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vsd" ContentType="application/vnd.visi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defaultThemeVersion="124226"/>
  <mc:AlternateContent xmlns:mc="http://schemas.openxmlformats.org/markup-compatibility/2006">
    <mc:Choice Requires="x15">
      <x15ac:absPath xmlns:x15ac="http://schemas.microsoft.com/office/spreadsheetml/2010/11/ac" url="D:\nachiketh\#N\New folder\PRID2\Power Estimation\"/>
    </mc:Choice>
  </mc:AlternateContent>
  <xr:revisionPtr revIDLastSave="0" documentId="13_ncr:1_{A12A0C17-7123-44EC-951A-409351A2A14C}" xr6:coauthVersionLast="47" xr6:coauthVersionMax="47" xr10:uidLastSave="{00000000-0000-0000-0000-000000000000}"/>
  <workbookProtection workbookAlgorithmName="SHA-512" workbookHashValue="u0rc5HQJVDI8T7VhZK/GMvollPotAMkUCTcO3K706DbO0Sa9Fa5LFPwrld2yJl4pT8w+jWuiyeZqEWUX05AFVg==" workbookSaltValue="zrmOQsgx1OdkMrAW9XHw2Q==" workbookSpinCount="100000" lockStructure="1"/>
  <bookViews>
    <workbookView xWindow="-120" yWindow="-120" windowWidth="29040" windowHeight="15720" activeTab="2" xr2:uid="{00000000-000D-0000-FFFF-FFFF00000000}"/>
  </bookViews>
  <sheets>
    <sheet name="Device Calculator" sheetId="3" r:id="rId1"/>
    <sheet name="Bode Plot" sheetId="16" state="hidden" r:id="rId2"/>
    <sheet name="Pin Detect Programming" sheetId="6" r:id="rId3"/>
    <sheet name="Schematic Checklist" sheetId="10" r:id="rId4"/>
    <sheet name="Layout Checklist" sheetId="11" r:id="rId5"/>
    <sheet name="Extra" sheetId="12" state="hidden" r:id="rId6"/>
    <sheet name="Pin Detect Programming (2)" sheetId="13" state="hidden" r:id="rId7"/>
    <sheet name="COMP_DECODE" sheetId="5" state="hidden" r:id="rId8"/>
    <sheet name="Pinstrap Reverse Lookup" sheetId="9" state="hidden" r:id="rId9"/>
    <sheet name="Compensation References" sheetId="2" state="hidden" r:id="rId10"/>
    <sheet name="Resistor References" sheetId="8" state="hidden" r:id="rId11"/>
    <sheet name="Resistor Selection" sheetId="7" state="hidden" r:id="rId12"/>
    <sheet name="Sheet2" sheetId="14" state="hidden" r:id="rId13"/>
    <sheet name="Concatenation" sheetId="15" state="hidden" r:id="rId14"/>
  </sheets>
  <externalReferences>
    <externalReference r:id="rId15"/>
    <externalReference r:id="rId16"/>
  </externalReferences>
  <definedNames>
    <definedName name="_xlnm._FilterDatabase" localSheetId="4" hidden="1">'Layout Checklist'!$A$1:$R$25</definedName>
    <definedName name="_xlnm._FilterDatabase" localSheetId="3" hidden="1">'Schematic Checklist'!$A$1:$O$60</definedName>
    <definedName name="Cin_cer" localSheetId="1">'Device Calculator'!$E$61</definedName>
    <definedName name="Cin_cer">'Device Calculator'!$E$61</definedName>
    <definedName name="Comp_Code" localSheetId="1">'Device Calculator'!$E$78</definedName>
    <definedName name="Comp_Code">'Device Calculator'!$E$78</definedName>
    <definedName name="Cout_bulk" localSheetId="1">'Device Calculator'!$F$41</definedName>
    <definedName name="Cout_bulk">'Device Calculator'!$F$41</definedName>
    <definedName name="Cout_cer" localSheetId="1">'Device Calculator'!$F$48</definedName>
    <definedName name="Cout_cer">'Device Calculator'!$F$48</definedName>
    <definedName name="Cout_max" localSheetId="1">'Device Calculator'!$D$52</definedName>
    <definedName name="Cout_max">'Device Calculator'!$D$52</definedName>
    <definedName name="Cout_total" localSheetId="1">'Device Calculator'!$F$50</definedName>
    <definedName name="Cout_total">'Device Calculator'!$F$50</definedName>
    <definedName name="CSA" localSheetId="1">'Device Calculator'!$D$67</definedName>
    <definedName name="CSA">'Device Calculator'!$D$67</definedName>
    <definedName name="ESR_bulk" localSheetId="1">'Device Calculator'!$F$42</definedName>
    <definedName name="ESR_bulk">'Device Calculator'!$F$42</definedName>
    <definedName name="ESR_cer" localSheetId="1">'Device Calculator'!$F$49</definedName>
    <definedName name="ESR_cer">'Device Calculator'!$F$49</definedName>
    <definedName name="fcoi_trgt" localSheetId="1">'Device Calculator'!$F$70</definedName>
    <definedName name="fcoi_trgt">'Device Calculator'!$F$70</definedName>
    <definedName name="fcov_trgt" localSheetId="1">'Device Calculator'!$F$73</definedName>
    <definedName name="fcov_trgt">'Device Calculator'!$F$73</definedName>
    <definedName name="fpi_trgt" localSheetId="1">'Device Calculator'!$D$95</definedName>
    <definedName name="fpi_trgt">'Device Calculator'!$D$95</definedName>
    <definedName name="fsw" localSheetId="1">'Device Calculator'!$C$16</definedName>
    <definedName name="fsw">'Device Calculator'!$C$16</definedName>
    <definedName name="fzi_trgt" localSheetId="1">'Device Calculator'!$D$94</definedName>
    <definedName name="fzi_trgt">'Device Calculator'!$D$94</definedName>
    <definedName name="GM_PS" localSheetId="1">'Device Calculator'!$D$68</definedName>
    <definedName name="GM_PS">'Device Calculator'!$D$68</definedName>
    <definedName name="ILOOP" localSheetId="1">'Device Calculator'!$F$106</definedName>
    <definedName name="ILOOP">'Device Calculator'!$F$106</definedName>
    <definedName name="ILOOP_trgt" localSheetId="1">'Device Calculator'!$D$93</definedName>
    <definedName name="ILOOP_trgt">'Device Calculator'!$D$93</definedName>
    <definedName name="Iout" localSheetId="1">'Device Calculator'!$C$9</definedName>
    <definedName name="Iout">'Device Calculator'!$C$9</definedName>
    <definedName name="Iphase" localSheetId="1">'Device Calculator'!$D$11</definedName>
    <definedName name="Iphase">'Device Calculator'!$D$11</definedName>
    <definedName name="Iripple" localSheetId="1">'Device Calculator'!$F$26</definedName>
    <definedName name="Iripple">'Device Calculator'!$F$26</definedName>
    <definedName name="Lout" localSheetId="1">'Device Calculator'!$F$25</definedName>
    <definedName name="Lout">'Device Calculator'!$F$25</definedName>
    <definedName name="Mod_ratio" localSheetId="1">'Device Calculator'!$D$66</definedName>
    <definedName name="Mod_ratio">'Device Calculator'!$D$66</definedName>
    <definedName name="Phases" localSheetId="1">'Device Calculator'!$C$10</definedName>
    <definedName name="Phases">'Device Calculator'!$C$10</definedName>
    <definedName name="Pvin" localSheetId="1">'Device Calculator'!$C$5</definedName>
    <definedName name="Pvin">'Device Calculator'!$C$5</definedName>
    <definedName name="VLOOP" localSheetId="1">'Device Calculator'!$F$121</definedName>
    <definedName name="VLOOP">'Device Calculator'!$F$121</definedName>
    <definedName name="VLOOP_trgt" localSheetId="1">'Device Calculator'!$D$111</definedName>
    <definedName name="VLOOP_trgt">'Device Calculator'!$D$111</definedName>
    <definedName name="VOSL" localSheetId="1">'Device Calculator'!$E$7</definedName>
    <definedName name="VOSL">'Device Calculator'!$E$7</definedName>
    <definedName name="Vout" localSheetId="1">'Device Calculator'!$C$6</definedName>
    <definedName name="Vout">'Device Calculator'!$C$6</definedName>
    <definedName name="Vref">'Device Calculator'!$F$8</definedName>
    <definedName name="Zout_fco_trgt" localSheetId="1">'Device Calculator'!$F$74</definedName>
    <definedName name="Zout_fco_trgt">'Device Calculator'!$F$74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6" i="6" l="1"/>
  <c r="T43" i="16" l="1"/>
  <c r="B42" i="16"/>
  <c r="B45" i="16"/>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B2039" i="16" s="1"/>
  <c r="B2040" i="16" s="1"/>
  <c r="B2041" i="16" s="1"/>
  <c r="B2042" i="16" s="1"/>
  <c r="B2043" i="16" s="1"/>
  <c r="B2044" i="16" s="1"/>
  <c r="B2045" i="16" s="1"/>
  <c r="B2046" i="16" s="1"/>
  <c r="B2047" i="16" s="1"/>
  <c r="B2048" i="16" s="1"/>
  <c r="B2049" i="16" s="1"/>
  <c r="B2050" i="16" s="1"/>
  <c r="B2051" i="16" s="1"/>
  <c r="B2052" i="16" s="1"/>
  <c r="B2053" i="16" s="1"/>
  <c r="B2054" i="16" s="1"/>
  <c r="B2055" i="16" s="1"/>
  <c r="B2056" i="16" s="1"/>
  <c r="B2057" i="16" s="1"/>
  <c r="B2058" i="16" s="1"/>
  <c r="B2059" i="16" s="1"/>
  <c r="B2060" i="16" s="1"/>
  <c r="B2061" i="16" s="1"/>
  <c r="B2062" i="16" s="1"/>
  <c r="B2063" i="16" s="1"/>
  <c r="B2064" i="16" s="1"/>
  <c r="B2065" i="16" s="1"/>
  <c r="B2066" i="16" s="1"/>
  <c r="B2067" i="16" s="1"/>
  <c r="B2068" i="16" s="1"/>
  <c r="B2069" i="16" s="1"/>
  <c r="B2070" i="16" s="1"/>
  <c r="B2071" i="16" s="1"/>
  <c r="B2072" i="16" s="1"/>
  <c r="B2073" i="16" s="1"/>
  <c r="B2074" i="16" s="1"/>
  <c r="B2075" i="16" s="1"/>
  <c r="B2076" i="16" s="1"/>
  <c r="B2077" i="16" s="1"/>
  <c r="B2078" i="16" s="1"/>
  <c r="B2079" i="16" s="1"/>
  <c r="B2080" i="16" s="1"/>
  <c r="B2081" i="16" s="1"/>
  <c r="B2082" i="16" s="1"/>
  <c r="B2083" i="16" s="1"/>
  <c r="B2084" i="16" s="1"/>
  <c r="B2085" i="16" s="1"/>
  <c r="B2086" i="16" s="1"/>
  <c r="B2087" i="16" s="1"/>
  <c r="B2088" i="16" s="1"/>
  <c r="B2089" i="16" s="1"/>
  <c r="B2090" i="16" s="1"/>
  <c r="B2091" i="16" s="1"/>
  <c r="B2092" i="16" s="1"/>
  <c r="B2093" i="16" s="1"/>
  <c r="B2094" i="16" s="1"/>
  <c r="B2095" i="16" s="1"/>
  <c r="B2096" i="16" s="1"/>
  <c r="B2097" i="16" s="1"/>
  <c r="B2098" i="16" s="1"/>
  <c r="B2099" i="16" s="1"/>
  <c r="B2100" i="16" s="1"/>
  <c r="B2101" i="16" s="1"/>
  <c r="B2102" i="16" s="1"/>
  <c r="B2103" i="16" s="1"/>
  <c r="B2104" i="16" s="1"/>
  <c r="B2105" i="16" s="1"/>
  <c r="B2106" i="16" s="1"/>
  <c r="B2107" i="16" s="1"/>
  <c r="B2108" i="16" s="1"/>
  <c r="B2109" i="16" s="1"/>
  <c r="B2110" i="16" s="1"/>
  <c r="B2111" i="16" s="1"/>
  <c r="B2112" i="16" s="1"/>
  <c r="B2113" i="16" s="1"/>
  <c r="B2114" i="16" s="1"/>
  <c r="B2115" i="16" s="1"/>
  <c r="B2116" i="16" s="1"/>
  <c r="B2117" i="16" s="1"/>
  <c r="B2118" i="16" s="1"/>
  <c r="B2119" i="16" s="1"/>
  <c r="B2120" i="16" s="1"/>
  <c r="B2121" i="16" s="1"/>
  <c r="B2122" i="16" s="1"/>
  <c r="B2123" i="16" s="1"/>
  <c r="B2124" i="16" s="1"/>
  <c r="B2125" i="16" s="1"/>
  <c r="B2126" i="16" s="1"/>
  <c r="B2127" i="16" s="1"/>
  <c r="B2128" i="16" s="1"/>
  <c r="B2129" i="16" s="1"/>
  <c r="B2130" i="16" s="1"/>
  <c r="B2131" i="16" s="1"/>
  <c r="B2132" i="16" s="1"/>
  <c r="B2133" i="16" s="1"/>
  <c r="B2134" i="16" s="1"/>
  <c r="B2135" i="16" s="1"/>
  <c r="B2136" i="16" s="1"/>
  <c r="B2137" i="16" s="1"/>
  <c r="B2138" i="16" s="1"/>
  <c r="B2139" i="16" s="1"/>
  <c r="B2140" i="16" s="1"/>
  <c r="B2141" i="16" s="1"/>
  <c r="B2142" i="16" s="1"/>
  <c r="B2143" i="16" s="1"/>
  <c r="B2144" i="16" s="1"/>
  <c r="B2145" i="16" s="1"/>
  <c r="B2146" i="16" s="1"/>
  <c r="B2147" i="16" s="1"/>
  <c r="B2148" i="16" s="1"/>
  <c r="B2149" i="16" s="1"/>
  <c r="B2150" i="16" s="1"/>
  <c r="B2151" i="16" s="1"/>
  <c r="B2152" i="16" s="1"/>
  <c r="B2153" i="16" s="1"/>
  <c r="B2154" i="16" s="1"/>
  <c r="B2155" i="16" s="1"/>
  <c r="B2156" i="16" s="1"/>
  <c r="B2157" i="16" s="1"/>
  <c r="B2158" i="16" s="1"/>
  <c r="B2159" i="16" s="1"/>
  <c r="B2160" i="16" s="1"/>
  <c r="B2161" i="16" s="1"/>
  <c r="B2162" i="16" s="1"/>
  <c r="B2163" i="16" s="1"/>
  <c r="B2164" i="16" s="1"/>
  <c r="B2165" i="16" s="1"/>
  <c r="B2166" i="16" s="1"/>
  <c r="B2167" i="16" s="1"/>
  <c r="B2168" i="16" s="1"/>
  <c r="B2169" i="16" s="1"/>
  <c r="B2170" i="16" s="1"/>
  <c r="B2171" i="16" s="1"/>
  <c r="B2172" i="16" s="1"/>
  <c r="B2173" i="16" s="1"/>
  <c r="B2174" i="16" s="1"/>
  <c r="B2175" i="16" s="1"/>
  <c r="B2176" i="16" s="1"/>
  <c r="B2177" i="16" s="1"/>
  <c r="B2178" i="16" s="1"/>
  <c r="B2179" i="16" s="1"/>
  <c r="B2180" i="16" s="1"/>
  <c r="B2181" i="16" s="1"/>
  <c r="B2182" i="16" s="1"/>
  <c r="B2183" i="16" s="1"/>
  <c r="B2184" i="16" s="1"/>
  <c r="B2185" i="16" s="1"/>
  <c r="B2186" i="16" s="1"/>
  <c r="B2187" i="16" s="1"/>
  <c r="B2188" i="16" s="1"/>
  <c r="B2189" i="16" s="1"/>
  <c r="B2190" i="16" s="1"/>
  <c r="B2191" i="16" s="1"/>
  <c r="B2192" i="16" s="1"/>
  <c r="B2193" i="16" s="1"/>
  <c r="B2194" i="16" s="1"/>
  <c r="B2195" i="16" s="1"/>
  <c r="B2196" i="16" s="1"/>
  <c r="B2197" i="16" s="1"/>
  <c r="B2198" i="16" s="1"/>
  <c r="B2199" i="16" s="1"/>
  <c r="B2200" i="16" s="1"/>
  <c r="B2201" i="16" s="1"/>
  <c r="B2202" i="16" s="1"/>
  <c r="B2203" i="16" s="1"/>
  <c r="B2204" i="16" s="1"/>
  <c r="B2205" i="16" s="1"/>
  <c r="B2206" i="16" s="1"/>
  <c r="B2207" i="16" s="1"/>
  <c r="B2208" i="16" s="1"/>
  <c r="B2209" i="16" s="1"/>
  <c r="B2210" i="16" s="1"/>
  <c r="B2211" i="16" s="1"/>
  <c r="B2212" i="16" s="1"/>
  <c r="B2213" i="16" s="1"/>
  <c r="B2214" i="16" s="1"/>
  <c r="B2215" i="16" s="1"/>
  <c r="B2216" i="16" s="1"/>
  <c r="B2217" i="16" s="1"/>
  <c r="B2218" i="16" s="1"/>
  <c r="B2219" i="16" s="1"/>
  <c r="B2220" i="16" s="1"/>
  <c r="B2221" i="16" s="1"/>
  <c r="B2222" i="16" s="1"/>
  <c r="B2223" i="16" s="1"/>
  <c r="B2224" i="16" s="1"/>
  <c r="B2225" i="16" s="1"/>
  <c r="B2226" i="16" s="1"/>
  <c r="B2227" i="16" s="1"/>
  <c r="B2228" i="16" s="1"/>
  <c r="B2229" i="16" s="1"/>
  <c r="B2230" i="16" s="1"/>
  <c r="B2231" i="16" s="1"/>
  <c r="B2232" i="16" s="1"/>
  <c r="B2233" i="16" s="1"/>
  <c r="B2234" i="16" s="1"/>
  <c r="B2235" i="16" s="1"/>
  <c r="B2236" i="16" s="1"/>
  <c r="B2237" i="16" s="1"/>
  <c r="B2238" i="16" s="1"/>
  <c r="B2239" i="16" s="1"/>
  <c r="B2240" i="16" s="1"/>
  <c r="B2241" i="16" s="1"/>
  <c r="B2242" i="16" s="1"/>
  <c r="B2243" i="16" s="1"/>
  <c r="B2244" i="16" s="1"/>
  <c r="B2245" i="16" s="1"/>
  <c r="B2246" i="16" s="1"/>
  <c r="B2247" i="16" s="1"/>
  <c r="B2248" i="16" s="1"/>
  <c r="B2249" i="16" s="1"/>
  <c r="B2250" i="16" s="1"/>
  <c r="B2251" i="16" s="1"/>
  <c r="B2252" i="16" s="1"/>
  <c r="B2253" i="16" s="1"/>
  <c r="B2254" i="16" s="1"/>
  <c r="B2255" i="16" s="1"/>
  <c r="B2256" i="16" s="1"/>
  <c r="B2257" i="16" s="1"/>
  <c r="B2258" i="16" s="1"/>
  <c r="B2259" i="16" s="1"/>
  <c r="B2260" i="16" s="1"/>
  <c r="B2261" i="16" s="1"/>
  <c r="B2262" i="16" s="1"/>
  <c r="B2263" i="16" s="1"/>
  <c r="B2264" i="16" s="1"/>
  <c r="B2265" i="16" s="1"/>
  <c r="B2266" i="16" s="1"/>
  <c r="B2267" i="16" s="1"/>
  <c r="B2268" i="16" s="1"/>
  <c r="B2269" i="16" s="1"/>
  <c r="B2270" i="16" s="1"/>
  <c r="B2271" i="16" s="1"/>
  <c r="B2272" i="16" s="1"/>
  <c r="B2273" i="16" s="1"/>
  <c r="B2274" i="16" s="1"/>
  <c r="B2275" i="16" s="1"/>
  <c r="B2276" i="16" s="1"/>
  <c r="B2277" i="16" s="1"/>
  <c r="B2278" i="16" s="1"/>
  <c r="B2279" i="16" s="1"/>
  <c r="B2280" i="16" s="1"/>
  <c r="B2281" i="16" s="1"/>
  <c r="B2282" i="16" s="1"/>
  <c r="B2283" i="16" s="1"/>
  <c r="B2284" i="16" s="1"/>
  <c r="B2285" i="16" s="1"/>
  <c r="B2286" i="16" s="1"/>
  <c r="B2287" i="16" s="1"/>
  <c r="B2288" i="16" s="1"/>
  <c r="B2289" i="16" s="1"/>
  <c r="B2290" i="16" s="1"/>
  <c r="B2291" i="16" s="1"/>
  <c r="B2292" i="16" s="1"/>
  <c r="B2293" i="16" s="1"/>
  <c r="B2294" i="16" s="1"/>
  <c r="B2295" i="16" s="1"/>
  <c r="B2296" i="16" s="1"/>
  <c r="B2297" i="16" s="1"/>
  <c r="B2298" i="16" s="1"/>
  <c r="B2299" i="16" s="1"/>
  <c r="B2300" i="16" s="1"/>
  <c r="B2301" i="16" s="1"/>
  <c r="B2302" i="16" s="1"/>
  <c r="B2303" i="16" s="1"/>
  <c r="B2304" i="16" s="1"/>
  <c r="B2305" i="16" s="1"/>
  <c r="B2306" i="16" s="1"/>
  <c r="B2307" i="16" s="1"/>
  <c r="B2308" i="16" s="1"/>
  <c r="B2309" i="16" s="1"/>
  <c r="B2310" i="16" s="1"/>
  <c r="B2311" i="16" s="1"/>
  <c r="B2312" i="16" s="1"/>
  <c r="B2313" i="16" s="1"/>
  <c r="B2314" i="16" s="1"/>
  <c r="B2315" i="16" s="1"/>
  <c r="B2316" i="16" s="1"/>
  <c r="B2317" i="16" s="1"/>
  <c r="B2318" i="16" s="1"/>
  <c r="B2319" i="16" s="1"/>
  <c r="B2320" i="16" s="1"/>
  <c r="B2321" i="16" s="1"/>
  <c r="B2322" i="16" s="1"/>
  <c r="B2323" i="16" s="1"/>
  <c r="B2324" i="16" s="1"/>
  <c r="B2325" i="16" s="1"/>
  <c r="B2326" i="16" s="1"/>
  <c r="B2327" i="16" s="1"/>
  <c r="B2328" i="16" s="1"/>
  <c r="B2329" i="16" s="1"/>
  <c r="B2330" i="16" s="1"/>
  <c r="B2331" i="16" s="1"/>
  <c r="B2332" i="16" s="1"/>
  <c r="B2333" i="16" s="1"/>
  <c r="B2334" i="16" s="1"/>
  <c r="B2335" i="16" s="1"/>
  <c r="B2336" i="16" s="1"/>
  <c r="B2337" i="16" s="1"/>
  <c r="B2338" i="16" s="1"/>
  <c r="B2339" i="16" s="1"/>
  <c r="B2340" i="16" s="1"/>
  <c r="B2341" i="16" s="1"/>
  <c r="B2342" i="16" s="1"/>
  <c r="B2343" i="16" s="1"/>
  <c r="B2344" i="16" s="1"/>
  <c r="B2345" i="16" s="1"/>
  <c r="B2346" i="16" s="1"/>
  <c r="B2347" i="16" s="1"/>
  <c r="B2348" i="16" s="1"/>
  <c r="B2349" i="16" s="1"/>
  <c r="B2350" i="16" s="1"/>
  <c r="B2351" i="16" s="1"/>
  <c r="B2352" i="16" s="1"/>
  <c r="B2353" i="16" s="1"/>
  <c r="B2354" i="16" s="1"/>
  <c r="B2355" i="16" s="1"/>
  <c r="B2356" i="16" s="1"/>
  <c r="B2357" i="16" s="1"/>
  <c r="B2358" i="16" s="1"/>
  <c r="B2359" i="16" s="1"/>
  <c r="B2360" i="16" s="1"/>
  <c r="B2361" i="16" s="1"/>
  <c r="B2362" i="16" s="1"/>
  <c r="B2363" i="16" s="1"/>
  <c r="B2364" i="16" s="1"/>
  <c r="B2365" i="16" s="1"/>
  <c r="B2366" i="16" s="1"/>
  <c r="B2367" i="16" s="1"/>
  <c r="B2368" i="16" s="1"/>
  <c r="B2369" i="16" s="1"/>
  <c r="B2370" i="16" s="1"/>
  <c r="B2371" i="16" s="1"/>
  <c r="B2372" i="16" s="1"/>
  <c r="B2373" i="16" s="1"/>
  <c r="B2374" i="16" s="1"/>
  <c r="B2375" i="16" s="1"/>
  <c r="B2376" i="16" s="1"/>
  <c r="B2377" i="16" s="1"/>
  <c r="B2378" i="16" s="1"/>
  <c r="B2379" i="16" s="1"/>
  <c r="B2380" i="16" s="1"/>
  <c r="B2381" i="16" s="1"/>
  <c r="B2382" i="16" s="1"/>
  <c r="B2383" i="16" s="1"/>
  <c r="B2384" i="16" s="1"/>
  <c r="B2385" i="16" s="1"/>
  <c r="B2386" i="16" s="1"/>
  <c r="B2387" i="16" s="1"/>
  <c r="B2388" i="16" s="1"/>
  <c r="B2389" i="16" s="1"/>
  <c r="B2390" i="16" s="1"/>
  <c r="B2391" i="16" s="1"/>
  <c r="B2392" i="16" s="1"/>
  <c r="B2393" i="16" s="1"/>
  <c r="B2394" i="16" s="1"/>
  <c r="B2395" i="16" s="1"/>
  <c r="B2396" i="16" s="1"/>
  <c r="B2397" i="16" s="1"/>
  <c r="B2398" i="16" s="1"/>
  <c r="B2399" i="16" s="1"/>
  <c r="B2400" i="16" s="1"/>
  <c r="B2401" i="16" s="1"/>
  <c r="B2402" i="16" s="1"/>
  <c r="B2403" i="16" s="1"/>
  <c r="B2404" i="16" s="1"/>
  <c r="B2405" i="16" s="1"/>
  <c r="B2406" i="16" s="1"/>
  <c r="B2407" i="16" s="1"/>
  <c r="B2408" i="16" s="1"/>
  <c r="B2409" i="16" s="1"/>
  <c r="B2410" i="16" s="1"/>
  <c r="B2411" i="16" s="1"/>
  <c r="B2412" i="16" s="1"/>
  <c r="B2413" i="16" s="1"/>
  <c r="B2414" i="16" s="1"/>
  <c r="B2415" i="16" s="1"/>
  <c r="B2416" i="16" s="1"/>
  <c r="B2417" i="16" s="1"/>
  <c r="B2418" i="16" s="1"/>
  <c r="B2419" i="16" s="1"/>
  <c r="B2420" i="16" s="1"/>
  <c r="B2421" i="16" s="1"/>
  <c r="B2422" i="16" s="1"/>
  <c r="B2423" i="16" s="1"/>
  <c r="B2424" i="16" s="1"/>
  <c r="B2425" i="16" s="1"/>
  <c r="B2426" i="16" s="1"/>
  <c r="B2427" i="16" s="1"/>
  <c r="B2428" i="16" s="1"/>
  <c r="B2429" i="16" s="1"/>
  <c r="B2430" i="16" s="1"/>
  <c r="B2431" i="16" s="1"/>
  <c r="B2432" i="16" s="1"/>
  <c r="B2433" i="16" s="1"/>
  <c r="B2434" i="16" s="1"/>
  <c r="B2435" i="16" s="1"/>
  <c r="B2436" i="16" s="1"/>
  <c r="B2437" i="16" s="1"/>
  <c r="B2438" i="16" s="1"/>
  <c r="B2439" i="16" s="1"/>
  <c r="B2440" i="16" s="1"/>
  <c r="B2441" i="16" s="1"/>
  <c r="B2442" i="16" s="1"/>
  <c r="B2443" i="16" s="1"/>
  <c r="B2444" i="16" s="1"/>
  <c r="B2445" i="16" s="1"/>
  <c r="B2446" i="16" s="1"/>
  <c r="B2447" i="16" s="1"/>
  <c r="B2448" i="16" s="1"/>
  <c r="B2449" i="16" s="1"/>
  <c r="B2450" i="16" s="1"/>
  <c r="B2451" i="16" s="1"/>
  <c r="B2452" i="16" s="1"/>
  <c r="B2453" i="16" s="1"/>
  <c r="B2454" i="16" s="1"/>
  <c r="B2455" i="16" s="1"/>
  <c r="B2456" i="16" s="1"/>
  <c r="B2457" i="16" s="1"/>
  <c r="B2458" i="16" s="1"/>
  <c r="B2459" i="16" s="1"/>
  <c r="B2460" i="16" s="1"/>
  <c r="B2461" i="16" s="1"/>
  <c r="B2462" i="16" s="1"/>
  <c r="B2463" i="16" s="1"/>
  <c r="B2464" i="16" s="1"/>
  <c r="B2465" i="16" s="1"/>
  <c r="B2466" i="16" s="1"/>
  <c r="B2467" i="16" s="1"/>
  <c r="B2468" i="16" s="1"/>
  <c r="B2469" i="16" s="1"/>
  <c r="B2470" i="16" s="1"/>
  <c r="B2471" i="16" s="1"/>
  <c r="B2472" i="16" s="1"/>
  <c r="B2473" i="16" s="1"/>
  <c r="B2474" i="16" s="1"/>
  <c r="B2475" i="16" s="1"/>
  <c r="B2476" i="16" s="1"/>
  <c r="B2477" i="16" s="1"/>
  <c r="B2478" i="16" s="1"/>
  <c r="B2479" i="16" s="1"/>
  <c r="B2480" i="16" s="1"/>
  <c r="B2481" i="16" s="1"/>
  <c r="B2482" i="16" s="1"/>
  <c r="B2483" i="16" s="1"/>
  <c r="B2484" i="16" s="1"/>
  <c r="B2485" i="16" s="1"/>
  <c r="B2486" i="16" s="1"/>
  <c r="B2487" i="16" s="1"/>
  <c r="B2488" i="16" s="1"/>
  <c r="B2489" i="16" s="1"/>
  <c r="B2490" i="16" s="1"/>
  <c r="B2491" i="16" s="1"/>
  <c r="B2492" i="16" s="1"/>
  <c r="B2493" i="16" s="1"/>
  <c r="B2494" i="16" s="1"/>
  <c r="B2495" i="16" s="1"/>
  <c r="B2496" i="16" s="1"/>
  <c r="B2497" i="16" s="1"/>
  <c r="B2498" i="16" s="1"/>
  <c r="B2499" i="16" s="1"/>
  <c r="B2500" i="16" s="1"/>
  <c r="B2501" i="16" s="1"/>
  <c r="B2502" i="16" s="1"/>
  <c r="B2503" i="16" s="1"/>
  <c r="B2504" i="16" s="1"/>
  <c r="B2505" i="16" s="1"/>
  <c r="B2506" i="16" s="1"/>
  <c r="B2507" i="16" s="1"/>
  <c r="B2508" i="16" s="1"/>
  <c r="B2509" i="16" s="1"/>
  <c r="B2510" i="16" s="1"/>
  <c r="B2511" i="16" s="1"/>
  <c r="B2512" i="16" s="1"/>
  <c r="B2513" i="16" s="1"/>
  <c r="B2514" i="16" s="1"/>
  <c r="B2515" i="16" s="1"/>
  <c r="B2516" i="16" s="1"/>
  <c r="B2517" i="16" s="1"/>
  <c r="B2518" i="16" s="1"/>
  <c r="B2519" i="16" s="1"/>
  <c r="B2520" i="16" s="1"/>
  <c r="B2521" i="16" s="1"/>
  <c r="B2522" i="16" s="1"/>
  <c r="B2523" i="16" s="1"/>
  <c r="B2524" i="16" s="1"/>
  <c r="B2525" i="16" s="1"/>
  <c r="B2526" i="16" s="1"/>
  <c r="B2527" i="16" s="1"/>
  <c r="B2528" i="16" s="1"/>
  <c r="B2529" i="16" s="1"/>
  <c r="B2530" i="16" s="1"/>
  <c r="B2531" i="16" s="1"/>
  <c r="B2532" i="16" s="1"/>
  <c r="B2533" i="16" s="1"/>
  <c r="B2534" i="16" s="1"/>
  <c r="B2535" i="16" s="1"/>
  <c r="B2536" i="16" s="1"/>
  <c r="B2537" i="16" s="1"/>
  <c r="B2538" i="16" s="1"/>
  <c r="B2539" i="16" s="1"/>
  <c r="B2540" i="16" s="1"/>
  <c r="B2541" i="16" s="1"/>
  <c r="B2542" i="16" s="1"/>
  <c r="B2543" i="16" s="1"/>
  <c r="B2544" i="16" s="1"/>
  <c r="B2545" i="16" s="1"/>
  <c r="B2546" i="16" s="1"/>
  <c r="B2547" i="16" s="1"/>
  <c r="B2548" i="16" s="1"/>
  <c r="B2549" i="16" s="1"/>
  <c r="B2550" i="16" s="1"/>
  <c r="B2551" i="16" s="1"/>
  <c r="B2552" i="16" s="1"/>
  <c r="B2553" i="16" s="1"/>
  <c r="B2554" i="16" s="1"/>
  <c r="B2555" i="16" s="1"/>
  <c r="B2556" i="16" s="1"/>
  <c r="B2557" i="16" s="1"/>
  <c r="B2558" i="16" s="1"/>
  <c r="B2559" i="16" s="1"/>
  <c r="B2560" i="16" s="1"/>
  <c r="B2561" i="16" s="1"/>
  <c r="B2562" i="16" s="1"/>
  <c r="B2563" i="16" s="1"/>
  <c r="B2564" i="16" s="1"/>
  <c r="B2565" i="16" s="1"/>
  <c r="B2566" i="16" s="1"/>
  <c r="B2567" i="16" s="1"/>
  <c r="B2568" i="16" s="1"/>
  <c r="B2569" i="16" s="1"/>
  <c r="B2570" i="16" s="1"/>
  <c r="B2571" i="16" s="1"/>
  <c r="B2572" i="16" s="1"/>
  <c r="B2573" i="16" s="1"/>
  <c r="B2574" i="16" s="1"/>
  <c r="B2575" i="16" s="1"/>
  <c r="B2576" i="16" s="1"/>
  <c r="B2577" i="16" s="1"/>
  <c r="B2578" i="16" s="1"/>
  <c r="B2579" i="16" s="1"/>
  <c r="B2580" i="16" s="1"/>
  <c r="B2581" i="16" s="1"/>
  <c r="B2582" i="16" s="1"/>
  <c r="B2583" i="16" s="1"/>
  <c r="B2584" i="16" s="1"/>
  <c r="B2585" i="16" s="1"/>
  <c r="B2586" i="16" s="1"/>
  <c r="B2587" i="16" s="1"/>
  <c r="B2588" i="16" s="1"/>
  <c r="B2589" i="16" s="1"/>
  <c r="B2590" i="16" s="1"/>
  <c r="B2591" i="16" s="1"/>
  <c r="B2592" i="16" s="1"/>
  <c r="B2593" i="16" s="1"/>
  <c r="B2594" i="16" s="1"/>
  <c r="B2595" i="16" s="1"/>
  <c r="B2596" i="16" s="1"/>
  <c r="B2597" i="16" s="1"/>
  <c r="B2598" i="16" s="1"/>
  <c r="B2599" i="16" s="1"/>
  <c r="B2600" i="16" s="1"/>
  <c r="B2601" i="16" s="1"/>
  <c r="B2602" i="16" s="1"/>
  <c r="B2603" i="16" s="1"/>
  <c r="B2604" i="16" s="1"/>
  <c r="B2605" i="16" s="1"/>
  <c r="B2606" i="16" s="1"/>
  <c r="B2607" i="16" s="1"/>
  <c r="B2608" i="16" s="1"/>
  <c r="B2609" i="16" s="1"/>
  <c r="B2610" i="16" s="1"/>
  <c r="B2611" i="16" s="1"/>
  <c r="B2612" i="16" s="1"/>
  <c r="B2613" i="16" s="1"/>
  <c r="B2614" i="16" s="1"/>
  <c r="B2615" i="16" s="1"/>
  <c r="B2616" i="16" s="1"/>
  <c r="B2617" i="16" s="1"/>
  <c r="B2618" i="16" s="1"/>
  <c r="B2619" i="16" s="1"/>
  <c r="B2620" i="16" s="1"/>
  <c r="B2621" i="16" s="1"/>
  <c r="B2622" i="16" s="1"/>
  <c r="B2623" i="16" s="1"/>
  <c r="B2624" i="16" s="1"/>
  <c r="B2625" i="16" s="1"/>
  <c r="B2626" i="16" s="1"/>
  <c r="B2627" i="16" s="1"/>
  <c r="B2628" i="16" s="1"/>
  <c r="B2629" i="16" s="1"/>
  <c r="B2630" i="16" s="1"/>
  <c r="B2631" i="16" s="1"/>
  <c r="B2632" i="16" s="1"/>
  <c r="B2633" i="16" s="1"/>
  <c r="B2634" i="16" s="1"/>
  <c r="B2635" i="16" s="1"/>
  <c r="B2636" i="16" s="1"/>
  <c r="B2637" i="16" s="1"/>
  <c r="B2638" i="16" s="1"/>
  <c r="B2639" i="16" s="1"/>
  <c r="B2640" i="16" s="1"/>
  <c r="B2641" i="16" s="1"/>
  <c r="B2642" i="16" s="1"/>
  <c r="B2643" i="16" s="1"/>
  <c r="B2644" i="16" s="1"/>
  <c r="B2645" i="16" s="1"/>
  <c r="B2646" i="16" s="1"/>
  <c r="B2647" i="16" s="1"/>
  <c r="B2648" i="16" s="1"/>
  <c r="B2649" i="16" s="1"/>
  <c r="B2650" i="16" s="1"/>
  <c r="B2651" i="16" s="1"/>
  <c r="B2652" i="16" s="1"/>
  <c r="B2653" i="16" s="1"/>
  <c r="B2654" i="16" s="1"/>
  <c r="B2655" i="16" s="1"/>
  <c r="B2656" i="16" s="1"/>
  <c r="B2657" i="16" s="1"/>
  <c r="B2658" i="16" s="1"/>
  <c r="B2659" i="16" s="1"/>
  <c r="B2660" i="16" s="1"/>
  <c r="B2661" i="16" s="1"/>
  <c r="B2662" i="16" s="1"/>
  <c r="B2663" i="16" s="1"/>
  <c r="B2664" i="16" s="1"/>
  <c r="B2665" i="16" s="1"/>
  <c r="B2666" i="16" s="1"/>
  <c r="B2667" i="16" s="1"/>
  <c r="B2668" i="16" s="1"/>
  <c r="B2669" i="16" s="1"/>
  <c r="B2670" i="16" s="1"/>
  <c r="B2671" i="16" s="1"/>
  <c r="B2672" i="16" s="1"/>
  <c r="B2673" i="16" s="1"/>
  <c r="B2674" i="16" s="1"/>
  <c r="B2675" i="16" s="1"/>
  <c r="B2676" i="16" s="1"/>
  <c r="B2677" i="16" s="1"/>
  <c r="B2678" i="16" s="1"/>
  <c r="B2679" i="16" s="1"/>
  <c r="B2680" i="16" s="1"/>
  <c r="B2681" i="16" s="1"/>
  <c r="B2682" i="16" s="1"/>
  <c r="B2683" i="16" s="1"/>
  <c r="B2684" i="16" s="1"/>
  <c r="B2685" i="16" s="1"/>
  <c r="B2686" i="16" s="1"/>
  <c r="B2687" i="16" s="1"/>
  <c r="B2688" i="16" s="1"/>
  <c r="B2689" i="16" s="1"/>
  <c r="B2690" i="16" s="1"/>
  <c r="B2691" i="16" s="1"/>
  <c r="B2692" i="16" s="1"/>
  <c r="B2693" i="16" s="1"/>
  <c r="B2694" i="16" s="1"/>
  <c r="B2695" i="16" s="1"/>
  <c r="B2696" i="16" s="1"/>
  <c r="B2697" i="16" s="1"/>
  <c r="B2698" i="16" s="1"/>
  <c r="B2699" i="16" s="1"/>
  <c r="B2700" i="16" s="1"/>
  <c r="B2701" i="16" s="1"/>
  <c r="B2702" i="16" s="1"/>
  <c r="B2703" i="16" s="1"/>
  <c r="B2704" i="16" s="1"/>
  <c r="B2705" i="16" s="1"/>
  <c r="B2706" i="16" s="1"/>
  <c r="B2707" i="16" s="1"/>
  <c r="B2708" i="16" s="1"/>
  <c r="B2709" i="16" s="1"/>
  <c r="B2710" i="16" s="1"/>
  <c r="B2711" i="16" s="1"/>
  <c r="B2712" i="16" s="1"/>
  <c r="B2713" i="16" s="1"/>
  <c r="B2714" i="16" s="1"/>
  <c r="B2715" i="16" s="1"/>
  <c r="B2716" i="16" s="1"/>
  <c r="B2717" i="16" s="1"/>
  <c r="B2718" i="16" s="1"/>
  <c r="B2719" i="16" s="1"/>
  <c r="B2720" i="16" s="1"/>
  <c r="B2721" i="16" s="1"/>
  <c r="B2722" i="16" s="1"/>
  <c r="B2723" i="16" s="1"/>
  <c r="B2724" i="16" s="1"/>
  <c r="B2725" i="16" s="1"/>
  <c r="B2726" i="16" s="1"/>
  <c r="B2727" i="16" s="1"/>
  <c r="B2728" i="16" s="1"/>
  <c r="B2729" i="16" s="1"/>
  <c r="B2730" i="16" s="1"/>
  <c r="B2731" i="16" s="1"/>
  <c r="B2732" i="16" s="1"/>
  <c r="B2733" i="16" s="1"/>
  <c r="B2734" i="16" s="1"/>
  <c r="B2735" i="16" s="1"/>
  <c r="B2736" i="16" s="1"/>
  <c r="B2737" i="16" s="1"/>
  <c r="B2738" i="16" s="1"/>
  <c r="B2739" i="16" s="1"/>
  <c r="B2740" i="16" s="1"/>
  <c r="B2741" i="16" s="1"/>
  <c r="B2742" i="16" s="1"/>
  <c r="B2743" i="16" s="1"/>
  <c r="B2744" i="16" s="1"/>
  <c r="B2745" i="16" s="1"/>
  <c r="B2746" i="16" s="1"/>
  <c r="B2747" i="16" s="1"/>
  <c r="B2748" i="16" s="1"/>
  <c r="B2749" i="16" s="1"/>
  <c r="B2750" i="16" s="1"/>
  <c r="B2751" i="16" s="1"/>
  <c r="B2752" i="16" s="1"/>
  <c r="B2753" i="16" s="1"/>
  <c r="B2754" i="16" s="1"/>
  <c r="B2755" i="16" s="1"/>
  <c r="B2756" i="16" s="1"/>
  <c r="B2757" i="16" s="1"/>
  <c r="B2758" i="16" s="1"/>
  <c r="B2759" i="16" s="1"/>
  <c r="B2760" i="16" s="1"/>
  <c r="B2761" i="16" s="1"/>
  <c r="B2762" i="16" s="1"/>
  <c r="B2763" i="16" s="1"/>
  <c r="B2764" i="16" s="1"/>
  <c r="B2765" i="16" s="1"/>
  <c r="B2766" i="16" s="1"/>
  <c r="B2767" i="16" s="1"/>
  <c r="B2768" i="16" s="1"/>
  <c r="B2769" i="16" s="1"/>
  <c r="B2770" i="16" s="1"/>
  <c r="B2771" i="16" s="1"/>
  <c r="B2772" i="16" s="1"/>
  <c r="B2773" i="16" s="1"/>
  <c r="B2774" i="16" s="1"/>
  <c r="B2775" i="16" s="1"/>
  <c r="B2776" i="16" s="1"/>
  <c r="B2777" i="16" s="1"/>
  <c r="B2778" i="16" s="1"/>
  <c r="B2779" i="16" s="1"/>
  <c r="B2780" i="16" s="1"/>
  <c r="B2781" i="16" s="1"/>
  <c r="B2782" i="16" s="1"/>
  <c r="B2783" i="16" s="1"/>
  <c r="B2784" i="16" s="1"/>
  <c r="B2785" i="16" s="1"/>
  <c r="B2786" i="16" s="1"/>
  <c r="B2787" i="16" s="1"/>
  <c r="B2788" i="16" s="1"/>
  <c r="B2789" i="16" s="1"/>
  <c r="B2790" i="16" s="1"/>
  <c r="B2791" i="16" s="1"/>
  <c r="B2792" i="16" s="1"/>
  <c r="B2793" i="16" s="1"/>
  <c r="B2794" i="16" s="1"/>
  <c r="B2795" i="16" s="1"/>
  <c r="B2796" i="16" s="1"/>
  <c r="B2797" i="16" s="1"/>
  <c r="B2798" i="16" s="1"/>
  <c r="B2799" i="16" s="1"/>
  <c r="B2800" i="16" s="1"/>
  <c r="B2801" i="16" s="1"/>
  <c r="B2802" i="16" s="1"/>
  <c r="B2803" i="16" s="1"/>
  <c r="B2804" i="16" s="1"/>
  <c r="B2805" i="16" s="1"/>
  <c r="B2806" i="16" s="1"/>
  <c r="B2807" i="16" s="1"/>
  <c r="B2808" i="16" s="1"/>
  <c r="B2809" i="16" s="1"/>
  <c r="B2810" i="16" s="1"/>
  <c r="B2811" i="16" s="1"/>
  <c r="B2812" i="16" s="1"/>
  <c r="B2813" i="16" s="1"/>
  <c r="B2814" i="16" s="1"/>
  <c r="B2815" i="16" s="1"/>
  <c r="B2816" i="16" s="1"/>
  <c r="B2817" i="16" s="1"/>
  <c r="B2818" i="16" s="1"/>
  <c r="B2819" i="16" s="1"/>
  <c r="B2820" i="16" s="1"/>
  <c r="B2821" i="16" s="1"/>
  <c r="B2822" i="16" s="1"/>
  <c r="B2823" i="16" s="1"/>
  <c r="B2824" i="16" s="1"/>
  <c r="B2825" i="16" s="1"/>
  <c r="B2826" i="16" s="1"/>
  <c r="B2827" i="16" s="1"/>
  <c r="B2828" i="16" s="1"/>
  <c r="B2829" i="16" s="1"/>
  <c r="B2830" i="16" s="1"/>
  <c r="B2831" i="16" s="1"/>
  <c r="B2832" i="16" s="1"/>
  <c r="B2833" i="16" s="1"/>
  <c r="B2834" i="16" s="1"/>
  <c r="B2835" i="16" s="1"/>
  <c r="B2836" i="16" s="1"/>
  <c r="B2837" i="16" s="1"/>
  <c r="B2838" i="16" s="1"/>
  <c r="B2839" i="16" s="1"/>
  <c r="B2840" i="16" s="1"/>
  <c r="B2841" i="16" s="1"/>
  <c r="B2842" i="16" s="1"/>
  <c r="B2843" i="16" s="1"/>
  <c r="B2844" i="16" s="1"/>
  <c r="B2845" i="16" s="1"/>
  <c r="B2846" i="16" s="1"/>
  <c r="B2847" i="16" s="1"/>
  <c r="B2848" i="16" s="1"/>
  <c r="B2849" i="16" s="1"/>
  <c r="B2850" i="16" s="1"/>
  <c r="B2851" i="16" s="1"/>
  <c r="B2852" i="16" s="1"/>
  <c r="B2853" i="16" s="1"/>
  <c r="B2854" i="16" s="1"/>
  <c r="B2855" i="16" s="1"/>
  <c r="B2856" i="16" s="1"/>
  <c r="B2857" i="16" s="1"/>
  <c r="B2858" i="16" s="1"/>
  <c r="B2859" i="16" s="1"/>
  <c r="B2860" i="16" s="1"/>
  <c r="B2861" i="16" s="1"/>
  <c r="B2862" i="16" s="1"/>
  <c r="B2863" i="16" s="1"/>
  <c r="B2864" i="16" s="1"/>
  <c r="B2865" i="16" s="1"/>
  <c r="B2866" i="16" s="1"/>
  <c r="B2867" i="16" s="1"/>
  <c r="B2868" i="16" s="1"/>
  <c r="B2869" i="16" s="1"/>
  <c r="B2870" i="16" s="1"/>
  <c r="B2871" i="16" s="1"/>
  <c r="B2872" i="16" s="1"/>
  <c r="B2873" i="16" s="1"/>
  <c r="B2874" i="16" s="1"/>
  <c r="B2875" i="16" s="1"/>
  <c r="B2876" i="16" s="1"/>
  <c r="B2877" i="16" s="1"/>
  <c r="B2878" i="16" s="1"/>
  <c r="B2879" i="16" s="1"/>
  <c r="B2880" i="16" s="1"/>
  <c r="B2881" i="16" s="1"/>
  <c r="B2882" i="16" s="1"/>
  <c r="B2883" i="16" s="1"/>
  <c r="B2884" i="16" s="1"/>
  <c r="B2885" i="16" s="1"/>
  <c r="B2886" i="16" s="1"/>
  <c r="B2887" i="16" s="1"/>
  <c r="B2888" i="16" s="1"/>
  <c r="B2889" i="16" s="1"/>
  <c r="B2890" i="16" s="1"/>
  <c r="B2891" i="16" s="1"/>
  <c r="B2892" i="16" s="1"/>
  <c r="B2893" i="16" s="1"/>
  <c r="B2894" i="16" s="1"/>
  <c r="B2895" i="16" s="1"/>
  <c r="B2896" i="16" s="1"/>
  <c r="B2897" i="16" s="1"/>
  <c r="B2898" i="16" s="1"/>
  <c r="B2899" i="16" s="1"/>
  <c r="B2900" i="16" s="1"/>
  <c r="B2901" i="16" s="1"/>
  <c r="B2902" i="16" s="1"/>
  <c r="B2903" i="16" s="1"/>
  <c r="B2904" i="16" s="1"/>
  <c r="B2905" i="16" s="1"/>
  <c r="B2906" i="16" s="1"/>
  <c r="B2907" i="16" s="1"/>
  <c r="B2908" i="16" s="1"/>
  <c r="B2909" i="16" s="1"/>
  <c r="B2910" i="16" s="1"/>
  <c r="B2911" i="16" s="1"/>
  <c r="B2912" i="16" s="1"/>
  <c r="B2913" i="16" s="1"/>
  <c r="B2914" i="16" s="1"/>
  <c r="B2915" i="16" s="1"/>
  <c r="B2916" i="16" s="1"/>
  <c r="B2917" i="16" s="1"/>
  <c r="B2918" i="16" s="1"/>
  <c r="B2919" i="16" s="1"/>
  <c r="B2920" i="16" s="1"/>
  <c r="B2921" i="16" s="1"/>
  <c r="B2922" i="16" s="1"/>
  <c r="B2923" i="16" s="1"/>
  <c r="B2924" i="16" s="1"/>
  <c r="B2925" i="16" s="1"/>
  <c r="B2926" i="16" s="1"/>
  <c r="B2927" i="16" s="1"/>
  <c r="B2928" i="16" s="1"/>
  <c r="B2929" i="16" s="1"/>
  <c r="B2930" i="16" s="1"/>
  <c r="B2931" i="16" s="1"/>
  <c r="B2932" i="16" s="1"/>
  <c r="B2933" i="16" s="1"/>
  <c r="B2934" i="16" s="1"/>
  <c r="B2935" i="16" s="1"/>
  <c r="B2936" i="16" s="1"/>
  <c r="B2937" i="16" s="1"/>
  <c r="B2938" i="16" s="1"/>
  <c r="B2939" i="16" s="1"/>
  <c r="B2940" i="16" s="1"/>
  <c r="B2941" i="16" s="1"/>
  <c r="B2942" i="16" s="1"/>
  <c r="B2943" i="16" s="1"/>
  <c r="B2944" i="16" s="1"/>
  <c r="B2945" i="16" s="1"/>
  <c r="B2946" i="16" s="1"/>
  <c r="B2947" i="16" s="1"/>
  <c r="B2948" i="16" s="1"/>
  <c r="B2949" i="16" s="1"/>
  <c r="B2950" i="16" s="1"/>
  <c r="B2951" i="16" s="1"/>
  <c r="B2952" i="16" s="1"/>
  <c r="B2953" i="16" s="1"/>
  <c r="B2954" i="16" s="1"/>
  <c r="B2955" i="16" s="1"/>
  <c r="B2956" i="16" s="1"/>
  <c r="B2957" i="16" s="1"/>
  <c r="B2958" i="16" s="1"/>
  <c r="B2959" i="16" s="1"/>
  <c r="B2960" i="16" s="1"/>
  <c r="B2961" i="16" s="1"/>
  <c r="B2962" i="16" s="1"/>
  <c r="B2963" i="16" s="1"/>
  <c r="B2964" i="16" s="1"/>
  <c r="B2965" i="16" s="1"/>
  <c r="B2966" i="16" s="1"/>
  <c r="B2967" i="16" s="1"/>
  <c r="B2968" i="16" s="1"/>
  <c r="B2969" i="16" s="1"/>
  <c r="B2970" i="16" s="1"/>
  <c r="B2971" i="16" s="1"/>
  <c r="B2972" i="16" s="1"/>
  <c r="B2973" i="16" s="1"/>
  <c r="B2974" i="16" s="1"/>
  <c r="B2975" i="16" s="1"/>
  <c r="B2976" i="16" s="1"/>
  <c r="B2977" i="16" s="1"/>
  <c r="B2978" i="16" s="1"/>
  <c r="B2979" i="16" s="1"/>
  <c r="B2980" i="16" s="1"/>
  <c r="B2981" i="16" s="1"/>
  <c r="B2982" i="16" s="1"/>
  <c r="B2983" i="16" s="1"/>
  <c r="B2984" i="16" s="1"/>
  <c r="B2985" i="16" s="1"/>
  <c r="B2986" i="16" s="1"/>
  <c r="B2987" i="16" s="1"/>
  <c r="B2988" i="16" s="1"/>
  <c r="B2989" i="16" s="1"/>
  <c r="B2990" i="16" s="1"/>
  <c r="B2991" i="16" s="1"/>
  <c r="B2992" i="16" s="1"/>
  <c r="B2993" i="16" s="1"/>
  <c r="B2994" i="16" s="1"/>
  <c r="B2995" i="16" s="1"/>
  <c r="B2996" i="16" s="1"/>
  <c r="B2997" i="16" s="1"/>
  <c r="B2998" i="16" s="1"/>
  <c r="B2999" i="16" s="1"/>
  <c r="B3000" i="16" s="1"/>
  <c r="B3001" i="16" s="1"/>
  <c r="B3002" i="16" s="1"/>
  <c r="B3003" i="16" s="1"/>
  <c r="B3004" i="16" s="1"/>
  <c r="B3005" i="16" s="1"/>
  <c r="B3006" i="16" s="1"/>
  <c r="B3007" i="16" s="1"/>
  <c r="B3008" i="16" s="1"/>
  <c r="B3009" i="16" s="1"/>
  <c r="B3010" i="16" s="1"/>
  <c r="B3011" i="16" s="1"/>
  <c r="B3012" i="16" s="1"/>
  <c r="B3013" i="16" s="1"/>
  <c r="B3014" i="16" s="1"/>
  <c r="B3015" i="16" s="1"/>
  <c r="B3016" i="16" s="1"/>
  <c r="B3017" i="16" s="1"/>
  <c r="B3018" i="16" s="1"/>
  <c r="B3019" i="16" s="1"/>
  <c r="B3020" i="16" s="1"/>
  <c r="B3021" i="16" s="1"/>
  <c r="B3022" i="16" s="1"/>
  <c r="B3023" i="16" s="1"/>
  <c r="B3024" i="16" s="1"/>
  <c r="B3025" i="16" s="1"/>
  <c r="B3026" i="16" s="1"/>
  <c r="B3027" i="16" s="1"/>
  <c r="B3028" i="16" s="1"/>
  <c r="B3029" i="16" s="1"/>
  <c r="B3030" i="16" s="1"/>
  <c r="B3031" i="16" s="1"/>
  <c r="B3032" i="16" s="1"/>
  <c r="B3033" i="16" s="1"/>
  <c r="B3034" i="16" s="1"/>
  <c r="B3035" i="16" s="1"/>
  <c r="B3036" i="16" s="1"/>
  <c r="B3037" i="16" s="1"/>
  <c r="B3038" i="16" s="1"/>
  <c r="B3039" i="16" s="1"/>
  <c r="B3040" i="16" s="1"/>
  <c r="B3041" i="16" s="1"/>
  <c r="B3042" i="16" s="1"/>
  <c r="B3043" i="16" s="1"/>
  <c r="B3044" i="16" s="1"/>
  <c r="B3045" i="16" s="1"/>
  <c r="B3046" i="16" s="1"/>
  <c r="B3047" i="16" s="1"/>
  <c r="B3048" i="16" s="1"/>
  <c r="B3049" i="16" s="1"/>
  <c r="B3050" i="16" s="1"/>
  <c r="B3051" i="16" s="1"/>
  <c r="B3052" i="16" s="1"/>
  <c r="B3053" i="16" s="1"/>
  <c r="B3054" i="16" s="1"/>
  <c r="B3055" i="16" s="1"/>
  <c r="B3056" i="16" s="1"/>
  <c r="B3057" i="16" s="1"/>
  <c r="B3058" i="16" s="1"/>
  <c r="B3059" i="16" s="1"/>
  <c r="B3060" i="16" s="1"/>
  <c r="B3061" i="16" s="1"/>
  <c r="B3062" i="16" s="1"/>
  <c r="B3063" i="16" s="1"/>
  <c r="B3064" i="16" s="1"/>
  <c r="B3065" i="16" s="1"/>
  <c r="B3066" i="16" s="1"/>
  <c r="B3067" i="16" s="1"/>
  <c r="B3068" i="16" s="1"/>
  <c r="B3069" i="16" s="1"/>
  <c r="B3070" i="16" s="1"/>
  <c r="B3071" i="16" s="1"/>
  <c r="B3072" i="16" s="1"/>
  <c r="B3073" i="16" s="1"/>
  <c r="B3074" i="16" s="1"/>
  <c r="B3075" i="16" s="1"/>
  <c r="B3076" i="16" s="1"/>
  <c r="B3077" i="16" s="1"/>
  <c r="B3078" i="16" s="1"/>
  <c r="B3079" i="16" s="1"/>
  <c r="B3080" i="16" s="1"/>
  <c r="B3081" i="16" s="1"/>
  <c r="B3082" i="16" s="1"/>
  <c r="B3083" i="16" s="1"/>
  <c r="B3084" i="16" s="1"/>
  <c r="B3085" i="16" s="1"/>
  <c r="B3086" i="16" s="1"/>
  <c r="B3087" i="16" s="1"/>
  <c r="B3088" i="16" s="1"/>
  <c r="B3089" i="16" s="1"/>
  <c r="B3090" i="16" s="1"/>
  <c r="B3091" i="16" s="1"/>
  <c r="B3092" i="16" s="1"/>
  <c r="B3093" i="16" s="1"/>
  <c r="B3094" i="16" s="1"/>
  <c r="B3095" i="16" s="1"/>
  <c r="B3096" i="16" s="1"/>
  <c r="B3097" i="16" s="1"/>
  <c r="B3098" i="16" s="1"/>
  <c r="B3099" i="16" s="1"/>
  <c r="B3100" i="16" s="1"/>
  <c r="B3101" i="16" s="1"/>
  <c r="B3102" i="16" s="1"/>
  <c r="B3103" i="16" s="1"/>
  <c r="B3104" i="16" s="1"/>
  <c r="B3105" i="16" s="1"/>
  <c r="B3106" i="16" s="1"/>
  <c r="B3107" i="16" s="1"/>
  <c r="B3108" i="16" s="1"/>
  <c r="B3109" i="16" s="1"/>
  <c r="B3110" i="16" s="1"/>
  <c r="B3111" i="16" s="1"/>
  <c r="B3112" i="16" s="1"/>
  <c r="B3113" i="16" s="1"/>
  <c r="B3114" i="16" s="1"/>
  <c r="B3115" i="16" s="1"/>
  <c r="B3116" i="16" s="1"/>
  <c r="B3117" i="16" s="1"/>
  <c r="B3118" i="16" s="1"/>
  <c r="B3119" i="16" s="1"/>
  <c r="B3120" i="16" s="1"/>
  <c r="B3121" i="16" s="1"/>
  <c r="B3122" i="16" s="1"/>
  <c r="B3123" i="16" s="1"/>
  <c r="B3124" i="16" s="1"/>
  <c r="B3125" i="16" s="1"/>
  <c r="B3126" i="16" s="1"/>
  <c r="B3127" i="16" s="1"/>
  <c r="B3128" i="16" s="1"/>
  <c r="B3129" i="16" s="1"/>
  <c r="B3130" i="16" s="1"/>
  <c r="B3131" i="16" s="1"/>
  <c r="B3132" i="16" s="1"/>
  <c r="B3133" i="16" s="1"/>
  <c r="B3134" i="16" s="1"/>
  <c r="B3135" i="16" s="1"/>
  <c r="B3136" i="16" s="1"/>
  <c r="B3137" i="16" s="1"/>
  <c r="B3138" i="16" s="1"/>
  <c r="B3139" i="16" s="1"/>
  <c r="B3140" i="16" s="1"/>
  <c r="B3141" i="16" s="1"/>
  <c r="B3142" i="16" s="1"/>
  <c r="B3143" i="16" s="1"/>
  <c r="B3144" i="16" s="1"/>
  <c r="B3145" i="16" s="1"/>
  <c r="B3146" i="16" s="1"/>
  <c r="B3147" i="16" s="1"/>
  <c r="B3148" i="16" s="1"/>
  <c r="B3149" i="16" s="1"/>
  <c r="B3150" i="16" s="1"/>
  <c r="B3151" i="16" s="1"/>
  <c r="B3152" i="16" s="1"/>
  <c r="B3153" i="16" s="1"/>
  <c r="B3154" i="16" s="1"/>
  <c r="B3155" i="16" s="1"/>
  <c r="B3156" i="16" s="1"/>
  <c r="B3157" i="16" s="1"/>
  <c r="B3158" i="16" s="1"/>
  <c r="B3159" i="16" s="1"/>
  <c r="B3160" i="16" s="1"/>
  <c r="B3161" i="16" s="1"/>
  <c r="B3162" i="16" s="1"/>
  <c r="B3163" i="16" s="1"/>
  <c r="B3164" i="16" s="1"/>
  <c r="B3165" i="16" s="1"/>
  <c r="B3166" i="16" s="1"/>
  <c r="B3167" i="16" s="1"/>
  <c r="B3168" i="16" s="1"/>
  <c r="B3169" i="16" s="1"/>
  <c r="B3170" i="16" s="1"/>
  <c r="B3171" i="16" s="1"/>
  <c r="B3172" i="16" s="1"/>
  <c r="B3173" i="16" s="1"/>
  <c r="B3174" i="16" s="1"/>
  <c r="B3175" i="16" s="1"/>
  <c r="B3176" i="16" s="1"/>
  <c r="B3177" i="16" s="1"/>
  <c r="B3178" i="16" s="1"/>
  <c r="B3179" i="16" s="1"/>
  <c r="B3180" i="16" s="1"/>
  <c r="B3181" i="16" s="1"/>
  <c r="B3182" i="16" s="1"/>
  <c r="B3183" i="16" s="1"/>
  <c r="B3184" i="16" s="1"/>
  <c r="B3185" i="16" s="1"/>
  <c r="B3186" i="16" s="1"/>
  <c r="B3187" i="16" s="1"/>
  <c r="B3188" i="16" s="1"/>
  <c r="B3189" i="16" s="1"/>
  <c r="B3190" i="16" s="1"/>
  <c r="B3191" i="16" s="1"/>
  <c r="B3192" i="16" s="1"/>
  <c r="B3193" i="16" s="1"/>
  <c r="B3194" i="16" s="1"/>
  <c r="B3195" i="16" s="1"/>
  <c r="B3196" i="16" s="1"/>
  <c r="B3197" i="16" s="1"/>
  <c r="B3198" i="16" s="1"/>
  <c r="B3199" i="16" s="1"/>
  <c r="B3200" i="16" s="1"/>
  <c r="B3201" i="16" s="1"/>
  <c r="B3202" i="16" s="1"/>
  <c r="B3203" i="16" s="1"/>
  <c r="B3204" i="16" s="1"/>
  <c r="B3205" i="16" s="1"/>
  <c r="B3206" i="16" s="1"/>
  <c r="B3207" i="16" s="1"/>
  <c r="B3208" i="16" s="1"/>
  <c r="B3209" i="16" s="1"/>
  <c r="B3210" i="16" s="1"/>
  <c r="B3211" i="16" s="1"/>
  <c r="B3212" i="16" s="1"/>
  <c r="B3213" i="16" s="1"/>
  <c r="B3214" i="16" s="1"/>
  <c r="B3215" i="16" s="1"/>
  <c r="B3216" i="16" s="1"/>
  <c r="B3217" i="16" s="1"/>
  <c r="B3218" i="16" s="1"/>
  <c r="B3219" i="16" s="1"/>
  <c r="B3220" i="16" s="1"/>
  <c r="B3221" i="16" s="1"/>
  <c r="B3222" i="16" s="1"/>
  <c r="B3223" i="16" s="1"/>
  <c r="B3224" i="16" s="1"/>
  <c r="B3225" i="16" s="1"/>
  <c r="B3226" i="16" s="1"/>
  <c r="B3227" i="16" s="1"/>
  <c r="B3228" i="16" s="1"/>
  <c r="B3229" i="16" s="1"/>
  <c r="B3230" i="16" s="1"/>
  <c r="B3231" i="16" s="1"/>
  <c r="B3232" i="16" s="1"/>
  <c r="B3233" i="16" s="1"/>
  <c r="B3234" i="16" s="1"/>
  <c r="B3235" i="16" s="1"/>
  <c r="B3236" i="16" s="1"/>
  <c r="B3237" i="16" s="1"/>
  <c r="B3238" i="16" s="1"/>
  <c r="B3239" i="16" s="1"/>
  <c r="B3240" i="16" s="1"/>
  <c r="B3241" i="16" s="1"/>
  <c r="B3242" i="16" s="1"/>
  <c r="B3243" i="16" s="1"/>
  <c r="B3244" i="16" s="1"/>
  <c r="B3245" i="16" s="1"/>
  <c r="B3246" i="16" s="1"/>
  <c r="B3247" i="16" s="1"/>
  <c r="B3248" i="16" s="1"/>
  <c r="B3249" i="16" s="1"/>
  <c r="B3250" i="16" s="1"/>
  <c r="B3251" i="16" s="1"/>
  <c r="B3252" i="16" s="1"/>
  <c r="B3253" i="16" s="1"/>
  <c r="B3254" i="16" s="1"/>
  <c r="B3255" i="16" s="1"/>
  <c r="B3256" i="16" s="1"/>
  <c r="B3257" i="16" s="1"/>
  <c r="B3258" i="16" s="1"/>
  <c r="B3259" i="16" s="1"/>
  <c r="B3260" i="16" s="1"/>
  <c r="B3261" i="16" s="1"/>
  <c r="B3262" i="16" s="1"/>
  <c r="B3263" i="16" s="1"/>
  <c r="B3264" i="16" s="1"/>
  <c r="B3265" i="16" s="1"/>
  <c r="B3266" i="16" s="1"/>
  <c r="B3267" i="16" s="1"/>
  <c r="B3268" i="16" s="1"/>
  <c r="B3269" i="16" s="1"/>
  <c r="B3270" i="16" s="1"/>
  <c r="B3271" i="16" s="1"/>
  <c r="B3272" i="16" s="1"/>
  <c r="B3273" i="16" s="1"/>
  <c r="B3274" i="16" s="1"/>
  <c r="B3275" i="16" s="1"/>
  <c r="B3276" i="16" s="1"/>
  <c r="B3277" i="16" s="1"/>
  <c r="B3278" i="16" s="1"/>
  <c r="B3279" i="16" s="1"/>
  <c r="B3280" i="16" s="1"/>
  <c r="B3281" i="16" s="1"/>
  <c r="B3282" i="16" s="1"/>
  <c r="B3283" i="16" s="1"/>
  <c r="B3284" i="16" s="1"/>
  <c r="B3285" i="16" s="1"/>
  <c r="B3286" i="16" s="1"/>
  <c r="B3287" i="16" s="1"/>
  <c r="B3288" i="16" s="1"/>
  <c r="B3289" i="16" s="1"/>
  <c r="B3290" i="16" s="1"/>
  <c r="B3291" i="16" s="1"/>
  <c r="B3292" i="16" s="1"/>
  <c r="B3293" i="16" s="1"/>
  <c r="B3294" i="16" s="1"/>
  <c r="B3295" i="16" s="1"/>
  <c r="B3296" i="16" s="1"/>
  <c r="B3297" i="16" s="1"/>
  <c r="B3298" i="16" s="1"/>
  <c r="B3299" i="16" s="1"/>
  <c r="B3300" i="16" s="1"/>
  <c r="B3301" i="16" s="1"/>
  <c r="B3302" i="16" s="1"/>
  <c r="B3303" i="16" s="1"/>
  <c r="B3304" i="16" s="1"/>
  <c r="B3305" i="16" s="1"/>
  <c r="B3306" i="16" s="1"/>
  <c r="B3307" i="16" s="1"/>
  <c r="B3308" i="16" s="1"/>
  <c r="B3309" i="16" s="1"/>
  <c r="B3310" i="16" s="1"/>
  <c r="B3311" i="16" s="1"/>
  <c r="B3312" i="16" s="1"/>
  <c r="B3313" i="16" s="1"/>
  <c r="B3314" i="16" s="1"/>
  <c r="B3315" i="16" s="1"/>
  <c r="B3316" i="16" s="1"/>
  <c r="B3317" i="16" s="1"/>
  <c r="B3318" i="16" s="1"/>
  <c r="B3319" i="16" s="1"/>
  <c r="B3320" i="16" s="1"/>
  <c r="B3321" i="16" s="1"/>
  <c r="B3322" i="16" s="1"/>
  <c r="B3323" i="16" s="1"/>
  <c r="B3324" i="16" s="1"/>
  <c r="B3325" i="16" s="1"/>
  <c r="B3326" i="16" s="1"/>
  <c r="B3327" i="16" s="1"/>
  <c r="B3328" i="16" s="1"/>
  <c r="B3329" i="16" s="1"/>
  <c r="B3330" i="16" s="1"/>
  <c r="B3331" i="16" s="1"/>
  <c r="B3332" i="16" s="1"/>
  <c r="B3333" i="16" s="1"/>
  <c r="B3334" i="16" s="1"/>
  <c r="B3335" i="16" s="1"/>
  <c r="B3336" i="16" s="1"/>
  <c r="B3337" i="16" s="1"/>
  <c r="B3338" i="16" s="1"/>
  <c r="B3339" i="16" s="1"/>
  <c r="B3340" i="16" s="1"/>
  <c r="B3341" i="16" s="1"/>
  <c r="B3342" i="16" s="1"/>
  <c r="B3343" i="16" s="1"/>
  <c r="B3344" i="16" s="1"/>
  <c r="B3345" i="16" s="1"/>
  <c r="B3346" i="16" s="1"/>
  <c r="B3347" i="16" s="1"/>
  <c r="B3348" i="16" s="1"/>
  <c r="B3349" i="16" s="1"/>
  <c r="B3350" i="16" s="1"/>
  <c r="B3351" i="16" s="1"/>
  <c r="B3352" i="16" s="1"/>
  <c r="B3353" i="16" s="1"/>
  <c r="B3354" i="16" s="1"/>
  <c r="B3355" i="16" s="1"/>
  <c r="B3356" i="16" s="1"/>
  <c r="B3357" i="16" s="1"/>
  <c r="B3358" i="16" s="1"/>
  <c r="B3359" i="16" s="1"/>
  <c r="B3360" i="16" s="1"/>
  <c r="B3361" i="16" s="1"/>
  <c r="B3362" i="16" s="1"/>
  <c r="B3363" i="16" s="1"/>
  <c r="B3364" i="16" s="1"/>
  <c r="B3365" i="16" s="1"/>
  <c r="B3366" i="16" s="1"/>
  <c r="B3367" i="16" s="1"/>
  <c r="B3368" i="16" s="1"/>
  <c r="B3369" i="16" s="1"/>
  <c r="B3370" i="16" s="1"/>
  <c r="B3371" i="16" s="1"/>
  <c r="B3372" i="16" s="1"/>
  <c r="B3373" i="16" s="1"/>
  <c r="B3374" i="16" s="1"/>
  <c r="B3375" i="16" s="1"/>
  <c r="B3376" i="16" s="1"/>
  <c r="B3377" i="16" s="1"/>
  <c r="B3378" i="16" s="1"/>
  <c r="B3379" i="16" s="1"/>
  <c r="B3380" i="16" s="1"/>
  <c r="B3381" i="16" s="1"/>
  <c r="B3382" i="16" s="1"/>
  <c r="B3383" i="16" s="1"/>
  <c r="B3384" i="16" s="1"/>
  <c r="B3385" i="16" s="1"/>
  <c r="B3386" i="16" s="1"/>
  <c r="B3387" i="16" s="1"/>
  <c r="B3388" i="16" s="1"/>
  <c r="B3389" i="16" s="1"/>
  <c r="B3390" i="16" s="1"/>
  <c r="B3391" i="16" s="1"/>
  <c r="B3392" i="16" s="1"/>
  <c r="B3393" i="16" s="1"/>
  <c r="B3394" i="16" s="1"/>
  <c r="B3395" i="16" s="1"/>
  <c r="B3396" i="16" s="1"/>
  <c r="B3397" i="16" s="1"/>
  <c r="B3398" i="16" s="1"/>
  <c r="B3399" i="16" s="1"/>
  <c r="B3400" i="16" s="1"/>
  <c r="B3401" i="16" s="1"/>
  <c r="B3402" i="16" s="1"/>
  <c r="B3403" i="16" s="1"/>
  <c r="B3404" i="16" s="1"/>
  <c r="B3405" i="16" s="1"/>
  <c r="B3406" i="16" s="1"/>
  <c r="B3407" i="16" s="1"/>
  <c r="B3408" i="16" s="1"/>
  <c r="B3409" i="16" s="1"/>
  <c r="B3410" i="16" s="1"/>
  <c r="B3411" i="16" s="1"/>
  <c r="B3412" i="16" s="1"/>
  <c r="B3413" i="16" s="1"/>
  <c r="B3414" i="16" s="1"/>
  <c r="B3415" i="16" s="1"/>
  <c r="B3416" i="16" s="1"/>
  <c r="B3417" i="16" s="1"/>
  <c r="B3418" i="16" s="1"/>
  <c r="B3419" i="16" s="1"/>
  <c r="B3420" i="16" s="1"/>
  <c r="B3421" i="16" s="1"/>
  <c r="B3422" i="16" s="1"/>
  <c r="B3423" i="16" s="1"/>
  <c r="B3424" i="16" s="1"/>
  <c r="B3425" i="16" s="1"/>
  <c r="B3426" i="16" s="1"/>
  <c r="B3427" i="16" s="1"/>
  <c r="B3428" i="16" s="1"/>
  <c r="B3429" i="16" s="1"/>
  <c r="B3430" i="16" s="1"/>
  <c r="B3431" i="16" s="1"/>
  <c r="B3432" i="16" s="1"/>
  <c r="B3433" i="16" s="1"/>
  <c r="B3434" i="16" s="1"/>
  <c r="B3435" i="16" s="1"/>
  <c r="B3436" i="16" s="1"/>
  <c r="B3437" i="16" s="1"/>
  <c r="B3438" i="16" s="1"/>
  <c r="B3439" i="16" s="1"/>
  <c r="B3440" i="16" s="1"/>
  <c r="B3441" i="16" s="1"/>
  <c r="B3442" i="16" s="1"/>
  <c r="B3443" i="16" s="1"/>
  <c r="B3444" i="16" s="1"/>
  <c r="B3445" i="16" s="1"/>
  <c r="B3446" i="16" s="1"/>
  <c r="B3447" i="16" s="1"/>
  <c r="B3448" i="16" s="1"/>
  <c r="B3449" i="16" s="1"/>
  <c r="B3450" i="16" s="1"/>
  <c r="B3451" i="16" s="1"/>
  <c r="B3452" i="16" s="1"/>
  <c r="B3453" i="16" s="1"/>
  <c r="B3454" i="16" s="1"/>
  <c r="B3455" i="16" s="1"/>
  <c r="B3456" i="16" s="1"/>
  <c r="B3457" i="16" s="1"/>
  <c r="B3458" i="16" s="1"/>
  <c r="B3459" i="16" s="1"/>
  <c r="B3460" i="16" s="1"/>
  <c r="B3461" i="16" s="1"/>
  <c r="B3462" i="16" s="1"/>
  <c r="B3463" i="16" s="1"/>
  <c r="B3464" i="16" s="1"/>
  <c r="B3465" i="16" s="1"/>
  <c r="B3466" i="16" s="1"/>
  <c r="B3467" i="16" s="1"/>
  <c r="B3468" i="16" s="1"/>
  <c r="B3469" i="16" s="1"/>
  <c r="B3470" i="16" s="1"/>
  <c r="B3471" i="16" s="1"/>
  <c r="B3472" i="16" s="1"/>
  <c r="B3473" i="16" s="1"/>
  <c r="B3474" i="16" s="1"/>
  <c r="B3475" i="16" s="1"/>
  <c r="B3476" i="16" s="1"/>
  <c r="B3477" i="16" s="1"/>
  <c r="B3478" i="16" s="1"/>
  <c r="B3479" i="16" s="1"/>
  <c r="B3480" i="16" s="1"/>
  <c r="B3481" i="16" s="1"/>
  <c r="B3482" i="16" s="1"/>
  <c r="B3483" i="16" s="1"/>
  <c r="B3484" i="16" s="1"/>
  <c r="B3485" i="16" s="1"/>
  <c r="B3486" i="16" s="1"/>
  <c r="B3487" i="16" s="1"/>
  <c r="B3488" i="16" s="1"/>
  <c r="B3489" i="16" s="1"/>
  <c r="B3490" i="16" s="1"/>
  <c r="B3491" i="16" s="1"/>
  <c r="B3492" i="16" s="1"/>
  <c r="B3493" i="16" s="1"/>
  <c r="B3494" i="16" s="1"/>
  <c r="B3495" i="16" s="1"/>
  <c r="B3496" i="16" s="1"/>
  <c r="B3497" i="16" s="1"/>
  <c r="B3498" i="16" s="1"/>
  <c r="B3499" i="16" s="1"/>
  <c r="B3500" i="16" s="1"/>
  <c r="B3501" i="16" s="1"/>
  <c r="B3502" i="16" s="1"/>
  <c r="B3503" i="16" s="1"/>
  <c r="B3504" i="16" s="1"/>
  <c r="B3505" i="16" s="1"/>
  <c r="B3506" i="16" s="1"/>
  <c r="B3507" i="16" s="1"/>
  <c r="B3508" i="16" s="1"/>
  <c r="B3509" i="16" s="1"/>
  <c r="B3510" i="16" s="1"/>
  <c r="B3511" i="16" s="1"/>
  <c r="B3512" i="16" s="1"/>
  <c r="B3513" i="16" s="1"/>
  <c r="B3514" i="16" s="1"/>
  <c r="B3515" i="16" s="1"/>
  <c r="B3516" i="16" s="1"/>
  <c r="B3517" i="16" s="1"/>
  <c r="B3518" i="16" s="1"/>
  <c r="B3519" i="16" s="1"/>
  <c r="B3520" i="16" s="1"/>
  <c r="B3521" i="16" s="1"/>
  <c r="B3522" i="16" s="1"/>
  <c r="B3523" i="16" s="1"/>
  <c r="B3524" i="16" s="1"/>
  <c r="B3525" i="16" s="1"/>
  <c r="B3526" i="16" s="1"/>
  <c r="B3527" i="16" s="1"/>
  <c r="B3528" i="16" s="1"/>
  <c r="B3529" i="16" s="1"/>
  <c r="B3530" i="16" s="1"/>
  <c r="B3531" i="16" s="1"/>
  <c r="B3532" i="16" s="1"/>
  <c r="B3533" i="16" s="1"/>
  <c r="B3534" i="16" s="1"/>
  <c r="B3535" i="16" s="1"/>
  <c r="B3536" i="16" s="1"/>
  <c r="B3537" i="16" s="1"/>
  <c r="B3538" i="16" s="1"/>
  <c r="B3539" i="16" s="1"/>
  <c r="B3540" i="16" s="1"/>
  <c r="B3541" i="16" s="1"/>
  <c r="B3542" i="16" s="1"/>
  <c r="B3543" i="16" s="1"/>
  <c r="B3544" i="16" s="1"/>
  <c r="B3545" i="16" s="1"/>
  <c r="B3546" i="16" s="1"/>
  <c r="B3547" i="16" s="1"/>
  <c r="B3548" i="16" s="1"/>
  <c r="B3549" i="16" s="1"/>
  <c r="B3550" i="16" s="1"/>
  <c r="B3551" i="16" s="1"/>
  <c r="B3552" i="16" s="1"/>
  <c r="B3553" i="16" s="1"/>
  <c r="B3554" i="16" s="1"/>
  <c r="B3555" i="16" s="1"/>
  <c r="B3556" i="16" s="1"/>
  <c r="B3557" i="16" s="1"/>
  <c r="B3558" i="16" s="1"/>
  <c r="B3559" i="16" s="1"/>
  <c r="B3560" i="16" s="1"/>
  <c r="B3561" i="16" s="1"/>
  <c r="B3562" i="16" s="1"/>
  <c r="B3563" i="16" s="1"/>
  <c r="B3564" i="16" s="1"/>
  <c r="B3565" i="16" s="1"/>
  <c r="B3566" i="16" s="1"/>
  <c r="B3567" i="16" s="1"/>
  <c r="B3568" i="16" s="1"/>
  <c r="B3569" i="16" s="1"/>
  <c r="B3570" i="16" s="1"/>
  <c r="B3571" i="16" s="1"/>
  <c r="B3572" i="16" s="1"/>
  <c r="B3573" i="16" s="1"/>
  <c r="B3574" i="16" s="1"/>
  <c r="B3575" i="16" s="1"/>
  <c r="B3576" i="16" s="1"/>
  <c r="B3577" i="16" s="1"/>
  <c r="B3578" i="16" s="1"/>
  <c r="B3579" i="16" s="1"/>
  <c r="B3580" i="16" s="1"/>
  <c r="B3581" i="16" s="1"/>
  <c r="B3582" i="16" s="1"/>
  <c r="B3583" i="16" s="1"/>
  <c r="B3584" i="16" s="1"/>
  <c r="B3585" i="16" s="1"/>
  <c r="B3586" i="16" s="1"/>
  <c r="B3587" i="16" s="1"/>
  <c r="B3588" i="16" s="1"/>
  <c r="B3589" i="16" s="1"/>
  <c r="B3590" i="16" s="1"/>
  <c r="B3591" i="16" s="1"/>
  <c r="B3592" i="16" s="1"/>
  <c r="B3593" i="16" s="1"/>
  <c r="B3594" i="16" s="1"/>
  <c r="B3595" i="16" s="1"/>
  <c r="B3596" i="16" s="1"/>
  <c r="B3597" i="16" s="1"/>
  <c r="B3598" i="16" s="1"/>
  <c r="B3599" i="16" s="1"/>
  <c r="B3600" i="16" s="1"/>
  <c r="B3601" i="16" s="1"/>
  <c r="B3602" i="16" s="1"/>
  <c r="B3603" i="16" s="1"/>
  <c r="B3604" i="16" s="1"/>
  <c r="B3605" i="16" s="1"/>
  <c r="B3606" i="16" s="1"/>
  <c r="B3607" i="16" s="1"/>
  <c r="B3608" i="16" s="1"/>
  <c r="B3609" i="16" s="1"/>
  <c r="B3610" i="16" s="1"/>
  <c r="B3611" i="16" s="1"/>
  <c r="B3612" i="16" s="1"/>
  <c r="B3613" i="16" s="1"/>
  <c r="B3614" i="16" s="1"/>
  <c r="B3615" i="16" s="1"/>
  <c r="B3616" i="16" s="1"/>
  <c r="B3617" i="16" s="1"/>
  <c r="B3618" i="16" s="1"/>
  <c r="B3619" i="16" s="1"/>
  <c r="B3620" i="16" s="1"/>
  <c r="B3621" i="16" s="1"/>
  <c r="B3622" i="16" s="1"/>
  <c r="B3623" i="16" s="1"/>
  <c r="B3624" i="16" s="1"/>
  <c r="B3625" i="16" s="1"/>
  <c r="B3626" i="16" s="1"/>
  <c r="B3627" i="16" s="1"/>
  <c r="B3628" i="16" s="1"/>
  <c r="B3629" i="16" s="1"/>
  <c r="B3630" i="16" s="1"/>
  <c r="B3631" i="16" s="1"/>
  <c r="B3632" i="16" s="1"/>
  <c r="B3633" i="16" s="1"/>
  <c r="B3634" i="16" s="1"/>
  <c r="B3635" i="16" s="1"/>
  <c r="B3636" i="16" s="1"/>
  <c r="B3637" i="16" s="1"/>
  <c r="B3638" i="16" s="1"/>
  <c r="B3639" i="16" s="1"/>
  <c r="B3640" i="16" s="1"/>
  <c r="B3641" i="16" s="1"/>
  <c r="B3642" i="16" s="1"/>
  <c r="B3643" i="16" s="1"/>
  <c r="B3644" i="16" s="1"/>
  <c r="B3645" i="16" s="1"/>
  <c r="B3646" i="16" s="1"/>
  <c r="B3647" i="16" s="1"/>
  <c r="B3648" i="16" s="1"/>
  <c r="B3649" i="16" s="1"/>
  <c r="B3650" i="16" s="1"/>
  <c r="B3651" i="16" s="1"/>
  <c r="B3652" i="16" s="1"/>
  <c r="B3653" i="16" s="1"/>
  <c r="B3654" i="16" s="1"/>
  <c r="B3655" i="16" s="1"/>
  <c r="B3656" i="16" s="1"/>
  <c r="B3657" i="16" s="1"/>
  <c r="B3658" i="16" s="1"/>
  <c r="B3659" i="16" s="1"/>
  <c r="B3660" i="16" s="1"/>
  <c r="B3661" i="16" s="1"/>
  <c r="B3662" i="16" s="1"/>
  <c r="B3663" i="16" s="1"/>
  <c r="B3664" i="16" s="1"/>
  <c r="B3665" i="16" s="1"/>
  <c r="B3666" i="16" s="1"/>
  <c r="B3667" i="16" s="1"/>
  <c r="B3668" i="16" s="1"/>
  <c r="B3669" i="16" s="1"/>
  <c r="B3670" i="16" s="1"/>
  <c r="B3671" i="16" s="1"/>
  <c r="B3672" i="16" s="1"/>
  <c r="B3673" i="16" s="1"/>
  <c r="B3674" i="16" s="1"/>
  <c r="B3675" i="16" s="1"/>
  <c r="B3676" i="16" s="1"/>
  <c r="B3677" i="16" s="1"/>
  <c r="B3678" i="16" s="1"/>
  <c r="B3679" i="16" s="1"/>
  <c r="B3680" i="16" s="1"/>
  <c r="B3681" i="16" s="1"/>
  <c r="B3682" i="16" s="1"/>
  <c r="B3683" i="16" s="1"/>
  <c r="B3684" i="16" s="1"/>
  <c r="B3685" i="16" s="1"/>
  <c r="B3686" i="16" s="1"/>
  <c r="B3687" i="16" s="1"/>
  <c r="B3688" i="16" s="1"/>
  <c r="B3689" i="16" s="1"/>
  <c r="B3690" i="16" s="1"/>
  <c r="B3691" i="16" s="1"/>
  <c r="B3692" i="16" s="1"/>
  <c r="B3693" i="16" s="1"/>
  <c r="B3694" i="16" s="1"/>
  <c r="B3695" i="16" s="1"/>
  <c r="B3696" i="16" s="1"/>
  <c r="B3697" i="16" s="1"/>
  <c r="B3698" i="16" s="1"/>
  <c r="B3699" i="16" s="1"/>
  <c r="B3700" i="16" s="1"/>
  <c r="B3701" i="16" s="1"/>
  <c r="B3702" i="16" s="1"/>
  <c r="B3703" i="16" s="1"/>
  <c r="B3704" i="16" s="1"/>
  <c r="B3705" i="16" s="1"/>
  <c r="B3706" i="16" s="1"/>
  <c r="B3707" i="16" s="1"/>
  <c r="B3708" i="16" s="1"/>
  <c r="B3709" i="16" s="1"/>
  <c r="B3710" i="16" s="1"/>
  <c r="B3711" i="16" s="1"/>
  <c r="B3712" i="16" s="1"/>
  <c r="B3713" i="16" s="1"/>
  <c r="B3714" i="16" s="1"/>
  <c r="B3715" i="16" s="1"/>
  <c r="B3716" i="16" s="1"/>
  <c r="B3717" i="16" s="1"/>
  <c r="B3718" i="16" s="1"/>
  <c r="B3719" i="16" s="1"/>
  <c r="B3720" i="16" s="1"/>
  <c r="B3721" i="16" s="1"/>
  <c r="B3722" i="16" s="1"/>
  <c r="B3723" i="16" s="1"/>
  <c r="B3724" i="16" s="1"/>
  <c r="B3725" i="16" s="1"/>
  <c r="B3726" i="16" s="1"/>
  <c r="B3727" i="16" s="1"/>
  <c r="B3728" i="16" s="1"/>
  <c r="B3729" i="16" s="1"/>
  <c r="B3730" i="16" s="1"/>
  <c r="B3731" i="16" s="1"/>
  <c r="B3732" i="16" s="1"/>
  <c r="B3733" i="16" s="1"/>
  <c r="B3734" i="16" s="1"/>
  <c r="B3735" i="16" s="1"/>
  <c r="B3736" i="16" s="1"/>
  <c r="B3737" i="16" s="1"/>
  <c r="B3738" i="16" s="1"/>
  <c r="B3739" i="16" s="1"/>
  <c r="B3740" i="16" s="1"/>
  <c r="B3741" i="16" s="1"/>
  <c r="B3742" i="16" s="1"/>
  <c r="B3743" i="16" s="1"/>
  <c r="B3744" i="16" s="1"/>
  <c r="B3745" i="16" s="1"/>
  <c r="B3746" i="16" s="1"/>
  <c r="B3747" i="16" s="1"/>
  <c r="B3748" i="16" s="1"/>
  <c r="B3749" i="16" s="1"/>
  <c r="B3750" i="16" s="1"/>
  <c r="B3751" i="16" s="1"/>
  <c r="B3752" i="16" s="1"/>
  <c r="B3753" i="16" s="1"/>
  <c r="B3754" i="16" s="1"/>
  <c r="B3755" i="16" s="1"/>
  <c r="B3756" i="16" s="1"/>
  <c r="B3757" i="16" s="1"/>
  <c r="B3758" i="16" s="1"/>
  <c r="B3759" i="16" s="1"/>
  <c r="B3760" i="16" s="1"/>
  <c r="B3761" i="16" s="1"/>
  <c r="B3762" i="16" s="1"/>
  <c r="B3763" i="16" s="1"/>
  <c r="B3764" i="16" s="1"/>
  <c r="B3765" i="16" s="1"/>
  <c r="B3766" i="16" s="1"/>
  <c r="B3767" i="16" s="1"/>
  <c r="B3768" i="16" s="1"/>
  <c r="B3769" i="16" s="1"/>
  <c r="B3770" i="16" s="1"/>
  <c r="B3771" i="16" s="1"/>
  <c r="B3772" i="16" s="1"/>
  <c r="B3773" i="16" s="1"/>
  <c r="B3774" i="16" s="1"/>
  <c r="B3775" i="16" s="1"/>
  <c r="B3776" i="16" s="1"/>
  <c r="B3777" i="16" s="1"/>
  <c r="B3778" i="16" s="1"/>
  <c r="B3779" i="16" s="1"/>
  <c r="B3780" i="16" s="1"/>
  <c r="B3781" i="16" s="1"/>
  <c r="B3782" i="16" s="1"/>
  <c r="B3783" i="16" s="1"/>
  <c r="B3784" i="16" s="1"/>
  <c r="B3785" i="16" s="1"/>
  <c r="B3786" i="16" s="1"/>
  <c r="B3787" i="16" s="1"/>
  <c r="B3788" i="16" s="1"/>
  <c r="B3789" i="16" s="1"/>
  <c r="B3790" i="16" s="1"/>
  <c r="B3791" i="16" s="1"/>
  <c r="B3792" i="16" s="1"/>
  <c r="B3793" i="16" s="1"/>
  <c r="B3794" i="16" s="1"/>
  <c r="B3795" i="16" s="1"/>
  <c r="B3796" i="16" s="1"/>
  <c r="B3797" i="16" s="1"/>
  <c r="B3798" i="16" s="1"/>
  <c r="B3799" i="16" s="1"/>
  <c r="B3800" i="16" s="1"/>
  <c r="B3801" i="16" s="1"/>
  <c r="B3802" i="16" s="1"/>
  <c r="B3803" i="16" s="1"/>
  <c r="B3804" i="16" s="1"/>
  <c r="B3805" i="16" s="1"/>
  <c r="B3806" i="16" s="1"/>
  <c r="B3807" i="16" s="1"/>
  <c r="B3808" i="16" s="1"/>
  <c r="B3809" i="16" s="1"/>
  <c r="B3810" i="16" s="1"/>
  <c r="B3811" i="16" s="1"/>
  <c r="B3812" i="16" s="1"/>
  <c r="B3813" i="16" s="1"/>
  <c r="B3814" i="16" s="1"/>
  <c r="B3815" i="16" s="1"/>
  <c r="B3816" i="16" s="1"/>
  <c r="B3817" i="16" s="1"/>
  <c r="B3818" i="16" s="1"/>
  <c r="B3819" i="16" s="1"/>
  <c r="B3820" i="16" s="1"/>
  <c r="B3821" i="16" s="1"/>
  <c r="B3822" i="16" s="1"/>
  <c r="B3823" i="16" s="1"/>
  <c r="B3824" i="16" s="1"/>
  <c r="B3825" i="16" s="1"/>
  <c r="B3826" i="16" s="1"/>
  <c r="B3827" i="16" s="1"/>
  <c r="B3828" i="16" s="1"/>
  <c r="B3829" i="16" s="1"/>
  <c r="B3830" i="16" s="1"/>
  <c r="B3831" i="16" s="1"/>
  <c r="B3832" i="16" s="1"/>
  <c r="B3833" i="16" s="1"/>
  <c r="B3834" i="16" s="1"/>
  <c r="B3835" i="16" s="1"/>
  <c r="B3836" i="16" s="1"/>
  <c r="B3837" i="16" s="1"/>
  <c r="B3838" i="16" s="1"/>
  <c r="B3839" i="16" s="1"/>
  <c r="B3840" i="16" s="1"/>
  <c r="B3841" i="16" s="1"/>
  <c r="B3842" i="16" s="1"/>
  <c r="B3843" i="16" s="1"/>
  <c r="B3844" i="16" s="1"/>
  <c r="B3845" i="16" s="1"/>
  <c r="S44" i="16"/>
  <c r="S46" i="16" l="1"/>
  <c r="S45" i="16"/>
  <c r="C41" i="16"/>
  <c r="E24" i="3"/>
  <c r="S47" i="16" l="1"/>
  <c r="C34" i="16"/>
  <c r="C33" i="16"/>
  <c r="C32" i="16"/>
  <c r="C36" i="16" s="1"/>
  <c r="C26" i="16"/>
  <c r="C25" i="16"/>
  <c r="C22" i="16"/>
  <c r="C21" i="16"/>
  <c r="C12" i="16"/>
  <c r="C10" i="16"/>
  <c r="C9" i="16"/>
  <c r="C8" i="16"/>
  <c r="C11" i="16" s="1"/>
  <c r="A47" i="16"/>
  <c r="A46" i="16"/>
  <c r="A45" i="16"/>
  <c r="A44" i="16"/>
  <c r="C29" i="16"/>
  <c r="C6" i="16"/>
  <c r="C40" i="16" s="1"/>
  <c r="C5" i="16"/>
  <c r="C4" i="16"/>
  <c r="C3" i="16"/>
  <c r="S48" i="16" l="1"/>
  <c r="A48" i="16"/>
  <c r="C16" i="16"/>
  <c r="G44" i="16"/>
  <c r="C18" i="16"/>
  <c r="C39" i="16"/>
  <c r="G46" i="16"/>
  <c r="C14" i="16"/>
  <c r="C37" i="16"/>
  <c r="C38" i="16" s="1"/>
  <c r="G45" i="16"/>
  <c r="G47" i="16"/>
  <c r="G48" i="16" l="1"/>
  <c r="D48" i="16"/>
  <c r="S49" i="16"/>
  <c r="A49" i="16"/>
  <c r="D49" i="16" s="1"/>
  <c r="D44" i="16"/>
  <c r="D46" i="16"/>
  <c r="C15" i="16"/>
  <c r="F47" i="16" s="1"/>
  <c r="D47" i="16"/>
  <c r="D45" i="16"/>
  <c r="F44" i="16" l="1"/>
  <c r="F45" i="16"/>
  <c r="F48" i="16"/>
  <c r="F46" i="16"/>
  <c r="F49" i="16"/>
  <c r="S50" i="16"/>
  <c r="A50" i="16"/>
  <c r="G49" i="16"/>
  <c r="G50" i="16" l="1"/>
  <c r="F50" i="16"/>
  <c r="D50" i="16"/>
  <c r="S51" i="16"/>
  <c r="A51" i="16"/>
  <c r="G51" i="16" l="1"/>
  <c r="D51" i="16"/>
  <c r="F51" i="16"/>
  <c r="A52" i="16"/>
  <c r="S52" i="16"/>
  <c r="G52" i="16" l="1"/>
  <c r="F52" i="16"/>
  <c r="D52" i="16"/>
  <c r="A53" i="16"/>
  <c r="S53" i="16"/>
  <c r="S54" i="16" l="1"/>
  <c r="A54" i="16"/>
  <c r="G53" i="16"/>
  <c r="D53" i="16"/>
  <c r="F53" i="16"/>
  <c r="D54" i="16" l="1"/>
  <c r="G54" i="16"/>
  <c r="F54" i="16"/>
  <c r="S55" i="16"/>
  <c r="A55" i="16"/>
  <c r="S56" i="16" l="1"/>
  <c r="A56" i="16"/>
  <c r="F55" i="16"/>
  <c r="G55" i="16"/>
  <c r="D55" i="16"/>
  <c r="G56" i="16" l="1"/>
  <c r="D56" i="16"/>
  <c r="F56" i="16"/>
  <c r="S57" i="16"/>
  <c r="A57" i="16"/>
  <c r="F57" i="16" l="1"/>
  <c r="G57" i="16"/>
  <c r="D57" i="16"/>
  <c r="S58" i="16"/>
  <c r="A58" i="16"/>
  <c r="A59" i="16" l="1"/>
  <c r="S59" i="16"/>
  <c r="D58" i="16"/>
  <c r="G58" i="16"/>
  <c r="F58" i="16"/>
  <c r="S60" i="16" l="1"/>
  <c r="A60" i="16"/>
  <c r="F59" i="16"/>
  <c r="D59" i="16"/>
  <c r="G59" i="16"/>
  <c r="S61" i="16" l="1"/>
  <c r="A61" i="16"/>
  <c r="D60" i="16"/>
  <c r="G60" i="16"/>
  <c r="F60" i="16"/>
  <c r="A62" i="16" l="1"/>
  <c r="S62" i="16"/>
  <c r="G61" i="16"/>
  <c r="D61" i="16"/>
  <c r="F61" i="16"/>
  <c r="S63" i="16" l="1"/>
  <c r="A63" i="16"/>
  <c r="G62" i="16"/>
  <c r="F62" i="16"/>
  <c r="D62" i="16"/>
  <c r="D63" i="16" l="1"/>
  <c r="G63" i="16"/>
  <c r="F63" i="16"/>
  <c r="A64" i="16"/>
  <c r="S64" i="16"/>
  <c r="S65" i="16" l="1"/>
  <c r="A65" i="16"/>
  <c r="D64" i="16"/>
  <c r="F64" i="16"/>
  <c r="G64" i="16"/>
  <c r="S66" i="16" l="1"/>
  <c r="A66" i="16"/>
  <c r="D65" i="16"/>
  <c r="G65" i="16"/>
  <c r="F65" i="16"/>
  <c r="A67" i="16" l="1"/>
  <c r="S67" i="16"/>
  <c r="G66" i="16"/>
  <c r="D66" i="16"/>
  <c r="F66" i="16"/>
  <c r="S68" i="16" l="1"/>
  <c r="A68" i="16"/>
  <c r="D67" i="16"/>
  <c r="G67" i="16"/>
  <c r="F67" i="16"/>
  <c r="D68" i="16" l="1"/>
  <c r="G68" i="16"/>
  <c r="F68" i="16"/>
  <c r="A69" i="16"/>
  <c r="S69" i="16"/>
  <c r="S70" i="16" l="1"/>
  <c r="A70" i="16"/>
  <c r="G69" i="16"/>
  <c r="D69" i="16"/>
  <c r="F69" i="16"/>
  <c r="D70" i="16" l="1"/>
  <c r="F70" i="16"/>
  <c r="G70" i="16"/>
  <c r="A71" i="16"/>
  <c r="S71" i="16"/>
  <c r="G71" i="16" l="1"/>
  <c r="D71" i="16"/>
  <c r="F71" i="16"/>
  <c r="S72" i="16"/>
  <c r="A72" i="16"/>
  <c r="F72" i="16" l="1"/>
  <c r="D72" i="16"/>
  <c r="G72" i="16"/>
  <c r="S73" i="16"/>
  <c r="A73" i="16"/>
  <c r="S74" i="16" l="1"/>
  <c r="A74" i="16"/>
  <c r="G73" i="16"/>
  <c r="F73" i="16"/>
  <c r="D73" i="16"/>
  <c r="D74" i="16" l="1"/>
  <c r="G74" i="16"/>
  <c r="F74" i="16"/>
  <c r="S75" i="16"/>
  <c r="A75" i="16"/>
  <c r="D75" i="16" l="1"/>
  <c r="G75" i="16"/>
  <c r="F75" i="16"/>
  <c r="S76" i="16"/>
  <c r="A76" i="16"/>
  <c r="F76" i="16" l="1"/>
  <c r="D76" i="16"/>
  <c r="G76" i="16"/>
  <c r="S77" i="16"/>
  <c r="A77" i="16"/>
  <c r="S78" i="16" l="1"/>
  <c r="A78" i="16"/>
  <c r="G77" i="16"/>
  <c r="F77" i="16"/>
  <c r="D77" i="16"/>
  <c r="G78" i="16" l="1"/>
  <c r="F78" i="16"/>
  <c r="D78" i="16"/>
  <c r="S79" i="16"/>
  <c r="A79" i="16"/>
  <c r="A80" i="16" l="1"/>
  <c r="S80" i="16"/>
  <c r="F79" i="16"/>
  <c r="G79" i="16"/>
  <c r="D79" i="16"/>
  <c r="D80" i="16" l="1"/>
  <c r="G80" i="16"/>
  <c r="F80" i="16"/>
  <c r="S81" i="16"/>
  <c r="A81" i="16"/>
  <c r="S82" i="16" l="1"/>
  <c r="A82" i="16"/>
  <c r="G81" i="16"/>
  <c r="F81" i="16"/>
  <c r="D81" i="16"/>
  <c r="D82" i="16" l="1"/>
  <c r="G82" i="16"/>
  <c r="F82" i="16"/>
  <c r="S83" i="16"/>
  <c r="A83" i="16"/>
  <c r="G83" i="16" l="1"/>
  <c r="F83" i="16"/>
  <c r="D83" i="16"/>
  <c r="A84" i="16"/>
  <c r="S84" i="16"/>
  <c r="S85" i="16" l="1"/>
  <c r="A85" i="16"/>
  <c r="D84" i="16"/>
  <c r="F84" i="16"/>
  <c r="G84" i="16"/>
  <c r="D85" i="16" l="1"/>
  <c r="G85" i="16"/>
  <c r="F85" i="16"/>
  <c r="A86" i="16"/>
  <c r="S86" i="16"/>
  <c r="D86" i="16" l="1"/>
  <c r="G86" i="16"/>
  <c r="F86" i="16"/>
  <c r="S87" i="16"/>
  <c r="A87" i="16"/>
  <c r="D87" i="16" l="1"/>
  <c r="G87" i="16"/>
  <c r="F87" i="16"/>
  <c r="S88" i="16"/>
  <c r="A88" i="16"/>
  <c r="A89" i="16" l="1"/>
  <c r="S89" i="16"/>
  <c r="F88" i="16"/>
  <c r="D88" i="16"/>
  <c r="G88" i="16"/>
  <c r="A90" i="16" l="1"/>
  <c r="S90" i="16"/>
  <c r="F89" i="16"/>
  <c r="D89" i="16"/>
  <c r="G89" i="16"/>
  <c r="A91" i="16" l="1"/>
  <c r="S91" i="16"/>
  <c r="G90" i="16"/>
  <c r="F90" i="16"/>
  <c r="D90" i="16"/>
  <c r="F91" i="16" l="1"/>
  <c r="G91" i="16"/>
  <c r="D91" i="16"/>
  <c r="A92" i="16"/>
  <c r="S92" i="16"/>
  <c r="A93" i="16" l="1"/>
  <c r="S93" i="16"/>
  <c r="G92" i="16"/>
  <c r="D92" i="16"/>
  <c r="F92" i="16"/>
  <c r="F93" i="16" l="1"/>
  <c r="D93" i="16"/>
  <c r="G93" i="16"/>
  <c r="S94" i="16"/>
  <c r="A94" i="16"/>
  <c r="S95" i="16" l="1"/>
  <c r="A95" i="16"/>
  <c r="D94" i="16"/>
  <c r="F94" i="16"/>
  <c r="G94" i="16"/>
  <c r="D95" i="16" l="1"/>
  <c r="F95" i="16"/>
  <c r="G95" i="16"/>
  <c r="S96" i="16"/>
  <c r="A96" i="16"/>
  <c r="S97" i="16" l="1"/>
  <c r="A97" i="16"/>
  <c r="G96" i="16"/>
  <c r="D96" i="16"/>
  <c r="F96" i="16"/>
  <c r="D97" i="16" l="1"/>
  <c r="G97" i="16"/>
  <c r="F97" i="16"/>
  <c r="S98" i="16"/>
  <c r="A98" i="16"/>
  <c r="D98" i="16" l="1"/>
  <c r="F98" i="16"/>
  <c r="G98" i="16"/>
  <c r="S99" i="16"/>
  <c r="A99" i="16"/>
  <c r="A100" i="16" l="1"/>
  <c r="S100" i="16"/>
  <c r="F99" i="16"/>
  <c r="D99" i="16"/>
  <c r="G99" i="16"/>
  <c r="G100" i="16" l="1"/>
  <c r="F100" i="16"/>
  <c r="D100" i="16"/>
  <c r="S101" i="16"/>
  <c r="A101" i="16"/>
  <c r="G101" i="16" l="1"/>
  <c r="D101" i="16"/>
  <c r="F101" i="16"/>
  <c r="S102" i="16"/>
  <c r="A102" i="16"/>
  <c r="G102" i="16" l="1"/>
  <c r="F102" i="16"/>
  <c r="D102" i="16"/>
  <c r="A103" i="16"/>
  <c r="S103" i="16"/>
  <c r="D103" i="16" l="1"/>
  <c r="G103" i="16"/>
  <c r="F103" i="16"/>
  <c r="A104" i="16"/>
  <c r="S104" i="16"/>
  <c r="S105" i="16" l="1"/>
  <c r="A105" i="16"/>
  <c r="F104" i="16"/>
  <c r="G104" i="16"/>
  <c r="D104" i="16"/>
  <c r="F105" i="16" l="1"/>
  <c r="G105" i="16"/>
  <c r="D105" i="16"/>
  <c r="S106" i="16"/>
  <c r="A106" i="16"/>
  <c r="S107" i="16" l="1"/>
  <c r="A107" i="16"/>
  <c r="F106" i="16"/>
  <c r="D106" i="16"/>
  <c r="G106" i="16"/>
  <c r="S108" i="16" l="1"/>
  <c r="A108" i="16"/>
  <c r="D107" i="16"/>
  <c r="F107" i="16"/>
  <c r="G107" i="16"/>
  <c r="F108" i="16" l="1"/>
  <c r="G108" i="16"/>
  <c r="D108" i="16"/>
  <c r="S109" i="16"/>
  <c r="A109" i="16"/>
  <c r="S110" i="16" l="1"/>
  <c r="A110" i="16"/>
  <c r="F109" i="16"/>
  <c r="G109" i="16"/>
  <c r="D109" i="16"/>
  <c r="D110" i="16" l="1"/>
  <c r="G110" i="16"/>
  <c r="F110" i="16"/>
  <c r="S111" i="16"/>
  <c r="A111" i="16"/>
  <c r="D111" i="16" l="1"/>
  <c r="G111" i="16"/>
  <c r="F111" i="16"/>
  <c r="S112" i="16"/>
  <c r="A112" i="16"/>
  <c r="S113" i="16" l="1"/>
  <c r="A113" i="16"/>
  <c r="G112" i="16"/>
  <c r="D112" i="16"/>
  <c r="F112" i="16"/>
  <c r="G113" i="16" l="1"/>
  <c r="D113" i="16"/>
  <c r="F113" i="16"/>
  <c r="S114" i="16"/>
  <c r="A114" i="16"/>
  <c r="S115" i="16" l="1"/>
  <c r="A115" i="16"/>
  <c r="D114" i="16"/>
  <c r="F114" i="16"/>
  <c r="G114" i="16"/>
  <c r="F115" i="16" l="1"/>
  <c r="G115" i="16"/>
  <c r="D115" i="16"/>
  <c r="S116" i="16"/>
  <c r="A116" i="16"/>
  <c r="S117" i="16" l="1"/>
  <c r="A117" i="16"/>
  <c r="D116" i="16"/>
  <c r="F116" i="16"/>
  <c r="G116" i="16"/>
  <c r="G117" i="16" l="1"/>
  <c r="F117" i="16"/>
  <c r="D117" i="16"/>
  <c r="S118" i="16"/>
  <c r="A118" i="16"/>
  <c r="D118" i="16" l="1"/>
  <c r="G118" i="16"/>
  <c r="F118" i="16"/>
  <c r="A119" i="16"/>
  <c r="S119" i="16"/>
  <c r="S120" i="16" l="1"/>
  <c r="A120" i="16"/>
  <c r="G119" i="16"/>
  <c r="D119" i="16"/>
  <c r="F119" i="16"/>
  <c r="F120" i="16" l="1"/>
  <c r="G120" i="16"/>
  <c r="D120" i="16"/>
  <c r="S121" i="16"/>
  <c r="A121" i="16"/>
  <c r="S122" i="16" l="1"/>
  <c r="A122" i="16"/>
  <c r="G121" i="16"/>
  <c r="D121" i="16"/>
  <c r="F121" i="16"/>
  <c r="F122" i="16" l="1"/>
  <c r="D122" i="16"/>
  <c r="G122" i="16"/>
  <c r="A123" i="16"/>
  <c r="S123" i="16"/>
  <c r="A124" i="16" l="1"/>
  <c r="S124" i="16"/>
  <c r="F123" i="16"/>
  <c r="D123" i="16"/>
  <c r="G123" i="16"/>
  <c r="F124" i="16" l="1"/>
  <c r="D124" i="16"/>
  <c r="G124" i="16"/>
  <c r="S125" i="16"/>
  <c r="A125" i="16"/>
  <c r="A126" i="16" l="1"/>
  <c r="S126" i="16"/>
  <c r="G125" i="16"/>
  <c r="F125" i="16"/>
  <c r="D125" i="16"/>
  <c r="S127" i="16" l="1"/>
  <c r="A127" i="16"/>
  <c r="D126" i="16"/>
  <c r="F126" i="16"/>
  <c r="G126" i="16"/>
  <c r="G127" i="16" l="1"/>
  <c r="F127" i="16"/>
  <c r="D127" i="16"/>
  <c r="A128" i="16"/>
  <c r="S128" i="16"/>
  <c r="F128" i="16" l="1"/>
  <c r="G128" i="16"/>
  <c r="D128" i="16"/>
  <c r="S129" i="16"/>
  <c r="A129" i="16"/>
  <c r="S130" i="16" l="1"/>
  <c r="A130" i="16"/>
  <c r="D129" i="16"/>
  <c r="G129" i="16"/>
  <c r="F129" i="16"/>
  <c r="D130" i="16" l="1"/>
  <c r="F130" i="16"/>
  <c r="G130" i="16"/>
  <c r="S131" i="16"/>
  <c r="A131" i="16"/>
  <c r="F131" i="16" l="1"/>
  <c r="D131" i="16"/>
  <c r="G131" i="16"/>
  <c r="S132" i="16"/>
  <c r="A132" i="16"/>
  <c r="F132" i="16" l="1"/>
  <c r="G132" i="16"/>
  <c r="D132" i="16"/>
  <c r="S133" i="16"/>
  <c r="A133" i="16"/>
  <c r="S134" i="16" l="1"/>
  <c r="A134" i="16"/>
  <c r="G133" i="16"/>
  <c r="D133" i="16"/>
  <c r="F133" i="16"/>
  <c r="D134" i="16" l="1"/>
  <c r="F134" i="16"/>
  <c r="G134" i="16"/>
  <c r="S135" i="16"/>
  <c r="A135" i="16"/>
  <c r="F135" i="16" l="1"/>
  <c r="G135" i="16"/>
  <c r="D135" i="16"/>
  <c r="A136" i="16"/>
  <c r="S136" i="16"/>
  <c r="S137" i="16" l="1"/>
  <c r="A137" i="16"/>
  <c r="G136" i="16"/>
  <c r="F136" i="16"/>
  <c r="D136" i="16"/>
  <c r="S138" i="16" l="1"/>
  <c r="A138" i="16"/>
  <c r="G137" i="16"/>
  <c r="F137" i="16"/>
  <c r="D137" i="16"/>
  <c r="D138" i="16" l="1"/>
  <c r="G138" i="16"/>
  <c r="F138" i="16"/>
  <c r="S139" i="16"/>
  <c r="A139" i="16"/>
  <c r="F139" i="16" l="1"/>
  <c r="G139" i="16"/>
  <c r="D139" i="16"/>
  <c r="S140" i="16"/>
  <c r="A140" i="16"/>
  <c r="F140" i="16" l="1"/>
  <c r="G140" i="16"/>
  <c r="D140" i="16"/>
  <c r="A141" i="16"/>
  <c r="S141" i="16"/>
  <c r="D141" i="16" l="1"/>
  <c r="F141" i="16"/>
  <c r="G141" i="16"/>
  <c r="S142" i="16"/>
  <c r="A142" i="16"/>
  <c r="G142" i="16" l="1"/>
  <c r="D142" i="16"/>
  <c r="F142" i="16"/>
  <c r="S143" i="16"/>
  <c r="A143" i="16"/>
  <c r="G143" i="16" l="1"/>
  <c r="D143" i="16"/>
  <c r="F143" i="16"/>
  <c r="S144" i="16"/>
  <c r="A144" i="16"/>
  <c r="F144" i="16" l="1"/>
  <c r="G144" i="16"/>
  <c r="D144" i="16"/>
  <c r="A145" i="16"/>
  <c r="S145" i="16"/>
  <c r="S146" i="16" l="1"/>
  <c r="A146" i="16"/>
  <c r="F145" i="16"/>
  <c r="D145" i="16"/>
  <c r="G145" i="16"/>
  <c r="D146" i="16" l="1"/>
  <c r="G146" i="16"/>
  <c r="F146" i="16"/>
  <c r="S147" i="16"/>
  <c r="A147" i="16"/>
  <c r="D147" i="16" l="1"/>
  <c r="G147" i="16"/>
  <c r="F147" i="16"/>
  <c r="S148" i="16"/>
  <c r="A148" i="16"/>
  <c r="S149" i="16" l="1"/>
  <c r="A149" i="16"/>
  <c r="G148" i="16"/>
  <c r="F148" i="16"/>
  <c r="D148" i="16"/>
  <c r="D149" i="16" l="1"/>
  <c r="F149" i="16"/>
  <c r="G149" i="16"/>
  <c r="S150" i="16"/>
  <c r="A150" i="16"/>
  <c r="D150" i="16" l="1"/>
  <c r="G150" i="16"/>
  <c r="F150" i="16"/>
  <c r="S151" i="16"/>
  <c r="A151" i="16"/>
  <c r="F151" i="16" l="1"/>
  <c r="D151" i="16"/>
  <c r="G151" i="16"/>
  <c r="S152" i="16"/>
  <c r="A152" i="16"/>
  <c r="G152" i="16" l="1"/>
  <c r="F152" i="16"/>
  <c r="D152" i="16"/>
  <c r="S153" i="16"/>
  <c r="A153" i="16"/>
  <c r="S154" i="16" l="1"/>
  <c r="A154" i="16"/>
  <c r="G153" i="16"/>
  <c r="D153" i="16"/>
  <c r="F153" i="16"/>
  <c r="G154" i="16" l="1"/>
  <c r="D154" i="16"/>
  <c r="F154" i="16"/>
  <c r="S155" i="16"/>
  <c r="A155" i="16"/>
  <c r="S156" i="16" l="1"/>
  <c r="A156" i="16"/>
  <c r="G155" i="16"/>
  <c r="D155" i="16"/>
  <c r="F155" i="16"/>
  <c r="G156" i="16" l="1"/>
  <c r="D156" i="16"/>
  <c r="F156" i="16"/>
  <c r="S157" i="16"/>
  <c r="A157" i="16"/>
  <c r="S158" i="16" l="1"/>
  <c r="A158" i="16"/>
  <c r="D157" i="16"/>
  <c r="G157" i="16"/>
  <c r="F157" i="16"/>
  <c r="G158" i="16" l="1"/>
  <c r="F158" i="16"/>
  <c r="D158" i="16"/>
  <c r="A159" i="16"/>
  <c r="S159" i="16"/>
  <c r="S160" i="16" l="1"/>
  <c r="A160" i="16"/>
  <c r="G159" i="16"/>
  <c r="D159" i="16"/>
  <c r="F159" i="16"/>
  <c r="F160" i="16" l="1"/>
  <c r="G160" i="16"/>
  <c r="D160" i="16"/>
  <c r="S161" i="16"/>
  <c r="A161" i="16"/>
  <c r="A162" i="16" l="1"/>
  <c r="S162" i="16"/>
  <c r="D161" i="16"/>
  <c r="F161" i="16"/>
  <c r="G161" i="16"/>
  <c r="F162" i="16" l="1"/>
  <c r="D162" i="16"/>
  <c r="G162" i="16"/>
  <c r="S163" i="16"/>
  <c r="A163" i="16"/>
  <c r="S164" i="16" l="1"/>
  <c r="A164" i="16"/>
  <c r="F163" i="16"/>
  <c r="G163" i="16"/>
  <c r="D163" i="16"/>
  <c r="S165" i="16" l="1"/>
  <c r="A165" i="16"/>
  <c r="D164" i="16"/>
  <c r="F164" i="16"/>
  <c r="G164" i="16"/>
  <c r="D165" i="16" l="1"/>
  <c r="G165" i="16"/>
  <c r="F165" i="16"/>
  <c r="S166" i="16"/>
  <c r="A166" i="16"/>
  <c r="D166" i="16" l="1"/>
  <c r="G166" i="16"/>
  <c r="F166" i="16"/>
  <c r="A167" i="16"/>
  <c r="S167" i="16"/>
  <c r="F167" i="16" l="1"/>
  <c r="D167" i="16"/>
  <c r="G167" i="16"/>
  <c r="S168" i="16"/>
  <c r="A168" i="16"/>
  <c r="G168" i="16" l="1"/>
  <c r="D168" i="16"/>
  <c r="F168" i="16"/>
  <c r="S169" i="16"/>
  <c r="A169" i="16"/>
  <c r="G169" i="16" l="1"/>
  <c r="D169" i="16"/>
  <c r="F169" i="16"/>
  <c r="S170" i="16"/>
  <c r="A170" i="16"/>
  <c r="F170" i="16" l="1"/>
  <c r="D170" i="16"/>
  <c r="G170" i="16"/>
  <c r="S171" i="16"/>
  <c r="A171" i="16"/>
  <c r="D171" i="16" l="1"/>
  <c r="F171" i="16"/>
  <c r="G171" i="16"/>
  <c r="S172" i="16"/>
  <c r="A172" i="16"/>
  <c r="S173" i="16" l="1"/>
  <c r="A173" i="16"/>
  <c r="F172" i="16"/>
  <c r="D172" i="16"/>
  <c r="G172" i="16"/>
  <c r="D173" i="16" l="1"/>
  <c r="G173" i="16"/>
  <c r="F173" i="16"/>
  <c r="A174" i="16"/>
  <c r="S174" i="16"/>
  <c r="D174" i="16" l="1"/>
  <c r="F174" i="16"/>
  <c r="G174" i="16"/>
  <c r="S175" i="16"/>
  <c r="A175" i="16"/>
  <c r="F175" i="16" l="1"/>
  <c r="D175" i="16"/>
  <c r="G175" i="16"/>
  <c r="A176" i="16"/>
  <c r="S176" i="16"/>
  <c r="A177" i="16" l="1"/>
  <c r="S177" i="16"/>
  <c r="G176" i="16"/>
  <c r="D176" i="16"/>
  <c r="F176" i="16"/>
  <c r="S178" i="16" l="1"/>
  <c r="A178" i="16"/>
  <c r="G177" i="16"/>
  <c r="F177" i="16"/>
  <c r="D177" i="16"/>
  <c r="D178" i="16" l="1"/>
  <c r="G178" i="16"/>
  <c r="F178" i="16"/>
  <c r="S179" i="16"/>
  <c r="A179" i="16"/>
  <c r="S180" i="16" l="1"/>
  <c r="A180" i="16"/>
  <c r="G179" i="16"/>
  <c r="D179" i="16"/>
  <c r="F179" i="16"/>
  <c r="G180" i="16" l="1"/>
  <c r="F180" i="16"/>
  <c r="D180" i="16"/>
  <c r="A181" i="16"/>
  <c r="S181" i="16"/>
  <c r="D181" i="16" l="1"/>
  <c r="G181" i="16"/>
  <c r="F181" i="16"/>
  <c r="S182" i="16"/>
  <c r="A182" i="16"/>
  <c r="F182" i="16" l="1"/>
  <c r="D182" i="16"/>
  <c r="G182" i="16"/>
  <c r="A183" i="16"/>
  <c r="S183" i="16"/>
  <c r="S184" i="16" l="1"/>
  <c r="A184" i="16"/>
  <c r="F183" i="16"/>
  <c r="D183" i="16"/>
  <c r="G183" i="16"/>
  <c r="F184" i="16" l="1"/>
  <c r="D184" i="16"/>
  <c r="G184" i="16"/>
  <c r="A185" i="16"/>
  <c r="S185" i="16"/>
  <c r="D185" i="16" l="1"/>
  <c r="F185" i="16"/>
  <c r="G185" i="16"/>
  <c r="S186" i="16"/>
  <c r="A186" i="16"/>
  <c r="S187" i="16" l="1"/>
  <c r="A187" i="16"/>
  <c r="D186" i="16"/>
  <c r="G186" i="16"/>
  <c r="F186" i="16"/>
  <c r="D187" i="16" l="1"/>
  <c r="G187" i="16"/>
  <c r="F187" i="16"/>
  <c r="S188" i="16"/>
  <c r="A188" i="16"/>
  <c r="S189" i="16" l="1"/>
  <c r="A189" i="16"/>
  <c r="G188" i="16"/>
  <c r="D188" i="16"/>
  <c r="F188" i="16"/>
  <c r="D189" i="16" l="1"/>
  <c r="F189" i="16"/>
  <c r="G189" i="16"/>
  <c r="A190" i="16"/>
  <c r="S190" i="16"/>
  <c r="D190" i="16" l="1"/>
  <c r="F190" i="16"/>
  <c r="G190" i="16"/>
  <c r="S191" i="16"/>
  <c r="A191" i="16"/>
  <c r="G191" i="16" l="1"/>
  <c r="F191" i="16"/>
  <c r="D191" i="16"/>
  <c r="S192" i="16"/>
  <c r="A192" i="16"/>
  <c r="A193" i="16" l="1"/>
  <c r="S193" i="16"/>
  <c r="F192" i="16"/>
  <c r="G192" i="16"/>
  <c r="D192" i="16"/>
  <c r="S194" i="16" l="1"/>
  <c r="A194" i="16"/>
  <c r="D193" i="16"/>
  <c r="F193" i="16"/>
  <c r="G193" i="16"/>
  <c r="G194" i="16" l="1"/>
  <c r="F194" i="16"/>
  <c r="D194" i="16"/>
  <c r="S195" i="16"/>
  <c r="A195" i="16"/>
  <c r="G195" i="16" l="1"/>
  <c r="F195" i="16"/>
  <c r="D195" i="16"/>
  <c r="S196" i="16"/>
  <c r="A196" i="16"/>
  <c r="S197" i="16" l="1"/>
  <c r="A197" i="16"/>
  <c r="G196" i="16"/>
  <c r="F196" i="16"/>
  <c r="D196" i="16"/>
  <c r="A198" i="16" l="1"/>
  <c r="S198" i="16"/>
  <c r="G197" i="16"/>
  <c r="D197" i="16"/>
  <c r="F197" i="16"/>
  <c r="D198" i="16" l="1"/>
  <c r="G198" i="16"/>
  <c r="F198" i="16"/>
  <c r="A199" i="16"/>
  <c r="S199" i="16"/>
  <c r="F199" i="16" l="1"/>
  <c r="D199" i="16"/>
  <c r="G199" i="16"/>
  <c r="S200" i="16"/>
  <c r="A200" i="16"/>
  <c r="G200" i="16" l="1"/>
  <c r="D200" i="16"/>
  <c r="F200" i="16"/>
  <c r="S201" i="16"/>
  <c r="A201" i="16"/>
  <c r="S202" i="16" l="1"/>
  <c r="A202" i="16"/>
  <c r="F201" i="16"/>
  <c r="D201" i="16"/>
  <c r="G201" i="16"/>
  <c r="G202" i="16" l="1"/>
  <c r="D202" i="16"/>
  <c r="F202" i="16"/>
  <c r="S203" i="16"/>
  <c r="A203" i="16"/>
  <c r="S204" i="16" l="1"/>
  <c r="A204" i="16"/>
  <c r="F203" i="16"/>
  <c r="D203" i="16"/>
  <c r="G203" i="16"/>
  <c r="G204" i="16" l="1"/>
  <c r="F204" i="16"/>
  <c r="D204" i="16"/>
  <c r="S205" i="16"/>
  <c r="A205" i="16"/>
  <c r="S206" i="16" l="1"/>
  <c r="A206" i="16"/>
  <c r="F205" i="16"/>
  <c r="D205" i="16"/>
  <c r="G205" i="16"/>
  <c r="G206" i="16" l="1"/>
  <c r="F206" i="16"/>
  <c r="D206" i="16"/>
  <c r="S207" i="16"/>
  <c r="A207" i="16"/>
  <c r="D207" i="16" l="1"/>
  <c r="F207" i="16"/>
  <c r="G207" i="16"/>
  <c r="S208" i="16"/>
  <c r="A208" i="16"/>
  <c r="S209" i="16" l="1"/>
  <c r="A209" i="16"/>
  <c r="F208" i="16"/>
  <c r="D208" i="16"/>
  <c r="G208" i="16"/>
  <c r="G209" i="16" l="1"/>
  <c r="F209" i="16"/>
  <c r="D209" i="16"/>
  <c r="S210" i="16"/>
  <c r="A210" i="16"/>
  <c r="G210" i="16" l="1"/>
  <c r="F210" i="16"/>
  <c r="D210" i="16"/>
  <c r="S211" i="16"/>
  <c r="A211" i="16"/>
  <c r="G211" i="16" l="1"/>
  <c r="D211" i="16"/>
  <c r="F211" i="16"/>
  <c r="S212" i="16"/>
  <c r="A212" i="16"/>
  <c r="G212" i="16" l="1"/>
  <c r="D212" i="16"/>
  <c r="F212" i="16"/>
  <c r="S213" i="16"/>
  <c r="A213" i="16"/>
  <c r="D213" i="16" l="1"/>
  <c r="F213" i="16"/>
  <c r="G213" i="16"/>
  <c r="S214" i="16"/>
  <c r="A214" i="16"/>
  <c r="G214" i="16" l="1"/>
  <c r="D214" i="16"/>
  <c r="F214" i="16"/>
  <c r="A215" i="16"/>
  <c r="S215" i="16"/>
  <c r="F215" i="16" l="1"/>
  <c r="D215" i="16"/>
  <c r="G215" i="16"/>
  <c r="S216" i="16"/>
  <c r="A216" i="16"/>
  <c r="F216" i="16" l="1"/>
  <c r="D216" i="16"/>
  <c r="G216" i="16"/>
  <c r="S217" i="16"/>
  <c r="A217" i="16"/>
  <c r="A218" i="16" l="1"/>
  <c r="S218" i="16"/>
  <c r="G217" i="16"/>
  <c r="F217" i="16"/>
  <c r="D217" i="16"/>
  <c r="S219" i="16" l="1"/>
  <c r="A219" i="16"/>
  <c r="G218" i="16"/>
  <c r="F218" i="16"/>
  <c r="D218" i="16"/>
  <c r="D219" i="16" l="1"/>
  <c r="G219" i="16"/>
  <c r="F219" i="16"/>
  <c r="S220" i="16"/>
  <c r="A220" i="16"/>
  <c r="S221" i="16" l="1"/>
  <c r="A221" i="16"/>
  <c r="G220" i="16"/>
  <c r="F220" i="16"/>
  <c r="D220" i="16"/>
  <c r="G221" i="16" l="1"/>
  <c r="F221" i="16"/>
  <c r="D221" i="16"/>
  <c r="S222" i="16"/>
  <c r="A222" i="16"/>
  <c r="S223" i="16" l="1"/>
  <c r="A223" i="16"/>
  <c r="G222" i="16"/>
  <c r="F222" i="16"/>
  <c r="D222" i="16"/>
  <c r="D223" i="16" l="1"/>
  <c r="G223" i="16"/>
  <c r="F223" i="16"/>
  <c r="S224" i="16"/>
  <c r="A224" i="16"/>
  <c r="S225" i="16" l="1"/>
  <c r="A225" i="16"/>
  <c r="G224" i="16"/>
  <c r="D224" i="16"/>
  <c r="F224" i="16"/>
  <c r="S226" i="16" l="1"/>
  <c r="A226" i="16"/>
  <c r="D225" i="16"/>
  <c r="G225" i="16"/>
  <c r="F225" i="16"/>
  <c r="S227" i="16" l="1"/>
  <c r="A227" i="16"/>
  <c r="D226" i="16"/>
  <c r="F226" i="16"/>
  <c r="G226" i="16"/>
  <c r="S228" i="16" l="1"/>
  <c r="A228" i="16"/>
  <c r="F227" i="16"/>
  <c r="G227" i="16"/>
  <c r="D227" i="16"/>
  <c r="F228" i="16" l="1"/>
  <c r="D228" i="16"/>
  <c r="G228" i="16"/>
  <c r="S229" i="16"/>
  <c r="A229" i="16"/>
  <c r="S230" i="16" l="1"/>
  <c r="A230" i="16"/>
  <c r="D229" i="16"/>
  <c r="F229" i="16"/>
  <c r="G229" i="16"/>
  <c r="D230" i="16" l="1"/>
  <c r="G230" i="16"/>
  <c r="F230" i="16"/>
  <c r="A231" i="16"/>
  <c r="S231" i="16"/>
  <c r="A232" i="16" l="1"/>
  <c r="S232" i="16"/>
  <c r="D231" i="16"/>
  <c r="F231" i="16"/>
  <c r="G231" i="16"/>
  <c r="F232" i="16" l="1"/>
  <c r="D232" i="16"/>
  <c r="G232" i="16"/>
  <c r="S233" i="16"/>
  <c r="A233" i="16"/>
  <c r="G233" i="16" l="1"/>
  <c r="F233" i="16"/>
  <c r="D233" i="16"/>
  <c r="A234" i="16"/>
  <c r="S234" i="16"/>
  <c r="G234" i="16" l="1"/>
  <c r="F234" i="16"/>
  <c r="D234" i="16"/>
  <c r="S235" i="16"/>
  <c r="A235" i="16"/>
  <c r="G235" i="16" l="1"/>
  <c r="D235" i="16"/>
  <c r="F235" i="16"/>
  <c r="S236" i="16"/>
  <c r="A236" i="16"/>
  <c r="S237" i="16" l="1"/>
  <c r="A237" i="16"/>
  <c r="G236" i="16"/>
  <c r="D236" i="16"/>
  <c r="F236" i="16"/>
  <c r="D237" i="16" l="1"/>
  <c r="F237" i="16"/>
  <c r="G237" i="16"/>
  <c r="S238" i="16"/>
  <c r="A238" i="16"/>
  <c r="S239" i="16" l="1"/>
  <c r="A239" i="16"/>
  <c r="F238" i="16"/>
  <c r="D238" i="16"/>
  <c r="G238" i="16"/>
  <c r="F239" i="16" l="1"/>
  <c r="D239" i="16"/>
  <c r="G239" i="16"/>
  <c r="S240" i="16"/>
  <c r="A240" i="16"/>
  <c r="A241" i="16" l="1"/>
  <c r="S241" i="16"/>
  <c r="D240" i="16"/>
  <c r="F240" i="16"/>
  <c r="G240" i="16"/>
  <c r="D241" i="16" l="1"/>
  <c r="G241" i="16"/>
  <c r="F241" i="16"/>
  <c r="S242" i="16"/>
  <c r="A242" i="16"/>
  <c r="S243" i="16" l="1"/>
  <c r="A243" i="16"/>
  <c r="D242" i="16"/>
  <c r="F242" i="16"/>
  <c r="G242" i="16"/>
  <c r="S244" i="16" l="1"/>
  <c r="A244" i="16"/>
  <c r="F243" i="16"/>
  <c r="G243" i="16"/>
  <c r="D243" i="16"/>
  <c r="A245" i="16" l="1"/>
  <c r="S245" i="16"/>
  <c r="G244" i="16"/>
  <c r="D244" i="16"/>
  <c r="F244" i="16"/>
  <c r="G245" i="16" l="1"/>
  <c r="F245" i="16"/>
  <c r="D245" i="16"/>
  <c r="S246" i="16"/>
  <c r="A246" i="16"/>
  <c r="S247" i="16" l="1"/>
  <c r="A247" i="16"/>
  <c r="G246" i="16"/>
  <c r="D246" i="16"/>
  <c r="F246" i="16"/>
  <c r="D247" i="16" l="1"/>
  <c r="G247" i="16"/>
  <c r="F247" i="16"/>
  <c r="S248" i="16"/>
  <c r="A248" i="16"/>
  <c r="F248" i="16" l="1"/>
  <c r="D248" i="16"/>
  <c r="G248" i="16"/>
  <c r="A249" i="16"/>
  <c r="S249" i="16"/>
  <c r="D249" i="16" l="1"/>
  <c r="G249" i="16"/>
  <c r="F249" i="16"/>
  <c r="S250" i="16"/>
  <c r="A250" i="16"/>
  <c r="S251" i="16" l="1"/>
  <c r="A251" i="16"/>
  <c r="G250" i="16"/>
  <c r="F250" i="16"/>
  <c r="D250" i="16"/>
  <c r="G251" i="16" l="1"/>
  <c r="F251" i="16"/>
  <c r="D251" i="16"/>
  <c r="S252" i="16"/>
  <c r="A252" i="16"/>
  <c r="A253" i="16" l="1"/>
  <c r="S253" i="16"/>
  <c r="D252" i="16"/>
  <c r="G252" i="16"/>
  <c r="F252" i="16"/>
  <c r="S254" i="16" l="1"/>
  <c r="A254" i="16"/>
  <c r="F253" i="16"/>
  <c r="D253" i="16"/>
  <c r="G253" i="16"/>
  <c r="G254" i="16" l="1"/>
  <c r="D254" i="16"/>
  <c r="F254" i="16"/>
  <c r="S255" i="16"/>
  <c r="A255" i="16"/>
  <c r="F255" i="16" l="1"/>
  <c r="G255" i="16"/>
  <c r="D255" i="16"/>
  <c r="S256" i="16"/>
  <c r="A256" i="16"/>
  <c r="G256" i="16" l="1"/>
  <c r="F256" i="16"/>
  <c r="D256" i="16"/>
  <c r="S257" i="16"/>
  <c r="A257" i="16"/>
  <c r="G257" i="16" l="1"/>
  <c r="F257" i="16"/>
  <c r="D257" i="16"/>
  <c r="S258" i="16"/>
  <c r="A258" i="16"/>
  <c r="S259" i="16" l="1"/>
  <c r="A259" i="16"/>
  <c r="D258" i="16"/>
  <c r="G258" i="16"/>
  <c r="F258" i="16"/>
  <c r="G259" i="16" l="1"/>
  <c r="F259" i="16"/>
  <c r="D259" i="16"/>
  <c r="A260" i="16"/>
  <c r="S260" i="16"/>
  <c r="G260" i="16" l="1"/>
  <c r="F260" i="16"/>
  <c r="D260" i="16"/>
  <c r="S261" i="16"/>
  <c r="A261" i="16"/>
  <c r="S262" i="16" l="1"/>
  <c r="A262" i="16"/>
  <c r="G261" i="16"/>
  <c r="F261" i="16"/>
  <c r="D261" i="16"/>
  <c r="D262" i="16" l="1"/>
  <c r="G262" i="16"/>
  <c r="F262" i="16"/>
  <c r="A263" i="16"/>
  <c r="S263" i="16"/>
  <c r="G263" i="16" l="1"/>
  <c r="F263" i="16"/>
  <c r="D263" i="16"/>
  <c r="S264" i="16"/>
  <c r="A264" i="16"/>
  <c r="S265" i="16" l="1"/>
  <c r="A265" i="16"/>
  <c r="F264" i="16"/>
  <c r="D264" i="16"/>
  <c r="G264" i="16"/>
  <c r="D265" i="16" l="1"/>
  <c r="G265" i="16"/>
  <c r="F265" i="16"/>
  <c r="A266" i="16"/>
  <c r="S266" i="16"/>
  <c r="D266" i="16" l="1"/>
  <c r="G266" i="16"/>
  <c r="F266" i="16"/>
  <c r="S267" i="16"/>
  <c r="A267" i="16"/>
  <c r="S268" i="16" l="1"/>
  <c r="A268" i="16"/>
  <c r="D267" i="16"/>
  <c r="G267" i="16"/>
  <c r="F267" i="16"/>
  <c r="D268" i="16" l="1"/>
  <c r="F268" i="16"/>
  <c r="G268" i="16"/>
  <c r="S269" i="16"/>
  <c r="A269" i="16"/>
  <c r="G269" i="16" l="1"/>
  <c r="D269" i="16"/>
  <c r="F269" i="16"/>
  <c r="S270" i="16"/>
  <c r="A270" i="16"/>
  <c r="S271" i="16" l="1"/>
  <c r="A271" i="16"/>
  <c r="G270" i="16"/>
  <c r="F270" i="16"/>
  <c r="D270" i="16"/>
  <c r="F271" i="16" l="1"/>
  <c r="D271" i="16"/>
  <c r="G271" i="16"/>
  <c r="A272" i="16"/>
  <c r="S272" i="16"/>
  <c r="S273" i="16" l="1"/>
  <c r="A273" i="16"/>
  <c r="G272" i="16"/>
  <c r="D272" i="16"/>
  <c r="F272" i="16"/>
  <c r="D273" i="16" l="1"/>
  <c r="G273" i="16"/>
  <c r="F273" i="16"/>
  <c r="S274" i="16"/>
  <c r="A274" i="16"/>
  <c r="G274" i="16" l="1"/>
  <c r="F274" i="16"/>
  <c r="D274" i="16"/>
  <c r="S275" i="16"/>
  <c r="A275" i="16"/>
  <c r="F275" i="16" l="1"/>
  <c r="D275" i="16"/>
  <c r="G275" i="16"/>
  <c r="A276" i="16"/>
  <c r="S276" i="16"/>
  <c r="S277" i="16" l="1"/>
  <c r="A277" i="16"/>
  <c r="F276" i="16"/>
  <c r="D276" i="16"/>
  <c r="G276" i="16"/>
  <c r="D277" i="16" l="1"/>
  <c r="G277" i="16"/>
  <c r="F277" i="16"/>
  <c r="S278" i="16"/>
  <c r="A278" i="16"/>
  <c r="A279" i="16" l="1"/>
  <c r="S279" i="16"/>
  <c r="D278" i="16"/>
  <c r="G278" i="16"/>
  <c r="F278" i="16"/>
  <c r="D279" i="16" l="1"/>
  <c r="F279" i="16"/>
  <c r="G279" i="16"/>
  <c r="A280" i="16"/>
  <c r="S280" i="16"/>
  <c r="G280" i="16" l="1"/>
  <c r="D280" i="16"/>
  <c r="F280" i="16"/>
  <c r="A281" i="16"/>
  <c r="S281" i="16"/>
  <c r="D281" i="16" l="1"/>
  <c r="G281" i="16"/>
  <c r="F281" i="16"/>
  <c r="A282" i="16"/>
  <c r="S282" i="16"/>
  <c r="D282" i="16" l="1"/>
  <c r="F282" i="16"/>
  <c r="G282" i="16"/>
  <c r="S283" i="16"/>
  <c r="A283" i="16"/>
  <c r="D283" i="16" l="1"/>
  <c r="G283" i="16"/>
  <c r="F283" i="16"/>
  <c r="S284" i="16"/>
  <c r="A284" i="16"/>
  <c r="S285" i="16" l="1"/>
  <c r="A285" i="16"/>
  <c r="G284" i="16"/>
  <c r="D284" i="16"/>
  <c r="F284" i="16"/>
  <c r="F285" i="16" l="1"/>
  <c r="D285" i="16"/>
  <c r="G285" i="16"/>
  <c r="S286" i="16"/>
  <c r="A286" i="16"/>
  <c r="A287" i="16" l="1"/>
  <c r="S287" i="16"/>
  <c r="D286" i="16"/>
  <c r="G286" i="16"/>
  <c r="F286" i="16"/>
  <c r="F287" i="16" l="1"/>
  <c r="D287" i="16"/>
  <c r="G287" i="16"/>
  <c r="A288" i="16"/>
  <c r="S288" i="16"/>
  <c r="D288" i="16" l="1"/>
  <c r="F288" i="16"/>
  <c r="G288" i="16"/>
  <c r="A289" i="16"/>
  <c r="S289" i="16"/>
  <c r="S290" i="16" l="1"/>
  <c r="A290" i="16"/>
  <c r="G289" i="16"/>
  <c r="F289" i="16"/>
  <c r="D289" i="16"/>
  <c r="G290" i="16" l="1"/>
  <c r="D290" i="16"/>
  <c r="F290" i="16"/>
  <c r="S291" i="16"/>
  <c r="A291" i="16"/>
  <c r="D291" i="16" l="1"/>
  <c r="G291" i="16"/>
  <c r="F291" i="16"/>
  <c r="S292" i="16"/>
  <c r="A292" i="16"/>
  <c r="D292" i="16" l="1"/>
  <c r="G292" i="16"/>
  <c r="F292" i="16"/>
  <c r="S293" i="16"/>
  <c r="A293" i="16"/>
  <c r="S294" i="16" l="1"/>
  <c r="A294" i="16"/>
  <c r="D293" i="16"/>
  <c r="F293" i="16"/>
  <c r="G293" i="16"/>
  <c r="D294" i="16" l="1"/>
  <c r="F294" i="16"/>
  <c r="G294" i="16"/>
  <c r="A295" i="16"/>
  <c r="S295" i="16"/>
  <c r="A296" i="16" l="1"/>
  <c r="S296" i="16"/>
  <c r="D295" i="16"/>
  <c r="G295" i="16"/>
  <c r="F295" i="16"/>
  <c r="G296" i="16" l="1"/>
  <c r="D296" i="16"/>
  <c r="F296" i="16"/>
  <c r="S297" i="16"/>
  <c r="A297" i="16"/>
  <c r="S298" i="16" l="1"/>
  <c r="A298" i="16"/>
  <c r="D297" i="16"/>
  <c r="G297" i="16"/>
  <c r="F297" i="16"/>
  <c r="G298" i="16" l="1"/>
  <c r="F298" i="16"/>
  <c r="D298" i="16"/>
  <c r="S299" i="16"/>
  <c r="A299" i="16"/>
  <c r="G299" i="16" l="1"/>
  <c r="D299" i="16"/>
  <c r="F299" i="16"/>
  <c r="A300" i="16"/>
  <c r="S300" i="16"/>
  <c r="G300" i="16" l="1"/>
  <c r="F300" i="16"/>
  <c r="D300" i="16"/>
  <c r="S301" i="16"/>
  <c r="A301" i="16"/>
  <c r="A302" i="16" l="1"/>
  <c r="S302" i="16"/>
  <c r="D301" i="16"/>
  <c r="F301" i="16"/>
  <c r="G301" i="16"/>
  <c r="S303" i="16" l="1"/>
  <c r="A303" i="16"/>
  <c r="G302" i="16"/>
  <c r="D302" i="16"/>
  <c r="F302" i="16"/>
  <c r="F303" i="16" l="1"/>
  <c r="D303" i="16"/>
  <c r="G303" i="16"/>
  <c r="S304" i="16"/>
  <c r="A304" i="16"/>
  <c r="F304" i="16" l="1"/>
  <c r="D304" i="16"/>
  <c r="G304" i="16"/>
  <c r="S305" i="16"/>
  <c r="A305" i="16"/>
  <c r="S306" i="16" l="1"/>
  <c r="A306" i="16"/>
  <c r="F305" i="16"/>
  <c r="G305" i="16"/>
  <c r="D305" i="16"/>
  <c r="D306" i="16" l="1"/>
  <c r="F306" i="16"/>
  <c r="G306" i="16"/>
  <c r="S307" i="16"/>
  <c r="A307" i="16"/>
  <c r="D307" i="16" l="1"/>
  <c r="G307" i="16"/>
  <c r="F307" i="16"/>
  <c r="S308" i="16"/>
  <c r="A308" i="16"/>
  <c r="S309" i="16" l="1"/>
  <c r="A309" i="16"/>
  <c r="G308" i="16"/>
  <c r="F308" i="16"/>
  <c r="D308" i="16"/>
  <c r="D309" i="16" l="1"/>
  <c r="F309" i="16"/>
  <c r="G309" i="16"/>
  <c r="S310" i="16"/>
  <c r="A310" i="16"/>
  <c r="A311" i="16" l="1"/>
  <c r="S311" i="16"/>
  <c r="D310" i="16"/>
  <c r="G310" i="16"/>
  <c r="F310" i="16"/>
  <c r="S312" i="16" l="1"/>
  <c r="A312" i="16"/>
  <c r="F311" i="16"/>
  <c r="G311" i="16"/>
  <c r="D311" i="16"/>
  <c r="F312" i="16" l="1"/>
  <c r="D312" i="16"/>
  <c r="G312" i="16"/>
  <c r="S313" i="16"/>
  <c r="A313" i="16"/>
  <c r="S314" i="16" l="1"/>
  <c r="A314" i="16"/>
  <c r="D313" i="16"/>
  <c r="G313" i="16"/>
  <c r="F313" i="16"/>
  <c r="G314" i="16" l="1"/>
  <c r="F314" i="16"/>
  <c r="D314" i="16"/>
  <c r="S315" i="16"/>
  <c r="A315" i="16"/>
  <c r="S316" i="16" l="1"/>
  <c r="A316" i="16"/>
  <c r="F315" i="16"/>
  <c r="D315" i="16"/>
  <c r="G315" i="16"/>
  <c r="G316" i="16" l="1"/>
  <c r="F316" i="16"/>
  <c r="D316" i="16"/>
  <c r="S317" i="16"/>
  <c r="A317" i="16"/>
  <c r="D317" i="16" l="1"/>
  <c r="G317" i="16"/>
  <c r="F317" i="16"/>
  <c r="A318" i="16"/>
  <c r="S318" i="16"/>
  <c r="F318" i="16" l="1"/>
  <c r="G318" i="16"/>
  <c r="D318" i="16"/>
  <c r="S319" i="16"/>
  <c r="A319" i="16"/>
  <c r="D319" i="16" l="1"/>
  <c r="F319" i="16"/>
  <c r="G319" i="16"/>
  <c r="S320" i="16"/>
  <c r="A320" i="16"/>
  <c r="G320" i="16" l="1"/>
  <c r="F320" i="16"/>
  <c r="D320" i="16"/>
  <c r="S321" i="16"/>
  <c r="A321" i="16"/>
  <c r="G321" i="16" l="1"/>
  <c r="F321" i="16"/>
  <c r="D321" i="16"/>
  <c r="S322" i="16"/>
  <c r="A322" i="16"/>
  <c r="D322" i="16" l="1"/>
  <c r="G322" i="16"/>
  <c r="F322" i="16"/>
  <c r="A323" i="16"/>
  <c r="S323" i="16"/>
  <c r="S324" i="16" l="1"/>
  <c r="A324" i="16"/>
  <c r="G323" i="16"/>
  <c r="D323" i="16"/>
  <c r="F323" i="16"/>
  <c r="G324" i="16" l="1"/>
  <c r="F324" i="16"/>
  <c r="D324" i="16"/>
  <c r="S325" i="16"/>
  <c r="A325" i="16"/>
  <c r="S326" i="16" l="1"/>
  <c r="A326" i="16"/>
  <c r="D325" i="16"/>
  <c r="F325" i="16"/>
  <c r="G325" i="16"/>
  <c r="D326" i="16" l="1"/>
  <c r="F326" i="16"/>
  <c r="G326" i="16"/>
  <c r="S327" i="16"/>
  <c r="A327" i="16"/>
  <c r="S328" i="16" l="1"/>
  <c r="A328" i="16"/>
  <c r="F327" i="16"/>
  <c r="D327" i="16"/>
  <c r="G327" i="16"/>
  <c r="G328" i="16" l="1"/>
  <c r="D328" i="16"/>
  <c r="F328" i="16"/>
  <c r="S329" i="16"/>
  <c r="A329" i="16"/>
  <c r="G329" i="16" l="1"/>
  <c r="F329" i="16"/>
  <c r="D329" i="16"/>
  <c r="A330" i="16"/>
  <c r="S330" i="16"/>
  <c r="S331" i="16" l="1"/>
  <c r="A331" i="16"/>
  <c r="F330" i="16"/>
  <c r="D330" i="16"/>
  <c r="G330" i="16"/>
  <c r="F331" i="16" l="1"/>
  <c r="D331" i="16"/>
  <c r="G331" i="16"/>
  <c r="S332" i="16"/>
  <c r="A332" i="16"/>
  <c r="A333" i="16" l="1"/>
  <c r="S333" i="16"/>
  <c r="G332" i="16"/>
  <c r="F332" i="16"/>
  <c r="D332" i="16"/>
  <c r="S334" i="16" l="1"/>
  <c r="A334" i="16"/>
  <c r="G333" i="16"/>
  <c r="F333" i="16"/>
  <c r="D333" i="16"/>
  <c r="G334" i="16" l="1"/>
  <c r="D334" i="16"/>
  <c r="F334" i="16"/>
  <c r="A335" i="16"/>
  <c r="S335" i="16"/>
  <c r="F335" i="16" l="1"/>
  <c r="G335" i="16"/>
  <c r="D335" i="16"/>
  <c r="S336" i="16"/>
  <c r="A336" i="16"/>
  <c r="F336" i="16" l="1"/>
  <c r="G336" i="16"/>
  <c r="D336" i="16"/>
  <c r="S337" i="16"/>
  <c r="A337" i="16"/>
  <c r="D337" i="16" l="1"/>
  <c r="G337" i="16"/>
  <c r="F337" i="16"/>
  <c r="S338" i="16"/>
  <c r="A338" i="16"/>
  <c r="S339" i="16" l="1"/>
  <c r="A339" i="16"/>
  <c r="D338" i="16"/>
  <c r="G338" i="16"/>
  <c r="F338" i="16"/>
  <c r="F339" i="16" l="1"/>
  <c r="D339" i="16"/>
  <c r="G339" i="16"/>
  <c r="S340" i="16"/>
  <c r="A340" i="16"/>
  <c r="F340" i="16" l="1"/>
  <c r="D340" i="16"/>
  <c r="G340" i="16"/>
  <c r="A341" i="16"/>
  <c r="S341" i="16"/>
  <c r="G341" i="16" l="1"/>
  <c r="D341" i="16"/>
  <c r="F341" i="16"/>
  <c r="S342" i="16"/>
  <c r="A342" i="16"/>
  <c r="S343" i="16" l="1"/>
  <c r="A343" i="16"/>
  <c r="G342" i="16"/>
  <c r="F342" i="16"/>
  <c r="D342" i="16"/>
  <c r="S344" i="16" l="1"/>
  <c r="A344" i="16"/>
  <c r="D343" i="16"/>
  <c r="G343" i="16"/>
  <c r="F343" i="16"/>
  <c r="G344" i="16" l="1"/>
  <c r="D344" i="16"/>
  <c r="F344" i="16"/>
  <c r="S345" i="16"/>
  <c r="A345" i="16"/>
  <c r="D345" i="16" l="1"/>
  <c r="G345" i="16"/>
  <c r="F345" i="16"/>
  <c r="S346" i="16"/>
  <c r="A346" i="16"/>
  <c r="S347" i="16" l="1"/>
  <c r="A347" i="16"/>
  <c r="G346" i="16"/>
  <c r="F346" i="16"/>
  <c r="D346" i="16"/>
  <c r="G347" i="16" l="1"/>
  <c r="F347" i="16"/>
  <c r="D347" i="16"/>
  <c r="S348" i="16"/>
  <c r="A348" i="16"/>
  <c r="G348" i="16" l="1"/>
  <c r="F348" i="16"/>
  <c r="D348" i="16"/>
  <c r="S349" i="16"/>
  <c r="A349" i="16"/>
  <c r="G349" i="16" l="1"/>
  <c r="D349" i="16"/>
  <c r="F349" i="16"/>
  <c r="S350" i="16"/>
  <c r="A350" i="16"/>
  <c r="G350" i="16" l="1"/>
  <c r="D350" i="16"/>
  <c r="F350" i="16"/>
  <c r="A351" i="16"/>
  <c r="S351" i="16"/>
  <c r="S352" i="16" l="1"/>
  <c r="A352" i="16"/>
  <c r="F351" i="16"/>
  <c r="D351" i="16"/>
  <c r="G351" i="16"/>
  <c r="G352" i="16" l="1"/>
  <c r="D352" i="16"/>
  <c r="F352" i="16"/>
  <c r="S353" i="16"/>
  <c r="A353" i="16"/>
  <c r="G353" i="16" l="1"/>
  <c r="F353" i="16"/>
  <c r="D353" i="16"/>
  <c r="A354" i="16"/>
  <c r="S354" i="16"/>
  <c r="S355" i="16" l="1"/>
  <c r="A355" i="16"/>
  <c r="D354" i="16"/>
  <c r="G354" i="16"/>
  <c r="F354" i="16"/>
  <c r="S356" i="16" l="1"/>
  <c r="A356" i="16"/>
  <c r="F355" i="16"/>
  <c r="D355" i="16"/>
  <c r="G355" i="16"/>
  <c r="S357" i="16" l="1"/>
  <c r="A357" i="16"/>
  <c r="F356" i="16"/>
  <c r="D356" i="16"/>
  <c r="G356" i="16"/>
  <c r="G357" i="16" l="1"/>
  <c r="F357" i="16"/>
  <c r="D357" i="16"/>
  <c r="S358" i="16"/>
  <c r="A358" i="16"/>
  <c r="S359" i="16" l="1"/>
  <c r="A359" i="16"/>
  <c r="D358" i="16"/>
  <c r="G358" i="16"/>
  <c r="F358" i="16"/>
  <c r="D359" i="16" l="1"/>
  <c r="G359" i="16"/>
  <c r="F359" i="16"/>
  <c r="S360" i="16"/>
  <c r="A360" i="16"/>
  <c r="F360" i="16" l="1"/>
  <c r="D360" i="16"/>
  <c r="G360" i="16"/>
  <c r="S361" i="16"/>
  <c r="A361" i="16"/>
  <c r="A362" i="16" l="1"/>
  <c r="S362" i="16"/>
  <c r="D361" i="16"/>
  <c r="G361" i="16"/>
  <c r="F361" i="16"/>
  <c r="S363" i="16" l="1"/>
  <c r="A363" i="16"/>
  <c r="G362" i="16"/>
  <c r="F362" i="16"/>
  <c r="D362" i="16"/>
  <c r="D363" i="16" l="1"/>
  <c r="G363" i="16"/>
  <c r="F363" i="16"/>
  <c r="S364" i="16"/>
  <c r="A364" i="16"/>
  <c r="A365" i="16" l="1"/>
  <c r="S365" i="16"/>
  <c r="D364" i="16"/>
  <c r="F364" i="16"/>
  <c r="G364" i="16"/>
  <c r="S366" i="16" l="1"/>
  <c r="A366" i="16"/>
  <c r="D365" i="16"/>
  <c r="G365" i="16"/>
  <c r="F365" i="16"/>
  <c r="A367" i="16" l="1"/>
  <c r="S367" i="16"/>
  <c r="D366" i="16"/>
  <c r="G366" i="16"/>
  <c r="F366" i="16"/>
  <c r="S368" i="16" l="1"/>
  <c r="A368" i="16"/>
  <c r="D367" i="16"/>
  <c r="G367" i="16"/>
  <c r="F367" i="16"/>
  <c r="G368" i="16" l="1"/>
  <c r="D368" i="16"/>
  <c r="F368" i="16"/>
  <c r="S369" i="16"/>
  <c r="A369" i="16"/>
  <c r="D369" i="16" l="1"/>
  <c r="F369" i="16"/>
  <c r="G369" i="16"/>
  <c r="S370" i="16"/>
  <c r="A370" i="16"/>
  <c r="G370" i="16" l="1"/>
  <c r="D370" i="16"/>
  <c r="F370" i="16"/>
  <c r="A371" i="16"/>
  <c r="S371" i="16"/>
  <c r="S372" i="16" l="1"/>
  <c r="A372" i="16"/>
  <c r="G371" i="16"/>
  <c r="D371" i="16"/>
  <c r="F371" i="16"/>
  <c r="G372" i="16" l="1"/>
  <c r="D372" i="16"/>
  <c r="F372" i="16"/>
  <c r="S373" i="16"/>
  <c r="A373" i="16"/>
  <c r="A374" i="16" l="1"/>
  <c r="S374" i="16"/>
  <c r="G373" i="16"/>
  <c r="F373" i="16"/>
  <c r="D373" i="16"/>
  <c r="D374" i="16" l="1"/>
  <c r="G374" i="16"/>
  <c r="F374" i="16"/>
  <c r="A375" i="16"/>
  <c r="S375" i="16"/>
  <c r="F375" i="16" l="1"/>
  <c r="G375" i="16"/>
  <c r="D375" i="16"/>
  <c r="S376" i="16"/>
  <c r="A376" i="16"/>
  <c r="G376" i="16" l="1"/>
  <c r="F376" i="16"/>
  <c r="D376" i="16"/>
  <c r="S377" i="16"/>
  <c r="A377" i="16"/>
  <c r="A378" i="16" l="1"/>
  <c r="S378" i="16"/>
  <c r="D377" i="16"/>
  <c r="G377" i="16"/>
  <c r="F377" i="16"/>
  <c r="S379" i="16" l="1"/>
  <c r="A379" i="16"/>
  <c r="F378" i="16"/>
  <c r="G378" i="16"/>
  <c r="D378" i="16"/>
  <c r="F379" i="16" l="1"/>
  <c r="G379" i="16"/>
  <c r="D379" i="16"/>
  <c r="S380" i="16"/>
  <c r="A380" i="16"/>
  <c r="G380" i="16" l="1"/>
  <c r="F380" i="16"/>
  <c r="D380" i="16"/>
  <c r="S381" i="16"/>
  <c r="A381" i="16"/>
  <c r="S382" i="16" l="1"/>
  <c r="A382" i="16"/>
  <c r="D381" i="16"/>
  <c r="F381" i="16"/>
  <c r="G381" i="16"/>
  <c r="G382" i="16" l="1"/>
  <c r="F382" i="16"/>
  <c r="D382" i="16"/>
  <c r="A383" i="16"/>
  <c r="S383" i="16"/>
  <c r="S384" i="16" l="1"/>
  <c r="A384" i="16"/>
  <c r="F383" i="16"/>
  <c r="D383" i="16"/>
  <c r="G383" i="16"/>
  <c r="D384" i="16" l="1"/>
  <c r="G384" i="16"/>
  <c r="F384" i="16"/>
  <c r="S385" i="16"/>
  <c r="A385" i="16"/>
  <c r="S386" i="16" l="1"/>
  <c r="A386" i="16"/>
  <c r="D385" i="16"/>
  <c r="F385" i="16"/>
  <c r="G385" i="16"/>
  <c r="D386" i="16" l="1"/>
  <c r="G386" i="16"/>
  <c r="F386" i="16"/>
  <c r="S387" i="16"/>
  <c r="A387" i="16"/>
  <c r="G387" i="16" l="1"/>
  <c r="D387" i="16"/>
  <c r="F387" i="16"/>
  <c r="A388" i="16"/>
  <c r="S388" i="16"/>
  <c r="D388" i="16" l="1"/>
  <c r="F388" i="16"/>
  <c r="G388" i="16"/>
  <c r="S389" i="16"/>
  <c r="A389" i="16"/>
  <c r="D389" i="16" l="1"/>
  <c r="F389" i="16"/>
  <c r="G389" i="16"/>
  <c r="A390" i="16"/>
  <c r="S390" i="16"/>
  <c r="F390" i="16" l="1"/>
  <c r="G390" i="16"/>
  <c r="D390" i="16"/>
  <c r="S391" i="16"/>
  <c r="A391" i="16"/>
  <c r="F391" i="16" l="1"/>
  <c r="D391" i="16"/>
  <c r="G391" i="16"/>
  <c r="S392" i="16"/>
  <c r="A392" i="16"/>
  <c r="S393" i="16" l="1"/>
  <c r="A393" i="16"/>
  <c r="F392" i="16"/>
  <c r="D392" i="16"/>
  <c r="G392" i="16"/>
  <c r="A394" i="16" l="1"/>
  <c r="S394" i="16"/>
  <c r="D393" i="16"/>
  <c r="G393" i="16"/>
  <c r="F393" i="16"/>
  <c r="S395" i="16" l="1"/>
  <c r="A395" i="16"/>
  <c r="F394" i="16"/>
  <c r="G394" i="16"/>
  <c r="D394" i="16"/>
  <c r="F395" i="16" l="1"/>
  <c r="D395" i="16"/>
  <c r="G395" i="16"/>
  <c r="S396" i="16"/>
  <c r="A396" i="16"/>
  <c r="G396" i="16" l="1"/>
  <c r="F396" i="16"/>
  <c r="D396" i="16"/>
  <c r="S397" i="16"/>
  <c r="A397" i="16"/>
  <c r="S398" i="16" l="1"/>
  <c r="A398" i="16"/>
  <c r="D397" i="16"/>
  <c r="F397" i="16"/>
  <c r="G397" i="16"/>
  <c r="D398" i="16" l="1"/>
  <c r="F398" i="16"/>
  <c r="G398" i="16"/>
  <c r="S399" i="16"/>
  <c r="A399" i="16"/>
  <c r="F399" i="16" l="1"/>
  <c r="D399" i="16"/>
  <c r="G399" i="16"/>
  <c r="S400" i="16"/>
  <c r="A400" i="16"/>
  <c r="S401" i="16" l="1"/>
  <c r="A401" i="16"/>
  <c r="G400" i="16"/>
  <c r="F400" i="16"/>
  <c r="D400" i="16"/>
  <c r="D401" i="16" l="1"/>
  <c r="G401" i="16"/>
  <c r="F401" i="16"/>
  <c r="A402" i="16"/>
  <c r="S402" i="16"/>
  <c r="F402" i="16" l="1"/>
  <c r="D402" i="16"/>
  <c r="G402" i="16"/>
  <c r="S403" i="16"/>
  <c r="A403" i="16"/>
  <c r="F403" i="16" l="1"/>
  <c r="D403" i="16"/>
  <c r="G403" i="16"/>
  <c r="S404" i="16"/>
  <c r="A404" i="16"/>
  <c r="F404" i="16" l="1"/>
  <c r="D404" i="16"/>
  <c r="G404" i="16"/>
  <c r="A405" i="16"/>
  <c r="S405" i="16"/>
  <c r="G405" i="16" l="1"/>
  <c r="F405" i="16"/>
  <c r="D405" i="16"/>
  <c r="S406" i="16"/>
  <c r="A406" i="16"/>
  <c r="G406" i="16" l="1"/>
  <c r="D406" i="16"/>
  <c r="F406" i="16"/>
  <c r="A407" i="16"/>
  <c r="S407" i="16"/>
  <c r="D407" i="16" l="1"/>
  <c r="G407" i="16"/>
  <c r="F407" i="16"/>
  <c r="S408" i="16"/>
  <c r="A408" i="16"/>
  <c r="S409" i="16" l="1"/>
  <c r="A409" i="16"/>
  <c r="F408" i="16"/>
  <c r="G408" i="16"/>
  <c r="D408" i="16"/>
  <c r="D409" i="16" l="1"/>
  <c r="F409" i="16"/>
  <c r="G409" i="16"/>
  <c r="A410" i="16"/>
  <c r="S410" i="16"/>
  <c r="D410" i="16" l="1"/>
  <c r="F410" i="16"/>
  <c r="G410" i="16"/>
  <c r="S411" i="16"/>
  <c r="A411" i="16"/>
  <c r="S412" i="16" l="1"/>
  <c r="A412" i="16"/>
  <c r="D411" i="16"/>
  <c r="F411" i="16"/>
  <c r="G411" i="16"/>
  <c r="G412" i="16" l="1"/>
  <c r="F412" i="16"/>
  <c r="D412" i="16"/>
  <c r="S413" i="16"/>
  <c r="A413" i="16"/>
  <c r="S414" i="16" l="1"/>
  <c r="A414" i="16"/>
  <c r="G413" i="16"/>
  <c r="F413" i="16"/>
  <c r="D413" i="16"/>
  <c r="D414" i="16" l="1"/>
  <c r="G414" i="16"/>
  <c r="F414" i="16"/>
  <c r="A415" i="16"/>
  <c r="S415" i="16"/>
  <c r="S416" i="16" l="1"/>
  <c r="A416" i="16"/>
  <c r="F415" i="16"/>
  <c r="D415" i="16"/>
  <c r="G415" i="16"/>
  <c r="F416" i="16" l="1"/>
  <c r="G416" i="16"/>
  <c r="D416" i="16"/>
  <c r="S417" i="16"/>
  <c r="A417" i="16"/>
  <c r="A418" i="16" l="1"/>
  <c r="S418" i="16"/>
  <c r="D417" i="16"/>
  <c r="F417" i="16"/>
  <c r="G417" i="16"/>
  <c r="G418" i="16" l="1"/>
  <c r="F418" i="16"/>
  <c r="D418" i="16"/>
  <c r="S419" i="16"/>
  <c r="A419" i="16"/>
  <c r="S420" i="16" l="1"/>
  <c r="A420" i="16"/>
  <c r="F419" i="16"/>
  <c r="D419" i="16"/>
  <c r="G419" i="16"/>
  <c r="G420" i="16" l="1"/>
  <c r="D420" i="16"/>
  <c r="F420" i="16"/>
  <c r="A421" i="16"/>
  <c r="S421" i="16"/>
  <c r="D421" i="16" l="1"/>
  <c r="G421" i="16"/>
  <c r="F421" i="16"/>
  <c r="S422" i="16"/>
  <c r="A422" i="16"/>
  <c r="S423" i="16" l="1"/>
  <c r="A423" i="16"/>
  <c r="G422" i="16"/>
  <c r="D422" i="16"/>
  <c r="F422" i="16"/>
  <c r="S424" i="16" l="1"/>
  <c r="A424" i="16"/>
  <c r="F423" i="16"/>
  <c r="D423" i="16"/>
  <c r="G423" i="16"/>
  <c r="G424" i="16" l="1"/>
  <c r="D424" i="16"/>
  <c r="F424" i="16"/>
  <c r="S425" i="16"/>
  <c r="A425" i="16"/>
  <c r="F425" i="16" l="1"/>
  <c r="D425" i="16"/>
  <c r="G425" i="16"/>
  <c r="A426" i="16"/>
  <c r="S426" i="16"/>
  <c r="G426" i="16" l="1"/>
  <c r="F426" i="16"/>
  <c r="D426" i="16"/>
  <c r="A427" i="16"/>
  <c r="S427" i="16"/>
  <c r="S428" i="16" l="1"/>
  <c r="A428" i="16"/>
  <c r="D427" i="16"/>
  <c r="F427" i="16"/>
  <c r="G427" i="16"/>
  <c r="F428" i="16" l="1"/>
  <c r="G428" i="16"/>
  <c r="D428" i="16"/>
  <c r="S429" i="16"/>
  <c r="A429" i="16"/>
  <c r="S430" i="16" l="1"/>
  <c r="A430" i="16"/>
  <c r="D429" i="16"/>
  <c r="G429" i="16"/>
  <c r="F429" i="16"/>
  <c r="A431" i="16" l="1"/>
  <c r="S431" i="16"/>
  <c r="G430" i="16"/>
  <c r="D430" i="16"/>
  <c r="F430" i="16"/>
  <c r="F431" i="16" l="1"/>
  <c r="D431" i="16"/>
  <c r="G431" i="16"/>
  <c r="S432" i="16"/>
  <c r="A432" i="16"/>
  <c r="F432" i="16" l="1"/>
  <c r="D432" i="16"/>
  <c r="G432" i="16"/>
  <c r="S433" i="16"/>
  <c r="A433" i="16"/>
  <c r="F433" i="16" l="1"/>
  <c r="D433" i="16"/>
  <c r="G433" i="16"/>
  <c r="S434" i="16"/>
  <c r="A434" i="16"/>
  <c r="S435" i="16" l="1"/>
  <c r="A435" i="16"/>
  <c r="D434" i="16"/>
  <c r="G434" i="16"/>
  <c r="F434" i="16"/>
  <c r="S436" i="16" l="1"/>
  <c r="A436" i="16"/>
  <c r="G435" i="16"/>
  <c r="F435" i="16"/>
  <c r="D435" i="16"/>
  <c r="S437" i="16" l="1"/>
  <c r="A437" i="16"/>
  <c r="F436" i="16"/>
  <c r="D436" i="16"/>
  <c r="G436" i="16"/>
  <c r="G437" i="16" l="1"/>
  <c r="F437" i="16"/>
  <c r="D437" i="16"/>
  <c r="A438" i="16"/>
  <c r="S438" i="16"/>
  <c r="D438" i="16" l="1"/>
  <c r="G438" i="16"/>
  <c r="F438" i="16"/>
  <c r="S439" i="16"/>
  <c r="A439" i="16"/>
  <c r="S440" i="16" l="1"/>
  <c r="A440" i="16"/>
  <c r="D439" i="16"/>
  <c r="F439" i="16"/>
  <c r="G439" i="16"/>
  <c r="G440" i="16" l="1"/>
  <c r="F440" i="16"/>
  <c r="D440" i="16"/>
  <c r="S441" i="16"/>
  <c r="A441" i="16"/>
  <c r="D441" i="16" l="1"/>
  <c r="F441" i="16"/>
  <c r="G441" i="16"/>
  <c r="S442" i="16"/>
  <c r="A442" i="16"/>
  <c r="G442" i="16" l="1"/>
  <c r="F442" i="16"/>
  <c r="D442" i="16"/>
  <c r="S443" i="16"/>
  <c r="A443" i="16"/>
  <c r="D443" i="16" l="1"/>
  <c r="F443" i="16"/>
  <c r="G443" i="16"/>
  <c r="S444" i="16"/>
  <c r="A444" i="16"/>
  <c r="S445" i="16" l="1"/>
  <c r="A445" i="16"/>
  <c r="G444" i="16"/>
  <c r="F444" i="16"/>
  <c r="D444" i="16"/>
  <c r="S446" i="16" l="1"/>
  <c r="A446" i="16"/>
  <c r="G445" i="16"/>
  <c r="D445" i="16"/>
  <c r="F445" i="16"/>
  <c r="G446" i="16" l="1"/>
  <c r="F446" i="16"/>
  <c r="D446" i="16"/>
  <c r="S447" i="16"/>
  <c r="A447" i="16"/>
  <c r="S448" i="16" l="1"/>
  <c r="A448" i="16"/>
  <c r="F447" i="16"/>
  <c r="D447" i="16"/>
  <c r="G447" i="16"/>
  <c r="G448" i="16" l="1"/>
  <c r="F448" i="16"/>
  <c r="D448" i="16"/>
  <c r="S449" i="16"/>
  <c r="A449" i="16"/>
  <c r="D449" i="16" l="1"/>
  <c r="F449" i="16"/>
  <c r="G449" i="16"/>
  <c r="S450" i="16"/>
  <c r="A450" i="16"/>
  <c r="A451" i="16" l="1"/>
  <c r="S451" i="16"/>
  <c r="G450" i="16"/>
  <c r="F450" i="16"/>
  <c r="D450" i="16"/>
  <c r="F451" i="16" l="1"/>
  <c r="D451" i="16"/>
  <c r="G451" i="16"/>
  <c r="S452" i="16"/>
  <c r="A452" i="16"/>
  <c r="F452" i="16" l="1"/>
  <c r="D452" i="16"/>
  <c r="G452" i="16"/>
  <c r="S453" i="16"/>
  <c r="A453" i="16"/>
  <c r="D453" i="16" l="1"/>
  <c r="G453" i="16"/>
  <c r="F453" i="16"/>
  <c r="A454" i="16"/>
  <c r="S454" i="16"/>
  <c r="D454" i="16" l="1"/>
  <c r="F454" i="16"/>
  <c r="G454" i="16"/>
  <c r="A455" i="16"/>
  <c r="S455" i="16"/>
  <c r="S456" i="16" l="1"/>
  <c r="A456" i="16"/>
  <c r="D455" i="16"/>
  <c r="F455" i="16"/>
  <c r="G455" i="16"/>
  <c r="G456" i="16" l="1"/>
  <c r="F456" i="16"/>
  <c r="D456" i="16"/>
  <c r="A457" i="16"/>
  <c r="S457" i="16"/>
  <c r="S458" i="16" l="1"/>
  <c r="A458" i="16"/>
  <c r="G457" i="16"/>
  <c r="F457" i="16"/>
  <c r="D457" i="16"/>
  <c r="F458" i="16" l="1"/>
  <c r="G458" i="16"/>
  <c r="D458" i="16"/>
  <c r="S459" i="16"/>
  <c r="A459" i="16"/>
  <c r="A460" i="16" l="1"/>
  <c r="S460" i="16"/>
  <c r="F459" i="16"/>
  <c r="D459" i="16"/>
  <c r="G459" i="16"/>
  <c r="S461" i="16" l="1"/>
  <c r="A461" i="16"/>
  <c r="G460" i="16"/>
  <c r="D460" i="16"/>
  <c r="F460" i="16"/>
  <c r="D461" i="16" l="1"/>
  <c r="G461" i="16"/>
  <c r="F461" i="16"/>
  <c r="A462" i="16"/>
  <c r="S462" i="16"/>
  <c r="S463" i="16" l="1"/>
  <c r="A463" i="16"/>
  <c r="F462" i="16"/>
  <c r="G462" i="16"/>
  <c r="D462" i="16"/>
  <c r="D463" i="16" l="1"/>
  <c r="G463" i="16"/>
  <c r="F463" i="16"/>
  <c r="S464" i="16"/>
  <c r="A464" i="16"/>
  <c r="D464" i="16" l="1"/>
  <c r="G464" i="16"/>
  <c r="F464" i="16"/>
  <c r="S465" i="16"/>
  <c r="A465" i="16"/>
  <c r="S466" i="16" l="1"/>
  <c r="A466" i="16"/>
  <c r="F465" i="16"/>
  <c r="G465" i="16"/>
  <c r="D465" i="16"/>
  <c r="D466" i="16" l="1"/>
  <c r="G466" i="16"/>
  <c r="F466" i="16"/>
  <c r="S467" i="16"/>
  <c r="A467" i="16"/>
  <c r="D467" i="16" l="1"/>
  <c r="F467" i="16"/>
  <c r="G467" i="16"/>
  <c r="S468" i="16"/>
  <c r="A468" i="16"/>
  <c r="D468" i="16" l="1"/>
  <c r="F468" i="16"/>
  <c r="G468" i="16"/>
  <c r="S469" i="16"/>
  <c r="A469" i="16"/>
  <c r="S470" i="16" l="1"/>
  <c r="A470" i="16"/>
  <c r="G469" i="16"/>
  <c r="F469" i="16"/>
  <c r="D469" i="16"/>
  <c r="D470" i="16" l="1"/>
  <c r="G470" i="16"/>
  <c r="F470" i="16"/>
  <c r="S471" i="16"/>
  <c r="A471" i="16"/>
  <c r="S472" i="16" l="1"/>
  <c r="A472" i="16"/>
  <c r="G471" i="16"/>
  <c r="D471" i="16"/>
  <c r="F471" i="16"/>
  <c r="G472" i="16" l="1"/>
  <c r="D472" i="16"/>
  <c r="F472" i="16"/>
  <c r="S473" i="16"/>
  <c r="A473" i="16"/>
  <c r="A474" i="16" l="1"/>
  <c r="S474" i="16"/>
  <c r="D473" i="16"/>
  <c r="F473" i="16"/>
  <c r="G473" i="16"/>
  <c r="S475" i="16" l="1"/>
  <c r="A475" i="16"/>
  <c r="D474" i="16"/>
  <c r="G474" i="16"/>
  <c r="F474" i="16"/>
  <c r="F475" i="16" l="1"/>
  <c r="G475" i="16"/>
  <c r="D475" i="16"/>
  <c r="A476" i="16"/>
  <c r="S476" i="16"/>
  <c r="G476" i="16" l="1"/>
  <c r="D476" i="16"/>
  <c r="F476" i="16"/>
  <c r="S477" i="16"/>
  <c r="A477" i="16"/>
  <c r="D477" i="16" l="1"/>
  <c r="G477" i="16"/>
  <c r="F477" i="16"/>
  <c r="A478" i="16"/>
  <c r="S478" i="16"/>
  <c r="D478" i="16" l="1"/>
  <c r="G478" i="16"/>
  <c r="F478" i="16"/>
  <c r="S479" i="16"/>
  <c r="A479" i="16"/>
  <c r="S480" i="16" l="1"/>
  <c r="A480" i="16"/>
  <c r="G479" i="16"/>
  <c r="F479" i="16"/>
  <c r="D479" i="16"/>
  <c r="F480" i="16" l="1"/>
  <c r="G480" i="16"/>
  <c r="D480" i="16"/>
  <c r="S481" i="16"/>
  <c r="A481" i="16"/>
  <c r="G481" i="16" l="1"/>
  <c r="D481" i="16"/>
  <c r="F481" i="16"/>
  <c r="S482" i="16"/>
  <c r="A482" i="16"/>
  <c r="A483" i="16" l="1"/>
  <c r="S483" i="16"/>
  <c r="D482" i="16"/>
  <c r="G482" i="16"/>
  <c r="F482" i="16"/>
  <c r="G483" i="16" l="1"/>
  <c r="F483" i="16"/>
  <c r="D483" i="16"/>
  <c r="S484" i="16"/>
  <c r="A484" i="16"/>
  <c r="S485" i="16" l="1"/>
  <c r="A485" i="16"/>
  <c r="G484" i="16"/>
  <c r="F484" i="16"/>
  <c r="D484" i="16"/>
  <c r="G485" i="16" l="1"/>
  <c r="D485" i="16"/>
  <c r="F485" i="16"/>
  <c r="S486" i="16"/>
  <c r="A486" i="16"/>
  <c r="A487" i="16" l="1"/>
  <c r="S487" i="16"/>
  <c r="G486" i="16"/>
  <c r="F486" i="16"/>
  <c r="D486" i="16"/>
  <c r="F487" i="16" l="1"/>
  <c r="G487" i="16"/>
  <c r="D487" i="16"/>
  <c r="S488" i="16"/>
  <c r="A488" i="16"/>
  <c r="A489" i="16" l="1"/>
  <c r="S489" i="16"/>
  <c r="D488" i="16"/>
  <c r="F488" i="16"/>
  <c r="G488" i="16"/>
  <c r="G489" i="16" l="1"/>
  <c r="D489" i="16"/>
  <c r="F489" i="16"/>
  <c r="S490" i="16"/>
  <c r="A490" i="16"/>
  <c r="F490" i="16" l="1"/>
  <c r="D490" i="16"/>
  <c r="G490" i="16"/>
  <c r="S491" i="16"/>
  <c r="A491" i="16"/>
  <c r="S492" i="16" l="1"/>
  <c r="A492" i="16"/>
  <c r="D491" i="16"/>
  <c r="G491" i="16"/>
  <c r="F491" i="16"/>
  <c r="F492" i="16" l="1"/>
  <c r="D492" i="16"/>
  <c r="G492" i="16"/>
  <c r="S493" i="16"/>
  <c r="A493" i="16"/>
  <c r="S494" i="16" l="1"/>
  <c r="A494" i="16"/>
  <c r="D493" i="16"/>
  <c r="F493" i="16"/>
  <c r="G493" i="16"/>
  <c r="D494" i="16" l="1"/>
  <c r="G494" i="16"/>
  <c r="F494" i="16"/>
  <c r="A495" i="16"/>
  <c r="S495" i="16"/>
  <c r="S496" i="16" l="1"/>
  <c r="A496" i="16"/>
  <c r="D495" i="16"/>
  <c r="G495" i="16"/>
  <c r="F495" i="16"/>
  <c r="F496" i="16" l="1"/>
  <c r="G496" i="16"/>
  <c r="D496" i="16"/>
  <c r="S497" i="16"/>
  <c r="A497" i="16"/>
  <c r="S498" i="16" l="1"/>
  <c r="A498" i="16"/>
  <c r="G497" i="16"/>
  <c r="D497" i="16"/>
  <c r="F497" i="16"/>
  <c r="G498" i="16" l="1"/>
  <c r="F498" i="16"/>
  <c r="D498" i="16"/>
  <c r="S499" i="16"/>
  <c r="A499" i="16"/>
  <c r="G499" i="16" l="1"/>
  <c r="F499" i="16"/>
  <c r="D499" i="16"/>
  <c r="A500" i="16"/>
  <c r="S500" i="16"/>
  <c r="A501" i="16" l="1"/>
  <c r="S501" i="16"/>
  <c r="G500" i="16"/>
  <c r="D500" i="16"/>
  <c r="F500" i="16"/>
  <c r="S502" i="16" l="1"/>
  <c r="A502" i="16"/>
  <c r="D501" i="16"/>
  <c r="G501" i="16"/>
  <c r="F501" i="16"/>
  <c r="D502" i="16" l="1"/>
  <c r="F502" i="16"/>
  <c r="G502" i="16"/>
  <c r="S503" i="16"/>
  <c r="A503" i="16"/>
  <c r="S504" i="16" l="1"/>
  <c r="A504" i="16"/>
  <c r="D503" i="16"/>
  <c r="G503" i="16"/>
  <c r="F503" i="16"/>
  <c r="G504" i="16" l="1"/>
  <c r="F504" i="16"/>
  <c r="D504" i="16"/>
  <c r="S505" i="16"/>
  <c r="A505" i="16"/>
  <c r="S506" i="16" l="1"/>
  <c r="A506" i="16"/>
  <c r="D505" i="16"/>
  <c r="F505" i="16"/>
  <c r="G505" i="16"/>
  <c r="D506" i="16" l="1"/>
  <c r="G506" i="16"/>
  <c r="F506" i="16"/>
  <c r="S507" i="16"/>
  <c r="A507" i="16"/>
  <c r="S508" i="16" l="1"/>
  <c r="A508" i="16"/>
  <c r="D507" i="16"/>
  <c r="F507" i="16"/>
  <c r="G507" i="16"/>
  <c r="D508" i="16" l="1"/>
  <c r="G508" i="16"/>
  <c r="F508" i="16"/>
  <c r="A509" i="16"/>
  <c r="S509" i="16"/>
  <c r="D509" i="16" l="1"/>
  <c r="G509" i="16"/>
  <c r="F509" i="16"/>
  <c r="S510" i="16"/>
  <c r="A510" i="16"/>
  <c r="F510" i="16" l="1"/>
  <c r="G510" i="16"/>
  <c r="D510" i="16"/>
  <c r="S511" i="16"/>
  <c r="A511" i="16"/>
  <c r="F511" i="16" l="1"/>
  <c r="G511" i="16"/>
  <c r="D511" i="16"/>
  <c r="S512" i="16"/>
  <c r="A512" i="16"/>
  <c r="F512" i="16" l="1"/>
  <c r="D512" i="16"/>
  <c r="G512" i="16"/>
  <c r="S513" i="16"/>
  <c r="A513" i="16"/>
  <c r="D513" i="16" l="1"/>
  <c r="F513" i="16"/>
  <c r="G513" i="16"/>
  <c r="A514" i="16"/>
  <c r="S514" i="16"/>
  <c r="D514" i="16" l="1"/>
  <c r="F514" i="16"/>
  <c r="G514" i="16"/>
  <c r="S515" i="16"/>
  <c r="A515" i="16"/>
  <c r="G515" i="16" l="1"/>
  <c r="F515" i="16"/>
  <c r="D515" i="16"/>
  <c r="S516" i="16"/>
  <c r="A516" i="16"/>
  <c r="G516" i="16" l="1"/>
  <c r="D516" i="16"/>
  <c r="F516" i="16"/>
  <c r="A517" i="16"/>
  <c r="S517" i="16"/>
  <c r="S518" i="16" l="1"/>
  <c r="A518" i="16"/>
  <c r="D517" i="16"/>
  <c r="G517" i="16"/>
  <c r="F517" i="16"/>
  <c r="D518" i="16" l="1"/>
  <c r="G518" i="16"/>
  <c r="F518" i="16"/>
  <c r="A519" i="16"/>
  <c r="S519" i="16"/>
  <c r="F519" i="16" l="1"/>
  <c r="D519" i="16"/>
  <c r="G519" i="16"/>
  <c r="S520" i="16"/>
  <c r="A520" i="16"/>
  <c r="G520" i="16" l="1"/>
  <c r="F520" i="16"/>
  <c r="D520" i="16"/>
  <c r="S521" i="16"/>
  <c r="A521" i="16"/>
  <c r="S522" i="16" l="1"/>
  <c r="A522" i="16"/>
  <c r="D521" i="16"/>
  <c r="F521" i="16"/>
  <c r="G521" i="16"/>
  <c r="S523" i="16" l="1"/>
  <c r="A523" i="16"/>
  <c r="D522" i="16"/>
  <c r="F522" i="16"/>
  <c r="G522" i="16"/>
  <c r="D523" i="16" l="1"/>
  <c r="G523" i="16"/>
  <c r="F523" i="16"/>
  <c r="S524" i="16"/>
  <c r="A524" i="16"/>
  <c r="G524" i="16" l="1"/>
  <c r="D524" i="16"/>
  <c r="F524" i="16"/>
  <c r="S525" i="16"/>
  <c r="A525" i="16"/>
  <c r="D525" i="16" l="1"/>
  <c r="G525" i="16"/>
  <c r="F525" i="16"/>
  <c r="A526" i="16"/>
  <c r="S526" i="16"/>
  <c r="D526" i="16" l="1"/>
  <c r="G526" i="16"/>
  <c r="F526" i="16"/>
  <c r="S527" i="16"/>
  <c r="A527" i="16"/>
  <c r="F527" i="16" l="1"/>
  <c r="D527" i="16"/>
  <c r="G527" i="16"/>
  <c r="S528" i="16"/>
  <c r="A528" i="16"/>
  <c r="D528" i="16" l="1"/>
  <c r="F528" i="16"/>
  <c r="G528" i="16"/>
  <c r="A529" i="16"/>
  <c r="S529" i="16"/>
  <c r="S530" i="16" l="1"/>
  <c r="A530" i="16"/>
  <c r="D529" i="16"/>
  <c r="G529" i="16"/>
  <c r="F529" i="16"/>
  <c r="F530" i="16" l="1"/>
  <c r="G530" i="16"/>
  <c r="D530" i="16"/>
  <c r="S531" i="16"/>
  <c r="A531" i="16"/>
  <c r="A532" i="16" l="1"/>
  <c r="S532" i="16"/>
  <c r="F531" i="16"/>
  <c r="D531" i="16"/>
  <c r="G531" i="16"/>
  <c r="G532" i="16" l="1"/>
  <c r="F532" i="16"/>
  <c r="D532" i="16"/>
  <c r="S533" i="16"/>
  <c r="A533" i="16"/>
  <c r="S534" i="16" l="1"/>
  <c r="A534" i="16"/>
  <c r="D533" i="16"/>
  <c r="G533" i="16"/>
  <c r="F533" i="16"/>
  <c r="D534" i="16" l="1"/>
  <c r="F534" i="16"/>
  <c r="G534" i="16"/>
  <c r="S535" i="16"/>
  <c r="A535" i="16"/>
  <c r="A536" i="16" l="1"/>
  <c r="S536" i="16"/>
  <c r="D535" i="16"/>
  <c r="G535" i="16"/>
  <c r="F535" i="16"/>
  <c r="G536" i="16" l="1"/>
  <c r="F536" i="16"/>
  <c r="D536" i="16"/>
  <c r="S537" i="16"/>
  <c r="A537" i="16"/>
  <c r="A538" i="16" l="1"/>
  <c r="S538" i="16"/>
  <c r="G537" i="16"/>
  <c r="D537" i="16"/>
  <c r="F537" i="16"/>
  <c r="S539" i="16" l="1"/>
  <c r="A539" i="16"/>
  <c r="F538" i="16"/>
  <c r="D538" i="16"/>
  <c r="G538" i="16"/>
  <c r="D539" i="16" l="1"/>
  <c r="G539" i="16"/>
  <c r="F539" i="16"/>
  <c r="S540" i="16"/>
  <c r="A540" i="16"/>
  <c r="S541" i="16" l="1"/>
  <c r="A541" i="16"/>
  <c r="G540" i="16"/>
  <c r="F540" i="16"/>
  <c r="D540" i="16"/>
  <c r="D541" i="16" l="1"/>
  <c r="F541" i="16"/>
  <c r="G541" i="16"/>
  <c r="S542" i="16"/>
  <c r="A542" i="16"/>
  <c r="D542" i="16" l="1"/>
  <c r="F542" i="16"/>
  <c r="G542" i="16"/>
  <c r="S543" i="16"/>
  <c r="A543" i="16"/>
  <c r="S544" i="16" l="1"/>
  <c r="A544" i="16"/>
  <c r="F543" i="16"/>
  <c r="G543" i="16"/>
  <c r="D543" i="16"/>
  <c r="A545" i="16" l="1"/>
  <c r="S545" i="16"/>
  <c r="G544" i="16"/>
  <c r="D544" i="16"/>
  <c r="F544" i="16"/>
  <c r="S546" i="16" l="1"/>
  <c r="A546" i="16"/>
  <c r="D545" i="16"/>
  <c r="G545" i="16"/>
  <c r="F545" i="16"/>
  <c r="F546" i="16" l="1"/>
  <c r="D546" i="16"/>
  <c r="G546" i="16"/>
  <c r="S547" i="16"/>
  <c r="A547" i="16"/>
  <c r="S548" i="16" l="1"/>
  <c r="A548" i="16"/>
  <c r="D547" i="16"/>
  <c r="G547" i="16"/>
  <c r="F547" i="16"/>
  <c r="G548" i="16" l="1"/>
  <c r="F548" i="16"/>
  <c r="D548" i="16"/>
  <c r="S549" i="16"/>
  <c r="A549" i="16"/>
  <c r="G549" i="16" l="1"/>
  <c r="F549" i="16"/>
  <c r="D549" i="16"/>
  <c r="S550" i="16"/>
  <c r="A550" i="16"/>
  <c r="A551" i="16" l="1"/>
  <c r="S551" i="16"/>
  <c r="G550" i="16"/>
  <c r="F550" i="16"/>
  <c r="D550" i="16"/>
  <c r="S552" i="16" l="1"/>
  <c r="A552" i="16"/>
  <c r="G551" i="16"/>
  <c r="D551" i="16"/>
  <c r="F551" i="16"/>
  <c r="F552" i="16" l="1"/>
  <c r="D552" i="16"/>
  <c r="G552" i="16"/>
  <c r="S553" i="16"/>
  <c r="A553" i="16"/>
  <c r="S554" i="16" l="1"/>
  <c r="A554" i="16"/>
  <c r="D553" i="16"/>
  <c r="G553" i="16"/>
  <c r="F553" i="16"/>
  <c r="F554" i="16" l="1"/>
  <c r="G554" i="16"/>
  <c r="D554" i="16"/>
  <c r="S555" i="16"/>
  <c r="A555" i="16"/>
  <c r="F555" i="16" l="1"/>
  <c r="D555" i="16"/>
  <c r="G555" i="16"/>
  <c r="S556" i="16"/>
  <c r="A556" i="16"/>
  <c r="F556" i="16" l="1"/>
  <c r="G556" i="16"/>
  <c r="D556" i="16"/>
  <c r="S557" i="16"/>
  <c r="A557" i="16"/>
  <c r="F557" i="16" l="1"/>
  <c r="G557" i="16"/>
  <c r="D557" i="16"/>
  <c r="S558" i="16"/>
  <c r="A558" i="16"/>
  <c r="F558" i="16" l="1"/>
  <c r="G558" i="16"/>
  <c r="D558" i="16"/>
  <c r="S559" i="16"/>
  <c r="A559" i="16"/>
  <c r="F559" i="16" l="1"/>
  <c r="D559" i="16"/>
  <c r="G559" i="16"/>
  <c r="S560" i="16"/>
  <c r="A560" i="16"/>
  <c r="D560" i="16" l="1"/>
  <c r="G560" i="16"/>
  <c r="F560" i="16"/>
  <c r="A561" i="16"/>
  <c r="S561" i="16"/>
  <c r="S562" i="16" l="1"/>
  <c r="A562" i="16"/>
  <c r="G561" i="16"/>
  <c r="F561" i="16"/>
  <c r="D561" i="16"/>
  <c r="G562" i="16" l="1"/>
  <c r="F562" i="16"/>
  <c r="D562" i="16"/>
  <c r="S563" i="16"/>
  <c r="A563" i="16"/>
  <c r="S564" i="16" l="1"/>
  <c r="A564" i="16"/>
  <c r="F563" i="16"/>
  <c r="D563" i="16"/>
  <c r="G563" i="16"/>
  <c r="G564" i="16" l="1"/>
  <c r="F564" i="16"/>
  <c r="D564" i="16"/>
  <c r="S565" i="16"/>
  <c r="A565" i="16"/>
  <c r="D565" i="16" l="1"/>
  <c r="F565" i="16"/>
  <c r="G565" i="16"/>
  <c r="S566" i="16"/>
  <c r="A566" i="16"/>
  <c r="G566" i="16" l="1"/>
  <c r="D566" i="16"/>
  <c r="F566" i="16"/>
  <c r="S567" i="16"/>
  <c r="A567" i="16"/>
  <c r="S568" i="16" l="1"/>
  <c r="A568" i="16"/>
  <c r="D567" i="16"/>
  <c r="F567" i="16"/>
  <c r="G567" i="16"/>
  <c r="D568" i="16" l="1"/>
  <c r="G568" i="16"/>
  <c r="F568" i="16"/>
  <c r="A569" i="16"/>
  <c r="S569" i="16"/>
  <c r="A570" i="16" l="1"/>
  <c r="S570" i="16"/>
  <c r="G569" i="16"/>
  <c r="F569" i="16"/>
  <c r="D569" i="16"/>
  <c r="D570" i="16" l="1"/>
  <c r="F570" i="16"/>
  <c r="G570" i="16"/>
  <c r="A571" i="16"/>
  <c r="S571" i="16"/>
  <c r="A572" i="16" l="1"/>
  <c r="S572" i="16"/>
  <c r="G571" i="16"/>
  <c r="F571" i="16"/>
  <c r="D571" i="16"/>
  <c r="S573" i="16" l="1"/>
  <c r="A573" i="16"/>
  <c r="G572" i="16"/>
  <c r="D572" i="16"/>
  <c r="F572" i="16"/>
  <c r="G573" i="16" l="1"/>
  <c r="D573" i="16"/>
  <c r="F573" i="16"/>
  <c r="S574" i="16"/>
  <c r="A574" i="16"/>
  <c r="S575" i="16" l="1"/>
  <c r="A575" i="16"/>
  <c r="D574" i="16"/>
  <c r="G574" i="16"/>
  <c r="F574" i="16"/>
  <c r="D575" i="16" l="1"/>
  <c r="G575" i="16"/>
  <c r="F575" i="16"/>
  <c r="S576" i="16"/>
  <c r="A576" i="16"/>
  <c r="S577" i="16" l="1"/>
  <c r="A577" i="16"/>
  <c r="G576" i="16"/>
  <c r="F576" i="16"/>
  <c r="D576" i="16"/>
  <c r="G577" i="16" l="1"/>
  <c r="F577" i="16"/>
  <c r="D577" i="16"/>
  <c r="S578" i="16"/>
  <c r="A578" i="16"/>
  <c r="A579" i="16" l="1"/>
  <c r="S579" i="16"/>
  <c r="G578" i="16"/>
  <c r="F578" i="16"/>
  <c r="D578" i="16"/>
  <c r="D579" i="16" l="1"/>
  <c r="G579" i="16"/>
  <c r="F579" i="16"/>
  <c r="S580" i="16"/>
  <c r="A580" i="16"/>
  <c r="A581" i="16" l="1"/>
  <c r="S581" i="16"/>
  <c r="G580" i="16"/>
  <c r="F580" i="16"/>
  <c r="D580" i="16"/>
  <c r="S582" i="16" l="1"/>
  <c r="A582" i="16"/>
  <c r="G581" i="16"/>
  <c r="F581" i="16"/>
  <c r="D581" i="16"/>
  <c r="D582" i="16" l="1"/>
  <c r="F582" i="16"/>
  <c r="G582" i="16"/>
  <c r="S583" i="16"/>
  <c r="A583" i="16"/>
  <c r="S584" i="16" l="1"/>
  <c r="A584" i="16"/>
  <c r="F583" i="16"/>
  <c r="D583" i="16"/>
  <c r="G583" i="16"/>
  <c r="D584" i="16" l="1"/>
  <c r="G584" i="16"/>
  <c r="F584" i="16"/>
  <c r="S585" i="16"/>
  <c r="A585" i="16"/>
  <c r="D585" i="16" l="1"/>
  <c r="G585" i="16"/>
  <c r="F585" i="16"/>
  <c r="S586" i="16"/>
  <c r="A586" i="16"/>
  <c r="S587" i="16" l="1"/>
  <c r="A587" i="16"/>
  <c r="G586" i="16"/>
  <c r="D586" i="16"/>
  <c r="F586" i="16"/>
  <c r="S588" i="16" l="1"/>
  <c r="A588" i="16"/>
  <c r="F587" i="16"/>
  <c r="D587" i="16"/>
  <c r="G587" i="16"/>
  <c r="S589" i="16" l="1"/>
  <c r="A589" i="16"/>
  <c r="D588" i="16"/>
  <c r="G588" i="16"/>
  <c r="F588" i="16"/>
  <c r="G589" i="16" l="1"/>
  <c r="F589" i="16"/>
  <c r="D589" i="16"/>
  <c r="A590" i="16"/>
  <c r="S590" i="16"/>
  <c r="A591" i="16" l="1"/>
  <c r="S591" i="16"/>
  <c r="D590" i="16"/>
  <c r="F590" i="16"/>
  <c r="G590" i="16"/>
  <c r="G591" i="16" l="1"/>
  <c r="D591" i="16"/>
  <c r="F591" i="16"/>
  <c r="S592" i="16"/>
  <c r="A592" i="16"/>
  <c r="G592" i="16" l="1"/>
  <c r="D592" i="16"/>
  <c r="F592" i="16"/>
  <c r="S593" i="16"/>
  <c r="A593" i="16"/>
  <c r="S594" i="16" l="1"/>
  <c r="A594" i="16"/>
  <c r="G593" i="16"/>
  <c r="F593" i="16"/>
  <c r="D593" i="16"/>
  <c r="D594" i="16" l="1"/>
  <c r="G594" i="16"/>
  <c r="F594" i="16"/>
  <c r="S595" i="16"/>
  <c r="A595" i="16"/>
  <c r="S596" i="16" l="1"/>
  <c r="A596" i="16"/>
  <c r="F595" i="16"/>
  <c r="G595" i="16"/>
  <c r="D595" i="16"/>
  <c r="D596" i="16" l="1"/>
  <c r="F596" i="16"/>
  <c r="G596" i="16"/>
  <c r="A597" i="16"/>
  <c r="S597" i="16"/>
  <c r="D597" i="16" l="1"/>
  <c r="G597" i="16"/>
  <c r="F597" i="16"/>
  <c r="S598" i="16"/>
  <c r="A598" i="16"/>
  <c r="D598" i="16" l="1"/>
  <c r="G598" i="16"/>
  <c r="F598" i="16"/>
  <c r="S599" i="16"/>
  <c r="A599" i="16"/>
  <c r="D599" i="16" l="1"/>
  <c r="G599" i="16"/>
  <c r="F599" i="16"/>
  <c r="S600" i="16"/>
  <c r="A600" i="16"/>
  <c r="D600" i="16" l="1"/>
  <c r="F600" i="16"/>
  <c r="G600" i="16"/>
  <c r="S601" i="16"/>
  <c r="A601" i="16"/>
  <c r="A602" i="16" l="1"/>
  <c r="S602" i="16"/>
  <c r="D601" i="16"/>
  <c r="F601" i="16"/>
  <c r="G601" i="16"/>
  <c r="G602" i="16" l="1"/>
  <c r="F602" i="16"/>
  <c r="D602" i="16"/>
  <c r="S603" i="16"/>
  <c r="A603" i="16"/>
  <c r="D603" i="16" l="1"/>
  <c r="F603" i="16"/>
  <c r="G603" i="16"/>
  <c r="S604" i="16"/>
  <c r="A604" i="16"/>
  <c r="F604" i="16" l="1"/>
  <c r="D604" i="16"/>
  <c r="G604" i="16"/>
  <c r="S605" i="16"/>
  <c r="A605" i="16"/>
  <c r="A606" i="16" l="1"/>
  <c r="S606" i="16"/>
  <c r="D605" i="16"/>
  <c r="F605" i="16"/>
  <c r="G605" i="16"/>
  <c r="D606" i="16" l="1"/>
  <c r="G606" i="16"/>
  <c r="F606" i="16"/>
  <c r="S607" i="16"/>
  <c r="A607" i="16"/>
  <c r="D607" i="16" l="1"/>
  <c r="F607" i="16"/>
  <c r="G607" i="16"/>
  <c r="S608" i="16"/>
  <c r="A608" i="16"/>
  <c r="S609" i="16" l="1"/>
  <c r="A609" i="16"/>
  <c r="F608" i="16"/>
  <c r="D608" i="16"/>
  <c r="G608" i="16"/>
  <c r="F609" i="16" l="1"/>
  <c r="D609" i="16"/>
  <c r="G609" i="16"/>
  <c r="S610" i="16"/>
  <c r="A610" i="16"/>
  <c r="D610" i="16" l="1"/>
  <c r="G610" i="16"/>
  <c r="F610" i="16"/>
  <c r="S611" i="16"/>
  <c r="A611" i="16"/>
  <c r="S612" i="16" l="1"/>
  <c r="A612" i="16"/>
  <c r="D611" i="16"/>
  <c r="G611" i="16"/>
  <c r="F611" i="16"/>
  <c r="S613" i="16" l="1"/>
  <c r="A613" i="16"/>
  <c r="F612" i="16"/>
  <c r="G612" i="16"/>
  <c r="D612" i="16"/>
  <c r="S614" i="16" l="1"/>
  <c r="A614" i="16"/>
  <c r="D613" i="16"/>
  <c r="G613" i="16"/>
  <c r="F613" i="16"/>
  <c r="S615" i="16" l="1"/>
  <c r="A615" i="16"/>
  <c r="G614" i="16"/>
  <c r="F614" i="16"/>
  <c r="D614" i="16"/>
  <c r="F615" i="16" l="1"/>
  <c r="D615" i="16"/>
  <c r="G615" i="16"/>
  <c r="A616" i="16"/>
  <c r="S616" i="16"/>
  <c r="F616" i="16" l="1"/>
  <c r="D616" i="16"/>
  <c r="G616" i="16"/>
  <c r="S617" i="16"/>
  <c r="A617" i="16"/>
  <c r="S618" i="16" l="1"/>
  <c r="A618" i="16"/>
  <c r="G617" i="16"/>
  <c r="F617" i="16"/>
  <c r="D617" i="16"/>
  <c r="G618" i="16" l="1"/>
  <c r="F618" i="16"/>
  <c r="D618" i="16"/>
  <c r="S619" i="16"/>
  <c r="A619" i="16"/>
  <c r="D619" i="16" l="1"/>
  <c r="G619" i="16"/>
  <c r="F619" i="16"/>
  <c r="S620" i="16"/>
  <c r="A620" i="16"/>
  <c r="D620" i="16" l="1"/>
  <c r="G620" i="16"/>
  <c r="F620" i="16"/>
  <c r="S621" i="16"/>
  <c r="A621" i="16"/>
  <c r="S622" i="16" l="1"/>
  <c r="A622" i="16"/>
  <c r="D621" i="16"/>
  <c r="G621" i="16"/>
  <c r="F621" i="16"/>
  <c r="F622" i="16" l="1"/>
  <c r="G622" i="16"/>
  <c r="D622" i="16"/>
  <c r="A623" i="16"/>
  <c r="S623" i="16"/>
  <c r="D623" i="16" l="1"/>
  <c r="G623" i="16"/>
  <c r="F623" i="16"/>
  <c r="S624" i="16"/>
  <c r="A624" i="16"/>
  <c r="D624" i="16" l="1"/>
  <c r="G624" i="16"/>
  <c r="F624" i="16"/>
  <c r="S625" i="16"/>
  <c r="A625" i="16"/>
  <c r="S626" i="16" l="1"/>
  <c r="A626" i="16"/>
  <c r="D625" i="16"/>
  <c r="F625" i="16"/>
  <c r="G625" i="16"/>
  <c r="F626" i="16" l="1"/>
  <c r="D626" i="16"/>
  <c r="G626" i="16"/>
  <c r="S627" i="16"/>
  <c r="A627" i="16"/>
  <c r="D627" i="16" l="1"/>
  <c r="F627" i="16"/>
  <c r="G627" i="16"/>
  <c r="A628" i="16"/>
  <c r="S628" i="16"/>
  <c r="A629" i="16" l="1"/>
  <c r="S629" i="16"/>
  <c r="D628" i="16"/>
  <c r="F628" i="16"/>
  <c r="G628" i="16"/>
  <c r="G629" i="16" l="1"/>
  <c r="F629" i="16"/>
  <c r="D629" i="16"/>
  <c r="S630" i="16"/>
  <c r="A630" i="16"/>
  <c r="F630" i="16" l="1"/>
  <c r="D630" i="16"/>
  <c r="G630" i="16"/>
  <c r="S631" i="16"/>
  <c r="A631" i="16"/>
  <c r="G631" i="16" l="1"/>
  <c r="D631" i="16"/>
  <c r="F631" i="16"/>
  <c r="S632" i="16"/>
  <c r="A632" i="16"/>
  <c r="A633" i="16" l="1"/>
  <c r="S633" i="16"/>
  <c r="D632" i="16"/>
  <c r="G632" i="16"/>
  <c r="F632" i="16"/>
  <c r="D633" i="16" l="1"/>
  <c r="G633" i="16"/>
  <c r="F633" i="16"/>
  <c r="S634" i="16"/>
  <c r="A634" i="16"/>
  <c r="A635" i="16" l="1"/>
  <c r="S635" i="16"/>
  <c r="D634" i="16"/>
  <c r="G634" i="16"/>
  <c r="F634" i="16"/>
  <c r="S636" i="16" l="1"/>
  <c r="A636" i="16"/>
  <c r="F635" i="16"/>
  <c r="G635" i="16"/>
  <c r="D635" i="16"/>
  <c r="A637" i="16" l="1"/>
  <c r="S637" i="16"/>
  <c r="G636" i="16"/>
  <c r="D636" i="16"/>
  <c r="F636" i="16"/>
  <c r="S638" i="16" l="1"/>
  <c r="A638" i="16"/>
  <c r="D637" i="16"/>
  <c r="G637" i="16"/>
  <c r="F637" i="16"/>
  <c r="A639" i="16" l="1"/>
  <c r="S639" i="16"/>
  <c r="D638" i="16"/>
  <c r="G638" i="16"/>
  <c r="F638" i="16"/>
  <c r="S640" i="16" l="1"/>
  <c r="A640" i="16"/>
  <c r="D639" i="16"/>
  <c r="G639" i="16"/>
  <c r="F639" i="16"/>
  <c r="S641" i="16" l="1"/>
  <c r="A641" i="16"/>
  <c r="G640" i="16"/>
  <c r="D640" i="16"/>
  <c r="F640" i="16"/>
  <c r="D641" i="16" l="1"/>
  <c r="G641" i="16"/>
  <c r="F641" i="16"/>
  <c r="S642" i="16"/>
  <c r="A642" i="16"/>
  <c r="S643" i="16" l="1"/>
  <c r="A643" i="16"/>
  <c r="F642" i="16"/>
  <c r="G642" i="16"/>
  <c r="D642" i="16"/>
  <c r="F643" i="16" l="1"/>
  <c r="G643" i="16"/>
  <c r="D643" i="16"/>
  <c r="A644" i="16"/>
  <c r="S644" i="16"/>
  <c r="F644" i="16" l="1"/>
  <c r="G644" i="16"/>
  <c r="D644" i="16"/>
  <c r="S645" i="16"/>
  <c r="A645" i="16"/>
  <c r="S646" i="16" l="1"/>
  <c r="A646" i="16"/>
  <c r="F645" i="16"/>
  <c r="G645" i="16"/>
  <c r="D645" i="16"/>
  <c r="G646" i="16" l="1"/>
  <c r="D646" i="16"/>
  <c r="F646" i="16"/>
  <c r="S647" i="16"/>
  <c r="A647" i="16"/>
  <c r="F647" i="16" l="1"/>
  <c r="D647" i="16"/>
  <c r="G647" i="16"/>
  <c r="S648" i="16"/>
  <c r="A648" i="16"/>
  <c r="D648" i="16" l="1"/>
  <c r="G648" i="16"/>
  <c r="F648" i="16"/>
  <c r="A649" i="16"/>
  <c r="S649" i="16"/>
  <c r="G649" i="16" l="1"/>
  <c r="F649" i="16"/>
  <c r="D649" i="16"/>
  <c r="A650" i="16"/>
  <c r="S650" i="16"/>
  <c r="S651" i="16" l="1"/>
  <c r="A651" i="16"/>
  <c r="G650" i="16"/>
  <c r="D650" i="16"/>
  <c r="F650" i="16"/>
  <c r="F651" i="16" l="1"/>
  <c r="G651" i="16"/>
  <c r="D651" i="16"/>
  <c r="S652" i="16"/>
  <c r="A652" i="16"/>
  <c r="S653" i="16" l="1"/>
  <c r="A653" i="16"/>
  <c r="F652" i="16"/>
  <c r="G652" i="16"/>
  <c r="D652" i="16"/>
  <c r="S654" i="16" l="1"/>
  <c r="A654" i="16"/>
  <c r="D653" i="16"/>
  <c r="G653" i="16"/>
  <c r="F653" i="16"/>
  <c r="S655" i="16" l="1"/>
  <c r="A655" i="16"/>
  <c r="D654" i="16"/>
  <c r="G654" i="16"/>
  <c r="F654" i="16"/>
  <c r="D655" i="16" l="1"/>
  <c r="G655" i="16"/>
  <c r="F655" i="16"/>
  <c r="S656" i="16"/>
  <c r="A656" i="16"/>
  <c r="G656" i="16" l="1"/>
  <c r="F656" i="16"/>
  <c r="D656" i="16"/>
  <c r="S657" i="16"/>
  <c r="A657" i="16"/>
  <c r="S658" i="16" l="1"/>
  <c r="A658" i="16"/>
  <c r="D657" i="16"/>
  <c r="G657" i="16"/>
  <c r="F657" i="16"/>
  <c r="F658" i="16" l="1"/>
  <c r="G658" i="16"/>
  <c r="D658" i="16"/>
  <c r="S659" i="16"/>
  <c r="A659" i="16"/>
  <c r="A660" i="16" l="1"/>
  <c r="S660" i="16"/>
  <c r="F659" i="16"/>
  <c r="G659" i="16"/>
  <c r="D659" i="16"/>
  <c r="G660" i="16" l="1"/>
  <c r="F660" i="16"/>
  <c r="D660" i="16"/>
  <c r="S661" i="16"/>
  <c r="A661" i="16"/>
  <c r="A662" i="16" l="1"/>
  <c r="S662" i="16"/>
  <c r="G661" i="16"/>
  <c r="D661" i="16"/>
  <c r="F661" i="16"/>
  <c r="G662" i="16" l="1"/>
  <c r="D662" i="16"/>
  <c r="F662" i="16"/>
  <c r="A663" i="16"/>
  <c r="S663" i="16"/>
  <c r="F663" i="16" l="1"/>
  <c r="D663" i="16"/>
  <c r="G663" i="16"/>
  <c r="S664" i="16"/>
  <c r="A664" i="16"/>
  <c r="F664" i="16" l="1"/>
  <c r="G664" i="16"/>
  <c r="D664" i="16"/>
  <c r="S665" i="16"/>
  <c r="A665" i="16"/>
  <c r="S666" i="16" l="1"/>
  <c r="A666" i="16"/>
  <c r="D665" i="16"/>
  <c r="G665" i="16"/>
  <c r="F665" i="16"/>
  <c r="D666" i="16" l="1"/>
  <c r="G666" i="16"/>
  <c r="F666" i="16"/>
  <c r="A667" i="16"/>
  <c r="S667" i="16"/>
  <c r="A668" i="16" l="1"/>
  <c r="S668" i="16"/>
  <c r="G667" i="16"/>
  <c r="D667" i="16"/>
  <c r="F667" i="16"/>
  <c r="F668" i="16" l="1"/>
  <c r="D668" i="16"/>
  <c r="G668" i="16"/>
  <c r="S669" i="16"/>
  <c r="A669" i="16"/>
  <c r="S670" i="16" l="1"/>
  <c r="A670" i="16"/>
  <c r="D669" i="16"/>
  <c r="F669" i="16"/>
  <c r="G669" i="16"/>
  <c r="F670" i="16" l="1"/>
  <c r="G670" i="16"/>
  <c r="D670" i="16"/>
  <c r="S671" i="16"/>
  <c r="A671" i="16"/>
  <c r="A672" i="16" l="1"/>
  <c r="S672" i="16"/>
  <c r="F671" i="16"/>
  <c r="G671" i="16"/>
  <c r="D671" i="16"/>
  <c r="S673" i="16" l="1"/>
  <c r="A673" i="16"/>
  <c r="G672" i="16"/>
  <c r="F672" i="16"/>
  <c r="D672" i="16"/>
  <c r="G673" i="16" l="1"/>
  <c r="D673" i="16"/>
  <c r="F673" i="16"/>
  <c r="A674" i="16"/>
  <c r="S674" i="16"/>
  <c r="F674" i="16" l="1"/>
  <c r="D674" i="16"/>
  <c r="G674" i="16"/>
  <c r="S675" i="16"/>
  <c r="A675" i="16"/>
  <c r="S676" i="16" l="1"/>
  <c r="A676" i="16"/>
  <c r="F675" i="16"/>
  <c r="G675" i="16"/>
  <c r="D675" i="16"/>
  <c r="D676" i="16" l="1"/>
  <c r="G676" i="16"/>
  <c r="F676" i="16"/>
  <c r="A677" i="16"/>
  <c r="S677" i="16"/>
  <c r="S678" i="16" l="1"/>
  <c r="A678" i="16"/>
  <c r="D677" i="16"/>
  <c r="G677" i="16"/>
  <c r="F677" i="16"/>
  <c r="G678" i="16" l="1"/>
  <c r="F678" i="16"/>
  <c r="D678" i="16"/>
  <c r="S679" i="16"/>
  <c r="A679" i="16"/>
  <c r="S680" i="16" l="1"/>
  <c r="A680" i="16"/>
  <c r="G679" i="16"/>
  <c r="D679" i="16"/>
  <c r="F679" i="16"/>
  <c r="S681" i="16" l="1"/>
  <c r="A681" i="16"/>
  <c r="G680" i="16"/>
  <c r="D680" i="16"/>
  <c r="F680" i="16"/>
  <c r="F681" i="16" l="1"/>
  <c r="G681" i="16"/>
  <c r="D681" i="16"/>
  <c r="A682" i="16"/>
  <c r="S682" i="16"/>
  <c r="G682" i="16" l="1"/>
  <c r="F682" i="16"/>
  <c r="D682" i="16"/>
  <c r="A683" i="16"/>
  <c r="S683" i="16"/>
  <c r="G683" i="16" l="1"/>
  <c r="F683" i="16"/>
  <c r="D683" i="16"/>
  <c r="S684" i="16"/>
  <c r="A684" i="16"/>
  <c r="G684" i="16" l="1"/>
  <c r="F684" i="16"/>
  <c r="D684" i="16"/>
  <c r="S685" i="16"/>
  <c r="A685" i="16"/>
  <c r="G685" i="16" l="1"/>
  <c r="F685" i="16"/>
  <c r="D685" i="16"/>
  <c r="S686" i="16"/>
  <c r="A686" i="16"/>
  <c r="G686" i="16" l="1"/>
  <c r="F686" i="16"/>
  <c r="D686" i="16"/>
  <c r="S687" i="16"/>
  <c r="A687" i="16"/>
  <c r="A688" i="16" l="1"/>
  <c r="S688" i="16"/>
  <c r="G687" i="16"/>
  <c r="D687" i="16"/>
  <c r="F687" i="16"/>
  <c r="S689" i="16" l="1"/>
  <c r="A689" i="16"/>
  <c r="G688" i="16"/>
  <c r="F688" i="16"/>
  <c r="D688" i="16"/>
  <c r="D689" i="16" l="1"/>
  <c r="F689" i="16"/>
  <c r="G689" i="16"/>
  <c r="S690" i="16"/>
  <c r="A690" i="16"/>
  <c r="S691" i="16" l="1"/>
  <c r="A691" i="16"/>
  <c r="F690" i="16"/>
  <c r="D690" i="16"/>
  <c r="G690" i="16"/>
  <c r="F691" i="16" l="1"/>
  <c r="D691" i="16"/>
  <c r="G691" i="16"/>
  <c r="A692" i="16"/>
  <c r="S692" i="16"/>
  <c r="G692" i="16" l="1"/>
  <c r="D692" i="16"/>
  <c r="F692" i="16"/>
  <c r="A693" i="16"/>
  <c r="S693" i="16"/>
  <c r="D693" i="16" l="1"/>
  <c r="G693" i="16"/>
  <c r="F693" i="16"/>
  <c r="S694" i="16"/>
  <c r="A694" i="16"/>
  <c r="S695" i="16" l="1"/>
  <c r="A695" i="16"/>
  <c r="G694" i="16"/>
  <c r="F694" i="16"/>
  <c r="D694" i="16"/>
  <c r="F695" i="16" l="1"/>
  <c r="G695" i="16"/>
  <c r="D695" i="16"/>
  <c r="S696" i="16"/>
  <c r="A696" i="16"/>
  <c r="S697" i="16" l="1"/>
  <c r="A697" i="16"/>
  <c r="F696" i="16"/>
  <c r="G696" i="16"/>
  <c r="D696" i="16"/>
  <c r="S698" i="16" l="1"/>
  <c r="A698" i="16"/>
  <c r="F697" i="16"/>
  <c r="G697" i="16"/>
  <c r="D697" i="16"/>
  <c r="G698" i="16" l="1"/>
  <c r="D698" i="16"/>
  <c r="F698" i="16"/>
  <c r="S699" i="16"/>
  <c r="A699" i="16"/>
  <c r="F699" i="16" l="1"/>
  <c r="D699" i="16"/>
  <c r="G699" i="16"/>
  <c r="S700" i="16"/>
  <c r="A700" i="16"/>
  <c r="G700" i="16" l="1"/>
  <c r="D700" i="16"/>
  <c r="F700" i="16"/>
  <c r="S701" i="16"/>
  <c r="A701" i="16"/>
  <c r="G701" i="16" l="1"/>
  <c r="D701" i="16"/>
  <c r="F701" i="16"/>
  <c r="S702" i="16"/>
  <c r="A702" i="16"/>
  <c r="G702" i="16" l="1"/>
  <c r="F702" i="16"/>
  <c r="D702" i="16"/>
  <c r="S703" i="16"/>
  <c r="A703" i="16"/>
  <c r="A704" i="16" l="1"/>
  <c r="S704" i="16"/>
  <c r="F703" i="16"/>
  <c r="D703" i="16"/>
  <c r="G703" i="16"/>
  <c r="A705" i="16" l="1"/>
  <c r="S705" i="16"/>
  <c r="G704" i="16"/>
  <c r="F704" i="16"/>
  <c r="D704" i="16"/>
  <c r="D705" i="16" l="1"/>
  <c r="G705" i="16"/>
  <c r="F705" i="16"/>
  <c r="A706" i="16"/>
  <c r="S706" i="16"/>
  <c r="A707" i="16" l="1"/>
  <c r="S707" i="16"/>
  <c r="F706" i="16"/>
  <c r="G706" i="16"/>
  <c r="D706" i="16"/>
  <c r="F707" i="16" l="1"/>
  <c r="D707" i="16"/>
  <c r="G707" i="16"/>
  <c r="S708" i="16"/>
  <c r="A708" i="16"/>
  <c r="F708" i="16" l="1"/>
  <c r="D708" i="16"/>
  <c r="G708" i="16"/>
  <c r="S709" i="16"/>
  <c r="A709" i="16"/>
  <c r="D709" i="16" l="1"/>
  <c r="G709" i="16"/>
  <c r="F709" i="16"/>
  <c r="A710" i="16"/>
  <c r="S710" i="16"/>
  <c r="F710" i="16" l="1"/>
  <c r="G710" i="16"/>
  <c r="D710" i="16"/>
  <c r="S711" i="16"/>
  <c r="A711" i="16"/>
  <c r="S712" i="16" l="1"/>
  <c r="A712" i="16"/>
  <c r="D711" i="16"/>
  <c r="G711" i="16"/>
  <c r="F711" i="16"/>
  <c r="D712" i="16" l="1"/>
  <c r="G712" i="16"/>
  <c r="F712" i="16"/>
  <c r="S713" i="16"/>
  <c r="A713" i="16"/>
  <c r="S714" i="16" l="1"/>
  <c r="A714" i="16"/>
  <c r="D713" i="16"/>
  <c r="G713" i="16"/>
  <c r="F713" i="16"/>
  <c r="G714" i="16" l="1"/>
  <c r="D714" i="16"/>
  <c r="F714" i="16"/>
  <c r="S715" i="16"/>
  <c r="A715" i="16"/>
  <c r="S716" i="16" l="1"/>
  <c r="A716" i="16"/>
  <c r="F715" i="16"/>
  <c r="D715" i="16"/>
  <c r="G715" i="16"/>
  <c r="D716" i="16" l="1"/>
  <c r="F716" i="16"/>
  <c r="G716" i="16"/>
  <c r="S717" i="16"/>
  <c r="A717" i="16"/>
  <c r="D717" i="16" l="1"/>
  <c r="G717" i="16"/>
  <c r="F717" i="16"/>
  <c r="S718" i="16"/>
  <c r="A718" i="16"/>
  <c r="F718" i="16" l="1"/>
  <c r="G718" i="16"/>
  <c r="D718" i="16"/>
  <c r="S719" i="16"/>
  <c r="A719" i="16"/>
  <c r="F719" i="16" l="1"/>
  <c r="D719" i="16"/>
  <c r="G719" i="16"/>
  <c r="S720" i="16"/>
  <c r="A720" i="16"/>
  <c r="S721" i="16" l="1"/>
  <c r="A721" i="16"/>
  <c r="G720" i="16"/>
  <c r="F720" i="16"/>
  <c r="D720" i="16"/>
  <c r="G721" i="16" l="1"/>
  <c r="D721" i="16"/>
  <c r="F721" i="16"/>
  <c r="A722" i="16"/>
  <c r="S722" i="16"/>
  <c r="D722" i="16" l="1"/>
  <c r="F722" i="16"/>
  <c r="G722" i="16"/>
  <c r="S723" i="16"/>
  <c r="A723" i="16"/>
  <c r="S724" i="16" l="1"/>
  <c r="A724" i="16"/>
  <c r="G723" i="16"/>
  <c r="D723" i="16"/>
  <c r="F723" i="16"/>
  <c r="A725" i="16" l="1"/>
  <c r="S725" i="16"/>
  <c r="F724" i="16"/>
  <c r="G724" i="16"/>
  <c r="D724" i="16"/>
  <c r="S726" i="16" l="1"/>
  <c r="A726" i="16"/>
  <c r="D725" i="16"/>
  <c r="G725" i="16"/>
  <c r="F725" i="16"/>
  <c r="F726" i="16" l="1"/>
  <c r="D726" i="16"/>
  <c r="G726" i="16"/>
  <c r="S727" i="16"/>
  <c r="A727" i="16"/>
  <c r="S728" i="16" l="1"/>
  <c r="A728" i="16"/>
  <c r="D727" i="16"/>
  <c r="G727" i="16"/>
  <c r="F727" i="16"/>
  <c r="D728" i="16" l="1"/>
  <c r="G728" i="16"/>
  <c r="F728" i="16"/>
  <c r="S729" i="16"/>
  <c r="A729" i="16"/>
  <c r="D729" i="16" l="1"/>
  <c r="F729" i="16"/>
  <c r="G729" i="16"/>
  <c r="S730" i="16"/>
  <c r="A730" i="16"/>
  <c r="D730" i="16" l="1"/>
  <c r="G730" i="16"/>
  <c r="F730" i="16"/>
  <c r="S731" i="16"/>
  <c r="A731" i="16"/>
  <c r="S732" i="16" l="1"/>
  <c r="A732" i="16"/>
  <c r="D731" i="16"/>
  <c r="F731" i="16"/>
  <c r="G731" i="16"/>
  <c r="G732" i="16" l="1"/>
  <c r="D732" i="16"/>
  <c r="F732" i="16"/>
  <c r="S733" i="16"/>
  <c r="A733" i="16"/>
  <c r="S734" i="16" l="1"/>
  <c r="A734" i="16"/>
  <c r="G733" i="16"/>
  <c r="D733" i="16"/>
  <c r="F733" i="16"/>
  <c r="F734" i="16" l="1"/>
  <c r="G734" i="16"/>
  <c r="D734" i="16"/>
  <c r="S735" i="16"/>
  <c r="A735" i="16"/>
  <c r="F735" i="16" l="1"/>
  <c r="G735" i="16"/>
  <c r="D735" i="16"/>
  <c r="A736" i="16"/>
  <c r="S736" i="16"/>
  <c r="S737" i="16" l="1"/>
  <c r="A737" i="16"/>
  <c r="G736" i="16"/>
  <c r="D736" i="16"/>
  <c r="F736" i="16"/>
  <c r="F737" i="16" l="1"/>
  <c r="G737" i="16"/>
  <c r="D737" i="16"/>
  <c r="A738" i="16"/>
  <c r="S738" i="16"/>
  <c r="D738" i="16" l="1"/>
  <c r="G738" i="16"/>
  <c r="F738" i="16"/>
  <c r="S739" i="16"/>
  <c r="A739" i="16"/>
  <c r="F739" i="16" l="1"/>
  <c r="G739" i="16"/>
  <c r="D739" i="16"/>
  <c r="S740" i="16"/>
  <c r="A740" i="16"/>
  <c r="A741" i="16" l="1"/>
  <c r="S741" i="16"/>
  <c r="F740" i="16"/>
  <c r="G740" i="16"/>
  <c r="D740" i="16"/>
  <c r="D741" i="16" l="1"/>
  <c r="G741" i="16"/>
  <c r="F741" i="16"/>
  <c r="A742" i="16"/>
  <c r="S742" i="16"/>
  <c r="S743" i="16" l="1"/>
  <c r="A743" i="16"/>
  <c r="D742" i="16"/>
  <c r="F742" i="16"/>
  <c r="G742" i="16"/>
  <c r="A744" i="16" l="1"/>
  <c r="S744" i="16"/>
  <c r="F743" i="16"/>
  <c r="D743" i="16"/>
  <c r="G743" i="16"/>
  <c r="F744" i="16" l="1"/>
  <c r="G744" i="16"/>
  <c r="D744" i="16"/>
  <c r="A745" i="16"/>
  <c r="S745" i="16"/>
  <c r="G745" i="16" l="1"/>
  <c r="F745" i="16"/>
  <c r="D745" i="16"/>
  <c r="S746" i="16"/>
  <c r="A746" i="16"/>
  <c r="A747" i="16" l="1"/>
  <c r="S747" i="16"/>
  <c r="G746" i="16"/>
  <c r="D746" i="16"/>
  <c r="F746" i="16"/>
  <c r="F747" i="16" l="1"/>
  <c r="D747" i="16"/>
  <c r="G747" i="16"/>
  <c r="S748" i="16"/>
  <c r="A748" i="16"/>
  <c r="G748" i="16" l="1"/>
  <c r="F748" i="16"/>
  <c r="D748" i="16"/>
  <c r="S749" i="16"/>
  <c r="A749" i="16"/>
  <c r="D749" i="16" l="1"/>
  <c r="G749" i="16"/>
  <c r="F749" i="16"/>
  <c r="S750" i="16"/>
  <c r="A750" i="16"/>
  <c r="S751" i="16" l="1"/>
  <c r="A751" i="16"/>
  <c r="G750" i="16"/>
  <c r="F750" i="16"/>
  <c r="D750" i="16"/>
  <c r="D751" i="16" l="1"/>
  <c r="G751" i="16"/>
  <c r="F751" i="16"/>
  <c r="S752" i="16"/>
  <c r="A752" i="16"/>
  <c r="S753" i="16" l="1"/>
  <c r="A753" i="16"/>
  <c r="G752" i="16"/>
  <c r="D752" i="16"/>
  <c r="F752" i="16"/>
  <c r="D753" i="16" l="1"/>
  <c r="F753" i="16"/>
  <c r="G753" i="16"/>
  <c r="A754" i="16"/>
  <c r="S754" i="16"/>
  <c r="G754" i="16" l="1"/>
  <c r="D754" i="16"/>
  <c r="F754" i="16"/>
  <c r="S755" i="16"/>
  <c r="A755" i="16"/>
  <c r="S756" i="16" l="1"/>
  <c r="A756" i="16"/>
  <c r="F755" i="16"/>
  <c r="D755" i="16"/>
  <c r="G755" i="16"/>
  <c r="G756" i="16" l="1"/>
  <c r="D756" i="16"/>
  <c r="F756" i="16"/>
  <c r="S757" i="16"/>
  <c r="A757" i="16"/>
  <c r="S758" i="16" l="1"/>
  <c r="A758" i="16"/>
  <c r="G757" i="16"/>
  <c r="D757" i="16"/>
  <c r="F757" i="16"/>
  <c r="F758" i="16" l="1"/>
  <c r="D758" i="16"/>
  <c r="G758" i="16"/>
  <c r="A759" i="16"/>
  <c r="S759" i="16"/>
  <c r="S760" i="16" l="1"/>
  <c r="A760" i="16"/>
  <c r="D759" i="16"/>
  <c r="G759" i="16"/>
  <c r="F759" i="16"/>
  <c r="F760" i="16" l="1"/>
  <c r="D760" i="16"/>
  <c r="G760" i="16"/>
  <c r="A761" i="16"/>
  <c r="S761" i="16"/>
  <c r="A762" i="16" l="1"/>
  <c r="S762" i="16"/>
  <c r="F761" i="16"/>
  <c r="G761" i="16"/>
  <c r="D761" i="16"/>
  <c r="G762" i="16" l="1"/>
  <c r="D762" i="16"/>
  <c r="F762" i="16"/>
  <c r="S763" i="16"/>
  <c r="A763" i="16"/>
  <c r="S764" i="16" l="1"/>
  <c r="A764" i="16"/>
  <c r="F763" i="16"/>
  <c r="G763" i="16"/>
  <c r="D763" i="16"/>
  <c r="F764" i="16" l="1"/>
  <c r="D764" i="16"/>
  <c r="G764" i="16"/>
  <c r="S765" i="16"/>
  <c r="A765" i="16"/>
  <c r="S766" i="16" l="1"/>
  <c r="A766" i="16"/>
  <c r="G765" i="16"/>
  <c r="F765" i="16"/>
  <c r="D765" i="16"/>
  <c r="F766" i="16" l="1"/>
  <c r="G766" i="16"/>
  <c r="D766" i="16"/>
  <c r="A767" i="16"/>
  <c r="S767" i="16"/>
  <c r="G767" i="16" l="1"/>
  <c r="F767" i="16"/>
  <c r="D767" i="16"/>
  <c r="S768" i="16"/>
  <c r="A768" i="16"/>
  <c r="S769" i="16" l="1"/>
  <c r="A769" i="16"/>
  <c r="F768" i="16"/>
  <c r="G768" i="16"/>
  <c r="D768" i="16"/>
  <c r="F769" i="16" l="1"/>
  <c r="G769" i="16"/>
  <c r="D769" i="16"/>
  <c r="S770" i="16"/>
  <c r="A770" i="16"/>
  <c r="D770" i="16" l="1"/>
  <c r="F770" i="16"/>
  <c r="G770" i="16"/>
  <c r="S771" i="16"/>
  <c r="A771" i="16"/>
  <c r="A772" i="16" l="1"/>
  <c r="S772" i="16"/>
  <c r="G771" i="16"/>
  <c r="D771" i="16"/>
  <c r="F771" i="16"/>
  <c r="S773" i="16" l="1"/>
  <c r="A773" i="16"/>
  <c r="G772" i="16"/>
  <c r="F772" i="16"/>
  <c r="D772" i="16"/>
  <c r="D773" i="16" l="1"/>
  <c r="G773" i="16"/>
  <c r="F773" i="16"/>
  <c r="S774" i="16"/>
  <c r="A774" i="16"/>
  <c r="S775" i="16" l="1"/>
  <c r="A775" i="16"/>
  <c r="G774" i="16"/>
  <c r="F774" i="16"/>
  <c r="D774" i="16"/>
  <c r="G775" i="16" l="1"/>
  <c r="D775" i="16"/>
  <c r="F775" i="16"/>
  <c r="A776" i="16"/>
  <c r="S776" i="16"/>
  <c r="G776" i="16" l="1"/>
  <c r="F776" i="16"/>
  <c r="D776" i="16"/>
  <c r="S777" i="16"/>
  <c r="A777" i="16"/>
  <c r="D777" i="16" l="1"/>
  <c r="G777" i="16"/>
  <c r="F777" i="16"/>
  <c r="S778" i="16"/>
  <c r="A778" i="16"/>
  <c r="G778" i="16" l="1"/>
  <c r="F778" i="16"/>
  <c r="D778" i="16"/>
  <c r="A779" i="16"/>
  <c r="S779" i="16"/>
  <c r="S780" i="16" l="1"/>
  <c r="A780" i="16"/>
  <c r="F779" i="16"/>
  <c r="D779" i="16"/>
  <c r="G779" i="16"/>
  <c r="F780" i="16" l="1"/>
  <c r="D780" i="16"/>
  <c r="G780" i="16"/>
  <c r="A781" i="16"/>
  <c r="S781" i="16"/>
  <c r="F781" i="16" l="1"/>
  <c r="G781" i="16"/>
  <c r="D781" i="16"/>
  <c r="S782" i="16"/>
  <c r="A782" i="16"/>
  <c r="S783" i="16" l="1"/>
  <c r="A783" i="16"/>
  <c r="G782" i="16"/>
  <c r="F782" i="16"/>
  <c r="D782" i="16"/>
  <c r="F783" i="16" l="1"/>
  <c r="D783" i="16"/>
  <c r="G783" i="16"/>
  <c r="S784" i="16"/>
  <c r="A784" i="16"/>
  <c r="S785" i="16" l="1"/>
  <c r="A785" i="16"/>
  <c r="F784" i="16"/>
  <c r="G784" i="16"/>
  <c r="D784" i="16"/>
  <c r="D785" i="16" l="1"/>
  <c r="G785" i="16"/>
  <c r="F785" i="16"/>
  <c r="S786" i="16"/>
  <c r="A786" i="16"/>
  <c r="S787" i="16" l="1"/>
  <c r="A787" i="16"/>
  <c r="F786" i="16"/>
  <c r="D786" i="16"/>
  <c r="G786" i="16"/>
  <c r="D787" i="16" l="1"/>
  <c r="G787" i="16"/>
  <c r="F787" i="16"/>
  <c r="A788" i="16"/>
  <c r="S788" i="16"/>
  <c r="F788" i="16" l="1"/>
  <c r="G788" i="16"/>
  <c r="D788" i="16"/>
  <c r="S789" i="16"/>
  <c r="A789" i="16"/>
  <c r="D789" i="16" l="1"/>
  <c r="G789" i="16"/>
  <c r="F789" i="16"/>
  <c r="S790" i="16"/>
  <c r="A790" i="16"/>
  <c r="A791" i="16" l="1"/>
  <c r="S791" i="16"/>
  <c r="D790" i="16"/>
  <c r="F790" i="16"/>
  <c r="G790" i="16"/>
  <c r="S792" i="16" l="1"/>
  <c r="A792" i="16"/>
  <c r="F791" i="16"/>
  <c r="G791" i="16"/>
  <c r="D791" i="16"/>
  <c r="D792" i="16" l="1"/>
  <c r="F792" i="16"/>
  <c r="G792" i="16"/>
  <c r="A793" i="16"/>
  <c r="S793" i="16"/>
  <c r="D793" i="16" l="1"/>
  <c r="G793" i="16"/>
  <c r="F793" i="16"/>
  <c r="S794" i="16"/>
  <c r="A794" i="16"/>
  <c r="A795" i="16" l="1"/>
  <c r="S795" i="16"/>
  <c r="F794" i="16"/>
  <c r="D794" i="16"/>
  <c r="G794" i="16"/>
  <c r="S796" i="16" l="1"/>
  <c r="A796" i="16"/>
  <c r="D795" i="16"/>
  <c r="F795" i="16"/>
  <c r="G795" i="16"/>
  <c r="D796" i="16" l="1"/>
  <c r="G796" i="16"/>
  <c r="F796" i="16"/>
  <c r="A797" i="16"/>
  <c r="S797" i="16"/>
  <c r="A798" i="16" l="1"/>
  <c r="S798" i="16"/>
  <c r="D797" i="16"/>
  <c r="G797" i="16"/>
  <c r="F797" i="16"/>
  <c r="A799" i="16" l="1"/>
  <c r="S799" i="16"/>
  <c r="D798" i="16"/>
  <c r="G798" i="16"/>
  <c r="F798" i="16"/>
  <c r="S800" i="16" l="1"/>
  <c r="A800" i="16"/>
  <c r="F799" i="16"/>
  <c r="D799" i="16"/>
  <c r="G799" i="16"/>
  <c r="F800" i="16" l="1"/>
  <c r="G800" i="16"/>
  <c r="D800" i="16"/>
  <c r="S801" i="16"/>
  <c r="A801" i="16"/>
  <c r="S802" i="16" l="1"/>
  <c r="A802" i="16"/>
  <c r="D801" i="16"/>
  <c r="G801" i="16"/>
  <c r="F801" i="16"/>
  <c r="D802" i="16" l="1"/>
  <c r="G802" i="16"/>
  <c r="F802" i="16"/>
  <c r="S803" i="16"/>
  <c r="A803" i="16"/>
  <c r="S804" i="16" l="1"/>
  <c r="A804" i="16"/>
  <c r="G803" i="16"/>
  <c r="F803" i="16"/>
  <c r="D803" i="16"/>
  <c r="F804" i="16" l="1"/>
  <c r="D804" i="16"/>
  <c r="G804" i="16"/>
  <c r="S805" i="16"/>
  <c r="A805" i="16"/>
  <c r="G805" i="16" l="1"/>
  <c r="F805" i="16"/>
  <c r="D805" i="16"/>
  <c r="S806" i="16"/>
  <c r="A806" i="16"/>
  <c r="S807" i="16" l="1"/>
  <c r="A807" i="16"/>
  <c r="G806" i="16"/>
  <c r="F806" i="16"/>
  <c r="D806" i="16"/>
  <c r="G807" i="16" l="1"/>
  <c r="F807" i="16"/>
  <c r="D807" i="16"/>
  <c r="A808" i="16"/>
  <c r="S808" i="16"/>
  <c r="G808" i="16" l="1"/>
  <c r="F808" i="16"/>
  <c r="D808" i="16"/>
  <c r="S809" i="16"/>
  <c r="A809" i="16"/>
  <c r="A810" i="16" l="1"/>
  <c r="S810" i="16"/>
  <c r="D809" i="16"/>
  <c r="G809" i="16"/>
  <c r="F809" i="16"/>
  <c r="D810" i="16" l="1"/>
  <c r="G810" i="16"/>
  <c r="F810" i="16"/>
  <c r="A811" i="16"/>
  <c r="S811" i="16"/>
  <c r="G811" i="16" l="1"/>
  <c r="F811" i="16"/>
  <c r="D811" i="16"/>
  <c r="S812" i="16"/>
  <c r="A812" i="16"/>
  <c r="S813" i="16" l="1"/>
  <c r="A813" i="16"/>
  <c r="F812" i="16"/>
  <c r="D812" i="16"/>
  <c r="G812" i="16"/>
  <c r="G813" i="16" l="1"/>
  <c r="D813" i="16"/>
  <c r="F813" i="16"/>
  <c r="S814" i="16"/>
  <c r="A814" i="16"/>
  <c r="S815" i="16" l="1"/>
  <c r="A815" i="16"/>
  <c r="G814" i="16"/>
  <c r="F814" i="16"/>
  <c r="D814" i="16"/>
  <c r="D815" i="16" l="1"/>
  <c r="G815" i="16"/>
  <c r="F815" i="16"/>
  <c r="S816" i="16"/>
  <c r="A816" i="16"/>
  <c r="A817" i="16" l="1"/>
  <c r="S817" i="16"/>
  <c r="D816" i="16"/>
  <c r="G816" i="16"/>
  <c r="F816" i="16"/>
  <c r="G817" i="16" l="1"/>
  <c r="D817" i="16"/>
  <c r="F817" i="16"/>
  <c r="S818" i="16"/>
  <c r="A818" i="16"/>
  <c r="S819" i="16" l="1"/>
  <c r="A819" i="16"/>
  <c r="D818" i="16"/>
  <c r="G818" i="16"/>
  <c r="F818" i="16"/>
  <c r="D819" i="16" l="1"/>
  <c r="G819" i="16"/>
  <c r="F819" i="16"/>
  <c r="S820" i="16"/>
  <c r="A820" i="16"/>
  <c r="G820" i="16" l="1"/>
  <c r="D820" i="16"/>
  <c r="F820" i="16"/>
  <c r="S821" i="16"/>
  <c r="A821" i="16"/>
  <c r="F821" i="16" l="1"/>
  <c r="D821" i="16"/>
  <c r="G821" i="16"/>
  <c r="S822" i="16"/>
  <c r="A822" i="16"/>
  <c r="A823" i="16" l="1"/>
  <c r="S823" i="16"/>
  <c r="D822" i="16"/>
  <c r="G822" i="16"/>
  <c r="F822" i="16"/>
  <c r="S824" i="16" l="1"/>
  <c r="A824" i="16"/>
  <c r="F823" i="16"/>
  <c r="G823" i="16"/>
  <c r="D823" i="16"/>
  <c r="G824" i="16" l="1"/>
  <c r="D824" i="16"/>
  <c r="F824" i="16"/>
  <c r="S825" i="16"/>
  <c r="A825" i="16"/>
  <c r="G825" i="16" l="1"/>
  <c r="F825" i="16"/>
  <c r="D825" i="16"/>
  <c r="A826" i="16"/>
  <c r="S826" i="16"/>
  <c r="S827" i="16" l="1"/>
  <c r="A827" i="16"/>
  <c r="D826" i="16"/>
  <c r="G826" i="16"/>
  <c r="F826" i="16"/>
  <c r="G827" i="16" l="1"/>
  <c r="D827" i="16"/>
  <c r="F827" i="16"/>
  <c r="S828" i="16"/>
  <c r="A828" i="16"/>
  <c r="S829" i="16" l="1"/>
  <c r="A829" i="16"/>
  <c r="G828" i="16"/>
  <c r="F828" i="16"/>
  <c r="D828" i="16"/>
  <c r="G829" i="16" l="1"/>
  <c r="F829" i="16"/>
  <c r="D829" i="16"/>
  <c r="S830" i="16"/>
  <c r="A830" i="16"/>
  <c r="D830" i="16" l="1"/>
  <c r="F830" i="16"/>
  <c r="G830" i="16"/>
  <c r="S831" i="16"/>
  <c r="A831" i="16"/>
  <c r="F831" i="16" l="1"/>
  <c r="D831" i="16"/>
  <c r="G831" i="16"/>
  <c r="S832" i="16"/>
  <c r="A832" i="16"/>
  <c r="S833" i="16" l="1"/>
  <c r="A833" i="16"/>
  <c r="G832" i="16"/>
  <c r="F832" i="16"/>
  <c r="D832" i="16"/>
  <c r="D833" i="16" l="1"/>
  <c r="F833" i="16"/>
  <c r="G833" i="16"/>
  <c r="S834" i="16"/>
  <c r="A834" i="16"/>
  <c r="D834" i="16" l="1"/>
  <c r="G834" i="16"/>
  <c r="F834" i="16"/>
  <c r="S835" i="16"/>
  <c r="A835" i="16"/>
  <c r="A836" i="16" l="1"/>
  <c r="S836" i="16"/>
  <c r="D835" i="16"/>
  <c r="G835" i="16"/>
  <c r="F835" i="16"/>
  <c r="G836" i="16" l="1"/>
  <c r="F836" i="16"/>
  <c r="D836" i="16"/>
  <c r="S837" i="16"/>
  <c r="A837" i="16"/>
  <c r="S838" i="16" l="1"/>
  <c r="A838" i="16"/>
  <c r="G837" i="16"/>
  <c r="F837" i="16"/>
  <c r="D837" i="16"/>
  <c r="F838" i="16" l="1"/>
  <c r="G838" i="16"/>
  <c r="D838" i="16"/>
  <c r="S839" i="16"/>
  <c r="A839" i="16"/>
  <c r="A840" i="16" l="1"/>
  <c r="S840" i="16"/>
  <c r="F839" i="16"/>
  <c r="D839" i="16"/>
  <c r="G839" i="16"/>
  <c r="D840" i="16" l="1"/>
  <c r="F840" i="16"/>
  <c r="G840" i="16"/>
  <c r="S841" i="16"/>
  <c r="A841" i="16"/>
  <c r="G841" i="16" l="1"/>
  <c r="D841" i="16"/>
  <c r="F841" i="16"/>
  <c r="A842" i="16"/>
  <c r="S842" i="16"/>
  <c r="D842" i="16" l="1"/>
  <c r="G842" i="16"/>
  <c r="F842" i="16"/>
  <c r="S843" i="16"/>
  <c r="A843" i="16"/>
  <c r="F843" i="16" l="1"/>
  <c r="G843" i="16"/>
  <c r="D843" i="16"/>
  <c r="S844" i="16"/>
  <c r="A844" i="16"/>
  <c r="S845" i="16" l="1"/>
  <c r="A845" i="16"/>
  <c r="F844" i="16"/>
  <c r="D844" i="16"/>
  <c r="G844" i="16"/>
  <c r="D845" i="16" l="1"/>
  <c r="G845" i="16"/>
  <c r="F845" i="16"/>
  <c r="S846" i="16"/>
  <c r="A846" i="16"/>
  <c r="D846" i="16" l="1"/>
  <c r="G846" i="16"/>
  <c r="F846" i="16"/>
  <c r="A847" i="16"/>
  <c r="S847" i="16"/>
  <c r="D847" i="16" l="1"/>
  <c r="F847" i="16"/>
  <c r="G847" i="16"/>
  <c r="S848" i="16"/>
  <c r="A848" i="16"/>
  <c r="F848" i="16" l="1"/>
  <c r="G848" i="16"/>
  <c r="D848" i="16"/>
  <c r="S849" i="16"/>
  <c r="A849" i="16"/>
  <c r="S850" i="16" l="1"/>
  <c r="A850" i="16"/>
  <c r="G849" i="16"/>
  <c r="F849" i="16"/>
  <c r="D849" i="16"/>
  <c r="D850" i="16" l="1"/>
  <c r="F850" i="16"/>
  <c r="G850" i="16"/>
  <c r="S851" i="16"/>
  <c r="A851" i="16"/>
  <c r="G851" i="16" l="1"/>
  <c r="F851" i="16"/>
  <c r="D851" i="16"/>
  <c r="A852" i="16"/>
  <c r="S852" i="16"/>
  <c r="G852" i="16" l="1"/>
  <c r="D852" i="16"/>
  <c r="F852" i="16"/>
  <c r="S853" i="16"/>
  <c r="A853" i="16"/>
  <c r="D853" i="16" l="1"/>
  <c r="F853" i="16"/>
  <c r="G853" i="16"/>
  <c r="S854" i="16"/>
  <c r="A854" i="16"/>
  <c r="D854" i="16" l="1"/>
  <c r="F854" i="16"/>
  <c r="G854" i="16"/>
  <c r="S855" i="16"/>
  <c r="A855" i="16"/>
  <c r="G855" i="16" l="1"/>
  <c r="D855" i="16"/>
  <c r="F855" i="16"/>
  <c r="S856" i="16"/>
  <c r="A856" i="16"/>
  <c r="F856" i="16" l="1"/>
  <c r="G856" i="16"/>
  <c r="D856" i="16"/>
  <c r="S857" i="16"/>
  <c r="A857" i="16"/>
  <c r="D857" i="16" l="1"/>
  <c r="G857" i="16"/>
  <c r="F857" i="16"/>
  <c r="A858" i="16"/>
  <c r="S858" i="16"/>
  <c r="S859" i="16" l="1"/>
  <c r="A859" i="16"/>
  <c r="D858" i="16"/>
  <c r="G858" i="16"/>
  <c r="F858" i="16"/>
  <c r="G859" i="16" l="1"/>
  <c r="D859" i="16"/>
  <c r="F859" i="16"/>
  <c r="S860" i="16"/>
  <c r="A860" i="16"/>
  <c r="A861" i="16" l="1"/>
  <c r="S861" i="16"/>
  <c r="F860" i="16"/>
  <c r="D860" i="16"/>
  <c r="G860" i="16"/>
  <c r="F861" i="16" l="1"/>
  <c r="D861" i="16"/>
  <c r="G861" i="16"/>
  <c r="A862" i="16"/>
  <c r="S862" i="16"/>
  <c r="S863" i="16" l="1"/>
  <c r="A863" i="16"/>
  <c r="G862" i="16"/>
  <c r="D862" i="16"/>
  <c r="F862" i="16"/>
  <c r="D863" i="16" l="1"/>
  <c r="G863" i="16"/>
  <c r="F863" i="16"/>
  <c r="S864" i="16"/>
  <c r="A864" i="16"/>
  <c r="G864" i="16" l="1"/>
  <c r="D864" i="16"/>
  <c r="F864" i="16"/>
  <c r="A865" i="16"/>
  <c r="S865" i="16"/>
  <c r="G865" i="16" l="1"/>
  <c r="F865" i="16"/>
  <c r="D865" i="16"/>
  <c r="S866" i="16"/>
  <c r="A866" i="16"/>
  <c r="G866" i="16" l="1"/>
  <c r="F866" i="16"/>
  <c r="D866" i="16"/>
  <c r="A867" i="16"/>
  <c r="S867" i="16"/>
  <c r="F867" i="16" l="1"/>
  <c r="D867" i="16"/>
  <c r="G867" i="16"/>
  <c r="A868" i="16"/>
  <c r="S868" i="16"/>
  <c r="S869" i="16" l="1"/>
  <c r="A869" i="16"/>
  <c r="G868" i="16"/>
  <c r="D868" i="16"/>
  <c r="F868" i="16"/>
  <c r="D869" i="16" l="1"/>
  <c r="G869" i="16"/>
  <c r="F869" i="16"/>
  <c r="A870" i="16"/>
  <c r="S870" i="16"/>
  <c r="F870" i="16" l="1"/>
  <c r="D870" i="16"/>
  <c r="G870" i="16"/>
  <c r="A871" i="16"/>
  <c r="S871" i="16"/>
  <c r="S872" i="16" l="1"/>
  <c r="A872" i="16"/>
  <c r="F871" i="16"/>
  <c r="D871" i="16"/>
  <c r="G871" i="16"/>
  <c r="D872" i="16" l="1"/>
  <c r="F872" i="16"/>
  <c r="G872" i="16"/>
  <c r="S873" i="16"/>
  <c r="A873" i="16"/>
  <c r="S874" i="16" l="1"/>
  <c r="A874" i="16"/>
  <c r="D873" i="16"/>
  <c r="G873" i="16"/>
  <c r="F873" i="16"/>
  <c r="D874" i="16" l="1"/>
  <c r="G874" i="16"/>
  <c r="F874" i="16"/>
  <c r="S875" i="16"/>
  <c r="A875" i="16"/>
  <c r="G875" i="16" l="1"/>
  <c r="F875" i="16"/>
  <c r="D875" i="16"/>
  <c r="A876" i="16"/>
  <c r="S876" i="16"/>
  <c r="F876" i="16" l="1"/>
  <c r="D876" i="16"/>
  <c r="G876" i="16"/>
  <c r="S877" i="16"/>
  <c r="A877" i="16"/>
  <c r="D877" i="16" l="1"/>
  <c r="G877" i="16"/>
  <c r="F877" i="16"/>
  <c r="S878" i="16"/>
  <c r="A878" i="16"/>
  <c r="D878" i="16" l="1"/>
  <c r="G878" i="16"/>
  <c r="F878" i="16"/>
  <c r="S879" i="16"/>
  <c r="A879" i="16"/>
  <c r="S880" i="16" l="1"/>
  <c r="A880" i="16"/>
  <c r="F879" i="16"/>
  <c r="D879" i="16"/>
  <c r="G879" i="16"/>
  <c r="G880" i="16" l="1"/>
  <c r="F880" i="16"/>
  <c r="D880" i="16"/>
  <c r="A881" i="16"/>
  <c r="S881" i="16"/>
  <c r="D881" i="16" l="1"/>
  <c r="G881" i="16"/>
  <c r="F881" i="16"/>
  <c r="S882" i="16"/>
  <c r="A882" i="16"/>
  <c r="G882" i="16" l="1"/>
  <c r="F882" i="16"/>
  <c r="D882" i="16"/>
  <c r="A883" i="16"/>
  <c r="S883" i="16"/>
  <c r="S884" i="16" l="1"/>
  <c r="A884" i="16"/>
  <c r="D883" i="16"/>
  <c r="G883" i="16"/>
  <c r="F883" i="16"/>
  <c r="D884" i="16" l="1"/>
  <c r="F884" i="16"/>
  <c r="G884" i="16"/>
  <c r="S885" i="16"/>
  <c r="A885" i="16"/>
  <c r="A886" i="16" l="1"/>
  <c r="S886" i="16"/>
  <c r="D885" i="16"/>
  <c r="F885" i="16"/>
  <c r="G885" i="16"/>
  <c r="S887" i="16" l="1"/>
  <c r="A887" i="16"/>
  <c r="G886" i="16"/>
  <c r="F886" i="16"/>
  <c r="D886" i="16"/>
  <c r="G887" i="16" l="1"/>
  <c r="F887" i="16"/>
  <c r="D887" i="16"/>
  <c r="S888" i="16"/>
  <c r="A888" i="16"/>
  <c r="S889" i="16" l="1"/>
  <c r="A889" i="16"/>
  <c r="G888" i="16"/>
  <c r="D888" i="16"/>
  <c r="F888" i="16"/>
  <c r="D889" i="16" l="1"/>
  <c r="G889" i="16"/>
  <c r="F889" i="16"/>
  <c r="A890" i="16"/>
  <c r="S890" i="16"/>
  <c r="A891" i="16" l="1"/>
  <c r="S891" i="16"/>
  <c r="D890" i="16"/>
  <c r="G890" i="16"/>
  <c r="F890" i="16"/>
  <c r="A892" i="16" l="1"/>
  <c r="S892" i="16"/>
  <c r="G891" i="16"/>
  <c r="F891" i="16"/>
  <c r="D891" i="16"/>
  <c r="F892" i="16" l="1"/>
  <c r="G892" i="16"/>
  <c r="D892" i="16"/>
  <c r="S893" i="16"/>
  <c r="A893" i="16"/>
  <c r="D893" i="16" l="1"/>
  <c r="F893" i="16"/>
  <c r="G893" i="16"/>
  <c r="S894" i="16"/>
  <c r="A894" i="16"/>
  <c r="G894" i="16" l="1"/>
  <c r="D894" i="16"/>
  <c r="F894" i="16"/>
  <c r="A895" i="16"/>
  <c r="S895" i="16"/>
  <c r="F895" i="16" l="1"/>
  <c r="D895" i="16"/>
  <c r="G895" i="16"/>
  <c r="S896" i="16"/>
  <c r="A896" i="16"/>
  <c r="S897" i="16" l="1"/>
  <c r="A897" i="16"/>
  <c r="G896" i="16"/>
  <c r="F896" i="16"/>
  <c r="D896" i="16"/>
  <c r="G897" i="16" l="1"/>
  <c r="D897" i="16"/>
  <c r="F897" i="16"/>
  <c r="S898" i="16"/>
  <c r="A898" i="16"/>
  <c r="G898" i="16" l="1"/>
  <c r="F898" i="16"/>
  <c r="D898" i="16"/>
  <c r="S899" i="16"/>
  <c r="A899" i="16"/>
  <c r="G899" i="16" l="1"/>
  <c r="F899" i="16"/>
  <c r="D899" i="16"/>
  <c r="A900" i="16"/>
  <c r="S900" i="16"/>
  <c r="G900" i="16" l="1"/>
  <c r="F900" i="16"/>
  <c r="D900" i="16"/>
  <c r="S901" i="16"/>
  <c r="A901" i="16"/>
  <c r="G901" i="16" l="1"/>
  <c r="F901" i="16"/>
  <c r="D901" i="16"/>
  <c r="A902" i="16"/>
  <c r="S902" i="16"/>
  <c r="D902" i="16" l="1"/>
  <c r="G902" i="16"/>
  <c r="F902" i="16"/>
  <c r="S903" i="16"/>
  <c r="A903" i="16"/>
  <c r="S904" i="16" l="1"/>
  <c r="A904" i="16"/>
  <c r="F903" i="16"/>
  <c r="G903" i="16"/>
  <c r="D903" i="16"/>
  <c r="G904" i="16" l="1"/>
  <c r="D904" i="16"/>
  <c r="F904" i="16"/>
  <c r="A905" i="16"/>
  <c r="S905" i="16"/>
  <c r="S906" i="16" l="1"/>
  <c r="A906" i="16"/>
  <c r="D905" i="16"/>
  <c r="G905" i="16"/>
  <c r="F905" i="16"/>
  <c r="G906" i="16" l="1"/>
  <c r="F906" i="16"/>
  <c r="D906" i="16"/>
  <c r="S907" i="16"/>
  <c r="A907" i="16"/>
  <c r="D907" i="16" l="1"/>
  <c r="G907" i="16"/>
  <c r="F907" i="16"/>
  <c r="S908" i="16"/>
  <c r="A908" i="16"/>
  <c r="G908" i="16" l="1"/>
  <c r="D908" i="16"/>
  <c r="F908" i="16"/>
  <c r="S909" i="16"/>
  <c r="A909" i="16"/>
  <c r="D909" i="16" l="1"/>
  <c r="G909" i="16"/>
  <c r="F909" i="16"/>
  <c r="A910" i="16"/>
  <c r="S910" i="16"/>
  <c r="S911" i="16" l="1"/>
  <c r="A911" i="16"/>
  <c r="D910" i="16"/>
  <c r="F910" i="16"/>
  <c r="G910" i="16"/>
  <c r="A912" i="16" l="1"/>
  <c r="S912" i="16"/>
  <c r="F911" i="16"/>
  <c r="D911" i="16"/>
  <c r="G911" i="16"/>
  <c r="G912" i="16" l="1"/>
  <c r="F912" i="16"/>
  <c r="D912" i="16"/>
  <c r="S913" i="16"/>
  <c r="A913" i="16"/>
  <c r="S914" i="16" l="1"/>
  <c r="A914" i="16"/>
  <c r="F913" i="16"/>
  <c r="G913" i="16"/>
  <c r="D913" i="16"/>
  <c r="D914" i="16" l="1"/>
  <c r="F914" i="16"/>
  <c r="G914" i="16"/>
  <c r="A915" i="16"/>
  <c r="S915" i="16"/>
  <c r="D915" i="16" l="1"/>
  <c r="G915" i="16"/>
  <c r="F915" i="16"/>
  <c r="S916" i="16"/>
  <c r="A916" i="16"/>
  <c r="S917" i="16" l="1"/>
  <c r="A917" i="16"/>
  <c r="F916" i="16"/>
  <c r="G916" i="16"/>
  <c r="D916" i="16"/>
  <c r="G917" i="16" l="1"/>
  <c r="D917" i="16"/>
  <c r="F917" i="16"/>
  <c r="S918" i="16"/>
  <c r="A918" i="16"/>
  <c r="S919" i="16" l="1"/>
  <c r="A919" i="16"/>
  <c r="G918" i="16"/>
  <c r="F918" i="16"/>
  <c r="D918" i="16"/>
  <c r="D919" i="16" l="1"/>
  <c r="F919" i="16"/>
  <c r="G919" i="16"/>
  <c r="S920" i="16"/>
  <c r="A920" i="16"/>
  <c r="D920" i="16" l="1"/>
  <c r="G920" i="16"/>
  <c r="F920" i="16"/>
  <c r="A921" i="16"/>
  <c r="S921" i="16"/>
  <c r="D921" i="16" l="1"/>
  <c r="G921" i="16"/>
  <c r="F921" i="16"/>
  <c r="S922" i="16"/>
  <c r="A922" i="16"/>
  <c r="A923" i="16" l="1"/>
  <c r="S923" i="16"/>
  <c r="G922" i="16"/>
  <c r="D922" i="16"/>
  <c r="F922" i="16"/>
  <c r="D923" i="16" l="1"/>
  <c r="G923" i="16"/>
  <c r="F923" i="16"/>
  <c r="S924" i="16"/>
  <c r="A924" i="16"/>
  <c r="S925" i="16" l="1"/>
  <c r="A925" i="16"/>
  <c r="G924" i="16"/>
  <c r="F924" i="16"/>
  <c r="D924" i="16"/>
  <c r="D925" i="16" l="1"/>
  <c r="G925" i="16"/>
  <c r="F925" i="16"/>
  <c r="S926" i="16"/>
  <c r="A926" i="16"/>
  <c r="S927" i="16" l="1"/>
  <c r="A927" i="16"/>
  <c r="G926" i="16"/>
  <c r="D926" i="16"/>
  <c r="F926" i="16"/>
  <c r="F927" i="16" l="1"/>
  <c r="G927" i="16"/>
  <c r="D927" i="16"/>
  <c r="S928" i="16"/>
  <c r="A928" i="16"/>
  <c r="A929" i="16" l="1"/>
  <c r="S929" i="16"/>
  <c r="G928" i="16"/>
  <c r="D928" i="16"/>
  <c r="F928" i="16"/>
  <c r="A930" i="16" l="1"/>
  <c r="S930" i="16"/>
  <c r="F929" i="16"/>
  <c r="D929" i="16"/>
  <c r="G929" i="16"/>
  <c r="A931" i="16" l="1"/>
  <c r="S931" i="16"/>
  <c r="G930" i="16"/>
  <c r="F930" i="16"/>
  <c r="D930" i="16"/>
  <c r="S932" i="16" l="1"/>
  <c r="A932" i="16"/>
  <c r="G931" i="16"/>
  <c r="F931" i="16"/>
  <c r="D931" i="16"/>
  <c r="G932" i="16" l="1"/>
  <c r="D932" i="16"/>
  <c r="F932" i="16"/>
  <c r="S933" i="16"/>
  <c r="A933" i="16"/>
  <c r="A934" i="16" l="1"/>
  <c r="S934" i="16"/>
  <c r="G933" i="16"/>
  <c r="F933" i="16"/>
  <c r="D933" i="16"/>
  <c r="S935" i="16" l="1"/>
  <c r="A935" i="16"/>
  <c r="D934" i="16"/>
  <c r="G934" i="16"/>
  <c r="F934" i="16"/>
  <c r="F935" i="16" l="1"/>
  <c r="D935" i="16"/>
  <c r="G935" i="16"/>
  <c r="S936" i="16"/>
  <c r="A936" i="16"/>
  <c r="S937" i="16" l="1"/>
  <c r="A937" i="16"/>
  <c r="G936" i="16"/>
  <c r="F936" i="16"/>
  <c r="D936" i="16"/>
  <c r="D937" i="16" l="1"/>
  <c r="G937" i="16"/>
  <c r="F937" i="16"/>
  <c r="A938" i="16"/>
  <c r="S938" i="16"/>
  <c r="D938" i="16" l="1"/>
  <c r="G938" i="16"/>
  <c r="F938" i="16"/>
  <c r="S939" i="16"/>
  <c r="A939" i="16"/>
  <c r="F939" i="16" l="1"/>
  <c r="G939" i="16"/>
  <c r="D939" i="16"/>
  <c r="S940" i="16"/>
  <c r="A940" i="16"/>
  <c r="D940" i="16" l="1"/>
  <c r="G940" i="16"/>
  <c r="F940" i="16"/>
  <c r="A941" i="16"/>
  <c r="S941" i="16"/>
  <c r="S942" i="16" l="1"/>
  <c r="A942" i="16"/>
  <c r="G941" i="16"/>
  <c r="D941" i="16"/>
  <c r="F941" i="16"/>
  <c r="G942" i="16" l="1"/>
  <c r="F942" i="16"/>
  <c r="D942" i="16"/>
  <c r="A943" i="16"/>
  <c r="S943" i="16"/>
  <c r="S944" i="16" l="1"/>
  <c r="A944" i="16"/>
  <c r="F943" i="16"/>
  <c r="G943" i="16"/>
  <c r="D943" i="16"/>
  <c r="F944" i="16" l="1"/>
  <c r="D944" i="16"/>
  <c r="G944" i="16"/>
  <c r="S945" i="16"/>
  <c r="A945" i="16"/>
  <c r="F945" i="16" l="1"/>
  <c r="G945" i="16"/>
  <c r="D945" i="16"/>
  <c r="S946" i="16"/>
  <c r="A946" i="16"/>
  <c r="D946" i="16" l="1"/>
  <c r="G946" i="16"/>
  <c r="F946" i="16"/>
  <c r="A947" i="16"/>
  <c r="S947" i="16"/>
  <c r="F947" i="16" l="1"/>
  <c r="D947" i="16"/>
  <c r="G947" i="16"/>
  <c r="S948" i="16"/>
  <c r="A948" i="16"/>
  <c r="G948" i="16" l="1"/>
  <c r="F948" i="16"/>
  <c r="D948" i="16"/>
  <c r="S949" i="16"/>
  <c r="A949" i="16"/>
  <c r="D949" i="16" l="1"/>
  <c r="G949" i="16"/>
  <c r="F949" i="16"/>
  <c r="S950" i="16"/>
  <c r="A950" i="16"/>
  <c r="S951" i="16" l="1"/>
  <c r="A951" i="16"/>
  <c r="D950" i="16"/>
  <c r="F950" i="16"/>
  <c r="G950" i="16"/>
  <c r="F951" i="16" l="1"/>
  <c r="G951" i="16"/>
  <c r="D951" i="16"/>
  <c r="A952" i="16"/>
  <c r="S952" i="16"/>
  <c r="S953" i="16" l="1"/>
  <c r="A953" i="16"/>
  <c r="F952" i="16"/>
  <c r="G952" i="16"/>
  <c r="D952" i="16"/>
  <c r="D953" i="16" l="1"/>
  <c r="G953" i="16"/>
  <c r="F953" i="16"/>
  <c r="S954" i="16"/>
  <c r="A954" i="16"/>
  <c r="F954" i="16" l="1"/>
  <c r="D954" i="16"/>
  <c r="G954" i="16"/>
  <c r="S955" i="16"/>
  <c r="A955" i="16"/>
  <c r="F955" i="16" l="1"/>
  <c r="G955" i="16"/>
  <c r="D955" i="16"/>
  <c r="S956" i="16"/>
  <c r="A956" i="16"/>
  <c r="F956" i="16" l="1"/>
  <c r="D956" i="16"/>
  <c r="G956" i="16"/>
  <c r="A957" i="16"/>
  <c r="S957" i="16"/>
  <c r="G957" i="16" l="1"/>
  <c r="D957" i="16"/>
  <c r="F957" i="16"/>
  <c r="S958" i="16"/>
  <c r="A958" i="16"/>
  <c r="S959" i="16" l="1"/>
  <c r="A959" i="16"/>
  <c r="D958" i="16"/>
  <c r="F958" i="16"/>
  <c r="G958" i="16"/>
  <c r="G959" i="16" l="1"/>
  <c r="D959" i="16"/>
  <c r="F959" i="16"/>
  <c r="S960" i="16"/>
  <c r="A960" i="16"/>
  <c r="F960" i="16" l="1"/>
  <c r="G960" i="16"/>
  <c r="D960" i="16"/>
  <c r="A961" i="16"/>
  <c r="S961" i="16"/>
  <c r="G961" i="16" l="1"/>
  <c r="D961" i="16"/>
  <c r="F961" i="16"/>
  <c r="S962" i="16"/>
  <c r="A962" i="16"/>
  <c r="S963" i="16" l="1"/>
  <c r="A963" i="16"/>
  <c r="F962" i="16"/>
  <c r="G962" i="16"/>
  <c r="D962" i="16"/>
  <c r="S964" i="16" l="1"/>
  <c r="A964" i="16"/>
  <c r="D963" i="16"/>
  <c r="G963" i="16"/>
  <c r="F963" i="16"/>
  <c r="S965" i="16" l="1"/>
  <c r="A965" i="16"/>
  <c r="F964" i="16"/>
  <c r="D964" i="16"/>
  <c r="G964" i="16"/>
  <c r="D965" i="16" l="1"/>
  <c r="G965" i="16"/>
  <c r="F965" i="16"/>
  <c r="S966" i="16"/>
  <c r="A966" i="16"/>
  <c r="S967" i="16" l="1"/>
  <c r="A967" i="16"/>
  <c r="F966" i="16"/>
  <c r="D966" i="16"/>
  <c r="G966" i="16"/>
  <c r="F967" i="16" l="1"/>
  <c r="D967" i="16"/>
  <c r="G967" i="16"/>
  <c r="S968" i="16"/>
  <c r="A968" i="16"/>
  <c r="S969" i="16" l="1"/>
  <c r="A969" i="16"/>
  <c r="D968" i="16"/>
  <c r="G968" i="16"/>
  <c r="F968" i="16"/>
  <c r="D969" i="16" l="1"/>
  <c r="G969" i="16"/>
  <c r="F969" i="16"/>
  <c r="A970" i="16"/>
  <c r="S970" i="16"/>
  <c r="S971" i="16" l="1"/>
  <c r="A971" i="16"/>
  <c r="G970" i="16"/>
  <c r="F970" i="16"/>
  <c r="D970" i="16"/>
  <c r="S972" i="16" l="1"/>
  <c r="A972" i="16"/>
  <c r="F971" i="16"/>
  <c r="G971" i="16"/>
  <c r="D971" i="16"/>
  <c r="G972" i="16" l="1"/>
  <c r="D972" i="16"/>
  <c r="F972" i="16"/>
  <c r="S973" i="16"/>
  <c r="A973" i="16"/>
  <c r="D973" i="16" l="1"/>
  <c r="F973" i="16"/>
  <c r="G973" i="16"/>
  <c r="S974" i="16"/>
  <c r="A974" i="16"/>
  <c r="G974" i="16" l="1"/>
  <c r="F974" i="16"/>
  <c r="D974" i="16"/>
  <c r="S975" i="16"/>
  <c r="A975" i="16"/>
  <c r="G975" i="16" l="1"/>
  <c r="F975" i="16"/>
  <c r="D975" i="16"/>
  <c r="S976" i="16"/>
  <c r="A976" i="16"/>
  <c r="G976" i="16" l="1"/>
  <c r="D976" i="16"/>
  <c r="F976" i="16"/>
  <c r="S977" i="16"/>
  <c r="A977" i="16"/>
  <c r="G977" i="16" l="1"/>
  <c r="D977" i="16"/>
  <c r="F977" i="16"/>
  <c r="A978" i="16"/>
  <c r="S978" i="16"/>
  <c r="D978" i="16" l="1"/>
  <c r="G978" i="16"/>
  <c r="F978" i="16"/>
  <c r="S979" i="16"/>
  <c r="A979" i="16"/>
  <c r="F979" i="16" l="1"/>
  <c r="G979" i="16"/>
  <c r="D979" i="16"/>
  <c r="S980" i="16"/>
  <c r="A980" i="16"/>
  <c r="S981" i="16" l="1"/>
  <c r="A981" i="16"/>
  <c r="D980" i="16"/>
  <c r="F980" i="16"/>
  <c r="G980" i="16"/>
  <c r="D981" i="16" l="1"/>
  <c r="F981" i="16"/>
  <c r="G981" i="16"/>
  <c r="S982" i="16"/>
  <c r="A982" i="16"/>
  <c r="A983" i="16" l="1"/>
  <c r="S983" i="16"/>
  <c r="D982" i="16"/>
  <c r="F982" i="16"/>
  <c r="G982" i="16"/>
  <c r="A984" i="16" l="1"/>
  <c r="S984" i="16"/>
  <c r="G983" i="16"/>
  <c r="D983" i="16"/>
  <c r="F983" i="16"/>
  <c r="S985" i="16" l="1"/>
  <c r="A985" i="16"/>
  <c r="F984" i="16"/>
  <c r="G984" i="16"/>
  <c r="D984" i="16"/>
  <c r="G985" i="16" l="1"/>
  <c r="D985" i="16"/>
  <c r="F985" i="16"/>
  <c r="S986" i="16"/>
  <c r="A986" i="16"/>
  <c r="D986" i="16" l="1"/>
  <c r="G986" i="16"/>
  <c r="F986" i="16"/>
  <c r="S987" i="16"/>
  <c r="A987" i="16"/>
  <c r="F987" i="16" l="1"/>
  <c r="D987" i="16"/>
  <c r="G987" i="16"/>
  <c r="S988" i="16"/>
  <c r="A988" i="16"/>
  <c r="G988" i="16" l="1"/>
  <c r="F988" i="16"/>
  <c r="D988" i="16"/>
  <c r="S989" i="16"/>
  <c r="A989" i="16"/>
  <c r="S990" i="16" l="1"/>
  <c r="A990" i="16"/>
  <c r="G989" i="16"/>
  <c r="F989" i="16"/>
  <c r="D989" i="16"/>
  <c r="A991" i="16" l="1"/>
  <c r="S991" i="16"/>
  <c r="F990" i="16"/>
  <c r="G990" i="16"/>
  <c r="D990" i="16"/>
  <c r="D991" i="16" l="1"/>
  <c r="G991" i="16"/>
  <c r="F991" i="16"/>
  <c r="S992" i="16"/>
  <c r="A992" i="16"/>
  <c r="D992" i="16" l="1"/>
  <c r="F992" i="16"/>
  <c r="G992" i="16"/>
  <c r="S993" i="16"/>
  <c r="A993" i="16"/>
  <c r="F993" i="16" l="1"/>
  <c r="D993" i="16"/>
  <c r="G993" i="16"/>
  <c r="S994" i="16"/>
  <c r="A994" i="16"/>
  <c r="S995" i="16" l="1"/>
  <c r="A995" i="16"/>
  <c r="D994" i="16"/>
  <c r="G994" i="16"/>
  <c r="F994" i="16"/>
  <c r="S996" i="16" l="1"/>
  <c r="A996" i="16"/>
  <c r="D995" i="16"/>
  <c r="F995" i="16"/>
  <c r="G995" i="16"/>
  <c r="D996" i="16" l="1"/>
  <c r="G996" i="16"/>
  <c r="F996" i="16"/>
  <c r="S997" i="16"/>
  <c r="A997" i="16"/>
  <c r="D997" i="16" l="1"/>
  <c r="G997" i="16"/>
  <c r="F997" i="16"/>
  <c r="S998" i="16"/>
  <c r="A998" i="16"/>
  <c r="S999" i="16" l="1"/>
  <c r="A999" i="16"/>
  <c r="D998" i="16"/>
  <c r="F998" i="16"/>
  <c r="G998" i="16"/>
  <c r="F999" i="16" l="1"/>
  <c r="G999" i="16"/>
  <c r="D999" i="16"/>
  <c r="A1000" i="16"/>
  <c r="S1000" i="16"/>
  <c r="G1000" i="16" l="1"/>
  <c r="F1000" i="16"/>
  <c r="D1000" i="16"/>
  <c r="S1001" i="16"/>
  <c r="A1001" i="16"/>
  <c r="D1001" i="16" l="1"/>
  <c r="F1001" i="16"/>
  <c r="G1001" i="16"/>
  <c r="S1002" i="16"/>
  <c r="A1002" i="16"/>
  <c r="S1003" i="16" l="1"/>
  <c r="A1003" i="16"/>
  <c r="G1002" i="16"/>
  <c r="D1002" i="16"/>
  <c r="F1002" i="16"/>
  <c r="G1003" i="16" l="1"/>
  <c r="F1003" i="16"/>
  <c r="D1003" i="16"/>
  <c r="A1004" i="16"/>
  <c r="S1004" i="16"/>
  <c r="S1005" i="16" l="1"/>
  <c r="A1005" i="16"/>
  <c r="G1004" i="16"/>
  <c r="F1004" i="16"/>
  <c r="D1004" i="16"/>
  <c r="G1005" i="16" l="1"/>
  <c r="F1005" i="16"/>
  <c r="D1005" i="16"/>
  <c r="A1006" i="16"/>
  <c r="S1006" i="16"/>
  <c r="G1006" i="16" l="1"/>
  <c r="D1006" i="16"/>
  <c r="F1006" i="16"/>
  <c r="S1007" i="16"/>
  <c r="A1007" i="16"/>
  <c r="F1007" i="16" l="1"/>
  <c r="D1007" i="16"/>
  <c r="G1007" i="16"/>
  <c r="S1008" i="16"/>
  <c r="A1008" i="16"/>
  <c r="S1009" i="16" l="1"/>
  <c r="A1009" i="16"/>
  <c r="F1008" i="16"/>
  <c r="G1008" i="16"/>
  <c r="D1008" i="16"/>
  <c r="G1009" i="16" l="1"/>
  <c r="F1009" i="16"/>
  <c r="D1009" i="16"/>
  <c r="S1010" i="16"/>
  <c r="A1010" i="16"/>
  <c r="S1011" i="16" l="1"/>
  <c r="A1011" i="16"/>
  <c r="G1010" i="16"/>
  <c r="D1010" i="16"/>
  <c r="F1010" i="16"/>
  <c r="A1012" i="16" l="1"/>
  <c r="S1012" i="16"/>
  <c r="F1011" i="16"/>
  <c r="G1011" i="16"/>
  <c r="D1011" i="16"/>
  <c r="A1013" i="16" l="1"/>
  <c r="S1013" i="16"/>
  <c r="F1012" i="16"/>
  <c r="D1012" i="16"/>
  <c r="G1012" i="16"/>
  <c r="G1013" i="16" l="1"/>
  <c r="F1013" i="16"/>
  <c r="D1013" i="16"/>
  <c r="S1014" i="16"/>
  <c r="A1014" i="16"/>
  <c r="D1014" i="16" l="1"/>
  <c r="G1014" i="16"/>
  <c r="F1014" i="16"/>
  <c r="S1015" i="16"/>
  <c r="A1015" i="16"/>
  <c r="F1015" i="16" l="1"/>
  <c r="D1015" i="16"/>
  <c r="G1015" i="16"/>
  <c r="A1016" i="16"/>
  <c r="S1016" i="16"/>
  <c r="F1016" i="16" l="1"/>
  <c r="G1016" i="16"/>
  <c r="D1016" i="16"/>
  <c r="S1017" i="16"/>
  <c r="A1017" i="16"/>
  <c r="D1017" i="16" l="1"/>
  <c r="G1017" i="16"/>
  <c r="F1017" i="16"/>
  <c r="A1018" i="16"/>
  <c r="S1018" i="16"/>
  <c r="S1019" i="16" l="1"/>
  <c r="A1019" i="16"/>
  <c r="G1018" i="16"/>
  <c r="F1018" i="16"/>
  <c r="D1018" i="16"/>
  <c r="S1020" i="16" l="1"/>
  <c r="A1020" i="16"/>
  <c r="D1019" i="16"/>
  <c r="G1019" i="16"/>
  <c r="F1019" i="16"/>
  <c r="G1020" i="16" l="1"/>
  <c r="D1020" i="16"/>
  <c r="F1020" i="16"/>
  <c r="S1021" i="16"/>
  <c r="A1021" i="16"/>
  <c r="F1021" i="16" l="1"/>
  <c r="G1021" i="16"/>
  <c r="D1021" i="16"/>
  <c r="S1022" i="16"/>
  <c r="A1022" i="16"/>
  <c r="S1023" i="16" l="1"/>
  <c r="A1023" i="16"/>
  <c r="G1022" i="16"/>
  <c r="D1022" i="16"/>
  <c r="F1022" i="16"/>
  <c r="G1023" i="16" l="1"/>
  <c r="D1023" i="16"/>
  <c r="F1023" i="16"/>
  <c r="S1024" i="16"/>
  <c r="A1024" i="16"/>
  <c r="S1025" i="16" l="1"/>
  <c r="A1025" i="16"/>
  <c r="F1024" i="16"/>
  <c r="D1024" i="16"/>
  <c r="G1024" i="16"/>
  <c r="F1025" i="16" l="1"/>
  <c r="D1025" i="16"/>
  <c r="G1025" i="16"/>
  <c r="S1026" i="16"/>
  <c r="A1026" i="16"/>
  <c r="D1026" i="16" l="1"/>
  <c r="F1026" i="16"/>
  <c r="G1026" i="16"/>
  <c r="S1027" i="16"/>
  <c r="A1027" i="16"/>
  <c r="A1028" i="16" l="1"/>
  <c r="S1028" i="16"/>
  <c r="F1027" i="16"/>
  <c r="G1027" i="16"/>
  <c r="D1027" i="16"/>
  <c r="G1028" i="16" l="1"/>
  <c r="F1028" i="16"/>
  <c r="D1028" i="16"/>
  <c r="S1029" i="16"/>
  <c r="A1029" i="16"/>
  <c r="G1029" i="16" l="1"/>
  <c r="F1029" i="16"/>
  <c r="D1029" i="16"/>
  <c r="S1030" i="16"/>
  <c r="A1030" i="16"/>
  <c r="S1031" i="16" l="1"/>
  <c r="A1031" i="16"/>
  <c r="G1030" i="16"/>
  <c r="F1030" i="16"/>
  <c r="D1030" i="16"/>
  <c r="G1031" i="16" l="1"/>
  <c r="F1031" i="16"/>
  <c r="D1031" i="16"/>
  <c r="A1032" i="16"/>
  <c r="S1032" i="16"/>
  <c r="G1032" i="16" l="1"/>
  <c r="F1032" i="16"/>
  <c r="D1032" i="16"/>
  <c r="S1033" i="16"/>
  <c r="A1033" i="16"/>
  <c r="F1033" i="16" l="1"/>
  <c r="G1033" i="16"/>
  <c r="D1033" i="16"/>
  <c r="A1034" i="16"/>
  <c r="S1034" i="16"/>
  <c r="S1035" i="16" l="1"/>
  <c r="A1035" i="16"/>
  <c r="D1034" i="16"/>
  <c r="G1034" i="16"/>
  <c r="F1034" i="16"/>
  <c r="D1035" i="16" l="1"/>
  <c r="G1035" i="16"/>
  <c r="F1035" i="16"/>
  <c r="S1036" i="16"/>
  <c r="A1036" i="16"/>
  <c r="G1036" i="16" l="1"/>
  <c r="F1036" i="16"/>
  <c r="D1036" i="16"/>
  <c r="S1037" i="16"/>
  <c r="A1037" i="16"/>
  <c r="A1038" i="16" l="1"/>
  <c r="S1038" i="16"/>
  <c r="G1037" i="16"/>
  <c r="F1037" i="16"/>
  <c r="D1037" i="16"/>
  <c r="D1038" i="16" l="1"/>
  <c r="G1038" i="16"/>
  <c r="F1038" i="16"/>
  <c r="A1039" i="16"/>
  <c r="S1039" i="16"/>
  <c r="S1040" i="16" l="1"/>
  <c r="A1040" i="16"/>
  <c r="D1039" i="16"/>
  <c r="G1039" i="16"/>
  <c r="F1039" i="16"/>
  <c r="G1040" i="16" l="1"/>
  <c r="D1040" i="16"/>
  <c r="F1040" i="16"/>
  <c r="S1041" i="16"/>
  <c r="A1041" i="16"/>
  <c r="A1042" i="16" l="1"/>
  <c r="S1042" i="16"/>
  <c r="D1041" i="16"/>
  <c r="F1041" i="16"/>
  <c r="G1041" i="16"/>
  <c r="D1042" i="16" l="1"/>
  <c r="G1042" i="16"/>
  <c r="F1042" i="16"/>
  <c r="S1043" i="16"/>
  <c r="A1043" i="16"/>
  <c r="S1044" i="16" l="1"/>
  <c r="A1044" i="16"/>
  <c r="D1043" i="16"/>
  <c r="G1043" i="16"/>
  <c r="F1043" i="16"/>
  <c r="G1044" i="16" l="1"/>
  <c r="F1044" i="16"/>
  <c r="D1044" i="16"/>
  <c r="S1045" i="16"/>
  <c r="A1045" i="16"/>
  <c r="G1045" i="16" l="1"/>
  <c r="F1045" i="16"/>
  <c r="D1045" i="16"/>
  <c r="A1046" i="16"/>
  <c r="S1046" i="16"/>
  <c r="S1047" i="16" l="1"/>
  <c r="A1047" i="16"/>
  <c r="D1046" i="16"/>
  <c r="G1046" i="16"/>
  <c r="F1046" i="16"/>
  <c r="D1047" i="16" l="1"/>
  <c r="G1047" i="16"/>
  <c r="F1047" i="16"/>
  <c r="S1048" i="16"/>
  <c r="A1048" i="16"/>
  <c r="F1048" i="16" l="1"/>
  <c r="G1048" i="16"/>
  <c r="D1048" i="16"/>
  <c r="S1049" i="16"/>
  <c r="A1049" i="16"/>
  <c r="S1050" i="16" l="1"/>
  <c r="A1050" i="16"/>
  <c r="D1049" i="16"/>
  <c r="G1049" i="16"/>
  <c r="F1049" i="16"/>
  <c r="G1050" i="16" l="1"/>
  <c r="F1050" i="16"/>
  <c r="D1050" i="16"/>
  <c r="A1051" i="16"/>
  <c r="S1051" i="16"/>
  <c r="D1051" i="16" l="1"/>
  <c r="F1051" i="16"/>
  <c r="G1051" i="16"/>
  <c r="S1052" i="16"/>
  <c r="A1052" i="16"/>
  <c r="D1052" i="16" l="1"/>
  <c r="G1052" i="16"/>
  <c r="F1052" i="16"/>
  <c r="S1053" i="16"/>
  <c r="A1053" i="16"/>
  <c r="D1053" i="16" l="1"/>
  <c r="F1053" i="16"/>
  <c r="G1053" i="16"/>
  <c r="S1054" i="16"/>
  <c r="A1054" i="16"/>
  <c r="D1054" i="16" l="1"/>
  <c r="G1054" i="16"/>
  <c r="F1054" i="16"/>
  <c r="S1055" i="16"/>
  <c r="A1055" i="16"/>
  <c r="F1055" i="16" l="1"/>
  <c r="D1055" i="16"/>
  <c r="G1055" i="16"/>
  <c r="S1056" i="16"/>
  <c r="A1056" i="16"/>
  <c r="S1057" i="16" l="1"/>
  <c r="A1057" i="16"/>
  <c r="G1056" i="16"/>
  <c r="D1056" i="16"/>
  <c r="F1056" i="16"/>
  <c r="G1057" i="16" l="1"/>
  <c r="D1057" i="16"/>
  <c r="F1057" i="16"/>
  <c r="A1058" i="16"/>
  <c r="S1058" i="16"/>
  <c r="S1059" i="16" l="1"/>
  <c r="A1059" i="16"/>
  <c r="D1058" i="16"/>
  <c r="F1058" i="16"/>
  <c r="G1058" i="16"/>
  <c r="F1059" i="16" l="1"/>
  <c r="D1059" i="16"/>
  <c r="G1059" i="16"/>
  <c r="A1060" i="16"/>
  <c r="S1060" i="16"/>
  <c r="S1061" i="16" l="1"/>
  <c r="A1061" i="16"/>
  <c r="G1060" i="16"/>
  <c r="D1060" i="16"/>
  <c r="F1060" i="16"/>
  <c r="G1061" i="16" l="1"/>
  <c r="F1061" i="16"/>
  <c r="D1061" i="16"/>
  <c r="A1062" i="16"/>
  <c r="S1062" i="16"/>
  <c r="S1063" i="16" l="1"/>
  <c r="A1063" i="16"/>
  <c r="D1062" i="16"/>
  <c r="F1062" i="16"/>
  <c r="G1062" i="16"/>
  <c r="F1063" i="16" l="1"/>
  <c r="D1063" i="16"/>
  <c r="G1063" i="16"/>
  <c r="S1064" i="16"/>
  <c r="A1064" i="16"/>
  <c r="A1065" i="16" l="1"/>
  <c r="S1065" i="16"/>
  <c r="G1064" i="16"/>
  <c r="D1064" i="16"/>
  <c r="F1064" i="16"/>
  <c r="S1066" i="16" l="1"/>
  <c r="A1066" i="16"/>
  <c r="D1065" i="16"/>
  <c r="G1065" i="16"/>
  <c r="F1065" i="16"/>
  <c r="F1066" i="16" l="1"/>
  <c r="G1066" i="16"/>
  <c r="D1066" i="16"/>
  <c r="S1067" i="16"/>
  <c r="A1067" i="16"/>
  <c r="F1067" i="16" l="1"/>
  <c r="D1067" i="16"/>
  <c r="G1067" i="16"/>
  <c r="S1068" i="16"/>
  <c r="A1068" i="16"/>
  <c r="S1069" i="16" l="1"/>
  <c r="A1069" i="16"/>
  <c r="G1068" i="16"/>
  <c r="F1068" i="16"/>
  <c r="D1068" i="16"/>
  <c r="G1069" i="16" l="1"/>
  <c r="F1069" i="16"/>
  <c r="D1069" i="16"/>
  <c r="S1070" i="16"/>
  <c r="A1070" i="16"/>
  <c r="S1071" i="16" l="1"/>
  <c r="A1071" i="16"/>
  <c r="D1070" i="16"/>
  <c r="G1070" i="16"/>
  <c r="F1070" i="16"/>
  <c r="D1071" i="16" l="1"/>
  <c r="F1071" i="16"/>
  <c r="G1071" i="16"/>
  <c r="S1072" i="16"/>
  <c r="A1072" i="16"/>
  <c r="S1073" i="16" l="1"/>
  <c r="A1073" i="16"/>
  <c r="F1072" i="16"/>
  <c r="D1072" i="16"/>
  <c r="G1072" i="16"/>
  <c r="G1073" i="16" l="1"/>
  <c r="D1073" i="16"/>
  <c r="F1073" i="16"/>
  <c r="S1074" i="16"/>
  <c r="A1074" i="16"/>
  <c r="S1075" i="16" l="1"/>
  <c r="A1075" i="16"/>
  <c r="F1074" i="16"/>
  <c r="D1074" i="16"/>
  <c r="G1074" i="16"/>
  <c r="D1075" i="16" l="1"/>
  <c r="G1075" i="16"/>
  <c r="F1075" i="16"/>
  <c r="S1076" i="16"/>
  <c r="A1076" i="16"/>
  <c r="F1076" i="16" l="1"/>
  <c r="G1076" i="16"/>
  <c r="D1076" i="16"/>
  <c r="A1077" i="16"/>
  <c r="S1077" i="16"/>
  <c r="G1077" i="16" l="1"/>
  <c r="F1077" i="16"/>
  <c r="D1077" i="16"/>
  <c r="S1078" i="16"/>
  <c r="A1078" i="16"/>
  <c r="G1078" i="16" l="1"/>
  <c r="F1078" i="16"/>
  <c r="D1078" i="16"/>
  <c r="A1079" i="16"/>
  <c r="S1079" i="16"/>
  <c r="S1080" i="16" l="1"/>
  <c r="A1080" i="16"/>
  <c r="D1079" i="16"/>
  <c r="G1079" i="16"/>
  <c r="F1079" i="16"/>
  <c r="F1080" i="16" l="1"/>
  <c r="D1080" i="16"/>
  <c r="G1080" i="16"/>
  <c r="S1081" i="16"/>
  <c r="A1081" i="16"/>
  <c r="A1082" i="16" l="1"/>
  <c r="S1082" i="16"/>
  <c r="G1081" i="16"/>
  <c r="D1081" i="16"/>
  <c r="F1081" i="16"/>
  <c r="F1082" i="16" l="1"/>
  <c r="D1082" i="16"/>
  <c r="G1082" i="16"/>
  <c r="S1083" i="16"/>
  <c r="A1083" i="16"/>
  <c r="F1083" i="16" l="1"/>
  <c r="G1083" i="16"/>
  <c r="D1083" i="16"/>
  <c r="A1084" i="16"/>
  <c r="S1084" i="16"/>
  <c r="D1084" i="16" l="1"/>
  <c r="F1084" i="16"/>
  <c r="G1084" i="16"/>
  <c r="S1085" i="16"/>
  <c r="A1085" i="16"/>
  <c r="S1086" i="16" l="1"/>
  <c r="A1086" i="16"/>
  <c r="D1085" i="16"/>
  <c r="G1085" i="16"/>
  <c r="F1085" i="16"/>
  <c r="F1086" i="16" l="1"/>
  <c r="D1086" i="16"/>
  <c r="G1086" i="16"/>
  <c r="S1087" i="16"/>
  <c r="A1087" i="16"/>
  <c r="G1087" i="16" l="1"/>
  <c r="F1087" i="16"/>
  <c r="D1087" i="16"/>
  <c r="S1088" i="16"/>
  <c r="A1088" i="16"/>
  <c r="S1089" i="16" l="1"/>
  <c r="A1089" i="16"/>
  <c r="F1088" i="16"/>
  <c r="D1088" i="16"/>
  <c r="G1088" i="16"/>
  <c r="D1089" i="16" l="1"/>
  <c r="G1089" i="16"/>
  <c r="F1089" i="16"/>
  <c r="A1090" i="16"/>
  <c r="S1090" i="16"/>
  <c r="G1090" i="16" l="1"/>
  <c r="D1090" i="16"/>
  <c r="F1090" i="16"/>
  <c r="S1091" i="16"/>
  <c r="A1091" i="16"/>
  <c r="S1092" i="16" l="1"/>
  <c r="A1092" i="16"/>
  <c r="F1091" i="16"/>
  <c r="G1091" i="16"/>
  <c r="D1091" i="16"/>
  <c r="G1092" i="16" l="1"/>
  <c r="F1092" i="16"/>
  <c r="D1092" i="16"/>
  <c r="S1093" i="16"/>
  <c r="A1093" i="16"/>
  <c r="G1093" i="16" l="1"/>
  <c r="F1093" i="16"/>
  <c r="D1093" i="16"/>
  <c r="S1094" i="16"/>
  <c r="A1094" i="16"/>
  <c r="S1095" i="16" l="1"/>
  <c r="A1095" i="16"/>
  <c r="D1094" i="16"/>
  <c r="F1094" i="16"/>
  <c r="G1094" i="16"/>
  <c r="F1095" i="16" l="1"/>
  <c r="G1095" i="16"/>
  <c r="D1095" i="16"/>
  <c r="A1096" i="16"/>
  <c r="S1096" i="16"/>
  <c r="G1096" i="16" l="1"/>
  <c r="F1096" i="16"/>
  <c r="D1096" i="16"/>
  <c r="S1097" i="16"/>
  <c r="A1097" i="16"/>
  <c r="D1097" i="16" l="1"/>
  <c r="F1097" i="16"/>
  <c r="G1097" i="16"/>
  <c r="A1098" i="16"/>
  <c r="S1098" i="16"/>
  <c r="G1098" i="16" l="1"/>
  <c r="D1098" i="16"/>
  <c r="F1098" i="16"/>
  <c r="S1099" i="16"/>
  <c r="A1099" i="16"/>
  <c r="F1099" i="16" l="1"/>
  <c r="D1099" i="16"/>
  <c r="G1099" i="16"/>
  <c r="S1100" i="16"/>
  <c r="A1100" i="16"/>
  <c r="D1100" i="16" l="1"/>
  <c r="G1100" i="16"/>
  <c r="F1100" i="16"/>
  <c r="S1101" i="16"/>
  <c r="A1101" i="16"/>
  <c r="D1101" i="16" l="1"/>
  <c r="G1101" i="16"/>
  <c r="F1101" i="16"/>
  <c r="S1102" i="16"/>
  <c r="A1102" i="16"/>
  <c r="S1103" i="16" l="1"/>
  <c r="A1103" i="16"/>
  <c r="F1102" i="16"/>
  <c r="D1102" i="16"/>
  <c r="G1102" i="16"/>
  <c r="G1103" i="16" l="1"/>
  <c r="F1103" i="16"/>
  <c r="D1103" i="16"/>
  <c r="S1104" i="16"/>
  <c r="A1104" i="16"/>
  <c r="G1104" i="16" l="1"/>
  <c r="D1104" i="16"/>
  <c r="F1104" i="16"/>
  <c r="S1105" i="16"/>
  <c r="A1105" i="16"/>
  <c r="S1106" i="16" l="1"/>
  <c r="A1106" i="16"/>
  <c r="G1105" i="16"/>
  <c r="F1105" i="16"/>
  <c r="D1105" i="16"/>
  <c r="D1106" i="16" l="1"/>
  <c r="G1106" i="16"/>
  <c r="F1106" i="16"/>
  <c r="S1107" i="16"/>
  <c r="A1107" i="16"/>
  <c r="S1108" i="16" l="1"/>
  <c r="A1108" i="16"/>
  <c r="F1107" i="16"/>
  <c r="D1107" i="16"/>
  <c r="G1107" i="16"/>
  <c r="G1108" i="16" l="1"/>
  <c r="D1108" i="16"/>
  <c r="F1108" i="16"/>
  <c r="A1109" i="16"/>
  <c r="S1109" i="16"/>
  <c r="G1109" i="16" l="1"/>
  <c r="F1109" i="16"/>
  <c r="D1109" i="16"/>
  <c r="A1110" i="16"/>
  <c r="S1110" i="16"/>
  <c r="A1111" i="16" l="1"/>
  <c r="S1111" i="16"/>
  <c r="F1110" i="16"/>
  <c r="D1110" i="16"/>
  <c r="G1110" i="16"/>
  <c r="F1111" i="16" l="1"/>
  <c r="D1111" i="16"/>
  <c r="G1111" i="16"/>
  <c r="A1112" i="16"/>
  <c r="S1112" i="16"/>
  <c r="F1112" i="16" l="1"/>
  <c r="G1112" i="16"/>
  <c r="D1112" i="16"/>
  <c r="S1113" i="16"/>
  <c r="A1113" i="16"/>
  <c r="S1114" i="16" l="1"/>
  <c r="A1114" i="16"/>
  <c r="G1113" i="16"/>
  <c r="D1113" i="16"/>
  <c r="F1113" i="16"/>
  <c r="S1115" i="16" l="1"/>
  <c r="A1115" i="16"/>
  <c r="D1114" i="16"/>
  <c r="F1114" i="16"/>
  <c r="G1114" i="16"/>
  <c r="D1115" i="16" l="1"/>
  <c r="G1115" i="16"/>
  <c r="F1115" i="16"/>
  <c r="S1116" i="16"/>
  <c r="A1116" i="16"/>
  <c r="G1116" i="16" l="1"/>
  <c r="F1116" i="16"/>
  <c r="D1116" i="16"/>
  <c r="S1117" i="16"/>
  <c r="A1117" i="16"/>
  <c r="D1117" i="16" l="1"/>
  <c r="G1117" i="16"/>
  <c r="F1117" i="16"/>
  <c r="A1118" i="16"/>
  <c r="S1118" i="16"/>
  <c r="S1119" i="16" l="1"/>
  <c r="A1119" i="16"/>
  <c r="G1118" i="16"/>
  <c r="D1118" i="16"/>
  <c r="F1118" i="16"/>
  <c r="F1119" i="16" l="1"/>
  <c r="D1119" i="16"/>
  <c r="G1119" i="16"/>
  <c r="S1120" i="16"/>
  <c r="A1120" i="16"/>
  <c r="S1121" i="16" l="1"/>
  <c r="A1121" i="16"/>
  <c r="F1120" i="16"/>
  <c r="G1120" i="16"/>
  <c r="D1120" i="16"/>
  <c r="S1122" i="16" l="1"/>
  <c r="A1122" i="16"/>
  <c r="D1121" i="16"/>
  <c r="G1121" i="16"/>
  <c r="F1121" i="16"/>
  <c r="A1123" i="16" l="1"/>
  <c r="S1123" i="16"/>
  <c r="D1122" i="16"/>
  <c r="G1122" i="16"/>
  <c r="F1122" i="16"/>
  <c r="F1123" i="16" l="1"/>
  <c r="D1123" i="16"/>
  <c r="G1123" i="16"/>
  <c r="S1124" i="16"/>
  <c r="A1124" i="16"/>
  <c r="S1125" i="16" l="1"/>
  <c r="A1125" i="16"/>
  <c r="G1124" i="16"/>
  <c r="F1124" i="16"/>
  <c r="D1124" i="16"/>
  <c r="D1125" i="16" l="1"/>
  <c r="F1125" i="16"/>
  <c r="G1125" i="16"/>
  <c r="S1126" i="16"/>
  <c r="A1126" i="16"/>
  <c r="F1126" i="16" l="1"/>
  <c r="D1126" i="16"/>
  <c r="G1126" i="16"/>
  <c r="S1127" i="16"/>
  <c r="A1127" i="16"/>
  <c r="D1127" i="16" l="1"/>
  <c r="F1127" i="16"/>
  <c r="G1127" i="16"/>
  <c r="S1128" i="16"/>
  <c r="A1128" i="16"/>
  <c r="F1128" i="16" l="1"/>
  <c r="D1128" i="16"/>
  <c r="G1128" i="16"/>
  <c r="S1129" i="16"/>
  <c r="A1129" i="16"/>
  <c r="S1130" i="16" l="1"/>
  <c r="A1130" i="16"/>
  <c r="D1129" i="16"/>
  <c r="G1129" i="16"/>
  <c r="F1129" i="16"/>
  <c r="G1130" i="16" l="1"/>
  <c r="D1130" i="16"/>
  <c r="F1130" i="16"/>
  <c r="S1131" i="16"/>
  <c r="A1131" i="16"/>
  <c r="A1132" i="16" l="1"/>
  <c r="S1132" i="16"/>
  <c r="F1131" i="16"/>
  <c r="D1131" i="16"/>
  <c r="G1131" i="16"/>
  <c r="A1133" i="16" l="1"/>
  <c r="S1133" i="16"/>
  <c r="G1132" i="16"/>
  <c r="F1132" i="16"/>
  <c r="D1132" i="16"/>
  <c r="S1134" i="16" l="1"/>
  <c r="A1134" i="16"/>
  <c r="G1133" i="16"/>
  <c r="F1133" i="16"/>
  <c r="D1133" i="16"/>
  <c r="G1134" i="16" l="1"/>
  <c r="D1134" i="16"/>
  <c r="F1134" i="16"/>
  <c r="S1135" i="16"/>
  <c r="A1135" i="16"/>
  <c r="G1135" i="16" l="1"/>
  <c r="D1135" i="16"/>
  <c r="F1135" i="16"/>
  <c r="A1136" i="16"/>
  <c r="S1136" i="16"/>
  <c r="S1137" i="16" l="1"/>
  <c r="A1137" i="16"/>
  <c r="G1136" i="16"/>
  <c r="F1136" i="16"/>
  <c r="D1136" i="16"/>
  <c r="G1137" i="16" l="1"/>
  <c r="F1137" i="16"/>
  <c r="D1137" i="16"/>
  <c r="S1138" i="16"/>
  <c r="A1138" i="16"/>
  <c r="D1138" i="16" l="1"/>
  <c r="G1138" i="16"/>
  <c r="F1138" i="16"/>
  <c r="A1139" i="16"/>
  <c r="S1139" i="16"/>
  <c r="A1140" i="16" l="1"/>
  <c r="S1140" i="16"/>
  <c r="G1139" i="16"/>
  <c r="F1139" i="16"/>
  <c r="D1139" i="16"/>
  <c r="F1140" i="16" l="1"/>
  <c r="D1140" i="16"/>
  <c r="G1140" i="16"/>
  <c r="A1141" i="16"/>
  <c r="S1141" i="16"/>
  <c r="A1142" i="16" l="1"/>
  <c r="S1142" i="16"/>
  <c r="F1141" i="16"/>
  <c r="D1141" i="16"/>
  <c r="G1141" i="16"/>
  <c r="A1143" i="16" l="1"/>
  <c r="S1143" i="16"/>
  <c r="G1142" i="16"/>
  <c r="F1142" i="16"/>
  <c r="D1142" i="16"/>
  <c r="F1143" i="16" l="1"/>
  <c r="D1143" i="16"/>
  <c r="G1143" i="16"/>
  <c r="S1144" i="16"/>
  <c r="A1144" i="16"/>
  <c r="S1145" i="16" l="1"/>
  <c r="A1145" i="16"/>
  <c r="G1144" i="16"/>
  <c r="D1144" i="16"/>
  <c r="F1144" i="16"/>
  <c r="A1146" i="16" l="1"/>
  <c r="S1146" i="16"/>
  <c r="F1145" i="16"/>
  <c r="D1145" i="16"/>
  <c r="G1145" i="16"/>
  <c r="S1147" i="16" l="1"/>
  <c r="A1147" i="16"/>
  <c r="G1146" i="16"/>
  <c r="F1146" i="16"/>
  <c r="D1146" i="16"/>
  <c r="F1147" i="16" l="1"/>
  <c r="D1147" i="16"/>
  <c r="G1147" i="16"/>
  <c r="S1148" i="16"/>
  <c r="A1148" i="16"/>
  <c r="G1148" i="16" l="1"/>
  <c r="D1148" i="16"/>
  <c r="F1148" i="16"/>
  <c r="S1149" i="16"/>
  <c r="A1149" i="16"/>
  <c r="D1149" i="16" l="1"/>
  <c r="F1149" i="16"/>
  <c r="G1149" i="16"/>
  <c r="A1150" i="16"/>
  <c r="S1150" i="16"/>
  <c r="S1151" i="16" l="1"/>
  <c r="A1151" i="16"/>
  <c r="D1150" i="16"/>
  <c r="G1150" i="16"/>
  <c r="F1150" i="16"/>
  <c r="D1151" i="16" l="1"/>
  <c r="G1151" i="16"/>
  <c r="F1151" i="16"/>
  <c r="A1152" i="16"/>
  <c r="S1152" i="16"/>
  <c r="S1153" i="16" l="1"/>
  <c r="A1153" i="16"/>
  <c r="F1152" i="16"/>
  <c r="D1152" i="16"/>
  <c r="G1152" i="16"/>
  <c r="D1153" i="16" l="1"/>
  <c r="G1153" i="16"/>
  <c r="F1153" i="16"/>
  <c r="A1154" i="16"/>
  <c r="S1154" i="16"/>
  <c r="G1154" i="16" l="1"/>
  <c r="D1154" i="16"/>
  <c r="F1154" i="16"/>
  <c r="A1155" i="16"/>
  <c r="S1155" i="16"/>
  <c r="F1155" i="16" l="1"/>
  <c r="D1155" i="16"/>
  <c r="G1155" i="16"/>
  <c r="A1156" i="16"/>
  <c r="S1156" i="16"/>
  <c r="G1156" i="16" l="1"/>
  <c r="F1156" i="16"/>
  <c r="D1156" i="16"/>
  <c r="A1157" i="16"/>
  <c r="S1157" i="16"/>
  <c r="G1157" i="16" l="1"/>
  <c r="F1157" i="16"/>
  <c r="D1157" i="16"/>
  <c r="S1158" i="16"/>
  <c r="A1158" i="16"/>
  <c r="S1159" i="16" l="1"/>
  <c r="A1159" i="16"/>
  <c r="F1158" i="16"/>
  <c r="D1158" i="16"/>
  <c r="G1158" i="16"/>
  <c r="F1159" i="16" l="1"/>
  <c r="G1159" i="16"/>
  <c r="D1159" i="16"/>
  <c r="S1160" i="16"/>
  <c r="A1160" i="16"/>
  <c r="A1161" i="16" l="1"/>
  <c r="S1161" i="16"/>
  <c r="G1160" i="16"/>
  <c r="F1160" i="16"/>
  <c r="D1160" i="16"/>
  <c r="S1162" i="16" l="1"/>
  <c r="A1162" i="16"/>
  <c r="D1161" i="16"/>
  <c r="F1161" i="16"/>
  <c r="G1161" i="16"/>
  <c r="D1162" i="16" l="1"/>
  <c r="F1162" i="16"/>
  <c r="G1162" i="16"/>
  <c r="S1163" i="16"/>
  <c r="A1163" i="16"/>
  <c r="S1164" i="16" l="1"/>
  <c r="A1164" i="16"/>
  <c r="F1163" i="16"/>
  <c r="D1163" i="16"/>
  <c r="G1163" i="16"/>
  <c r="F1164" i="16" l="1"/>
  <c r="G1164" i="16"/>
  <c r="D1164" i="16"/>
  <c r="S1165" i="16"/>
  <c r="A1165" i="16"/>
  <c r="S1166" i="16" l="1"/>
  <c r="A1166" i="16"/>
  <c r="D1165" i="16"/>
  <c r="G1165" i="16"/>
  <c r="F1165" i="16"/>
  <c r="A1167" i="16" l="1"/>
  <c r="S1167" i="16"/>
  <c r="G1166" i="16"/>
  <c r="F1166" i="16"/>
  <c r="D1166" i="16"/>
  <c r="S1168" i="16" l="1"/>
  <c r="A1168" i="16"/>
  <c r="F1167" i="16"/>
  <c r="D1167" i="16"/>
  <c r="G1167" i="16"/>
  <c r="S1169" i="16" l="1"/>
  <c r="A1169" i="16"/>
  <c r="F1168" i="16"/>
  <c r="D1168" i="16"/>
  <c r="G1168" i="16"/>
  <c r="G1169" i="16" l="1"/>
  <c r="F1169" i="16"/>
  <c r="D1169" i="16"/>
  <c r="S1170" i="16"/>
  <c r="A1170" i="16"/>
  <c r="A1171" i="16" l="1"/>
  <c r="S1171" i="16"/>
  <c r="D1170" i="16"/>
  <c r="F1170" i="16"/>
  <c r="G1170" i="16"/>
  <c r="S1172" i="16" l="1"/>
  <c r="A1172" i="16"/>
  <c r="F1171" i="16"/>
  <c r="D1171" i="16"/>
  <c r="G1171" i="16"/>
  <c r="F1172" i="16" l="1"/>
  <c r="D1172" i="16"/>
  <c r="G1172" i="16"/>
  <c r="S1173" i="16"/>
  <c r="A1173" i="16"/>
  <c r="A1174" i="16" l="1"/>
  <c r="S1174" i="16"/>
  <c r="G1173" i="16"/>
  <c r="D1173" i="16"/>
  <c r="F1173" i="16"/>
  <c r="G1174" i="16" l="1"/>
  <c r="D1174" i="16"/>
  <c r="F1174" i="16"/>
  <c r="A1175" i="16"/>
  <c r="S1175" i="16"/>
  <c r="F1175" i="16" l="1"/>
  <c r="G1175" i="16"/>
  <c r="D1175" i="16"/>
  <c r="S1176" i="16"/>
  <c r="A1176" i="16"/>
  <c r="G1176" i="16" l="1"/>
  <c r="F1176" i="16"/>
  <c r="D1176" i="16"/>
  <c r="S1177" i="16"/>
  <c r="A1177" i="16"/>
  <c r="F1177" i="16" l="1"/>
  <c r="D1177" i="16"/>
  <c r="G1177" i="16"/>
  <c r="S1178" i="16"/>
  <c r="A1178" i="16"/>
  <c r="S1179" i="16" l="1"/>
  <c r="A1179" i="16"/>
  <c r="D1178" i="16"/>
  <c r="G1178" i="16"/>
  <c r="F1178" i="16"/>
  <c r="D1179" i="16" l="1"/>
  <c r="G1179" i="16"/>
  <c r="F1179" i="16"/>
  <c r="S1180" i="16"/>
  <c r="A1180" i="16"/>
  <c r="S1181" i="16" l="1"/>
  <c r="A1181" i="16"/>
  <c r="G1180" i="16"/>
  <c r="F1180" i="16"/>
  <c r="D1180" i="16"/>
  <c r="S1182" i="16" l="1"/>
  <c r="A1182" i="16"/>
  <c r="F1181" i="16"/>
  <c r="G1181" i="16"/>
  <c r="D1181" i="16"/>
  <c r="D1182" i="16" l="1"/>
  <c r="G1182" i="16"/>
  <c r="F1182" i="16"/>
  <c r="S1183" i="16"/>
  <c r="A1183" i="16"/>
  <c r="S1184" i="16" l="1"/>
  <c r="A1184" i="16"/>
  <c r="F1183" i="16"/>
  <c r="D1183" i="16"/>
  <c r="G1183" i="16"/>
  <c r="F1184" i="16" l="1"/>
  <c r="G1184" i="16"/>
  <c r="D1184" i="16"/>
  <c r="S1185" i="16"/>
  <c r="A1185" i="16"/>
  <c r="S1186" i="16" l="1"/>
  <c r="A1186" i="16"/>
  <c r="G1185" i="16"/>
  <c r="D1185" i="16"/>
  <c r="F1185" i="16"/>
  <c r="D1186" i="16" l="1"/>
  <c r="G1186" i="16"/>
  <c r="F1186" i="16"/>
  <c r="S1187" i="16"/>
  <c r="A1187" i="16"/>
  <c r="S1188" i="16" l="1"/>
  <c r="A1188" i="16"/>
  <c r="D1187" i="16"/>
  <c r="F1187" i="16"/>
  <c r="G1187" i="16"/>
  <c r="D1188" i="16" l="1"/>
  <c r="G1188" i="16"/>
  <c r="F1188" i="16"/>
  <c r="S1189" i="16"/>
  <c r="A1189" i="16"/>
  <c r="G1189" i="16" l="1"/>
  <c r="D1189" i="16"/>
  <c r="F1189" i="16"/>
  <c r="A1190" i="16"/>
  <c r="S1190" i="16"/>
  <c r="S1191" i="16" l="1"/>
  <c r="A1191" i="16"/>
  <c r="D1190" i="16"/>
  <c r="G1190" i="16"/>
  <c r="F1190" i="16"/>
  <c r="D1191" i="16" l="1"/>
  <c r="G1191" i="16"/>
  <c r="F1191" i="16"/>
  <c r="S1192" i="16"/>
  <c r="A1192" i="16"/>
  <c r="G1192" i="16" l="1"/>
  <c r="D1192" i="16"/>
  <c r="F1192" i="16"/>
  <c r="A1193" i="16"/>
  <c r="S1193" i="16"/>
  <c r="D1193" i="16" l="1"/>
  <c r="F1193" i="16"/>
  <c r="G1193" i="16"/>
  <c r="S1194" i="16"/>
  <c r="A1194" i="16"/>
  <c r="S1195" i="16" l="1"/>
  <c r="A1195" i="16"/>
  <c r="F1194" i="16"/>
  <c r="G1194" i="16"/>
  <c r="D1194" i="16"/>
  <c r="F1195" i="16" l="1"/>
  <c r="D1195" i="16"/>
  <c r="G1195" i="16"/>
  <c r="S1196" i="16"/>
  <c r="A1196" i="16"/>
  <c r="F1196" i="16" l="1"/>
  <c r="G1196" i="16"/>
  <c r="D1196" i="16"/>
  <c r="S1197" i="16"/>
  <c r="A1197" i="16"/>
  <c r="S1198" i="16" l="1"/>
  <c r="A1198" i="16"/>
  <c r="D1197" i="16"/>
  <c r="F1197" i="16"/>
  <c r="G1197" i="16"/>
  <c r="A1199" i="16" l="1"/>
  <c r="S1199" i="16"/>
  <c r="D1198" i="16"/>
  <c r="F1198" i="16"/>
  <c r="G1198" i="16"/>
  <c r="S1200" i="16" l="1"/>
  <c r="A1200" i="16"/>
  <c r="F1199" i="16"/>
  <c r="D1199" i="16"/>
  <c r="G1199" i="16"/>
  <c r="G1200" i="16" l="1"/>
  <c r="F1200" i="16"/>
  <c r="D1200" i="16"/>
  <c r="S1201" i="16"/>
  <c r="A1201" i="16"/>
  <c r="G1201" i="16" l="1"/>
  <c r="F1201" i="16"/>
  <c r="D1201" i="16"/>
  <c r="S1202" i="16"/>
  <c r="A1202" i="16"/>
  <c r="D1202" i="16" l="1"/>
  <c r="F1202" i="16"/>
  <c r="G1202" i="16"/>
  <c r="A1203" i="16"/>
  <c r="S1203" i="16"/>
  <c r="F1203" i="16" l="1"/>
  <c r="D1203" i="16"/>
  <c r="G1203" i="16"/>
  <c r="S1204" i="16"/>
  <c r="A1204" i="16"/>
  <c r="F1204" i="16" l="1"/>
  <c r="D1204" i="16"/>
  <c r="G1204" i="16"/>
  <c r="S1205" i="16"/>
  <c r="A1205" i="16"/>
  <c r="S1206" i="16" l="1"/>
  <c r="A1206" i="16"/>
  <c r="G1205" i="16"/>
  <c r="F1205" i="16"/>
  <c r="D1205" i="16"/>
  <c r="D1206" i="16" l="1"/>
  <c r="G1206" i="16"/>
  <c r="F1206" i="16"/>
  <c r="S1207" i="16"/>
  <c r="A1207" i="16"/>
  <c r="A1208" i="16" l="1"/>
  <c r="S1208" i="16"/>
  <c r="F1207" i="16"/>
  <c r="G1207" i="16"/>
  <c r="D1207" i="16"/>
  <c r="F1208" i="16" l="1"/>
  <c r="G1208" i="16"/>
  <c r="D1208" i="16"/>
  <c r="S1209" i="16"/>
  <c r="A1209" i="16"/>
  <c r="G1209" i="16" l="1"/>
  <c r="F1209" i="16"/>
  <c r="D1209" i="16"/>
  <c r="A1210" i="16"/>
  <c r="S1210" i="16"/>
  <c r="D1210" i="16" l="1"/>
  <c r="G1210" i="16"/>
  <c r="F1210" i="16"/>
  <c r="S1211" i="16"/>
  <c r="A1211" i="16"/>
  <c r="S1212" i="16" l="1"/>
  <c r="A1212" i="16"/>
  <c r="F1211" i="16"/>
  <c r="G1211" i="16"/>
  <c r="D1211" i="16"/>
  <c r="F1212" i="16" l="1"/>
  <c r="G1212" i="16"/>
  <c r="D1212" i="16"/>
  <c r="S1213" i="16"/>
  <c r="A1213" i="16"/>
  <c r="D1213" i="16" l="1"/>
  <c r="G1213" i="16"/>
  <c r="F1213" i="16"/>
  <c r="S1214" i="16"/>
  <c r="A1214" i="16"/>
  <c r="S1215" i="16" l="1"/>
  <c r="A1215" i="16"/>
  <c r="D1214" i="16"/>
  <c r="G1214" i="16"/>
  <c r="F1214" i="16"/>
  <c r="F1215" i="16" l="1"/>
  <c r="G1215" i="16"/>
  <c r="D1215" i="16"/>
  <c r="S1216" i="16"/>
  <c r="A1216" i="16"/>
  <c r="D1216" i="16" l="1"/>
  <c r="G1216" i="16"/>
  <c r="F1216" i="16"/>
  <c r="S1217" i="16"/>
  <c r="A1217" i="16"/>
  <c r="S1218" i="16" l="1"/>
  <c r="A1218" i="16"/>
  <c r="G1217" i="16"/>
  <c r="F1217" i="16"/>
  <c r="D1217" i="16"/>
  <c r="D1218" i="16" l="1"/>
  <c r="G1218" i="16"/>
  <c r="F1218" i="16"/>
  <c r="S1219" i="16"/>
  <c r="A1219" i="16"/>
  <c r="S1220" i="16" l="1"/>
  <c r="A1220" i="16"/>
  <c r="F1219" i="16"/>
  <c r="D1219" i="16"/>
  <c r="G1219" i="16"/>
  <c r="D1220" i="16" l="1"/>
  <c r="G1220" i="16"/>
  <c r="F1220" i="16"/>
  <c r="S1221" i="16"/>
  <c r="A1221" i="16"/>
  <c r="S1222" i="16" l="1"/>
  <c r="A1222" i="16"/>
  <c r="D1221" i="16"/>
  <c r="G1221" i="16"/>
  <c r="F1221" i="16"/>
  <c r="D1222" i="16" l="1"/>
  <c r="F1222" i="16"/>
  <c r="G1222" i="16"/>
  <c r="S1223" i="16"/>
  <c r="A1223" i="16"/>
  <c r="D1223" i="16" l="1"/>
  <c r="G1223" i="16"/>
  <c r="F1223" i="16"/>
  <c r="S1224" i="16"/>
  <c r="A1224" i="16"/>
  <c r="F1224" i="16" l="1"/>
  <c r="G1224" i="16"/>
  <c r="D1224" i="16"/>
  <c r="S1225" i="16"/>
  <c r="A1225" i="16"/>
  <c r="S1226" i="16" l="1"/>
  <c r="A1226" i="16"/>
  <c r="F1225" i="16"/>
  <c r="D1225" i="16"/>
  <c r="G1225" i="16"/>
  <c r="A1227" i="16" l="1"/>
  <c r="S1227" i="16"/>
  <c r="D1226" i="16"/>
  <c r="F1226" i="16"/>
  <c r="G1226" i="16"/>
  <c r="F1227" i="16" l="1"/>
  <c r="D1227" i="16"/>
  <c r="G1227" i="16"/>
  <c r="A1228" i="16"/>
  <c r="S1228" i="16"/>
  <c r="A1229" i="16" l="1"/>
  <c r="S1229" i="16"/>
  <c r="G1228" i="16"/>
  <c r="F1228" i="16"/>
  <c r="D1228" i="16"/>
  <c r="A1230" i="16" l="1"/>
  <c r="S1230" i="16"/>
  <c r="D1229" i="16"/>
  <c r="F1229" i="16"/>
  <c r="G1229" i="16"/>
  <c r="S1231" i="16" l="1"/>
  <c r="A1231" i="16"/>
  <c r="G1230" i="16"/>
  <c r="D1230" i="16"/>
  <c r="F1230" i="16"/>
  <c r="D1231" i="16" l="1"/>
  <c r="G1231" i="16"/>
  <c r="F1231" i="16"/>
  <c r="S1232" i="16"/>
  <c r="A1232" i="16"/>
  <c r="A1233" i="16" l="1"/>
  <c r="S1233" i="16"/>
  <c r="D1232" i="16"/>
  <c r="F1232" i="16"/>
  <c r="G1232" i="16"/>
  <c r="S1234" i="16" l="1"/>
  <c r="A1234" i="16"/>
  <c r="G1233" i="16"/>
  <c r="F1233" i="16"/>
  <c r="D1233" i="16"/>
  <c r="D1234" i="16" l="1"/>
  <c r="G1234" i="16"/>
  <c r="F1234" i="16"/>
  <c r="S1235" i="16"/>
  <c r="A1235" i="16"/>
  <c r="S1236" i="16" l="1"/>
  <c r="A1236" i="16"/>
  <c r="F1235" i="16"/>
  <c r="G1235" i="16"/>
  <c r="D1235" i="16"/>
  <c r="F1236" i="16" l="1"/>
  <c r="D1236" i="16"/>
  <c r="G1236" i="16"/>
  <c r="A1237" i="16"/>
  <c r="S1237" i="16"/>
  <c r="S1238" i="16" l="1"/>
  <c r="A1238" i="16"/>
  <c r="G1237" i="16"/>
  <c r="D1237" i="16"/>
  <c r="F1237" i="16"/>
  <c r="D1238" i="16" l="1"/>
  <c r="F1238" i="16"/>
  <c r="G1238" i="16"/>
  <c r="S1239" i="16"/>
  <c r="A1239" i="16"/>
  <c r="S1240" i="16" l="1"/>
  <c r="A1240" i="16"/>
  <c r="F1239" i="16"/>
  <c r="D1239" i="16"/>
  <c r="G1239" i="16"/>
  <c r="S1241" i="16" l="1"/>
  <c r="A1241" i="16"/>
  <c r="G1240" i="16"/>
  <c r="D1240" i="16"/>
  <c r="F1240" i="16"/>
  <c r="G1241" i="16" l="1"/>
  <c r="D1241" i="16"/>
  <c r="F1241" i="16"/>
  <c r="S1242" i="16"/>
  <c r="A1242" i="16"/>
  <c r="S1243" i="16" l="1"/>
  <c r="A1243" i="16"/>
  <c r="D1242" i="16"/>
  <c r="G1242" i="16"/>
  <c r="F1242" i="16"/>
  <c r="D1243" i="16" l="1"/>
  <c r="G1243" i="16"/>
  <c r="F1243" i="16"/>
  <c r="S1244" i="16"/>
  <c r="A1244" i="16"/>
  <c r="S1245" i="16" l="1"/>
  <c r="A1245" i="16"/>
  <c r="F1244" i="16"/>
  <c r="D1244" i="16"/>
  <c r="G1244" i="16"/>
  <c r="F1245" i="16" l="1"/>
  <c r="G1245" i="16"/>
  <c r="D1245" i="16"/>
  <c r="S1246" i="16"/>
  <c r="A1246" i="16"/>
  <c r="D1246" i="16" l="1"/>
  <c r="G1246" i="16"/>
  <c r="F1246" i="16"/>
  <c r="S1247" i="16"/>
  <c r="A1247" i="16"/>
  <c r="G1247" i="16" l="1"/>
  <c r="D1247" i="16"/>
  <c r="F1247" i="16"/>
  <c r="S1248" i="16"/>
  <c r="A1248" i="16"/>
  <c r="G1248" i="16" l="1"/>
  <c r="F1248" i="16"/>
  <c r="D1248" i="16"/>
  <c r="S1249" i="16"/>
  <c r="A1249" i="16"/>
  <c r="G1249" i="16" l="1"/>
  <c r="F1249" i="16"/>
  <c r="D1249" i="16"/>
  <c r="S1250" i="16"/>
  <c r="A1250" i="16"/>
  <c r="D1250" i="16" l="1"/>
  <c r="G1250" i="16"/>
  <c r="F1250" i="16"/>
  <c r="S1251" i="16"/>
  <c r="A1251" i="16"/>
  <c r="S1252" i="16" l="1"/>
  <c r="A1252" i="16"/>
  <c r="F1251" i="16"/>
  <c r="D1251" i="16"/>
  <c r="G1251" i="16"/>
  <c r="F1252" i="16" l="1"/>
  <c r="G1252" i="16"/>
  <c r="D1252" i="16"/>
  <c r="S1253" i="16"/>
  <c r="A1253" i="16"/>
  <c r="G1253" i="16" l="1"/>
  <c r="F1253" i="16"/>
  <c r="D1253" i="16"/>
  <c r="A1254" i="16"/>
  <c r="S1254" i="16"/>
  <c r="D1254" i="16" l="1"/>
  <c r="F1254" i="16"/>
  <c r="G1254" i="16"/>
  <c r="A1255" i="16"/>
  <c r="S1255" i="16"/>
  <c r="S1256" i="16" l="1"/>
  <c r="A1256" i="16"/>
  <c r="F1255" i="16"/>
  <c r="D1255" i="16"/>
  <c r="G1255" i="16"/>
  <c r="D1256" i="16" l="1"/>
  <c r="G1256" i="16"/>
  <c r="F1256" i="16"/>
  <c r="S1257" i="16"/>
  <c r="A1257" i="16"/>
  <c r="D1257" i="16" l="1"/>
  <c r="G1257" i="16"/>
  <c r="F1257" i="16"/>
  <c r="A1258" i="16"/>
  <c r="S1258" i="16"/>
  <c r="D1258" i="16" l="1"/>
  <c r="G1258" i="16"/>
  <c r="F1258" i="16"/>
  <c r="S1259" i="16"/>
  <c r="A1259" i="16"/>
  <c r="F1259" i="16" l="1"/>
  <c r="G1259" i="16"/>
  <c r="D1259" i="16"/>
  <c r="S1260" i="16"/>
  <c r="A1260" i="16"/>
  <c r="S1261" i="16" l="1"/>
  <c r="A1261" i="16"/>
  <c r="G1260" i="16"/>
  <c r="F1260" i="16"/>
  <c r="D1260" i="16"/>
  <c r="G1261" i="16" l="1"/>
  <c r="D1261" i="16"/>
  <c r="F1261" i="16"/>
  <c r="S1262" i="16"/>
  <c r="A1262" i="16"/>
  <c r="A1263" i="16" l="1"/>
  <c r="S1263" i="16"/>
  <c r="D1262" i="16"/>
  <c r="F1262" i="16"/>
  <c r="G1262" i="16"/>
  <c r="G1263" i="16" l="1"/>
  <c r="F1263" i="16"/>
  <c r="D1263" i="16"/>
  <c r="S1264" i="16"/>
  <c r="A1264" i="16"/>
  <c r="F1264" i="16" l="1"/>
  <c r="G1264" i="16"/>
  <c r="D1264" i="16"/>
  <c r="S1265" i="16"/>
  <c r="A1265" i="16"/>
  <c r="F1265" i="16" l="1"/>
  <c r="D1265" i="16"/>
  <c r="G1265" i="16"/>
  <c r="S1266" i="16"/>
  <c r="A1266" i="16"/>
  <c r="D1266" i="16" l="1"/>
  <c r="F1266" i="16"/>
  <c r="G1266" i="16"/>
  <c r="S1267" i="16"/>
  <c r="A1267" i="16"/>
  <c r="F1267" i="16" l="1"/>
  <c r="D1267" i="16"/>
  <c r="G1267" i="16"/>
  <c r="S1268" i="16"/>
  <c r="A1268" i="16"/>
  <c r="S1269" i="16" l="1"/>
  <c r="A1269" i="16"/>
  <c r="G1268" i="16"/>
  <c r="F1268" i="16"/>
  <c r="D1268" i="16"/>
  <c r="F1269" i="16" l="1"/>
  <c r="D1269" i="16"/>
  <c r="G1269" i="16"/>
  <c r="A1270" i="16"/>
  <c r="S1270" i="16"/>
  <c r="G1270" i="16" l="1"/>
  <c r="D1270" i="16"/>
  <c r="F1270" i="16"/>
  <c r="S1271" i="16"/>
  <c r="A1271" i="16"/>
  <c r="S1272" i="16" l="1"/>
  <c r="A1272" i="16"/>
  <c r="F1271" i="16"/>
  <c r="G1271" i="16"/>
  <c r="D1271" i="16"/>
  <c r="D1272" i="16" l="1"/>
  <c r="F1272" i="16"/>
  <c r="G1272" i="16"/>
  <c r="S1273" i="16"/>
  <c r="A1273" i="16"/>
  <c r="S1274" i="16" l="1"/>
  <c r="A1274" i="16"/>
  <c r="D1273" i="16"/>
  <c r="G1273" i="16"/>
  <c r="F1273" i="16"/>
  <c r="D1274" i="16" l="1"/>
  <c r="F1274" i="16"/>
  <c r="G1274" i="16"/>
  <c r="A1275" i="16"/>
  <c r="S1275" i="16"/>
  <c r="G1275" i="16" l="1"/>
  <c r="F1275" i="16"/>
  <c r="D1275" i="16"/>
  <c r="S1276" i="16"/>
  <c r="A1276" i="16"/>
  <c r="G1276" i="16" l="1"/>
  <c r="F1276" i="16"/>
  <c r="D1276" i="16"/>
  <c r="S1277" i="16"/>
  <c r="A1277" i="16"/>
  <c r="D1277" i="16" l="1"/>
  <c r="G1277" i="16"/>
  <c r="F1277" i="16"/>
  <c r="A1278" i="16"/>
  <c r="S1278" i="16"/>
  <c r="S1279" i="16" l="1"/>
  <c r="A1279" i="16"/>
  <c r="D1278" i="16"/>
  <c r="G1278" i="16"/>
  <c r="F1278" i="16"/>
  <c r="F1279" i="16" l="1"/>
  <c r="G1279" i="16"/>
  <c r="D1279" i="16"/>
  <c r="S1280" i="16"/>
  <c r="A1280" i="16"/>
  <c r="A1281" i="16" l="1"/>
  <c r="S1281" i="16"/>
  <c r="D1280" i="16"/>
  <c r="F1280" i="16"/>
  <c r="G1280" i="16"/>
  <c r="S1282" i="16" l="1"/>
  <c r="A1282" i="16"/>
  <c r="G1281" i="16"/>
  <c r="D1281" i="16"/>
  <c r="F1281" i="16"/>
  <c r="F1282" i="16" l="1"/>
  <c r="G1282" i="16"/>
  <c r="D1282" i="16"/>
  <c r="A1283" i="16"/>
  <c r="S1283" i="16"/>
  <c r="G1283" i="16" l="1"/>
  <c r="F1283" i="16"/>
  <c r="D1283" i="16"/>
  <c r="S1284" i="16"/>
  <c r="A1284" i="16"/>
  <c r="G1284" i="16" l="1"/>
  <c r="F1284" i="16"/>
  <c r="D1284" i="16"/>
  <c r="S1285" i="16"/>
  <c r="A1285" i="16"/>
  <c r="S1286" i="16" l="1"/>
  <c r="A1286" i="16"/>
  <c r="G1285" i="16"/>
  <c r="F1285" i="16"/>
  <c r="D1285" i="16"/>
  <c r="D1286" i="16" l="1"/>
  <c r="G1286" i="16"/>
  <c r="F1286" i="16"/>
  <c r="S1287" i="16"/>
  <c r="A1287" i="16"/>
  <c r="D1287" i="16" l="1"/>
  <c r="F1287" i="16"/>
  <c r="G1287" i="16"/>
  <c r="A1288" i="16"/>
  <c r="S1288" i="16"/>
  <c r="D1288" i="16" l="1"/>
  <c r="G1288" i="16"/>
  <c r="F1288" i="16"/>
  <c r="S1289" i="16"/>
  <c r="A1289" i="16"/>
  <c r="D1289" i="16" l="1"/>
  <c r="F1289" i="16"/>
  <c r="G1289" i="16"/>
  <c r="S1290" i="16"/>
  <c r="A1290" i="16"/>
  <c r="S1291" i="16" l="1"/>
  <c r="A1291" i="16"/>
  <c r="D1290" i="16"/>
  <c r="G1290" i="16"/>
  <c r="F1290" i="16"/>
  <c r="G1291" i="16" l="1"/>
  <c r="F1291" i="16"/>
  <c r="D1291" i="16"/>
  <c r="S1292" i="16"/>
  <c r="A1292" i="16"/>
  <c r="A1293" i="16" l="1"/>
  <c r="S1293" i="16"/>
  <c r="G1292" i="16"/>
  <c r="F1292" i="16"/>
  <c r="D1292" i="16"/>
  <c r="G1293" i="16" l="1"/>
  <c r="F1293" i="16"/>
  <c r="D1293" i="16"/>
  <c r="S1294" i="16"/>
  <c r="A1294" i="16"/>
  <c r="D1294" i="16" l="1"/>
  <c r="F1294" i="16"/>
  <c r="G1294" i="16"/>
  <c r="S1295" i="16"/>
  <c r="A1295" i="16"/>
  <c r="D1295" i="16" l="1"/>
  <c r="G1295" i="16"/>
  <c r="F1295" i="16"/>
  <c r="S1296" i="16"/>
  <c r="A1296" i="16"/>
  <c r="G1296" i="16" l="1"/>
  <c r="F1296" i="16"/>
  <c r="D1296" i="16"/>
  <c r="S1297" i="16"/>
  <c r="A1297" i="16"/>
  <c r="S1298" i="16" l="1"/>
  <c r="A1298" i="16"/>
  <c r="G1297" i="16"/>
  <c r="D1297" i="16"/>
  <c r="F1297" i="16"/>
  <c r="F1298" i="16" l="1"/>
  <c r="D1298" i="16"/>
  <c r="G1298" i="16"/>
  <c r="A1299" i="16"/>
  <c r="S1299" i="16"/>
  <c r="S1300" i="16" l="1"/>
  <c r="A1300" i="16"/>
  <c r="F1299" i="16"/>
  <c r="D1299" i="16"/>
  <c r="G1299" i="16"/>
  <c r="S1301" i="16" l="1"/>
  <c r="A1301" i="16"/>
  <c r="G1300" i="16"/>
  <c r="F1300" i="16"/>
  <c r="D1300" i="16"/>
  <c r="D1301" i="16" l="1"/>
  <c r="G1301" i="16"/>
  <c r="F1301" i="16"/>
  <c r="S1302" i="16"/>
  <c r="A1302" i="16"/>
  <c r="S1303" i="16" l="1"/>
  <c r="A1303" i="16"/>
  <c r="D1302" i="16"/>
  <c r="F1302" i="16"/>
  <c r="G1302" i="16"/>
  <c r="G1303" i="16" l="1"/>
  <c r="D1303" i="16"/>
  <c r="F1303" i="16"/>
  <c r="S1304" i="16"/>
  <c r="A1304" i="16"/>
  <c r="G1304" i="16" l="1"/>
  <c r="D1304" i="16"/>
  <c r="F1304" i="16"/>
  <c r="S1305" i="16"/>
  <c r="A1305" i="16"/>
  <c r="D1305" i="16" l="1"/>
  <c r="G1305" i="16"/>
  <c r="F1305" i="16"/>
  <c r="S1306" i="16"/>
  <c r="A1306" i="16"/>
  <c r="S1307" i="16" l="1"/>
  <c r="A1307" i="16"/>
  <c r="D1306" i="16"/>
  <c r="G1306" i="16"/>
  <c r="F1306" i="16"/>
  <c r="D1307" i="16" l="1"/>
  <c r="F1307" i="16"/>
  <c r="G1307" i="16"/>
  <c r="S1308" i="16"/>
  <c r="A1308" i="16"/>
  <c r="D1308" i="16" l="1"/>
  <c r="G1308" i="16"/>
  <c r="F1308" i="16"/>
  <c r="S1309" i="16"/>
  <c r="A1309" i="16"/>
  <c r="G1309" i="16" l="1"/>
  <c r="D1309" i="16"/>
  <c r="F1309" i="16"/>
  <c r="A1310" i="16"/>
  <c r="S1310" i="16"/>
  <c r="S1311" i="16" l="1"/>
  <c r="A1311" i="16"/>
  <c r="G1310" i="16"/>
  <c r="D1310" i="16"/>
  <c r="F1310" i="16"/>
  <c r="D1311" i="16" l="1"/>
  <c r="F1311" i="16"/>
  <c r="G1311" i="16"/>
  <c r="S1312" i="16"/>
  <c r="A1312" i="16"/>
  <c r="G1312" i="16" l="1"/>
  <c r="F1312" i="16"/>
  <c r="D1312" i="16"/>
  <c r="S1313" i="16"/>
  <c r="A1313" i="16"/>
  <c r="D1313" i="16" l="1"/>
  <c r="G1313" i="16"/>
  <c r="F1313" i="16"/>
  <c r="A1314" i="16"/>
  <c r="S1314" i="16"/>
  <c r="G1314" i="16" l="1"/>
  <c r="D1314" i="16"/>
  <c r="F1314" i="16"/>
  <c r="A1315" i="16"/>
  <c r="S1315" i="16"/>
  <c r="G1315" i="16" l="1"/>
  <c r="F1315" i="16"/>
  <c r="D1315" i="16"/>
  <c r="S1316" i="16"/>
  <c r="A1316" i="16"/>
  <c r="S1317" i="16" l="1"/>
  <c r="A1317" i="16"/>
  <c r="G1316" i="16"/>
  <c r="D1316" i="16"/>
  <c r="F1316" i="16"/>
  <c r="D1317" i="16" l="1"/>
  <c r="G1317" i="16"/>
  <c r="F1317" i="16"/>
  <c r="S1318" i="16"/>
  <c r="A1318" i="16"/>
  <c r="S1319" i="16" l="1"/>
  <c r="A1319" i="16"/>
  <c r="D1318" i="16"/>
  <c r="F1318" i="16"/>
  <c r="G1318" i="16"/>
  <c r="S1320" i="16" l="1"/>
  <c r="A1320" i="16"/>
  <c r="F1319" i="16"/>
  <c r="D1319" i="16"/>
  <c r="G1319" i="16"/>
  <c r="S1321" i="16" l="1"/>
  <c r="A1321" i="16"/>
  <c r="G1320" i="16"/>
  <c r="F1320" i="16"/>
  <c r="D1320" i="16"/>
  <c r="F1321" i="16" l="1"/>
  <c r="D1321" i="16"/>
  <c r="G1321" i="16"/>
  <c r="S1322" i="16"/>
  <c r="A1322" i="16"/>
  <c r="S1323" i="16" l="1"/>
  <c r="A1323" i="16"/>
  <c r="G1322" i="16"/>
  <c r="D1322" i="16"/>
  <c r="F1322" i="16"/>
  <c r="S1324" i="16" l="1"/>
  <c r="A1324" i="16"/>
  <c r="F1323" i="16"/>
  <c r="D1323" i="16"/>
  <c r="G1323" i="16"/>
  <c r="A1325" i="16" l="1"/>
  <c r="S1325" i="16"/>
  <c r="G1324" i="16"/>
  <c r="D1324" i="16"/>
  <c r="F1324" i="16"/>
  <c r="S1326" i="16" l="1"/>
  <c r="A1326" i="16"/>
  <c r="D1325" i="16"/>
  <c r="G1325" i="16"/>
  <c r="F1325" i="16"/>
  <c r="D1326" i="16" l="1"/>
  <c r="F1326" i="16"/>
  <c r="G1326" i="16"/>
  <c r="S1327" i="16"/>
  <c r="A1327" i="16"/>
  <c r="D1327" i="16" l="1"/>
  <c r="G1327" i="16"/>
  <c r="F1327" i="16"/>
  <c r="S1328" i="16"/>
  <c r="A1328" i="16"/>
  <c r="S1329" i="16" l="1"/>
  <c r="A1329" i="16"/>
  <c r="F1328" i="16"/>
  <c r="D1328" i="16"/>
  <c r="G1328" i="16"/>
  <c r="G1329" i="16" l="1"/>
  <c r="D1329" i="16"/>
  <c r="F1329" i="16"/>
  <c r="S1330" i="16"/>
  <c r="A1330" i="16"/>
  <c r="G1330" i="16" l="1"/>
  <c r="D1330" i="16"/>
  <c r="F1330" i="16"/>
  <c r="A1331" i="16"/>
  <c r="S1331" i="16"/>
  <c r="F1331" i="16" l="1"/>
  <c r="D1331" i="16"/>
  <c r="G1331" i="16"/>
  <c r="A1332" i="16"/>
  <c r="S1332" i="16"/>
  <c r="A1333" i="16" l="1"/>
  <c r="S1333" i="16"/>
  <c r="F1332" i="16"/>
  <c r="D1332" i="16"/>
  <c r="G1332" i="16"/>
  <c r="S1334" i="16" l="1"/>
  <c r="A1334" i="16"/>
  <c r="G1333" i="16"/>
  <c r="F1333" i="16"/>
  <c r="D1333" i="16"/>
  <c r="S1335" i="16" l="1"/>
  <c r="A1335" i="16"/>
  <c r="D1334" i="16"/>
  <c r="G1334" i="16"/>
  <c r="F1334" i="16"/>
  <c r="D1335" i="16" l="1"/>
  <c r="G1335" i="16"/>
  <c r="F1335" i="16"/>
  <c r="A1336" i="16"/>
  <c r="S1336" i="16"/>
  <c r="S1337" i="16" l="1"/>
  <c r="A1337" i="16"/>
  <c r="D1336" i="16"/>
  <c r="G1336" i="16"/>
  <c r="F1336" i="16"/>
  <c r="G1337" i="16" l="1"/>
  <c r="D1337" i="16"/>
  <c r="F1337" i="16"/>
  <c r="S1338" i="16"/>
  <c r="A1338" i="16"/>
  <c r="G1338" i="16" l="1"/>
  <c r="F1338" i="16"/>
  <c r="D1338" i="16"/>
  <c r="A1339" i="16"/>
  <c r="S1339" i="16"/>
  <c r="S1340" i="16" l="1"/>
  <c r="A1340" i="16"/>
  <c r="D1339" i="16"/>
  <c r="G1339" i="16"/>
  <c r="F1339" i="16"/>
  <c r="G1340" i="16" l="1"/>
  <c r="D1340" i="16"/>
  <c r="F1340" i="16"/>
  <c r="S1341" i="16"/>
  <c r="A1341" i="16"/>
  <c r="D1341" i="16" l="1"/>
  <c r="G1341" i="16"/>
  <c r="F1341" i="16"/>
  <c r="S1342" i="16"/>
  <c r="A1342" i="16"/>
  <c r="F1342" i="16" l="1"/>
  <c r="D1342" i="16"/>
  <c r="G1342" i="16"/>
  <c r="A1343" i="16"/>
  <c r="S1343" i="16"/>
  <c r="S1344" i="16" l="1"/>
  <c r="A1344" i="16"/>
  <c r="G1343" i="16"/>
  <c r="F1343" i="16"/>
  <c r="D1343" i="16"/>
  <c r="G1344" i="16" l="1"/>
  <c r="D1344" i="16"/>
  <c r="F1344" i="16"/>
  <c r="S1345" i="16"/>
  <c r="A1345" i="16"/>
  <c r="D1345" i="16" l="1"/>
  <c r="F1345" i="16"/>
  <c r="G1345" i="16"/>
  <c r="A1346" i="16"/>
  <c r="S1346" i="16"/>
  <c r="S1347" i="16" l="1"/>
  <c r="A1347" i="16"/>
  <c r="G1346" i="16"/>
  <c r="F1346" i="16"/>
  <c r="D1346" i="16"/>
  <c r="F1347" i="16" l="1"/>
  <c r="D1347" i="16"/>
  <c r="G1347" i="16"/>
  <c r="A1348" i="16"/>
  <c r="S1348" i="16"/>
  <c r="G1348" i="16" l="1"/>
  <c r="D1348" i="16"/>
  <c r="F1348" i="16"/>
  <c r="A1349" i="16"/>
  <c r="S1349" i="16"/>
  <c r="G1349" i="16" l="1"/>
  <c r="F1349" i="16"/>
  <c r="D1349" i="16"/>
  <c r="S1350" i="16"/>
  <c r="A1350" i="16"/>
  <c r="A1351" i="16" l="1"/>
  <c r="S1351" i="16"/>
  <c r="G1350" i="16"/>
  <c r="F1350" i="16"/>
  <c r="D1350" i="16"/>
  <c r="F1351" i="16" l="1"/>
  <c r="D1351" i="16"/>
  <c r="G1351" i="16"/>
  <c r="A1352" i="16"/>
  <c r="S1352" i="16"/>
  <c r="D1352" i="16" l="1"/>
  <c r="F1352" i="16"/>
  <c r="G1352" i="16"/>
  <c r="S1353" i="16"/>
  <c r="A1353" i="16"/>
  <c r="G1353" i="16" l="1"/>
  <c r="F1353" i="16"/>
  <c r="D1353" i="16"/>
  <c r="S1354" i="16"/>
  <c r="A1354" i="16"/>
  <c r="A1355" i="16" l="1"/>
  <c r="S1355" i="16"/>
  <c r="G1354" i="16"/>
  <c r="F1354" i="16"/>
  <c r="D1354" i="16"/>
  <c r="S1356" i="16" l="1"/>
  <c r="A1356" i="16"/>
  <c r="F1355" i="16"/>
  <c r="D1355" i="16"/>
  <c r="G1355" i="16"/>
  <c r="S1357" i="16" l="1"/>
  <c r="A1357" i="16"/>
  <c r="G1356" i="16"/>
  <c r="F1356" i="16"/>
  <c r="D1356" i="16"/>
  <c r="D1357" i="16" l="1"/>
  <c r="G1357" i="16"/>
  <c r="F1357" i="16"/>
  <c r="S1358" i="16"/>
  <c r="A1358" i="16"/>
  <c r="D1358" i="16" l="1"/>
  <c r="F1358" i="16"/>
  <c r="G1358" i="16"/>
  <c r="A1359" i="16"/>
  <c r="S1359" i="16"/>
  <c r="F1359" i="16" l="1"/>
  <c r="D1359" i="16"/>
  <c r="G1359" i="16"/>
  <c r="S1360" i="16"/>
  <c r="A1360" i="16"/>
  <c r="G1360" i="16" l="1"/>
  <c r="F1360" i="16"/>
  <c r="D1360" i="16"/>
  <c r="S1361" i="16"/>
  <c r="A1361" i="16"/>
  <c r="S1362" i="16" l="1"/>
  <c r="A1362" i="16"/>
  <c r="D1361" i="16"/>
  <c r="G1361" i="16"/>
  <c r="F1361" i="16"/>
  <c r="G1362" i="16" l="1"/>
  <c r="D1362" i="16"/>
  <c r="F1362" i="16"/>
  <c r="S1363" i="16"/>
  <c r="A1363" i="16"/>
  <c r="A1364" i="16" l="1"/>
  <c r="S1364" i="16"/>
  <c r="D1363" i="16"/>
  <c r="G1363" i="16"/>
  <c r="F1363" i="16"/>
  <c r="G1364" i="16" l="1"/>
  <c r="D1364" i="16"/>
  <c r="F1364" i="16"/>
  <c r="S1365" i="16"/>
  <c r="A1365" i="16"/>
  <c r="A1366" i="16" l="1"/>
  <c r="S1366" i="16"/>
  <c r="F1365" i="16"/>
  <c r="D1365" i="16"/>
  <c r="G1365" i="16"/>
  <c r="S1367" i="16" l="1"/>
  <c r="A1367" i="16"/>
  <c r="D1366" i="16"/>
  <c r="F1366" i="16"/>
  <c r="G1366" i="16"/>
  <c r="F1367" i="16" l="1"/>
  <c r="G1367" i="16"/>
  <c r="D1367" i="16"/>
  <c r="S1368" i="16"/>
  <c r="A1368" i="16"/>
  <c r="S1369" i="16" l="1"/>
  <c r="A1369" i="16"/>
  <c r="G1368" i="16"/>
  <c r="D1368" i="16"/>
  <c r="F1368" i="16"/>
  <c r="F1369" i="16" l="1"/>
  <c r="D1369" i="16"/>
  <c r="G1369" i="16"/>
  <c r="A1370" i="16"/>
  <c r="S1370" i="16"/>
  <c r="F1370" i="16" l="1"/>
  <c r="G1370" i="16"/>
  <c r="D1370" i="16"/>
  <c r="A1371" i="16"/>
  <c r="S1371" i="16"/>
  <c r="F1371" i="16" l="1"/>
  <c r="G1371" i="16"/>
  <c r="D1371" i="16"/>
  <c r="S1372" i="16"/>
  <c r="A1372" i="16"/>
  <c r="D1372" i="16" l="1"/>
  <c r="F1372" i="16"/>
  <c r="G1372" i="16"/>
  <c r="S1373" i="16"/>
  <c r="A1373" i="16"/>
  <c r="G1373" i="16" l="1"/>
  <c r="D1373" i="16"/>
  <c r="F1373" i="16"/>
  <c r="A1374" i="16"/>
  <c r="S1374" i="16"/>
  <c r="D1374" i="16" l="1"/>
  <c r="F1374" i="16"/>
  <c r="G1374" i="16"/>
  <c r="S1375" i="16"/>
  <c r="A1375" i="16"/>
  <c r="S1376" i="16" l="1"/>
  <c r="A1376" i="16"/>
  <c r="D1375" i="16"/>
  <c r="F1375" i="16"/>
  <c r="G1375" i="16"/>
  <c r="D1376" i="16" l="1"/>
  <c r="G1376" i="16"/>
  <c r="F1376" i="16"/>
  <c r="S1377" i="16"/>
  <c r="A1377" i="16"/>
  <c r="G1377" i="16" l="1"/>
  <c r="F1377" i="16"/>
  <c r="D1377" i="16"/>
  <c r="S1378" i="16"/>
  <c r="A1378" i="16"/>
  <c r="S1379" i="16" l="1"/>
  <c r="A1379" i="16"/>
  <c r="D1378" i="16"/>
  <c r="F1378" i="16"/>
  <c r="G1378" i="16"/>
  <c r="D1379" i="16" l="1"/>
  <c r="F1379" i="16"/>
  <c r="G1379" i="16"/>
  <c r="S1380" i="16"/>
  <c r="A1380" i="16"/>
  <c r="F1380" i="16" l="1"/>
  <c r="G1380" i="16"/>
  <c r="D1380" i="16"/>
  <c r="S1381" i="16"/>
  <c r="A1381" i="16"/>
  <c r="D1381" i="16" l="1"/>
  <c r="G1381" i="16"/>
  <c r="F1381" i="16"/>
  <c r="S1382" i="16"/>
  <c r="A1382" i="16"/>
  <c r="F1382" i="16" l="1"/>
  <c r="D1382" i="16"/>
  <c r="G1382" i="16"/>
  <c r="A1383" i="16"/>
  <c r="S1383" i="16"/>
  <c r="D1383" i="16" l="1"/>
  <c r="F1383" i="16"/>
  <c r="G1383" i="16"/>
  <c r="S1384" i="16"/>
  <c r="A1384" i="16"/>
  <c r="S1385" i="16" l="1"/>
  <c r="A1385" i="16"/>
  <c r="G1384" i="16"/>
  <c r="F1384" i="16"/>
  <c r="D1384" i="16"/>
  <c r="D1385" i="16" l="1"/>
  <c r="G1385" i="16"/>
  <c r="F1385" i="16"/>
  <c r="A1386" i="16"/>
  <c r="S1386" i="16"/>
  <c r="S1387" i="16" l="1"/>
  <c r="A1387" i="16"/>
  <c r="D1386" i="16"/>
  <c r="G1386" i="16"/>
  <c r="F1386" i="16"/>
  <c r="F1387" i="16" l="1"/>
  <c r="D1387" i="16"/>
  <c r="G1387" i="16"/>
  <c r="S1388" i="16"/>
  <c r="A1388" i="16"/>
  <c r="G1388" i="16" l="1"/>
  <c r="D1388" i="16"/>
  <c r="F1388" i="16"/>
  <c r="S1389" i="16"/>
  <c r="A1389" i="16"/>
  <c r="S1390" i="16" l="1"/>
  <c r="A1390" i="16"/>
  <c r="G1389" i="16"/>
  <c r="F1389" i="16"/>
  <c r="D1389" i="16"/>
  <c r="F1390" i="16" l="1"/>
  <c r="D1390" i="16"/>
  <c r="G1390" i="16"/>
  <c r="A1391" i="16"/>
  <c r="S1391" i="16"/>
  <c r="F1391" i="16" l="1"/>
  <c r="D1391" i="16"/>
  <c r="G1391" i="16"/>
  <c r="S1392" i="16"/>
  <c r="A1392" i="16"/>
  <c r="G1392" i="16" l="1"/>
  <c r="F1392" i="16"/>
  <c r="D1392" i="16"/>
  <c r="S1393" i="16"/>
  <c r="A1393" i="16"/>
  <c r="F1393" i="16" l="1"/>
  <c r="D1393" i="16"/>
  <c r="G1393" i="16"/>
  <c r="A1394" i="16"/>
  <c r="S1394" i="16"/>
  <c r="S1395" i="16" l="1"/>
  <c r="A1395" i="16"/>
  <c r="D1394" i="16"/>
  <c r="G1394" i="16"/>
  <c r="F1394" i="16"/>
  <c r="G1395" i="16" l="1"/>
  <c r="F1395" i="16"/>
  <c r="D1395" i="16"/>
  <c r="S1396" i="16"/>
  <c r="A1396" i="16"/>
  <c r="G1396" i="16" l="1"/>
  <c r="F1396" i="16"/>
  <c r="D1396" i="16"/>
  <c r="S1397" i="16"/>
  <c r="A1397" i="16"/>
  <c r="D1397" i="16" l="1"/>
  <c r="G1397" i="16"/>
  <c r="F1397" i="16"/>
  <c r="S1398" i="16"/>
  <c r="A1398" i="16"/>
  <c r="A1399" i="16" l="1"/>
  <c r="S1399" i="16"/>
  <c r="F1398" i="16"/>
  <c r="G1398" i="16"/>
  <c r="D1398" i="16"/>
  <c r="S1400" i="16" l="1"/>
  <c r="A1400" i="16"/>
  <c r="F1399" i="16"/>
  <c r="G1399" i="16"/>
  <c r="D1399" i="16"/>
  <c r="G1400" i="16" l="1"/>
  <c r="D1400" i="16"/>
  <c r="F1400" i="16"/>
  <c r="A1401" i="16"/>
  <c r="S1401" i="16"/>
  <c r="G1401" i="16" l="1"/>
  <c r="F1401" i="16"/>
  <c r="D1401" i="16"/>
  <c r="A1402" i="16"/>
  <c r="S1402" i="16"/>
  <c r="S1403" i="16" l="1"/>
  <c r="A1403" i="16"/>
  <c r="F1402" i="16"/>
  <c r="D1402" i="16"/>
  <c r="G1402" i="16"/>
  <c r="D1403" i="16" l="1"/>
  <c r="F1403" i="16"/>
  <c r="G1403" i="16"/>
  <c r="A1404" i="16"/>
  <c r="S1404" i="16"/>
  <c r="F1404" i="16" l="1"/>
  <c r="D1404" i="16"/>
  <c r="G1404" i="16"/>
  <c r="S1405" i="16"/>
  <c r="A1405" i="16"/>
  <c r="S1406" i="16" l="1"/>
  <c r="A1406" i="16"/>
  <c r="F1405" i="16"/>
  <c r="G1405" i="16"/>
  <c r="D1405" i="16"/>
  <c r="S1407" i="16" l="1"/>
  <c r="A1407" i="16"/>
  <c r="G1406" i="16"/>
  <c r="D1406" i="16"/>
  <c r="F1406" i="16"/>
  <c r="F1407" i="16" l="1"/>
  <c r="D1407" i="16"/>
  <c r="G1407" i="16"/>
  <c r="S1408" i="16"/>
  <c r="A1408" i="16"/>
  <c r="D1408" i="16" l="1"/>
  <c r="F1408" i="16"/>
  <c r="G1408" i="16"/>
  <c r="S1409" i="16"/>
  <c r="A1409" i="16"/>
  <c r="S1410" i="16" l="1"/>
  <c r="A1410" i="16"/>
  <c r="G1409" i="16"/>
  <c r="D1409" i="16"/>
  <c r="F1409" i="16"/>
  <c r="D1410" i="16" l="1"/>
  <c r="G1410" i="16"/>
  <c r="F1410" i="16"/>
  <c r="S1411" i="16"/>
  <c r="A1411" i="16"/>
  <c r="S1412" i="16" l="1"/>
  <c r="A1412" i="16"/>
  <c r="F1411" i="16"/>
  <c r="G1411" i="16"/>
  <c r="D1411" i="16"/>
  <c r="S1413" i="16" l="1"/>
  <c r="A1413" i="16"/>
  <c r="F1412" i="16"/>
  <c r="G1412" i="16"/>
  <c r="D1412" i="16"/>
  <c r="S1414" i="16" l="1"/>
  <c r="A1414" i="16"/>
  <c r="D1413" i="16"/>
  <c r="F1413" i="16"/>
  <c r="G1413" i="16"/>
  <c r="D1414" i="16" l="1"/>
  <c r="G1414" i="16"/>
  <c r="F1414" i="16"/>
  <c r="S1415" i="16"/>
  <c r="A1415" i="16"/>
  <c r="S1416" i="16" l="1"/>
  <c r="A1416" i="16"/>
  <c r="F1415" i="16"/>
  <c r="G1415" i="16"/>
  <c r="D1415" i="16"/>
  <c r="D1416" i="16" l="1"/>
  <c r="G1416" i="16"/>
  <c r="F1416" i="16"/>
  <c r="A1417" i="16"/>
  <c r="S1417" i="16"/>
  <c r="D1417" i="16" l="1"/>
  <c r="F1417" i="16"/>
  <c r="G1417" i="16"/>
  <c r="S1418" i="16"/>
  <c r="A1418" i="16"/>
  <c r="S1419" i="16" l="1"/>
  <c r="A1419" i="16"/>
  <c r="G1418" i="16"/>
  <c r="F1418" i="16"/>
  <c r="D1418" i="16"/>
  <c r="G1419" i="16" l="1"/>
  <c r="D1419" i="16"/>
  <c r="F1419" i="16"/>
  <c r="A1420" i="16"/>
  <c r="S1420" i="16"/>
  <c r="S1421" i="16" l="1"/>
  <c r="A1421" i="16"/>
  <c r="G1420" i="16"/>
  <c r="D1420" i="16"/>
  <c r="F1420" i="16"/>
  <c r="D1421" i="16" l="1"/>
  <c r="G1421" i="16"/>
  <c r="F1421" i="16"/>
  <c r="S1422" i="16"/>
  <c r="A1422" i="16"/>
  <c r="D1422" i="16" l="1"/>
  <c r="G1422" i="16"/>
  <c r="F1422" i="16"/>
  <c r="A1423" i="16"/>
  <c r="S1423" i="16"/>
  <c r="S1424" i="16" l="1"/>
  <c r="A1424" i="16"/>
  <c r="F1423" i="16"/>
  <c r="D1423" i="16"/>
  <c r="G1423" i="16"/>
  <c r="F1424" i="16" l="1"/>
  <c r="G1424" i="16"/>
  <c r="D1424" i="16"/>
  <c r="S1425" i="16"/>
  <c r="A1425" i="16"/>
  <c r="D1425" i="16" l="1"/>
  <c r="G1425" i="16"/>
  <c r="F1425" i="16"/>
  <c r="S1426" i="16"/>
  <c r="A1426" i="16"/>
  <c r="S1427" i="16" l="1"/>
  <c r="A1427" i="16"/>
  <c r="D1426" i="16"/>
  <c r="G1426" i="16"/>
  <c r="F1426" i="16"/>
  <c r="G1427" i="16" l="1"/>
  <c r="F1427" i="16"/>
  <c r="D1427" i="16"/>
  <c r="S1428" i="16"/>
  <c r="A1428" i="16"/>
  <c r="F1428" i="16" l="1"/>
  <c r="D1428" i="16"/>
  <c r="G1428" i="16"/>
  <c r="S1429" i="16"/>
  <c r="A1429" i="16"/>
  <c r="D1429" i="16" l="1"/>
  <c r="G1429" i="16"/>
  <c r="F1429" i="16"/>
  <c r="S1430" i="16"/>
  <c r="A1430" i="16"/>
  <c r="D1430" i="16" l="1"/>
  <c r="G1430" i="16"/>
  <c r="F1430" i="16"/>
  <c r="S1431" i="16"/>
  <c r="A1431" i="16"/>
  <c r="F1431" i="16" l="1"/>
  <c r="G1431" i="16"/>
  <c r="D1431" i="16"/>
  <c r="S1432" i="16"/>
  <c r="A1432" i="16"/>
  <c r="F1432" i="16" l="1"/>
  <c r="G1432" i="16"/>
  <c r="D1432" i="16"/>
  <c r="S1433" i="16"/>
  <c r="A1433" i="16"/>
  <c r="S1434" i="16" l="1"/>
  <c r="A1434" i="16"/>
  <c r="D1433" i="16"/>
  <c r="G1433" i="16"/>
  <c r="F1433" i="16"/>
  <c r="D1434" i="16" l="1"/>
  <c r="G1434" i="16"/>
  <c r="F1434" i="16"/>
  <c r="S1435" i="16"/>
  <c r="A1435" i="16"/>
  <c r="S1436" i="16" l="1"/>
  <c r="A1436" i="16"/>
  <c r="G1435" i="16"/>
  <c r="D1435" i="16"/>
  <c r="F1435" i="16"/>
  <c r="G1436" i="16" l="1"/>
  <c r="D1436" i="16"/>
  <c r="F1436" i="16"/>
  <c r="A1437" i="16"/>
  <c r="S1437" i="16"/>
  <c r="D1437" i="16" l="1"/>
  <c r="G1437" i="16"/>
  <c r="F1437" i="16"/>
  <c r="A1438" i="16"/>
  <c r="S1438" i="16"/>
  <c r="A1439" i="16" l="1"/>
  <c r="S1439" i="16"/>
  <c r="G1438" i="16"/>
  <c r="D1438" i="16"/>
  <c r="F1438" i="16"/>
  <c r="F1439" i="16" l="1"/>
  <c r="D1439" i="16"/>
  <c r="G1439" i="16"/>
  <c r="S1440" i="16"/>
  <c r="A1440" i="16"/>
  <c r="S1441" i="16" l="1"/>
  <c r="A1441" i="16"/>
  <c r="G1440" i="16"/>
  <c r="F1440" i="16"/>
  <c r="D1440" i="16"/>
  <c r="F1441" i="16" l="1"/>
  <c r="G1441" i="16"/>
  <c r="D1441" i="16"/>
  <c r="S1442" i="16"/>
  <c r="A1442" i="16"/>
  <c r="A1443" i="16" l="1"/>
  <c r="S1443" i="16"/>
  <c r="G1442" i="16"/>
  <c r="D1442" i="16"/>
  <c r="F1442" i="16"/>
  <c r="F1443" i="16" l="1"/>
  <c r="D1443" i="16"/>
  <c r="G1443" i="16"/>
  <c r="S1444" i="16"/>
  <c r="A1444" i="16"/>
  <c r="A1445" i="16" l="1"/>
  <c r="S1445" i="16"/>
  <c r="G1444" i="16"/>
  <c r="D1444" i="16"/>
  <c r="F1444" i="16"/>
  <c r="F1445" i="16" l="1"/>
  <c r="G1445" i="16"/>
  <c r="D1445" i="16"/>
  <c r="S1446" i="16"/>
  <c r="A1446" i="16"/>
  <c r="A1447" i="16" l="1"/>
  <c r="S1447" i="16"/>
  <c r="D1446" i="16"/>
  <c r="G1446" i="16"/>
  <c r="F1446" i="16"/>
  <c r="D1447" i="16" l="1"/>
  <c r="G1447" i="16"/>
  <c r="F1447" i="16"/>
  <c r="S1448" i="16"/>
  <c r="A1448" i="16"/>
  <c r="G1448" i="16" l="1"/>
  <c r="F1448" i="16"/>
  <c r="D1448" i="16"/>
  <c r="A1449" i="16"/>
  <c r="S1449" i="16"/>
  <c r="A1450" i="16" l="1"/>
  <c r="S1450" i="16"/>
  <c r="F1449" i="16"/>
  <c r="D1449" i="16"/>
  <c r="G1449" i="16"/>
  <c r="G1450" i="16" l="1"/>
  <c r="F1450" i="16"/>
  <c r="D1450" i="16"/>
  <c r="A1451" i="16"/>
  <c r="S1451" i="16"/>
  <c r="S1452" i="16" l="1"/>
  <c r="A1452" i="16"/>
  <c r="D1451" i="16"/>
  <c r="G1451" i="16"/>
  <c r="F1451" i="16"/>
  <c r="D1452" i="16" l="1"/>
  <c r="G1452" i="16"/>
  <c r="F1452" i="16"/>
  <c r="S1453" i="16"/>
  <c r="A1453" i="16"/>
  <c r="A1454" i="16" l="1"/>
  <c r="S1454" i="16"/>
  <c r="F1453" i="16"/>
  <c r="G1453" i="16"/>
  <c r="D1453" i="16"/>
  <c r="G1454" i="16" l="1"/>
  <c r="F1454" i="16"/>
  <c r="D1454" i="16"/>
  <c r="S1455" i="16"/>
  <c r="A1455" i="16"/>
  <c r="S1456" i="16" l="1"/>
  <c r="A1456" i="16"/>
  <c r="G1455" i="16"/>
  <c r="F1455" i="16"/>
  <c r="D1455" i="16"/>
  <c r="S1457" i="16" l="1"/>
  <c r="A1457" i="16"/>
  <c r="G1456" i="16"/>
  <c r="F1456" i="16"/>
  <c r="D1456" i="16"/>
  <c r="S1458" i="16" l="1"/>
  <c r="A1458" i="16"/>
  <c r="D1457" i="16"/>
  <c r="F1457" i="16"/>
  <c r="G1457" i="16"/>
  <c r="G1458" i="16" l="1"/>
  <c r="D1458" i="16"/>
  <c r="F1458" i="16"/>
  <c r="S1459" i="16"/>
  <c r="A1459" i="16"/>
  <c r="S1460" i="16" l="1"/>
  <c r="A1460" i="16"/>
  <c r="F1459" i="16"/>
  <c r="D1459" i="16"/>
  <c r="G1459" i="16"/>
  <c r="D1460" i="16" l="1"/>
  <c r="G1460" i="16"/>
  <c r="F1460" i="16"/>
  <c r="S1461" i="16"/>
  <c r="A1461" i="16"/>
  <c r="D1461" i="16" l="1"/>
  <c r="F1461" i="16"/>
  <c r="G1461" i="16"/>
  <c r="S1462" i="16"/>
  <c r="A1462" i="16"/>
  <c r="G1462" i="16" l="1"/>
  <c r="D1462" i="16"/>
  <c r="F1462" i="16"/>
  <c r="A1463" i="16"/>
  <c r="S1463" i="16"/>
  <c r="F1463" i="16" l="1"/>
  <c r="D1463" i="16"/>
  <c r="G1463" i="16"/>
  <c r="S1464" i="16"/>
  <c r="A1464" i="16"/>
  <c r="G1464" i="16" l="1"/>
  <c r="F1464" i="16"/>
  <c r="D1464" i="16"/>
  <c r="S1465" i="16"/>
  <c r="A1465" i="16"/>
  <c r="S1466" i="16" l="1"/>
  <c r="A1466" i="16"/>
  <c r="G1465" i="16"/>
  <c r="D1465" i="16"/>
  <c r="F1465" i="16"/>
  <c r="G1466" i="16" l="1"/>
  <c r="F1466" i="16"/>
  <c r="D1466" i="16"/>
  <c r="S1467" i="16"/>
  <c r="A1467" i="16"/>
  <c r="A1468" i="16" l="1"/>
  <c r="S1468" i="16"/>
  <c r="G1467" i="16"/>
  <c r="F1467" i="16"/>
  <c r="D1467" i="16"/>
  <c r="S1469" i="16" l="1"/>
  <c r="A1469" i="16"/>
  <c r="F1468" i="16"/>
  <c r="D1468" i="16"/>
  <c r="G1468" i="16"/>
  <c r="D1469" i="16" l="1"/>
  <c r="G1469" i="16"/>
  <c r="F1469" i="16"/>
  <c r="S1470" i="16"/>
  <c r="A1470" i="16"/>
  <c r="S1471" i="16" l="1"/>
  <c r="A1471" i="16"/>
  <c r="F1470" i="16"/>
  <c r="G1470" i="16"/>
  <c r="D1470" i="16"/>
  <c r="G1471" i="16" l="1"/>
  <c r="D1471" i="16"/>
  <c r="F1471" i="16"/>
  <c r="A1472" i="16"/>
  <c r="S1472" i="16"/>
  <c r="S1473" i="16" l="1"/>
  <c r="A1473" i="16"/>
  <c r="D1472" i="16"/>
  <c r="F1472" i="16"/>
  <c r="G1472" i="16"/>
  <c r="F1473" i="16" l="1"/>
  <c r="D1473" i="16"/>
  <c r="G1473" i="16"/>
  <c r="S1474" i="16"/>
  <c r="A1474" i="16"/>
  <c r="S1475" i="16" l="1"/>
  <c r="A1475" i="16"/>
  <c r="D1474" i="16"/>
  <c r="F1474" i="16"/>
  <c r="G1474" i="16"/>
  <c r="F1475" i="16" l="1"/>
  <c r="D1475" i="16"/>
  <c r="G1475" i="16"/>
  <c r="S1476" i="16"/>
  <c r="A1476" i="16"/>
  <c r="S1477" i="16" l="1"/>
  <c r="A1477" i="16"/>
  <c r="F1476" i="16"/>
  <c r="G1476" i="16"/>
  <c r="D1476" i="16"/>
  <c r="D1477" i="16" l="1"/>
  <c r="F1477" i="16"/>
  <c r="G1477" i="16"/>
  <c r="S1478" i="16"/>
  <c r="A1478" i="16"/>
  <c r="A1479" i="16" l="1"/>
  <c r="S1479" i="16"/>
  <c r="G1478" i="16"/>
  <c r="F1478" i="16"/>
  <c r="D1478" i="16"/>
  <c r="F1479" i="16" l="1"/>
  <c r="G1479" i="16"/>
  <c r="D1479" i="16"/>
  <c r="S1480" i="16"/>
  <c r="A1480" i="16"/>
  <c r="G1480" i="16" l="1"/>
  <c r="F1480" i="16"/>
  <c r="D1480" i="16"/>
  <c r="S1481" i="16"/>
  <c r="A1481" i="16"/>
  <c r="S1482" i="16" l="1"/>
  <c r="A1482" i="16"/>
  <c r="G1481" i="16"/>
  <c r="D1481" i="16"/>
  <c r="F1481" i="16"/>
  <c r="D1482" i="16" l="1"/>
  <c r="G1482" i="16"/>
  <c r="F1482" i="16"/>
  <c r="A1483" i="16"/>
  <c r="S1483" i="16"/>
  <c r="S1484" i="16" l="1"/>
  <c r="A1484" i="16"/>
  <c r="D1483" i="16"/>
  <c r="G1483" i="16"/>
  <c r="F1483" i="16"/>
  <c r="D1484" i="16" l="1"/>
  <c r="F1484" i="16"/>
  <c r="G1484" i="16"/>
  <c r="A1485" i="16"/>
  <c r="S1485" i="16"/>
  <c r="D1485" i="16" l="1"/>
  <c r="G1485" i="16"/>
  <c r="F1485" i="16"/>
  <c r="S1486" i="16"/>
  <c r="A1486" i="16"/>
  <c r="S1487" i="16" l="1"/>
  <c r="A1487" i="16"/>
  <c r="D1486" i="16"/>
  <c r="G1486" i="16"/>
  <c r="F1486" i="16"/>
  <c r="G1487" i="16" l="1"/>
  <c r="F1487" i="16"/>
  <c r="D1487" i="16"/>
  <c r="S1488" i="16"/>
  <c r="A1488" i="16"/>
  <c r="D1488" i="16" l="1"/>
  <c r="G1488" i="16"/>
  <c r="F1488" i="16"/>
  <c r="S1489" i="16"/>
  <c r="A1489" i="16"/>
  <c r="F1489" i="16" l="1"/>
  <c r="G1489" i="16"/>
  <c r="D1489" i="16"/>
  <c r="S1490" i="16"/>
  <c r="A1490" i="16"/>
  <c r="G1490" i="16" l="1"/>
  <c r="F1490" i="16"/>
  <c r="D1490" i="16"/>
  <c r="S1491" i="16"/>
  <c r="A1491" i="16"/>
  <c r="F1491" i="16" l="1"/>
  <c r="D1491" i="16"/>
  <c r="G1491" i="16"/>
  <c r="S1492" i="16"/>
  <c r="A1492" i="16"/>
  <c r="S1493" i="16" l="1"/>
  <c r="A1493" i="16"/>
  <c r="F1492" i="16"/>
  <c r="D1492" i="16"/>
  <c r="G1492" i="16"/>
  <c r="F1493" i="16" l="1"/>
  <c r="D1493" i="16"/>
  <c r="G1493" i="16"/>
  <c r="A1494" i="16"/>
  <c r="S1494" i="16"/>
  <c r="G1494" i="16" l="1"/>
  <c r="F1494" i="16"/>
  <c r="D1494" i="16"/>
  <c r="S1495" i="16"/>
  <c r="A1495" i="16"/>
  <c r="A1496" i="16" l="1"/>
  <c r="S1496" i="16"/>
  <c r="D1495" i="16"/>
  <c r="F1495" i="16"/>
  <c r="G1495" i="16"/>
  <c r="G1496" i="16" l="1"/>
  <c r="F1496" i="16"/>
  <c r="D1496" i="16"/>
  <c r="S1497" i="16"/>
  <c r="A1497" i="16"/>
  <c r="S1498" i="16" l="1"/>
  <c r="A1498" i="16"/>
  <c r="D1497" i="16"/>
  <c r="F1497" i="16"/>
  <c r="G1497" i="16"/>
  <c r="F1498" i="16" l="1"/>
  <c r="D1498" i="16"/>
  <c r="G1498" i="16"/>
  <c r="A1499" i="16"/>
  <c r="S1499" i="16"/>
  <c r="D1499" i="16" l="1"/>
  <c r="F1499" i="16"/>
  <c r="G1499" i="16"/>
  <c r="A1500" i="16"/>
  <c r="S1500" i="16"/>
  <c r="F1500" i="16" l="1"/>
  <c r="D1500" i="16"/>
  <c r="G1500" i="16"/>
  <c r="S1501" i="16"/>
  <c r="A1501" i="16"/>
  <c r="S1502" i="16" l="1"/>
  <c r="A1502" i="16"/>
  <c r="D1501" i="16"/>
  <c r="F1501" i="16"/>
  <c r="G1501" i="16"/>
  <c r="D1502" i="16" l="1"/>
  <c r="G1502" i="16"/>
  <c r="F1502" i="16"/>
  <c r="S1503" i="16"/>
  <c r="A1503" i="16"/>
  <c r="A1504" i="16" l="1"/>
  <c r="S1504" i="16"/>
  <c r="D1503" i="16"/>
  <c r="G1503" i="16"/>
  <c r="F1503" i="16"/>
  <c r="F1504" i="16" l="1"/>
  <c r="D1504" i="16"/>
  <c r="G1504" i="16"/>
  <c r="S1505" i="16"/>
  <c r="A1505" i="16"/>
  <c r="D1505" i="16" l="1"/>
  <c r="G1505" i="16"/>
  <c r="F1505" i="16"/>
  <c r="S1506" i="16"/>
  <c r="A1506" i="16"/>
  <c r="S1507" i="16" l="1"/>
  <c r="A1507" i="16"/>
  <c r="D1506" i="16"/>
  <c r="G1506" i="16"/>
  <c r="F1506" i="16"/>
  <c r="G1507" i="16" l="1"/>
  <c r="F1507" i="16"/>
  <c r="D1507" i="16"/>
  <c r="A1508" i="16"/>
  <c r="S1508" i="16"/>
  <c r="G1508" i="16" l="1"/>
  <c r="D1508" i="16"/>
  <c r="F1508" i="16"/>
  <c r="S1509" i="16"/>
  <c r="A1509" i="16"/>
  <c r="F1509" i="16" l="1"/>
  <c r="D1509" i="16"/>
  <c r="G1509" i="16"/>
  <c r="S1510" i="16"/>
  <c r="A1510" i="16"/>
  <c r="G1510" i="16" l="1"/>
  <c r="F1510" i="16"/>
  <c r="D1510" i="16"/>
  <c r="S1511" i="16"/>
  <c r="A1511" i="16"/>
  <c r="G1511" i="16" l="1"/>
  <c r="D1511" i="16"/>
  <c r="F1511" i="16"/>
  <c r="S1512" i="16"/>
  <c r="A1512" i="16"/>
  <c r="S1513" i="16" l="1"/>
  <c r="A1513" i="16"/>
  <c r="F1512" i="16"/>
  <c r="D1512" i="16"/>
  <c r="G1512" i="16"/>
  <c r="G1513" i="16" l="1"/>
  <c r="D1513" i="16"/>
  <c r="F1513" i="16"/>
  <c r="S1514" i="16"/>
  <c r="A1514" i="16"/>
  <c r="A1515" i="16" l="1"/>
  <c r="S1515" i="16"/>
  <c r="D1514" i="16"/>
  <c r="F1514" i="16"/>
  <c r="G1514" i="16"/>
  <c r="S1516" i="16" l="1"/>
  <c r="A1516" i="16"/>
  <c r="F1515" i="16"/>
  <c r="G1515" i="16"/>
  <c r="D1515" i="16"/>
  <c r="D1516" i="16" l="1"/>
  <c r="F1516" i="16"/>
  <c r="G1516" i="16"/>
  <c r="A1517" i="16"/>
  <c r="S1517" i="16"/>
  <c r="G1517" i="16" l="1"/>
  <c r="D1517" i="16"/>
  <c r="F1517" i="16"/>
  <c r="S1518" i="16"/>
  <c r="A1518" i="16"/>
  <c r="G1518" i="16" l="1"/>
  <c r="F1518" i="16"/>
  <c r="D1518" i="16"/>
  <c r="S1519" i="16"/>
  <c r="A1519" i="16"/>
  <c r="A1520" i="16" l="1"/>
  <c r="S1520" i="16"/>
  <c r="F1519" i="16"/>
  <c r="D1519" i="16"/>
  <c r="G1519" i="16"/>
  <c r="S1521" i="16" l="1"/>
  <c r="A1521" i="16"/>
  <c r="F1520" i="16"/>
  <c r="D1520" i="16"/>
  <c r="G1520" i="16"/>
  <c r="G1521" i="16" l="1"/>
  <c r="F1521" i="16"/>
  <c r="D1521" i="16"/>
  <c r="S1522" i="16"/>
  <c r="A1522" i="16"/>
  <c r="D1522" i="16" l="1"/>
  <c r="G1522" i="16"/>
  <c r="F1522" i="16"/>
  <c r="S1523" i="16"/>
  <c r="A1523" i="16"/>
  <c r="F1523" i="16" l="1"/>
  <c r="G1523" i="16"/>
  <c r="D1523" i="16"/>
  <c r="S1524" i="16"/>
  <c r="A1524" i="16"/>
  <c r="S1525" i="16" l="1"/>
  <c r="A1525" i="16"/>
  <c r="G1524" i="16"/>
  <c r="F1524" i="16"/>
  <c r="D1524" i="16"/>
  <c r="G1525" i="16" l="1"/>
  <c r="D1525" i="16"/>
  <c r="F1525" i="16"/>
  <c r="S1526" i="16"/>
  <c r="A1526" i="16"/>
  <c r="G1526" i="16" l="1"/>
  <c r="F1526" i="16"/>
  <c r="D1526" i="16"/>
  <c r="S1527" i="16"/>
  <c r="A1527" i="16"/>
  <c r="F1527" i="16" l="1"/>
  <c r="D1527" i="16"/>
  <c r="G1527" i="16"/>
  <c r="S1528" i="16"/>
  <c r="A1528" i="16"/>
  <c r="S1529" i="16" l="1"/>
  <c r="A1529" i="16"/>
  <c r="G1528" i="16"/>
  <c r="F1528" i="16"/>
  <c r="D1528" i="16"/>
  <c r="S1530" i="16" l="1"/>
  <c r="A1530" i="16"/>
  <c r="D1529" i="16"/>
  <c r="G1529" i="16"/>
  <c r="F1529" i="16"/>
  <c r="D1530" i="16" l="1"/>
  <c r="G1530" i="16"/>
  <c r="F1530" i="16"/>
  <c r="A1531" i="16"/>
  <c r="S1531" i="16"/>
  <c r="D1531" i="16" l="1"/>
  <c r="F1531" i="16"/>
  <c r="G1531" i="16"/>
  <c r="S1532" i="16"/>
  <c r="A1532" i="16"/>
  <c r="A1533" i="16" l="1"/>
  <c r="S1533" i="16"/>
  <c r="G1532" i="16"/>
  <c r="F1532" i="16"/>
  <c r="D1532" i="16"/>
  <c r="S1534" i="16" l="1"/>
  <c r="A1534" i="16"/>
  <c r="G1533" i="16"/>
  <c r="F1533" i="16"/>
  <c r="D1533" i="16"/>
  <c r="D1534" i="16" l="1"/>
  <c r="G1534" i="16"/>
  <c r="F1534" i="16"/>
  <c r="S1535" i="16"/>
  <c r="A1535" i="16"/>
  <c r="D1535" i="16" l="1"/>
  <c r="G1535" i="16"/>
  <c r="F1535" i="16"/>
  <c r="S1536" i="16"/>
  <c r="A1536" i="16"/>
  <c r="F1536" i="16" l="1"/>
  <c r="D1536" i="16"/>
  <c r="G1536" i="16"/>
  <c r="A1537" i="16"/>
  <c r="S1537" i="16"/>
  <c r="S1538" i="16" l="1"/>
  <c r="A1538" i="16"/>
  <c r="D1537" i="16"/>
  <c r="F1537" i="16"/>
  <c r="G1537" i="16"/>
  <c r="D1538" i="16" l="1"/>
  <c r="G1538" i="16"/>
  <c r="F1538" i="16"/>
  <c r="S1539" i="16"/>
  <c r="A1539" i="16"/>
  <c r="S1540" i="16" l="1"/>
  <c r="A1540" i="16"/>
  <c r="F1539" i="16"/>
  <c r="G1539" i="16"/>
  <c r="D1539" i="16"/>
  <c r="F1540" i="16" l="1"/>
  <c r="G1540" i="16"/>
  <c r="D1540" i="16"/>
  <c r="A1541" i="16"/>
  <c r="S1541" i="16"/>
  <c r="G1541" i="16" l="1"/>
  <c r="F1541" i="16"/>
  <c r="D1541" i="16"/>
  <c r="S1542" i="16"/>
  <c r="A1542" i="16"/>
  <c r="F1542" i="16" l="1"/>
  <c r="G1542" i="16"/>
  <c r="D1542" i="16"/>
  <c r="S1543" i="16"/>
  <c r="A1543" i="16"/>
  <c r="D1543" i="16" l="1"/>
  <c r="G1543" i="16"/>
  <c r="F1543" i="16"/>
  <c r="S1544" i="16"/>
  <c r="A1544" i="16"/>
  <c r="D1544" i="16" l="1"/>
  <c r="G1544" i="16"/>
  <c r="F1544" i="16"/>
  <c r="A1545" i="16"/>
  <c r="S1545" i="16"/>
  <c r="A1546" i="16" l="1"/>
  <c r="S1546" i="16"/>
  <c r="D1545" i="16"/>
  <c r="G1545" i="16"/>
  <c r="F1545" i="16"/>
  <c r="G1546" i="16" l="1"/>
  <c r="F1546" i="16"/>
  <c r="D1546" i="16"/>
  <c r="S1547" i="16"/>
  <c r="A1547" i="16"/>
  <c r="S1548" i="16" l="1"/>
  <c r="A1548" i="16"/>
  <c r="D1547" i="16"/>
  <c r="G1547" i="16"/>
  <c r="F1547" i="16"/>
  <c r="A1549" i="16" l="1"/>
  <c r="S1549" i="16"/>
  <c r="D1548" i="16"/>
  <c r="F1548" i="16"/>
  <c r="G1548" i="16"/>
  <c r="S1550" i="16" l="1"/>
  <c r="A1550" i="16"/>
  <c r="D1549" i="16"/>
  <c r="G1549" i="16"/>
  <c r="F1549" i="16"/>
  <c r="D1550" i="16" l="1"/>
  <c r="G1550" i="16"/>
  <c r="F1550" i="16"/>
  <c r="S1551" i="16"/>
  <c r="A1551" i="16"/>
  <c r="D1551" i="16" l="1"/>
  <c r="G1551" i="16"/>
  <c r="F1551" i="16"/>
  <c r="S1552" i="16"/>
  <c r="A1552" i="16"/>
  <c r="F1552" i="16" l="1"/>
  <c r="G1552" i="16"/>
  <c r="D1552" i="16"/>
  <c r="S1553" i="16"/>
  <c r="A1553" i="16"/>
  <c r="S1554" i="16" l="1"/>
  <c r="A1554" i="16"/>
  <c r="G1553" i="16"/>
  <c r="F1553" i="16"/>
  <c r="D1553" i="16"/>
  <c r="D1554" i="16" l="1"/>
  <c r="G1554" i="16"/>
  <c r="F1554" i="16"/>
  <c r="S1555" i="16"/>
  <c r="A1555" i="16"/>
  <c r="D1555" i="16" l="1"/>
  <c r="G1555" i="16"/>
  <c r="F1555" i="16"/>
  <c r="A1556" i="16"/>
  <c r="S1556" i="16"/>
  <c r="S1557" i="16" l="1"/>
  <c r="A1557" i="16"/>
  <c r="G1556" i="16"/>
  <c r="D1556" i="16"/>
  <c r="F1556" i="16"/>
  <c r="D1557" i="16" l="1"/>
  <c r="G1557" i="16"/>
  <c r="F1557" i="16"/>
  <c r="S1558" i="16"/>
  <c r="A1558" i="16"/>
  <c r="D1558" i="16" l="1"/>
  <c r="G1558" i="16"/>
  <c r="F1558" i="16"/>
  <c r="S1559" i="16"/>
  <c r="A1559" i="16"/>
  <c r="G1559" i="16" l="1"/>
  <c r="F1559" i="16"/>
  <c r="D1559" i="16"/>
  <c r="S1560" i="16"/>
  <c r="A1560" i="16"/>
  <c r="S1561" i="16" l="1"/>
  <c r="A1561" i="16"/>
  <c r="G1560" i="16"/>
  <c r="D1560" i="16"/>
  <c r="F1560" i="16"/>
  <c r="D1561" i="16" l="1"/>
  <c r="G1561" i="16"/>
  <c r="F1561" i="16"/>
  <c r="S1562" i="16"/>
  <c r="A1562" i="16"/>
  <c r="A1563" i="16" l="1"/>
  <c r="S1563" i="16"/>
  <c r="G1562" i="16"/>
  <c r="D1562" i="16"/>
  <c r="F1562" i="16"/>
  <c r="A1564" i="16" l="1"/>
  <c r="S1564" i="16"/>
  <c r="F1563" i="16"/>
  <c r="D1563" i="16"/>
  <c r="G1563" i="16"/>
  <c r="S1565" i="16" l="1"/>
  <c r="A1565" i="16"/>
  <c r="F1564" i="16"/>
  <c r="D1564" i="16"/>
  <c r="G1564" i="16"/>
  <c r="D1565" i="16" l="1"/>
  <c r="G1565" i="16"/>
  <c r="F1565" i="16"/>
  <c r="S1566" i="16"/>
  <c r="A1566" i="16"/>
  <c r="F1566" i="16" l="1"/>
  <c r="D1566" i="16"/>
  <c r="G1566" i="16"/>
  <c r="A1567" i="16"/>
  <c r="S1567" i="16"/>
  <c r="S1568" i="16" l="1"/>
  <c r="A1568" i="16"/>
  <c r="D1567" i="16"/>
  <c r="F1567" i="16"/>
  <c r="G1567" i="16"/>
  <c r="G1568" i="16" l="1"/>
  <c r="F1568" i="16"/>
  <c r="D1568" i="16"/>
  <c r="S1569" i="16"/>
  <c r="A1569" i="16"/>
  <c r="G1569" i="16" l="1"/>
  <c r="F1569" i="16"/>
  <c r="D1569" i="16"/>
  <c r="S1570" i="16"/>
  <c r="A1570" i="16"/>
  <c r="F1570" i="16" l="1"/>
  <c r="D1570" i="16"/>
  <c r="G1570" i="16"/>
  <c r="S1571" i="16"/>
  <c r="A1571" i="16"/>
  <c r="A1572" i="16" l="1"/>
  <c r="S1572" i="16"/>
  <c r="G1571" i="16"/>
  <c r="F1571" i="16"/>
  <c r="D1571" i="16"/>
  <c r="G1572" i="16" l="1"/>
  <c r="D1572" i="16"/>
  <c r="F1572" i="16"/>
  <c r="S1573" i="16"/>
  <c r="A1573" i="16"/>
  <c r="G1573" i="16" l="1"/>
  <c r="F1573" i="16"/>
  <c r="D1573" i="16"/>
  <c r="S1574" i="16"/>
  <c r="A1574" i="16"/>
  <c r="S1575" i="16" l="1"/>
  <c r="A1575" i="16"/>
  <c r="G1574" i="16"/>
  <c r="D1574" i="16"/>
  <c r="F1574" i="16"/>
  <c r="F1575" i="16" l="1"/>
  <c r="D1575" i="16"/>
  <c r="G1575" i="16"/>
  <c r="S1576" i="16"/>
  <c r="A1576" i="16"/>
  <c r="F1576" i="16" l="1"/>
  <c r="D1576" i="16"/>
  <c r="G1576" i="16"/>
  <c r="S1577" i="16"/>
  <c r="A1577" i="16"/>
  <c r="S1578" i="16" l="1"/>
  <c r="A1578" i="16"/>
  <c r="F1577" i="16"/>
  <c r="D1577" i="16"/>
  <c r="G1577" i="16"/>
  <c r="G1578" i="16" l="1"/>
  <c r="F1578" i="16"/>
  <c r="D1578" i="16"/>
  <c r="S1579" i="16"/>
  <c r="A1579" i="16"/>
  <c r="D1579" i="16" l="1"/>
  <c r="G1579" i="16"/>
  <c r="F1579" i="16"/>
  <c r="S1580" i="16"/>
  <c r="A1580" i="16"/>
  <c r="G1580" i="16" l="1"/>
  <c r="D1580" i="16"/>
  <c r="F1580" i="16"/>
  <c r="S1581" i="16"/>
  <c r="A1581" i="16"/>
  <c r="S1582" i="16" l="1"/>
  <c r="A1582" i="16"/>
  <c r="D1581" i="16"/>
  <c r="G1581" i="16"/>
  <c r="F1581" i="16"/>
  <c r="G1582" i="16" l="1"/>
  <c r="F1582" i="16"/>
  <c r="D1582" i="16"/>
  <c r="A1583" i="16"/>
  <c r="S1583" i="16"/>
  <c r="S1584" i="16" l="1"/>
  <c r="A1584" i="16"/>
  <c r="D1583" i="16"/>
  <c r="G1583" i="16"/>
  <c r="F1583" i="16"/>
  <c r="S1585" i="16" l="1"/>
  <c r="A1585" i="16"/>
  <c r="G1584" i="16"/>
  <c r="F1584" i="16"/>
  <c r="D1584" i="16"/>
  <c r="D1585" i="16" l="1"/>
  <c r="G1585" i="16"/>
  <c r="F1585" i="16"/>
  <c r="A1586" i="16"/>
  <c r="S1586" i="16"/>
  <c r="S1587" i="16" l="1"/>
  <c r="A1587" i="16"/>
  <c r="F1586" i="16"/>
  <c r="G1586" i="16"/>
  <c r="D1586" i="16"/>
  <c r="G1587" i="16" l="1"/>
  <c r="D1587" i="16"/>
  <c r="F1587" i="16"/>
  <c r="S1588" i="16"/>
  <c r="A1588" i="16"/>
  <c r="D1588" i="16" l="1"/>
  <c r="G1588" i="16"/>
  <c r="F1588" i="16"/>
  <c r="S1589" i="16"/>
  <c r="A1589" i="16"/>
  <c r="F1589" i="16" l="1"/>
  <c r="D1589" i="16"/>
  <c r="G1589" i="16"/>
  <c r="S1590" i="16"/>
  <c r="A1590" i="16"/>
  <c r="G1590" i="16" l="1"/>
  <c r="D1590" i="16"/>
  <c r="F1590" i="16"/>
  <c r="S1591" i="16"/>
  <c r="A1591" i="16"/>
  <c r="G1591" i="16" l="1"/>
  <c r="F1591" i="16"/>
  <c r="D1591" i="16"/>
  <c r="S1592" i="16"/>
  <c r="A1592" i="16"/>
  <c r="F1592" i="16" l="1"/>
  <c r="G1592" i="16"/>
  <c r="D1592" i="16"/>
  <c r="S1593" i="16"/>
  <c r="A1593" i="16"/>
  <c r="F1593" i="16" l="1"/>
  <c r="D1593" i="16"/>
  <c r="G1593" i="16"/>
  <c r="S1594" i="16"/>
  <c r="A1594" i="16"/>
  <c r="D1594" i="16" l="1"/>
  <c r="F1594" i="16"/>
  <c r="G1594" i="16"/>
  <c r="S1595" i="16"/>
  <c r="A1595" i="16"/>
  <c r="G1595" i="16" l="1"/>
  <c r="D1595" i="16"/>
  <c r="F1595" i="16"/>
  <c r="S1596" i="16"/>
  <c r="A1596" i="16"/>
  <c r="A1597" i="16" l="1"/>
  <c r="S1597" i="16"/>
  <c r="D1596" i="16"/>
  <c r="G1596" i="16"/>
  <c r="F1596" i="16"/>
  <c r="A1598" i="16" l="1"/>
  <c r="S1598" i="16"/>
  <c r="G1597" i="16"/>
  <c r="F1597" i="16"/>
  <c r="D1597" i="16"/>
  <c r="S1599" i="16" l="1"/>
  <c r="A1599" i="16"/>
  <c r="F1598" i="16"/>
  <c r="G1598" i="16"/>
  <c r="D1598" i="16"/>
  <c r="G1599" i="16" l="1"/>
  <c r="D1599" i="16"/>
  <c r="F1599" i="16"/>
  <c r="S1600" i="16"/>
  <c r="A1600" i="16"/>
  <c r="D1600" i="16" l="1"/>
  <c r="G1600" i="16"/>
  <c r="F1600" i="16"/>
  <c r="A1601" i="16"/>
  <c r="S1601" i="16"/>
  <c r="D1601" i="16" l="1"/>
  <c r="F1601" i="16"/>
  <c r="G1601" i="16"/>
  <c r="A1602" i="16"/>
  <c r="S1602" i="16"/>
  <c r="G1602" i="16" l="1"/>
  <c r="F1602" i="16"/>
  <c r="D1602" i="16"/>
  <c r="S1603" i="16"/>
  <c r="A1603" i="16"/>
  <c r="S1604" i="16" l="1"/>
  <c r="A1604" i="16"/>
  <c r="G1603" i="16"/>
  <c r="F1603" i="16"/>
  <c r="D1603" i="16"/>
  <c r="G1604" i="16" l="1"/>
  <c r="F1604" i="16"/>
  <c r="D1604" i="16"/>
  <c r="S1605" i="16"/>
  <c r="A1605" i="16"/>
  <c r="F1605" i="16" l="1"/>
  <c r="D1605" i="16"/>
  <c r="G1605" i="16"/>
  <c r="A1606" i="16"/>
  <c r="S1606" i="16"/>
  <c r="G1606" i="16" l="1"/>
  <c r="D1606" i="16"/>
  <c r="F1606" i="16"/>
  <c r="S1607" i="16"/>
  <c r="A1607" i="16"/>
  <c r="D1607" i="16" l="1"/>
  <c r="G1607" i="16"/>
  <c r="F1607" i="16"/>
  <c r="S1608" i="16"/>
  <c r="A1608" i="16"/>
  <c r="G1608" i="16" l="1"/>
  <c r="D1608" i="16"/>
  <c r="F1608" i="16"/>
  <c r="S1609" i="16"/>
  <c r="A1609" i="16"/>
  <c r="F1609" i="16" l="1"/>
  <c r="G1609" i="16"/>
  <c r="D1609" i="16"/>
  <c r="S1610" i="16"/>
  <c r="A1610" i="16"/>
  <c r="F1610" i="16" l="1"/>
  <c r="D1610" i="16"/>
  <c r="G1610" i="16"/>
  <c r="S1611" i="16"/>
  <c r="A1611" i="16"/>
  <c r="A1612" i="16" l="1"/>
  <c r="S1612" i="16"/>
  <c r="D1611" i="16"/>
  <c r="G1611" i="16"/>
  <c r="F1611" i="16"/>
  <c r="S1613" i="16" l="1"/>
  <c r="A1613" i="16"/>
  <c r="D1612" i="16"/>
  <c r="G1612" i="16"/>
  <c r="F1612" i="16"/>
  <c r="F1613" i="16" l="1"/>
  <c r="D1613" i="16"/>
  <c r="G1613" i="16"/>
  <c r="S1614" i="16"/>
  <c r="A1614" i="16"/>
  <c r="G1614" i="16" l="1"/>
  <c r="F1614" i="16"/>
  <c r="D1614" i="16"/>
  <c r="S1615" i="16"/>
  <c r="A1615" i="16"/>
  <c r="A1616" i="16" l="1"/>
  <c r="S1616" i="16"/>
  <c r="D1615" i="16"/>
  <c r="G1615" i="16"/>
  <c r="F1615" i="16"/>
  <c r="D1616" i="16" l="1"/>
  <c r="G1616" i="16"/>
  <c r="F1616" i="16"/>
  <c r="S1617" i="16"/>
  <c r="A1617" i="16"/>
  <c r="A1618" i="16" l="1"/>
  <c r="S1618" i="16"/>
  <c r="F1617" i="16"/>
  <c r="D1617" i="16"/>
  <c r="G1617" i="16"/>
  <c r="A1619" i="16" l="1"/>
  <c r="S1619" i="16"/>
  <c r="G1618" i="16"/>
  <c r="D1618" i="16"/>
  <c r="F1618" i="16"/>
  <c r="A1620" i="16" l="1"/>
  <c r="S1620" i="16"/>
  <c r="F1619" i="16"/>
  <c r="D1619" i="16"/>
  <c r="G1619" i="16"/>
  <c r="S1621" i="16" l="1"/>
  <c r="A1621" i="16"/>
  <c r="G1620" i="16"/>
  <c r="F1620" i="16"/>
  <c r="D1620" i="16"/>
  <c r="F1621" i="16" l="1"/>
  <c r="D1621" i="16"/>
  <c r="G1621" i="16"/>
  <c r="A1622" i="16"/>
  <c r="S1622" i="16"/>
  <c r="S1623" i="16" l="1"/>
  <c r="A1623" i="16"/>
  <c r="F1622" i="16"/>
  <c r="G1622" i="16"/>
  <c r="D1622" i="16"/>
  <c r="G1623" i="16" l="1"/>
  <c r="D1623" i="16"/>
  <c r="F1623" i="16"/>
  <c r="S1624" i="16"/>
  <c r="A1624" i="16"/>
  <c r="F1624" i="16" l="1"/>
  <c r="G1624" i="16"/>
  <c r="D1624" i="16"/>
  <c r="S1625" i="16"/>
  <c r="A1625" i="16"/>
  <c r="F1625" i="16" l="1"/>
  <c r="D1625" i="16"/>
  <c r="G1625" i="16"/>
  <c r="S1626" i="16"/>
  <c r="A1626" i="16"/>
  <c r="S1627" i="16" l="1"/>
  <c r="A1627" i="16"/>
  <c r="G1626" i="16"/>
  <c r="D1626" i="16"/>
  <c r="F1626" i="16"/>
  <c r="F1627" i="16" l="1"/>
  <c r="D1627" i="16"/>
  <c r="G1627" i="16"/>
  <c r="S1628" i="16"/>
  <c r="A1628" i="16"/>
  <c r="D1628" i="16" l="1"/>
  <c r="F1628" i="16"/>
  <c r="G1628" i="16"/>
  <c r="A1629" i="16"/>
  <c r="S1629" i="16"/>
  <c r="F1629" i="16" l="1"/>
  <c r="D1629" i="16"/>
  <c r="G1629" i="16"/>
  <c r="S1630" i="16"/>
  <c r="A1630" i="16"/>
  <c r="G1630" i="16" l="1"/>
  <c r="D1630" i="16"/>
  <c r="F1630" i="16"/>
  <c r="A1631" i="16"/>
  <c r="S1631" i="16"/>
  <c r="D1631" i="16" l="1"/>
  <c r="F1631" i="16"/>
  <c r="G1631" i="16"/>
  <c r="A1632" i="16"/>
  <c r="S1632" i="16"/>
  <c r="G1632" i="16" l="1"/>
  <c r="D1632" i="16"/>
  <c r="F1632" i="16"/>
  <c r="S1633" i="16"/>
  <c r="A1633" i="16"/>
  <c r="S1634" i="16" l="1"/>
  <c r="A1634" i="16"/>
  <c r="F1633" i="16"/>
  <c r="D1633" i="16"/>
  <c r="G1633" i="16"/>
  <c r="G1634" i="16" l="1"/>
  <c r="D1634" i="16"/>
  <c r="F1634" i="16"/>
  <c r="A1635" i="16"/>
  <c r="S1635" i="16"/>
  <c r="A1636" i="16" l="1"/>
  <c r="S1636" i="16"/>
  <c r="F1635" i="16"/>
  <c r="D1635" i="16"/>
  <c r="G1635" i="16"/>
  <c r="D1636" i="16" l="1"/>
  <c r="G1636" i="16"/>
  <c r="F1636" i="16"/>
  <c r="A1637" i="16"/>
  <c r="S1637" i="16"/>
  <c r="D1637" i="16" l="1"/>
  <c r="F1637" i="16"/>
  <c r="G1637" i="16"/>
  <c r="S1638" i="16"/>
  <c r="A1638" i="16"/>
  <c r="D1638" i="16" l="1"/>
  <c r="G1638" i="16"/>
  <c r="F1638" i="16"/>
  <c r="A1639" i="16"/>
  <c r="S1639" i="16"/>
  <c r="D1639" i="16" l="1"/>
  <c r="G1639" i="16"/>
  <c r="F1639" i="16"/>
  <c r="S1640" i="16"/>
  <c r="A1640" i="16"/>
  <c r="G1640" i="16" l="1"/>
  <c r="D1640" i="16"/>
  <c r="F1640" i="16"/>
  <c r="S1641" i="16"/>
  <c r="A1641" i="16"/>
  <c r="F1641" i="16" l="1"/>
  <c r="G1641" i="16"/>
  <c r="D1641" i="16"/>
  <c r="A1642" i="16"/>
  <c r="S1642" i="16"/>
  <c r="S1643" i="16" l="1"/>
  <c r="A1643" i="16"/>
  <c r="F1642" i="16"/>
  <c r="D1642" i="16"/>
  <c r="G1642" i="16"/>
  <c r="G1643" i="16" l="1"/>
  <c r="F1643" i="16"/>
  <c r="D1643" i="16"/>
  <c r="A1644" i="16"/>
  <c r="S1644" i="16"/>
  <c r="S1645" i="16" l="1"/>
  <c r="A1645" i="16"/>
  <c r="G1644" i="16"/>
  <c r="D1644" i="16"/>
  <c r="F1644" i="16"/>
  <c r="D1645" i="16" l="1"/>
  <c r="G1645" i="16"/>
  <c r="F1645" i="16"/>
  <c r="S1646" i="16"/>
  <c r="A1646" i="16"/>
  <c r="A1647" i="16" l="1"/>
  <c r="S1647" i="16"/>
  <c r="G1646" i="16"/>
  <c r="F1646" i="16"/>
  <c r="D1646" i="16"/>
  <c r="D1647" i="16" l="1"/>
  <c r="G1647" i="16"/>
  <c r="F1647" i="16"/>
  <c r="S1648" i="16"/>
  <c r="A1648" i="16"/>
  <c r="A1649" i="16" l="1"/>
  <c r="S1649" i="16"/>
  <c r="D1648" i="16"/>
  <c r="G1648" i="16"/>
  <c r="F1648" i="16"/>
  <c r="G1649" i="16" l="1"/>
  <c r="F1649" i="16"/>
  <c r="D1649" i="16"/>
  <c r="S1650" i="16"/>
  <c r="A1650" i="16"/>
  <c r="S1651" i="16" l="1"/>
  <c r="A1651" i="16"/>
  <c r="G1650" i="16"/>
  <c r="F1650" i="16"/>
  <c r="D1650" i="16"/>
  <c r="F1651" i="16" l="1"/>
  <c r="D1651" i="16"/>
  <c r="G1651" i="16"/>
  <c r="S1652" i="16"/>
  <c r="A1652" i="16"/>
  <c r="A1653" i="16" l="1"/>
  <c r="S1653" i="16"/>
  <c r="D1652" i="16"/>
  <c r="F1652" i="16"/>
  <c r="G1652" i="16"/>
  <c r="S1654" i="16" l="1"/>
  <c r="A1654" i="16"/>
  <c r="D1653" i="16"/>
  <c r="G1653" i="16"/>
  <c r="F1653" i="16"/>
  <c r="G1654" i="16" l="1"/>
  <c r="D1654" i="16"/>
  <c r="F1654" i="16"/>
  <c r="S1655" i="16"/>
  <c r="A1655" i="16"/>
  <c r="A1656" i="16" l="1"/>
  <c r="S1656" i="16"/>
  <c r="D1655" i="16"/>
  <c r="F1655" i="16"/>
  <c r="G1655" i="16"/>
  <c r="D1656" i="16" l="1"/>
  <c r="G1656" i="16"/>
  <c r="F1656" i="16"/>
  <c r="S1657" i="16"/>
  <c r="A1657" i="16"/>
  <c r="F1657" i="16" l="1"/>
  <c r="G1657" i="16"/>
  <c r="D1657" i="16"/>
  <c r="S1658" i="16"/>
  <c r="A1658" i="16"/>
  <c r="S1659" i="16" l="1"/>
  <c r="A1659" i="16"/>
  <c r="F1658" i="16"/>
  <c r="D1658" i="16"/>
  <c r="G1658" i="16"/>
  <c r="D1659" i="16" l="1"/>
  <c r="G1659" i="16"/>
  <c r="F1659" i="16"/>
  <c r="S1660" i="16"/>
  <c r="A1660" i="16"/>
  <c r="D1660" i="16" l="1"/>
  <c r="F1660" i="16"/>
  <c r="G1660" i="16"/>
  <c r="A1661" i="16"/>
  <c r="S1661" i="16"/>
  <c r="S1662" i="16" l="1"/>
  <c r="A1662" i="16"/>
  <c r="F1661" i="16"/>
  <c r="G1661" i="16"/>
  <c r="D1661" i="16"/>
  <c r="F1662" i="16" l="1"/>
  <c r="D1662" i="16"/>
  <c r="G1662" i="16"/>
  <c r="A1663" i="16"/>
  <c r="S1663" i="16"/>
  <c r="D1663" i="16" l="1"/>
  <c r="G1663" i="16"/>
  <c r="F1663" i="16"/>
  <c r="S1664" i="16"/>
  <c r="A1664" i="16"/>
  <c r="D1664" i="16" l="1"/>
  <c r="F1664" i="16"/>
  <c r="G1664" i="16"/>
  <c r="A1665" i="16"/>
  <c r="S1665" i="16"/>
  <c r="A1666" i="16" l="1"/>
  <c r="S1666" i="16"/>
  <c r="F1665" i="16"/>
  <c r="G1665" i="16"/>
  <c r="D1665" i="16"/>
  <c r="F1666" i="16" l="1"/>
  <c r="D1666" i="16"/>
  <c r="G1666" i="16"/>
  <c r="S1667" i="16"/>
  <c r="A1667" i="16"/>
  <c r="D1667" i="16" l="1"/>
  <c r="G1667" i="16"/>
  <c r="F1667" i="16"/>
  <c r="A1668" i="16"/>
  <c r="S1668" i="16"/>
  <c r="D1668" i="16" l="1"/>
  <c r="G1668" i="16"/>
  <c r="F1668" i="16"/>
  <c r="S1669" i="16"/>
  <c r="A1669" i="16"/>
  <c r="D1669" i="16" l="1"/>
  <c r="F1669" i="16"/>
  <c r="G1669" i="16"/>
  <c r="S1670" i="16"/>
  <c r="A1670" i="16"/>
  <c r="S1671" i="16" l="1"/>
  <c r="A1671" i="16"/>
  <c r="G1670" i="16"/>
  <c r="F1670" i="16"/>
  <c r="D1670" i="16"/>
  <c r="D1671" i="16" l="1"/>
  <c r="G1671" i="16"/>
  <c r="F1671" i="16"/>
  <c r="A1672" i="16"/>
  <c r="S1672" i="16"/>
  <c r="D1672" i="16" l="1"/>
  <c r="G1672" i="16"/>
  <c r="F1672" i="16"/>
  <c r="S1673" i="16"/>
  <c r="A1673" i="16"/>
  <c r="D1673" i="16" l="1"/>
  <c r="G1673" i="16"/>
  <c r="F1673" i="16"/>
  <c r="S1674" i="16"/>
  <c r="A1674" i="16"/>
  <c r="G1674" i="16" l="1"/>
  <c r="F1674" i="16"/>
  <c r="D1674" i="16"/>
  <c r="S1675" i="16"/>
  <c r="A1675" i="16"/>
  <c r="G1675" i="16" l="1"/>
  <c r="F1675" i="16"/>
  <c r="D1675" i="16"/>
  <c r="A1676" i="16"/>
  <c r="S1676" i="16"/>
  <c r="G1676" i="16" l="1"/>
  <c r="F1676" i="16"/>
  <c r="D1676" i="16"/>
  <c r="S1677" i="16"/>
  <c r="A1677" i="16"/>
  <c r="S1678" i="16" l="1"/>
  <c r="A1678" i="16"/>
  <c r="D1677" i="16"/>
  <c r="G1677" i="16"/>
  <c r="F1677" i="16"/>
  <c r="F1678" i="16" l="1"/>
  <c r="D1678" i="16"/>
  <c r="G1678" i="16"/>
  <c r="S1679" i="16"/>
  <c r="A1679" i="16"/>
  <c r="S1680" i="16" l="1"/>
  <c r="A1680" i="16"/>
  <c r="G1679" i="16"/>
  <c r="F1679" i="16"/>
  <c r="D1679" i="16"/>
  <c r="F1680" i="16" l="1"/>
  <c r="G1680" i="16"/>
  <c r="D1680" i="16"/>
  <c r="S1681" i="16"/>
  <c r="A1681" i="16"/>
  <c r="F1681" i="16" l="1"/>
  <c r="D1681" i="16"/>
  <c r="G1681" i="16"/>
  <c r="S1682" i="16"/>
  <c r="A1682" i="16"/>
  <c r="D1682" i="16" l="1"/>
  <c r="G1682" i="16"/>
  <c r="F1682" i="16"/>
  <c r="A1683" i="16"/>
  <c r="S1683" i="16"/>
  <c r="A1684" i="16" l="1"/>
  <c r="S1684" i="16"/>
  <c r="F1683" i="16"/>
  <c r="G1683" i="16"/>
  <c r="D1683" i="16"/>
  <c r="D1684" i="16" l="1"/>
  <c r="G1684" i="16"/>
  <c r="F1684" i="16"/>
  <c r="S1685" i="16"/>
  <c r="A1685" i="16"/>
  <c r="D1685" i="16" l="1"/>
  <c r="G1685" i="16"/>
  <c r="F1685" i="16"/>
  <c r="A1686" i="16"/>
  <c r="S1686" i="16"/>
  <c r="G1686" i="16" l="1"/>
  <c r="F1686" i="16"/>
  <c r="D1686" i="16"/>
  <c r="S1687" i="16"/>
  <c r="A1687" i="16"/>
  <c r="A1688" i="16" l="1"/>
  <c r="S1688" i="16"/>
  <c r="D1687" i="16"/>
  <c r="G1687" i="16"/>
  <c r="F1687" i="16"/>
  <c r="F1688" i="16" l="1"/>
  <c r="D1688" i="16"/>
  <c r="G1688" i="16"/>
  <c r="S1689" i="16"/>
  <c r="A1689" i="16"/>
  <c r="F1689" i="16" l="1"/>
  <c r="D1689" i="16"/>
  <c r="G1689" i="16"/>
  <c r="S1690" i="16"/>
  <c r="A1690" i="16"/>
  <c r="G1690" i="16" l="1"/>
  <c r="F1690" i="16"/>
  <c r="D1690" i="16"/>
  <c r="A1691" i="16"/>
  <c r="S1691" i="16"/>
  <c r="A1692" i="16" l="1"/>
  <c r="S1692" i="16"/>
  <c r="D1691" i="16"/>
  <c r="G1691" i="16"/>
  <c r="F1691" i="16"/>
  <c r="S1693" i="16" l="1"/>
  <c r="A1693" i="16"/>
  <c r="D1692" i="16"/>
  <c r="G1692" i="16"/>
  <c r="F1692" i="16"/>
  <c r="G1693" i="16" l="1"/>
  <c r="F1693" i="16"/>
  <c r="D1693" i="16"/>
  <c r="S1694" i="16"/>
  <c r="A1694" i="16"/>
  <c r="G1694" i="16" l="1"/>
  <c r="F1694" i="16"/>
  <c r="D1694" i="16"/>
  <c r="S1695" i="16"/>
  <c r="A1695" i="16"/>
  <c r="S1696" i="16" l="1"/>
  <c r="A1696" i="16"/>
  <c r="D1695" i="16"/>
  <c r="G1695" i="16"/>
  <c r="F1695" i="16"/>
  <c r="D1696" i="16" l="1"/>
  <c r="G1696" i="16"/>
  <c r="F1696" i="16"/>
  <c r="S1697" i="16"/>
  <c r="A1697" i="16"/>
  <c r="D1697" i="16" l="1"/>
  <c r="F1697" i="16"/>
  <c r="G1697" i="16"/>
  <c r="S1698" i="16"/>
  <c r="A1698" i="16"/>
  <c r="S1699" i="16" l="1"/>
  <c r="A1699" i="16"/>
  <c r="F1698" i="16"/>
  <c r="D1698" i="16"/>
  <c r="G1698" i="16"/>
  <c r="S1700" i="16" l="1"/>
  <c r="A1700" i="16"/>
  <c r="D1699" i="16"/>
  <c r="F1699" i="16"/>
  <c r="G1699" i="16"/>
  <c r="G1700" i="16" l="1"/>
  <c r="F1700" i="16"/>
  <c r="D1700" i="16"/>
  <c r="S1701" i="16"/>
  <c r="A1701" i="16"/>
  <c r="F1701" i="16" l="1"/>
  <c r="D1701" i="16"/>
  <c r="G1701" i="16"/>
  <c r="S1702" i="16"/>
  <c r="A1702" i="16"/>
  <c r="S1703" i="16" l="1"/>
  <c r="A1703" i="16"/>
  <c r="D1702" i="16"/>
  <c r="F1702" i="16"/>
  <c r="G1702" i="16"/>
  <c r="D1703" i="16" l="1"/>
  <c r="G1703" i="16"/>
  <c r="F1703" i="16"/>
  <c r="S1704" i="16"/>
  <c r="A1704" i="16"/>
  <c r="D1704" i="16" l="1"/>
  <c r="G1704" i="16"/>
  <c r="F1704" i="16"/>
  <c r="A1705" i="16"/>
  <c r="S1705" i="16"/>
  <c r="F1705" i="16" l="1"/>
  <c r="G1705" i="16"/>
  <c r="D1705" i="16"/>
  <c r="S1706" i="16"/>
  <c r="A1706" i="16"/>
  <c r="G1706" i="16" l="1"/>
  <c r="D1706" i="16"/>
  <c r="F1706" i="16"/>
  <c r="S1707" i="16"/>
  <c r="A1707" i="16"/>
  <c r="G1707" i="16" l="1"/>
  <c r="D1707" i="16"/>
  <c r="F1707" i="16"/>
  <c r="A1708" i="16"/>
  <c r="S1708" i="16"/>
  <c r="S1709" i="16" l="1"/>
  <c r="A1709" i="16"/>
  <c r="D1708" i="16"/>
  <c r="G1708" i="16"/>
  <c r="F1708" i="16"/>
  <c r="D1709" i="16" l="1"/>
  <c r="G1709" i="16"/>
  <c r="F1709" i="16"/>
  <c r="A1710" i="16"/>
  <c r="S1710" i="16"/>
  <c r="G1710" i="16" l="1"/>
  <c r="F1710" i="16"/>
  <c r="D1710" i="16"/>
  <c r="S1711" i="16"/>
  <c r="A1711" i="16"/>
  <c r="S1712" i="16" l="1"/>
  <c r="A1712" i="16"/>
  <c r="G1711" i="16"/>
  <c r="F1711" i="16"/>
  <c r="D1711" i="16"/>
  <c r="S1713" i="16" l="1"/>
  <c r="A1713" i="16"/>
  <c r="D1712" i="16"/>
  <c r="G1712" i="16"/>
  <c r="F1712" i="16"/>
  <c r="F1713" i="16" l="1"/>
  <c r="D1713" i="16"/>
  <c r="G1713" i="16"/>
  <c r="S1714" i="16"/>
  <c r="A1714" i="16"/>
  <c r="S1715" i="16" l="1"/>
  <c r="A1715" i="16"/>
  <c r="D1714" i="16"/>
  <c r="F1714" i="16"/>
  <c r="G1714" i="16"/>
  <c r="D1715" i="16" l="1"/>
  <c r="G1715" i="16"/>
  <c r="F1715" i="16"/>
  <c r="A1716" i="16"/>
  <c r="S1716" i="16"/>
  <c r="G1716" i="16" l="1"/>
  <c r="D1716" i="16"/>
  <c r="F1716" i="16"/>
  <c r="S1717" i="16"/>
  <c r="A1717" i="16"/>
  <c r="G1717" i="16" l="1"/>
  <c r="F1717" i="16"/>
  <c r="D1717" i="16"/>
  <c r="S1718" i="16"/>
  <c r="A1718" i="16"/>
  <c r="A1719" i="16" l="1"/>
  <c r="S1719" i="16"/>
  <c r="F1718" i="16"/>
  <c r="G1718" i="16"/>
  <c r="D1718" i="16"/>
  <c r="F1719" i="16" l="1"/>
  <c r="G1719" i="16"/>
  <c r="D1719" i="16"/>
  <c r="S1720" i="16"/>
  <c r="A1720" i="16"/>
  <c r="D1720" i="16" l="1"/>
  <c r="F1720" i="16"/>
  <c r="G1720" i="16"/>
  <c r="S1721" i="16"/>
  <c r="A1721" i="16"/>
  <c r="D1721" i="16" l="1"/>
  <c r="F1721" i="16"/>
  <c r="G1721" i="16"/>
  <c r="S1722" i="16"/>
  <c r="A1722" i="16"/>
  <c r="F1722" i="16" l="1"/>
  <c r="G1722" i="16"/>
  <c r="D1722" i="16"/>
  <c r="S1723" i="16"/>
  <c r="A1723" i="16"/>
  <c r="A1724" i="16" l="1"/>
  <c r="S1724" i="16"/>
  <c r="G1723" i="16"/>
  <c r="F1723" i="16"/>
  <c r="D1723" i="16"/>
  <c r="S1725" i="16" l="1"/>
  <c r="A1725" i="16"/>
  <c r="G1724" i="16"/>
  <c r="F1724" i="16"/>
  <c r="D1724" i="16"/>
  <c r="F1725" i="16" l="1"/>
  <c r="G1725" i="16"/>
  <c r="D1725" i="16"/>
  <c r="S1726" i="16"/>
  <c r="A1726" i="16"/>
  <c r="A1727" i="16" l="1"/>
  <c r="S1727" i="16"/>
  <c r="F1726" i="16"/>
  <c r="D1726" i="16"/>
  <c r="G1726" i="16"/>
  <c r="D1727" i="16" l="1"/>
  <c r="G1727" i="16"/>
  <c r="F1727" i="16"/>
  <c r="A1728" i="16"/>
  <c r="S1728" i="16"/>
  <c r="G1728" i="16" l="1"/>
  <c r="D1728" i="16"/>
  <c r="F1728" i="16"/>
  <c r="S1729" i="16"/>
  <c r="A1729" i="16"/>
  <c r="S1730" i="16" l="1"/>
  <c r="A1730" i="16"/>
  <c r="F1729" i="16"/>
  <c r="D1729" i="16"/>
  <c r="G1729" i="16"/>
  <c r="F1730" i="16" l="1"/>
  <c r="G1730" i="16"/>
  <c r="D1730" i="16"/>
  <c r="S1731" i="16"/>
  <c r="A1731" i="16"/>
  <c r="S1732" i="16" l="1"/>
  <c r="A1732" i="16"/>
  <c r="D1731" i="16"/>
  <c r="G1731" i="16"/>
  <c r="F1731" i="16"/>
  <c r="F1732" i="16" l="1"/>
  <c r="G1732" i="16"/>
  <c r="D1732" i="16"/>
  <c r="A1733" i="16"/>
  <c r="S1733" i="16"/>
  <c r="D1733" i="16" l="1"/>
  <c r="G1733" i="16"/>
  <c r="F1733" i="16"/>
  <c r="A1734" i="16"/>
  <c r="S1734" i="16"/>
  <c r="S1735" i="16" l="1"/>
  <c r="A1735" i="16"/>
  <c r="F1734" i="16"/>
  <c r="D1734" i="16"/>
  <c r="G1734" i="16"/>
  <c r="D1735" i="16" l="1"/>
  <c r="F1735" i="16"/>
  <c r="G1735" i="16"/>
  <c r="S1736" i="16"/>
  <c r="A1736" i="16"/>
  <c r="G1736" i="16" l="1"/>
  <c r="F1736" i="16"/>
  <c r="D1736" i="16"/>
  <c r="S1737" i="16"/>
  <c r="A1737" i="16"/>
  <c r="A1738" i="16" l="1"/>
  <c r="S1738" i="16"/>
  <c r="F1737" i="16"/>
  <c r="D1737" i="16"/>
  <c r="G1737" i="16"/>
  <c r="F1738" i="16" l="1"/>
  <c r="G1738" i="16"/>
  <c r="D1738" i="16"/>
  <c r="S1739" i="16"/>
  <c r="A1739" i="16"/>
  <c r="D1739" i="16" l="1"/>
  <c r="G1739" i="16"/>
  <c r="F1739" i="16"/>
  <c r="S1740" i="16"/>
  <c r="A1740" i="16"/>
  <c r="A1741" i="16" l="1"/>
  <c r="S1741" i="16"/>
  <c r="G1740" i="16"/>
  <c r="F1740" i="16"/>
  <c r="D1740" i="16"/>
  <c r="D1741" i="16" l="1"/>
  <c r="G1741" i="16"/>
  <c r="F1741" i="16"/>
  <c r="A1742" i="16"/>
  <c r="S1742" i="16"/>
  <c r="F1742" i="16" l="1"/>
  <c r="D1742" i="16"/>
  <c r="G1742" i="16"/>
  <c r="S1743" i="16"/>
  <c r="A1743" i="16"/>
  <c r="A1744" i="16" l="1"/>
  <c r="S1744" i="16"/>
  <c r="D1743" i="16"/>
  <c r="F1743" i="16"/>
  <c r="G1743" i="16"/>
  <c r="S1745" i="16" l="1"/>
  <c r="A1745" i="16"/>
  <c r="D1744" i="16"/>
  <c r="F1744" i="16"/>
  <c r="G1744" i="16"/>
  <c r="S1746" i="16" l="1"/>
  <c r="A1746" i="16"/>
  <c r="G1745" i="16"/>
  <c r="F1745" i="16"/>
  <c r="D1745" i="16"/>
  <c r="F1746" i="16" l="1"/>
  <c r="D1746" i="16"/>
  <c r="G1746" i="16"/>
  <c r="A1747" i="16"/>
  <c r="S1747" i="16"/>
  <c r="F1747" i="16" l="1"/>
  <c r="D1747" i="16"/>
  <c r="G1747" i="16"/>
  <c r="S1748" i="16"/>
  <c r="A1748" i="16"/>
  <c r="F1748" i="16" l="1"/>
  <c r="D1748" i="16"/>
  <c r="G1748" i="16"/>
  <c r="S1749" i="16"/>
  <c r="A1749" i="16"/>
  <c r="F1749" i="16" l="1"/>
  <c r="D1749" i="16"/>
  <c r="G1749" i="16"/>
  <c r="A1750" i="16"/>
  <c r="S1750" i="16"/>
  <c r="G1750" i="16" l="1"/>
  <c r="F1750" i="16"/>
  <c r="D1750" i="16"/>
  <c r="S1751" i="16"/>
  <c r="A1751" i="16"/>
  <c r="D1751" i="16" l="1"/>
  <c r="F1751" i="16"/>
  <c r="G1751" i="16"/>
  <c r="S1752" i="16"/>
  <c r="A1752" i="16"/>
  <c r="S1753" i="16" l="1"/>
  <c r="A1753" i="16"/>
  <c r="G1752" i="16"/>
  <c r="F1752" i="16"/>
  <c r="D1752" i="16"/>
  <c r="G1753" i="16" l="1"/>
  <c r="D1753" i="16"/>
  <c r="F1753" i="16"/>
  <c r="S1754" i="16"/>
  <c r="A1754" i="16"/>
  <c r="A1755" i="16" l="1"/>
  <c r="S1755" i="16"/>
  <c r="G1754" i="16"/>
  <c r="F1754" i="16"/>
  <c r="D1754" i="16"/>
  <c r="F1755" i="16" l="1"/>
  <c r="D1755" i="16"/>
  <c r="G1755" i="16"/>
  <c r="A1756" i="16"/>
  <c r="S1756" i="16"/>
  <c r="D1756" i="16" l="1"/>
  <c r="G1756" i="16"/>
  <c r="F1756" i="16"/>
  <c r="S1757" i="16"/>
  <c r="A1757" i="16"/>
  <c r="G1757" i="16" l="1"/>
  <c r="F1757" i="16"/>
  <c r="D1757" i="16"/>
  <c r="S1758" i="16"/>
  <c r="A1758" i="16"/>
  <c r="A1759" i="16" l="1"/>
  <c r="S1759" i="16"/>
  <c r="F1758" i="16"/>
  <c r="D1758" i="16"/>
  <c r="G1758" i="16"/>
  <c r="D1759" i="16" l="1"/>
  <c r="G1759" i="16"/>
  <c r="F1759" i="16"/>
  <c r="S1760" i="16"/>
  <c r="A1760" i="16"/>
  <c r="D1760" i="16" l="1"/>
  <c r="F1760" i="16"/>
  <c r="G1760" i="16"/>
  <c r="S1761" i="16"/>
  <c r="A1761" i="16"/>
  <c r="S1762" i="16" l="1"/>
  <c r="A1762" i="16"/>
  <c r="D1761" i="16"/>
  <c r="G1761" i="16"/>
  <c r="F1761" i="16"/>
  <c r="D1762" i="16" l="1"/>
  <c r="G1762" i="16"/>
  <c r="F1762" i="16"/>
  <c r="S1763" i="16"/>
  <c r="A1763" i="16"/>
  <c r="G1763" i="16" l="1"/>
  <c r="D1763" i="16"/>
  <c r="F1763" i="16"/>
  <c r="S1764" i="16"/>
  <c r="A1764" i="16"/>
  <c r="S1765" i="16" l="1"/>
  <c r="A1765" i="16"/>
  <c r="G1764" i="16"/>
  <c r="F1764" i="16"/>
  <c r="D1764" i="16"/>
  <c r="F1765" i="16" l="1"/>
  <c r="G1765" i="16"/>
  <c r="D1765" i="16"/>
  <c r="S1766" i="16"/>
  <c r="A1766" i="16"/>
  <c r="A1767" i="16" l="1"/>
  <c r="S1767" i="16"/>
  <c r="F1766" i="16"/>
  <c r="D1766" i="16"/>
  <c r="G1766" i="16"/>
  <c r="S1768" i="16" l="1"/>
  <c r="A1768" i="16"/>
  <c r="D1767" i="16"/>
  <c r="F1767" i="16"/>
  <c r="G1767" i="16"/>
  <c r="A1769" i="16" l="1"/>
  <c r="S1769" i="16"/>
  <c r="D1768" i="16"/>
  <c r="G1768" i="16"/>
  <c r="F1768" i="16"/>
  <c r="S1770" i="16" l="1"/>
  <c r="A1770" i="16"/>
  <c r="F1769" i="16"/>
  <c r="D1769" i="16"/>
  <c r="G1769" i="16"/>
  <c r="A1771" i="16" l="1"/>
  <c r="S1771" i="16"/>
  <c r="D1770" i="16"/>
  <c r="G1770" i="16"/>
  <c r="F1770" i="16"/>
  <c r="S1772" i="16" l="1"/>
  <c r="A1772" i="16"/>
  <c r="G1771" i="16"/>
  <c r="F1771" i="16"/>
  <c r="D1771" i="16"/>
  <c r="S1773" i="16" l="1"/>
  <c r="A1773" i="16"/>
  <c r="D1772" i="16"/>
  <c r="G1772" i="16"/>
  <c r="F1772" i="16"/>
  <c r="G1773" i="16" l="1"/>
  <c r="D1773" i="16"/>
  <c r="F1773" i="16"/>
  <c r="S1774" i="16"/>
  <c r="A1774" i="16"/>
  <c r="S1775" i="16" l="1"/>
  <c r="A1775" i="16"/>
  <c r="G1774" i="16"/>
  <c r="F1774" i="16"/>
  <c r="D1774" i="16"/>
  <c r="S1776" i="16" l="1"/>
  <c r="A1776" i="16"/>
  <c r="G1775" i="16"/>
  <c r="D1775" i="16"/>
  <c r="F1775" i="16"/>
  <c r="G1776" i="16" l="1"/>
  <c r="F1776" i="16"/>
  <c r="D1776" i="16"/>
  <c r="S1777" i="16"/>
  <c r="A1777" i="16"/>
  <c r="F1777" i="16" l="1"/>
  <c r="D1777" i="16"/>
  <c r="G1777" i="16"/>
  <c r="S1778" i="16"/>
  <c r="A1778" i="16"/>
  <c r="A1779" i="16" l="1"/>
  <c r="S1779" i="16"/>
  <c r="F1778" i="16"/>
  <c r="D1778" i="16"/>
  <c r="G1778" i="16"/>
  <c r="D1779" i="16" l="1"/>
  <c r="F1779" i="16"/>
  <c r="G1779" i="16"/>
  <c r="S1780" i="16"/>
  <c r="A1780" i="16"/>
  <c r="S1781" i="16" l="1"/>
  <c r="A1781" i="16"/>
  <c r="D1780" i="16"/>
  <c r="F1780" i="16"/>
  <c r="G1780" i="16"/>
  <c r="D1781" i="16" l="1"/>
  <c r="G1781" i="16"/>
  <c r="F1781" i="16"/>
  <c r="A1782" i="16"/>
  <c r="S1782" i="16"/>
  <c r="A1783" i="16" l="1"/>
  <c r="S1783" i="16"/>
  <c r="F1782" i="16"/>
  <c r="G1782" i="16"/>
  <c r="D1782" i="16"/>
  <c r="D1783" i="16" l="1"/>
  <c r="G1783" i="16"/>
  <c r="F1783" i="16"/>
  <c r="S1784" i="16"/>
  <c r="A1784" i="16"/>
  <c r="F1784" i="16" l="1"/>
  <c r="G1784" i="16"/>
  <c r="D1784" i="16"/>
  <c r="A1785" i="16"/>
  <c r="S1785" i="16"/>
  <c r="S1786" i="16" l="1"/>
  <c r="A1786" i="16"/>
  <c r="G1785" i="16"/>
  <c r="F1785" i="16"/>
  <c r="D1785" i="16"/>
  <c r="F1786" i="16" l="1"/>
  <c r="D1786" i="16"/>
  <c r="G1786" i="16"/>
  <c r="S1787" i="16"/>
  <c r="A1787" i="16"/>
  <c r="S1788" i="16" l="1"/>
  <c r="A1788" i="16"/>
  <c r="D1787" i="16"/>
  <c r="G1787" i="16"/>
  <c r="F1787" i="16"/>
  <c r="G1788" i="16" l="1"/>
  <c r="D1788" i="16"/>
  <c r="F1788" i="16"/>
  <c r="S1789" i="16"/>
  <c r="A1789" i="16"/>
  <c r="S1790" i="16" l="1"/>
  <c r="A1790" i="16"/>
  <c r="D1789" i="16"/>
  <c r="G1789" i="16"/>
  <c r="F1789" i="16"/>
  <c r="G1790" i="16" l="1"/>
  <c r="F1790" i="16"/>
  <c r="D1790" i="16"/>
  <c r="S1791" i="16"/>
  <c r="A1791" i="16"/>
  <c r="S1792" i="16" l="1"/>
  <c r="A1792" i="16"/>
  <c r="F1791" i="16"/>
  <c r="D1791" i="16"/>
  <c r="G1791" i="16"/>
  <c r="S1793" i="16" l="1"/>
  <c r="A1793" i="16"/>
  <c r="G1792" i="16"/>
  <c r="D1792" i="16"/>
  <c r="F1792" i="16"/>
  <c r="G1793" i="16" l="1"/>
  <c r="D1793" i="16"/>
  <c r="F1793" i="16"/>
  <c r="S1794" i="16"/>
  <c r="A1794" i="16"/>
  <c r="G1794" i="16" l="1"/>
  <c r="F1794" i="16"/>
  <c r="D1794" i="16"/>
  <c r="S1795" i="16"/>
  <c r="A1795" i="16"/>
  <c r="F1795" i="16" l="1"/>
  <c r="D1795" i="16"/>
  <c r="G1795" i="16"/>
  <c r="S1796" i="16"/>
  <c r="A1796" i="16"/>
  <c r="S1797" i="16" l="1"/>
  <c r="A1797" i="16"/>
  <c r="D1796" i="16"/>
  <c r="G1796" i="16"/>
  <c r="F1796" i="16"/>
  <c r="F1797" i="16" l="1"/>
  <c r="G1797" i="16"/>
  <c r="D1797" i="16"/>
  <c r="A1798" i="16"/>
  <c r="S1798" i="16"/>
  <c r="G1798" i="16" l="1"/>
  <c r="F1798" i="16"/>
  <c r="D1798" i="16"/>
  <c r="S1799" i="16"/>
  <c r="A1799" i="16"/>
  <c r="F1799" i="16" l="1"/>
  <c r="D1799" i="16"/>
  <c r="G1799" i="16"/>
  <c r="A1800" i="16"/>
  <c r="S1800" i="16"/>
  <c r="A1801" i="16" l="1"/>
  <c r="S1801" i="16"/>
  <c r="D1800" i="16"/>
  <c r="G1800" i="16"/>
  <c r="F1800" i="16"/>
  <c r="F1801" i="16" l="1"/>
  <c r="D1801" i="16"/>
  <c r="G1801" i="16"/>
  <c r="S1802" i="16"/>
  <c r="A1802" i="16"/>
  <c r="S1803" i="16" l="1"/>
  <c r="A1803" i="16"/>
  <c r="F1802" i="16"/>
  <c r="D1802" i="16"/>
  <c r="G1802" i="16"/>
  <c r="D1803" i="16" l="1"/>
  <c r="G1803" i="16"/>
  <c r="F1803" i="16"/>
  <c r="S1804" i="16"/>
  <c r="A1804" i="16"/>
  <c r="G1804" i="16" l="1"/>
  <c r="D1804" i="16"/>
  <c r="F1804" i="16"/>
  <c r="S1805" i="16"/>
  <c r="A1805" i="16"/>
  <c r="F1805" i="16" l="1"/>
  <c r="G1805" i="16"/>
  <c r="D1805" i="16"/>
  <c r="S1806" i="16"/>
  <c r="A1806" i="16"/>
  <c r="D1806" i="16" l="1"/>
  <c r="G1806" i="16"/>
  <c r="F1806" i="16"/>
  <c r="S1807" i="16"/>
  <c r="A1807" i="16"/>
  <c r="D1807" i="16" l="1"/>
  <c r="G1807" i="16"/>
  <c r="F1807" i="16"/>
  <c r="A1808" i="16"/>
  <c r="S1808" i="16"/>
  <c r="G1808" i="16" l="1"/>
  <c r="F1808" i="16"/>
  <c r="D1808" i="16"/>
  <c r="S1809" i="16"/>
  <c r="A1809" i="16"/>
  <c r="G1809" i="16" l="1"/>
  <c r="F1809" i="16"/>
  <c r="D1809" i="16"/>
  <c r="S1810" i="16"/>
  <c r="A1810" i="16"/>
  <c r="S1811" i="16" l="1"/>
  <c r="A1811" i="16"/>
  <c r="G1810" i="16"/>
  <c r="F1810" i="16"/>
  <c r="D1810" i="16"/>
  <c r="D1811" i="16" l="1"/>
  <c r="G1811" i="16"/>
  <c r="F1811" i="16"/>
  <c r="S1812" i="16"/>
  <c r="A1812" i="16"/>
  <c r="D1812" i="16" l="1"/>
  <c r="G1812" i="16"/>
  <c r="F1812" i="16"/>
  <c r="A1813" i="16"/>
  <c r="S1813" i="16"/>
  <c r="D1813" i="16" l="1"/>
  <c r="G1813" i="16"/>
  <c r="F1813" i="16"/>
  <c r="A1814" i="16"/>
  <c r="S1814" i="16"/>
  <c r="S1815" i="16" l="1"/>
  <c r="A1815" i="16"/>
  <c r="D1814" i="16"/>
  <c r="G1814" i="16"/>
  <c r="F1814" i="16"/>
  <c r="D1815" i="16" l="1"/>
  <c r="G1815" i="16"/>
  <c r="F1815" i="16"/>
  <c r="A1816" i="16"/>
  <c r="S1816" i="16"/>
  <c r="D1816" i="16" l="1"/>
  <c r="G1816" i="16"/>
  <c r="F1816" i="16"/>
  <c r="A1817" i="16"/>
  <c r="S1817" i="16"/>
  <c r="F1817" i="16" l="1"/>
  <c r="D1817" i="16"/>
  <c r="G1817" i="16"/>
  <c r="A1818" i="16"/>
  <c r="S1818" i="16"/>
  <c r="A1819" i="16" l="1"/>
  <c r="S1819" i="16"/>
  <c r="G1818" i="16"/>
  <c r="F1818" i="16"/>
  <c r="D1818" i="16"/>
  <c r="F1819" i="16" l="1"/>
  <c r="D1819" i="16"/>
  <c r="G1819" i="16"/>
  <c r="S1820" i="16"/>
  <c r="A1820" i="16"/>
  <c r="D1820" i="16" l="1"/>
  <c r="G1820" i="16"/>
  <c r="F1820" i="16"/>
  <c r="S1821" i="16"/>
  <c r="A1821" i="16"/>
  <c r="F1821" i="16" l="1"/>
  <c r="D1821" i="16"/>
  <c r="G1821" i="16"/>
  <c r="S1822" i="16"/>
  <c r="A1822" i="16"/>
  <c r="D1822" i="16" l="1"/>
  <c r="G1822" i="16"/>
  <c r="F1822" i="16"/>
  <c r="S1823" i="16"/>
  <c r="A1823" i="16"/>
  <c r="S1824" i="16" l="1"/>
  <c r="A1824" i="16"/>
  <c r="D1823" i="16"/>
  <c r="G1823" i="16"/>
  <c r="F1823" i="16"/>
  <c r="F1824" i="16" l="1"/>
  <c r="D1824" i="16"/>
  <c r="G1824" i="16"/>
  <c r="S1825" i="16"/>
  <c r="A1825" i="16"/>
  <c r="F1825" i="16" l="1"/>
  <c r="D1825" i="16"/>
  <c r="G1825" i="16"/>
  <c r="S1826" i="16"/>
  <c r="A1826" i="16"/>
  <c r="A1827" i="16" l="1"/>
  <c r="S1827" i="16"/>
  <c r="D1826" i="16"/>
  <c r="G1826" i="16"/>
  <c r="F1826" i="16"/>
  <c r="S1828" i="16" l="1"/>
  <c r="A1828" i="16"/>
  <c r="G1827" i="16"/>
  <c r="F1827" i="16"/>
  <c r="D1827" i="16"/>
  <c r="S1829" i="16" l="1"/>
  <c r="A1829" i="16"/>
  <c r="F1828" i="16"/>
  <c r="G1828" i="16"/>
  <c r="D1828" i="16"/>
  <c r="D1829" i="16" l="1"/>
  <c r="F1829" i="16"/>
  <c r="G1829" i="16"/>
  <c r="S1830" i="16"/>
  <c r="A1830" i="16"/>
  <c r="G1830" i="16" l="1"/>
  <c r="D1830" i="16"/>
  <c r="F1830" i="16"/>
  <c r="A1831" i="16"/>
  <c r="S1831" i="16"/>
  <c r="S1832" i="16" l="1"/>
  <c r="A1832" i="16"/>
  <c r="F1831" i="16"/>
  <c r="D1831" i="16"/>
  <c r="G1831" i="16"/>
  <c r="A1833" i="16" l="1"/>
  <c r="S1833" i="16"/>
  <c r="D1832" i="16"/>
  <c r="F1832" i="16"/>
  <c r="G1832" i="16"/>
  <c r="S1834" i="16" l="1"/>
  <c r="A1834" i="16"/>
  <c r="F1833" i="16"/>
  <c r="D1833" i="16"/>
  <c r="G1833" i="16"/>
  <c r="G1834" i="16" l="1"/>
  <c r="F1834" i="16"/>
  <c r="D1834" i="16"/>
  <c r="A1835" i="16"/>
  <c r="S1835" i="16"/>
  <c r="S1836" i="16" l="1"/>
  <c r="A1836" i="16"/>
  <c r="F1835" i="16"/>
  <c r="D1835" i="16"/>
  <c r="G1835" i="16"/>
  <c r="G1836" i="16" l="1"/>
  <c r="F1836" i="16"/>
  <c r="D1836" i="16"/>
  <c r="S1837" i="16"/>
  <c r="A1837" i="16"/>
  <c r="F1837" i="16" l="1"/>
  <c r="D1837" i="16"/>
  <c r="G1837" i="16"/>
  <c r="S1838" i="16"/>
  <c r="A1838" i="16"/>
  <c r="F1838" i="16" l="1"/>
  <c r="D1838" i="16"/>
  <c r="G1838" i="16"/>
  <c r="S1839" i="16"/>
  <c r="A1839" i="16"/>
  <c r="G1839" i="16" l="1"/>
  <c r="D1839" i="16"/>
  <c r="F1839" i="16"/>
  <c r="S1840" i="16"/>
  <c r="A1840" i="16"/>
  <c r="A1841" i="16" l="1"/>
  <c r="S1841" i="16"/>
  <c r="F1840" i="16"/>
  <c r="G1840" i="16"/>
  <c r="D1840" i="16"/>
  <c r="F1841" i="16" l="1"/>
  <c r="D1841" i="16"/>
  <c r="G1841" i="16"/>
  <c r="S1842" i="16"/>
  <c r="A1842" i="16"/>
  <c r="S1843" i="16" l="1"/>
  <c r="A1843" i="16"/>
  <c r="G1842" i="16"/>
  <c r="F1842" i="16"/>
  <c r="D1842" i="16"/>
  <c r="D1843" i="16" l="1"/>
  <c r="G1843" i="16"/>
  <c r="F1843" i="16"/>
  <c r="S1844" i="16"/>
  <c r="A1844" i="16"/>
  <c r="G1844" i="16" l="1"/>
  <c r="F1844" i="16"/>
  <c r="D1844" i="16"/>
  <c r="S1845" i="16"/>
  <c r="A1845" i="16"/>
  <c r="S1846" i="16" l="1"/>
  <c r="A1846" i="16"/>
  <c r="D1845" i="16"/>
  <c r="F1845" i="16"/>
  <c r="G1845" i="16"/>
  <c r="G1846" i="16" l="1"/>
  <c r="D1846" i="16"/>
  <c r="F1846" i="16"/>
  <c r="S1847" i="16"/>
  <c r="A1847" i="16"/>
  <c r="G1847" i="16" l="1"/>
  <c r="F1847" i="16"/>
  <c r="D1847" i="16"/>
  <c r="A1848" i="16"/>
  <c r="S1848" i="16"/>
  <c r="S1849" i="16" l="1"/>
  <c r="A1849" i="16"/>
  <c r="D1848" i="16"/>
  <c r="G1848" i="16"/>
  <c r="F1848" i="16"/>
  <c r="F1849" i="16" l="1"/>
  <c r="G1849" i="16"/>
  <c r="D1849" i="16"/>
  <c r="S1850" i="16"/>
  <c r="A1850" i="16"/>
  <c r="D1850" i="16" l="1"/>
  <c r="G1850" i="16"/>
  <c r="F1850" i="16"/>
  <c r="S1851" i="16"/>
  <c r="A1851" i="16"/>
  <c r="D1851" i="16" l="1"/>
  <c r="F1851" i="16"/>
  <c r="G1851" i="16"/>
  <c r="S1852" i="16"/>
  <c r="A1852" i="16"/>
  <c r="A1853" i="16" l="1"/>
  <c r="S1853" i="16"/>
  <c r="F1852" i="16"/>
  <c r="G1852" i="16"/>
  <c r="D1852" i="16"/>
  <c r="D1853" i="16" l="1"/>
  <c r="F1853" i="16"/>
  <c r="G1853" i="16"/>
  <c r="S1854" i="16"/>
  <c r="A1854" i="16"/>
  <c r="S1855" i="16" l="1"/>
  <c r="A1855" i="16"/>
  <c r="F1854" i="16"/>
  <c r="D1854" i="16"/>
  <c r="G1854" i="16"/>
  <c r="G1855" i="16" l="1"/>
  <c r="F1855" i="16"/>
  <c r="D1855" i="16"/>
  <c r="S1856" i="16"/>
  <c r="A1856" i="16"/>
  <c r="G1856" i="16" l="1"/>
  <c r="F1856" i="16"/>
  <c r="D1856" i="16"/>
  <c r="S1857" i="16"/>
  <c r="A1857" i="16"/>
  <c r="S1858" i="16" l="1"/>
  <c r="A1858" i="16"/>
  <c r="D1857" i="16"/>
  <c r="F1857" i="16"/>
  <c r="G1857" i="16"/>
  <c r="F1858" i="16" l="1"/>
  <c r="D1858" i="16"/>
  <c r="G1858" i="16"/>
  <c r="S1859" i="16"/>
  <c r="A1859" i="16"/>
  <c r="D1859" i="16" l="1"/>
  <c r="G1859" i="16"/>
  <c r="F1859" i="16"/>
  <c r="S1860" i="16"/>
  <c r="A1860" i="16"/>
  <c r="S1861" i="16" l="1"/>
  <c r="A1861" i="16"/>
  <c r="G1860" i="16"/>
  <c r="D1860" i="16"/>
  <c r="F1860" i="16"/>
  <c r="G1861" i="16" l="1"/>
  <c r="F1861" i="16"/>
  <c r="D1861" i="16"/>
  <c r="S1862" i="16"/>
  <c r="A1862" i="16"/>
  <c r="G1862" i="16" l="1"/>
  <c r="D1862" i="16"/>
  <c r="F1862" i="16"/>
  <c r="A1863" i="16"/>
  <c r="S1863" i="16"/>
  <c r="D1863" i="16" l="1"/>
  <c r="G1863" i="16"/>
  <c r="F1863" i="16"/>
  <c r="S1864" i="16"/>
  <c r="A1864" i="16"/>
  <c r="A1865" i="16" l="1"/>
  <c r="S1865" i="16"/>
  <c r="D1864" i="16"/>
  <c r="G1864" i="16"/>
  <c r="F1864" i="16"/>
  <c r="G1865" i="16" l="1"/>
  <c r="D1865" i="16"/>
  <c r="F1865" i="16"/>
  <c r="S1866" i="16"/>
  <c r="A1866" i="16"/>
  <c r="G1866" i="16" l="1"/>
  <c r="F1866" i="16"/>
  <c r="D1866" i="16"/>
  <c r="S1867" i="16"/>
  <c r="A1867" i="16"/>
  <c r="D1867" i="16" l="1"/>
  <c r="F1867" i="16"/>
  <c r="G1867" i="16"/>
  <c r="S1868" i="16"/>
  <c r="A1868" i="16"/>
  <c r="A1869" i="16" l="1"/>
  <c r="S1869" i="16"/>
  <c r="F1868" i="16"/>
  <c r="G1868" i="16"/>
  <c r="D1868" i="16"/>
  <c r="S1870" i="16" l="1"/>
  <c r="A1870" i="16"/>
  <c r="F1869" i="16"/>
  <c r="G1869" i="16"/>
  <c r="D1869" i="16"/>
  <c r="G1870" i="16" l="1"/>
  <c r="D1870" i="16"/>
  <c r="F1870" i="16"/>
  <c r="S1871" i="16"/>
  <c r="A1871" i="16"/>
  <c r="D1871" i="16" l="1"/>
  <c r="F1871" i="16"/>
  <c r="G1871" i="16"/>
  <c r="S1872" i="16"/>
  <c r="A1872" i="16"/>
  <c r="A1873" i="16" l="1"/>
  <c r="S1873" i="16"/>
  <c r="G1872" i="16"/>
  <c r="F1872" i="16"/>
  <c r="D1872" i="16"/>
  <c r="D1873" i="16" l="1"/>
  <c r="F1873" i="16"/>
  <c r="G1873" i="16"/>
  <c r="S1874" i="16"/>
  <c r="A1874" i="16"/>
  <c r="G1874" i="16" l="1"/>
  <c r="F1874" i="16"/>
  <c r="D1874" i="16"/>
  <c r="A1875" i="16"/>
  <c r="S1875" i="16"/>
  <c r="D1875" i="16" l="1"/>
  <c r="F1875" i="16"/>
  <c r="G1875" i="16"/>
  <c r="S1876" i="16"/>
  <c r="A1876" i="16"/>
  <c r="D1876" i="16" l="1"/>
  <c r="G1876" i="16"/>
  <c r="F1876" i="16"/>
  <c r="S1877" i="16"/>
  <c r="A1877" i="16"/>
  <c r="S1878" i="16" l="1"/>
  <c r="A1878" i="16"/>
  <c r="F1877" i="16"/>
  <c r="D1877" i="16"/>
  <c r="G1877" i="16"/>
  <c r="F1878" i="16" l="1"/>
  <c r="D1878" i="16"/>
  <c r="G1878" i="16"/>
  <c r="A1879" i="16"/>
  <c r="S1879" i="16"/>
  <c r="D1879" i="16" l="1"/>
  <c r="G1879" i="16"/>
  <c r="F1879" i="16"/>
  <c r="A1880" i="16"/>
  <c r="S1880" i="16"/>
  <c r="F1880" i="16" l="1"/>
  <c r="G1880" i="16"/>
  <c r="D1880" i="16"/>
  <c r="A1881" i="16"/>
  <c r="S1881" i="16"/>
  <c r="F1881" i="16" l="1"/>
  <c r="G1881" i="16"/>
  <c r="D1881" i="16"/>
  <c r="S1882" i="16"/>
  <c r="A1882" i="16"/>
  <c r="S1883" i="16" l="1"/>
  <c r="A1883" i="16"/>
  <c r="F1882" i="16"/>
  <c r="D1882" i="16"/>
  <c r="G1882" i="16"/>
  <c r="G1883" i="16" l="1"/>
  <c r="F1883" i="16"/>
  <c r="D1883" i="16"/>
  <c r="A1884" i="16"/>
  <c r="S1884" i="16"/>
  <c r="S1885" i="16" l="1"/>
  <c r="A1885" i="16"/>
  <c r="G1884" i="16"/>
  <c r="D1884" i="16"/>
  <c r="F1884" i="16"/>
  <c r="F1885" i="16" l="1"/>
  <c r="G1885" i="16"/>
  <c r="D1885" i="16"/>
  <c r="S1886" i="16"/>
  <c r="A1886" i="16"/>
  <c r="G1886" i="16" l="1"/>
  <c r="F1886" i="16"/>
  <c r="D1886" i="16"/>
  <c r="S1887" i="16"/>
  <c r="A1887" i="16"/>
  <c r="D1887" i="16" l="1"/>
  <c r="G1887" i="16"/>
  <c r="F1887" i="16"/>
  <c r="S1888" i="16"/>
  <c r="A1888" i="16"/>
  <c r="A1889" i="16" l="1"/>
  <c r="S1889" i="16"/>
  <c r="D1888" i="16"/>
  <c r="G1888" i="16"/>
  <c r="F1888" i="16"/>
  <c r="G1889" i="16" l="1"/>
  <c r="F1889" i="16"/>
  <c r="D1889" i="16"/>
  <c r="S1890" i="16"/>
  <c r="A1890" i="16"/>
  <c r="G1890" i="16" l="1"/>
  <c r="F1890" i="16"/>
  <c r="D1890" i="16"/>
  <c r="S1891" i="16"/>
  <c r="A1891" i="16"/>
  <c r="S1892" i="16" l="1"/>
  <c r="A1892" i="16"/>
  <c r="G1891" i="16"/>
  <c r="F1891" i="16"/>
  <c r="D1891" i="16"/>
  <c r="G1892" i="16" l="1"/>
  <c r="D1892" i="16"/>
  <c r="F1892" i="16"/>
  <c r="S1893" i="16"/>
  <c r="A1893" i="16"/>
  <c r="D1893" i="16" l="1"/>
  <c r="G1893" i="16"/>
  <c r="F1893" i="16"/>
  <c r="S1894" i="16"/>
  <c r="A1894" i="16"/>
  <c r="S1895" i="16" l="1"/>
  <c r="A1895" i="16"/>
  <c r="G1894" i="16"/>
  <c r="D1894" i="16"/>
  <c r="F1894" i="16"/>
  <c r="G1895" i="16" l="1"/>
  <c r="F1895" i="16"/>
  <c r="D1895" i="16"/>
  <c r="S1896" i="16"/>
  <c r="A1896" i="16"/>
  <c r="D1896" i="16" l="1"/>
  <c r="G1896" i="16"/>
  <c r="F1896" i="16"/>
  <c r="S1897" i="16"/>
  <c r="A1897" i="16"/>
  <c r="S1898" i="16" l="1"/>
  <c r="A1898" i="16"/>
  <c r="F1897" i="16"/>
  <c r="D1897" i="16"/>
  <c r="G1897" i="16"/>
  <c r="F1898" i="16" l="1"/>
  <c r="G1898" i="16"/>
  <c r="D1898" i="16"/>
  <c r="A1899" i="16"/>
  <c r="S1899" i="16"/>
  <c r="S1900" i="16" l="1"/>
  <c r="A1900" i="16"/>
  <c r="G1899" i="16"/>
  <c r="F1899" i="16"/>
  <c r="D1899" i="16"/>
  <c r="D1900" i="16" l="1"/>
  <c r="G1900" i="16"/>
  <c r="F1900" i="16"/>
  <c r="A1901" i="16"/>
  <c r="S1901" i="16"/>
  <c r="S1902" i="16" l="1"/>
  <c r="A1902" i="16"/>
  <c r="G1901" i="16"/>
  <c r="D1901" i="16"/>
  <c r="F1901" i="16"/>
  <c r="F1902" i="16" l="1"/>
  <c r="D1902" i="16"/>
  <c r="G1902" i="16"/>
  <c r="S1903" i="16"/>
  <c r="A1903" i="16"/>
  <c r="G1903" i="16" l="1"/>
  <c r="F1903" i="16"/>
  <c r="D1903" i="16"/>
  <c r="S1904" i="16"/>
  <c r="A1904" i="16"/>
  <c r="S1905" i="16" l="1"/>
  <c r="A1905" i="16"/>
  <c r="G1904" i="16"/>
  <c r="F1904" i="16"/>
  <c r="D1904" i="16"/>
  <c r="F1905" i="16" l="1"/>
  <c r="G1905" i="16"/>
  <c r="D1905" i="16"/>
  <c r="S1906" i="16"/>
  <c r="A1906" i="16"/>
  <c r="G1906" i="16" l="1"/>
  <c r="F1906" i="16"/>
  <c r="D1906" i="16"/>
  <c r="S1907" i="16"/>
  <c r="A1907" i="16"/>
  <c r="S1908" i="16" l="1"/>
  <c r="A1908" i="16"/>
  <c r="G1907" i="16"/>
  <c r="F1907" i="16"/>
  <c r="D1907" i="16"/>
  <c r="G1908" i="16" l="1"/>
  <c r="D1908" i="16"/>
  <c r="F1908" i="16"/>
  <c r="A1909" i="16"/>
  <c r="S1909" i="16"/>
  <c r="S1910" i="16" l="1"/>
  <c r="A1910" i="16"/>
  <c r="F1909" i="16"/>
  <c r="D1909" i="16"/>
  <c r="G1909" i="16"/>
  <c r="G1910" i="16" l="1"/>
  <c r="D1910" i="16"/>
  <c r="F1910" i="16"/>
  <c r="A1911" i="16"/>
  <c r="S1911" i="16"/>
  <c r="S1912" i="16" l="1"/>
  <c r="A1912" i="16"/>
  <c r="G1911" i="16"/>
  <c r="D1911" i="16"/>
  <c r="F1911" i="16"/>
  <c r="D1912" i="16" l="1"/>
  <c r="G1912" i="16"/>
  <c r="F1912" i="16"/>
  <c r="A1913" i="16"/>
  <c r="S1913" i="16"/>
  <c r="F1913" i="16" l="1"/>
  <c r="D1913" i="16"/>
  <c r="G1913" i="16"/>
  <c r="S1914" i="16"/>
  <c r="A1914" i="16"/>
  <c r="S1915" i="16" l="1"/>
  <c r="A1915" i="16"/>
  <c r="G1914" i="16"/>
  <c r="D1914" i="16"/>
  <c r="F1914" i="16"/>
  <c r="F1915" i="16" l="1"/>
  <c r="D1915" i="16"/>
  <c r="G1915" i="16"/>
  <c r="S1916" i="16"/>
  <c r="A1916" i="16"/>
  <c r="S1917" i="16" l="1"/>
  <c r="A1917" i="16"/>
  <c r="D1916" i="16"/>
  <c r="G1916" i="16"/>
  <c r="F1916" i="16"/>
  <c r="D1917" i="16" l="1"/>
  <c r="F1917" i="16"/>
  <c r="G1917" i="16"/>
  <c r="S1918" i="16"/>
  <c r="A1918" i="16"/>
  <c r="D1918" i="16" l="1"/>
  <c r="G1918" i="16"/>
  <c r="F1918" i="16"/>
  <c r="A1919" i="16"/>
  <c r="S1919" i="16"/>
  <c r="D1919" i="16" l="1"/>
  <c r="G1919" i="16"/>
  <c r="F1919" i="16"/>
  <c r="S1920" i="16"/>
  <c r="A1920" i="16"/>
  <c r="G1920" i="16" l="1"/>
  <c r="D1920" i="16"/>
  <c r="F1920" i="16"/>
  <c r="S1921" i="16"/>
  <c r="A1921" i="16"/>
  <c r="F1921" i="16" l="1"/>
  <c r="D1921" i="16"/>
  <c r="G1921" i="16"/>
  <c r="A1922" i="16"/>
  <c r="S1922" i="16"/>
  <c r="S1923" i="16" l="1"/>
  <c r="A1923" i="16"/>
  <c r="F1922" i="16"/>
  <c r="D1922" i="16"/>
  <c r="G1922" i="16"/>
  <c r="G1923" i="16" l="1"/>
  <c r="F1923" i="16"/>
  <c r="D1923" i="16"/>
  <c r="S1924" i="16"/>
  <c r="A1924" i="16"/>
  <c r="G1924" i="16" l="1"/>
  <c r="D1924" i="16"/>
  <c r="F1924" i="16"/>
  <c r="A1925" i="16"/>
  <c r="S1925" i="16"/>
  <c r="F1925" i="16" l="1"/>
  <c r="D1925" i="16"/>
  <c r="G1925" i="16"/>
  <c r="S1926" i="16"/>
  <c r="A1926" i="16"/>
  <c r="F1926" i="16" l="1"/>
  <c r="D1926" i="16"/>
  <c r="G1926" i="16"/>
  <c r="S1927" i="16"/>
  <c r="A1927" i="16"/>
  <c r="S1928" i="16" l="1"/>
  <c r="A1928" i="16"/>
  <c r="G1927" i="16"/>
  <c r="D1927" i="16"/>
  <c r="F1927" i="16"/>
  <c r="D1928" i="16" l="1"/>
  <c r="G1928" i="16"/>
  <c r="F1928" i="16"/>
  <c r="S1929" i="16"/>
  <c r="A1929" i="16"/>
  <c r="D1929" i="16" l="1"/>
  <c r="G1929" i="16"/>
  <c r="F1929" i="16"/>
  <c r="S1930" i="16"/>
  <c r="A1930" i="16"/>
  <c r="S1931" i="16" l="1"/>
  <c r="A1931" i="16"/>
  <c r="F1930" i="16"/>
  <c r="D1930" i="16"/>
  <c r="G1930" i="16"/>
  <c r="D1931" i="16" l="1"/>
  <c r="F1931" i="16"/>
  <c r="G1931" i="16"/>
  <c r="A1932" i="16"/>
  <c r="S1932" i="16"/>
  <c r="S1933" i="16" l="1"/>
  <c r="A1933" i="16"/>
  <c r="D1932" i="16"/>
  <c r="G1932" i="16"/>
  <c r="F1932" i="16"/>
  <c r="F1933" i="16" l="1"/>
  <c r="D1933" i="16"/>
  <c r="G1933" i="16"/>
  <c r="S1934" i="16"/>
  <c r="A1934" i="16"/>
  <c r="A1935" i="16" l="1"/>
  <c r="S1935" i="16"/>
  <c r="F1934" i="16"/>
  <c r="G1934" i="16"/>
  <c r="D1934" i="16"/>
  <c r="D1935" i="16" l="1"/>
  <c r="F1935" i="16"/>
  <c r="G1935" i="16"/>
  <c r="S1936" i="16"/>
  <c r="A1936" i="16"/>
  <c r="F1936" i="16" l="1"/>
  <c r="D1936" i="16"/>
  <c r="G1936" i="16"/>
  <c r="S1937" i="16"/>
  <c r="A1937" i="16"/>
  <c r="F1937" i="16" l="1"/>
  <c r="D1937" i="16"/>
  <c r="G1937" i="16"/>
  <c r="S1938" i="16"/>
  <c r="A1938" i="16"/>
  <c r="S1939" i="16" l="1"/>
  <c r="A1939" i="16"/>
  <c r="F1938" i="16"/>
  <c r="G1938" i="16"/>
  <c r="D1938" i="16"/>
  <c r="D1939" i="16" l="1"/>
  <c r="G1939" i="16"/>
  <c r="F1939" i="16"/>
  <c r="S1940" i="16"/>
  <c r="A1940" i="16"/>
  <c r="G1940" i="16" l="1"/>
  <c r="F1940" i="16"/>
  <c r="D1940" i="16"/>
  <c r="S1941" i="16"/>
  <c r="A1941" i="16"/>
  <c r="F1941" i="16" l="1"/>
  <c r="D1941" i="16"/>
  <c r="G1941" i="16"/>
  <c r="S1942" i="16"/>
  <c r="A1942" i="16"/>
  <c r="S1943" i="16" l="1"/>
  <c r="A1943" i="16"/>
  <c r="D1942" i="16"/>
  <c r="G1942" i="16"/>
  <c r="F1942" i="16"/>
  <c r="D1943" i="16" l="1"/>
  <c r="G1943" i="16"/>
  <c r="F1943" i="16"/>
  <c r="A1944" i="16"/>
  <c r="S1944" i="16"/>
  <c r="S1945" i="16" l="1"/>
  <c r="A1945" i="16"/>
  <c r="F1944" i="16"/>
  <c r="G1944" i="16"/>
  <c r="D1944" i="16"/>
  <c r="G1945" i="16" l="1"/>
  <c r="F1945" i="16"/>
  <c r="D1945" i="16"/>
  <c r="S1946" i="16"/>
  <c r="A1946" i="16"/>
  <c r="A1947" i="16" l="1"/>
  <c r="S1947" i="16"/>
  <c r="G1946" i="16"/>
  <c r="F1946" i="16"/>
  <c r="D1946" i="16"/>
  <c r="F1947" i="16" l="1"/>
  <c r="D1947" i="16"/>
  <c r="G1947" i="16"/>
  <c r="S1948" i="16"/>
  <c r="A1948" i="16"/>
  <c r="S1949" i="16" l="1"/>
  <c r="A1949" i="16"/>
  <c r="F1948" i="16"/>
  <c r="D1948" i="16"/>
  <c r="G1948" i="16"/>
  <c r="G1949" i="16" l="1"/>
  <c r="F1949" i="16"/>
  <c r="D1949" i="16"/>
  <c r="A1950" i="16"/>
  <c r="S1950" i="16"/>
  <c r="S1951" i="16" l="1"/>
  <c r="A1951" i="16"/>
  <c r="D1950" i="16"/>
  <c r="G1950" i="16"/>
  <c r="F1950" i="16"/>
  <c r="D1951" i="16" l="1"/>
  <c r="G1951" i="16"/>
  <c r="F1951" i="16"/>
  <c r="S1952" i="16"/>
  <c r="A1952" i="16"/>
  <c r="S1953" i="16" l="1"/>
  <c r="A1953" i="16"/>
  <c r="F1952" i="16"/>
  <c r="G1952" i="16"/>
  <c r="D1952" i="16"/>
  <c r="F1953" i="16" l="1"/>
  <c r="G1953" i="16"/>
  <c r="D1953" i="16"/>
  <c r="S1954" i="16"/>
  <c r="A1954" i="16"/>
  <c r="S1955" i="16" l="1"/>
  <c r="A1955" i="16"/>
  <c r="F1954" i="16"/>
  <c r="G1954" i="16"/>
  <c r="D1954" i="16"/>
  <c r="G1955" i="16" l="1"/>
  <c r="F1955" i="16"/>
  <c r="D1955" i="16"/>
  <c r="S1956" i="16"/>
  <c r="A1956" i="16"/>
  <c r="S1957" i="16" l="1"/>
  <c r="A1957" i="16"/>
  <c r="G1956" i="16"/>
  <c r="D1956" i="16"/>
  <c r="F1956" i="16"/>
  <c r="G1957" i="16" l="1"/>
  <c r="F1957" i="16"/>
  <c r="D1957" i="16"/>
  <c r="S1958" i="16"/>
  <c r="A1958" i="16"/>
  <c r="A1959" i="16" l="1"/>
  <c r="S1959" i="16"/>
  <c r="D1958" i="16"/>
  <c r="F1958" i="16"/>
  <c r="G1958" i="16"/>
  <c r="G1959" i="16" l="1"/>
  <c r="F1959" i="16"/>
  <c r="D1959" i="16"/>
  <c r="S1960" i="16"/>
  <c r="A1960" i="16"/>
  <c r="S1961" i="16" l="1"/>
  <c r="A1961" i="16"/>
  <c r="F1960" i="16"/>
  <c r="G1960" i="16"/>
  <c r="D1960" i="16"/>
  <c r="G1961" i="16" l="1"/>
  <c r="F1961" i="16"/>
  <c r="D1961" i="16"/>
  <c r="S1962" i="16"/>
  <c r="A1962" i="16"/>
  <c r="F1962" i="16" l="1"/>
  <c r="G1962" i="16"/>
  <c r="D1962" i="16"/>
  <c r="S1963" i="16"/>
  <c r="A1963" i="16"/>
  <c r="D1963" i="16" l="1"/>
  <c r="F1963" i="16"/>
  <c r="G1963" i="16"/>
  <c r="S1964" i="16"/>
  <c r="A1964" i="16"/>
  <c r="G1964" i="16" l="1"/>
  <c r="F1964" i="16"/>
  <c r="D1964" i="16"/>
  <c r="S1965" i="16"/>
  <c r="A1965" i="16"/>
  <c r="G1965" i="16" l="1"/>
  <c r="F1965" i="16"/>
  <c r="D1965" i="16"/>
  <c r="S1966" i="16"/>
  <c r="A1966" i="16"/>
  <c r="A1967" i="16" l="1"/>
  <c r="S1967" i="16"/>
  <c r="D1966" i="16"/>
  <c r="F1966" i="16"/>
  <c r="G1966" i="16"/>
  <c r="D1967" i="16" l="1"/>
  <c r="G1967" i="16"/>
  <c r="F1967" i="16"/>
  <c r="A1968" i="16"/>
  <c r="S1968" i="16"/>
  <c r="S1969" i="16" l="1"/>
  <c r="A1969" i="16"/>
  <c r="G1968" i="16"/>
  <c r="D1968" i="16"/>
  <c r="F1968" i="16"/>
  <c r="G1969" i="16" l="1"/>
  <c r="D1969" i="16"/>
  <c r="F1969" i="16"/>
  <c r="S1970" i="16"/>
  <c r="A1970" i="16"/>
  <c r="S1971" i="16" l="1"/>
  <c r="A1971" i="16"/>
  <c r="G1970" i="16"/>
  <c r="F1970" i="16"/>
  <c r="D1970" i="16"/>
  <c r="G1971" i="16" l="1"/>
  <c r="D1971" i="16"/>
  <c r="F1971" i="16"/>
  <c r="S1972" i="16"/>
  <c r="A1972" i="16"/>
  <c r="F1972" i="16" l="1"/>
  <c r="G1972" i="16"/>
  <c r="D1972" i="16"/>
  <c r="S1973" i="16"/>
  <c r="A1973" i="16"/>
  <c r="G1973" i="16" l="1"/>
  <c r="F1973" i="16"/>
  <c r="D1973" i="16"/>
  <c r="S1974" i="16"/>
  <c r="A1974" i="16"/>
  <c r="D1974" i="16" l="1"/>
  <c r="G1974" i="16"/>
  <c r="F1974" i="16"/>
  <c r="A1975" i="16"/>
  <c r="S1975" i="16"/>
  <c r="S1976" i="16" l="1"/>
  <c r="A1976" i="16"/>
  <c r="D1975" i="16"/>
  <c r="G1975" i="16"/>
  <c r="F1975" i="16"/>
  <c r="G1976" i="16" l="1"/>
  <c r="D1976" i="16"/>
  <c r="F1976" i="16"/>
  <c r="A1977" i="16"/>
  <c r="S1977" i="16"/>
  <c r="S1978" i="16" l="1"/>
  <c r="A1978" i="16"/>
  <c r="G1977" i="16"/>
  <c r="F1977" i="16"/>
  <c r="D1977" i="16"/>
  <c r="A1979" i="16" l="1"/>
  <c r="S1979" i="16"/>
  <c r="D1978" i="16"/>
  <c r="G1978" i="16"/>
  <c r="F1978" i="16"/>
  <c r="D1979" i="16" l="1"/>
  <c r="G1979" i="16"/>
  <c r="F1979" i="16"/>
  <c r="S1980" i="16"/>
  <c r="A1980" i="16"/>
  <c r="A1981" i="16" l="1"/>
  <c r="S1981" i="16"/>
  <c r="F1980" i="16"/>
  <c r="D1980" i="16"/>
  <c r="G1980" i="16"/>
  <c r="F1981" i="16" l="1"/>
  <c r="G1981" i="16"/>
  <c r="D1981" i="16"/>
  <c r="S1982" i="16"/>
  <c r="A1982" i="16"/>
  <c r="G1982" i="16" l="1"/>
  <c r="F1982" i="16"/>
  <c r="D1982" i="16"/>
  <c r="A1983" i="16"/>
  <c r="S1983" i="16"/>
  <c r="F1983" i="16" l="1"/>
  <c r="G1983" i="16"/>
  <c r="D1983" i="16"/>
  <c r="S1984" i="16"/>
  <c r="A1984" i="16"/>
  <c r="S1985" i="16" l="1"/>
  <c r="A1985" i="16"/>
  <c r="D1984" i="16"/>
  <c r="F1984" i="16"/>
  <c r="G1984" i="16"/>
  <c r="G1985" i="16" l="1"/>
  <c r="F1985" i="16"/>
  <c r="D1985" i="16"/>
  <c r="S1986" i="16"/>
  <c r="A1986" i="16"/>
  <c r="S1987" i="16" l="1"/>
  <c r="A1987" i="16"/>
  <c r="F1986" i="16"/>
  <c r="G1986" i="16"/>
  <c r="D1986" i="16"/>
  <c r="A1988" i="16" l="1"/>
  <c r="S1988" i="16"/>
  <c r="G1987" i="16"/>
  <c r="D1987" i="16"/>
  <c r="F1987" i="16"/>
  <c r="S1989" i="16" l="1"/>
  <c r="A1989" i="16"/>
  <c r="F1988" i="16"/>
  <c r="D1988" i="16"/>
  <c r="G1988" i="16"/>
  <c r="F1989" i="16" l="1"/>
  <c r="G1989" i="16"/>
  <c r="D1989" i="16"/>
  <c r="S1990" i="16"/>
  <c r="A1990" i="16"/>
  <c r="S1991" i="16" l="1"/>
  <c r="A1991" i="16"/>
  <c r="G1990" i="16"/>
  <c r="D1990" i="16"/>
  <c r="F1990" i="16"/>
  <c r="D1991" i="16" l="1"/>
  <c r="F1991" i="16"/>
  <c r="G1991" i="16"/>
  <c r="S1992" i="16"/>
  <c r="A1992" i="16"/>
  <c r="S1993" i="16" l="1"/>
  <c r="A1993" i="16"/>
  <c r="F1992" i="16"/>
  <c r="D1992" i="16"/>
  <c r="G1992" i="16"/>
  <c r="F1993" i="16" l="1"/>
  <c r="G1993" i="16"/>
  <c r="D1993" i="16"/>
  <c r="S1994" i="16"/>
  <c r="A1994" i="16"/>
  <c r="A1995" i="16" l="1"/>
  <c r="S1995" i="16"/>
  <c r="D1994" i="16"/>
  <c r="F1994" i="16"/>
  <c r="G1994" i="16"/>
  <c r="F1995" i="16" l="1"/>
  <c r="D1995" i="16"/>
  <c r="G1995" i="16"/>
  <c r="S1996" i="16"/>
  <c r="A1996" i="16"/>
  <c r="S1997" i="16" l="1"/>
  <c r="A1997" i="16"/>
  <c r="F1996" i="16"/>
  <c r="D1996" i="16"/>
  <c r="G1996" i="16"/>
  <c r="F1997" i="16" l="1"/>
  <c r="G1997" i="16"/>
  <c r="D1997" i="16"/>
  <c r="S1998" i="16"/>
  <c r="A1998" i="16"/>
  <c r="S1999" i="16" l="1"/>
  <c r="A1999" i="16"/>
  <c r="G1998" i="16"/>
  <c r="F1998" i="16"/>
  <c r="D1998" i="16"/>
  <c r="G1999" i="16" l="1"/>
  <c r="F1999" i="16"/>
  <c r="D1999" i="16"/>
  <c r="S2000" i="16"/>
  <c r="A2000" i="16"/>
  <c r="G2000" i="16" l="1"/>
  <c r="F2000" i="16"/>
  <c r="D2000" i="16"/>
  <c r="A2001" i="16"/>
  <c r="S2001" i="16"/>
  <c r="S2002" i="16" l="1"/>
  <c r="A2002" i="16"/>
  <c r="F2001" i="16"/>
  <c r="G2001" i="16"/>
  <c r="D2001" i="16"/>
  <c r="D2002" i="16" l="1"/>
  <c r="G2002" i="16"/>
  <c r="F2002" i="16"/>
  <c r="A2003" i="16"/>
  <c r="S2003" i="16"/>
  <c r="G2003" i="16" l="1"/>
  <c r="F2003" i="16"/>
  <c r="D2003" i="16"/>
  <c r="S2004" i="16"/>
  <c r="A2004" i="16"/>
  <c r="A2005" i="16" l="1"/>
  <c r="S2005" i="16"/>
  <c r="D2004" i="16"/>
  <c r="G2004" i="16"/>
  <c r="F2004" i="16"/>
  <c r="F2005" i="16" l="1"/>
  <c r="G2005" i="16"/>
  <c r="D2005" i="16"/>
  <c r="S2006" i="16"/>
  <c r="A2006" i="16"/>
  <c r="D2006" i="16" l="1"/>
  <c r="G2006" i="16"/>
  <c r="F2006" i="16"/>
  <c r="S2007" i="16"/>
  <c r="A2007" i="16"/>
  <c r="S2008" i="16" l="1"/>
  <c r="A2008" i="16"/>
  <c r="D2007" i="16"/>
  <c r="F2007" i="16"/>
  <c r="G2007" i="16"/>
  <c r="F2008" i="16" l="1"/>
  <c r="G2008" i="16"/>
  <c r="D2008" i="16"/>
  <c r="A2009" i="16"/>
  <c r="S2009" i="16"/>
  <c r="G2009" i="16" l="1"/>
  <c r="F2009" i="16"/>
  <c r="D2009" i="16"/>
  <c r="S2010" i="16"/>
  <c r="A2010" i="16"/>
  <c r="D2010" i="16" l="1"/>
  <c r="F2010" i="16"/>
  <c r="G2010" i="16"/>
  <c r="S2011" i="16"/>
  <c r="A2011" i="16"/>
  <c r="F2011" i="16" l="1"/>
  <c r="D2011" i="16"/>
  <c r="G2011" i="16"/>
  <c r="A2012" i="16"/>
  <c r="S2012" i="16"/>
  <c r="F2012" i="16" l="1"/>
  <c r="G2012" i="16"/>
  <c r="D2012" i="16"/>
  <c r="S2013" i="16"/>
  <c r="A2013" i="16"/>
  <c r="S2014" i="16" l="1"/>
  <c r="A2014" i="16"/>
  <c r="D2013" i="16"/>
  <c r="G2013" i="16"/>
  <c r="F2013" i="16"/>
  <c r="F2014" i="16" l="1"/>
  <c r="D2014" i="16"/>
  <c r="G2014" i="16"/>
  <c r="A2015" i="16"/>
  <c r="S2015" i="16"/>
  <c r="D2015" i="16" l="1"/>
  <c r="F2015" i="16"/>
  <c r="G2015" i="16"/>
  <c r="S2016" i="16"/>
  <c r="A2016" i="16"/>
  <c r="S2017" i="16" l="1"/>
  <c r="A2017" i="16"/>
  <c r="F2016" i="16"/>
  <c r="G2016" i="16"/>
  <c r="D2016" i="16"/>
  <c r="F2017" i="16" l="1"/>
  <c r="G2017" i="16"/>
  <c r="D2017" i="16"/>
  <c r="S2018" i="16"/>
  <c r="A2018" i="16"/>
  <c r="G2018" i="16" l="1"/>
  <c r="D2018" i="16"/>
  <c r="F2018" i="16"/>
  <c r="S2019" i="16"/>
  <c r="A2019" i="16"/>
  <c r="S2020" i="16" l="1"/>
  <c r="A2020" i="16"/>
  <c r="G2019" i="16"/>
  <c r="D2019" i="16"/>
  <c r="F2019" i="16"/>
  <c r="F2020" i="16" l="1"/>
  <c r="D2020" i="16"/>
  <c r="G2020" i="16"/>
  <c r="S2021" i="16"/>
  <c r="A2021" i="16"/>
  <c r="S2022" i="16" l="1"/>
  <c r="A2022" i="16"/>
  <c r="D2021" i="16"/>
  <c r="G2021" i="16"/>
  <c r="F2021" i="16"/>
  <c r="F2022" i="16" l="1"/>
  <c r="D2022" i="16"/>
  <c r="G2022" i="16"/>
  <c r="A2023" i="16"/>
  <c r="S2023" i="16"/>
  <c r="F2023" i="16" l="1"/>
  <c r="G2023" i="16"/>
  <c r="D2023" i="16"/>
  <c r="S2024" i="16"/>
  <c r="A2024" i="16"/>
  <c r="F2024" i="16" l="1"/>
  <c r="D2024" i="16"/>
  <c r="G2024" i="16"/>
  <c r="S2025" i="16"/>
  <c r="A2025" i="16"/>
  <c r="S2026" i="16" l="1"/>
  <c r="A2026" i="16"/>
  <c r="F2025" i="16"/>
  <c r="G2025" i="16"/>
  <c r="D2025" i="16"/>
  <c r="D2026" i="16" l="1"/>
  <c r="F2026" i="16"/>
  <c r="G2026" i="16"/>
  <c r="S2027" i="16"/>
  <c r="A2027" i="16"/>
  <c r="D2027" i="16" l="1"/>
  <c r="F2027" i="16"/>
  <c r="G2027" i="16"/>
  <c r="S2028" i="16"/>
  <c r="A2028" i="16"/>
  <c r="A2029" i="16" l="1"/>
  <c r="S2029" i="16"/>
  <c r="F2028" i="16"/>
  <c r="D2028" i="16"/>
  <c r="G2028" i="16"/>
  <c r="S2030" i="16" l="1"/>
  <c r="A2030" i="16"/>
  <c r="G2029" i="16"/>
  <c r="D2029" i="16"/>
  <c r="F2029" i="16"/>
  <c r="D2030" i="16" l="1"/>
  <c r="G2030" i="16"/>
  <c r="F2030" i="16"/>
  <c r="S2031" i="16"/>
  <c r="A2031" i="16"/>
  <c r="A2032" i="16" l="1"/>
  <c r="S2032" i="16"/>
  <c r="F2031" i="16"/>
  <c r="G2031" i="16"/>
  <c r="D2031" i="16"/>
  <c r="A2033" i="16" l="1"/>
  <c r="S2033" i="16"/>
  <c r="G2032" i="16"/>
  <c r="D2032" i="16"/>
  <c r="F2032" i="16"/>
  <c r="S2034" i="16" l="1"/>
  <c r="A2034" i="16"/>
  <c r="F2033" i="16"/>
  <c r="D2033" i="16"/>
  <c r="G2033" i="16"/>
  <c r="F2034" i="16" l="1"/>
  <c r="G2034" i="16"/>
  <c r="D2034" i="16"/>
  <c r="S2035" i="16"/>
  <c r="A2035" i="16"/>
  <c r="S2036" i="16" l="1"/>
  <c r="A2036" i="16"/>
  <c r="G2035" i="16"/>
  <c r="F2035" i="16"/>
  <c r="D2035" i="16"/>
  <c r="F2036" i="16" l="1"/>
  <c r="D2036" i="16"/>
  <c r="G2036" i="16"/>
  <c r="S2037" i="16"/>
  <c r="A2037" i="16"/>
  <c r="D2037" i="16" l="1"/>
  <c r="G2037" i="16"/>
  <c r="F2037" i="16"/>
  <c r="A2038" i="16"/>
  <c r="S2038" i="16"/>
  <c r="F2038" i="16" l="1"/>
  <c r="D2038" i="16"/>
  <c r="G2038" i="16"/>
  <c r="A2039" i="16"/>
  <c r="S2039" i="16"/>
  <c r="S2040" i="16" l="1"/>
  <c r="A2040" i="16"/>
  <c r="G2039" i="16"/>
  <c r="D2039" i="16"/>
  <c r="F2039" i="16"/>
  <c r="D2040" i="16" l="1"/>
  <c r="G2040" i="16"/>
  <c r="F2040" i="16"/>
  <c r="S2041" i="16"/>
  <c r="A2041" i="16"/>
  <c r="G2041" i="16" l="1"/>
  <c r="F2041" i="16"/>
  <c r="D2041" i="16"/>
  <c r="A2042" i="16"/>
  <c r="S2042" i="16"/>
  <c r="D2042" i="16" l="1"/>
  <c r="G2042" i="16"/>
  <c r="F2042" i="16"/>
  <c r="A2043" i="16"/>
  <c r="S2043" i="16"/>
  <c r="G2043" i="16" l="1"/>
  <c r="F2043" i="16"/>
  <c r="D2043" i="16"/>
  <c r="S2044" i="16"/>
  <c r="A2044" i="16"/>
  <c r="F2044" i="16" l="1"/>
  <c r="D2044" i="16"/>
  <c r="G2044" i="16"/>
  <c r="S2045" i="16"/>
  <c r="A2045" i="16"/>
  <c r="G2045" i="16" l="1"/>
  <c r="F2045" i="16"/>
  <c r="D2045" i="16"/>
  <c r="S2046" i="16"/>
  <c r="A2046" i="16"/>
  <c r="D2046" i="16" l="1"/>
  <c r="G2046" i="16"/>
  <c r="F2046" i="16"/>
  <c r="S2047" i="16"/>
  <c r="A2047" i="16"/>
  <c r="D2047" i="16" l="1"/>
  <c r="G2047" i="16"/>
  <c r="F2047" i="16"/>
  <c r="S2048" i="16"/>
  <c r="A2048" i="16"/>
  <c r="A2049" i="16" l="1"/>
  <c r="S2049" i="16"/>
  <c r="F2048" i="16"/>
  <c r="G2048" i="16"/>
  <c r="D2048" i="16"/>
  <c r="G2049" i="16" l="1"/>
  <c r="D2049" i="16"/>
  <c r="F2049" i="16"/>
  <c r="A2050" i="16"/>
  <c r="S2050" i="16"/>
  <c r="S2051" i="16" l="1"/>
  <c r="A2051" i="16"/>
  <c r="D2050" i="16"/>
  <c r="G2050" i="16"/>
  <c r="F2050" i="16"/>
  <c r="D2051" i="16" l="1"/>
  <c r="G2051" i="16"/>
  <c r="F2051" i="16"/>
  <c r="S2052" i="16"/>
  <c r="A2052" i="16"/>
  <c r="S2053" i="16" l="1"/>
  <c r="A2053" i="16"/>
  <c r="G2052" i="16"/>
  <c r="F2052" i="16"/>
  <c r="D2052" i="16"/>
  <c r="G2053" i="16" l="1"/>
  <c r="D2053" i="16"/>
  <c r="F2053" i="16"/>
  <c r="S2054" i="16"/>
  <c r="A2054" i="16"/>
  <c r="S2055" i="16" l="1"/>
  <c r="A2055" i="16"/>
  <c r="D2054" i="16"/>
  <c r="F2054" i="16"/>
  <c r="G2054" i="16"/>
  <c r="F2055" i="16" l="1"/>
  <c r="D2055" i="16"/>
  <c r="G2055" i="16"/>
  <c r="S2056" i="16"/>
  <c r="A2056" i="16"/>
  <c r="S2057" i="16" l="1"/>
  <c r="A2057" i="16"/>
  <c r="F2056" i="16"/>
  <c r="D2056" i="16"/>
  <c r="G2056" i="16"/>
  <c r="G2057" i="16" l="1"/>
  <c r="F2057" i="16"/>
  <c r="D2057" i="16"/>
  <c r="S2058" i="16"/>
  <c r="A2058" i="16"/>
  <c r="G2058" i="16" l="1"/>
  <c r="F2058" i="16"/>
  <c r="D2058" i="16"/>
  <c r="A2059" i="16"/>
  <c r="S2059" i="16"/>
  <c r="S2060" i="16" l="1"/>
  <c r="A2060" i="16"/>
  <c r="G2059" i="16"/>
  <c r="F2059" i="16"/>
  <c r="D2059" i="16"/>
  <c r="F2060" i="16" l="1"/>
  <c r="D2060" i="16"/>
  <c r="G2060" i="16"/>
  <c r="A2061" i="16"/>
  <c r="S2061" i="16"/>
  <c r="F2061" i="16" l="1"/>
  <c r="D2061" i="16"/>
  <c r="G2061" i="16"/>
  <c r="S2062" i="16"/>
  <c r="A2062" i="16"/>
  <c r="G2062" i="16" l="1"/>
  <c r="D2062" i="16"/>
  <c r="F2062" i="16"/>
  <c r="S2063" i="16"/>
  <c r="A2063" i="16"/>
  <c r="S2064" i="16" l="1"/>
  <c r="A2064" i="16"/>
  <c r="D2063" i="16"/>
  <c r="G2063" i="16"/>
  <c r="F2063" i="16"/>
  <c r="F2064" i="16" l="1"/>
  <c r="D2064" i="16"/>
  <c r="G2064" i="16"/>
  <c r="S2065" i="16"/>
  <c r="A2065" i="16"/>
  <c r="A2066" i="16" l="1"/>
  <c r="S2066" i="16"/>
  <c r="G2065" i="16"/>
  <c r="F2065" i="16"/>
  <c r="D2065" i="16"/>
  <c r="D2066" i="16" l="1"/>
  <c r="F2066" i="16"/>
  <c r="G2066" i="16"/>
  <c r="S2067" i="16"/>
  <c r="A2067" i="16"/>
  <c r="S2068" i="16" l="1"/>
  <c r="A2068" i="16"/>
  <c r="D2067" i="16"/>
  <c r="G2067" i="16"/>
  <c r="F2067" i="16"/>
  <c r="D2068" i="16" l="1"/>
  <c r="G2068" i="16"/>
  <c r="F2068" i="16"/>
  <c r="S2069" i="16"/>
  <c r="A2069" i="16"/>
  <c r="F2069" i="16" l="1"/>
  <c r="D2069" i="16"/>
  <c r="G2069" i="16"/>
  <c r="S2070" i="16"/>
  <c r="A2070" i="16"/>
  <c r="F2070" i="16" l="1"/>
  <c r="D2070" i="16"/>
  <c r="G2070" i="16"/>
  <c r="S2071" i="16"/>
  <c r="A2071" i="16"/>
  <c r="G2071" i="16" l="1"/>
  <c r="F2071" i="16"/>
  <c r="D2071" i="16"/>
  <c r="A2072" i="16"/>
  <c r="S2072" i="16"/>
  <c r="S2073" i="16" l="1"/>
  <c r="A2073" i="16"/>
  <c r="D2072" i="16"/>
  <c r="G2072" i="16"/>
  <c r="F2072" i="16"/>
  <c r="F2073" i="16" l="1"/>
  <c r="D2073" i="16"/>
  <c r="G2073" i="16"/>
  <c r="S2074" i="16"/>
  <c r="A2074" i="16"/>
  <c r="A2075" i="16" l="1"/>
  <c r="S2075" i="16"/>
  <c r="F2074" i="16"/>
  <c r="G2074" i="16"/>
  <c r="D2074" i="16"/>
  <c r="G2075" i="16" l="1"/>
  <c r="F2075" i="16"/>
  <c r="D2075" i="16"/>
  <c r="S2076" i="16"/>
  <c r="A2076" i="16"/>
  <c r="S2077" i="16" l="1"/>
  <c r="A2077" i="16"/>
  <c r="F2076" i="16"/>
  <c r="D2076" i="16"/>
  <c r="G2076" i="16"/>
  <c r="F2077" i="16" l="1"/>
  <c r="D2077" i="16"/>
  <c r="G2077" i="16"/>
  <c r="S2078" i="16"/>
  <c r="A2078" i="16"/>
  <c r="D2078" i="16" l="1"/>
  <c r="F2078" i="16"/>
  <c r="G2078" i="16"/>
  <c r="S2079" i="16"/>
  <c r="A2079" i="16"/>
  <c r="S2080" i="16" l="1"/>
  <c r="A2080" i="16"/>
  <c r="G2079" i="16"/>
  <c r="F2079" i="16"/>
  <c r="D2079" i="16"/>
  <c r="F2080" i="16" l="1"/>
  <c r="D2080" i="16"/>
  <c r="G2080" i="16"/>
  <c r="S2081" i="16"/>
  <c r="A2081" i="16"/>
  <c r="G2081" i="16" l="1"/>
  <c r="D2081" i="16"/>
  <c r="F2081" i="16"/>
  <c r="S2082" i="16"/>
  <c r="A2082" i="16"/>
  <c r="S2083" i="16" l="1"/>
  <c r="A2083" i="16"/>
  <c r="F2082" i="16"/>
  <c r="D2082" i="16"/>
  <c r="G2082" i="16"/>
  <c r="F2083" i="16" l="1"/>
  <c r="D2083" i="16"/>
  <c r="G2083" i="16"/>
  <c r="A2084" i="16"/>
  <c r="S2084" i="16"/>
  <c r="F2084" i="16" l="1"/>
  <c r="D2084" i="16"/>
  <c r="G2084" i="16"/>
  <c r="S2085" i="16"/>
  <c r="A2085" i="16"/>
  <c r="G2085" i="16" l="1"/>
  <c r="D2085" i="16"/>
  <c r="F2085" i="16"/>
  <c r="S2086" i="16"/>
  <c r="A2086" i="16"/>
  <c r="S2087" i="16" l="1"/>
  <c r="A2087" i="16"/>
  <c r="D2086" i="16"/>
  <c r="G2086" i="16"/>
  <c r="F2086" i="16"/>
  <c r="D2087" i="16" l="1"/>
  <c r="G2087" i="16"/>
  <c r="F2087" i="16"/>
  <c r="S2088" i="16"/>
  <c r="A2088" i="16"/>
  <c r="S2089" i="16" l="1"/>
  <c r="A2089" i="16"/>
  <c r="G2088" i="16"/>
  <c r="F2088" i="16"/>
  <c r="D2088" i="16"/>
  <c r="F2089" i="16" l="1"/>
  <c r="G2089" i="16"/>
  <c r="D2089" i="16"/>
  <c r="S2090" i="16"/>
  <c r="A2090" i="16"/>
  <c r="D2090" i="16" l="1"/>
  <c r="G2090" i="16"/>
  <c r="F2090" i="16"/>
  <c r="A2091" i="16"/>
  <c r="S2091" i="16"/>
  <c r="S2092" i="16" l="1"/>
  <c r="A2092" i="16"/>
  <c r="G2091" i="16"/>
  <c r="F2091" i="16"/>
  <c r="D2091" i="16"/>
  <c r="F2092" i="16" l="1"/>
  <c r="G2092" i="16"/>
  <c r="D2092" i="16"/>
  <c r="S2093" i="16"/>
  <c r="A2093" i="16"/>
  <c r="F2093" i="16" l="1"/>
  <c r="D2093" i="16"/>
  <c r="G2093" i="16"/>
  <c r="S2094" i="16"/>
  <c r="A2094" i="16"/>
  <c r="S2095" i="16" l="1"/>
  <c r="A2095" i="16"/>
  <c r="G2094" i="16"/>
  <c r="F2094" i="16"/>
  <c r="D2094" i="16"/>
  <c r="D2095" i="16" l="1"/>
  <c r="F2095" i="16"/>
  <c r="G2095" i="16"/>
  <c r="S2096" i="16"/>
  <c r="A2096" i="16"/>
  <c r="S2097" i="16" l="1"/>
  <c r="A2097" i="16"/>
  <c r="D2096" i="16"/>
  <c r="F2096" i="16"/>
  <c r="G2096" i="16"/>
  <c r="G2097" i="16" l="1"/>
  <c r="F2097" i="16"/>
  <c r="D2097" i="16"/>
  <c r="S2098" i="16"/>
  <c r="A2098" i="16"/>
  <c r="S2099" i="16" l="1"/>
  <c r="A2099" i="16"/>
  <c r="G2098" i="16"/>
  <c r="D2098" i="16"/>
  <c r="F2098" i="16"/>
  <c r="G2099" i="16" l="1"/>
  <c r="D2099" i="16"/>
  <c r="F2099" i="16"/>
  <c r="S2100" i="16"/>
  <c r="A2100" i="16"/>
  <c r="D2100" i="16" l="1"/>
  <c r="F2100" i="16"/>
  <c r="G2100" i="16"/>
  <c r="S2101" i="16"/>
  <c r="A2101" i="16"/>
  <c r="S2102" i="16" l="1"/>
  <c r="A2102" i="16"/>
  <c r="G2101" i="16"/>
  <c r="F2101" i="16"/>
  <c r="D2101" i="16"/>
  <c r="G2102" i="16" l="1"/>
  <c r="F2102" i="16"/>
  <c r="D2102" i="16"/>
  <c r="S2103" i="16"/>
  <c r="A2103" i="16"/>
  <c r="S2104" i="16" l="1"/>
  <c r="A2104" i="16"/>
  <c r="D2103" i="16"/>
  <c r="G2103" i="16"/>
  <c r="F2103" i="16"/>
  <c r="F2104" i="16" l="1"/>
  <c r="G2104" i="16"/>
  <c r="D2104" i="16"/>
  <c r="S2105" i="16"/>
  <c r="A2105" i="16"/>
  <c r="A2106" i="16" l="1"/>
  <c r="S2106" i="16"/>
  <c r="D2105" i="16"/>
  <c r="G2105" i="16"/>
  <c r="F2105" i="16"/>
  <c r="F2106" i="16" l="1"/>
  <c r="G2106" i="16"/>
  <c r="D2106" i="16"/>
  <c r="S2107" i="16"/>
  <c r="A2107" i="16"/>
  <c r="F2107" i="16" l="1"/>
  <c r="G2107" i="16"/>
  <c r="D2107" i="16"/>
  <c r="S2108" i="16"/>
  <c r="A2108" i="16"/>
  <c r="D2108" i="16" l="1"/>
  <c r="F2108" i="16"/>
  <c r="G2108" i="16"/>
  <c r="S2109" i="16"/>
  <c r="A2109" i="16"/>
  <c r="F2109" i="16" l="1"/>
  <c r="D2109" i="16"/>
  <c r="G2109" i="16"/>
  <c r="A2110" i="16"/>
  <c r="S2110" i="16"/>
  <c r="S2111" i="16" l="1"/>
  <c r="A2111" i="16"/>
  <c r="D2110" i="16"/>
  <c r="G2110" i="16"/>
  <c r="F2110" i="16"/>
  <c r="G2111" i="16" l="1"/>
  <c r="F2111" i="16"/>
  <c r="D2111" i="16"/>
  <c r="S2112" i="16"/>
  <c r="A2112" i="16"/>
  <c r="S2113" i="16" l="1"/>
  <c r="A2113" i="16"/>
  <c r="F2112" i="16"/>
  <c r="G2112" i="16"/>
  <c r="D2112" i="16"/>
  <c r="D2113" i="16" l="1"/>
  <c r="F2113" i="16"/>
  <c r="G2113" i="16"/>
  <c r="S2114" i="16"/>
  <c r="A2114" i="16"/>
  <c r="S2115" i="16" l="1"/>
  <c r="A2115" i="16"/>
  <c r="G2114" i="16"/>
  <c r="F2114" i="16"/>
  <c r="D2114" i="16"/>
  <c r="F2115" i="16" l="1"/>
  <c r="D2115" i="16"/>
  <c r="G2115" i="16"/>
  <c r="S2116" i="16"/>
  <c r="A2116" i="16"/>
  <c r="F2116" i="16" l="1"/>
  <c r="D2116" i="16"/>
  <c r="G2116" i="16"/>
  <c r="S2117" i="16"/>
  <c r="A2117" i="16"/>
  <c r="S2118" i="16" l="1"/>
  <c r="A2118" i="16"/>
  <c r="F2117" i="16"/>
  <c r="G2117" i="16"/>
  <c r="D2117" i="16"/>
  <c r="D2118" i="16" l="1"/>
  <c r="G2118" i="16"/>
  <c r="F2118" i="16"/>
  <c r="S2119" i="16"/>
  <c r="A2119" i="16"/>
  <c r="S2120" i="16" l="1"/>
  <c r="A2120" i="16"/>
  <c r="F2119" i="16"/>
  <c r="D2119" i="16"/>
  <c r="G2119" i="16"/>
  <c r="G2120" i="16" l="1"/>
  <c r="F2120" i="16"/>
  <c r="D2120" i="16"/>
  <c r="S2121" i="16"/>
  <c r="A2121" i="16"/>
  <c r="S2122" i="16" l="1"/>
  <c r="A2122" i="16"/>
  <c r="F2121" i="16"/>
  <c r="G2121" i="16"/>
  <c r="D2121" i="16"/>
  <c r="D2122" i="16" l="1"/>
  <c r="G2122" i="16"/>
  <c r="F2122" i="16"/>
  <c r="S2123" i="16"/>
  <c r="A2123" i="16"/>
  <c r="D2123" i="16" l="1"/>
  <c r="G2123" i="16"/>
  <c r="F2123" i="16"/>
  <c r="S2124" i="16"/>
  <c r="A2124" i="16"/>
  <c r="G2124" i="16" l="1"/>
  <c r="F2124" i="16"/>
  <c r="D2124" i="16"/>
  <c r="S2125" i="16"/>
  <c r="A2125" i="16"/>
  <c r="S2126" i="16" l="1"/>
  <c r="A2126" i="16"/>
  <c r="F2125" i="16"/>
  <c r="D2125" i="16"/>
  <c r="G2125" i="16"/>
  <c r="F2126" i="16" l="1"/>
  <c r="D2126" i="16"/>
  <c r="G2126" i="16"/>
  <c r="S2127" i="16"/>
  <c r="A2127" i="16"/>
  <c r="S2128" i="16" l="1"/>
  <c r="A2128" i="16"/>
  <c r="D2127" i="16"/>
  <c r="F2127" i="16"/>
  <c r="G2127" i="16"/>
  <c r="D2128" i="16" l="1"/>
  <c r="F2128" i="16"/>
  <c r="G2128" i="16"/>
  <c r="S2129" i="16"/>
  <c r="A2129" i="16"/>
  <c r="G2129" i="16" l="1"/>
  <c r="F2129" i="16"/>
  <c r="D2129" i="16"/>
  <c r="A2130" i="16"/>
  <c r="S2130" i="16"/>
  <c r="S2131" i="16" l="1"/>
  <c r="A2131" i="16"/>
  <c r="G2130" i="16"/>
  <c r="F2130" i="16"/>
  <c r="D2130" i="16"/>
  <c r="G2131" i="16" l="1"/>
  <c r="F2131" i="16"/>
  <c r="D2131" i="16"/>
  <c r="S2132" i="16"/>
  <c r="A2132" i="16"/>
  <c r="D2132" i="16" l="1"/>
  <c r="G2132" i="16"/>
  <c r="F2132" i="16"/>
  <c r="S2133" i="16"/>
  <c r="A2133" i="16"/>
  <c r="S2134" i="16" l="1"/>
  <c r="A2134" i="16"/>
  <c r="G2133" i="16"/>
  <c r="F2133" i="16"/>
  <c r="D2133" i="16"/>
  <c r="G2134" i="16" l="1"/>
  <c r="F2134" i="16"/>
  <c r="D2134" i="16"/>
  <c r="A2135" i="16"/>
  <c r="S2135" i="16"/>
  <c r="G2135" i="16" l="1"/>
  <c r="F2135" i="16"/>
  <c r="D2135" i="16"/>
  <c r="A2136" i="16"/>
  <c r="S2136" i="16"/>
  <c r="S2137" i="16" l="1"/>
  <c r="A2137" i="16"/>
  <c r="D2136" i="16"/>
  <c r="G2136" i="16"/>
  <c r="F2136" i="16"/>
  <c r="F2137" i="16" l="1"/>
  <c r="D2137" i="16"/>
  <c r="G2137" i="16"/>
  <c r="S2138" i="16"/>
  <c r="A2138" i="16"/>
  <c r="S2139" i="16" l="1"/>
  <c r="A2139" i="16"/>
  <c r="D2138" i="16"/>
  <c r="G2138" i="16"/>
  <c r="F2138" i="16"/>
  <c r="F2139" i="16" l="1"/>
  <c r="G2139" i="16"/>
  <c r="D2139" i="16"/>
  <c r="A2140" i="16"/>
  <c r="S2140" i="16"/>
  <c r="F2140" i="16" l="1"/>
  <c r="D2140" i="16"/>
  <c r="G2140" i="16"/>
  <c r="S2141" i="16"/>
  <c r="A2141" i="16"/>
  <c r="G2141" i="16" l="1"/>
  <c r="F2141" i="16"/>
  <c r="D2141" i="16"/>
  <c r="S2142" i="16"/>
  <c r="A2142" i="16"/>
  <c r="D2142" i="16" l="1"/>
  <c r="G2142" i="16"/>
  <c r="F2142" i="16"/>
  <c r="S2143" i="16"/>
  <c r="A2143" i="16"/>
  <c r="S2144" i="16" l="1"/>
  <c r="A2144" i="16"/>
  <c r="G2143" i="16"/>
  <c r="F2143" i="16"/>
  <c r="D2143" i="16"/>
  <c r="F2144" i="16" l="1"/>
  <c r="D2144" i="16"/>
  <c r="G2144" i="16"/>
  <c r="S2145" i="16"/>
  <c r="A2145" i="16"/>
  <c r="S2146" i="16" l="1"/>
  <c r="A2146" i="16"/>
  <c r="G2145" i="16"/>
  <c r="D2145" i="16"/>
  <c r="F2145" i="16"/>
  <c r="A2147" i="16" l="1"/>
  <c r="S2147" i="16"/>
  <c r="G2146" i="16"/>
  <c r="D2146" i="16"/>
  <c r="F2146" i="16"/>
  <c r="A2148" i="16" l="1"/>
  <c r="S2148" i="16"/>
  <c r="F2147" i="16"/>
  <c r="D2147" i="16"/>
  <c r="G2147" i="16"/>
  <c r="F2148" i="16" l="1"/>
  <c r="D2148" i="16"/>
  <c r="G2148" i="16"/>
  <c r="S2149" i="16"/>
  <c r="A2149" i="16"/>
  <c r="S2150" i="16" l="1"/>
  <c r="A2150" i="16"/>
  <c r="F2149" i="16"/>
  <c r="G2149" i="16"/>
  <c r="D2149" i="16"/>
  <c r="D2150" i="16" l="1"/>
  <c r="G2150" i="16"/>
  <c r="F2150" i="16"/>
  <c r="S2151" i="16"/>
  <c r="A2151" i="16"/>
  <c r="D2151" i="16" l="1"/>
  <c r="F2151" i="16"/>
  <c r="G2151" i="16"/>
  <c r="S2152" i="16"/>
  <c r="A2152" i="16"/>
  <c r="F2152" i="16" l="1"/>
  <c r="G2152" i="16"/>
  <c r="D2152" i="16"/>
  <c r="S2153" i="16"/>
  <c r="A2153" i="16"/>
  <c r="S2154" i="16" l="1"/>
  <c r="A2154" i="16"/>
  <c r="F2153" i="16"/>
  <c r="D2153" i="16"/>
  <c r="G2153" i="16"/>
  <c r="G2154" i="16" l="1"/>
  <c r="D2154" i="16"/>
  <c r="F2154" i="16"/>
  <c r="S2155" i="16"/>
  <c r="A2155" i="16"/>
  <c r="S2156" i="16" l="1"/>
  <c r="A2156" i="16"/>
  <c r="D2155" i="16"/>
  <c r="F2155" i="16"/>
  <c r="G2155" i="16"/>
  <c r="D2156" i="16" l="1"/>
  <c r="G2156" i="16"/>
  <c r="F2156" i="16"/>
  <c r="S2157" i="16"/>
  <c r="A2157" i="16"/>
  <c r="F2157" i="16" l="1"/>
  <c r="D2157" i="16"/>
  <c r="G2157" i="16"/>
  <c r="S2158" i="16"/>
  <c r="A2158" i="16"/>
  <c r="F2158" i="16" l="1"/>
  <c r="D2158" i="16"/>
  <c r="G2158" i="16"/>
  <c r="S2159" i="16"/>
  <c r="A2159" i="16"/>
  <c r="G2159" i="16" l="1"/>
  <c r="F2159" i="16"/>
  <c r="D2159" i="16"/>
  <c r="S2160" i="16"/>
  <c r="A2160" i="16"/>
  <c r="F2160" i="16" l="1"/>
  <c r="D2160" i="16"/>
  <c r="G2160" i="16"/>
  <c r="S2161" i="16"/>
  <c r="A2161" i="16"/>
  <c r="S2162" i="16" l="1"/>
  <c r="A2162" i="16"/>
  <c r="D2161" i="16"/>
  <c r="G2161" i="16"/>
  <c r="F2161" i="16"/>
  <c r="D2162" i="16" l="1"/>
  <c r="G2162" i="16"/>
  <c r="F2162" i="16"/>
  <c r="S2163" i="16"/>
  <c r="A2163" i="16"/>
  <c r="A2164" i="16" l="1"/>
  <c r="S2164" i="16"/>
  <c r="G2163" i="16"/>
  <c r="F2163" i="16"/>
  <c r="D2163" i="16"/>
  <c r="F2164" i="16" l="1"/>
  <c r="G2164" i="16"/>
  <c r="D2164" i="16"/>
  <c r="A2165" i="16"/>
  <c r="S2165" i="16"/>
  <c r="A2166" i="16" l="1"/>
  <c r="S2166" i="16"/>
  <c r="F2165" i="16"/>
  <c r="D2165" i="16"/>
  <c r="G2165" i="16"/>
  <c r="D2166" i="16" l="1"/>
  <c r="G2166" i="16"/>
  <c r="F2166" i="16"/>
  <c r="S2167" i="16"/>
  <c r="A2167" i="16"/>
  <c r="F2167" i="16" l="1"/>
  <c r="G2167" i="16"/>
  <c r="D2167" i="16"/>
  <c r="S2168" i="16"/>
  <c r="A2168" i="16"/>
  <c r="F2168" i="16" l="1"/>
  <c r="D2168" i="16"/>
  <c r="G2168" i="16"/>
  <c r="S2169" i="16"/>
  <c r="A2169" i="16"/>
  <c r="G2169" i="16" l="1"/>
  <c r="F2169" i="16"/>
  <c r="D2169" i="16"/>
  <c r="S2170" i="16"/>
  <c r="A2170" i="16"/>
  <c r="S2171" i="16" l="1"/>
  <c r="A2171" i="16"/>
  <c r="D2170" i="16"/>
  <c r="G2170" i="16"/>
  <c r="F2170" i="16"/>
  <c r="D2171" i="16" l="1"/>
  <c r="F2171" i="16"/>
  <c r="G2171" i="16"/>
  <c r="S2172" i="16"/>
  <c r="A2172" i="16"/>
  <c r="S2173" i="16" l="1"/>
  <c r="A2173" i="16"/>
  <c r="F2172" i="16"/>
  <c r="D2172" i="16"/>
  <c r="G2172" i="16"/>
  <c r="S2174" i="16" l="1"/>
  <c r="A2174" i="16"/>
  <c r="G2173" i="16"/>
  <c r="D2173" i="16"/>
  <c r="F2173" i="16"/>
  <c r="F2174" i="16" l="1"/>
  <c r="G2174" i="16"/>
  <c r="D2174" i="16"/>
  <c r="S2175" i="16"/>
  <c r="A2175" i="16"/>
  <c r="S2176" i="16" l="1"/>
  <c r="A2176" i="16"/>
  <c r="G2175" i="16"/>
  <c r="D2175" i="16"/>
  <c r="F2175" i="16"/>
  <c r="F2176" i="16" l="1"/>
  <c r="D2176" i="16"/>
  <c r="G2176" i="16"/>
  <c r="A2177" i="16"/>
  <c r="S2177" i="16"/>
  <c r="A2178" i="16" l="1"/>
  <c r="S2178" i="16"/>
  <c r="F2177" i="16"/>
  <c r="G2177" i="16"/>
  <c r="D2177" i="16"/>
  <c r="F2178" i="16" l="1"/>
  <c r="D2178" i="16"/>
  <c r="G2178" i="16"/>
  <c r="A2179" i="16"/>
  <c r="S2179" i="16"/>
  <c r="A2180" i="16" l="1"/>
  <c r="S2180" i="16"/>
  <c r="D2179" i="16"/>
  <c r="G2179" i="16"/>
  <c r="F2179" i="16"/>
  <c r="F2180" i="16" l="1"/>
  <c r="D2180" i="16"/>
  <c r="G2180" i="16"/>
  <c r="S2181" i="16"/>
  <c r="A2181" i="16"/>
  <c r="D2181" i="16" l="1"/>
  <c r="G2181" i="16"/>
  <c r="F2181" i="16"/>
  <c r="A2182" i="16"/>
  <c r="S2182" i="16"/>
  <c r="D2182" i="16" l="1"/>
  <c r="G2182" i="16"/>
  <c r="F2182" i="16"/>
  <c r="S2183" i="16"/>
  <c r="A2183" i="16"/>
  <c r="S2184" i="16" l="1"/>
  <c r="A2184" i="16"/>
  <c r="D2183" i="16"/>
  <c r="F2183" i="16"/>
  <c r="G2183" i="16"/>
  <c r="G2184" i="16" l="1"/>
  <c r="D2184" i="16"/>
  <c r="F2184" i="16"/>
  <c r="S2185" i="16"/>
  <c r="A2185" i="16"/>
  <c r="F2185" i="16" l="1"/>
  <c r="D2185" i="16"/>
  <c r="G2185" i="16"/>
  <c r="S2186" i="16"/>
  <c r="A2186" i="16"/>
  <c r="G2186" i="16" l="1"/>
  <c r="F2186" i="16"/>
  <c r="D2186" i="16"/>
  <c r="S2187" i="16"/>
  <c r="A2187" i="16"/>
  <c r="F2187" i="16" l="1"/>
  <c r="G2187" i="16"/>
  <c r="D2187" i="16"/>
  <c r="S2188" i="16"/>
  <c r="A2188" i="16"/>
  <c r="F2188" i="16" l="1"/>
  <c r="G2188" i="16"/>
  <c r="D2188" i="16"/>
  <c r="S2189" i="16"/>
  <c r="A2189" i="16"/>
  <c r="S2190" i="16" l="1"/>
  <c r="A2190" i="16"/>
  <c r="G2189" i="16"/>
  <c r="D2189" i="16"/>
  <c r="F2189" i="16"/>
  <c r="F2190" i="16" l="1"/>
  <c r="D2190" i="16"/>
  <c r="G2190" i="16"/>
  <c r="S2191" i="16"/>
  <c r="A2191" i="16"/>
  <c r="S2192" i="16" l="1"/>
  <c r="A2192" i="16"/>
  <c r="G2191" i="16"/>
  <c r="F2191" i="16"/>
  <c r="D2191" i="16"/>
  <c r="D2192" i="16" l="1"/>
  <c r="G2192" i="16"/>
  <c r="F2192" i="16"/>
  <c r="S2193" i="16"/>
  <c r="A2193" i="16"/>
  <c r="G2193" i="16" l="1"/>
  <c r="F2193" i="16"/>
  <c r="D2193" i="16"/>
  <c r="A2194" i="16"/>
  <c r="S2194" i="16"/>
  <c r="S2195" i="16" l="1"/>
  <c r="A2195" i="16"/>
  <c r="F2194" i="16"/>
  <c r="G2194" i="16"/>
  <c r="D2194" i="16"/>
  <c r="F2195" i="16" l="1"/>
  <c r="G2195" i="16"/>
  <c r="D2195" i="16"/>
  <c r="S2196" i="16"/>
  <c r="A2196" i="16"/>
  <c r="D2196" i="16" l="1"/>
  <c r="F2196" i="16"/>
  <c r="G2196" i="16"/>
  <c r="S2197" i="16"/>
  <c r="A2197" i="16"/>
  <c r="D2197" i="16" l="1"/>
  <c r="G2197" i="16"/>
  <c r="F2197" i="16"/>
  <c r="S2198" i="16"/>
  <c r="A2198" i="16"/>
  <c r="A2199" i="16" l="1"/>
  <c r="S2199" i="16"/>
  <c r="D2198" i="16"/>
  <c r="G2198" i="16"/>
  <c r="F2198" i="16"/>
  <c r="G2199" i="16" l="1"/>
  <c r="F2199" i="16"/>
  <c r="D2199" i="16"/>
  <c r="S2200" i="16"/>
  <c r="A2200" i="16"/>
  <c r="G2200" i="16" l="1"/>
  <c r="D2200" i="16"/>
  <c r="F2200" i="16"/>
  <c r="S2201" i="16"/>
  <c r="A2201" i="16"/>
  <c r="S2202" i="16" l="1"/>
  <c r="A2202" i="16"/>
  <c r="F2201" i="16"/>
  <c r="D2201" i="16"/>
  <c r="G2201" i="16"/>
  <c r="D2202" i="16" l="1"/>
  <c r="F2202" i="16"/>
  <c r="G2202" i="16"/>
  <c r="A2203" i="16"/>
  <c r="S2203" i="16"/>
  <c r="S2204" i="16" l="1"/>
  <c r="A2204" i="16"/>
  <c r="G2203" i="16"/>
  <c r="F2203" i="16"/>
  <c r="D2203" i="16"/>
  <c r="F2204" i="16" l="1"/>
  <c r="G2204" i="16"/>
  <c r="D2204" i="16"/>
  <c r="S2205" i="16"/>
  <c r="A2205" i="16"/>
  <c r="G2205" i="16" l="1"/>
  <c r="D2205" i="16"/>
  <c r="F2205" i="16"/>
  <c r="S2206" i="16"/>
  <c r="A2206" i="16"/>
  <c r="F2206" i="16" l="1"/>
  <c r="G2206" i="16"/>
  <c r="D2206" i="16"/>
  <c r="S2207" i="16"/>
  <c r="A2207" i="16"/>
  <c r="S2208" i="16" l="1"/>
  <c r="A2208" i="16"/>
  <c r="F2207" i="16"/>
  <c r="G2207" i="16"/>
  <c r="D2207" i="16"/>
  <c r="S2209" i="16" l="1"/>
  <c r="A2209" i="16"/>
  <c r="F2208" i="16"/>
  <c r="G2208" i="16"/>
  <c r="D2208" i="16"/>
  <c r="F2209" i="16" l="1"/>
  <c r="D2209" i="16"/>
  <c r="G2209" i="16"/>
  <c r="S2210" i="16"/>
  <c r="A2210" i="16"/>
  <c r="S2211" i="16" l="1"/>
  <c r="A2211" i="16"/>
  <c r="G2210" i="16"/>
  <c r="F2210" i="16"/>
  <c r="D2210" i="16"/>
  <c r="G2211" i="16" l="1"/>
  <c r="D2211" i="16"/>
  <c r="F2211" i="16"/>
  <c r="S2212" i="16"/>
  <c r="A2212" i="16"/>
  <c r="S2213" i="16" l="1"/>
  <c r="A2213" i="16"/>
  <c r="F2212" i="16"/>
  <c r="G2212" i="16"/>
  <c r="D2212" i="16"/>
  <c r="F2213" i="16" l="1"/>
  <c r="D2213" i="16"/>
  <c r="G2213" i="16"/>
  <c r="S2214" i="16"/>
  <c r="A2214" i="16"/>
  <c r="A2215" i="16" l="1"/>
  <c r="S2215" i="16"/>
  <c r="D2214" i="16"/>
  <c r="G2214" i="16"/>
  <c r="F2214" i="16"/>
  <c r="F2215" i="16" l="1"/>
  <c r="D2215" i="16"/>
  <c r="G2215" i="16"/>
  <c r="A2216" i="16"/>
  <c r="S2216" i="16"/>
  <c r="G2216" i="16" l="1"/>
  <c r="F2216" i="16"/>
  <c r="D2216" i="16"/>
  <c r="S2217" i="16"/>
  <c r="A2217" i="16"/>
  <c r="F2217" i="16" l="1"/>
  <c r="G2217" i="16"/>
  <c r="D2217" i="16"/>
  <c r="S2218" i="16"/>
  <c r="A2218" i="16"/>
  <c r="A2219" i="16" l="1"/>
  <c r="S2219" i="16"/>
  <c r="D2218" i="16"/>
  <c r="F2218" i="16"/>
  <c r="G2218" i="16"/>
  <c r="S2220" i="16" l="1"/>
  <c r="A2220" i="16"/>
  <c r="D2219" i="16"/>
  <c r="F2219" i="16"/>
  <c r="G2219" i="16"/>
  <c r="S2221" i="16" l="1"/>
  <c r="A2221" i="16"/>
  <c r="D2220" i="16"/>
  <c r="F2220" i="16"/>
  <c r="G2220" i="16"/>
  <c r="D2221" i="16" l="1"/>
  <c r="F2221" i="16"/>
  <c r="G2221" i="16"/>
  <c r="S2222" i="16"/>
  <c r="A2222" i="16"/>
  <c r="S2223" i="16" l="1"/>
  <c r="A2223" i="16"/>
  <c r="G2222" i="16"/>
  <c r="D2222" i="16"/>
  <c r="F2222" i="16"/>
  <c r="G2223" i="16" l="1"/>
  <c r="D2223" i="16"/>
  <c r="F2223" i="16"/>
  <c r="S2224" i="16"/>
  <c r="A2224" i="16"/>
  <c r="G2224" i="16" l="1"/>
  <c r="F2224" i="16"/>
  <c r="D2224" i="16"/>
  <c r="S2225" i="16"/>
  <c r="A2225" i="16"/>
  <c r="G2225" i="16" l="1"/>
  <c r="F2225" i="16"/>
  <c r="D2225" i="16"/>
  <c r="S2226" i="16"/>
  <c r="A2226" i="16"/>
  <c r="S2227" i="16" l="1"/>
  <c r="A2227" i="16"/>
  <c r="G2226" i="16"/>
  <c r="F2226" i="16"/>
  <c r="D2226" i="16"/>
  <c r="G2227" i="16" l="1"/>
  <c r="D2227" i="16"/>
  <c r="F2227" i="16"/>
  <c r="S2228" i="16"/>
  <c r="A2228" i="16"/>
  <c r="G2228" i="16" l="1"/>
  <c r="F2228" i="16"/>
  <c r="D2228" i="16"/>
  <c r="A2229" i="16"/>
  <c r="S2229" i="16"/>
  <c r="S2230" i="16" l="1"/>
  <c r="A2230" i="16"/>
  <c r="G2229" i="16"/>
  <c r="D2229" i="16"/>
  <c r="F2229" i="16"/>
  <c r="D2230" i="16" l="1"/>
  <c r="G2230" i="16"/>
  <c r="F2230" i="16"/>
  <c r="A2231" i="16"/>
  <c r="S2231" i="16"/>
  <c r="D2231" i="16" l="1"/>
  <c r="F2231" i="16"/>
  <c r="G2231" i="16"/>
  <c r="A2232" i="16"/>
  <c r="S2232" i="16"/>
  <c r="S2233" i="16" l="1"/>
  <c r="A2233" i="16"/>
  <c r="F2232" i="16"/>
  <c r="D2232" i="16"/>
  <c r="G2232" i="16"/>
  <c r="G2233" i="16" l="1"/>
  <c r="F2233" i="16"/>
  <c r="D2233" i="16"/>
  <c r="A2234" i="16"/>
  <c r="S2234" i="16"/>
  <c r="S2235" i="16" l="1"/>
  <c r="A2235" i="16"/>
  <c r="D2234" i="16"/>
  <c r="G2234" i="16"/>
  <c r="F2234" i="16"/>
  <c r="D2235" i="16" l="1"/>
  <c r="G2235" i="16"/>
  <c r="F2235" i="16"/>
  <c r="S2236" i="16"/>
  <c r="A2236" i="16"/>
  <c r="F2236" i="16" l="1"/>
  <c r="D2236" i="16"/>
  <c r="G2236" i="16"/>
  <c r="S2237" i="16"/>
  <c r="A2237" i="16"/>
  <c r="G2237" i="16" l="1"/>
  <c r="F2237" i="16"/>
  <c r="D2237" i="16"/>
  <c r="S2238" i="16"/>
  <c r="A2238" i="16"/>
  <c r="S2239" i="16" l="1"/>
  <c r="A2239" i="16"/>
  <c r="D2238" i="16"/>
  <c r="F2238" i="16"/>
  <c r="G2238" i="16"/>
  <c r="G2239" i="16" l="1"/>
  <c r="D2239" i="16"/>
  <c r="F2239" i="16"/>
  <c r="S2240" i="16"/>
  <c r="A2240" i="16"/>
  <c r="S2241" i="16" l="1"/>
  <c r="A2241" i="16"/>
  <c r="D2240" i="16"/>
  <c r="G2240" i="16"/>
  <c r="F2240" i="16"/>
  <c r="S2242" i="16" l="1"/>
  <c r="A2242" i="16"/>
  <c r="F2241" i="16"/>
  <c r="D2241" i="16"/>
  <c r="G2241" i="16"/>
  <c r="D2242" i="16" l="1"/>
  <c r="F2242" i="16"/>
  <c r="G2242" i="16"/>
  <c r="S2243" i="16"/>
  <c r="A2243" i="16"/>
  <c r="S2244" i="16" l="1"/>
  <c r="A2244" i="16"/>
  <c r="D2243" i="16"/>
  <c r="G2243" i="16"/>
  <c r="F2243" i="16"/>
  <c r="G2244" i="16" l="1"/>
  <c r="D2244" i="16"/>
  <c r="F2244" i="16"/>
  <c r="A2245" i="16"/>
  <c r="S2245" i="16"/>
  <c r="G2245" i="16" l="1"/>
  <c r="F2245" i="16"/>
  <c r="D2245" i="16"/>
  <c r="S2246" i="16"/>
  <c r="A2246" i="16"/>
  <c r="F2246" i="16" l="1"/>
  <c r="G2246" i="16"/>
  <c r="D2246" i="16"/>
  <c r="S2247" i="16"/>
  <c r="A2247" i="16"/>
  <c r="D2247" i="16" l="1"/>
  <c r="F2247" i="16"/>
  <c r="G2247" i="16"/>
  <c r="S2248" i="16"/>
  <c r="A2248" i="16"/>
  <c r="A2249" i="16" l="1"/>
  <c r="S2249" i="16"/>
  <c r="D2248" i="16"/>
  <c r="G2248" i="16"/>
  <c r="F2248" i="16"/>
  <c r="S2250" i="16" l="1"/>
  <c r="A2250" i="16"/>
  <c r="F2249" i="16"/>
  <c r="D2249" i="16"/>
  <c r="G2249" i="16"/>
  <c r="D2250" i="16" l="1"/>
  <c r="G2250" i="16"/>
  <c r="F2250" i="16"/>
  <c r="S2251" i="16"/>
  <c r="A2251" i="16"/>
  <c r="S2252" i="16" l="1"/>
  <c r="A2252" i="16"/>
  <c r="F2251" i="16"/>
  <c r="G2251" i="16"/>
  <c r="D2251" i="16"/>
  <c r="D2252" i="16" l="1"/>
  <c r="F2252" i="16"/>
  <c r="G2252" i="16"/>
  <c r="A2253" i="16"/>
  <c r="S2253" i="16"/>
  <c r="G2253" i="16" l="1"/>
  <c r="D2253" i="16"/>
  <c r="F2253" i="16"/>
  <c r="S2254" i="16"/>
  <c r="A2254" i="16"/>
  <c r="D2254" i="16" l="1"/>
  <c r="G2254" i="16"/>
  <c r="F2254" i="16"/>
  <c r="S2255" i="16"/>
  <c r="A2255" i="16"/>
  <c r="D2255" i="16" l="1"/>
  <c r="G2255" i="16"/>
  <c r="F2255" i="16"/>
  <c r="S2256" i="16"/>
  <c r="A2256" i="16"/>
  <c r="A2257" i="16" l="1"/>
  <c r="S2257" i="16"/>
  <c r="F2256" i="16"/>
  <c r="D2256" i="16"/>
  <c r="G2256" i="16"/>
  <c r="A2258" i="16" l="1"/>
  <c r="S2258" i="16"/>
  <c r="F2257" i="16"/>
  <c r="G2257" i="16"/>
  <c r="D2257" i="16"/>
  <c r="F2258" i="16" l="1"/>
  <c r="D2258" i="16"/>
  <c r="G2258" i="16"/>
  <c r="A2259" i="16"/>
  <c r="S2259" i="16"/>
  <c r="S2260" i="16" l="1"/>
  <c r="A2260" i="16"/>
  <c r="D2259" i="16"/>
  <c r="F2259" i="16"/>
  <c r="G2259" i="16"/>
  <c r="G2260" i="16" l="1"/>
  <c r="F2260" i="16"/>
  <c r="D2260" i="16"/>
  <c r="S2261" i="16"/>
  <c r="A2261" i="16"/>
  <c r="S2262" i="16" l="1"/>
  <c r="A2262" i="16"/>
  <c r="D2261" i="16"/>
  <c r="F2261" i="16"/>
  <c r="G2261" i="16"/>
  <c r="D2262" i="16" l="1"/>
  <c r="G2262" i="16"/>
  <c r="F2262" i="16"/>
  <c r="S2263" i="16"/>
  <c r="A2263" i="16"/>
  <c r="A2264" i="16" l="1"/>
  <c r="S2264" i="16"/>
  <c r="D2263" i="16"/>
  <c r="F2263" i="16"/>
  <c r="G2263" i="16"/>
  <c r="F2264" i="16" l="1"/>
  <c r="D2264" i="16"/>
  <c r="G2264" i="16"/>
  <c r="S2265" i="16"/>
  <c r="A2265" i="16"/>
  <c r="S2266" i="16" l="1"/>
  <c r="A2266" i="16"/>
  <c r="F2265" i="16"/>
  <c r="D2265" i="16"/>
  <c r="G2265" i="16"/>
  <c r="D2266" i="16" l="1"/>
  <c r="G2266" i="16"/>
  <c r="F2266" i="16"/>
  <c r="S2267" i="16"/>
  <c r="A2267" i="16"/>
  <c r="A2268" i="16" l="1"/>
  <c r="S2268" i="16"/>
  <c r="G2267" i="16"/>
  <c r="F2267" i="16"/>
  <c r="D2267" i="16"/>
  <c r="S2269" i="16" l="1"/>
  <c r="A2269" i="16"/>
  <c r="F2268" i="16"/>
  <c r="G2268" i="16"/>
  <c r="D2268" i="16"/>
  <c r="G2269" i="16" l="1"/>
  <c r="F2269" i="16"/>
  <c r="D2269" i="16"/>
  <c r="S2270" i="16"/>
  <c r="A2270" i="16"/>
  <c r="F2270" i="16" l="1"/>
  <c r="D2270" i="16"/>
  <c r="G2270" i="16"/>
  <c r="S2271" i="16"/>
  <c r="A2271" i="16"/>
  <c r="S2272" i="16" l="1"/>
  <c r="A2272" i="16"/>
  <c r="G2271" i="16"/>
  <c r="D2271" i="16"/>
  <c r="F2271" i="16"/>
  <c r="G2272" i="16" l="1"/>
  <c r="D2272" i="16"/>
  <c r="F2272" i="16"/>
  <c r="A2273" i="16"/>
  <c r="S2273" i="16"/>
  <c r="S2274" i="16" l="1"/>
  <c r="A2274" i="16"/>
  <c r="D2273" i="16"/>
  <c r="F2273" i="16"/>
  <c r="G2273" i="16"/>
  <c r="G2274" i="16" l="1"/>
  <c r="D2274" i="16"/>
  <c r="F2274" i="16"/>
  <c r="S2275" i="16"/>
  <c r="A2275" i="16"/>
  <c r="F2275" i="16" l="1"/>
  <c r="G2275" i="16"/>
  <c r="D2275" i="16"/>
  <c r="S2276" i="16"/>
  <c r="A2276" i="16"/>
  <c r="S2277" i="16" l="1"/>
  <c r="A2277" i="16"/>
  <c r="F2276" i="16"/>
  <c r="D2276" i="16"/>
  <c r="G2276" i="16"/>
  <c r="D2277" i="16" l="1"/>
  <c r="G2277" i="16"/>
  <c r="F2277" i="16"/>
  <c r="A2278" i="16"/>
  <c r="S2278" i="16"/>
  <c r="D2278" i="16" l="1"/>
  <c r="G2278" i="16"/>
  <c r="F2278" i="16"/>
  <c r="S2279" i="16"/>
  <c r="A2279" i="16"/>
  <c r="G2279" i="16" l="1"/>
  <c r="F2279" i="16"/>
  <c r="D2279" i="16"/>
  <c r="A2280" i="16"/>
  <c r="S2280" i="16"/>
  <c r="G2280" i="16" l="1"/>
  <c r="F2280" i="16"/>
  <c r="D2280" i="16"/>
  <c r="A2281" i="16"/>
  <c r="S2281" i="16"/>
  <c r="D2281" i="16" l="1"/>
  <c r="G2281" i="16"/>
  <c r="F2281" i="16"/>
  <c r="S2282" i="16"/>
  <c r="A2282" i="16"/>
  <c r="S2283" i="16" l="1"/>
  <c r="A2283" i="16"/>
  <c r="G2282" i="16"/>
  <c r="F2282" i="16"/>
  <c r="D2282" i="16"/>
  <c r="G2283" i="16" l="1"/>
  <c r="F2283" i="16"/>
  <c r="D2283" i="16"/>
  <c r="S2284" i="16"/>
  <c r="A2284" i="16"/>
  <c r="D2284" i="16" l="1"/>
  <c r="G2284" i="16"/>
  <c r="F2284" i="16"/>
  <c r="S2285" i="16"/>
  <c r="A2285" i="16"/>
  <c r="S2286" i="16" l="1"/>
  <c r="A2286" i="16"/>
  <c r="F2285" i="16"/>
  <c r="G2285" i="16"/>
  <c r="D2285" i="16"/>
  <c r="F2286" i="16" l="1"/>
  <c r="G2286" i="16"/>
  <c r="D2286" i="16"/>
  <c r="S2287" i="16"/>
  <c r="A2287" i="16"/>
  <c r="G2287" i="16" l="1"/>
  <c r="D2287" i="16"/>
  <c r="F2287" i="16"/>
  <c r="S2288" i="16"/>
  <c r="A2288" i="16"/>
  <c r="A2289" i="16" l="1"/>
  <c r="S2289" i="16"/>
  <c r="D2288" i="16"/>
  <c r="G2288" i="16"/>
  <c r="F2288" i="16"/>
  <c r="S2290" i="16" l="1"/>
  <c r="A2290" i="16"/>
  <c r="D2289" i="16"/>
  <c r="F2289" i="16"/>
  <c r="G2289" i="16"/>
  <c r="D2290" i="16" l="1"/>
  <c r="F2290" i="16"/>
  <c r="G2290" i="16"/>
  <c r="S2291" i="16"/>
  <c r="A2291" i="16"/>
  <c r="S2292" i="16" l="1"/>
  <c r="A2292" i="16"/>
  <c r="G2291" i="16"/>
  <c r="D2291" i="16"/>
  <c r="F2291" i="16"/>
  <c r="S2293" i="16" l="1"/>
  <c r="A2293" i="16"/>
  <c r="G2292" i="16"/>
  <c r="D2292" i="16"/>
  <c r="F2292" i="16"/>
  <c r="D2293" i="16" l="1"/>
  <c r="G2293" i="16"/>
  <c r="F2293" i="16"/>
  <c r="S2294" i="16"/>
  <c r="A2294" i="16"/>
  <c r="S2295" i="16" l="1"/>
  <c r="A2295" i="16"/>
  <c r="F2294" i="16"/>
  <c r="D2294" i="16"/>
  <c r="G2294" i="16"/>
  <c r="D2295" i="16" l="1"/>
  <c r="F2295" i="16"/>
  <c r="G2295" i="16"/>
  <c r="S2296" i="16"/>
  <c r="A2296" i="16"/>
  <c r="S2297" i="16" l="1"/>
  <c r="A2297" i="16"/>
  <c r="D2296" i="16"/>
  <c r="G2296" i="16"/>
  <c r="F2296" i="16"/>
  <c r="G2297" i="16" l="1"/>
  <c r="F2297" i="16"/>
  <c r="D2297" i="16"/>
  <c r="S2298" i="16"/>
  <c r="A2298" i="16"/>
  <c r="A2299" i="16" l="1"/>
  <c r="S2299" i="16"/>
  <c r="G2298" i="16"/>
  <c r="D2298" i="16"/>
  <c r="F2298" i="16"/>
  <c r="S2300" i="16" l="1"/>
  <c r="A2300" i="16"/>
  <c r="F2299" i="16"/>
  <c r="G2299" i="16"/>
  <c r="D2299" i="16"/>
  <c r="S2301" i="16" l="1"/>
  <c r="A2301" i="16"/>
  <c r="F2300" i="16"/>
  <c r="G2300" i="16"/>
  <c r="D2300" i="16"/>
  <c r="D2301" i="16" l="1"/>
  <c r="F2301" i="16"/>
  <c r="G2301" i="16"/>
  <c r="S2302" i="16"/>
  <c r="A2302" i="16"/>
  <c r="S2303" i="16" l="1"/>
  <c r="A2303" i="16"/>
  <c r="G2302" i="16"/>
  <c r="F2302" i="16"/>
  <c r="D2302" i="16"/>
  <c r="G2303" i="16" l="1"/>
  <c r="D2303" i="16"/>
  <c r="F2303" i="16"/>
  <c r="S2304" i="16"/>
  <c r="A2304" i="16"/>
  <c r="G2304" i="16" l="1"/>
  <c r="F2304" i="16"/>
  <c r="D2304" i="16"/>
  <c r="S2305" i="16"/>
  <c r="A2305" i="16"/>
  <c r="S2306" i="16" l="1"/>
  <c r="A2306" i="16"/>
  <c r="F2305" i="16"/>
  <c r="D2305" i="16"/>
  <c r="G2305" i="16"/>
  <c r="D2306" i="16" l="1"/>
  <c r="F2306" i="16"/>
  <c r="G2306" i="16"/>
  <c r="S2307" i="16"/>
  <c r="A2307" i="16"/>
  <c r="S2308" i="16" l="1"/>
  <c r="A2308" i="16"/>
  <c r="D2307" i="16"/>
  <c r="F2307" i="16"/>
  <c r="G2307" i="16"/>
  <c r="G2308" i="16" l="1"/>
  <c r="D2308" i="16"/>
  <c r="F2308" i="16"/>
  <c r="S2309" i="16"/>
  <c r="A2309" i="16"/>
  <c r="S2310" i="16" l="1"/>
  <c r="A2310" i="16"/>
  <c r="D2309" i="16"/>
  <c r="G2309" i="16"/>
  <c r="F2309" i="16"/>
  <c r="S2311" i="16" l="1"/>
  <c r="A2311" i="16"/>
  <c r="D2310" i="16"/>
  <c r="F2310" i="16"/>
  <c r="G2310" i="16"/>
  <c r="F2311" i="16" l="1"/>
  <c r="D2311" i="16"/>
  <c r="G2311" i="16"/>
  <c r="S2312" i="16"/>
  <c r="A2312" i="16"/>
  <c r="G2312" i="16" l="1"/>
  <c r="D2312" i="16"/>
  <c r="F2312" i="16"/>
  <c r="S2313" i="16"/>
  <c r="A2313" i="16"/>
  <c r="D2313" i="16" l="1"/>
  <c r="F2313" i="16"/>
  <c r="G2313" i="16"/>
  <c r="S2314" i="16"/>
  <c r="A2314" i="16"/>
  <c r="S2315" i="16" l="1"/>
  <c r="A2315" i="16"/>
  <c r="D2314" i="16"/>
  <c r="G2314" i="16"/>
  <c r="F2314" i="16"/>
  <c r="F2315" i="16" l="1"/>
  <c r="G2315" i="16"/>
  <c r="D2315" i="16"/>
  <c r="S2316" i="16"/>
  <c r="A2316" i="16"/>
  <c r="F2316" i="16" l="1"/>
  <c r="D2316" i="16"/>
  <c r="G2316" i="16"/>
  <c r="A2317" i="16"/>
  <c r="S2317" i="16"/>
  <c r="S2318" i="16" l="1"/>
  <c r="A2318" i="16"/>
  <c r="F2317" i="16"/>
  <c r="D2317" i="16"/>
  <c r="G2317" i="16"/>
  <c r="F2318" i="16" l="1"/>
  <c r="D2318" i="16"/>
  <c r="G2318" i="16"/>
  <c r="A2319" i="16"/>
  <c r="S2319" i="16"/>
  <c r="S2320" i="16" l="1"/>
  <c r="A2320" i="16"/>
  <c r="F2319" i="16"/>
  <c r="D2319" i="16"/>
  <c r="G2319" i="16"/>
  <c r="G2320" i="16" l="1"/>
  <c r="F2320" i="16"/>
  <c r="D2320" i="16"/>
  <c r="S2321" i="16"/>
  <c r="A2321" i="16"/>
  <c r="S2322" i="16" l="1"/>
  <c r="A2322" i="16"/>
  <c r="F2321" i="16"/>
  <c r="D2321" i="16"/>
  <c r="G2321" i="16"/>
  <c r="D2322" i="16" l="1"/>
  <c r="G2322" i="16"/>
  <c r="F2322" i="16"/>
  <c r="S2323" i="16"/>
  <c r="A2323" i="16"/>
  <c r="A2324" i="16" l="1"/>
  <c r="S2324" i="16"/>
  <c r="G2323" i="16"/>
  <c r="F2323" i="16"/>
  <c r="D2323" i="16"/>
  <c r="G2324" i="16" l="1"/>
  <c r="F2324" i="16"/>
  <c r="D2324" i="16"/>
  <c r="S2325" i="16"/>
  <c r="A2325" i="16"/>
  <c r="A2326" i="16" l="1"/>
  <c r="S2326" i="16"/>
  <c r="F2325" i="16"/>
  <c r="G2325" i="16"/>
  <c r="D2325" i="16"/>
  <c r="G2326" i="16" l="1"/>
  <c r="D2326" i="16"/>
  <c r="F2326" i="16"/>
  <c r="S2327" i="16"/>
  <c r="A2327" i="16"/>
  <c r="G2327" i="16" l="1"/>
  <c r="F2327" i="16"/>
  <c r="D2327" i="16"/>
  <c r="S2328" i="16"/>
  <c r="A2328" i="16"/>
  <c r="S2329" i="16" l="1"/>
  <c r="A2329" i="16"/>
  <c r="F2328" i="16"/>
  <c r="D2328" i="16"/>
  <c r="G2328" i="16"/>
  <c r="G2329" i="16" l="1"/>
  <c r="F2329" i="16"/>
  <c r="D2329" i="16"/>
  <c r="A2330" i="16"/>
  <c r="S2330" i="16"/>
  <c r="S2331" i="16" l="1"/>
  <c r="A2331" i="16"/>
  <c r="G2330" i="16"/>
  <c r="D2330" i="16"/>
  <c r="F2330" i="16"/>
  <c r="F2331" i="16" l="1"/>
  <c r="D2331" i="16"/>
  <c r="G2331" i="16"/>
  <c r="A2332" i="16"/>
  <c r="S2332" i="16"/>
  <c r="A2333" i="16" l="1"/>
  <c r="S2333" i="16"/>
  <c r="F2332" i="16"/>
  <c r="G2332" i="16"/>
  <c r="D2332" i="16"/>
  <c r="D2333" i="16" l="1"/>
  <c r="G2333" i="16"/>
  <c r="F2333" i="16"/>
  <c r="S2334" i="16"/>
  <c r="A2334" i="16"/>
  <c r="D2334" i="16" l="1"/>
  <c r="F2334" i="16"/>
  <c r="G2334" i="16"/>
  <c r="S2335" i="16"/>
  <c r="A2335" i="16"/>
  <c r="S2336" i="16" l="1"/>
  <c r="A2336" i="16"/>
  <c r="D2335" i="16"/>
  <c r="G2335" i="16"/>
  <c r="F2335" i="16"/>
  <c r="G2336" i="16" l="1"/>
  <c r="D2336" i="16"/>
  <c r="F2336" i="16"/>
  <c r="S2337" i="16"/>
  <c r="A2337" i="16"/>
  <c r="S2338" i="16" l="1"/>
  <c r="A2338" i="16"/>
  <c r="D2337" i="16"/>
  <c r="F2337" i="16"/>
  <c r="G2337" i="16"/>
  <c r="S2339" i="16" l="1"/>
  <c r="A2339" i="16"/>
  <c r="D2338" i="16"/>
  <c r="F2338" i="16"/>
  <c r="G2338" i="16"/>
  <c r="D2339" i="16" l="1"/>
  <c r="G2339" i="16"/>
  <c r="F2339" i="16"/>
  <c r="S2340" i="16"/>
  <c r="A2340" i="16"/>
  <c r="S2341" i="16" l="1"/>
  <c r="A2341" i="16"/>
  <c r="F2340" i="16"/>
  <c r="G2340" i="16"/>
  <c r="D2340" i="16"/>
  <c r="D2341" i="16" l="1"/>
  <c r="F2341" i="16"/>
  <c r="G2341" i="16"/>
  <c r="S2342" i="16"/>
  <c r="A2342" i="16"/>
  <c r="F2342" i="16" l="1"/>
  <c r="D2342" i="16"/>
  <c r="G2342" i="16"/>
  <c r="A2343" i="16"/>
  <c r="S2343" i="16"/>
  <c r="D2343" i="16" l="1"/>
  <c r="G2343" i="16"/>
  <c r="F2343" i="16"/>
  <c r="S2344" i="16"/>
  <c r="A2344" i="16"/>
  <c r="S2345" i="16" l="1"/>
  <c r="A2345" i="16"/>
  <c r="G2344" i="16"/>
  <c r="F2344" i="16"/>
  <c r="D2344" i="16"/>
  <c r="G2345" i="16" l="1"/>
  <c r="D2345" i="16"/>
  <c r="F2345" i="16"/>
  <c r="A2346" i="16"/>
  <c r="S2346" i="16"/>
  <c r="S2347" i="16" l="1"/>
  <c r="A2347" i="16"/>
  <c r="G2346" i="16"/>
  <c r="F2346" i="16"/>
  <c r="D2346" i="16"/>
  <c r="F2347" i="16" l="1"/>
  <c r="D2347" i="16"/>
  <c r="G2347" i="16"/>
  <c r="A2348" i="16"/>
  <c r="S2348" i="16"/>
  <c r="G2348" i="16" l="1"/>
  <c r="F2348" i="16"/>
  <c r="D2348" i="16"/>
  <c r="S2349" i="16"/>
  <c r="A2349" i="16"/>
  <c r="S2350" i="16" l="1"/>
  <c r="A2350" i="16"/>
  <c r="F2349" i="16"/>
  <c r="D2349" i="16"/>
  <c r="G2349" i="16"/>
  <c r="D2350" i="16" l="1"/>
  <c r="F2350" i="16"/>
  <c r="G2350" i="16"/>
  <c r="S2351" i="16"/>
  <c r="A2351" i="16"/>
  <c r="A2352" i="16" l="1"/>
  <c r="S2352" i="16"/>
  <c r="G2351" i="16"/>
  <c r="D2351" i="16"/>
  <c r="F2351" i="16"/>
  <c r="F2352" i="16" l="1"/>
  <c r="D2352" i="16"/>
  <c r="G2352" i="16"/>
  <c r="S2353" i="16"/>
  <c r="A2353" i="16"/>
  <c r="G2353" i="16" l="1"/>
  <c r="F2353" i="16"/>
  <c r="D2353" i="16"/>
  <c r="A2354" i="16"/>
  <c r="S2354" i="16"/>
  <c r="S2355" i="16" l="1"/>
  <c r="A2355" i="16"/>
  <c r="D2354" i="16"/>
  <c r="G2354" i="16"/>
  <c r="F2354" i="16"/>
  <c r="G2355" i="16" l="1"/>
  <c r="F2355" i="16"/>
  <c r="D2355" i="16"/>
  <c r="S2356" i="16"/>
  <c r="A2356" i="16"/>
  <c r="A2357" i="16" l="1"/>
  <c r="S2357" i="16"/>
  <c r="G2356" i="16"/>
  <c r="F2356" i="16"/>
  <c r="D2356" i="16"/>
  <c r="S2358" i="16" l="1"/>
  <c r="A2358" i="16"/>
  <c r="D2357" i="16"/>
  <c r="F2357" i="16"/>
  <c r="G2357" i="16"/>
  <c r="S2359" i="16" l="1"/>
  <c r="A2359" i="16"/>
  <c r="D2358" i="16"/>
  <c r="F2358" i="16"/>
  <c r="G2358" i="16"/>
  <c r="F2359" i="16" l="1"/>
  <c r="D2359" i="16"/>
  <c r="G2359" i="16"/>
  <c r="S2360" i="16"/>
  <c r="A2360" i="16"/>
  <c r="A2361" i="16" l="1"/>
  <c r="S2361" i="16"/>
  <c r="G2360" i="16"/>
  <c r="F2360" i="16"/>
  <c r="D2360" i="16"/>
  <c r="S2362" i="16" l="1"/>
  <c r="A2362" i="16"/>
  <c r="D2361" i="16"/>
  <c r="G2361" i="16"/>
  <c r="F2361" i="16"/>
  <c r="D2362" i="16" l="1"/>
  <c r="F2362" i="16"/>
  <c r="G2362" i="16"/>
  <c r="S2363" i="16"/>
  <c r="A2363" i="16"/>
  <c r="S2364" i="16" l="1"/>
  <c r="A2364" i="16"/>
  <c r="D2363" i="16"/>
  <c r="G2363" i="16"/>
  <c r="F2363" i="16"/>
  <c r="S2365" i="16" l="1"/>
  <c r="A2365" i="16"/>
  <c r="D2364" i="16"/>
  <c r="F2364" i="16"/>
  <c r="G2364" i="16"/>
  <c r="G2365" i="16" l="1"/>
  <c r="F2365" i="16"/>
  <c r="D2365" i="16"/>
  <c r="S2366" i="16"/>
  <c r="A2366" i="16"/>
  <c r="G2366" i="16" l="1"/>
  <c r="F2366" i="16"/>
  <c r="D2366" i="16"/>
  <c r="S2367" i="16"/>
  <c r="A2367" i="16"/>
  <c r="S2368" i="16" l="1"/>
  <c r="A2368" i="16"/>
  <c r="F2367" i="16"/>
  <c r="G2367" i="16"/>
  <c r="D2367" i="16"/>
  <c r="G2368" i="16" l="1"/>
  <c r="D2368" i="16"/>
  <c r="F2368" i="16"/>
  <c r="S2369" i="16"/>
  <c r="A2369" i="16"/>
  <c r="D2369" i="16" l="1"/>
  <c r="G2369" i="16"/>
  <c r="F2369" i="16"/>
  <c r="S2370" i="16"/>
  <c r="A2370" i="16"/>
  <c r="F2370" i="16" l="1"/>
  <c r="G2370" i="16"/>
  <c r="D2370" i="16"/>
  <c r="S2371" i="16"/>
  <c r="A2371" i="16"/>
  <c r="S2372" i="16" l="1"/>
  <c r="A2372" i="16"/>
  <c r="F2371" i="16"/>
  <c r="G2371" i="16"/>
  <c r="D2371" i="16"/>
  <c r="G2372" i="16" l="1"/>
  <c r="D2372" i="16"/>
  <c r="F2372" i="16"/>
  <c r="S2373" i="16"/>
  <c r="A2373" i="16"/>
  <c r="G2373" i="16" l="1"/>
  <c r="F2373" i="16"/>
  <c r="D2373" i="16"/>
  <c r="A2374" i="16"/>
  <c r="S2374" i="16"/>
  <c r="S2375" i="16" l="1"/>
  <c r="A2375" i="16"/>
  <c r="F2374" i="16"/>
  <c r="G2374" i="16"/>
  <c r="D2374" i="16"/>
  <c r="D2375" i="16" l="1"/>
  <c r="G2375" i="16"/>
  <c r="F2375" i="16"/>
  <c r="S2376" i="16"/>
  <c r="A2376" i="16"/>
  <c r="S2377" i="16" l="1"/>
  <c r="A2377" i="16"/>
  <c r="G2376" i="16"/>
  <c r="F2376" i="16"/>
  <c r="D2376" i="16"/>
  <c r="D2377" i="16" l="1"/>
  <c r="F2377" i="16"/>
  <c r="G2377" i="16"/>
  <c r="A2378" i="16"/>
  <c r="S2378" i="16"/>
  <c r="S2379" i="16" l="1"/>
  <c r="A2379" i="16"/>
  <c r="F2378" i="16"/>
  <c r="G2378" i="16"/>
  <c r="D2378" i="16"/>
  <c r="D2379" i="16" l="1"/>
  <c r="F2379" i="16"/>
  <c r="G2379" i="16"/>
  <c r="S2380" i="16"/>
  <c r="A2380" i="16"/>
  <c r="D2380" i="16" l="1"/>
  <c r="G2380" i="16"/>
  <c r="F2380" i="16"/>
  <c r="S2381" i="16"/>
  <c r="A2381" i="16"/>
  <c r="F2381" i="16" l="1"/>
  <c r="D2381" i="16"/>
  <c r="G2381" i="16"/>
  <c r="A2382" i="16"/>
  <c r="S2382" i="16"/>
  <c r="S2383" i="16" l="1"/>
  <c r="A2383" i="16"/>
  <c r="D2382" i="16"/>
  <c r="G2382" i="16"/>
  <c r="F2382" i="16"/>
  <c r="F2383" i="16" l="1"/>
  <c r="D2383" i="16"/>
  <c r="G2383" i="16"/>
  <c r="S2384" i="16"/>
  <c r="A2384" i="16"/>
  <c r="D2384" i="16" l="1"/>
  <c r="G2384" i="16"/>
  <c r="F2384" i="16"/>
  <c r="S2385" i="16"/>
  <c r="A2385" i="16"/>
  <c r="S2386" i="16" l="1"/>
  <c r="A2386" i="16"/>
  <c r="D2385" i="16"/>
  <c r="F2385" i="16"/>
  <c r="G2385" i="16"/>
  <c r="G2386" i="16" l="1"/>
  <c r="F2386" i="16"/>
  <c r="D2386" i="16"/>
  <c r="S2387" i="16"/>
  <c r="A2387" i="16"/>
  <c r="D2387" i="16" l="1"/>
  <c r="F2387" i="16"/>
  <c r="G2387" i="16"/>
  <c r="S2388" i="16"/>
  <c r="A2388" i="16"/>
  <c r="F2388" i="16" l="1"/>
  <c r="D2388" i="16"/>
  <c r="G2388" i="16"/>
  <c r="S2389" i="16"/>
  <c r="A2389" i="16"/>
  <c r="S2390" i="16" l="1"/>
  <c r="A2390" i="16"/>
  <c r="F2389" i="16"/>
  <c r="G2389" i="16"/>
  <c r="D2389" i="16"/>
  <c r="D2390" i="16" l="1"/>
  <c r="G2390" i="16"/>
  <c r="F2390" i="16"/>
  <c r="S2391" i="16"/>
  <c r="A2391" i="16"/>
  <c r="F2391" i="16" l="1"/>
  <c r="D2391" i="16"/>
  <c r="G2391" i="16"/>
  <c r="S2392" i="16"/>
  <c r="A2392" i="16"/>
  <c r="D2392" i="16" l="1"/>
  <c r="F2392" i="16"/>
  <c r="G2392" i="16"/>
  <c r="A2393" i="16"/>
  <c r="S2393" i="16"/>
  <c r="D2393" i="16" l="1"/>
  <c r="G2393" i="16"/>
  <c r="F2393" i="16"/>
  <c r="S2394" i="16"/>
  <c r="A2394" i="16"/>
  <c r="G2394" i="16" l="1"/>
  <c r="F2394" i="16"/>
  <c r="D2394" i="16"/>
  <c r="S2395" i="16"/>
  <c r="A2395" i="16"/>
  <c r="S2396" i="16" l="1"/>
  <c r="A2396" i="16"/>
  <c r="F2395" i="16"/>
  <c r="D2395" i="16"/>
  <c r="G2395" i="16"/>
  <c r="G2396" i="16" l="1"/>
  <c r="F2396" i="16"/>
  <c r="D2396" i="16"/>
  <c r="S2397" i="16"/>
  <c r="A2397" i="16"/>
  <c r="G2397" i="16" l="1"/>
  <c r="D2397" i="16"/>
  <c r="F2397" i="16"/>
  <c r="S2398" i="16"/>
  <c r="A2398" i="16"/>
  <c r="F2398" i="16" l="1"/>
  <c r="D2398" i="16"/>
  <c r="G2398" i="16"/>
  <c r="S2399" i="16"/>
  <c r="A2399" i="16"/>
  <c r="S2400" i="16" l="1"/>
  <c r="A2400" i="16"/>
  <c r="G2399" i="16"/>
  <c r="D2399" i="16"/>
  <c r="F2399" i="16"/>
  <c r="G2400" i="16" l="1"/>
  <c r="F2400" i="16"/>
  <c r="D2400" i="16"/>
  <c r="S2401" i="16"/>
  <c r="A2401" i="16"/>
  <c r="D2401" i="16" l="1"/>
  <c r="G2401" i="16"/>
  <c r="F2401" i="16"/>
  <c r="S2402" i="16"/>
  <c r="A2402" i="16"/>
  <c r="F2402" i="16" l="1"/>
  <c r="D2402" i="16"/>
  <c r="G2402" i="16"/>
  <c r="S2403" i="16"/>
  <c r="A2403" i="16"/>
  <c r="S2404" i="16" l="1"/>
  <c r="A2404" i="16"/>
  <c r="G2403" i="16"/>
  <c r="F2403" i="16"/>
  <c r="D2403" i="16"/>
  <c r="D2404" i="16" l="1"/>
  <c r="F2404" i="16"/>
  <c r="G2404" i="16"/>
  <c r="S2405" i="16"/>
  <c r="A2405" i="16"/>
  <c r="A2406" i="16" l="1"/>
  <c r="S2406" i="16"/>
  <c r="F2405" i="16"/>
  <c r="G2405" i="16"/>
  <c r="D2405" i="16"/>
  <c r="A2407" i="16" l="1"/>
  <c r="S2407" i="16"/>
  <c r="G2406" i="16"/>
  <c r="F2406" i="16"/>
  <c r="D2406" i="16"/>
  <c r="G2407" i="16" l="1"/>
  <c r="F2407" i="16"/>
  <c r="D2407" i="16"/>
  <c r="S2408" i="16"/>
  <c r="A2408" i="16"/>
  <c r="G2408" i="16" l="1"/>
  <c r="D2408" i="16"/>
  <c r="F2408" i="16"/>
  <c r="S2409" i="16"/>
  <c r="A2409" i="16"/>
  <c r="S2410" i="16" l="1"/>
  <c r="A2410" i="16"/>
  <c r="G2409" i="16"/>
  <c r="F2409" i="16"/>
  <c r="D2409" i="16"/>
  <c r="D2410" i="16" l="1"/>
  <c r="F2410" i="16"/>
  <c r="G2410" i="16"/>
  <c r="S2411" i="16"/>
  <c r="A2411" i="16"/>
  <c r="S2412" i="16" l="1"/>
  <c r="A2412" i="16"/>
  <c r="D2411" i="16"/>
  <c r="G2411" i="16"/>
  <c r="F2411" i="16"/>
  <c r="D2412" i="16" l="1"/>
  <c r="F2412" i="16"/>
  <c r="G2412" i="16"/>
  <c r="S2413" i="16"/>
  <c r="A2413" i="16"/>
  <c r="S2414" i="16" l="1"/>
  <c r="A2414" i="16"/>
  <c r="F2413" i="16"/>
  <c r="D2413" i="16"/>
  <c r="G2413" i="16"/>
  <c r="D2414" i="16" l="1"/>
  <c r="G2414" i="16"/>
  <c r="F2414" i="16"/>
  <c r="S2415" i="16"/>
  <c r="A2415" i="16"/>
  <c r="S2416" i="16" l="1"/>
  <c r="A2416" i="16"/>
  <c r="F2415" i="16"/>
  <c r="D2415" i="16"/>
  <c r="G2415" i="16"/>
  <c r="F2416" i="16" l="1"/>
  <c r="D2416" i="16"/>
  <c r="G2416" i="16"/>
  <c r="S2417" i="16"/>
  <c r="A2417" i="16"/>
  <c r="F2417" i="16" l="1"/>
  <c r="G2417" i="16"/>
  <c r="D2417" i="16"/>
  <c r="S2418" i="16"/>
  <c r="A2418" i="16"/>
  <c r="D2418" i="16" l="1"/>
  <c r="G2418" i="16"/>
  <c r="F2418" i="16"/>
  <c r="S2419" i="16"/>
  <c r="A2419" i="16"/>
  <c r="A2420" i="16" l="1"/>
  <c r="S2420" i="16"/>
  <c r="D2419" i="16"/>
  <c r="F2419" i="16"/>
  <c r="G2419" i="16"/>
  <c r="S2421" i="16" l="1"/>
  <c r="A2421" i="16"/>
  <c r="G2420" i="16"/>
  <c r="F2420" i="16"/>
  <c r="D2420" i="16"/>
  <c r="D2421" i="16" l="1"/>
  <c r="G2421" i="16"/>
  <c r="F2421" i="16"/>
  <c r="S2422" i="16"/>
  <c r="A2422" i="16"/>
  <c r="A2423" i="16" l="1"/>
  <c r="S2423" i="16"/>
  <c r="F2422" i="16"/>
  <c r="D2422" i="16"/>
  <c r="G2422" i="16"/>
  <c r="G2423" i="16" l="1"/>
  <c r="F2423" i="16"/>
  <c r="D2423" i="16"/>
  <c r="S2424" i="16"/>
  <c r="A2424" i="16"/>
  <c r="S2425" i="16" l="1"/>
  <c r="A2425" i="16"/>
  <c r="D2424" i="16"/>
  <c r="F2424" i="16"/>
  <c r="G2424" i="16"/>
  <c r="F2425" i="16" l="1"/>
  <c r="D2425" i="16"/>
  <c r="G2425" i="16"/>
  <c r="S2426" i="16"/>
  <c r="A2426" i="16"/>
  <c r="F2426" i="16" l="1"/>
  <c r="G2426" i="16"/>
  <c r="D2426" i="16"/>
  <c r="S2427" i="16"/>
  <c r="A2427" i="16"/>
  <c r="D2427" i="16" l="1"/>
  <c r="F2427" i="16"/>
  <c r="G2427" i="16"/>
  <c r="A2428" i="16"/>
  <c r="S2428" i="16"/>
  <c r="D2428" i="16" l="1"/>
  <c r="G2428" i="16"/>
  <c r="F2428" i="16"/>
  <c r="A2429" i="16"/>
  <c r="S2429" i="16"/>
  <c r="D2429" i="16" l="1"/>
  <c r="G2429" i="16"/>
  <c r="F2429" i="16"/>
  <c r="S2430" i="16"/>
  <c r="A2430" i="16"/>
  <c r="S2431" i="16" l="1"/>
  <c r="A2431" i="16"/>
  <c r="D2430" i="16"/>
  <c r="G2430" i="16"/>
  <c r="F2430" i="16"/>
  <c r="S2432" i="16" l="1"/>
  <c r="A2432" i="16"/>
  <c r="F2431" i="16"/>
  <c r="G2431" i="16"/>
  <c r="D2431" i="16"/>
  <c r="G2432" i="16" l="1"/>
  <c r="D2432" i="16"/>
  <c r="F2432" i="16"/>
  <c r="S2433" i="16"/>
  <c r="A2433" i="16"/>
  <c r="F2433" i="16" l="1"/>
  <c r="D2433" i="16"/>
  <c r="G2433" i="16"/>
  <c r="S2434" i="16"/>
  <c r="A2434" i="16"/>
  <c r="F2434" i="16" l="1"/>
  <c r="D2434" i="16"/>
  <c r="G2434" i="16"/>
  <c r="S2435" i="16"/>
  <c r="A2435" i="16"/>
  <c r="G2435" i="16" l="1"/>
  <c r="D2435" i="16"/>
  <c r="F2435" i="16"/>
  <c r="S2436" i="16"/>
  <c r="A2436" i="16"/>
  <c r="S2437" i="16" l="1"/>
  <c r="A2437" i="16"/>
  <c r="D2436" i="16"/>
  <c r="G2436" i="16"/>
  <c r="F2436" i="16"/>
  <c r="F2437" i="16" l="1"/>
  <c r="D2437" i="16"/>
  <c r="G2437" i="16"/>
  <c r="S2438" i="16"/>
  <c r="A2438" i="16"/>
  <c r="S2439" i="16" l="1"/>
  <c r="A2439" i="16"/>
  <c r="F2438" i="16"/>
  <c r="D2438" i="16"/>
  <c r="G2438" i="16"/>
  <c r="A2440" i="16" l="1"/>
  <c r="S2440" i="16"/>
  <c r="F2439" i="16"/>
  <c r="D2439" i="16"/>
  <c r="G2439" i="16"/>
  <c r="F2440" i="16" l="1"/>
  <c r="G2440" i="16"/>
  <c r="D2440" i="16"/>
  <c r="S2441" i="16"/>
  <c r="A2441" i="16"/>
  <c r="G2441" i="16" l="1"/>
  <c r="D2441" i="16"/>
  <c r="F2441" i="16"/>
  <c r="S2442" i="16"/>
  <c r="A2442" i="16"/>
  <c r="S2443" i="16" l="1"/>
  <c r="A2443" i="16"/>
  <c r="G2442" i="16"/>
  <c r="F2442" i="16"/>
  <c r="D2442" i="16"/>
  <c r="D2443" i="16" l="1"/>
  <c r="G2443" i="16"/>
  <c r="F2443" i="16"/>
  <c r="S2444" i="16"/>
  <c r="A2444" i="16"/>
  <c r="D2444" i="16" l="1"/>
  <c r="G2444" i="16"/>
  <c r="F2444" i="16"/>
  <c r="S2445" i="16"/>
  <c r="A2445" i="16"/>
  <c r="S2446" i="16" l="1"/>
  <c r="A2446" i="16"/>
  <c r="D2445" i="16"/>
  <c r="F2445" i="16"/>
  <c r="G2445" i="16"/>
  <c r="F2446" i="16" l="1"/>
  <c r="G2446" i="16"/>
  <c r="D2446" i="16"/>
  <c r="S2447" i="16"/>
  <c r="A2447" i="16"/>
  <c r="F2447" i="16" l="1"/>
  <c r="G2447" i="16"/>
  <c r="D2447" i="16"/>
  <c r="S2448" i="16"/>
  <c r="A2448" i="16"/>
  <c r="D2448" i="16" l="1"/>
  <c r="F2448" i="16"/>
  <c r="G2448" i="16"/>
  <c r="S2449" i="16"/>
  <c r="A2449" i="16"/>
  <c r="F2449" i="16" l="1"/>
  <c r="D2449" i="16"/>
  <c r="G2449" i="16"/>
  <c r="S2450" i="16"/>
  <c r="A2450" i="16"/>
  <c r="S2451" i="16" l="1"/>
  <c r="A2451" i="16"/>
  <c r="D2450" i="16"/>
  <c r="F2450" i="16"/>
  <c r="G2450" i="16"/>
  <c r="F2451" i="16" l="1"/>
  <c r="D2451" i="16"/>
  <c r="G2451" i="16"/>
  <c r="S2452" i="16"/>
  <c r="A2452" i="16"/>
  <c r="A2453" i="16" l="1"/>
  <c r="S2453" i="16"/>
  <c r="D2452" i="16"/>
  <c r="F2452" i="16"/>
  <c r="G2452" i="16"/>
  <c r="S2454" i="16" l="1"/>
  <c r="A2454" i="16"/>
  <c r="G2453" i="16"/>
  <c r="D2453" i="16"/>
  <c r="F2453" i="16"/>
  <c r="F2454" i="16" l="1"/>
  <c r="D2454" i="16"/>
  <c r="G2454" i="16"/>
  <c r="A2455" i="16"/>
  <c r="S2455" i="16"/>
  <c r="S2456" i="16" l="1"/>
  <c r="A2456" i="16"/>
  <c r="F2455" i="16"/>
  <c r="D2455" i="16"/>
  <c r="G2455" i="16"/>
  <c r="F2456" i="16" l="1"/>
  <c r="D2456" i="16"/>
  <c r="G2456" i="16"/>
  <c r="A2457" i="16"/>
  <c r="S2457" i="16"/>
  <c r="S2458" i="16" l="1"/>
  <c r="A2458" i="16"/>
  <c r="G2457" i="16"/>
  <c r="D2457" i="16"/>
  <c r="F2457" i="16"/>
  <c r="G2458" i="16" l="1"/>
  <c r="F2458" i="16"/>
  <c r="D2458" i="16"/>
  <c r="S2459" i="16"/>
  <c r="A2459" i="16"/>
  <c r="S2460" i="16" l="1"/>
  <c r="A2460" i="16"/>
  <c r="D2459" i="16"/>
  <c r="F2459" i="16"/>
  <c r="G2459" i="16"/>
  <c r="G2460" i="16" l="1"/>
  <c r="F2460" i="16"/>
  <c r="D2460" i="16"/>
  <c r="S2461" i="16"/>
  <c r="A2461" i="16"/>
  <c r="G2461" i="16" l="1"/>
  <c r="F2461" i="16"/>
  <c r="D2461" i="16"/>
  <c r="A2462" i="16"/>
  <c r="S2462" i="16"/>
  <c r="D2462" i="16" l="1"/>
  <c r="G2462" i="16"/>
  <c r="F2462" i="16"/>
  <c r="S2463" i="16"/>
  <c r="A2463" i="16"/>
  <c r="G2463" i="16" l="1"/>
  <c r="D2463" i="16"/>
  <c r="F2463" i="16"/>
  <c r="A2464" i="16"/>
  <c r="S2464" i="16"/>
  <c r="D2464" i="16" l="1"/>
  <c r="G2464" i="16"/>
  <c r="F2464" i="16"/>
  <c r="A2465" i="16"/>
  <c r="S2465" i="16"/>
  <c r="G2465" i="16" l="1"/>
  <c r="F2465" i="16"/>
  <c r="D2465" i="16"/>
  <c r="A2466" i="16"/>
  <c r="S2466" i="16"/>
  <c r="S2467" i="16" l="1"/>
  <c r="A2467" i="16"/>
  <c r="G2466" i="16"/>
  <c r="F2466" i="16"/>
  <c r="D2466" i="16"/>
  <c r="D2467" i="16" l="1"/>
  <c r="F2467" i="16"/>
  <c r="G2467" i="16"/>
  <c r="S2468" i="16"/>
  <c r="A2468" i="16"/>
  <c r="S2469" i="16" l="1"/>
  <c r="A2469" i="16"/>
  <c r="G2468" i="16"/>
  <c r="F2468" i="16"/>
  <c r="D2468" i="16"/>
  <c r="G2469" i="16" l="1"/>
  <c r="F2469" i="16"/>
  <c r="D2469" i="16"/>
  <c r="A2470" i="16"/>
  <c r="S2470" i="16"/>
  <c r="A2471" i="16" l="1"/>
  <c r="S2471" i="16"/>
  <c r="G2470" i="16"/>
  <c r="F2470" i="16"/>
  <c r="D2470" i="16"/>
  <c r="D2471" i="16" l="1"/>
  <c r="G2471" i="16"/>
  <c r="F2471" i="16"/>
  <c r="S2472" i="16"/>
  <c r="A2472" i="16"/>
  <c r="G2472" i="16" l="1"/>
  <c r="D2472" i="16"/>
  <c r="F2472" i="16"/>
  <c r="A2473" i="16"/>
  <c r="S2473" i="16"/>
  <c r="F2473" i="16" l="1"/>
  <c r="D2473" i="16"/>
  <c r="G2473" i="16"/>
  <c r="A2474" i="16"/>
  <c r="S2474" i="16"/>
  <c r="G2474" i="16" l="1"/>
  <c r="F2474" i="16"/>
  <c r="D2474" i="16"/>
  <c r="A2475" i="16"/>
  <c r="S2475" i="16"/>
  <c r="F2475" i="16" l="1"/>
  <c r="D2475" i="16"/>
  <c r="G2475" i="16"/>
  <c r="S2476" i="16"/>
  <c r="A2476" i="16"/>
  <c r="D2476" i="16" l="1"/>
  <c r="F2476" i="16"/>
  <c r="G2476" i="16"/>
  <c r="S2477" i="16"/>
  <c r="A2477" i="16"/>
  <c r="F2477" i="16" l="1"/>
  <c r="G2477" i="16"/>
  <c r="D2477" i="16"/>
  <c r="S2478" i="16"/>
  <c r="A2478" i="16"/>
  <c r="F2478" i="16" l="1"/>
  <c r="D2478" i="16"/>
  <c r="G2478" i="16"/>
  <c r="S2479" i="16"/>
  <c r="A2479" i="16"/>
  <c r="D2479" i="16" l="1"/>
  <c r="F2479" i="16"/>
  <c r="G2479" i="16"/>
  <c r="S2480" i="16"/>
  <c r="A2480" i="16"/>
  <c r="F2480" i="16" l="1"/>
  <c r="D2480" i="16"/>
  <c r="G2480" i="16"/>
  <c r="S2481" i="16"/>
  <c r="A2481" i="16"/>
  <c r="D2481" i="16" l="1"/>
  <c r="G2481" i="16"/>
  <c r="F2481" i="16"/>
  <c r="S2482" i="16"/>
  <c r="A2482" i="16"/>
  <c r="S2483" i="16" l="1"/>
  <c r="A2483" i="16"/>
  <c r="F2482" i="16"/>
  <c r="D2482" i="16"/>
  <c r="G2482" i="16"/>
  <c r="D2483" i="16" l="1"/>
  <c r="F2483" i="16"/>
  <c r="G2483" i="16"/>
  <c r="S2484" i="16"/>
  <c r="A2484" i="16"/>
  <c r="S2485" i="16" l="1"/>
  <c r="A2485" i="16"/>
  <c r="D2484" i="16"/>
  <c r="F2484" i="16"/>
  <c r="G2484" i="16"/>
  <c r="S2486" i="16" l="1"/>
  <c r="A2486" i="16"/>
  <c r="F2485" i="16"/>
  <c r="G2485" i="16"/>
  <c r="D2485" i="16"/>
  <c r="F2486" i="16" l="1"/>
  <c r="D2486" i="16"/>
  <c r="G2486" i="16"/>
  <c r="S2487" i="16"/>
  <c r="A2487" i="16"/>
  <c r="G2487" i="16" l="1"/>
  <c r="F2487" i="16"/>
  <c r="D2487" i="16"/>
  <c r="S2488" i="16"/>
  <c r="A2488" i="16"/>
  <c r="S2489" i="16" l="1"/>
  <c r="A2489" i="16"/>
  <c r="D2488" i="16"/>
  <c r="F2488" i="16"/>
  <c r="G2488" i="16"/>
  <c r="D2489" i="16" l="1"/>
  <c r="F2489" i="16"/>
  <c r="G2489" i="16"/>
  <c r="S2490" i="16"/>
  <c r="A2490" i="16"/>
  <c r="G2490" i="16" l="1"/>
  <c r="F2490" i="16"/>
  <c r="D2490" i="16"/>
  <c r="S2491" i="16"/>
  <c r="A2491" i="16"/>
  <c r="D2491" i="16" l="1"/>
  <c r="G2491" i="16"/>
  <c r="F2491" i="16"/>
  <c r="S2492" i="16"/>
  <c r="A2492" i="16"/>
  <c r="S2493" i="16" l="1"/>
  <c r="A2493" i="16"/>
  <c r="G2492" i="16"/>
  <c r="D2492" i="16"/>
  <c r="F2492" i="16"/>
  <c r="G2493" i="16" l="1"/>
  <c r="F2493" i="16"/>
  <c r="D2493" i="16"/>
  <c r="S2494" i="16"/>
  <c r="A2494" i="16"/>
  <c r="D2494" i="16" l="1"/>
  <c r="G2494" i="16"/>
  <c r="F2494" i="16"/>
  <c r="S2495" i="16"/>
  <c r="A2495" i="16"/>
  <c r="F2495" i="16" l="1"/>
  <c r="D2495" i="16"/>
  <c r="G2495" i="16"/>
  <c r="S2496" i="16"/>
  <c r="A2496" i="16"/>
  <c r="D2496" i="16" l="1"/>
  <c r="F2496" i="16"/>
  <c r="G2496" i="16"/>
  <c r="A2497" i="16"/>
  <c r="S2497" i="16"/>
  <c r="S2498" i="16" l="1"/>
  <c r="A2498" i="16"/>
  <c r="F2497" i="16"/>
  <c r="D2497" i="16"/>
  <c r="G2497" i="16"/>
  <c r="D2498" i="16" l="1"/>
  <c r="G2498" i="16"/>
  <c r="F2498" i="16"/>
  <c r="S2499" i="16"/>
  <c r="A2499" i="16"/>
  <c r="G2499" i="16" l="1"/>
  <c r="D2499" i="16"/>
  <c r="F2499" i="16"/>
  <c r="S2500" i="16"/>
  <c r="A2500" i="16"/>
  <c r="F2500" i="16" l="1"/>
  <c r="D2500" i="16"/>
  <c r="G2500" i="16"/>
  <c r="S2501" i="16"/>
  <c r="A2501" i="16"/>
  <c r="G2501" i="16" l="1"/>
  <c r="D2501" i="16"/>
  <c r="F2501" i="16"/>
  <c r="S2502" i="16"/>
  <c r="A2502" i="16"/>
  <c r="S2503" i="16" l="1"/>
  <c r="A2503" i="16"/>
  <c r="D2502" i="16"/>
  <c r="G2502" i="16"/>
  <c r="F2502" i="16"/>
  <c r="G2503" i="16" l="1"/>
  <c r="F2503" i="16"/>
  <c r="D2503" i="16"/>
  <c r="S2504" i="16"/>
  <c r="A2504" i="16"/>
  <c r="S2505" i="16" l="1"/>
  <c r="A2505" i="16"/>
  <c r="D2504" i="16"/>
  <c r="G2504" i="16"/>
  <c r="F2504" i="16"/>
  <c r="D2505" i="16" l="1"/>
  <c r="G2505" i="16"/>
  <c r="F2505" i="16"/>
  <c r="A2506" i="16"/>
  <c r="S2506" i="16"/>
  <c r="S2507" i="16" l="1"/>
  <c r="A2507" i="16"/>
  <c r="F2506" i="16"/>
  <c r="D2506" i="16"/>
  <c r="G2506" i="16"/>
  <c r="G2507" i="16" l="1"/>
  <c r="D2507" i="16"/>
  <c r="F2507" i="16"/>
  <c r="S2508" i="16"/>
  <c r="A2508" i="16"/>
  <c r="S2509" i="16" l="1"/>
  <c r="A2509" i="16"/>
  <c r="D2508" i="16"/>
  <c r="G2508" i="16"/>
  <c r="F2508" i="16"/>
  <c r="F2509" i="16" l="1"/>
  <c r="D2509" i="16"/>
  <c r="G2509" i="16"/>
  <c r="S2510" i="16"/>
  <c r="A2510" i="16"/>
  <c r="S2511" i="16" l="1"/>
  <c r="A2511" i="16"/>
  <c r="F2510" i="16"/>
  <c r="G2510" i="16"/>
  <c r="D2510" i="16"/>
  <c r="F2511" i="16" l="1"/>
  <c r="D2511" i="16"/>
  <c r="G2511" i="16"/>
  <c r="S2512" i="16"/>
  <c r="A2512" i="16"/>
  <c r="S2513" i="16" l="1"/>
  <c r="A2513" i="16"/>
  <c r="D2512" i="16"/>
  <c r="F2512" i="16"/>
  <c r="G2512" i="16"/>
  <c r="G2513" i="16" l="1"/>
  <c r="F2513" i="16"/>
  <c r="D2513" i="16"/>
  <c r="S2514" i="16"/>
  <c r="A2514" i="16"/>
  <c r="S2515" i="16" l="1"/>
  <c r="A2515" i="16"/>
  <c r="F2514" i="16"/>
  <c r="D2514" i="16"/>
  <c r="G2514" i="16"/>
  <c r="D2515" i="16" l="1"/>
  <c r="G2515" i="16"/>
  <c r="F2515" i="16"/>
  <c r="S2516" i="16"/>
  <c r="A2516" i="16"/>
  <c r="A2517" i="16" l="1"/>
  <c r="S2517" i="16"/>
  <c r="D2516" i="16"/>
  <c r="G2516" i="16"/>
  <c r="F2516" i="16"/>
  <c r="S2518" i="16" l="1"/>
  <c r="A2518" i="16"/>
  <c r="F2517" i="16"/>
  <c r="D2517" i="16"/>
  <c r="G2517" i="16"/>
  <c r="F2518" i="16" l="1"/>
  <c r="D2518" i="16"/>
  <c r="G2518" i="16"/>
  <c r="S2519" i="16"/>
  <c r="A2519" i="16"/>
  <c r="F2519" i="16" l="1"/>
  <c r="G2519" i="16"/>
  <c r="D2519" i="16"/>
  <c r="S2520" i="16"/>
  <c r="A2520" i="16"/>
  <c r="F2520" i="16" l="1"/>
  <c r="D2520" i="16"/>
  <c r="G2520" i="16"/>
  <c r="A2521" i="16"/>
  <c r="S2521" i="16"/>
  <c r="D2521" i="16" l="1"/>
  <c r="F2521" i="16"/>
  <c r="G2521" i="16"/>
  <c r="S2522" i="16"/>
  <c r="A2522" i="16"/>
  <c r="F2522" i="16" l="1"/>
  <c r="G2522" i="16"/>
  <c r="D2522" i="16"/>
  <c r="S2523" i="16"/>
  <c r="A2523" i="16"/>
  <c r="S2524" i="16" l="1"/>
  <c r="A2524" i="16"/>
  <c r="D2523" i="16"/>
  <c r="F2523" i="16"/>
  <c r="G2523" i="16"/>
  <c r="D2524" i="16" l="1"/>
  <c r="F2524" i="16"/>
  <c r="G2524" i="16"/>
  <c r="S2525" i="16"/>
  <c r="A2525" i="16"/>
  <c r="G2525" i="16" l="1"/>
  <c r="F2525" i="16"/>
  <c r="D2525" i="16"/>
  <c r="A2526" i="16"/>
  <c r="S2526" i="16"/>
  <c r="G2526" i="16" l="1"/>
  <c r="D2526" i="16"/>
  <c r="F2526" i="16"/>
  <c r="A2527" i="16"/>
  <c r="S2527" i="16"/>
  <c r="G2527" i="16" l="1"/>
  <c r="F2527" i="16"/>
  <c r="D2527" i="16"/>
  <c r="S2528" i="16"/>
  <c r="A2528" i="16"/>
  <c r="F2528" i="16" l="1"/>
  <c r="G2528" i="16"/>
  <c r="D2528" i="16"/>
  <c r="S2529" i="16"/>
  <c r="A2529" i="16"/>
  <c r="F2529" i="16" l="1"/>
  <c r="G2529" i="16"/>
  <c r="D2529" i="16"/>
  <c r="S2530" i="16"/>
  <c r="A2530" i="16"/>
  <c r="D2530" i="16" l="1"/>
  <c r="G2530" i="16"/>
  <c r="F2530" i="16"/>
  <c r="S2531" i="16"/>
  <c r="A2531" i="16"/>
  <c r="G2531" i="16" l="1"/>
  <c r="D2531" i="16"/>
  <c r="F2531" i="16"/>
  <c r="S2532" i="16"/>
  <c r="A2532" i="16"/>
  <c r="S2533" i="16" l="1"/>
  <c r="A2533" i="16"/>
  <c r="G2532" i="16"/>
  <c r="F2532" i="16"/>
  <c r="D2532" i="16"/>
  <c r="D2533" i="16" l="1"/>
  <c r="G2533" i="16"/>
  <c r="F2533" i="16"/>
  <c r="A2534" i="16"/>
  <c r="S2534" i="16"/>
  <c r="F2534" i="16" l="1"/>
  <c r="G2534" i="16"/>
  <c r="D2534" i="16"/>
  <c r="S2535" i="16"/>
  <c r="A2535" i="16"/>
  <c r="D2535" i="16" l="1"/>
  <c r="F2535" i="16"/>
  <c r="G2535" i="16"/>
  <c r="S2536" i="16"/>
  <c r="A2536" i="16"/>
  <c r="D2536" i="16" l="1"/>
  <c r="F2536" i="16"/>
  <c r="G2536" i="16"/>
  <c r="S2537" i="16"/>
  <c r="A2537" i="16"/>
  <c r="D2537" i="16" l="1"/>
  <c r="G2537" i="16"/>
  <c r="F2537" i="16"/>
  <c r="S2538" i="16"/>
  <c r="A2538" i="16"/>
  <c r="A2539" i="16" l="1"/>
  <c r="S2539" i="16"/>
  <c r="F2538" i="16"/>
  <c r="D2538" i="16"/>
  <c r="G2538" i="16"/>
  <c r="D2539" i="16" l="1"/>
  <c r="F2539" i="16"/>
  <c r="G2539" i="16"/>
  <c r="S2540" i="16"/>
  <c r="A2540" i="16"/>
  <c r="F2540" i="16" l="1"/>
  <c r="G2540" i="16"/>
  <c r="D2540" i="16"/>
  <c r="S2541" i="16"/>
  <c r="A2541" i="16"/>
  <c r="G2541" i="16" l="1"/>
  <c r="F2541" i="16"/>
  <c r="D2541" i="16"/>
  <c r="A2542" i="16"/>
  <c r="S2542" i="16"/>
  <c r="F2542" i="16" l="1"/>
  <c r="D2542" i="16"/>
  <c r="G2542" i="16"/>
  <c r="A2543" i="16"/>
  <c r="S2543" i="16"/>
  <c r="S2544" i="16" l="1"/>
  <c r="A2544" i="16"/>
  <c r="G2543" i="16"/>
  <c r="F2543" i="16"/>
  <c r="D2543" i="16"/>
  <c r="D2544" i="16" l="1"/>
  <c r="G2544" i="16"/>
  <c r="F2544" i="16"/>
  <c r="S2545" i="16"/>
  <c r="A2545" i="16"/>
  <c r="G2545" i="16" l="1"/>
  <c r="F2545" i="16"/>
  <c r="D2545" i="16"/>
  <c r="A2546" i="16"/>
  <c r="S2546" i="16"/>
  <c r="D2546" i="16" l="1"/>
  <c r="F2546" i="16"/>
  <c r="G2546" i="16"/>
  <c r="S2547" i="16"/>
  <c r="A2547" i="16"/>
  <c r="A2548" i="16" l="1"/>
  <c r="S2548" i="16"/>
  <c r="F2547" i="16"/>
  <c r="G2547" i="16"/>
  <c r="D2547" i="16"/>
  <c r="D2548" i="16" l="1"/>
  <c r="F2548" i="16"/>
  <c r="G2548" i="16"/>
  <c r="S2549" i="16"/>
  <c r="A2549" i="16"/>
  <c r="S2550" i="16" l="1"/>
  <c r="A2550" i="16"/>
  <c r="D2549" i="16"/>
  <c r="F2549" i="16"/>
  <c r="G2549" i="16"/>
  <c r="S2551" i="16" l="1"/>
  <c r="A2551" i="16"/>
  <c r="F2550" i="16"/>
  <c r="D2550" i="16"/>
  <c r="G2550" i="16"/>
  <c r="G2551" i="16" l="1"/>
  <c r="D2551" i="16"/>
  <c r="F2551" i="16"/>
  <c r="S2552" i="16"/>
  <c r="A2552" i="16"/>
  <c r="G2552" i="16" l="1"/>
  <c r="D2552" i="16"/>
  <c r="F2552" i="16"/>
  <c r="A2553" i="16"/>
  <c r="S2553" i="16"/>
  <c r="S2554" i="16" l="1"/>
  <c r="A2554" i="16"/>
  <c r="F2553" i="16"/>
  <c r="D2553" i="16"/>
  <c r="G2553" i="16"/>
  <c r="G2554" i="16" l="1"/>
  <c r="F2554" i="16"/>
  <c r="D2554" i="16"/>
  <c r="S2555" i="16"/>
  <c r="A2555" i="16"/>
  <c r="S2556" i="16" l="1"/>
  <c r="A2556" i="16"/>
  <c r="G2555" i="16"/>
  <c r="D2555" i="16"/>
  <c r="F2555" i="16"/>
  <c r="F2556" i="16" l="1"/>
  <c r="D2556" i="16"/>
  <c r="G2556" i="16"/>
  <c r="S2557" i="16"/>
  <c r="A2557" i="16"/>
  <c r="G2557" i="16" l="1"/>
  <c r="F2557" i="16"/>
  <c r="D2557" i="16"/>
  <c r="S2558" i="16"/>
  <c r="A2558" i="16"/>
  <c r="S2559" i="16" l="1"/>
  <c r="A2559" i="16"/>
  <c r="G2558" i="16"/>
  <c r="F2558" i="16"/>
  <c r="D2558" i="16"/>
  <c r="F2559" i="16" l="1"/>
  <c r="G2559" i="16"/>
  <c r="D2559" i="16"/>
  <c r="S2560" i="16"/>
  <c r="A2560" i="16"/>
  <c r="S2561" i="16" l="1"/>
  <c r="A2561" i="16"/>
  <c r="F2560" i="16"/>
  <c r="G2560" i="16"/>
  <c r="D2560" i="16"/>
  <c r="S2562" i="16" l="1"/>
  <c r="A2562" i="16"/>
  <c r="F2561" i="16"/>
  <c r="D2561" i="16"/>
  <c r="G2561" i="16"/>
  <c r="F2562" i="16" l="1"/>
  <c r="G2562" i="16"/>
  <c r="D2562" i="16"/>
  <c r="S2563" i="16"/>
  <c r="A2563" i="16"/>
  <c r="F2563" i="16" l="1"/>
  <c r="G2563" i="16"/>
  <c r="D2563" i="16"/>
  <c r="A2564" i="16"/>
  <c r="S2564" i="16"/>
  <c r="S2565" i="16" l="1"/>
  <c r="A2565" i="16"/>
  <c r="F2564" i="16"/>
  <c r="G2564" i="16"/>
  <c r="D2564" i="16"/>
  <c r="D2565" i="16" l="1"/>
  <c r="G2565" i="16"/>
  <c r="F2565" i="16"/>
  <c r="S2566" i="16"/>
  <c r="A2566" i="16"/>
  <c r="F2566" i="16" l="1"/>
  <c r="D2566" i="16"/>
  <c r="G2566" i="16"/>
  <c r="S2567" i="16"/>
  <c r="A2567" i="16"/>
  <c r="S2568" i="16" l="1"/>
  <c r="A2568" i="16"/>
  <c r="F2567" i="16"/>
  <c r="D2567" i="16"/>
  <c r="G2567" i="16"/>
  <c r="S2569" i="16" l="1"/>
  <c r="A2569" i="16"/>
  <c r="G2568" i="16"/>
  <c r="D2568" i="16"/>
  <c r="F2568" i="16"/>
  <c r="F2569" i="16" l="1"/>
  <c r="G2569" i="16"/>
  <c r="D2569" i="16"/>
  <c r="S2570" i="16"/>
  <c r="A2570" i="16"/>
  <c r="S2571" i="16" l="1"/>
  <c r="A2571" i="16"/>
  <c r="G2570" i="16"/>
  <c r="F2570" i="16"/>
  <c r="D2570" i="16"/>
  <c r="D2571" i="16" l="1"/>
  <c r="F2571" i="16"/>
  <c r="G2571" i="16"/>
  <c r="S2572" i="16"/>
  <c r="A2572" i="16"/>
  <c r="S2573" i="16" l="1"/>
  <c r="A2573" i="16"/>
  <c r="G2572" i="16"/>
  <c r="D2572" i="16"/>
  <c r="F2572" i="16"/>
  <c r="F2573" i="16" l="1"/>
  <c r="G2573" i="16"/>
  <c r="D2573" i="16"/>
  <c r="S2574" i="16"/>
  <c r="A2574" i="16"/>
  <c r="S2575" i="16" l="1"/>
  <c r="A2575" i="16"/>
  <c r="D2574" i="16"/>
  <c r="G2574" i="16"/>
  <c r="F2574" i="16"/>
  <c r="S2576" i="16" l="1"/>
  <c r="A2576" i="16"/>
  <c r="F2575" i="16"/>
  <c r="D2575" i="16"/>
  <c r="G2575" i="16"/>
  <c r="D2576" i="16" l="1"/>
  <c r="F2576" i="16"/>
  <c r="G2576" i="16"/>
  <c r="A2577" i="16"/>
  <c r="S2577" i="16"/>
  <c r="G2577" i="16" l="1"/>
  <c r="F2577" i="16"/>
  <c r="D2577" i="16"/>
  <c r="S2578" i="16"/>
  <c r="A2578" i="16"/>
  <c r="S2579" i="16" l="1"/>
  <c r="A2579" i="16"/>
  <c r="D2578" i="16"/>
  <c r="F2578" i="16"/>
  <c r="G2578" i="16"/>
  <c r="A2580" i="16" l="1"/>
  <c r="S2580" i="16"/>
  <c r="D2579" i="16"/>
  <c r="F2579" i="16"/>
  <c r="G2579" i="16"/>
  <c r="A2581" i="16" l="1"/>
  <c r="S2581" i="16"/>
  <c r="G2580" i="16"/>
  <c r="D2580" i="16"/>
  <c r="F2580" i="16"/>
  <c r="G2581" i="16" l="1"/>
  <c r="D2581" i="16"/>
  <c r="F2581" i="16"/>
  <c r="S2582" i="16"/>
  <c r="A2582" i="16"/>
  <c r="D2582" i="16" l="1"/>
  <c r="F2582" i="16"/>
  <c r="G2582" i="16"/>
  <c r="A2583" i="16"/>
  <c r="S2583" i="16"/>
  <c r="S2584" i="16" l="1"/>
  <c r="A2584" i="16"/>
  <c r="F2583" i="16"/>
  <c r="D2583" i="16"/>
  <c r="G2583" i="16"/>
  <c r="D2584" i="16" l="1"/>
  <c r="F2584" i="16"/>
  <c r="G2584" i="16"/>
  <c r="A2585" i="16"/>
  <c r="S2585" i="16"/>
  <c r="S2586" i="16" l="1"/>
  <c r="A2586" i="16"/>
  <c r="F2585" i="16"/>
  <c r="D2585" i="16"/>
  <c r="G2585" i="16"/>
  <c r="S2587" i="16" l="1"/>
  <c r="A2587" i="16"/>
  <c r="G2586" i="16"/>
  <c r="D2586" i="16"/>
  <c r="F2586" i="16"/>
  <c r="D2587" i="16" l="1"/>
  <c r="F2587" i="16"/>
  <c r="G2587" i="16"/>
  <c r="S2588" i="16"/>
  <c r="A2588" i="16"/>
  <c r="S2589" i="16" l="1"/>
  <c r="A2589" i="16"/>
  <c r="F2588" i="16"/>
  <c r="G2588" i="16"/>
  <c r="D2588" i="16"/>
  <c r="G2589" i="16" l="1"/>
  <c r="F2589" i="16"/>
  <c r="D2589" i="16"/>
  <c r="A2590" i="16"/>
  <c r="S2590" i="16"/>
  <c r="S2591" i="16" l="1"/>
  <c r="A2591" i="16"/>
  <c r="G2590" i="16"/>
  <c r="D2590" i="16"/>
  <c r="F2590" i="16"/>
  <c r="G2591" i="16" l="1"/>
  <c r="F2591" i="16"/>
  <c r="D2591" i="16"/>
  <c r="A2592" i="16"/>
  <c r="S2592" i="16"/>
  <c r="S2593" i="16" l="1"/>
  <c r="A2593" i="16"/>
  <c r="D2592" i="16"/>
  <c r="F2592" i="16"/>
  <c r="G2592" i="16"/>
  <c r="D2593" i="16" l="1"/>
  <c r="G2593" i="16"/>
  <c r="F2593" i="16"/>
  <c r="S2594" i="16"/>
  <c r="A2594" i="16"/>
  <c r="S2595" i="16" l="1"/>
  <c r="A2595" i="16"/>
  <c r="D2594" i="16"/>
  <c r="F2594" i="16"/>
  <c r="G2594" i="16"/>
  <c r="F2595" i="16" l="1"/>
  <c r="G2595" i="16"/>
  <c r="D2595" i="16"/>
  <c r="S2596" i="16"/>
  <c r="A2596" i="16"/>
  <c r="G2596" i="16" l="1"/>
  <c r="D2596" i="16"/>
  <c r="F2596" i="16"/>
  <c r="S2597" i="16"/>
  <c r="A2597" i="16"/>
  <c r="G2597" i="16" l="1"/>
  <c r="D2597" i="16"/>
  <c r="F2597" i="16"/>
  <c r="S2598" i="16"/>
  <c r="A2598" i="16"/>
  <c r="S2599" i="16" l="1"/>
  <c r="A2599" i="16"/>
  <c r="D2598" i="16"/>
  <c r="F2598" i="16"/>
  <c r="G2598" i="16"/>
  <c r="G2599" i="16" l="1"/>
  <c r="F2599" i="16"/>
  <c r="D2599" i="16"/>
  <c r="S2600" i="16"/>
  <c r="A2600" i="16"/>
  <c r="S2601" i="16" l="1"/>
  <c r="A2601" i="16"/>
  <c r="D2600" i="16"/>
  <c r="G2600" i="16"/>
  <c r="F2600" i="16"/>
  <c r="D2601" i="16" l="1"/>
  <c r="F2601" i="16"/>
  <c r="G2601" i="16"/>
  <c r="S2602" i="16"/>
  <c r="A2602" i="16"/>
  <c r="A2603" i="16" l="1"/>
  <c r="S2603" i="16"/>
  <c r="D2602" i="16"/>
  <c r="F2602" i="16"/>
  <c r="G2602" i="16"/>
  <c r="F2603" i="16" l="1"/>
  <c r="D2603" i="16"/>
  <c r="G2603" i="16"/>
  <c r="A2604" i="16"/>
  <c r="S2604" i="16"/>
  <c r="F2604" i="16" l="1"/>
  <c r="D2604" i="16"/>
  <c r="G2604" i="16"/>
  <c r="S2605" i="16"/>
  <c r="A2605" i="16"/>
  <c r="D2605" i="16" l="1"/>
  <c r="F2605" i="16"/>
  <c r="G2605" i="16"/>
  <c r="S2606" i="16"/>
  <c r="A2606" i="16"/>
  <c r="F2606" i="16" l="1"/>
  <c r="G2606" i="16"/>
  <c r="D2606" i="16"/>
  <c r="S2607" i="16"/>
  <c r="A2607" i="16"/>
  <c r="F2607" i="16" l="1"/>
  <c r="D2607" i="16"/>
  <c r="G2607" i="16"/>
  <c r="S2608" i="16"/>
  <c r="A2608" i="16"/>
  <c r="F2608" i="16" l="1"/>
  <c r="G2608" i="16"/>
  <c r="D2608" i="16"/>
  <c r="S2609" i="16"/>
  <c r="A2609" i="16"/>
  <c r="F2609" i="16" l="1"/>
  <c r="D2609" i="16"/>
  <c r="G2609" i="16"/>
  <c r="A2610" i="16"/>
  <c r="S2610" i="16"/>
  <c r="S2611" i="16" l="1"/>
  <c r="A2611" i="16"/>
  <c r="F2610" i="16"/>
  <c r="D2610" i="16"/>
  <c r="G2610" i="16"/>
  <c r="G2611" i="16" l="1"/>
  <c r="D2611" i="16"/>
  <c r="F2611" i="16"/>
  <c r="S2612" i="16"/>
  <c r="A2612" i="16"/>
  <c r="S2613" i="16" l="1"/>
  <c r="A2613" i="16"/>
  <c r="D2612" i="16"/>
  <c r="F2612" i="16"/>
  <c r="G2612" i="16"/>
  <c r="G2613" i="16" l="1"/>
  <c r="F2613" i="16"/>
  <c r="D2613" i="16"/>
  <c r="A2614" i="16"/>
  <c r="S2614" i="16"/>
  <c r="D2614" i="16" l="1"/>
  <c r="F2614" i="16"/>
  <c r="G2614" i="16"/>
  <c r="A2615" i="16"/>
  <c r="S2615" i="16"/>
  <c r="G2615" i="16" l="1"/>
  <c r="F2615" i="16"/>
  <c r="D2615" i="16"/>
  <c r="S2616" i="16"/>
  <c r="A2616" i="16"/>
  <c r="G2616" i="16" l="1"/>
  <c r="D2616" i="16"/>
  <c r="F2616" i="16"/>
  <c r="A2617" i="16"/>
  <c r="S2617" i="16"/>
  <c r="F2617" i="16" l="1"/>
  <c r="D2617" i="16"/>
  <c r="G2617" i="16"/>
  <c r="S2618" i="16"/>
  <c r="A2618" i="16"/>
  <c r="G2618" i="16" l="1"/>
  <c r="D2618" i="16"/>
  <c r="F2618" i="16"/>
  <c r="S2619" i="16"/>
  <c r="A2619" i="16"/>
  <c r="G2619" i="16" l="1"/>
  <c r="D2619" i="16"/>
  <c r="F2619" i="16"/>
  <c r="S2620" i="16"/>
  <c r="A2620" i="16"/>
  <c r="G2620" i="16" l="1"/>
  <c r="F2620" i="16"/>
  <c r="D2620" i="16"/>
  <c r="A2621" i="16"/>
  <c r="S2621" i="16"/>
  <c r="A2622" i="16" l="1"/>
  <c r="S2622" i="16"/>
  <c r="D2621" i="16"/>
  <c r="G2621" i="16"/>
  <c r="F2621" i="16"/>
  <c r="S2623" i="16" l="1"/>
  <c r="A2623" i="16"/>
  <c r="D2622" i="16"/>
  <c r="G2622" i="16"/>
  <c r="F2622" i="16"/>
  <c r="D2623" i="16" l="1"/>
  <c r="F2623" i="16"/>
  <c r="G2623" i="16"/>
  <c r="S2624" i="16"/>
  <c r="A2624" i="16"/>
  <c r="D2624" i="16" l="1"/>
  <c r="F2624" i="16"/>
  <c r="G2624" i="16"/>
  <c r="A2625" i="16"/>
  <c r="S2625" i="16"/>
  <c r="D2625" i="16" l="1"/>
  <c r="F2625" i="16"/>
  <c r="G2625" i="16"/>
  <c r="A2626" i="16"/>
  <c r="S2626" i="16"/>
  <c r="G2626" i="16" l="1"/>
  <c r="F2626" i="16"/>
  <c r="D2626" i="16"/>
  <c r="S2627" i="16"/>
  <c r="A2627" i="16"/>
  <c r="D2627" i="16" l="1"/>
  <c r="G2627" i="16"/>
  <c r="F2627" i="16"/>
  <c r="S2628" i="16"/>
  <c r="A2628" i="16"/>
  <c r="S2629" i="16" l="1"/>
  <c r="A2629" i="16"/>
  <c r="F2628" i="16"/>
  <c r="D2628" i="16"/>
  <c r="G2628" i="16"/>
  <c r="D2629" i="16" l="1"/>
  <c r="G2629" i="16"/>
  <c r="F2629" i="16"/>
  <c r="S2630" i="16"/>
  <c r="A2630" i="16"/>
  <c r="A2631" i="16" l="1"/>
  <c r="S2631" i="16"/>
  <c r="G2630" i="16"/>
  <c r="D2630" i="16"/>
  <c r="F2630" i="16"/>
  <c r="S2632" i="16" l="1"/>
  <c r="A2632" i="16"/>
  <c r="G2631" i="16"/>
  <c r="F2631" i="16"/>
  <c r="D2631" i="16"/>
  <c r="G2632" i="16" l="1"/>
  <c r="D2632" i="16"/>
  <c r="F2632" i="16"/>
  <c r="S2633" i="16"/>
  <c r="A2633" i="16"/>
  <c r="D2633" i="16" l="1"/>
  <c r="G2633" i="16"/>
  <c r="F2633" i="16"/>
  <c r="S2634" i="16"/>
  <c r="A2634" i="16"/>
  <c r="F2634" i="16" l="1"/>
  <c r="G2634" i="16"/>
  <c r="D2634" i="16"/>
  <c r="S2635" i="16"/>
  <c r="A2635" i="16"/>
  <c r="S2636" i="16" l="1"/>
  <c r="A2636" i="16"/>
  <c r="F2635" i="16"/>
  <c r="G2635" i="16"/>
  <c r="D2635" i="16"/>
  <c r="D2636" i="16" l="1"/>
  <c r="G2636" i="16"/>
  <c r="F2636" i="16"/>
  <c r="S2637" i="16"/>
  <c r="A2637" i="16"/>
  <c r="A2638" i="16" l="1"/>
  <c r="S2638" i="16"/>
  <c r="F2637" i="16"/>
  <c r="D2637" i="16"/>
  <c r="G2637" i="16"/>
  <c r="S2639" i="16" l="1"/>
  <c r="A2639" i="16"/>
  <c r="D2638" i="16"/>
  <c r="F2638" i="16"/>
  <c r="G2638" i="16"/>
  <c r="D2639" i="16" l="1"/>
  <c r="G2639" i="16"/>
  <c r="F2639" i="16"/>
  <c r="S2640" i="16"/>
  <c r="A2640" i="16"/>
  <c r="S2641" i="16" l="1"/>
  <c r="A2641" i="16"/>
  <c r="G2640" i="16"/>
  <c r="F2640" i="16"/>
  <c r="D2640" i="16"/>
  <c r="G2641" i="16" l="1"/>
  <c r="D2641" i="16"/>
  <c r="F2641" i="16"/>
  <c r="S2642" i="16"/>
  <c r="A2642" i="16"/>
  <c r="G2642" i="16" l="1"/>
  <c r="D2642" i="16"/>
  <c r="F2642" i="16"/>
  <c r="S2643" i="16"/>
  <c r="A2643" i="16"/>
  <c r="G2643" i="16" l="1"/>
  <c r="F2643" i="16"/>
  <c r="D2643" i="16"/>
  <c r="S2644" i="16"/>
  <c r="A2644" i="16"/>
  <c r="A2645" i="16" l="1"/>
  <c r="S2645" i="16"/>
  <c r="D2644" i="16"/>
  <c r="G2644" i="16"/>
  <c r="F2644" i="16"/>
  <c r="F2645" i="16" l="1"/>
  <c r="D2645" i="16"/>
  <c r="G2645" i="16"/>
  <c r="S2646" i="16"/>
  <c r="A2646" i="16"/>
  <c r="S2647" i="16" l="1"/>
  <c r="A2647" i="16"/>
  <c r="F2646" i="16"/>
  <c r="G2646" i="16"/>
  <c r="D2646" i="16"/>
  <c r="G2647" i="16" l="1"/>
  <c r="D2647" i="16"/>
  <c r="F2647" i="16"/>
  <c r="S2648" i="16"/>
  <c r="A2648" i="16"/>
  <c r="S2649" i="16" l="1"/>
  <c r="A2649" i="16"/>
  <c r="D2648" i="16"/>
  <c r="F2648" i="16"/>
  <c r="G2648" i="16"/>
  <c r="D2649" i="16" l="1"/>
  <c r="G2649" i="16"/>
  <c r="F2649" i="16"/>
  <c r="S2650" i="16"/>
  <c r="A2650" i="16"/>
  <c r="S2651" i="16" l="1"/>
  <c r="A2651" i="16"/>
  <c r="F2650" i="16"/>
  <c r="G2650" i="16"/>
  <c r="D2650" i="16"/>
  <c r="D2651" i="16" l="1"/>
  <c r="F2651" i="16"/>
  <c r="G2651" i="16"/>
  <c r="S2652" i="16"/>
  <c r="A2652" i="16"/>
  <c r="A2653" i="16" l="1"/>
  <c r="S2653" i="16"/>
  <c r="G2652" i="16"/>
  <c r="F2652" i="16"/>
  <c r="D2652" i="16"/>
  <c r="G2653" i="16" l="1"/>
  <c r="F2653" i="16"/>
  <c r="D2653" i="16"/>
  <c r="S2654" i="16"/>
  <c r="A2654" i="16"/>
  <c r="S2655" i="16" l="1"/>
  <c r="A2655" i="16"/>
  <c r="D2654" i="16"/>
  <c r="G2654" i="16"/>
  <c r="F2654" i="16"/>
  <c r="G2655" i="16" l="1"/>
  <c r="D2655" i="16"/>
  <c r="F2655" i="16"/>
  <c r="S2656" i="16"/>
  <c r="A2656" i="16"/>
  <c r="S2657" i="16" l="1"/>
  <c r="A2657" i="16"/>
  <c r="G2656" i="16"/>
  <c r="D2656" i="16"/>
  <c r="F2656" i="16"/>
  <c r="D2657" i="16" l="1"/>
  <c r="F2657" i="16"/>
  <c r="G2657" i="16"/>
  <c r="S2658" i="16"/>
  <c r="A2658" i="16"/>
  <c r="G2658" i="16" l="1"/>
  <c r="F2658" i="16"/>
  <c r="D2658" i="16"/>
  <c r="A2659" i="16"/>
  <c r="S2659" i="16"/>
  <c r="G2659" i="16" l="1"/>
  <c r="D2659" i="16"/>
  <c r="F2659" i="16"/>
  <c r="S2660" i="16"/>
  <c r="A2660" i="16"/>
  <c r="S2661" i="16" l="1"/>
  <c r="A2661" i="16"/>
  <c r="G2660" i="16"/>
  <c r="D2660" i="16"/>
  <c r="F2660" i="16"/>
  <c r="D2661" i="16" l="1"/>
  <c r="G2661" i="16"/>
  <c r="F2661" i="16"/>
  <c r="S2662" i="16"/>
  <c r="A2662" i="16"/>
  <c r="F2662" i="16" l="1"/>
  <c r="G2662" i="16"/>
  <c r="D2662" i="16"/>
  <c r="S2663" i="16"/>
  <c r="A2663" i="16"/>
  <c r="G2663" i="16" l="1"/>
  <c r="F2663" i="16"/>
  <c r="D2663" i="16"/>
  <c r="A2664" i="16"/>
  <c r="S2664" i="16"/>
  <c r="S2665" i="16" l="1"/>
  <c r="A2665" i="16"/>
  <c r="D2664" i="16"/>
  <c r="G2664" i="16"/>
  <c r="F2664" i="16"/>
  <c r="D2665" i="16" l="1"/>
  <c r="G2665" i="16"/>
  <c r="F2665" i="16"/>
  <c r="S2666" i="16"/>
  <c r="A2666" i="16"/>
  <c r="S2667" i="16" l="1"/>
  <c r="A2667" i="16"/>
  <c r="F2666" i="16"/>
  <c r="G2666" i="16"/>
  <c r="D2666" i="16"/>
  <c r="F2667" i="16" l="1"/>
  <c r="D2667" i="16"/>
  <c r="G2667" i="16"/>
  <c r="A2668" i="16"/>
  <c r="S2668" i="16"/>
  <c r="D2668" i="16" l="1"/>
  <c r="F2668" i="16"/>
  <c r="G2668" i="16"/>
  <c r="S2669" i="16"/>
  <c r="A2669" i="16"/>
  <c r="G2669" i="16" l="1"/>
  <c r="F2669" i="16"/>
  <c r="D2669" i="16"/>
  <c r="S2670" i="16"/>
  <c r="A2670" i="16"/>
  <c r="S2671" i="16" l="1"/>
  <c r="A2671" i="16"/>
  <c r="D2670" i="16"/>
  <c r="G2670" i="16"/>
  <c r="F2670" i="16"/>
  <c r="F2671" i="16" l="1"/>
  <c r="D2671" i="16"/>
  <c r="G2671" i="16"/>
  <c r="S2672" i="16"/>
  <c r="A2672" i="16"/>
  <c r="S2673" i="16" l="1"/>
  <c r="A2673" i="16"/>
  <c r="F2672" i="16"/>
  <c r="G2672" i="16"/>
  <c r="D2672" i="16"/>
  <c r="F2673" i="16" l="1"/>
  <c r="D2673" i="16"/>
  <c r="G2673" i="16"/>
  <c r="S2674" i="16"/>
  <c r="A2674" i="16"/>
  <c r="F2674" i="16" l="1"/>
  <c r="D2674" i="16"/>
  <c r="G2674" i="16"/>
  <c r="A2675" i="16"/>
  <c r="S2675" i="16"/>
  <c r="D2675" i="16" l="1"/>
  <c r="G2675" i="16"/>
  <c r="F2675" i="16"/>
  <c r="A2676" i="16"/>
  <c r="S2676" i="16"/>
  <c r="F2676" i="16" l="1"/>
  <c r="G2676" i="16"/>
  <c r="D2676" i="16"/>
  <c r="S2677" i="16"/>
  <c r="A2677" i="16"/>
  <c r="D2677" i="16" l="1"/>
  <c r="F2677" i="16"/>
  <c r="G2677" i="16"/>
  <c r="A2678" i="16"/>
  <c r="S2678" i="16"/>
  <c r="F2678" i="16" l="1"/>
  <c r="D2678" i="16"/>
  <c r="G2678" i="16"/>
  <c r="S2679" i="16"/>
  <c r="A2679" i="16"/>
  <c r="S2680" i="16" l="1"/>
  <c r="A2680" i="16"/>
  <c r="F2679" i="16"/>
  <c r="G2679" i="16"/>
  <c r="D2679" i="16"/>
  <c r="D2680" i="16" l="1"/>
  <c r="G2680" i="16"/>
  <c r="F2680" i="16"/>
  <c r="S2681" i="16"/>
  <c r="A2681" i="16"/>
  <c r="S2682" i="16" l="1"/>
  <c r="A2682" i="16"/>
  <c r="G2681" i="16"/>
  <c r="F2681" i="16"/>
  <c r="D2681" i="16"/>
  <c r="F2682" i="16" l="1"/>
  <c r="D2682" i="16"/>
  <c r="G2682" i="16"/>
  <c r="S2683" i="16"/>
  <c r="A2683" i="16"/>
  <c r="G2683" i="16" l="1"/>
  <c r="D2683" i="16"/>
  <c r="F2683" i="16"/>
  <c r="S2684" i="16"/>
  <c r="A2684" i="16"/>
  <c r="F2684" i="16" l="1"/>
  <c r="G2684" i="16"/>
  <c r="D2684" i="16"/>
  <c r="S2685" i="16"/>
  <c r="A2685" i="16"/>
  <c r="G2685" i="16" l="1"/>
  <c r="F2685" i="16"/>
  <c r="D2685" i="16"/>
  <c r="S2686" i="16"/>
  <c r="A2686" i="16"/>
  <c r="F2686" i="16" l="1"/>
  <c r="D2686" i="16"/>
  <c r="G2686" i="16"/>
  <c r="S2687" i="16"/>
  <c r="A2687" i="16"/>
  <c r="S2688" i="16" l="1"/>
  <c r="A2688" i="16"/>
  <c r="G2687" i="16"/>
  <c r="D2687" i="16"/>
  <c r="F2687" i="16"/>
  <c r="F2688" i="16" l="1"/>
  <c r="D2688" i="16"/>
  <c r="G2688" i="16"/>
  <c r="A2689" i="16"/>
  <c r="S2689" i="16"/>
  <c r="S2690" i="16" l="1"/>
  <c r="A2690" i="16"/>
  <c r="D2689" i="16"/>
  <c r="F2689" i="16"/>
  <c r="G2689" i="16"/>
  <c r="G2690" i="16" l="1"/>
  <c r="D2690" i="16"/>
  <c r="F2690" i="16"/>
  <c r="A2691" i="16"/>
  <c r="S2691" i="16"/>
  <c r="F2691" i="16" l="1"/>
  <c r="G2691" i="16"/>
  <c r="D2691" i="16"/>
  <c r="S2692" i="16"/>
  <c r="A2692" i="16"/>
  <c r="S2693" i="16" l="1"/>
  <c r="A2693" i="16"/>
  <c r="G2692" i="16"/>
  <c r="F2692" i="16"/>
  <c r="D2692" i="16"/>
  <c r="F2693" i="16" l="1"/>
  <c r="G2693" i="16"/>
  <c r="D2693" i="16"/>
  <c r="S2694" i="16"/>
  <c r="A2694" i="16"/>
  <c r="S2695" i="16" l="1"/>
  <c r="A2695" i="16"/>
  <c r="G2694" i="16"/>
  <c r="D2694" i="16"/>
  <c r="F2694" i="16"/>
  <c r="G2695" i="16" l="1"/>
  <c r="D2695" i="16"/>
  <c r="F2695" i="16"/>
  <c r="S2696" i="16"/>
  <c r="A2696" i="16"/>
  <c r="D2696" i="16" l="1"/>
  <c r="F2696" i="16"/>
  <c r="G2696" i="16"/>
  <c r="S2697" i="16"/>
  <c r="A2697" i="16"/>
  <c r="S2698" i="16" l="1"/>
  <c r="A2698" i="16"/>
  <c r="G2697" i="16"/>
  <c r="F2697" i="16"/>
  <c r="D2697" i="16"/>
  <c r="D2698" i="16" l="1"/>
  <c r="G2698" i="16"/>
  <c r="F2698" i="16"/>
  <c r="S2699" i="16"/>
  <c r="A2699" i="16"/>
  <c r="D2699" i="16" l="1"/>
  <c r="G2699" i="16"/>
  <c r="F2699" i="16"/>
  <c r="S2700" i="16"/>
  <c r="A2700" i="16"/>
  <c r="D2700" i="16" l="1"/>
  <c r="F2700" i="16"/>
  <c r="G2700" i="16"/>
  <c r="S2701" i="16"/>
  <c r="A2701" i="16"/>
  <c r="F2701" i="16" l="1"/>
  <c r="D2701" i="16"/>
  <c r="G2701" i="16"/>
  <c r="S2702" i="16"/>
  <c r="A2702" i="16"/>
  <c r="F2702" i="16" l="1"/>
  <c r="G2702" i="16"/>
  <c r="D2702" i="16"/>
  <c r="S2703" i="16"/>
  <c r="A2703" i="16"/>
  <c r="G2703" i="16" l="1"/>
  <c r="D2703" i="16"/>
  <c r="F2703" i="16"/>
  <c r="S2704" i="16"/>
  <c r="A2704" i="16"/>
  <c r="F2704" i="16" l="1"/>
  <c r="D2704" i="16"/>
  <c r="G2704" i="16"/>
  <c r="S2705" i="16"/>
  <c r="A2705" i="16"/>
  <c r="D2705" i="16" l="1"/>
  <c r="G2705" i="16"/>
  <c r="F2705" i="16"/>
  <c r="A2706" i="16"/>
  <c r="S2706" i="16"/>
  <c r="A2707" i="16" l="1"/>
  <c r="S2707" i="16"/>
  <c r="D2706" i="16"/>
  <c r="G2706" i="16"/>
  <c r="F2706" i="16"/>
  <c r="S2708" i="16" l="1"/>
  <c r="A2708" i="16"/>
  <c r="G2707" i="16"/>
  <c r="F2707" i="16"/>
  <c r="D2707" i="16"/>
  <c r="D2708" i="16" l="1"/>
  <c r="F2708" i="16"/>
  <c r="G2708" i="16"/>
  <c r="S2709" i="16"/>
  <c r="A2709" i="16"/>
  <c r="S2710" i="16" l="1"/>
  <c r="A2710" i="16"/>
  <c r="G2709" i="16"/>
  <c r="D2709" i="16"/>
  <c r="F2709" i="16"/>
  <c r="A2711" i="16" l="1"/>
  <c r="S2711" i="16"/>
  <c r="D2710" i="16"/>
  <c r="G2710" i="16"/>
  <c r="F2710" i="16"/>
  <c r="D2711" i="16" l="1"/>
  <c r="G2711" i="16"/>
  <c r="F2711" i="16"/>
  <c r="A2712" i="16"/>
  <c r="S2712" i="16"/>
  <c r="S2713" i="16" l="1"/>
  <c r="A2713" i="16"/>
  <c r="D2712" i="16"/>
  <c r="F2712" i="16"/>
  <c r="G2712" i="16"/>
  <c r="D2713" i="16" l="1"/>
  <c r="G2713" i="16"/>
  <c r="F2713" i="16"/>
  <c r="S2714" i="16"/>
  <c r="A2714" i="16"/>
  <c r="S2715" i="16" l="1"/>
  <c r="A2715" i="16"/>
  <c r="F2714" i="16"/>
  <c r="G2714" i="16"/>
  <c r="D2714" i="16"/>
  <c r="D2715" i="16" l="1"/>
  <c r="F2715" i="16"/>
  <c r="G2715" i="16"/>
  <c r="S2716" i="16"/>
  <c r="A2716" i="16"/>
  <c r="D2716" i="16" l="1"/>
  <c r="G2716" i="16"/>
  <c r="F2716" i="16"/>
  <c r="S2717" i="16"/>
  <c r="A2717" i="16"/>
  <c r="A2718" i="16" l="1"/>
  <c r="S2718" i="16"/>
  <c r="D2717" i="16"/>
  <c r="G2717" i="16"/>
  <c r="F2717" i="16"/>
  <c r="F2718" i="16" l="1"/>
  <c r="D2718" i="16"/>
  <c r="G2718" i="16"/>
  <c r="S2719" i="16"/>
  <c r="A2719" i="16"/>
  <c r="S2720" i="16" l="1"/>
  <c r="A2720" i="16"/>
  <c r="G2719" i="16"/>
  <c r="F2719" i="16"/>
  <c r="D2719" i="16"/>
  <c r="S2721" i="16" l="1"/>
  <c r="A2721" i="16"/>
  <c r="D2720" i="16"/>
  <c r="F2720" i="16"/>
  <c r="G2720" i="16"/>
  <c r="D2721" i="16" l="1"/>
  <c r="G2721" i="16"/>
  <c r="F2721" i="16"/>
  <c r="A2722" i="16"/>
  <c r="S2722" i="16"/>
  <c r="S2723" i="16" l="1"/>
  <c r="A2723" i="16"/>
  <c r="G2722" i="16"/>
  <c r="F2722" i="16"/>
  <c r="D2722" i="16"/>
  <c r="G2723" i="16" l="1"/>
  <c r="D2723" i="16"/>
  <c r="F2723" i="16"/>
  <c r="S2724" i="16"/>
  <c r="A2724" i="16"/>
  <c r="G2724" i="16" l="1"/>
  <c r="D2724" i="16"/>
  <c r="F2724" i="16"/>
  <c r="A2725" i="16"/>
  <c r="S2725" i="16"/>
  <c r="S2726" i="16" l="1"/>
  <c r="A2726" i="16"/>
  <c r="F2725" i="16"/>
  <c r="G2725" i="16"/>
  <c r="D2725" i="16"/>
  <c r="G2726" i="16" l="1"/>
  <c r="D2726" i="16"/>
  <c r="F2726" i="16"/>
  <c r="S2727" i="16"/>
  <c r="A2727" i="16"/>
  <c r="S2728" i="16" l="1"/>
  <c r="A2728" i="16"/>
  <c r="G2727" i="16"/>
  <c r="F2727" i="16"/>
  <c r="D2727" i="16"/>
  <c r="D2728" i="16" l="1"/>
  <c r="F2728" i="16"/>
  <c r="G2728" i="16"/>
  <c r="S2729" i="16"/>
  <c r="A2729" i="16"/>
  <c r="A2730" i="16" l="1"/>
  <c r="S2730" i="16"/>
  <c r="F2729" i="16"/>
  <c r="D2729" i="16"/>
  <c r="G2729" i="16"/>
  <c r="A2731" i="16" l="1"/>
  <c r="S2731" i="16"/>
  <c r="D2730" i="16"/>
  <c r="F2730" i="16"/>
  <c r="G2730" i="16"/>
  <c r="S2732" i="16" l="1"/>
  <c r="A2732" i="16"/>
  <c r="G2731" i="16"/>
  <c r="D2731" i="16"/>
  <c r="F2731" i="16"/>
  <c r="F2732" i="16" l="1"/>
  <c r="D2732" i="16"/>
  <c r="G2732" i="16"/>
  <c r="A2733" i="16"/>
  <c r="S2733" i="16"/>
  <c r="G2733" i="16" l="1"/>
  <c r="D2733" i="16"/>
  <c r="F2733" i="16"/>
  <c r="S2734" i="16"/>
  <c r="A2734" i="16"/>
  <c r="S2735" i="16" l="1"/>
  <c r="A2735" i="16"/>
  <c r="D2734" i="16"/>
  <c r="F2734" i="16"/>
  <c r="G2734" i="16"/>
  <c r="D2735" i="16" l="1"/>
  <c r="F2735" i="16"/>
  <c r="G2735" i="16"/>
  <c r="A2736" i="16"/>
  <c r="S2736" i="16"/>
  <c r="S2737" i="16" l="1"/>
  <c r="A2737" i="16"/>
  <c r="D2736" i="16"/>
  <c r="G2736" i="16"/>
  <c r="F2736" i="16"/>
  <c r="D2737" i="16" l="1"/>
  <c r="G2737" i="16"/>
  <c r="F2737" i="16"/>
  <c r="S2738" i="16"/>
  <c r="A2738" i="16"/>
  <c r="G2738" i="16" l="1"/>
  <c r="D2738" i="16"/>
  <c r="F2738" i="16"/>
  <c r="S2739" i="16"/>
  <c r="A2739" i="16"/>
  <c r="S2740" i="16" l="1"/>
  <c r="A2740" i="16"/>
  <c r="G2739" i="16"/>
  <c r="D2739" i="16"/>
  <c r="F2739" i="16"/>
  <c r="S2741" i="16" l="1"/>
  <c r="A2741" i="16"/>
  <c r="G2740" i="16"/>
  <c r="F2740" i="16"/>
  <c r="D2740" i="16"/>
  <c r="F2741" i="16" l="1"/>
  <c r="D2741" i="16"/>
  <c r="G2741" i="16"/>
  <c r="S2742" i="16"/>
  <c r="A2742" i="16"/>
  <c r="S2743" i="16" l="1"/>
  <c r="A2743" i="16"/>
  <c r="D2742" i="16"/>
  <c r="G2742" i="16"/>
  <c r="F2742" i="16"/>
  <c r="G2743" i="16" l="1"/>
  <c r="F2743" i="16"/>
  <c r="D2743" i="16"/>
  <c r="S2744" i="16"/>
  <c r="A2744" i="16"/>
  <c r="S2745" i="16" l="1"/>
  <c r="A2745" i="16"/>
  <c r="G2744" i="16"/>
  <c r="F2744" i="16"/>
  <c r="D2744" i="16"/>
  <c r="G2745" i="16" l="1"/>
  <c r="D2745" i="16"/>
  <c r="F2745" i="16"/>
  <c r="S2746" i="16"/>
  <c r="A2746" i="16"/>
  <c r="D2746" i="16" l="1"/>
  <c r="G2746" i="16"/>
  <c r="F2746" i="16"/>
  <c r="S2747" i="16"/>
  <c r="A2747" i="16"/>
  <c r="S2748" i="16" l="1"/>
  <c r="A2748" i="16"/>
  <c r="F2747" i="16"/>
  <c r="D2747" i="16"/>
  <c r="G2747" i="16"/>
  <c r="F2748" i="16" l="1"/>
  <c r="D2748" i="16"/>
  <c r="G2748" i="16"/>
  <c r="S2749" i="16"/>
  <c r="A2749" i="16"/>
  <c r="D2749" i="16" l="1"/>
  <c r="G2749" i="16"/>
  <c r="F2749" i="16"/>
  <c r="S2750" i="16"/>
  <c r="A2750" i="16"/>
  <c r="S2751" i="16" l="1"/>
  <c r="A2751" i="16"/>
  <c r="D2750" i="16"/>
  <c r="F2750" i="16"/>
  <c r="G2750" i="16"/>
  <c r="D2751" i="16" l="1"/>
  <c r="G2751" i="16"/>
  <c r="F2751" i="16"/>
  <c r="S2752" i="16"/>
  <c r="A2752" i="16"/>
  <c r="F2752" i="16" l="1"/>
  <c r="D2752" i="16"/>
  <c r="G2752" i="16"/>
  <c r="S2753" i="16"/>
  <c r="A2753" i="16"/>
  <c r="S2754" i="16" l="1"/>
  <c r="A2754" i="16"/>
  <c r="D2753" i="16"/>
  <c r="G2753" i="16"/>
  <c r="F2753" i="16"/>
  <c r="D2754" i="16" l="1"/>
  <c r="G2754" i="16"/>
  <c r="F2754" i="16"/>
  <c r="S2755" i="16"/>
  <c r="A2755" i="16"/>
  <c r="F2755" i="16" l="1"/>
  <c r="D2755" i="16"/>
  <c r="G2755" i="16"/>
  <c r="S2756" i="16"/>
  <c r="A2756" i="16"/>
  <c r="S2757" i="16" l="1"/>
  <c r="A2757" i="16"/>
  <c r="F2756" i="16"/>
  <c r="G2756" i="16"/>
  <c r="D2756" i="16"/>
  <c r="A2758" i="16" l="1"/>
  <c r="S2758" i="16"/>
  <c r="D2757" i="16"/>
  <c r="G2757" i="16"/>
  <c r="F2757" i="16"/>
  <c r="S2759" i="16" l="1"/>
  <c r="A2759" i="16"/>
  <c r="F2758" i="16"/>
  <c r="D2758" i="16"/>
  <c r="G2758" i="16"/>
  <c r="S2760" i="16" l="1"/>
  <c r="A2760" i="16"/>
  <c r="F2759" i="16"/>
  <c r="G2759" i="16"/>
  <c r="D2759" i="16"/>
  <c r="D2760" i="16" l="1"/>
  <c r="G2760" i="16"/>
  <c r="F2760" i="16"/>
  <c r="S2761" i="16"/>
  <c r="A2761" i="16"/>
  <c r="S2762" i="16" l="1"/>
  <c r="A2762" i="16"/>
  <c r="G2761" i="16"/>
  <c r="F2761" i="16"/>
  <c r="D2761" i="16"/>
  <c r="G2762" i="16" l="1"/>
  <c r="F2762" i="16"/>
  <c r="D2762" i="16"/>
  <c r="S2763" i="16"/>
  <c r="A2763" i="16"/>
  <c r="S2764" i="16" l="1"/>
  <c r="A2764" i="16"/>
  <c r="F2763" i="16"/>
  <c r="G2763" i="16"/>
  <c r="D2763" i="16"/>
  <c r="D2764" i="16" l="1"/>
  <c r="G2764" i="16"/>
  <c r="F2764" i="16"/>
  <c r="S2765" i="16"/>
  <c r="A2765" i="16"/>
  <c r="S2766" i="16" l="1"/>
  <c r="A2766" i="16"/>
  <c r="D2765" i="16"/>
  <c r="G2765" i="16"/>
  <c r="F2765" i="16"/>
  <c r="F2766" i="16" l="1"/>
  <c r="D2766" i="16"/>
  <c r="G2766" i="16"/>
  <c r="S2767" i="16"/>
  <c r="A2767" i="16"/>
  <c r="F2767" i="16" l="1"/>
  <c r="D2767" i="16"/>
  <c r="G2767" i="16"/>
  <c r="A2768" i="16"/>
  <c r="S2768" i="16"/>
  <c r="D2768" i="16" l="1"/>
  <c r="G2768" i="16"/>
  <c r="F2768" i="16"/>
  <c r="S2769" i="16"/>
  <c r="A2769" i="16"/>
  <c r="F2769" i="16" l="1"/>
  <c r="D2769" i="16"/>
  <c r="G2769" i="16"/>
  <c r="A2770" i="16"/>
  <c r="S2770" i="16"/>
  <c r="S2771" i="16" l="1"/>
  <c r="A2771" i="16"/>
  <c r="F2770" i="16"/>
  <c r="D2770" i="16"/>
  <c r="G2770" i="16"/>
  <c r="F2771" i="16" l="1"/>
  <c r="D2771" i="16"/>
  <c r="G2771" i="16"/>
  <c r="S2772" i="16"/>
  <c r="A2772" i="16"/>
  <c r="D2772" i="16" l="1"/>
  <c r="F2772" i="16"/>
  <c r="G2772" i="16"/>
  <c r="S2773" i="16"/>
  <c r="A2773" i="16"/>
  <c r="S2774" i="16" l="1"/>
  <c r="A2774" i="16"/>
  <c r="F2773" i="16"/>
  <c r="G2773" i="16"/>
  <c r="D2773" i="16"/>
  <c r="A2775" i="16" l="1"/>
  <c r="S2775" i="16"/>
  <c r="F2774" i="16"/>
  <c r="D2774" i="16"/>
  <c r="G2774" i="16"/>
  <c r="S2776" i="16" l="1"/>
  <c r="A2776" i="16"/>
  <c r="G2775" i="16"/>
  <c r="D2775" i="16"/>
  <c r="F2775" i="16"/>
  <c r="D2776" i="16" l="1"/>
  <c r="G2776" i="16"/>
  <c r="F2776" i="16"/>
  <c r="S2777" i="16"/>
  <c r="A2777" i="16"/>
  <c r="G2777" i="16" l="1"/>
  <c r="D2777" i="16"/>
  <c r="F2777" i="16"/>
  <c r="S2778" i="16"/>
  <c r="A2778" i="16"/>
  <c r="S2779" i="16" l="1"/>
  <c r="A2779" i="16"/>
  <c r="D2778" i="16"/>
  <c r="G2778" i="16"/>
  <c r="F2778" i="16"/>
  <c r="D2779" i="16" l="1"/>
  <c r="G2779" i="16"/>
  <c r="F2779" i="16"/>
  <c r="S2780" i="16"/>
  <c r="A2780" i="16"/>
  <c r="S2781" i="16" l="1"/>
  <c r="A2781" i="16"/>
  <c r="D2780" i="16"/>
  <c r="G2780" i="16"/>
  <c r="F2780" i="16"/>
  <c r="G2781" i="16" l="1"/>
  <c r="D2781" i="16"/>
  <c r="F2781" i="16"/>
  <c r="S2782" i="16"/>
  <c r="A2782" i="16"/>
  <c r="F2782" i="16" l="1"/>
  <c r="G2782" i="16"/>
  <c r="D2782" i="16"/>
  <c r="S2783" i="16"/>
  <c r="A2783" i="16"/>
  <c r="S2784" i="16" l="1"/>
  <c r="A2784" i="16"/>
  <c r="D2783" i="16"/>
  <c r="G2783" i="16"/>
  <c r="F2783" i="16"/>
  <c r="F2784" i="16" l="1"/>
  <c r="G2784" i="16"/>
  <c r="D2784" i="16"/>
  <c r="S2785" i="16"/>
  <c r="A2785" i="16"/>
  <c r="D2785" i="16" l="1"/>
  <c r="F2785" i="16"/>
  <c r="G2785" i="16"/>
  <c r="S2786" i="16"/>
  <c r="A2786" i="16"/>
  <c r="D2786" i="16" l="1"/>
  <c r="G2786" i="16"/>
  <c r="F2786" i="16"/>
  <c r="S2787" i="16"/>
  <c r="A2787" i="16"/>
  <c r="D2787" i="16" l="1"/>
  <c r="F2787" i="16"/>
  <c r="G2787" i="16"/>
  <c r="A2788" i="16"/>
  <c r="S2788" i="16"/>
  <c r="D2788" i="16" l="1"/>
  <c r="G2788" i="16"/>
  <c r="F2788" i="16"/>
  <c r="S2789" i="16"/>
  <c r="A2789" i="16"/>
  <c r="A2790" i="16" l="1"/>
  <c r="S2790" i="16"/>
  <c r="D2789" i="16"/>
  <c r="F2789" i="16"/>
  <c r="G2789" i="16"/>
  <c r="F2790" i="16" l="1"/>
  <c r="D2790" i="16"/>
  <c r="G2790" i="16"/>
  <c r="A2791" i="16"/>
  <c r="S2791" i="16"/>
  <c r="S2792" i="16" l="1"/>
  <c r="A2792" i="16"/>
  <c r="G2791" i="16"/>
  <c r="F2791" i="16"/>
  <c r="D2791" i="16"/>
  <c r="S2793" i="16" l="1"/>
  <c r="A2793" i="16"/>
  <c r="G2792" i="16"/>
  <c r="D2792" i="16"/>
  <c r="F2792" i="16"/>
  <c r="S2794" i="16" l="1"/>
  <c r="A2794" i="16"/>
  <c r="D2793" i="16"/>
  <c r="G2793" i="16"/>
  <c r="F2793" i="16"/>
  <c r="G2794" i="16" l="1"/>
  <c r="D2794" i="16"/>
  <c r="F2794" i="16"/>
  <c r="S2795" i="16"/>
  <c r="A2795" i="16"/>
  <c r="D2795" i="16" l="1"/>
  <c r="G2795" i="16"/>
  <c r="F2795" i="16"/>
  <c r="S2796" i="16"/>
  <c r="A2796" i="16"/>
  <c r="D2796" i="16" l="1"/>
  <c r="G2796" i="16"/>
  <c r="F2796" i="16"/>
  <c r="S2797" i="16"/>
  <c r="A2797" i="16"/>
  <c r="D2797" i="16" l="1"/>
  <c r="G2797" i="16"/>
  <c r="F2797" i="16"/>
  <c r="S2798" i="16"/>
  <c r="A2798" i="16"/>
  <c r="F2798" i="16" l="1"/>
  <c r="G2798" i="16"/>
  <c r="D2798" i="16"/>
  <c r="S2799" i="16"/>
  <c r="A2799" i="16"/>
  <c r="F2799" i="16" l="1"/>
  <c r="D2799" i="16"/>
  <c r="G2799" i="16"/>
  <c r="S2800" i="16"/>
  <c r="A2800" i="16"/>
  <c r="S2801" i="16" l="1"/>
  <c r="A2801" i="16"/>
  <c r="D2800" i="16"/>
  <c r="G2800" i="16"/>
  <c r="F2800" i="16"/>
  <c r="G2801" i="16" l="1"/>
  <c r="D2801" i="16"/>
  <c r="F2801" i="16"/>
  <c r="S2802" i="16"/>
  <c r="A2802" i="16"/>
  <c r="S2803" i="16" l="1"/>
  <c r="A2803" i="16"/>
  <c r="D2802" i="16"/>
  <c r="F2802" i="16"/>
  <c r="G2802" i="16"/>
  <c r="F2803" i="16" l="1"/>
  <c r="G2803" i="16"/>
  <c r="D2803" i="16"/>
  <c r="S2804" i="16"/>
  <c r="A2804" i="16"/>
  <c r="A2805" i="16" l="1"/>
  <c r="S2805" i="16"/>
  <c r="G2804" i="16"/>
  <c r="D2804" i="16"/>
  <c r="F2804" i="16"/>
  <c r="D2805" i="16" l="1"/>
  <c r="G2805" i="16"/>
  <c r="F2805" i="16"/>
  <c r="S2806" i="16"/>
  <c r="A2806" i="16"/>
  <c r="F2806" i="16" l="1"/>
  <c r="G2806" i="16"/>
  <c r="D2806" i="16"/>
  <c r="S2807" i="16"/>
  <c r="A2807" i="16"/>
  <c r="D2807" i="16" l="1"/>
  <c r="G2807" i="16"/>
  <c r="F2807" i="16"/>
  <c r="S2808" i="16"/>
  <c r="A2808" i="16"/>
  <c r="D2808" i="16" l="1"/>
  <c r="G2808" i="16"/>
  <c r="F2808" i="16"/>
  <c r="A2809" i="16"/>
  <c r="S2809" i="16"/>
  <c r="S2810" i="16" l="1"/>
  <c r="A2810" i="16"/>
  <c r="F2809" i="16"/>
  <c r="D2809" i="16"/>
  <c r="G2809" i="16"/>
  <c r="D2810" i="16" l="1"/>
  <c r="G2810" i="16"/>
  <c r="F2810" i="16"/>
  <c r="S2811" i="16"/>
  <c r="A2811" i="16"/>
  <c r="F2811" i="16" l="1"/>
  <c r="D2811" i="16"/>
  <c r="G2811" i="16"/>
  <c r="S2812" i="16"/>
  <c r="A2812" i="16"/>
  <c r="S2813" i="16" l="1"/>
  <c r="A2813" i="16"/>
  <c r="F2812" i="16"/>
  <c r="D2812" i="16"/>
  <c r="G2812" i="16"/>
  <c r="F2813" i="16" l="1"/>
  <c r="D2813" i="16"/>
  <c r="G2813" i="16"/>
  <c r="A2814" i="16"/>
  <c r="S2814" i="16"/>
  <c r="S2815" i="16" l="1"/>
  <c r="A2815" i="16"/>
  <c r="G2814" i="16"/>
  <c r="D2814" i="16"/>
  <c r="F2814" i="16"/>
  <c r="G2815" i="16" l="1"/>
  <c r="F2815" i="16"/>
  <c r="D2815" i="16"/>
  <c r="S2816" i="16"/>
  <c r="A2816" i="16"/>
  <c r="G2816" i="16" l="1"/>
  <c r="F2816" i="16"/>
  <c r="D2816" i="16"/>
  <c r="A2817" i="16"/>
  <c r="S2817" i="16"/>
  <c r="G2817" i="16" l="1"/>
  <c r="F2817" i="16"/>
  <c r="D2817" i="16"/>
  <c r="S2818" i="16"/>
  <c r="A2818" i="16"/>
  <c r="A2819" i="16" l="1"/>
  <c r="S2819" i="16"/>
  <c r="D2818" i="16"/>
  <c r="F2818" i="16"/>
  <c r="G2818" i="16"/>
  <c r="S2820" i="16" l="1"/>
  <c r="A2820" i="16"/>
  <c r="G2819" i="16"/>
  <c r="F2819" i="16"/>
  <c r="D2819" i="16"/>
  <c r="S2821" i="16" l="1"/>
  <c r="A2821" i="16"/>
  <c r="G2820" i="16"/>
  <c r="D2820" i="16"/>
  <c r="F2820" i="16"/>
  <c r="D2821" i="16" l="1"/>
  <c r="G2821" i="16"/>
  <c r="F2821" i="16"/>
  <c r="A2822" i="16"/>
  <c r="S2822" i="16"/>
  <c r="S2823" i="16" l="1"/>
  <c r="A2823" i="16"/>
  <c r="D2822" i="16"/>
  <c r="G2822" i="16"/>
  <c r="F2822" i="16"/>
  <c r="S2824" i="16" l="1"/>
  <c r="A2824" i="16"/>
  <c r="G2823" i="16"/>
  <c r="D2823" i="16"/>
  <c r="F2823" i="16"/>
  <c r="D2824" i="16" l="1"/>
  <c r="G2824" i="16"/>
  <c r="F2824" i="16"/>
  <c r="S2825" i="16"/>
  <c r="A2825" i="16"/>
  <c r="D2825" i="16" l="1"/>
  <c r="G2825" i="16"/>
  <c r="F2825" i="16"/>
  <c r="S2826" i="16"/>
  <c r="A2826" i="16"/>
  <c r="F2826" i="16" l="1"/>
  <c r="D2826" i="16"/>
  <c r="G2826" i="16"/>
  <c r="S2827" i="16"/>
  <c r="A2827" i="16"/>
  <c r="S2828" i="16" l="1"/>
  <c r="A2828" i="16"/>
  <c r="F2827" i="16"/>
  <c r="D2827" i="16"/>
  <c r="G2827" i="16"/>
  <c r="D2828" i="16" l="1"/>
  <c r="F2828" i="16"/>
  <c r="G2828" i="16"/>
  <c r="S2829" i="16"/>
  <c r="A2829" i="16"/>
  <c r="G2829" i="16" l="1"/>
  <c r="F2829" i="16"/>
  <c r="D2829" i="16"/>
  <c r="A2830" i="16"/>
  <c r="S2830" i="16"/>
  <c r="G2830" i="16" l="1"/>
  <c r="F2830" i="16"/>
  <c r="D2830" i="16"/>
  <c r="S2831" i="16"/>
  <c r="A2831" i="16"/>
  <c r="A2832" i="16" l="1"/>
  <c r="S2832" i="16"/>
  <c r="D2831" i="16"/>
  <c r="F2831" i="16"/>
  <c r="G2831" i="16"/>
  <c r="D2832" i="16" l="1"/>
  <c r="G2832" i="16"/>
  <c r="F2832" i="16"/>
  <c r="S2833" i="16"/>
  <c r="A2833" i="16"/>
  <c r="A2834" i="16" l="1"/>
  <c r="S2834" i="16"/>
  <c r="G2833" i="16"/>
  <c r="F2833" i="16"/>
  <c r="D2833" i="16"/>
  <c r="S2835" i="16" l="1"/>
  <c r="A2835" i="16"/>
  <c r="F2834" i="16"/>
  <c r="D2834" i="16"/>
  <c r="G2834" i="16"/>
  <c r="S2836" i="16" l="1"/>
  <c r="A2836" i="16"/>
  <c r="G2835" i="16"/>
  <c r="F2835" i="16"/>
  <c r="D2835" i="16"/>
  <c r="F2836" i="16" l="1"/>
  <c r="G2836" i="16"/>
  <c r="D2836" i="16"/>
  <c r="S2837" i="16"/>
  <c r="A2837" i="16"/>
  <c r="S2838" i="16" l="1"/>
  <c r="A2838" i="16"/>
  <c r="D2837" i="16"/>
  <c r="F2837" i="16"/>
  <c r="G2837" i="16"/>
  <c r="F2838" i="16" l="1"/>
  <c r="G2838" i="16"/>
  <c r="D2838" i="16"/>
  <c r="A2839" i="16"/>
  <c r="S2839" i="16"/>
  <c r="D2839" i="16" l="1"/>
  <c r="F2839" i="16"/>
  <c r="G2839" i="16"/>
  <c r="A2840" i="16"/>
  <c r="S2840" i="16"/>
  <c r="S2841" i="16" l="1"/>
  <c r="A2841" i="16"/>
  <c r="G2840" i="16"/>
  <c r="F2840" i="16"/>
  <c r="D2840" i="16"/>
  <c r="F2841" i="16" l="1"/>
  <c r="G2841" i="16"/>
  <c r="D2841" i="16"/>
  <c r="A2842" i="16"/>
  <c r="S2842" i="16"/>
  <c r="G2842" i="16" l="1"/>
  <c r="F2842" i="16"/>
  <c r="D2842" i="16"/>
  <c r="A2843" i="16"/>
  <c r="S2843" i="16"/>
  <c r="S2844" i="16" l="1"/>
  <c r="A2844" i="16"/>
  <c r="D2843" i="16"/>
  <c r="G2843" i="16"/>
  <c r="F2843" i="16"/>
  <c r="D2844" i="16" l="1"/>
  <c r="G2844" i="16"/>
  <c r="F2844" i="16"/>
  <c r="A2845" i="16"/>
  <c r="S2845" i="16"/>
  <c r="G2845" i="16" l="1"/>
  <c r="F2845" i="16"/>
  <c r="D2845" i="16"/>
  <c r="S2846" i="16"/>
  <c r="A2846" i="16"/>
  <c r="S2847" i="16" l="1"/>
  <c r="A2847" i="16"/>
  <c r="G2846" i="16"/>
  <c r="F2846" i="16"/>
  <c r="D2846" i="16"/>
  <c r="S2848" i="16" l="1"/>
  <c r="A2848" i="16"/>
  <c r="D2847" i="16"/>
  <c r="G2847" i="16"/>
  <c r="F2847" i="16"/>
  <c r="G2848" i="16" l="1"/>
  <c r="F2848" i="16"/>
  <c r="D2848" i="16"/>
  <c r="S2849" i="16"/>
  <c r="A2849" i="16"/>
  <c r="G2849" i="16" l="1"/>
  <c r="F2849" i="16"/>
  <c r="D2849" i="16"/>
  <c r="S2850" i="16"/>
  <c r="A2850" i="16"/>
  <c r="F2850" i="16" l="1"/>
  <c r="D2850" i="16"/>
  <c r="G2850" i="16"/>
  <c r="S2851" i="16"/>
  <c r="A2851" i="16"/>
  <c r="F2851" i="16" l="1"/>
  <c r="D2851" i="16"/>
  <c r="G2851" i="16"/>
  <c r="S2852" i="16"/>
  <c r="A2852" i="16"/>
  <c r="G2852" i="16" l="1"/>
  <c r="F2852" i="16"/>
  <c r="D2852" i="16"/>
  <c r="A2853" i="16"/>
  <c r="S2853" i="16"/>
  <c r="A2854" i="16" l="1"/>
  <c r="S2854" i="16"/>
  <c r="D2853" i="16"/>
  <c r="F2853" i="16"/>
  <c r="G2853" i="16"/>
  <c r="G2854" i="16" l="1"/>
  <c r="D2854" i="16"/>
  <c r="F2854" i="16"/>
  <c r="S2855" i="16"/>
  <c r="A2855" i="16"/>
  <c r="S2856" i="16" l="1"/>
  <c r="A2856" i="16"/>
  <c r="G2855" i="16"/>
  <c r="F2855" i="16"/>
  <c r="D2855" i="16"/>
  <c r="F2856" i="16" l="1"/>
  <c r="D2856" i="16"/>
  <c r="G2856" i="16"/>
  <c r="A2857" i="16"/>
  <c r="S2857" i="16"/>
  <c r="A2858" i="16" l="1"/>
  <c r="S2858" i="16"/>
  <c r="D2857" i="16"/>
  <c r="G2857" i="16"/>
  <c r="F2857" i="16"/>
  <c r="S2859" i="16" l="1"/>
  <c r="A2859" i="16"/>
  <c r="F2858" i="16"/>
  <c r="D2858" i="16"/>
  <c r="G2858" i="16"/>
  <c r="F2859" i="16" l="1"/>
  <c r="D2859" i="16"/>
  <c r="G2859" i="16"/>
  <c r="A2860" i="16"/>
  <c r="S2860" i="16"/>
  <c r="S2861" i="16" l="1"/>
  <c r="A2861" i="16"/>
  <c r="D2860" i="16"/>
  <c r="F2860" i="16"/>
  <c r="G2860" i="16"/>
  <c r="F2861" i="16" l="1"/>
  <c r="D2861" i="16"/>
  <c r="G2861" i="16"/>
  <c r="S2862" i="16"/>
  <c r="A2862" i="16"/>
  <c r="S2863" i="16" l="1"/>
  <c r="A2863" i="16"/>
  <c r="G2862" i="16"/>
  <c r="F2862" i="16"/>
  <c r="D2862" i="16"/>
  <c r="F2863" i="16" l="1"/>
  <c r="D2863" i="16"/>
  <c r="G2863" i="16"/>
  <c r="S2864" i="16"/>
  <c r="A2864" i="16"/>
  <c r="F2864" i="16" l="1"/>
  <c r="G2864" i="16"/>
  <c r="D2864" i="16"/>
  <c r="S2865" i="16"/>
  <c r="A2865" i="16"/>
  <c r="D2865" i="16" l="1"/>
  <c r="G2865" i="16"/>
  <c r="F2865" i="16"/>
  <c r="S2866" i="16"/>
  <c r="A2866" i="16"/>
  <c r="F2866" i="16" l="1"/>
  <c r="D2866" i="16"/>
  <c r="G2866" i="16"/>
  <c r="S2867" i="16"/>
  <c r="A2867" i="16"/>
  <c r="S2868" i="16" l="1"/>
  <c r="A2868" i="16"/>
  <c r="G2867" i="16"/>
  <c r="F2867" i="16"/>
  <c r="D2867" i="16"/>
  <c r="F2868" i="16" l="1"/>
  <c r="D2868" i="16"/>
  <c r="G2868" i="16"/>
  <c r="S2869" i="16"/>
  <c r="A2869" i="16"/>
  <c r="G2869" i="16" l="1"/>
  <c r="D2869" i="16"/>
  <c r="F2869" i="16"/>
  <c r="S2870" i="16"/>
  <c r="A2870" i="16"/>
  <c r="A2871" i="16" l="1"/>
  <c r="S2871" i="16"/>
  <c r="G2870" i="16"/>
  <c r="F2870" i="16"/>
  <c r="D2870" i="16"/>
  <c r="S2872" i="16" l="1"/>
  <c r="A2872" i="16"/>
  <c r="D2871" i="16"/>
  <c r="G2871" i="16"/>
  <c r="F2871" i="16"/>
  <c r="D2872" i="16" l="1"/>
  <c r="G2872" i="16"/>
  <c r="F2872" i="16"/>
  <c r="S2873" i="16"/>
  <c r="A2873" i="16"/>
  <c r="D2873" i="16" l="1"/>
  <c r="G2873" i="16"/>
  <c r="F2873" i="16"/>
  <c r="S2874" i="16"/>
  <c r="A2874" i="16"/>
  <c r="G2874" i="16" l="1"/>
  <c r="F2874" i="16"/>
  <c r="D2874" i="16"/>
  <c r="S2875" i="16"/>
  <c r="A2875" i="16"/>
  <c r="A2876" i="16" l="1"/>
  <c r="S2876" i="16"/>
  <c r="D2875" i="16"/>
  <c r="G2875" i="16"/>
  <c r="F2875" i="16"/>
  <c r="S2877" i="16" l="1"/>
  <c r="A2877" i="16"/>
  <c r="F2876" i="16"/>
  <c r="G2876" i="16"/>
  <c r="D2876" i="16"/>
  <c r="D2877" i="16" l="1"/>
  <c r="F2877" i="16"/>
  <c r="G2877" i="16"/>
  <c r="A2878" i="16"/>
  <c r="S2878" i="16"/>
  <c r="S2879" i="16" l="1"/>
  <c r="A2879" i="16"/>
  <c r="D2878" i="16"/>
  <c r="F2878" i="16"/>
  <c r="G2878" i="16"/>
  <c r="F2879" i="16" l="1"/>
  <c r="G2879" i="16"/>
  <c r="D2879" i="16"/>
  <c r="A2880" i="16"/>
  <c r="S2880" i="16"/>
  <c r="D2880" i="16" l="1"/>
  <c r="F2880" i="16"/>
  <c r="G2880" i="16"/>
  <c r="S2881" i="16"/>
  <c r="A2881" i="16"/>
  <c r="S2882" i="16" l="1"/>
  <c r="A2882" i="16"/>
  <c r="D2881" i="16"/>
  <c r="G2881" i="16"/>
  <c r="F2881" i="16"/>
  <c r="D2882" i="16" l="1"/>
  <c r="F2882" i="16"/>
  <c r="G2882" i="16"/>
  <c r="A2883" i="16"/>
  <c r="S2883" i="16"/>
  <c r="D2883" i="16" l="1"/>
  <c r="G2883" i="16"/>
  <c r="F2883" i="16"/>
  <c r="A2884" i="16"/>
  <c r="S2884" i="16"/>
  <c r="F2884" i="16" l="1"/>
  <c r="D2884" i="16"/>
  <c r="G2884" i="16"/>
  <c r="S2885" i="16"/>
  <c r="A2885" i="16"/>
  <c r="F2885" i="16" l="1"/>
  <c r="G2885" i="16"/>
  <c r="D2885" i="16"/>
  <c r="A2886" i="16"/>
  <c r="S2886" i="16"/>
  <c r="F2886" i="16" l="1"/>
  <c r="G2886" i="16"/>
  <c r="D2886" i="16"/>
  <c r="S2887" i="16"/>
  <c r="A2887" i="16"/>
  <c r="G2887" i="16" l="1"/>
  <c r="D2887" i="16"/>
  <c r="F2887" i="16"/>
  <c r="S2888" i="16"/>
  <c r="A2888" i="16"/>
  <c r="G2888" i="16" l="1"/>
  <c r="D2888" i="16"/>
  <c r="F2888" i="16"/>
  <c r="S2889" i="16"/>
  <c r="A2889" i="16"/>
  <c r="F2889" i="16" l="1"/>
  <c r="D2889" i="16"/>
  <c r="G2889" i="16"/>
  <c r="A2890" i="16"/>
  <c r="S2890" i="16"/>
  <c r="A2891" i="16" l="1"/>
  <c r="S2891" i="16"/>
  <c r="D2890" i="16"/>
  <c r="G2890" i="16"/>
  <c r="F2890" i="16"/>
  <c r="A2892" i="16" l="1"/>
  <c r="S2892" i="16"/>
  <c r="D2891" i="16"/>
  <c r="G2891" i="16"/>
  <c r="F2891" i="16"/>
  <c r="G2892" i="16" l="1"/>
  <c r="D2892" i="16"/>
  <c r="F2892" i="16"/>
  <c r="S2893" i="16"/>
  <c r="A2893" i="16"/>
  <c r="D2893" i="16" l="1"/>
  <c r="G2893" i="16"/>
  <c r="F2893" i="16"/>
  <c r="S2894" i="16"/>
  <c r="A2894" i="16"/>
  <c r="A2895" i="16" l="1"/>
  <c r="S2895" i="16"/>
  <c r="F2894" i="16"/>
  <c r="D2894" i="16"/>
  <c r="G2894" i="16"/>
  <c r="G2895" i="16" l="1"/>
  <c r="F2895" i="16"/>
  <c r="D2895" i="16"/>
  <c r="S2896" i="16"/>
  <c r="A2896" i="16"/>
  <c r="S2897" i="16" l="1"/>
  <c r="A2897" i="16"/>
  <c r="D2896" i="16"/>
  <c r="G2896" i="16"/>
  <c r="F2896" i="16"/>
  <c r="D2897" i="16" l="1"/>
  <c r="G2897" i="16"/>
  <c r="F2897" i="16"/>
  <c r="S2898" i="16"/>
  <c r="A2898" i="16"/>
  <c r="S2899" i="16" l="1"/>
  <c r="A2899" i="16"/>
  <c r="F2898" i="16"/>
  <c r="D2898" i="16"/>
  <c r="G2898" i="16"/>
  <c r="D2899" i="16" l="1"/>
  <c r="G2899" i="16"/>
  <c r="F2899" i="16"/>
  <c r="A2900" i="16"/>
  <c r="S2900" i="16"/>
  <c r="S2901" i="16" l="1"/>
  <c r="A2901" i="16"/>
  <c r="D2900" i="16"/>
  <c r="F2900" i="16"/>
  <c r="G2900" i="16"/>
  <c r="F2901" i="16" l="1"/>
  <c r="D2901" i="16"/>
  <c r="G2901" i="16"/>
  <c r="S2902" i="16"/>
  <c r="A2902" i="16"/>
  <c r="A2903" i="16" l="1"/>
  <c r="S2903" i="16"/>
  <c r="G2902" i="16"/>
  <c r="F2902" i="16"/>
  <c r="D2902" i="16"/>
  <c r="S2904" i="16" l="1"/>
  <c r="A2904" i="16"/>
  <c r="D2903" i="16"/>
  <c r="G2903" i="16"/>
  <c r="F2903" i="16"/>
  <c r="A2905" i="16" l="1"/>
  <c r="S2905" i="16"/>
  <c r="D2904" i="16"/>
  <c r="G2904" i="16"/>
  <c r="F2904" i="16"/>
  <c r="S2906" i="16" l="1"/>
  <c r="A2906" i="16"/>
  <c r="G2905" i="16"/>
  <c r="D2905" i="16"/>
  <c r="F2905" i="16"/>
  <c r="G2906" i="16" l="1"/>
  <c r="D2906" i="16"/>
  <c r="F2906" i="16"/>
  <c r="A2907" i="16"/>
  <c r="S2907" i="16"/>
  <c r="D2907" i="16" l="1"/>
  <c r="G2907" i="16"/>
  <c r="F2907" i="16"/>
  <c r="S2908" i="16"/>
  <c r="A2908" i="16"/>
  <c r="F2908" i="16" l="1"/>
  <c r="G2908" i="16"/>
  <c r="D2908" i="16"/>
  <c r="A2909" i="16"/>
  <c r="S2909" i="16"/>
  <c r="G2909" i="16" l="1"/>
  <c r="D2909" i="16"/>
  <c r="F2909" i="16"/>
  <c r="S2910" i="16"/>
  <c r="A2910" i="16"/>
  <c r="F2910" i="16" l="1"/>
  <c r="G2910" i="16"/>
  <c r="D2910" i="16"/>
  <c r="S2911" i="16"/>
  <c r="A2911" i="16"/>
  <c r="S2912" i="16" l="1"/>
  <c r="A2912" i="16"/>
  <c r="G2911" i="16"/>
  <c r="F2911" i="16"/>
  <c r="D2911" i="16"/>
  <c r="F2912" i="16" l="1"/>
  <c r="D2912" i="16"/>
  <c r="G2912" i="16"/>
  <c r="S2913" i="16"/>
  <c r="A2913" i="16"/>
  <c r="A2914" i="16" l="1"/>
  <c r="S2914" i="16"/>
  <c r="D2913" i="16"/>
  <c r="G2913" i="16"/>
  <c r="F2913" i="16"/>
  <c r="D2914" i="16" l="1"/>
  <c r="F2914" i="16"/>
  <c r="G2914" i="16"/>
  <c r="S2915" i="16"/>
  <c r="A2915" i="16"/>
  <c r="S2916" i="16" l="1"/>
  <c r="A2916" i="16"/>
  <c r="G2915" i="16"/>
  <c r="F2915" i="16"/>
  <c r="D2915" i="16"/>
  <c r="F2916" i="16" l="1"/>
  <c r="D2916" i="16"/>
  <c r="G2916" i="16"/>
  <c r="S2917" i="16"/>
  <c r="A2917" i="16"/>
  <c r="S2918" i="16" l="1"/>
  <c r="A2918" i="16"/>
  <c r="F2917" i="16"/>
  <c r="D2917" i="16"/>
  <c r="G2917" i="16"/>
  <c r="D2918" i="16" l="1"/>
  <c r="G2918" i="16"/>
  <c r="F2918" i="16"/>
  <c r="S2919" i="16"/>
  <c r="A2919" i="16"/>
  <c r="G2919" i="16" l="1"/>
  <c r="D2919" i="16"/>
  <c r="F2919" i="16"/>
  <c r="A2920" i="16"/>
  <c r="S2920" i="16"/>
  <c r="G2920" i="16" l="1"/>
  <c r="F2920" i="16"/>
  <c r="D2920" i="16"/>
  <c r="S2921" i="16"/>
  <c r="A2921" i="16"/>
  <c r="A2922" i="16" l="1"/>
  <c r="S2922" i="16"/>
  <c r="F2921" i="16"/>
  <c r="D2921" i="16"/>
  <c r="G2921" i="16"/>
  <c r="G2922" i="16" l="1"/>
  <c r="F2922" i="16"/>
  <c r="D2922" i="16"/>
  <c r="S2923" i="16"/>
  <c r="A2923" i="16"/>
  <c r="S2924" i="16" l="1"/>
  <c r="A2924" i="16"/>
  <c r="G2923" i="16"/>
  <c r="F2923" i="16"/>
  <c r="D2923" i="16"/>
  <c r="F2924" i="16" l="1"/>
  <c r="G2924" i="16"/>
  <c r="D2924" i="16"/>
  <c r="S2925" i="16"/>
  <c r="A2925" i="16"/>
  <c r="G2925" i="16" l="1"/>
  <c r="F2925" i="16"/>
  <c r="D2925" i="16"/>
  <c r="A2926" i="16"/>
  <c r="S2926" i="16"/>
  <c r="D2926" i="16" l="1"/>
  <c r="F2926" i="16"/>
  <c r="G2926" i="16"/>
  <c r="S2927" i="16"/>
  <c r="A2927" i="16"/>
  <c r="S2928" i="16" l="1"/>
  <c r="A2928" i="16"/>
  <c r="D2927" i="16"/>
  <c r="G2927" i="16"/>
  <c r="F2927" i="16"/>
  <c r="G2928" i="16" l="1"/>
  <c r="D2928" i="16"/>
  <c r="F2928" i="16"/>
  <c r="A2929" i="16"/>
  <c r="S2929" i="16"/>
  <c r="S2930" i="16" l="1"/>
  <c r="A2930" i="16"/>
  <c r="F2929" i="16"/>
  <c r="D2929" i="16"/>
  <c r="G2929" i="16"/>
  <c r="G2930" i="16" l="1"/>
  <c r="F2930" i="16"/>
  <c r="D2930" i="16"/>
  <c r="S2931" i="16"/>
  <c r="A2931" i="16"/>
  <c r="A2932" i="16" l="1"/>
  <c r="S2932" i="16"/>
  <c r="D2931" i="16"/>
  <c r="F2931" i="16"/>
  <c r="G2931" i="16"/>
  <c r="D2932" i="16" l="1"/>
  <c r="G2932" i="16"/>
  <c r="F2932" i="16"/>
  <c r="S2933" i="16"/>
  <c r="A2933" i="16"/>
  <c r="F2933" i="16" l="1"/>
  <c r="D2933" i="16"/>
  <c r="G2933" i="16"/>
  <c r="S2934" i="16"/>
  <c r="A2934" i="16"/>
  <c r="D2934" i="16" l="1"/>
  <c r="G2934" i="16"/>
  <c r="F2934" i="16"/>
  <c r="A2935" i="16"/>
  <c r="S2935" i="16"/>
  <c r="G2935" i="16" l="1"/>
  <c r="F2935" i="16"/>
  <c r="D2935" i="16"/>
  <c r="S2936" i="16"/>
  <c r="A2936" i="16"/>
  <c r="S2937" i="16" l="1"/>
  <c r="A2937" i="16"/>
  <c r="G2936" i="16"/>
  <c r="F2936" i="16"/>
  <c r="D2936" i="16"/>
  <c r="F2937" i="16" l="1"/>
  <c r="D2937" i="16"/>
  <c r="G2937" i="16"/>
  <c r="S2938" i="16"/>
  <c r="A2938" i="16"/>
  <c r="D2938" i="16" l="1"/>
  <c r="G2938" i="16"/>
  <c r="F2938" i="16"/>
  <c r="S2939" i="16"/>
  <c r="A2939" i="16"/>
  <c r="D2939" i="16" l="1"/>
  <c r="G2939" i="16"/>
  <c r="F2939" i="16"/>
  <c r="A2940" i="16"/>
  <c r="S2940" i="16"/>
  <c r="D2940" i="16" l="1"/>
  <c r="G2940" i="16"/>
  <c r="F2940" i="16"/>
  <c r="S2941" i="16"/>
  <c r="A2941" i="16"/>
  <c r="D2941" i="16" l="1"/>
  <c r="G2941" i="16"/>
  <c r="F2941" i="16"/>
  <c r="A2942" i="16"/>
  <c r="S2942" i="16"/>
  <c r="G2942" i="16" l="1"/>
  <c r="D2942" i="16"/>
  <c r="F2942" i="16"/>
  <c r="S2943" i="16"/>
  <c r="A2943" i="16"/>
  <c r="G2943" i="16" l="1"/>
  <c r="F2943" i="16"/>
  <c r="D2943" i="16"/>
  <c r="A2944" i="16"/>
  <c r="S2944" i="16"/>
  <c r="D2944" i="16" l="1"/>
  <c r="F2944" i="16"/>
  <c r="G2944" i="16"/>
  <c r="S2945" i="16"/>
  <c r="A2945" i="16"/>
  <c r="F2945" i="16" l="1"/>
  <c r="D2945" i="16"/>
  <c r="G2945" i="16"/>
  <c r="S2946" i="16"/>
  <c r="A2946" i="16"/>
  <c r="S2947" i="16" l="1"/>
  <c r="A2947" i="16"/>
  <c r="F2946" i="16"/>
  <c r="G2946" i="16"/>
  <c r="D2946" i="16"/>
  <c r="D2947" i="16" l="1"/>
  <c r="G2947" i="16"/>
  <c r="F2947" i="16"/>
  <c r="S2948" i="16"/>
  <c r="A2948" i="16"/>
  <c r="S2949" i="16" l="1"/>
  <c r="A2949" i="16"/>
  <c r="D2948" i="16"/>
  <c r="F2948" i="16"/>
  <c r="G2948" i="16"/>
  <c r="D2949" i="16" l="1"/>
  <c r="G2949" i="16"/>
  <c r="F2949" i="16"/>
  <c r="S2950" i="16"/>
  <c r="A2950" i="16"/>
  <c r="G2950" i="16" l="1"/>
  <c r="F2950" i="16"/>
  <c r="D2950" i="16"/>
  <c r="S2951" i="16"/>
  <c r="A2951" i="16"/>
  <c r="S2952" i="16" l="1"/>
  <c r="A2952" i="16"/>
  <c r="G2951" i="16"/>
  <c r="F2951" i="16"/>
  <c r="D2951" i="16"/>
  <c r="D2952" i="16" l="1"/>
  <c r="G2952" i="16"/>
  <c r="F2952" i="16"/>
  <c r="A2953" i="16"/>
  <c r="S2953" i="16"/>
  <c r="F2953" i="16" l="1"/>
  <c r="G2953" i="16"/>
  <c r="D2953" i="16"/>
  <c r="S2954" i="16"/>
  <c r="A2954" i="16"/>
  <c r="G2954" i="16" l="1"/>
  <c r="F2954" i="16"/>
  <c r="D2954" i="16"/>
  <c r="S2955" i="16"/>
  <c r="A2955" i="16"/>
  <c r="G2955" i="16" l="1"/>
  <c r="F2955" i="16"/>
  <c r="D2955" i="16"/>
  <c r="A2956" i="16"/>
  <c r="S2956" i="16"/>
  <c r="S2957" i="16" l="1"/>
  <c r="A2957" i="16"/>
  <c r="F2956" i="16"/>
  <c r="G2956" i="16"/>
  <c r="D2956" i="16"/>
  <c r="F2957" i="16" l="1"/>
  <c r="G2957" i="16"/>
  <c r="D2957" i="16"/>
  <c r="S2958" i="16"/>
  <c r="A2958" i="16"/>
  <c r="F2958" i="16" l="1"/>
  <c r="D2958" i="16"/>
  <c r="G2958" i="16"/>
  <c r="A2959" i="16"/>
  <c r="S2959" i="16"/>
  <c r="A2960" i="16" l="1"/>
  <c r="S2960" i="16"/>
  <c r="D2959" i="16"/>
  <c r="G2959" i="16"/>
  <c r="F2959" i="16"/>
  <c r="S2961" i="16" l="1"/>
  <c r="A2961" i="16"/>
  <c r="F2960" i="16"/>
  <c r="D2960" i="16"/>
  <c r="G2960" i="16"/>
  <c r="S2962" i="16" l="1"/>
  <c r="A2962" i="16"/>
  <c r="D2961" i="16"/>
  <c r="G2961" i="16"/>
  <c r="F2961" i="16"/>
  <c r="G2962" i="16" l="1"/>
  <c r="D2962" i="16"/>
  <c r="F2962" i="16"/>
  <c r="S2963" i="16"/>
  <c r="A2963" i="16"/>
  <c r="G2963" i="16" l="1"/>
  <c r="F2963" i="16"/>
  <c r="D2963" i="16"/>
  <c r="S2964" i="16"/>
  <c r="A2964" i="16"/>
  <c r="S2965" i="16" l="1"/>
  <c r="A2965" i="16"/>
  <c r="D2964" i="16"/>
  <c r="F2964" i="16"/>
  <c r="G2964" i="16"/>
  <c r="G2965" i="16" l="1"/>
  <c r="F2965" i="16"/>
  <c r="D2965" i="16"/>
  <c r="A2966" i="16"/>
  <c r="S2966" i="16"/>
  <c r="D2966" i="16" l="1"/>
  <c r="G2966" i="16"/>
  <c r="F2966" i="16"/>
  <c r="S2967" i="16"/>
  <c r="A2967" i="16"/>
  <c r="F2967" i="16" l="1"/>
  <c r="G2967" i="16"/>
  <c r="D2967" i="16"/>
  <c r="S2968" i="16"/>
  <c r="A2968" i="16"/>
  <c r="D2968" i="16" l="1"/>
  <c r="F2968" i="16"/>
  <c r="G2968" i="16"/>
  <c r="S2969" i="16"/>
  <c r="A2969" i="16"/>
  <c r="S2970" i="16" l="1"/>
  <c r="A2970" i="16"/>
  <c r="D2969" i="16"/>
  <c r="G2969" i="16"/>
  <c r="F2969" i="16"/>
  <c r="D2970" i="16" l="1"/>
  <c r="G2970" i="16"/>
  <c r="F2970" i="16"/>
  <c r="S2971" i="16"/>
  <c r="A2971" i="16"/>
  <c r="D2971" i="16" l="1"/>
  <c r="G2971" i="16"/>
  <c r="F2971" i="16"/>
  <c r="S2972" i="16"/>
  <c r="A2972" i="16"/>
  <c r="G2972" i="16" l="1"/>
  <c r="F2972" i="16"/>
  <c r="D2972" i="16"/>
  <c r="S2973" i="16"/>
  <c r="A2973" i="16"/>
  <c r="S2974" i="16" l="1"/>
  <c r="A2974" i="16"/>
  <c r="D2973" i="16"/>
  <c r="G2973" i="16"/>
  <c r="F2973" i="16"/>
  <c r="G2974" i="16" l="1"/>
  <c r="F2974" i="16"/>
  <c r="D2974" i="16"/>
  <c r="S2975" i="16"/>
  <c r="A2975" i="16"/>
  <c r="G2975" i="16" l="1"/>
  <c r="D2975" i="16"/>
  <c r="F2975" i="16"/>
  <c r="A2976" i="16"/>
  <c r="S2976" i="16"/>
  <c r="S2977" i="16" l="1"/>
  <c r="A2977" i="16"/>
  <c r="D2976" i="16"/>
  <c r="F2976" i="16"/>
  <c r="G2976" i="16"/>
  <c r="F2977" i="16" l="1"/>
  <c r="G2977" i="16"/>
  <c r="D2977" i="16"/>
  <c r="S2978" i="16"/>
  <c r="A2978" i="16"/>
  <c r="D2978" i="16" l="1"/>
  <c r="G2978" i="16"/>
  <c r="F2978" i="16"/>
  <c r="S2979" i="16"/>
  <c r="A2979" i="16"/>
  <c r="F2979" i="16" l="1"/>
  <c r="D2979" i="16"/>
  <c r="G2979" i="16"/>
  <c r="S2980" i="16"/>
  <c r="A2980" i="16"/>
  <c r="S2981" i="16" l="1"/>
  <c r="A2981" i="16"/>
  <c r="F2980" i="16"/>
  <c r="D2980" i="16"/>
  <c r="G2980" i="16"/>
  <c r="D2981" i="16" l="1"/>
  <c r="F2981" i="16"/>
  <c r="G2981" i="16"/>
  <c r="S2982" i="16"/>
  <c r="A2982" i="16"/>
  <c r="S2983" i="16" l="1"/>
  <c r="A2983" i="16"/>
  <c r="G2982" i="16"/>
  <c r="F2982" i="16"/>
  <c r="D2982" i="16"/>
  <c r="F2983" i="16" l="1"/>
  <c r="D2983" i="16"/>
  <c r="G2983" i="16"/>
  <c r="S2984" i="16"/>
  <c r="A2984" i="16"/>
  <c r="D2984" i="16" l="1"/>
  <c r="G2984" i="16"/>
  <c r="F2984" i="16"/>
  <c r="S2985" i="16"/>
  <c r="A2985" i="16"/>
  <c r="F2985" i="16" l="1"/>
  <c r="D2985" i="16"/>
  <c r="G2985" i="16"/>
  <c r="S2986" i="16"/>
  <c r="A2986" i="16"/>
  <c r="F2986" i="16" l="1"/>
  <c r="D2986" i="16"/>
  <c r="G2986" i="16"/>
  <c r="A2987" i="16"/>
  <c r="S2987" i="16"/>
  <c r="D2987" i="16" l="1"/>
  <c r="G2987" i="16"/>
  <c r="F2987" i="16"/>
  <c r="S2988" i="16"/>
  <c r="A2988" i="16"/>
  <c r="D2988" i="16" l="1"/>
  <c r="F2988" i="16"/>
  <c r="G2988" i="16"/>
  <c r="A2989" i="16"/>
  <c r="S2989" i="16"/>
  <c r="F2989" i="16" l="1"/>
  <c r="D2989" i="16"/>
  <c r="G2989" i="16"/>
  <c r="S2990" i="16"/>
  <c r="A2990" i="16"/>
  <c r="S2991" i="16" l="1"/>
  <c r="A2991" i="16"/>
  <c r="G2990" i="16"/>
  <c r="F2990" i="16"/>
  <c r="D2990" i="16"/>
  <c r="D2991" i="16" l="1"/>
  <c r="G2991" i="16"/>
  <c r="F2991" i="16"/>
  <c r="S2992" i="16"/>
  <c r="A2992" i="16"/>
  <c r="G2992" i="16" l="1"/>
  <c r="F2992" i="16"/>
  <c r="D2992" i="16"/>
  <c r="S2993" i="16"/>
  <c r="A2993" i="16"/>
  <c r="F2993" i="16" l="1"/>
  <c r="D2993" i="16"/>
  <c r="G2993" i="16"/>
  <c r="S2994" i="16"/>
  <c r="A2994" i="16"/>
  <c r="D2994" i="16" l="1"/>
  <c r="G2994" i="16"/>
  <c r="F2994" i="16"/>
  <c r="S2995" i="16"/>
  <c r="A2995" i="16"/>
  <c r="D2995" i="16" l="1"/>
  <c r="F2995" i="16"/>
  <c r="G2995" i="16"/>
  <c r="S2996" i="16"/>
  <c r="A2996" i="16"/>
  <c r="F2996" i="16" l="1"/>
  <c r="G2996" i="16"/>
  <c r="D2996" i="16"/>
  <c r="S2997" i="16"/>
  <c r="A2997" i="16"/>
  <c r="F2997" i="16" l="1"/>
  <c r="D2997" i="16"/>
  <c r="G2997" i="16"/>
  <c r="S2998" i="16"/>
  <c r="A2998" i="16"/>
  <c r="G2998" i="16" l="1"/>
  <c r="F2998" i="16"/>
  <c r="D2998" i="16"/>
  <c r="A2999" i="16"/>
  <c r="S2999" i="16"/>
  <c r="S3000" i="16" l="1"/>
  <c r="A3000" i="16"/>
  <c r="D2999" i="16"/>
  <c r="F2999" i="16"/>
  <c r="G2999" i="16"/>
  <c r="F3000" i="16" l="1"/>
  <c r="D3000" i="16"/>
  <c r="G3000" i="16"/>
  <c r="S3001" i="16"/>
  <c r="A3001" i="16"/>
  <c r="F3001" i="16" l="1"/>
  <c r="D3001" i="16"/>
  <c r="G3001" i="16"/>
  <c r="S3002" i="16"/>
  <c r="A3002" i="16"/>
  <c r="S3003" i="16" l="1"/>
  <c r="A3003" i="16"/>
  <c r="D3002" i="16"/>
  <c r="F3002" i="16"/>
  <c r="G3002" i="16"/>
  <c r="G3003" i="16" l="1"/>
  <c r="D3003" i="16"/>
  <c r="F3003" i="16"/>
  <c r="S3004" i="16"/>
  <c r="A3004" i="16"/>
  <c r="D3004" i="16" l="1"/>
  <c r="G3004" i="16"/>
  <c r="F3004" i="16"/>
  <c r="S3005" i="16"/>
  <c r="A3005" i="16"/>
  <c r="F3005" i="16" l="1"/>
  <c r="G3005" i="16"/>
  <c r="D3005" i="16"/>
  <c r="S3006" i="16"/>
  <c r="A3006" i="16"/>
  <c r="A3007" i="16" l="1"/>
  <c r="S3007" i="16"/>
  <c r="G3006" i="16"/>
  <c r="D3006" i="16"/>
  <c r="F3006" i="16"/>
  <c r="F3007" i="16" l="1"/>
  <c r="D3007" i="16"/>
  <c r="G3007" i="16"/>
  <c r="S3008" i="16"/>
  <c r="A3008" i="16"/>
  <c r="D3008" i="16" l="1"/>
  <c r="F3008" i="16"/>
  <c r="G3008" i="16"/>
  <c r="S3009" i="16"/>
  <c r="A3009" i="16"/>
  <c r="D3009" i="16" l="1"/>
  <c r="F3009" i="16"/>
  <c r="G3009" i="16"/>
  <c r="S3010" i="16"/>
  <c r="A3010" i="16"/>
  <c r="F3010" i="16" l="1"/>
  <c r="G3010" i="16"/>
  <c r="D3010" i="16"/>
  <c r="A3011" i="16"/>
  <c r="S3011" i="16"/>
  <c r="D3011" i="16" l="1"/>
  <c r="F3011" i="16"/>
  <c r="G3011" i="16"/>
  <c r="S3012" i="16"/>
  <c r="A3012" i="16"/>
  <c r="A3013" i="16" l="1"/>
  <c r="S3013" i="16"/>
  <c r="D3012" i="16"/>
  <c r="G3012" i="16"/>
  <c r="F3012" i="16"/>
  <c r="S3014" i="16" l="1"/>
  <c r="A3014" i="16"/>
  <c r="G3013" i="16"/>
  <c r="D3013" i="16"/>
  <c r="F3013" i="16"/>
  <c r="G3014" i="16" l="1"/>
  <c r="F3014" i="16"/>
  <c r="D3014" i="16"/>
  <c r="S3015" i="16"/>
  <c r="A3015" i="16"/>
  <c r="D3015" i="16" l="1"/>
  <c r="G3015" i="16"/>
  <c r="F3015" i="16"/>
  <c r="S3016" i="16"/>
  <c r="A3016" i="16"/>
  <c r="D3016" i="16" l="1"/>
  <c r="G3016" i="16"/>
  <c r="F3016" i="16"/>
  <c r="S3017" i="16"/>
  <c r="A3017" i="16"/>
  <c r="D3017" i="16" l="1"/>
  <c r="G3017" i="16"/>
  <c r="F3017" i="16"/>
  <c r="S3018" i="16"/>
  <c r="A3018" i="16"/>
  <c r="F3018" i="16" l="1"/>
  <c r="D3018" i="16"/>
  <c r="G3018" i="16"/>
  <c r="A3019" i="16"/>
  <c r="S3019" i="16"/>
  <c r="S3020" i="16" l="1"/>
  <c r="A3020" i="16"/>
  <c r="F3019" i="16"/>
  <c r="D3019" i="16"/>
  <c r="G3019" i="16"/>
  <c r="F3020" i="16" l="1"/>
  <c r="D3020" i="16"/>
  <c r="G3020" i="16"/>
  <c r="S3021" i="16"/>
  <c r="A3021" i="16"/>
  <c r="S3022" i="16" l="1"/>
  <c r="A3022" i="16"/>
  <c r="D3021" i="16"/>
  <c r="F3021" i="16"/>
  <c r="G3021" i="16"/>
  <c r="G3022" i="16" l="1"/>
  <c r="F3022" i="16"/>
  <c r="D3022" i="16"/>
  <c r="S3023" i="16"/>
  <c r="A3023" i="16"/>
  <c r="S3024" i="16" l="1"/>
  <c r="A3024" i="16"/>
  <c r="F3023" i="16"/>
  <c r="D3023" i="16"/>
  <c r="G3023" i="16"/>
  <c r="G3024" i="16" l="1"/>
  <c r="F3024" i="16"/>
  <c r="D3024" i="16"/>
  <c r="S3025" i="16"/>
  <c r="A3025" i="16"/>
  <c r="S3026" i="16" l="1"/>
  <c r="A3026" i="16"/>
  <c r="D3025" i="16"/>
  <c r="G3025" i="16"/>
  <c r="F3025" i="16"/>
  <c r="G3026" i="16" l="1"/>
  <c r="D3026" i="16"/>
  <c r="F3026" i="16"/>
  <c r="S3027" i="16"/>
  <c r="A3027" i="16"/>
  <c r="F3027" i="16" l="1"/>
  <c r="D3027" i="16"/>
  <c r="G3027" i="16"/>
  <c r="S3028" i="16"/>
  <c r="A3028" i="16"/>
  <c r="G3028" i="16" l="1"/>
  <c r="D3028" i="16"/>
  <c r="F3028" i="16"/>
  <c r="S3029" i="16"/>
  <c r="A3029" i="16"/>
  <c r="A3030" i="16" l="1"/>
  <c r="S3030" i="16"/>
  <c r="G3029" i="16"/>
  <c r="F3029" i="16"/>
  <c r="D3029" i="16"/>
  <c r="F3030" i="16" l="1"/>
  <c r="G3030" i="16"/>
  <c r="D3030" i="16"/>
  <c r="S3031" i="16"/>
  <c r="A3031" i="16"/>
  <c r="S3032" i="16" l="1"/>
  <c r="A3032" i="16"/>
  <c r="G3031" i="16"/>
  <c r="F3031" i="16"/>
  <c r="D3031" i="16"/>
  <c r="G3032" i="16" l="1"/>
  <c r="F3032" i="16"/>
  <c r="D3032" i="16"/>
  <c r="S3033" i="16"/>
  <c r="A3033" i="16"/>
  <c r="G3033" i="16" l="1"/>
  <c r="F3033" i="16"/>
  <c r="D3033" i="16"/>
  <c r="A3034" i="16"/>
  <c r="S3034" i="16"/>
  <c r="G3034" i="16" l="1"/>
  <c r="F3034" i="16"/>
  <c r="D3034" i="16"/>
  <c r="A3035" i="16"/>
  <c r="S3035" i="16"/>
  <c r="S3036" i="16" l="1"/>
  <c r="A3036" i="16"/>
  <c r="F3035" i="16"/>
  <c r="G3035" i="16"/>
  <c r="D3035" i="16"/>
  <c r="G3036" i="16" l="1"/>
  <c r="D3036" i="16"/>
  <c r="F3036" i="16"/>
  <c r="S3037" i="16"/>
  <c r="A3037" i="16"/>
  <c r="D3037" i="16" l="1"/>
  <c r="G3037" i="16"/>
  <c r="F3037" i="16"/>
  <c r="S3038" i="16"/>
  <c r="A3038" i="16"/>
  <c r="A3039" i="16" l="1"/>
  <c r="S3039" i="16"/>
  <c r="F3038" i="16"/>
  <c r="D3038" i="16"/>
  <c r="G3038" i="16"/>
  <c r="A3040" i="16" l="1"/>
  <c r="S3040" i="16"/>
  <c r="D3039" i="16"/>
  <c r="F3039" i="16"/>
  <c r="G3039" i="16"/>
  <c r="S3041" i="16" l="1"/>
  <c r="A3041" i="16"/>
  <c r="F3040" i="16"/>
  <c r="D3040" i="16"/>
  <c r="G3040" i="16"/>
  <c r="D3041" i="16" l="1"/>
  <c r="F3041" i="16"/>
  <c r="G3041" i="16"/>
  <c r="S3042" i="16"/>
  <c r="A3042" i="16"/>
  <c r="F3042" i="16" l="1"/>
  <c r="G3042" i="16"/>
  <c r="D3042" i="16"/>
  <c r="A3043" i="16"/>
  <c r="S3043" i="16"/>
  <c r="F3043" i="16" l="1"/>
  <c r="D3043" i="16"/>
  <c r="G3043" i="16"/>
  <c r="S3044" i="16"/>
  <c r="A3044" i="16"/>
  <c r="S3045" i="16" l="1"/>
  <c r="A3045" i="16"/>
  <c r="D3044" i="16"/>
  <c r="F3044" i="16"/>
  <c r="G3044" i="16"/>
  <c r="D3045" i="16" l="1"/>
  <c r="G3045" i="16"/>
  <c r="F3045" i="16"/>
  <c r="S3046" i="16"/>
  <c r="A3046" i="16"/>
  <c r="G3046" i="16" l="1"/>
  <c r="D3046" i="16"/>
  <c r="F3046" i="16"/>
  <c r="S3047" i="16"/>
  <c r="A3047" i="16"/>
  <c r="D3047" i="16" l="1"/>
  <c r="G3047" i="16"/>
  <c r="F3047" i="16"/>
  <c r="A3048" i="16"/>
  <c r="S3048" i="16"/>
  <c r="D3048" i="16" l="1"/>
  <c r="G3048" i="16"/>
  <c r="F3048" i="16"/>
  <c r="S3049" i="16"/>
  <c r="A3049" i="16"/>
  <c r="S3050" i="16" l="1"/>
  <c r="A3050" i="16"/>
  <c r="G3049" i="16"/>
  <c r="F3049" i="16"/>
  <c r="D3049" i="16"/>
  <c r="G3050" i="16" l="1"/>
  <c r="F3050" i="16"/>
  <c r="D3050" i="16"/>
  <c r="S3051" i="16"/>
  <c r="A3051" i="16"/>
  <c r="S3052" i="16" l="1"/>
  <c r="A3052" i="16"/>
  <c r="F3051" i="16"/>
  <c r="G3051" i="16"/>
  <c r="D3051" i="16"/>
  <c r="G3052" i="16" l="1"/>
  <c r="F3052" i="16"/>
  <c r="D3052" i="16"/>
  <c r="S3053" i="16"/>
  <c r="A3053" i="16"/>
  <c r="S3054" i="16" l="1"/>
  <c r="A3054" i="16"/>
  <c r="F3053" i="16"/>
  <c r="G3053" i="16"/>
  <c r="D3053" i="16"/>
  <c r="G3054" i="16" l="1"/>
  <c r="F3054" i="16"/>
  <c r="D3054" i="16"/>
  <c r="S3055" i="16"/>
  <c r="A3055" i="16"/>
  <c r="S3056" i="16" l="1"/>
  <c r="A3056" i="16"/>
  <c r="F3055" i="16"/>
  <c r="D3055" i="16"/>
  <c r="G3055" i="16"/>
  <c r="F3056" i="16" l="1"/>
  <c r="D3056" i="16"/>
  <c r="G3056" i="16"/>
  <c r="S3057" i="16"/>
  <c r="A3057" i="16"/>
  <c r="F3057" i="16" l="1"/>
  <c r="G3057" i="16"/>
  <c r="D3057" i="16"/>
  <c r="S3058" i="16"/>
  <c r="A3058" i="16"/>
  <c r="S3059" i="16" l="1"/>
  <c r="A3059" i="16"/>
  <c r="G3058" i="16"/>
  <c r="D3058" i="16"/>
  <c r="F3058" i="16"/>
  <c r="G3059" i="16" l="1"/>
  <c r="D3059" i="16"/>
  <c r="F3059" i="16"/>
  <c r="A3060" i="16"/>
  <c r="S3060" i="16"/>
  <c r="D3060" i="16" l="1"/>
  <c r="F3060" i="16"/>
  <c r="G3060" i="16"/>
  <c r="S3061" i="16"/>
  <c r="A3061" i="16"/>
  <c r="S3062" i="16" l="1"/>
  <c r="A3062" i="16"/>
  <c r="D3061" i="16"/>
  <c r="F3061" i="16"/>
  <c r="G3061" i="16"/>
  <c r="G3062" i="16" l="1"/>
  <c r="F3062" i="16"/>
  <c r="D3062" i="16"/>
  <c r="S3063" i="16"/>
  <c r="A3063" i="16"/>
  <c r="S3064" i="16" l="1"/>
  <c r="A3064" i="16"/>
  <c r="G3063" i="16"/>
  <c r="F3063" i="16"/>
  <c r="D3063" i="16"/>
  <c r="D3064" i="16" l="1"/>
  <c r="G3064" i="16"/>
  <c r="F3064" i="16"/>
  <c r="S3065" i="16"/>
  <c r="A3065" i="16"/>
  <c r="F3065" i="16" l="1"/>
  <c r="G3065" i="16"/>
  <c r="D3065" i="16"/>
  <c r="S3066" i="16"/>
  <c r="A3066" i="16"/>
  <c r="G3066" i="16" l="1"/>
  <c r="D3066" i="16"/>
  <c r="F3066" i="16"/>
  <c r="S3067" i="16"/>
  <c r="A3067" i="16"/>
  <c r="F3067" i="16" l="1"/>
  <c r="G3067" i="16"/>
  <c r="D3067" i="16"/>
  <c r="A3068" i="16"/>
  <c r="S3068" i="16"/>
  <c r="D3068" i="16" l="1"/>
  <c r="G3068" i="16"/>
  <c r="F3068" i="16"/>
  <c r="S3069" i="16"/>
  <c r="A3069" i="16"/>
  <c r="A3070" i="16" l="1"/>
  <c r="S3070" i="16"/>
  <c r="F3069" i="16"/>
  <c r="G3069" i="16"/>
  <c r="D3069" i="16"/>
  <c r="S3071" i="16" l="1"/>
  <c r="A3071" i="16"/>
  <c r="F3070" i="16"/>
  <c r="D3070" i="16"/>
  <c r="G3070" i="16"/>
  <c r="S3072" i="16" l="1"/>
  <c r="A3072" i="16"/>
  <c r="G3071" i="16"/>
  <c r="D3071" i="16"/>
  <c r="F3071" i="16"/>
  <c r="D3072" i="16" l="1"/>
  <c r="F3072" i="16"/>
  <c r="G3072" i="16"/>
  <c r="S3073" i="16"/>
  <c r="A3073" i="16"/>
  <c r="S3074" i="16" l="1"/>
  <c r="A3074" i="16"/>
  <c r="F3073" i="16"/>
  <c r="G3073" i="16"/>
  <c r="D3073" i="16"/>
  <c r="G3074" i="16" l="1"/>
  <c r="D3074" i="16"/>
  <c r="F3074" i="16"/>
  <c r="S3075" i="16"/>
  <c r="A3075" i="16"/>
  <c r="G3075" i="16" l="1"/>
  <c r="F3075" i="16"/>
  <c r="D3075" i="16"/>
  <c r="S3076" i="16"/>
  <c r="A3076" i="16"/>
  <c r="S3077" i="16" l="1"/>
  <c r="A3077" i="16"/>
  <c r="D3076" i="16"/>
  <c r="G3076" i="16"/>
  <c r="F3076" i="16"/>
  <c r="F3077" i="16" l="1"/>
  <c r="D3077" i="16"/>
  <c r="G3077" i="16"/>
  <c r="S3078" i="16"/>
  <c r="A3078" i="16"/>
  <c r="S3079" i="16" l="1"/>
  <c r="A3079" i="16"/>
  <c r="G3078" i="16"/>
  <c r="D3078" i="16"/>
  <c r="F3078" i="16"/>
  <c r="G3079" i="16" l="1"/>
  <c r="D3079" i="16"/>
  <c r="F3079" i="16"/>
  <c r="S3080" i="16"/>
  <c r="A3080" i="16"/>
  <c r="D3080" i="16" l="1"/>
  <c r="G3080" i="16"/>
  <c r="F3080" i="16"/>
  <c r="A3081" i="16"/>
  <c r="S3081" i="16"/>
  <c r="S3082" i="16" l="1"/>
  <c r="A3082" i="16"/>
  <c r="D3081" i="16"/>
  <c r="F3081" i="16"/>
  <c r="G3081" i="16"/>
  <c r="G3082" i="16" l="1"/>
  <c r="F3082" i="16"/>
  <c r="D3082" i="16"/>
  <c r="S3083" i="16"/>
  <c r="A3083" i="16"/>
  <c r="D3083" i="16" l="1"/>
  <c r="F3083" i="16"/>
  <c r="G3083" i="16"/>
  <c r="S3084" i="16"/>
  <c r="A3084" i="16"/>
  <c r="F3084" i="16" l="1"/>
  <c r="D3084" i="16"/>
  <c r="G3084" i="16"/>
  <c r="S3085" i="16"/>
  <c r="A3085" i="16"/>
  <c r="D3085" i="16" l="1"/>
  <c r="F3085" i="16"/>
  <c r="G3085" i="16"/>
  <c r="A3086" i="16"/>
  <c r="S3086" i="16"/>
  <c r="S3087" i="16" l="1"/>
  <c r="A3087" i="16"/>
  <c r="D3086" i="16"/>
  <c r="F3086" i="16"/>
  <c r="G3086" i="16"/>
  <c r="D3087" i="16" l="1"/>
  <c r="G3087" i="16"/>
  <c r="F3087" i="16"/>
  <c r="S3088" i="16"/>
  <c r="A3088" i="16"/>
  <c r="F3088" i="16" l="1"/>
  <c r="D3088" i="16"/>
  <c r="G3088" i="16"/>
  <c r="A3089" i="16"/>
  <c r="S3089" i="16"/>
  <c r="S3090" i="16" l="1"/>
  <c r="A3090" i="16"/>
  <c r="D3089" i="16"/>
  <c r="G3089" i="16"/>
  <c r="F3089" i="16"/>
  <c r="G3090" i="16" l="1"/>
  <c r="F3090" i="16"/>
  <c r="D3090" i="16"/>
  <c r="S3091" i="16"/>
  <c r="A3091" i="16"/>
  <c r="S3092" i="16" l="1"/>
  <c r="A3092" i="16"/>
  <c r="G3091" i="16"/>
  <c r="F3091" i="16"/>
  <c r="D3091" i="16"/>
  <c r="D3092" i="16" l="1"/>
  <c r="G3092" i="16"/>
  <c r="F3092" i="16"/>
  <c r="S3093" i="16"/>
  <c r="A3093" i="16"/>
  <c r="G3093" i="16" l="1"/>
  <c r="F3093" i="16"/>
  <c r="D3093" i="16"/>
  <c r="S3094" i="16"/>
  <c r="A3094" i="16"/>
  <c r="S3095" i="16" l="1"/>
  <c r="A3095" i="16"/>
  <c r="G3094" i="16"/>
  <c r="F3094" i="16"/>
  <c r="D3094" i="16"/>
  <c r="G3095" i="16" l="1"/>
  <c r="F3095" i="16"/>
  <c r="D3095" i="16"/>
  <c r="S3096" i="16"/>
  <c r="A3096" i="16"/>
  <c r="D3096" i="16" l="1"/>
  <c r="G3096" i="16"/>
  <c r="F3096" i="16"/>
  <c r="S3097" i="16"/>
  <c r="A3097" i="16"/>
  <c r="F3097" i="16" l="1"/>
  <c r="G3097" i="16"/>
  <c r="D3097" i="16"/>
  <c r="A3098" i="16"/>
  <c r="S3098" i="16"/>
  <c r="S3099" i="16" l="1"/>
  <c r="A3099" i="16"/>
  <c r="D3098" i="16"/>
  <c r="F3098" i="16"/>
  <c r="G3098" i="16"/>
  <c r="F3099" i="16" l="1"/>
  <c r="G3099" i="16"/>
  <c r="D3099" i="16"/>
  <c r="S3100" i="16"/>
  <c r="A3100" i="16"/>
  <c r="S3101" i="16" l="1"/>
  <c r="A3101" i="16"/>
  <c r="F3100" i="16"/>
  <c r="G3100" i="16"/>
  <c r="D3100" i="16"/>
  <c r="F3101" i="16" l="1"/>
  <c r="D3101" i="16"/>
  <c r="G3101" i="16"/>
  <c r="S3102" i="16"/>
  <c r="A3102" i="16"/>
  <c r="S3103" i="16" l="1"/>
  <c r="A3103" i="16"/>
  <c r="G3102" i="16"/>
  <c r="F3102" i="16"/>
  <c r="D3102" i="16"/>
  <c r="G3103" i="16" l="1"/>
  <c r="F3103" i="16"/>
  <c r="D3103" i="16"/>
  <c r="S3104" i="16"/>
  <c r="A3104" i="16"/>
  <c r="G3104" i="16" l="1"/>
  <c r="D3104" i="16"/>
  <c r="F3104" i="16"/>
  <c r="S3105" i="16"/>
  <c r="A3105" i="16"/>
  <c r="F3105" i="16" l="1"/>
  <c r="D3105" i="16"/>
  <c r="G3105" i="16"/>
  <c r="A3106" i="16"/>
  <c r="S3106" i="16"/>
  <c r="F3106" i="16" l="1"/>
  <c r="G3106" i="16"/>
  <c r="D3106" i="16"/>
  <c r="A3107" i="16"/>
  <c r="S3107" i="16"/>
  <c r="S3108" i="16" l="1"/>
  <c r="A3108" i="16"/>
  <c r="G3107" i="16"/>
  <c r="F3107" i="16"/>
  <c r="D3107" i="16"/>
  <c r="G3108" i="16" l="1"/>
  <c r="D3108" i="16"/>
  <c r="F3108" i="16"/>
  <c r="S3109" i="16"/>
  <c r="A3109" i="16"/>
  <c r="F3109" i="16" l="1"/>
  <c r="D3109" i="16"/>
  <c r="G3109" i="16"/>
  <c r="A3110" i="16"/>
  <c r="S3110" i="16"/>
  <c r="G3110" i="16" l="1"/>
  <c r="F3110" i="16"/>
  <c r="D3110" i="16"/>
  <c r="S3111" i="16"/>
  <c r="A3111" i="16"/>
  <c r="S3112" i="16" l="1"/>
  <c r="A3112" i="16"/>
  <c r="D3111" i="16"/>
  <c r="G3111" i="16"/>
  <c r="F3111" i="16"/>
  <c r="D3112" i="16" l="1"/>
  <c r="G3112" i="16"/>
  <c r="F3112" i="16"/>
  <c r="S3113" i="16"/>
  <c r="A3113" i="16"/>
  <c r="D3113" i="16" l="1"/>
  <c r="G3113" i="16"/>
  <c r="F3113" i="16"/>
  <c r="S3114" i="16"/>
  <c r="A3114" i="16"/>
  <c r="D3114" i="16" l="1"/>
  <c r="F3114" i="16"/>
  <c r="G3114" i="16"/>
  <c r="S3115" i="16"/>
  <c r="A3115" i="16"/>
  <c r="A3116" i="16" l="1"/>
  <c r="S3116" i="16"/>
  <c r="F3115" i="16"/>
  <c r="G3115" i="16"/>
  <c r="D3115" i="16"/>
  <c r="S3117" i="16" l="1"/>
  <c r="A3117" i="16"/>
  <c r="D3116" i="16"/>
  <c r="G3116" i="16"/>
  <c r="F3116" i="16"/>
  <c r="F3117" i="16" l="1"/>
  <c r="D3117" i="16"/>
  <c r="G3117" i="16"/>
  <c r="S3118" i="16"/>
  <c r="A3118" i="16"/>
  <c r="D3118" i="16" l="1"/>
  <c r="G3118" i="16"/>
  <c r="F3118" i="16"/>
  <c r="A3119" i="16"/>
  <c r="S3119" i="16"/>
  <c r="D3119" i="16" l="1"/>
  <c r="F3119" i="16"/>
  <c r="G3119" i="16"/>
  <c r="S3120" i="16"/>
  <c r="A3120" i="16"/>
  <c r="S3121" i="16" l="1"/>
  <c r="A3121" i="16"/>
  <c r="G3120" i="16"/>
  <c r="F3120" i="16"/>
  <c r="D3120" i="16"/>
  <c r="F3121" i="16" l="1"/>
  <c r="D3121" i="16"/>
  <c r="G3121" i="16"/>
  <c r="S3122" i="16"/>
  <c r="A3122" i="16"/>
  <c r="F3122" i="16" l="1"/>
  <c r="D3122" i="16"/>
  <c r="G3122" i="16"/>
  <c r="S3123" i="16"/>
  <c r="A3123" i="16"/>
  <c r="F3123" i="16" l="1"/>
  <c r="G3123" i="16"/>
  <c r="D3123" i="16"/>
  <c r="S3124" i="16"/>
  <c r="A3124" i="16"/>
  <c r="G3124" i="16" l="1"/>
  <c r="F3124" i="16"/>
  <c r="D3124" i="16"/>
  <c r="S3125" i="16"/>
  <c r="A3125" i="16"/>
  <c r="S3126" i="16" l="1"/>
  <c r="A3126" i="16"/>
  <c r="F3125" i="16"/>
  <c r="D3125" i="16"/>
  <c r="G3125" i="16"/>
  <c r="S3127" i="16" l="1"/>
  <c r="A3127" i="16"/>
  <c r="F3126" i="16"/>
  <c r="D3126" i="16"/>
  <c r="G3126" i="16"/>
  <c r="F3127" i="16" l="1"/>
  <c r="G3127" i="16"/>
  <c r="D3127" i="16"/>
  <c r="S3128" i="16"/>
  <c r="A3128" i="16"/>
  <c r="S3129" i="16" l="1"/>
  <c r="A3129" i="16"/>
  <c r="G3128" i="16"/>
  <c r="F3128" i="16"/>
  <c r="D3128" i="16"/>
  <c r="F3129" i="16" l="1"/>
  <c r="D3129" i="16"/>
  <c r="G3129" i="16"/>
  <c r="S3130" i="16"/>
  <c r="A3130" i="16"/>
  <c r="F3130" i="16" l="1"/>
  <c r="G3130" i="16"/>
  <c r="D3130" i="16"/>
  <c r="S3131" i="16"/>
  <c r="A3131" i="16"/>
  <c r="D3131" i="16" l="1"/>
  <c r="G3131" i="16"/>
  <c r="F3131" i="16"/>
  <c r="S3132" i="16"/>
  <c r="A3132" i="16"/>
  <c r="S3133" i="16" l="1"/>
  <c r="A3133" i="16"/>
  <c r="F3132" i="16"/>
  <c r="G3132" i="16"/>
  <c r="D3132" i="16"/>
  <c r="F3133" i="16" l="1"/>
  <c r="D3133" i="16"/>
  <c r="G3133" i="16"/>
  <c r="S3134" i="16"/>
  <c r="A3134" i="16"/>
  <c r="G3134" i="16" l="1"/>
  <c r="D3134" i="16"/>
  <c r="F3134" i="16"/>
  <c r="S3135" i="16"/>
  <c r="A3135" i="16"/>
  <c r="F3135" i="16" l="1"/>
  <c r="G3135" i="16"/>
  <c r="D3135" i="16"/>
  <c r="S3136" i="16"/>
  <c r="A3136" i="16"/>
  <c r="A3137" i="16" l="1"/>
  <c r="S3137" i="16"/>
  <c r="G3136" i="16"/>
  <c r="D3136" i="16"/>
  <c r="F3136" i="16"/>
  <c r="S3138" i="16" l="1"/>
  <c r="A3138" i="16"/>
  <c r="D3137" i="16"/>
  <c r="F3137" i="16"/>
  <c r="G3137" i="16"/>
  <c r="S3139" i="16" l="1"/>
  <c r="A3139" i="16"/>
  <c r="G3138" i="16"/>
  <c r="D3138" i="16"/>
  <c r="F3138" i="16"/>
  <c r="D3139" i="16" l="1"/>
  <c r="F3139" i="16"/>
  <c r="G3139" i="16"/>
  <c r="S3140" i="16"/>
  <c r="A3140" i="16"/>
  <c r="G3140" i="16" l="1"/>
  <c r="F3140" i="16"/>
  <c r="D3140" i="16"/>
  <c r="S3141" i="16"/>
  <c r="A3141" i="16"/>
  <c r="F3141" i="16" l="1"/>
  <c r="D3141" i="16"/>
  <c r="G3141" i="16"/>
  <c r="S3142" i="16"/>
  <c r="A3142" i="16"/>
  <c r="G3142" i="16" l="1"/>
  <c r="D3142" i="16"/>
  <c r="F3142" i="16"/>
  <c r="S3143" i="16"/>
  <c r="A3143" i="16"/>
  <c r="G3143" i="16" l="1"/>
  <c r="F3143" i="16"/>
  <c r="D3143" i="16"/>
  <c r="S3144" i="16"/>
  <c r="A3144" i="16"/>
  <c r="D3144" i="16" l="1"/>
  <c r="F3144" i="16"/>
  <c r="G3144" i="16"/>
  <c r="S3145" i="16"/>
  <c r="A3145" i="16"/>
  <c r="G3145" i="16" l="1"/>
  <c r="F3145" i="16"/>
  <c r="D3145" i="16"/>
  <c r="A3146" i="16"/>
  <c r="S3146" i="16"/>
  <c r="D3146" i="16" l="1"/>
  <c r="F3146" i="16"/>
  <c r="G3146" i="16"/>
  <c r="A3147" i="16"/>
  <c r="S3147" i="16"/>
  <c r="D3147" i="16" l="1"/>
  <c r="F3147" i="16"/>
  <c r="G3147" i="16"/>
  <c r="S3148" i="16"/>
  <c r="A3148" i="16"/>
  <c r="G3148" i="16" l="1"/>
  <c r="F3148" i="16"/>
  <c r="D3148" i="16"/>
  <c r="S3149" i="16"/>
  <c r="A3149" i="16"/>
  <c r="S3150" i="16" l="1"/>
  <c r="A3150" i="16"/>
  <c r="G3149" i="16"/>
  <c r="F3149" i="16"/>
  <c r="D3149" i="16"/>
  <c r="G3150" i="16" l="1"/>
  <c r="F3150" i="16"/>
  <c r="D3150" i="16"/>
  <c r="S3151" i="16"/>
  <c r="A3151" i="16"/>
  <c r="S3152" i="16" l="1"/>
  <c r="A3152" i="16"/>
  <c r="F3151" i="16"/>
  <c r="G3151" i="16"/>
  <c r="D3151" i="16"/>
  <c r="D3152" i="16" l="1"/>
  <c r="G3152" i="16"/>
  <c r="F3152" i="16"/>
  <c r="A3153" i="16"/>
  <c r="S3153" i="16"/>
  <c r="S3154" i="16" l="1"/>
  <c r="A3154" i="16"/>
  <c r="D3153" i="16"/>
  <c r="F3153" i="16"/>
  <c r="G3153" i="16"/>
  <c r="G3154" i="16" l="1"/>
  <c r="F3154" i="16"/>
  <c r="D3154" i="16"/>
  <c r="S3155" i="16"/>
  <c r="A3155" i="16"/>
  <c r="D3155" i="16" l="1"/>
  <c r="G3155" i="16"/>
  <c r="F3155" i="16"/>
  <c r="A3156" i="16"/>
  <c r="S3156" i="16"/>
  <c r="S3157" i="16" l="1"/>
  <c r="A3157" i="16"/>
  <c r="D3156" i="16"/>
  <c r="G3156" i="16"/>
  <c r="F3156" i="16"/>
  <c r="F3157" i="16" l="1"/>
  <c r="G3157" i="16"/>
  <c r="D3157" i="16"/>
  <c r="A3158" i="16"/>
  <c r="S3158" i="16"/>
  <c r="D3158" i="16" l="1"/>
  <c r="G3158" i="16"/>
  <c r="F3158" i="16"/>
  <c r="S3159" i="16"/>
  <c r="A3159" i="16"/>
  <c r="S3160" i="16" l="1"/>
  <c r="A3160" i="16"/>
  <c r="D3159" i="16"/>
  <c r="G3159" i="16"/>
  <c r="F3159" i="16"/>
  <c r="D3160" i="16" l="1"/>
  <c r="F3160" i="16"/>
  <c r="G3160" i="16"/>
  <c r="S3161" i="16"/>
  <c r="A3161" i="16"/>
  <c r="G3161" i="16" l="1"/>
  <c r="F3161" i="16"/>
  <c r="D3161" i="16"/>
  <c r="S3162" i="16"/>
  <c r="A3162" i="16"/>
  <c r="G3162" i="16" l="1"/>
  <c r="F3162" i="16"/>
  <c r="D3162" i="16"/>
  <c r="S3163" i="16"/>
  <c r="A3163" i="16"/>
  <c r="S3164" i="16" l="1"/>
  <c r="A3164" i="16"/>
  <c r="D3163" i="16"/>
  <c r="G3163" i="16"/>
  <c r="F3163" i="16"/>
  <c r="D3164" i="16" l="1"/>
  <c r="F3164" i="16"/>
  <c r="G3164" i="16"/>
  <c r="S3165" i="16"/>
  <c r="A3165" i="16"/>
  <c r="S3166" i="16" l="1"/>
  <c r="A3166" i="16"/>
  <c r="G3165" i="16"/>
  <c r="F3165" i="16"/>
  <c r="D3165" i="16"/>
  <c r="G3166" i="16" l="1"/>
  <c r="F3166" i="16"/>
  <c r="D3166" i="16"/>
  <c r="A3167" i="16"/>
  <c r="S3167" i="16"/>
  <c r="S3168" i="16" l="1"/>
  <c r="A3168" i="16"/>
  <c r="D3167" i="16"/>
  <c r="G3167" i="16"/>
  <c r="F3167" i="16"/>
  <c r="G3168" i="16" l="1"/>
  <c r="D3168" i="16"/>
  <c r="F3168" i="16"/>
  <c r="A3169" i="16"/>
  <c r="S3169" i="16"/>
  <c r="S3170" i="16" l="1"/>
  <c r="A3170" i="16"/>
  <c r="F3169" i="16"/>
  <c r="G3169" i="16"/>
  <c r="D3169" i="16"/>
  <c r="G3170" i="16" l="1"/>
  <c r="F3170" i="16"/>
  <c r="D3170" i="16"/>
  <c r="S3171" i="16"/>
  <c r="A3171" i="16"/>
  <c r="A3172" i="16" l="1"/>
  <c r="S3172" i="16"/>
  <c r="G3171" i="16"/>
  <c r="D3171" i="16"/>
  <c r="F3171" i="16"/>
  <c r="D3172" i="16" l="1"/>
  <c r="G3172" i="16"/>
  <c r="F3172" i="16"/>
  <c r="S3173" i="16"/>
  <c r="A3173" i="16"/>
  <c r="F3173" i="16" l="1"/>
  <c r="D3173" i="16"/>
  <c r="G3173" i="16"/>
  <c r="S3174" i="16"/>
  <c r="A3174" i="16"/>
  <c r="D3174" i="16" l="1"/>
  <c r="G3174" i="16"/>
  <c r="F3174" i="16"/>
  <c r="S3175" i="16"/>
  <c r="A3175" i="16"/>
  <c r="D3175" i="16" l="1"/>
  <c r="G3175" i="16"/>
  <c r="F3175" i="16"/>
  <c r="S3176" i="16"/>
  <c r="A3176" i="16"/>
  <c r="S3177" i="16" l="1"/>
  <c r="A3177" i="16"/>
  <c r="D3176" i="16"/>
  <c r="F3176" i="16"/>
  <c r="G3176" i="16"/>
  <c r="A3178" i="16" l="1"/>
  <c r="S3178" i="16"/>
  <c r="F3177" i="16"/>
  <c r="G3177" i="16"/>
  <c r="D3177" i="16"/>
  <c r="S3179" i="16" l="1"/>
  <c r="A3179" i="16"/>
  <c r="G3178" i="16"/>
  <c r="F3178" i="16"/>
  <c r="D3178" i="16"/>
  <c r="D3179" i="16" l="1"/>
  <c r="F3179" i="16"/>
  <c r="G3179" i="16"/>
  <c r="A3180" i="16"/>
  <c r="S3180" i="16"/>
  <c r="F3180" i="16" l="1"/>
  <c r="D3180" i="16"/>
  <c r="G3180" i="16"/>
  <c r="S3181" i="16"/>
  <c r="A3181" i="16"/>
  <c r="D3181" i="16" l="1"/>
  <c r="G3181" i="16"/>
  <c r="F3181" i="16"/>
  <c r="S3182" i="16"/>
  <c r="A3182" i="16"/>
  <c r="A3183" i="16" l="1"/>
  <c r="S3183" i="16"/>
  <c r="F3182" i="16"/>
  <c r="G3182" i="16"/>
  <c r="D3182" i="16"/>
  <c r="D3183" i="16" l="1"/>
  <c r="G3183" i="16"/>
  <c r="F3183" i="16"/>
  <c r="S3184" i="16"/>
  <c r="A3184" i="16"/>
  <c r="S3185" i="16" l="1"/>
  <c r="A3185" i="16"/>
  <c r="G3184" i="16"/>
  <c r="F3184" i="16"/>
  <c r="D3184" i="16"/>
  <c r="F3185" i="16" l="1"/>
  <c r="D3185" i="16"/>
  <c r="G3185" i="16"/>
  <c r="A3186" i="16"/>
  <c r="S3186" i="16"/>
  <c r="S3187" i="16" l="1"/>
  <c r="A3187" i="16"/>
  <c r="G3186" i="16"/>
  <c r="D3186" i="16"/>
  <c r="F3186" i="16"/>
  <c r="G3187" i="16" l="1"/>
  <c r="F3187" i="16"/>
  <c r="D3187" i="16"/>
  <c r="A3188" i="16"/>
  <c r="S3188" i="16"/>
  <c r="D3188" i="16" l="1"/>
  <c r="G3188" i="16"/>
  <c r="F3188" i="16"/>
  <c r="S3189" i="16"/>
  <c r="A3189" i="16"/>
  <c r="G3189" i="16" l="1"/>
  <c r="F3189" i="16"/>
  <c r="D3189" i="16"/>
  <c r="A3190" i="16"/>
  <c r="S3190" i="16"/>
  <c r="D3190" i="16" l="1"/>
  <c r="G3190" i="16"/>
  <c r="F3190" i="16"/>
  <c r="S3191" i="16"/>
  <c r="A3191" i="16"/>
  <c r="A3192" i="16" l="1"/>
  <c r="S3192" i="16"/>
  <c r="D3191" i="16"/>
  <c r="G3191" i="16"/>
  <c r="F3191" i="16"/>
  <c r="S3193" i="16" l="1"/>
  <c r="A3193" i="16"/>
  <c r="D3192" i="16"/>
  <c r="G3192" i="16"/>
  <c r="F3192" i="16"/>
  <c r="S3194" i="16" l="1"/>
  <c r="A3194" i="16"/>
  <c r="G3193" i="16"/>
  <c r="D3193" i="16"/>
  <c r="F3193" i="16"/>
  <c r="S3195" i="16" l="1"/>
  <c r="A3195" i="16"/>
  <c r="F3194" i="16"/>
  <c r="D3194" i="16"/>
  <c r="G3194" i="16"/>
  <c r="D3195" i="16" l="1"/>
  <c r="F3195" i="16"/>
  <c r="G3195" i="16"/>
  <c r="S3196" i="16"/>
  <c r="A3196" i="16"/>
  <c r="S3197" i="16" l="1"/>
  <c r="A3197" i="16"/>
  <c r="F3196" i="16"/>
  <c r="D3196" i="16"/>
  <c r="G3196" i="16"/>
  <c r="D3197" i="16" l="1"/>
  <c r="G3197" i="16"/>
  <c r="F3197" i="16"/>
  <c r="A3198" i="16"/>
  <c r="S3198" i="16"/>
  <c r="S3199" i="16" l="1"/>
  <c r="A3199" i="16"/>
  <c r="G3198" i="16"/>
  <c r="F3198" i="16"/>
  <c r="D3198" i="16"/>
  <c r="F3199" i="16" l="1"/>
  <c r="G3199" i="16"/>
  <c r="D3199" i="16"/>
  <c r="S3200" i="16"/>
  <c r="A3200" i="16"/>
  <c r="A3201" i="16" l="1"/>
  <c r="S3201" i="16"/>
  <c r="F3200" i="16"/>
  <c r="G3200" i="16"/>
  <c r="D3200" i="16"/>
  <c r="D3201" i="16" l="1"/>
  <c r="G3201" i="16"/>
  <c r="F3201" i="16"/>
  <c r="S3202" i="16"/>
  <c r="A3202" i="16"/>
  <c r="D3202" i="16" l="1"/>
  <c r="G3202" i="16"/>
  <c r="F3202" i="16"/>
  <c r="S3203" i="16"/>
  <c r="A3203" i="16"/>
  <c r="D3203" i="16" l="1"/>
  <c r="F3203" i="16"/>
  <c r="G3203" i="16"/>
  <c r="S3204" i="16"/>
  <c r="A3204" i="16"/>
  <c r="D3204" i="16" l="1"/>
  <c r="F3204" i="16"/>
  <c r="G3204" i="16"/>
  <c r="S3205" i="16"/>
  <c r="A3205" i="16"/>
  <c r="S3206" i="16" l="1"/>
  <c r="A3206" i="16"/>
  <c r="D3205" i="16"/>
  <c r="G3205" i="16"/>
  <c r="F3205" i="16"/>
  <c r="F3206" i="16" l="1"/>
  <c r="D3206" i="16"/>
  <c r="G3206" i="16"/>
  <c r="A3207" i="16"/>
  <c r="S3207" i="16"/>
  <c r="F3207" i="16" l="1"/>
  <c r="D3207" i="16"/>
  <c r="G3207" i="16"/>
  <c r="S3208" i="16"/>
  <c r="A3208" i="16"/>
  <c r="S3209" i="16" l="1"/>
  <c r="A3209" i="16"/>
  <c r="F3208" i="16"/>
  <c r="G3208" i="16"/>
  <c r="D3208" i="16"/>
  <c r="F3209" i="16" l="1"/>
  <c r="G3209" i="16"/>
  <c r="D3209" i="16"/>
  <c r="S3210" i="16"/>
  <c r="A3210" i="16"/>
  <c r="S3211" i="16" l="1"/>
  <c r="A3211" i="16"/>
  <c r="F3210" i="16"/>
  <c r="D3210" i="16"/>
  <c r="G3210" i="16"/>
  <c r="F3211" i="16" l="1"/>
  <c r="G3211" i="16"/>
  <c r="D3211" i="16"/>
  <c r="S3212" i="16"/>
  <c r="A3212" i="16"/>
  <c r="S3213" i="16" l="1"/>
  <c r="A3213" i="16"/>
  <c r="D3212" i="16"/>
  <c r="F3212" i="16"/>
  <c r="G3212" i="16"/>
  <c r="D3213" i="16" l="1"/>
  <c r="F3213" i="16"/>
  <c r="G3213" i="16"/>
  <c r="A3214" i="16"/>
  <c r="S3214" i="16"/>
  <c r="A3215" i="16" l="1"/>
  <c r="S3215" i="16"/>
  <c r="D3214" i="16"/>
  <c r="G3214" i="16"/>
  <c r="F3214" i="16"/>
  <c r="A3216" i="16" l="1"/>
  <c r="S3216" i="16"/>
  <c r="F3215" i="16"/>
  <c r="D3215" i="16"/>
  <c r="G3215" i="16"/>
  <c r="F3216" i="16" l="1"/>
  <c r="D3216" i="16"/>
  <c r="G3216" i="16"/>
  <c r="S3217" i="16"/>
  <c r="A3217" i="16"/>
  <c r="A3218" i="16" l="1"/>
  <c r="S3218" i="16"/>
  <c r="G3217" i="16"/>
  <c r="F3217" i="16"/>
  <c r="D3217" i="16"/>
  <c r="S3219" i="16" l="1"/>
  <c r="A3219" i="16"/>
  <c r="D3218" i="16"/>
  <c r="G3218" i="16"/>
  <c r="F3218" i="16"/>
  <c r="F3219" i="16" l="1"/>
  <c r="G3219" i="16"/>
  <c r="D3219" i="16"/>
  <c r="S3220" i="16"/>
  <c r="A3220" i="16"/>
  <c r="D3220" i="16" l="1"/>
  <c r="G3220" i="16"/>
  <c r="F3220" i="16"/>
  <c r="S3221" i="16"/>
  <c r="A3221" i="16"/>
  <c r="S3222" i="16" l="1"/>
  <c r="A3222" i="16"/>
  <c r="F3221" i="16"/>
  <c r="G3221" i="16"/>
  <c r="D3221" i="16"/>
  <c r="F3222" i="16" l="1"/>
  <c r="D3222" i="16"/>
  <c r="G3222" i="16"/>
  <c r="S3223" i="16"/>
  <c r="A3223" i="16"/>
  <c r="S3224" i="16" l="1"/>
  <c r="A3224" i="16"/>
  <c r="G3223" i="16"/>
  <c r="F3223" i="16"/>
  <c r="D3223" i="16"/>
  <c r="G3224" i="16" l="1"/>
  <c r="D3224" i="16"/>
  <c r="F3224" i="16"/>
  <c r="S3225" i="16"/>
  <c r="A3225" i="16"/>
  <c r="S3226" i="16" l="1"/>
  <c r="A3226" i="16"/>
  <c r="D3225" i="16"/>
  <c r="F3225" i="16"/>
  <c r="G3225" i="16"/>
  <c r="G3226" i="16" l="1"/>
  <c r="F3226" i="16"/>
  <c r="D3226" i="16"/>
  <c r="S3227" i="16"/>
  <c r="A3227" i="16"/>
  <c r="S3228" i="16" l="1"/>
  <c r="A3228" i="16"/>
  <c r="F3227" i="16"/>
  <c r="G3227" i="16"/>
  <c r="D3227" i="16"/>
  <c r="S3229" i="16" l="1"/>
  <c r="A3229" i="16"/>
  <c r="G3228" i="16"/>
  <c r="D3228" i="16"/>
  <c r="F3228" i="16"/>
  <c r="S3230" i="16" l="1"/>
  <c r="A3230" i="16"/>
  <c r="D3229" i="16"/>
  <c r="G3229" i="16"/>
  <c r="F3229" i="16"/>
  <c r="F3230" i="16" l="1"/>
  <c r="D3230" i="16"/>
  <c r="G3230" i="16"/>
  <c r="S3231" i="16"/>
  <c r="A3231" i="16"/>
  <c r="G3231" i="16" l="1"/>
  <c r="F3231" i="16"/>
  <c r="D3231" i="16"/>
  <c r="A3232" i="16"/>
  <c r="S3232" i="16"/>
  <c r="F3232" i="16" l="1"/>
  <c r="G3232" i="16"/>
  <c r="D3232" i="16"/>
  <c r="S3233" i="16"/>
  <c r="A3233" i="16"/>
  <c r="G3233" i="16" l="1"/>
  <c r="D3233" i="16"/>
  <c r="F3233" i="16"/>
  <c r="S3234" i="16"/>
  <c r="A3234" i="16"/>
  <c r="S3235" i="16" l="1"/>
  <c r="A3235" i="16"/>
  <c r="F3234" i="16"/>
  <c r="D3234" i="16"/>
  <c r="G3234" i="16"/>
  <c r="F3235" i="16" l="1"/>
  <c r="D3235" i="16"/>
  <c r="G3235" i="16"/>
  <c r="A3236" i="16"/>
  <c r="S3236" i="16"/>
  <c r="A3237" i="16" l="1"/>
  <c r="S3237" i="16"/>
  <c r="G3236" i="16"/>
  <c r="F3236" i="16"/>
  <c r="D3236" i="16"/>
  <c r="S3238" i="16" l="1"/>
  <c r="A3238" i="16"/>
  <c r="G3237" i="16"/>
  <c r="F3237" i="16"/>
  <c r="D3237" i="16"/>
  <c r="S3239" i="16" l="1"/>
  <c r="A3239" i="16"/>
  <c r="D3238" i="16"/>
  <c r="G3238" i="16"/>
  <c r="F3238" i="16"/>
  <c r="F3239" i="16" l="1"/>
  <c r="G3239" i="16"/>
  <c r="D3239" i="16"/>
  <c r="S3240" i="16"/>
  <c r="A3240" i="16"/>
  <c r="G3240" i="16" l="1"/>
  <c r="F3240" i="16"/>
  <c r="D3240" i="16"/>
  <c r="A3241" i="16"/>
  <c r="S3241" i="16"/>
  <c r="G3241" i="16" l="1"/>
  <c r="D3241" i="16"/>
  <c r="F3241" i="16"/>
  <c r="S3242" i="16"/>
  <c r="A3242" i="16"/>
  <c r="G3242" i="16" l="1"/>
  <c r="F3242" i="16"/>
  <c r="D3242" i="16"/>
  <c r="S3243" i="16"/>
  <c r="A3243" i="16"/>
  <c r="S3244" i="16" l="1"/>
  <c r="A3244" i="16"/>
  <c r="D3243" i="16"/>
  <c r="G3243" i="16"/>
  <c r="F3243" i="16"/>
  <c r="D3244" i="16" l="1"/>
  <c r="F3244" i="16"/>
  <c r="G3244" i="16"/>
  <c r="A3245" i="16"/>
  <c r="S3245" i="16"/>
  <c r="D3245" i="16" l="1"/>
  <c r="G3245" i="16"/>
  <c r="F3245" i="16"/>
  <c r="S3246" i="16"/>
  <c r="A3246" i="16"/>
  <c r="D3246" i="16" l="1"/>
  <c r="G3246" i="16"/>
  <c r="F3246" i="16"/>
  <c r="S3247" i="16"/>
  <c r="A3247" i="16"/>
  <c r="S3248" i="16" l="1"/>
  <c r="A3248" i="16"/>
  <c r="D3247" i="16"/>
  <c r="F3247" i="16"/>
  <c r="G3247" i="16"/>
  <c r="F3248" i="16" l="1"/>
  <c r="D3248" i="16"/>
  <c r="G3248" i="16"/>
  <c r="S3249" i="16"/>
  <c r="A3249" i="16"/>
  <c r="S3250" i="16" l="1"/>
  <c r="A3250" i="16"/>
  <c r="D3249" i="16"/>
  <c r="F3249" i="16"/>
  <c r="G3249" i="16"/>
  <c r="D3250" i="16" l="1"/>
  <c r="G3250" i="16"/>
  <c r="F3250" i="16"/>
  <c r="S3251" i="16"/>
  <c r="A3251" i="16"/>
  <c r="A3252" i="16" l="1"/>
  <c r="S3252" i="16"/>
  <c r="D3251" i="16"/>
  <c r="G3251" i="16"/>
  <c r="F3251" i="16"/>
  <c r="S3253" i="16" l="1"/>
  <c r="A3253" i="16"/>
  <c r="F3252" i="16"/>
  <c r="G3252" i="16"/>
  <c r="D3252" i="16"/>
  <c r="D3253" i="16" l="1"/>
  <c r="F3253" i="16"/>
  <c r="G3253" i="16"/>
  <c r="S3254" i="16"/>
  <c r="A3254" i="16"/>
  <c r="F3254" i="16" l="1"/>
  <c r="G3254" i="16"/>
  <c r="D3254" i="16"/>
  <c r="S3255" i="16"/>
  <c r="A3255" i="16"/>
  <c r="A3256" i="16" l="1"/>
  <c r="S3256" i="16"/>
  <c r="D3255" i="16"/>
  <c r="G3255" i="16"/>
  <c r="F3255" i="16"/>
  <c r="S3257" i="16" l="1"/>
  <c r="A3257" i="16"/>
  <c r="G3256" i="16"/>
  <c r="F3256" i="16"/>
  <c r="D3256" i="16"/>
  <c r="D3257" i="16" l="1"/>
  <c r="G3257" i="16"/>
  <c r="F3257" i="16"/>
  <c r="S3258" i="16"/>
  <c r="A3258" i="16"/>
  <c r="D3258" i="16" l="1"/>
  <c r="G3258" i="16"/>
  <c r="F3258" i="16"/>
  <c r="S3259" i="16"/>
  <c r="A3259" i="16"/>
  <c r="D3259" i="16" l="1"/>
  <c r="F3259" i="16"/>
  <c r="G3259" i="16"/>
  <c r="A3260" i="16"/>
  <c r="S3260" i="16"/>
  <c r="S3261" i="16" l="1"/>
  <c r="A3261" i="16"/>
  <c r="F3260" i="16"/>
  <c r="D3260" i="16"/>
  <c r="G3260" i="16"/>
  <c r="D3261" i="16" l="1"/>
  <c r="G3261" i="16"/>
  <c r="F3261" i="16"/>
  <c r="S3262" i="16"/>
  <c r="A3262" i="16"/>
  <c r="G3262" i="16" l="1"/>
  <c r="D3262" i="16"/>
  <c r="F3262" i="16"/>
  <c r="S3263" i="16"/>
  <c r="A3263" i="16"/>
  <c r="F3263" i="16" l="1"/>
  <c r="D3263" i="16"/>
  <c r="G3263" i="16"/>
  <c r="S3264" i="16"/>
  <c r="A3264" i="16"/>
  <c r="D3264" i="16" l="1"/>
  <c r="F3264" i="16"/>
  <c r="G3264" i="16"/>
  <c r="S3265" i="16"/>
  <c r="A3265" i="16"/>
  <c r="G3265" i="16" l="1"/>
  <c r="D3265" i="16"/>
  <c r="F3265" i="16"/>
  <c r="S3266" i="16"/>
  <c r="A3266" i="16"/>
  <c r="S3267" i="16" l="1"/>
  <c r="A3267" i="16"/>
  <c r="D3266" i="16"/>
  <c r="G3266" i="16"/>
  <c r="F3266" i="16"/>
  <c r="F3267" i="16" l="1"/>
  <c r="G3267" i="16"/>
  <c r="D3267" i="16"/>
  <c r="S3268" i="16"/>
  <c r="A3268" i="16"/>
  <c r="S3269" i="16" l="1"/>
  <c r="A3269" i="16"/>
  <c r="D3268" i="16"/>
  <c r="F3268" i="16"/>
  <c r="G3268" i="16"/>
  <c r="G3269" i="16" l="1"/>
  <c r="F3269" i="16"/>
  <c r="D3269" i="16"/>
  <c r="S3270" i="16"/>
  <c r="A3270" i="16"/>
  <c r="F3270" i="16" l="1"/>
  <c r="D3270" i="16"/>
  <c r="G3270" i="16"/>
  <c r="A3271" i="16"/>
  <c r="S3271" i="16"/>
  <c r="S3272" i="16" l="1"/>
  <c r="A3272" i="16"/>
  <c r="D3271" i="16"/>
  <c r="G3271" i="16"/>
  <c r="F3271" i="16"/>
  <c r="F3272" i="16" l="1"/>
  <c r="D3272" i="16"/>
  <c r="G3272" i="16"/>
  <c r="S3273" i="16"/>
  <c r="A3273" i="16"/>
  <c r="S3274" i="16" l="1"/>
  <c r="A3274" i="16"/>
  <c r="G3273" i="16"/>
  <c r="D3273" i="16"/>
  <c r="F3273" i="16"/>
  <c r="F3274" i="16" l="1"/>
  <c r="D3274" i="16"/>
  <c r="G3274" i="16"/>
  <c r="A3275" i="16"/>
  <c r="S3275" i="16"/>
  <c r="D3275" i="16" l="1"/>
  <c r="G3275" i="16"/>
  <c r="F3275" i="16"/>
  <c r="S3276" i="16"/>
  <c r="A3276" i="16"/>
  <c r="F3276" i="16" l="1"/>
  <c r="G3276" i="16"/>
  <c r="D3276" i="16"/>
  <c r="S3277" i="16"/>
  <c r="A3277" i="16"/>
  <c r="D3277" i="16" l="1"/>
  <c r="G3277" i="16"/>
  <c r="F3277" i="16"/>
  <c r="S3278" i="16"/>
  <c r="A3278" i="16"/>
  <c r="D3278" i="16" l="1"/>
  <c r="F3278" i="16"/>
  <c r="G3278" i="16"/>
  <c r="A3279" i="16"/>
  <c r="S3279" i="16"/>
  <c r="S3280" i="16" l="1"/>
  <c r="A3280" i="16"/>
  <c r="D3279" i="16"/>
  <c r="G3279" i="16"/>
  <c r="F3279" i="16"/>
  <c r="S3281" i="16" l="1"/>
  <c r="A3281" i="16"/>
  <c r="G3280" i="16"/>
  <c r="F3280" i="16"/>
  <c r="D3280" i="16"/>
  <c r="S3282" i="16" l="1"/>
  <c r="A3282" i="16"/>
  <c r="D3281" i="16"/>
  <c r="G3281" i="16"/>
  <c r="F3281" i="16"/>
  <c r="G3282" i="16" l="1"/>
  <c r="D3282" i="16"/>
  <c r="F3282" i="16"/>
  <c r="S3283" i="16"/>
  <c r="A3283" i="16"/>
  <c r="F3283" i="16" l="1"/>
  <c r="D3283" i="16"/>
  <c r="G3283" i="16"/>
  <c r="A3284" i="16"/>
  <c r="S3284" i="16"/>
  <c r="G3284" i="16" l="1"/>
  <c r="F3284" i="16"/>
  <c r="D3284" i="16"/>
  <c r="S3285" i="16"/>
  <c r="A3285" i="16"/>
  <c r="F3285" i="16" l="1"/>
  <c r="D3285" i="16"/>
  <c r="G3285" i="16"/>
  <c r="A3286" i="16"/>
  <c r="S3286" i="16"/>
  <c r="S3287" i="16" l="1"/>
  <c r="A3287" i="16"/>
  <c r="G3286" i="16"/>
  <c r="F3286" i="16"/>
  <c r="D3286" i="16"/>
  <c r="F3287" i="16" l="1"/>
  <c r="G3287" i="16"/>
  <c r="D3287" i="16"/>
  <c r="A3288" i="16"/>
  <c r="S3288" i="16"/>
  <c r="G3288" i="16" l="1"/>
  <c r="F3288" i="16"/>
  <c r="D3288" i="16"/>
  <c r="S3289" i="16"/>
  <c r="A3289" i="16"/>
  <c r="S3290" i="16" l="1"/>
  <c r="A3290" i="16"/>
  <c r="D3289" i="16"/>
  <c r="G3289" i="16"/>
  <c r="F3289" i="16"/>
  <c r="D3290" i="16" l="1"/>
  <c r="G3290" i="16"/>
  <c r="F3290" i="16"/>
  <c r="S3291" i="16"/>
  <c r="A3291" i="16"/>
  <c r="D3291" i="16" l="1"/>
  <c r="G3291" i="16"/>
  <c r="F3291" i="16"/>
  <c r="S3292" i="16"/>
  <c r="A3292" i="16"/>
  <c r="S3293" i="16" l="1"/>
  <c r="A3293" i="16"/>
  <c r="F3292" i="16"/>
  <c r="D3292" i="16"/>
  <c r="G3292" i="16"/>
  <c r="D3293" i="16" l="1"/>
  <c r="F3293" i="16"/>
  <c r="G3293" i="16"/>
  <c r="S3294" i="16"/>
  <c r="A3294" i="16"/>
  <c r="F3294" i="16" l="1"/>
  <c r="G3294" i="16"/>
  <c r="D3294" i="16"/>
  <c r="S3295" i="16"/>
  <c r="A3295" i="16"/>
  <c r="S3296" i="16" l="1"/>
  <c r="A3296" i="16"/>
  <c r="D3295" i="16"/>
  <c r="F3295" i="16"/>
  <c r="G3295" i="16"/>
  <c r="F3296" i="16" l="1"/>
  <c r="G3296" i="16"/>
  <c r="D3296" i="16"/>
  <c r="S3297" i="16"/>
  <c r="A3297" i="16"/>
  <c r="S3298" i="16" l="1"/>
  <c r="A3298" i="16"/>
  <c r="F3297" i="16"/>
  <c r="D3297" i="16"/>
  <c r="G3297" i="16"/>
  <c r="D3298" i="16" l="1"/>
  <c r="G3298" i="16"/>
  <c r="F3298" i="16"/>
  <c r="S3299" i="16"/>
  <c r="A3299" i="16"/>
  <c r="S3300" i="16" l="1"/>
  <c r="A3300" i="16"/>
  <c r="G3299" i="16"/>
  <c r="F3299" i="16"/>
  <c r="D3299" i="16"/>
  <c r="G3300" i="16" l="1"/>
  <c r="F3300" i="16"/>
  <c r="D3300" i="16"/>
  <c r="S3301" i="16"/>
  <c r="A3301" i="16"/>
  <c r="F3301" i="16" l="1"/>
  <c r="D3301" i="16"/>
  <c r="G3301" i="16"/>
  <c r="S3302" i="16"/>
  <c r="A3302" i="16"/>
  <c r="D3302" i="16" l="1"/>
  <c r="F3302" i="16"/>
  <c r="G3302" i="16"/>
  <c r="S3303" i="16"/>
  <c r="A3303" i="16"/>
  <c r="D3303" i="16" l="1"/>
  <c r="G3303" i="16"/>
  <c r="F3303" i="16"/>
  <c r="S3304" i="16"/>
  <c r="A3304" i="16"/>
  <c r="S3305" i="16" l="1"/>
  <c r="A3305" i="16"/>
  <c r="D3304" i="16"/>
  <c r="G3304" i="16"/>
  <c r="F3304" i="16"/>
  <c r="G3305" i="16" l="1"/>
  <c r="F3305" i="16"/>
  <c r="D3305" i="16"/>
  <c r="S3306" i="16"/>
  <c r="A3306" i="16"/>
  <c r="F3306" i="16" l="1"/>
  <c r="G3306" i="16"/>
  <c r="D3306" i="16"/>
  <c r="S3307" i="16"/>
  <c r="A3307" i="16"/>
  <c r="S3308" i="16" l="1"/>
  <c r="A3308" i="16"/>
  <c r="F3307" i="16"/>
  <c r="D3307" i="16"/>
  <c r="G3307" i="16"/>
  <c r="F3308" i="16" l="1"/>
  <c r="G3308" i="16"/>
  <c r="D3308" i="16"/>
  <c r="S3309" i="16"/>
  <c r="A3309" i="16"/>
  <c r="A3310" i="16" l="1"/>
  <c r="S3310" i="16"/>
  <c r="D3309" i="16"/>
  <c r="G3309" i="16"/>
  <c r="F3309" i="16"/>
  <c r="S3311" i="16" l="1"/>
  <c r="A3311" i="16"/>
  <c r="G3310" i="16"/>
  <c r="F3310" i="16"/>
  <c r="D3310" i="16"/>
  <c r="F3311" i="16" l="1"/>
  <c r="D3311" i="16"/>
  <c r="G3311" i="16"/>
  <c r="S3312" i="16"/>
  <c r="A3312" i="16"/>
  <c r="G3312" i="16" l="1"/>
  <c r="F3312" i="16"/>
  <c r="D3312" i="16"/>
  <c r="S3313" i="16"/>
  <c r="A3313" i="16"/>
  <c r="S3314" i="16" l="1"/>
  <c r="A3314" i="16"/>
  <c r="G3313" i="16"/>
  <c r="D3313" i="16"/>
  <c r="F3313" i="16"/>
  <c r="F3314" i="16" l="1"/>
  <c r="D3314" i="16"/>
  <c r="G3314" i="16"/>
  <c r="S3315" i="16"/>
  <c r="A3315" i="16"/>
  <c r="D3315" i="16" l="1"/>
  <c r="F3315" i="16"/>
  <c r="G3315" i="16"/>
  <c r="S3316" i="16"/>
  <c r="A3316" i="16"/>
  <c r="G3316" i="16" l="1"/>
  <c r="F3316" i="16"/>
  <c r="D3316" i="16"/>
  <c r="S3317" i="16"/>
  <c r="A3317" i="16"/>
  <c r="D3317" i="16" l="1"/>
  <c r="F3317" i="16"/>
  <c r="G3317" i="16"/>
  <c r="S3318" i="16"/>
  <c r="A3318" i="16"/>
  <c r="S3319" i="16" l="1"/>
  <c r="A3319" i="16"/>
  <c r="D3318" i="16"/>
  <c r="G3318" i="16"/>
  <c r="F3318" i="16"/>
  <c r="D3319" i="16" l="1"/>
  <c r="G3319" i="16"/>
  <c r="F3319" i="16"/>
  <c r="S3320" i="16"/>
  <c r="A3320" i="16"/>
  <c r="G3320" i="16" l="1"/>
  <c r="D3320" i="16"/>
  <c r="F3320" i="16"/>
  <c r="S3321" i="16"/>
  <c r="A3321" i="16"/>
  <c r="A3322" i="16" l="1"/>
  <c r="S3322" i="16"/>
  <c r="D3321" i="16"/>
  <c r="G3321" i="16"/>
  <c r="F3321" i="16"/>
  <c r="S3323" i="16" l="1"/>
  <c r="A3323" i="16"/>
  <c r="D3322" i="16"/>
  <c r="G3322" i="16"/>
  <c r="F3322" i="16"/>
  <c r="D3323" i="16" l="1"/>
  <c r="G3323" i="16"/>
  <c r="F3323" i="16"/>
  <c r="S3324" i="16"/>
  <c r="A3324" i="16"/>
  <c r="F3324" i="16" l="1"/>
  <c r="D3324" i="16"/>
  <c r="G3324" i="16"/>
  <c r="S3325" i="16"/>
  <c r="A3325" i="16"/>
  <c r="G3325" i="16" l="1"/>
  <c r="F3325" i="16"/>
  <c r="D3325" i="16"/>
  <c r="A3326" i="16"/>
  <c r="S3326" i="16"/>
  <c r="G3326" i="16" l="1"/>
  <c r="D3326" i="16"/>
  <c r="F3326" i="16"/>
  <c r="S3327" i="16"/>
  <c r="A3327" i="16"/>
  <c r="D3327" i="16" l="1"/>
  <c r="F3327" i="16"/>
  <c r="G3327" i="16"/>
  <c r="S3328" i="16"/>
  <c r="A3328" i="16"/>
  <c r="G3328" i="16" l="1"/>
  <c r="F3328" i="16"/>
  <c r="D3328" i="16"/>
  <c r="S3329" i="16"/>
  <c r="A3329" i="16"/>
  <c r="D3329" i="16" l="1"/>
  <c r="G3329" i="16"/>
  <c r="F3329" i="16"/>
  <c r="S3330" i="16"/>
  <c r="A3330" i="16"/>
  <c r="G3330" i="16" l="1"/>
  <c r="D3330" i="16"/>
  <c r="F3330" i="16"/>
  <c r="A3331" i="16"/>
  <c r="S3331" i="16"/>
  <c r="S3332" i="16" l="1"/>
  <c r="A3332" i="16"/>
  <c r="F3331" i="16"/>
  <c r="D3331" i="16"/>
  <c r="G3331" i="16"/>
  <c r="S3333" i="16" l="1"/>
  <c r="A3333" i="16"/>
  <c r="D3332" i="16"/>
  <c r="F3332" i="16"/>
  <c r="G3332" i="16"/>
  <c r="F3333" i="16" l="1"/>
  <c r="G3333" i="16"/>
  <c r="D3333" i="16"/>
  <c r="A3334" i="16"/>
  <c r="S3334" i="16"/>
  <c r="D3334" i="16" l="1"/>
  <c r="G3334" i="16"/>
  <c r="F3334" i="16"/>
  <c r="A3335" i="16"/>
  <c r="S3335" i="16"/>
  <c r="S3336" i="16" l="1"/>
  <c r="A3336" i="16"/>
  <c r="D3335" i="16"/>
  <c r="G3335" i="16"/>
  <c r="F3335" i="16"/>
  <c r="G3336" i="16" l="1"/>
  <c r="F3336" i="16"/>
  <c r="D3336" i="16"/>
  <c r="S3337" i="16"/>
  <c r="A3337" i="16"/>
  <c r="D3337" i="16" l="1"/>
  <c r="G3337" i="16"/>
  <c r="F3337" i="16"/>
  <c r="S3338" i="16"/>
  <c r="A3338" i="16"/>
  <c r="S3339" i="16" l="1"/>
  <c r="A3339" i="16"/>
  <c r="G3338" i="16"/>
  <c r="D3338" i="16"/>
  <c r="F3338" i="16"/>
  <c r="G3339" i="16" l="1"/>
  <c r="F3339" i="16"/>
  <c r="D3339" i="16"/>
  <c r="A3340" i="16"/>
  <c r="S3340" i="16"/>
  <c r="D3340" i="16" l="1"/>
  <c r="G3340" i="16"/>
  <c r="F3340" i="16"/>
  <c r="S3341" i="16"/>
  <c r="A3341" i="16"/>
  <c r="F3341" i="16" l="1"/>
  <c r="D3341" i="16"/>
  <c r="G3341" i="16"/>
  <c r="A3342" i="16"/>
  <c r="S3342" i="16"/>
  <c r="A3343" i="16" l="1"/>
  <c r="S3343" i="16"/>
  <c r="F3342" i="16"/>
  <c r="G3342" i="16"/>
  <c r="D3342" i="16"/>
  <c r="S3344" i="16" l="1"/>
  <c r="A3344" i="16"/>
  <c r="D3343" i="16"/>
  <c r="G3343" i="16"/>
  <c r="F3343" i="16"/>
  <c r="G3344" i="16" l="1"/>
  <c r="F3344" i="16"/>
  <c r="D3344" i="16"/>
  <c r="A3345" i="16"/>
  <c r="S3345" i="16"/>
  <c r="S3346" i="16" l="1"/>
  <c r="A3346" i="16"/>
  <c r="D3345" i="16"/>
  <c r="G3345" i="16"/>
  <c r="F3345" i="16"/>
  <c r="S3347" i="16" l="1"/>
  <c r="A3347" i="16"/>
  <c r="F3346" i="16"/>
  <c r="G3346" i="16"/>
  <c r="D3346" i="16"/>
  <c r="S3348" i="16" l="1"/>
  <c r="A3348" i="16"/>
  <c r="F3347" i="16"/>
  <c r="G3347" i="16"/>
  <c r="D3347" i="16"/>
  <c r="D3348" i="16" l="1"/>
  <c r="F3348" i="16"/>
  <c r="G3348" i="16"/>
  <c r="S3349" i="16"/>
  <c r="A3349" i="16"/>
  <c r="S3350" i="16" l="1"/>
  <c r="A3350" i="16"/>
  <c r="G3349" i="16"/>
  <c r="F3349" i="16"/>
  <c r="D3349" i="16"/>
  <c r="F3350" i="16" l="1"/>
  <c r="D3350" i="16"/>
  <c r="G3350" i="16"/>
  <c r="S3351" i="16"/>
  <c r="A3351" i="16"/>
  <c r="D3351" i="16" l="1"/>
  <c r="G3351" i="16"/>
  <c r="F3351" i="16"/>
  <c r="A3352" i="16"/>
  <c r="S3352" i="16"/>
  <c r="F3352" i="16" l="1"/>
  <c r="D3352" i="16"/>
  <c r="G3352" i="16"/>
  <c r="S3353" i="16"/>
  <c r="A3353" i="16"/>
  <c r="A3354" i="16" l="1"/>
  <c r="S3354" i="16"/>
  <c r="F3353" i="16"/>
  <c r="G3353" i="16"/>
  <c r="D3353" i="16"/>
  <c r="D3354" i="16" l="1"/>
  <c r="F3354" i="16"/>
  <c r="G3354" i="16"/>
  <c r="S3355" i="16"/>
  <c r="A3355" i="16"/>
  <c r="S3356" i="16" l="1"/>
  <c r="A3356" i="16"/>
  <c r="G3355" i="16"/>
  <c r="F3355" i="16"/>
  <c r="D3355" i="16"/>
  <c r="G3356" i="16" l="1"/>
  <c r="F3356" i="16"/>
  <c r="D3356" i="16"/>
  <c r="S3357" i="16"/>
  <c r="A3357" i="16"/>
  <c r="F3357" i="16" l="1"/>
  <c r="D3357" i="16"/>
  <c r="G3357" i="16"/>
  <c r="A3358" i="16"/>
  <c r="S3358" i="16"/>
  <c r="F3358" i="16" l="1"/>
  <c r="D3358" i="16"/>
  <c r="G3358" i="16"/>
  <c r="S3359" i="16"/>
  <c r="A3359" i="16"/>
  <c r="G3359" i="16" l="1"/>
  <c r="F3359" i="16"/>
  <c r="D3359" i="16"/>
  <c r="S3360" i="16"/>
  <c r="A3360" i="16"/>
  <c r="A3361" i="16" l="1"/>
  <c r="S3361" i="16"/>
  <c r="G3360" i="16"/>
  <c r="F3360" i="16"/>
  <c r="D3360" i="16"/>
  <c r="G3361" i="16" l="1"/>
  <c r="F3361" i="16"/>
  <c r="D3361" i="16"/>
  <c r="S3362" i="16"/>
  <c r="A3362" i="16"/>
  <c r="S3363" i="16" l="1"/>
  <c r="A3363" i="16"/>
  <c r="G3362" i="16"/>
  <c r="D3362" i="16"/>
  <c r="F3362" i="16"/>
  <c r="F3363" i="16" l="1"/>
  <c r="D3363" i="16"/>
  <c r="G3363" i="16"/>
  <c r="S3364" i="16"/>
  <c r="A3364" i="16"/>
  <c r="G3364" i="16" l="1"/>
  <c r="F3364" i="16"/>
  <c r="D3364" i="16"/>
  <c r="S3365" i="16"/>
  <c r="A3365" i="16"/>
  <c r="S3366" i="16" l="1"/>
  <c r="A3366" i="16"/>
  <c r="D3365" i="16"/>
  <c r="G3365" i="16"/>
  <c r="F3365" i="16"/>
  <c r="F3366" i="16" l="1"/>
  <c r="D3366" i="16"/>
  <c r="G3366" i="16"/>
  <c r="S3367" i="16"/>
  <c r="A3367" i="16"/>
  <c r="D3367" i="16" l="1"/>
  <c r="F3367" i="16"/>
  <c r="G3367" i="16"/>
  <c r="S3368" i="16"/>
  <c r="A3368" i="16"/>
  <c r="A3369" i="16" l="1"/>
  <c r="S3369" i="16"/>
  <c r="G3368" i="16"/>
  <c r="D3368" i="16"/>
  <c r="F3368" i="16"/>
  <c r="S3370" i="16" l="1"/>
  <c r="A3370" i="16"/>
  <c r="G3369" i="16"/>
  <c r="F3369" i="16"/>
  <c r="D3369" i="16"/>
  <c r="G3370" i="16" l="1"/>
  <c r="D3370" i="16"/>
  <c r="F3370" i="16"/>
  <c r="S3371" i="16"/>
  <c r="A3371" i="16"/>
  <c r="S3372" i="16" l="1"/>
  <c r="A3372" i="16"/>
  <c r="G3371" i="16"/>
  <c r="F3371" i="16"/>
  <c r="D3371" i="16"/>
  <c r="D3372" i="16" l="1"/>
  <c r="F3372" i="16"/>
  <c r="G3372" i="16"/>
  <c r="S3373" i="16"/>
  <c r="A3373" i="16"/>
  <c r="F3373" i="16" l="1"/>
  <c r="G3373" i="16"/>
  <c r="D3373" i="16"/>
  <c r="S3374" i="16"/>
  <c r="A3374" i="16"/>
  <c r="S3375" i="16" l="1"/>
  <c r="A3375" i="16"/>
  <c r="F3374" i="16"/>
  <c r="G3374" i="16"/>
  <c r="D3374" i="16"/>
  <c r="F3375" i="16" l="1"/>
  <c r="G3375" i="16"/>
  <c r="D3375" i="16"/>
  <c r="S3376" i="16"/>
  <c r="A3376" i="16"/>
  <c r="G3376" i="16" l="1"/>
  <c r="D3376" i="16"/>
  <c r="F3376" i="16"/>
  <c r="S3377" i="16"/>
  <c r="A3377" i="16"/>
  <c r="S3378" i="16" l="1"/>
  <c r="A3378" i="16"/>
  <c r="F3377" i="16"/>
  <c r="D3377" i="16"/>
  <c r="G3377" i="16"/>
  <c r="G3378" i="16" l="1"/>
  <c r="F3378" i="16"/>
  <c r="D3378" i="16"/>
  <c r="A3379" i="16"/>
  <c r="S3379" i="16"/>
  <c r="D3379" i="16" l="1"/>
  <c r="G3379" i="16"/>
  <c r="F3379" i="16"/>
  <c r="S3380" i="16"/>
  <c r="A3380" i="16"/>
  <c r="A3381" i="16" l="1"/>
  <c r="S3381" i="16"/>
  <c r="D3380" i="16"/>
  <c r="G3380" i="16"/>
  <c r="F3380" i="16"/>
  <c r="A3382" i="16" l="1"/>
  <c r="S3382" i="16"/>
  <c r="D3381" i="16"/>
  <c r="G3381" i="16"/>
  <c r="F3381" i="16"/>
  <c r="S3383" i="16" l="1"/>
  <c r="A3383" i="16"/>
  <c r="D3382" i="16"/>
  <c r="G3382" i="16"/>
  <c r="F3382" i="16"/>
  <c r="G3383" i="16" l="1"/>
  <c r="D3383" i="16"/>
  <c r="F3383" i="16"/>
  <c r="S3384" i="16"/>
  <c r="A3384" i="16"/>
  <c r="S3385" i="16" l="1"/>
  <c r="A3385" i="16"/>
  <c r="G3384" i="16"/>
  <c r="F3384" i="16"/>
  <c r="D3384" i="16"/>
  <c r="D3385" i="16" l="1"/>
  <c r="F3385" i="16"/>
  <c r="G3385" i="16"/>
  <c r="S3386" i="16"/>
  <c r="A3386" i="16"/>
  <c r="A3387" i="16" l="1"/>
  <c r="S3387" i="16"/>
  <c r="D3386" i="16"/>
  <c r="F3386" i="16"/>
  <c r="G3386" i="16"/>
  <c r="S3388" i="16" l="1"/>
  <c r="A3388" i="16"/>
  <c r="G3387" i="16"/>
  <c r="D3387" i="16"/>
  <c r="F3387" i="16"/>
  <c r="F3388" i="16" l="1"/>
  <c r="G3388" i="16"/>
  <c r="D3388" i="16"/>
  <c r="S3389" i="16"/>
  <c r="A3389" i="16"/>
  <c r="F3389" i="16" l="1"/>
  <c r="D3389" i="16"/>
  <c r="G3389" i="16"/>
  <c r="S3390" i="16"/>
  <c r="A3390" i="16"/>
  <c r="G3390" i="16" l="1"/>
  <c r="D3390" i="16"/>
  <c r="F3390" i="16"/>
  <c r="A3391" i="16"/>
  <c r="S3391" i="16"/>
  <c r="D3391" i="16" l="1"/>
  <c r="G3391" i="16"/>
  <c r="F3391" i="16"/>
  <c r="S3392" i="16"/>
  <c r="A3392" i="16"/>
  <c r="S3393" i="16" l="1"/>
  <c r="A3393" i="16"/>
  <c r="D3392" i="16"/>
  <c r="F3392" i="16"/>
  <c r="G3392" i="16"/>
  <c r="F3393" i="16" l="1"/>
  <c r="D3393" i="16"/>
  <c r="G3393" i="16"/>
  <c r="S3394" i="16"/>
  <c r="A3394" i="16"/>
  <c r="S3395" i="16" l="1"/>
  <c r="A3395" i="16"/>
  <c r="G3394" i="16"/>
  <c r="D3394" i="16"/>
  <c r="F3394" i="16"/>
  <c r="G3395" i="16" l="1"/>
  <c r="F3395" i="16"/>
  <c r="D3395" i="16"/>
  <c r="S3396" i="16"/>
  <c r="A3396" i="16"/>
  <c r="F3396" i="16" l="1"/>
  <c r="G3396" i="16"/>
  <c r="D3396" i="16"/>
  <c r="S3397" i="16"/>
  <c r="A3397" i="16"/>
  <c r="S3398" i="16" l="1"/>
  <c r="A3398" i="16"/>
  <c r="F3397" i="16"/>
  <c r="G3397" i="16"/>
  <c r="D3397" i="16"/>
  <c r="F3398" i="16" l="1"/>
  <c r="D3398" i="16"/>
  <c r="G3398" i="16"/>
  <c r="S3399" i="16"/>
  <c r="A3399" i="16"/>
  <c r="F3399" i="16" l="1"/>
  <c r="D3399" i="16"/>
  <c r="G3399" i="16"/>
  <c r="S3400" i="16"/>
  <c r="A3400" i="16"/>
  <c r="S3401" i="16" l="1"/>
  <c r="A3401" i="16"/>
  <c r="F3400" i="16"/>
  <c r="G3400" i="16"/>
  <c r="D3400" i="16"/>
  <c r="G3401" i="16" l="1"/>
  <c r="F3401" i="16"/>
  <c r="D3401" i="16"/>
  <c r="A3402" i="16"/>
  <c r="S3402" i="16"/>
  <c r="D3402" i="16" l="1"/>
  <c r="G3402" i="16"/>
  <c r="F3402" i="16"/>
  <c r="S3403" i="16"/>
  <c r="A3403" i="16"/>
  <c r="G3403" i="16" l="1"/>
  <c r="D3403" i="16"/>
  <c r="F3403" i="16"/>
  <c r="A3404" i="16"/>
  <c r="S3404" i="16"/>
  <c r="S3405" i="16" l="1"/>
  <c r="A3405" i="16"/>
  <c r="G3404" i="16"/>
  <c r="F3404" i="16"/>
  <c r="D3404" i="16"/>
  <c r="S3406" i="16" l="1"/>
  <c r="A3406" i="16"/>
  <c r="F3405" i="16"/>
  <c r="D3405" i="16"/>
  <c r="G3405" i="16"/>
  <c r="G3406" i="16" l="1"/>
  <c r="F3406" i="16"/>
  <c r="D3406" i="16"/>
  <c r="S3407" i="16"/>
  <c r="A3407" i="16"/>
  <c r="D3407" i="16" l="1"/>
  <c r="G3407" i="16"/>
  <c r="F3407" i="16"/>
  <c r="S3408" i="16"/>
  <c r="A3408" i="16"/>
  <c r="F3408" i="16" l="1"/>
  <c r="D3408" i="16"/>
  <c r="G3408" i="16"/>
  <c r="S3409" i="16"/>
  <c r="A3409" i="16"/>
  <c r="S3410" i="16" l="1"/>
  <c r="A3410" i="16"/>
  <c r="G3409" i="16"/>
  <c r="F3409" i="16"/>
  <c r="D3409" i="16"/>
  <c r="F3410" i="16" l="1"/>
  <c r="D3410" i="16"/>
  <c r="G3410" i="16"/>
  <c r="S3411" i="16"/>
  <c r="A3411" i="16"/>
  <c r="D3411" i="16" l="1"/>
  <c r="F3411" i="16"/>
  <c r="G3411" i="16"/>
  <c r="A3412" i="16"/>
  <c r="S3412" i="16"/>
  <c r="S3413" i="16" l="1"/>
  <c r="A3413" i="16"/>
  <c r="F3412" i="16"/>
  <c r="D3412" i="16"/>
  <c r="G3412" i="16"/>
  <c r="F3413" i="16" l="1"/>
  <c r="G3413" i="16"/>
  <c r="D3413" i="16"/>
  <c r="A3414" i="16"/>
  <c r="S3414" i="16"/>
  <c r="S3415" i="16" l="1"/>
  <c r="A3415" i="16"/>
  <c r="G3414" i="16"/>
  <c r="F3414" i="16"/>
  <c r="D3414" i="16"/>
  <c r="G3415" i="16" l="1"/>
  <c r="F3415" i="16"/>
  <c r="D3415" i="16"/>
  <c r="S3416" i="16"/>
  <c r="A3416" i="16"/>
  <c r="S3417" i="16" l="1"/>
  <c r="A3417" i="16"/>
  <c r="D3416" i="16"/>
  <c r="G3416" i="16"/>
  <c r="F3416" i="16"/>
  <c r="G3417" i="16" l="1"/>
  <c r="F3417" i="16"/>
  <c r="D3417" i="16"/>
  <c r="S3418" i="16"/>
  <c r="A3418" i="16"/>
  <c r="S3419" i="16" l="1"/>
  <c r="A3419" i="16"/>
  <c r="G3418" i="16"/>
  <c r="D3418" i="16"/>
  <c r="F3418" i="16"/>
  <c r="D3419" i="16" l="1"/>
  <c r="G3419" i="16"/>
  <c r="F3419" i="16"/>
  <c r="S3420" i="16"/>
  <c r="A3420" i="16"/>
  <c r="S3421" i="16" l="1"/>
  <c r="A3421" i="16"/>
  <c r="F3420" i="16"/>
  <c r="G3420" i="16"/>
  <c r="D3420" i="16"/>
  <c r="G3421" i="16" l="1"/>
  <c r="F3421" i="16"/>
  <c r="D3421" i="16"/>
  <c r="S3422" i="16"/>
  <c r="A3422" i="16"/>
  <c r="D3422" i="16" l="1"/>
  <c r="F3422" i="16"/>
  <c r="G3422" i="16"/>
  <c r="S3423" i="16"/>
  <c r="A3423" i="16"/>
  <c r="D3423" i="16" l="1"/>
  <c r="G3423" i="16"/>
  <c r="F3423" i="16"/>
  <c r="S3424" i="16"/>
  <c r="A3424" i="16"/>
  <c r="D3424" i="16" l="1"/>
  <c r="F3424" i="16"/>
  <c r="G3424" i="16"/>
  <c r="A3425" i="16"/>
  <c r="S3425" i="16"/>
  <c r="S3426" i="16" l="1"/>
  <c r="A3426" i="16"/>
  <c r="D3425" i="16"/>
  <c r="F3425" i="16"/>
  <c r="G3425" i="16"/>
  <c r="F3426" i="16" l="1"/>
  <c r="G3426" i="16"/>
  <c r="D3426" i="16"/>
  <c r="S3427" i="16"/>
  <c r="A3427" i="16"/>
  <c r="D3427" i="16" l="1"/>
  <c r="F3427" i="16"/>
  <c r="G3427" i="16"/>
  <c r="S3428" i="16"/>
  <c r="A3428" i="16"/>
  <c r="G3428" i="16" l="1"/>
  <c r="F3428" i="16"/>
  <c r="D3428" i="16"/>
  <c r="S3429" i="16"/>
  <c r="A3429" i="16"/>
  <c r="S3430" i="16" l="1"/>
  <c r="A3430" i="16"/>
  <c r="F3429" i="16"/>
  <c r="G3429" i="16"/>
  <c r="D3429" i="16"/>
  <c r="D3430" i="16" l="1"/>
  <c r="F3430" i="16"/>
  <c r="G3430" i="16"/>
  <c r="A3431" i="16"/>
  <c r="S3431" i="16"/>
  <c r="D3431" i="16" l="1"/>
  <c r="G3431" i="16"/>
  <c r="F3431" i="16"/>
  <c r="S3432" i="16"/>
  <c r="A3432" i="16"/>
  <c r="G3432" i="16" l="1"/>
  <c r="F3432" i="16"/>
  <c r="D3432" i="16"/>
  <c r="S3433" i="16"/>
  <c r="A3433" i="16"/>
  <c r="G3433" i="16" l="1"/>
  <c r="D3433" i="16"/>
  <c r="F3433" i="16"/>
  <c r="S3434" i="16"/>
  <c r="A3434" i="16"/>
  <c r="G3434" i="16" l="1"/>
  <c r="D3434" i="16"/>
  <c r="F3434" i="16"/>
  <c r="S3435" i="16"/>
  <c r="A3435" i="16"/>
  <c r="S3436" i="16" l="1"/>
  <c r="A3436" i="16"/>
  <c r="G3435" i="16"/>
  <c r="F3435" i="16"/>
  <c r="D3435" i="16"/>
  <c r="F3436" i="16" l="1"/>
  <c r="D3436" i="16"/>
  <c r="G3436" i="16"/>
  <c r="A3437" i="16"/>
  <c r="S3437" i="16"/>
  <c r="S3438" i="16" l="1"/>
  <c r="A3438" i="16"/>
  <c r="D3437" i="16"/>
  <c r="G3437" i="16"/>
  <c r="F3437" i="16"/>
  <c r="S3439" i="16" l="1"/>
  <c r="A3439" i="16"/>
  <c r="G3438" i="16"/>
  <c r="F3438" i="16"/>
  <c r="D3438" i="16"/>
  <c r="A3440" i="16" l="1"/>
  <c r="S3440" i="16"/>
  <c r="G3439" i="16"/>
  <c r="F3439" i="16"/>
  <c r="D3439" i="16"/>
  <c r="G3440" i="16" l="1"/>
  <c r="F3440" i="16"/>
  <c r="D3440" i="16"/>
  <c r="S3441" i="16"/>
  <c r="A3441" i="16"/>
  <c r="G3441" i="16" l="1"/>
  <c r="F3441" i="16"/>
  <c r="D3441" i="16"/>
  <c r="A3442" i="16"/>
  <c r="S3442" i="16"/>
  <c r="F3442" i="16" l="1"/>
  <c r="D3442" i="16"/>
  <c r="G3442" i="16"/>
  <c r="S3443" i="16"/>
  <c r="A3443" i="16"/>
  <c r="G3443" i="16" l="1"/>
  <c r="F3443" i="16"/>
  <c r="D3443" i="16"/>
  <c r="S3444" i="16"/>
  <c r="A3444" i="16"/>
  <c r="F3444" i="16" l="1"/>
  <c r="D3444" i="16"/>
  <c r="G3444" i="16"/>
  <c r="S3445" i="16"/>
  <c r="A3445" i="16"/>
  <c r="F3445" i="16" l="1"/>
  <c r="D3445" i="16"/>
  <c r="G3445" i="16"/>
  <c r="A3446" i="16"/>
  <c r="S3446" i="16"/>
  <c r="F3446" i="16" l="1"/>
  <c r="D3446" i="16"/>
  <c r="G3446" i="16"/>
  <c r="S3447" i="16"/>
  <c r="A3447" i="16"/>
  <c r="S3448" i="16" l="1"/>
  <c r="A3448" i="16"/>
  <c r="G3447" i="16"/>
  <c r="F3447" i="16"/>
  <c r="D3447" i="16"/>
  <c r="D3448" i="16" l="1"/>
  <c r="G3448" i="16"/>
  <c r="F3448" i="16"/>
  <c r="A3449" i="16"/>
  <c r="S3449" i="16"/>
  <c r="D3449" i="16" l="1"/>
  <c r="G3449" i="16"/>
  <c r="F3449" i="16"/>
  <c r="S3450" i="16"/>
  <c r="A3450" i="16"/>
  <c r="F3450" i="16" l="1"/>
  <c r="G3450" i="16"/>
  <c r="D3450" i="16"/>
  <c r="S3451" i="16"/>
  <c r="A3451" i="16"/>
  <c r="A3452" i="16" l="1"/>
  <c r="S3452" i="16"/>
  <c r="D3451" i="16"/>
  <c r="F3451" i="16"/>
  <c r="G3451" i="16"/>
  <c r="G3452" i="16" l="1"/>
  <c r="F3452" i="16"/>
  <c r="D3452" i="16"/>
  <c r="S3453" i="16"/>
  <c r="A3453" i="16"/>
  <c r="S3454" i="16" l="1"/>
  <c r="A3454" i="16"/>
  <c r="G3453" i="16"/>
  <c r="D3453" i="16"/>
  <c r="F3453" i="16"/>
  <c r="G3454" i="16" l="1"/>
  <c r="D3454" i="16"/>
  <c r="F3454" i="16"/>
  <c r="S3455" i="16"/>
  <c r="A3455" i="16"/>
  <c r="G3455" i="16" l="1"/>
  <c r="D3455" i="16"/>
  <c r="F3455" i="16"/>
  <c r="A3456" i="16"/>
  <c r="S3456" i="16"/>
  <c r="G3456" i="16" l="1"/>
  <c r="F3456" i="16"/>
  <c r="D3456" i="16"/>
  <c r="S3457" i="16"/>
  <c r="A3457" i="16"/>
  <c r="S3458" i="16" l="1"/>
  <c r="A3458" i="16"/>
  <c r="F3457" i="16"/>
  <c r="G3457" i="16"/>
  <c r="D3457" i="16"/>
  <c r="F3458" i="16" l="1"/>
  <c r="D3458" i="16"/>
  <c r="G3458" i="16"/>
  <c r="S3459" i="16"/>
  <c r="A3459" i="16"/>
  <c r="G3459" i="16" l="1"/>
  <c r="F3459" i="16"/>
  <c r="D3459" i="16"/>
  <c r="S3460" i="16"/>
  <c r="A3460" i="16"/>
  <c r="A3461" i="16" l="1"/>
  <c r="S3461" i="16"/>
  <c r="D3460" i="16"/>
  <c r="G3460" i="16"/>
  <c r="F3460" i="16"/>
  <c r="D3461" i="16" l="1"/>
  <c r="G3461" i="16"/>
  <c r="F3461" i="16"/>
  <c r="A3462" i="16"/>
  <c r="S3462" i="16"/>
  <c r="S3463" i="16" l="1"/>
  <c r="A3463" i="16"/>
  <c r="G3462" i="16"/>
  <c r="F3462" i="16"/>
  <c r="D3462" i="16"/>
  <c r="G3463" i="16" l="1"/>
  <c r="F3463" i="16"/>
  <c r="D3463" i="16"/>
  <c r="S3464" i="16"/>
  <c r="A3464" i="16"/>
  <c r="G3464" i="16" l="1"/>
  <c r="D3464" i="16"/>
  <c r="F3464" i="16"/>
  <c r="S3465" i="16"/>
  <c r="A3465" i="16"/>
  <c r="S3466" i="16" l="1"/>
  <c r="A3466" i="16"/>
  <c r="G3465" i="16"/>
  <c r="F3465" i="16"/>
  <c r="D3465" i="16"/>
  <c r="G3466" i="16" l="1"/>
  <c r="F3466" i="16"/>
  <c r="D3466" i="16"/>
  <c r="S3467" i="16"/>
  <c r="A3467" i="16"/>
  <c r="G3467" i="16" l="1"/>
  <c r="D3467" i="16"/>
  <c r="F3467" i="16"/>
  <c r="S3468" i="16"/>
  <c r="A3468" i="16"/>
  <c r="S3469" i="16" l="1"/>
  <c r="A3469" i="16"/>
  <c r="D3468" i="16"/>
  <c r="G3468" i="16"/>
  <c r="F3468" i="16"/>
  <c r="F3469" i="16" l="1"/>
  <c r="D3469" i="16"/>
  <c r="G3469" i="16"/>
  <c r="S3470" i="16"/>
  <c r="A3470" i="16"/>
  <c r="D3470" i="16" l="1"/>
  <c r="G3470" i="16"/>
  <c r="F3470" i="16"/>
  <c r="S3471" i="16"/>
  <c r="A3471" i="16"/>
  <c r="S3472" i="16" l="1"/>
  <c r="A3472" i="16"/>
  <c r="G3471" i="16"/>
  <c r="F3471" i="16"/>
  <c r="D3471" i="16"/>
  <c r="G3472" i="16" l="1"/>
  <c r="D3472" i="16"/>
  <c r="F3472" i="16"/>
  <c r="A3473" i="16"/>
  <c r="S3473" i="16"/>
  <c r="S3474" i="16" l="1"/>
  <c r="A3474" i="16"/>
  <c r="D3473" i="16"/>
  <c r="G3473" i="16"/>
  <c r="F3473" i="16"/>
  <c r="S3475" i="16" l="1"/>
  <c r="A3475" i="16"/>
  <c r="F3474" i="16"/>
  <c r="D3474" i="16"/>
  <c r="G3474" i="16"/>
  <c r="G3475" i="16" l="1"/>
  <c r="F3475" i="16"/>
  <c r="D3475" i="16"/>
  <c r="A3476" i="16"/>
  <c r="S3476" i="16"/>
  <c r="D3476" i="16" l="1"/>
  <c r="G3476" i="16"/>
  <c r="F3476" i="16"/>
  <c r="S3477" i="16"/>
  <c r="A3477" i="16"/>
  <c r="G3477" i="16" l="1"/>
  <c r="F3477" i="16"/>
  <c r="D3477" i="16"/>
  <c r="A3478" i="16"/>
  <c r="S3478" i="16"/>
  <c r="S3479" i="16" l="1"/>
  <c r="A3479" i="16"/>
  <c r="F3478" i="16"/>
  <c r="D3478" i="16"/>
  <c r="G3478" i="16"/>
  <c r="D3479" i="16" l="1"/>
  <c r="F3479" i="16"/>
  <c r="G3479" i="16"/>
  <c r="S3480" i="16"/>
  <c r="A3480" i="16"/>
  <c r="A3481" i="16" l="1"/>
  <c r="S3481" i="16"/>
  <c r="G3480" i="16"/>
  <c r="D3480" i="16"/>
  <c r="F3480" i="16"/>
  <c r="S3482" i="16" l="1"/>
  <c r="A3482" i="16"/>
  <c r="D3481" i="16"/>
  <c r="G3481" i="16"/>
  <c r="F3481" i="16"/>
  <c r="D3482" i="16" l="1"/>
  <c r="F3482" i="16"/>
  <c r="G3482" i="16"/>
  <c r="A3483" i="16"/>
  <c r="S3483" i="16"/>
  <c r="D3483" i="16" l="1"/>
  <c r="F3483" i="16"/>
  <c r="G3483" i="16"/>
  <c r="S3484" i="16"/>
  <c r="A3484" i="16"/>
  <c r="S3485" i="16" l="1"/>
  <c r="A3485" i="16"/>
  <c r="D3484" i="16"/>
  <c r="F3484" i="16"/>
  <c r="G3484" i="16"/>
  <c r="S3486" i="16" l="1"/>
  <c r="A3486" i="16"/>
  <c r="F3485" i="16"/>
  <c r="D3485" i="16"/>
  <c r="G3485" i="16"/>
  <c r="G3486" i="16" l="1"/>
  <c r="D3486" i="16"/>
  <c r="F3486" i="16"/>
  <c r="S3487" i="16"/>
  <c r="A3487" i="16"/>
  <c r="F3487" i="16" l="1"/>
  <c r="D3487" i="16"/>
  <c r="G3487" i="16"/>
  <c r="S3488" i="16"/>
  <c r="A3488" i="16"/>
  <c r="G3488" i="16" l="1"/>
  <c r="F3488" i="16"/>
  <c r="D3488" i="16"/>
  <c r="S3489" i="16"/>
  <c r="A3489" i="16"/>
  <c r="A3490" i="16" l="1"/>
  <c r="S3490" i="16"/>
  <c r="D3489" i="16"/>
  <c r="F3489" i="16"/>
  <c r="G3489" i="16"/>
  <c r="G3490" i="16" l="1"/>
  <c r="D3490" i="16"/>
  <c r="F3490" i="16"/>
  <c r="S3491" i="16"/>
  <c r="A3491" i="16"/>
  <c r="D3491" i="16" l="1"/>
  <c r="G3491" i="16"/>
  <c r="F3491" i="16"/>
  <c r="S3492" i="16"/>
  <c r="A3492" i="16"/>
  <c r="S3493" i="16" l="1"/>
  <c r="A3493" i="16"/>
  <c r="F3492" i="16"/>
  <c r="G3492" i="16"/>
  <c r="D3492" i="16"/>
  <c r="G3493" i="16" l="1"/>
  <c r="F3493" i="16"/>
  <c r="D3493" i="16"/>
  <c r="S3494" i="16"/>
  <c r="A3494" i="16"/>
  <c r="D3494" i="16" l="1"/>
  <c r="G3494" i="16"/>
  <c r="F3494" i="16"/>
  <c r="S3495" i="16"/>
  <c r="A3495" i="16"/>
  <c r="F3495" i="16" l="1"/>
  <c r="D3495" i="16"/>
  <c r="G3495" i="16"/>
  <c r="S3496" i="16"/>
  <c r="A3496" i="16"/>
  <c r="F3496" i="16" l="1"/>
  <c r="G3496" i="16"/>
  <c r="D3496" i="16"/>
  <c r="S3497" i="16"/>
  <c r="A3497" i="16"/>
  <c r="G3497" i="16" l="1"/>
  <c r="F3497" i="16"/>
  <c r="D3497" i="16"/>
  <c r="S3498" i="16"/>
  <c r="A3498" i="16"/>
  <c r="G3498" i="16" l="1"/>
  <c r="D3498" i="16"/>
  <c r="F3498" i="16"/>
  <c r="A3499" i="16"/>
  <c r="S3499" i="16"/>
  <c r="S3500" i="16" l="1"/>
  <c r="A3500" i="16"/>
  <c r="F3499" i="16"/>
  <c r="D3499" i="16"/>
  <c r="G3499" i="16"/>
  <c r="G3500" i="16" l="1"/>
  <c r="F3500" i="16"/>
  <c r="D3500" i="16"/>
  <c r="S3501" i="16"/>
  <c r="A3501" i="16"/>
  <c r="G3501" i="16" l="1"/>
  <c r="D3501" i="16"/>
  <c r="F3501" i="16"/>
  <c r="S3502" i="16"/>
  <c r="A3502" i="16"/>
  <c r="S3503" i="16" l="1"/>
  <c r="A3503" i="16"/>
  <c r="G3502" i="16"/>
  <c r="F3502" i="16"/>
  <c r="D3502" i="16"/>
  <c r="D3503" i="16" l="1"/>
  <c r="G3503" i="16"/>
  <c r="F3503" i="16"/>
  <c r="S3504" i="16"/>
  <c r="A3504" i="16"/>
  <c r="S3505" i="16" l="1"/>
  <c r="A3505" i="16"/>
  <c r="F3504" i="16"/>
  <c r="D3504" i="16"/>
  <c r="G3504" i="16"/>
  <c r="F3505" i="16" l="1"/>
  <c r="D3505" i="16"/>
  <c r="G3505" i="16"/>
  <c r="S3506" i="16"/>
  <c r="A3506" i="16"/>
  <c r="F3506" i="16" l="1"/>
  <c r="G3506" i="16"/>
  <c r="D3506" i="16"/>
  <c r="A3507" i="16"/>
  <c r="S3507" i="16"/>
  <c r="S3508" i="16" l="1"/>
  <c r="A3508" i="16"/>
  <c r="D3507" i="16"/>
  <c r="G3507" i="16"/>
  <c r="F3507" i="16"/>
  <c r="D3508" i="16" l="1"/>
  <c r="F3508" i="16"/>
  <c r="G3508" i="16"/>
  <c r="S3509" i="16"/>
  <c r="A3509" i="16"/>
  <c r="S3510" i="16" l="1"/>
  <c r="A3510" i="16"/>
  <c r="G3509" i="16"/>
  <c r="F3509" i="16"/>
  <c r="D3509" i="16"/>
  <c r="D3510" i="16" l="1"/>
  <c r="G3510" i="16"/>
  <c r="F3510" i="16"/>
  <c r="S3511" i="16"/>
  <c r="A3511" i="16"/>
  <c r="S3512" i="16" l="1"/>
  <c r="A3512" i="16"/>
  <c r="D3511" i="16"/>
  <c r="G3511" i="16"/>
  <c r="F3511" i="16"/>
  <c r="F3512" i="16" l="1"/>
  <c r="G3512" i="16"/>
  <c r="D3512" i="16"/>
  <c r="S3513" i="16"/>
  <c r="A3513" i="16"/>
  <c r="G3513" i="16" l="1"/>
  <c r="D3513" i="16"/>
  <c r="F3513" i="16"/>
  <c r="S3514" i="16"/>
  <c r="A3514" i="16"/>
  <c r="S3515" i="16" l="1"/>
  <c r="A3515" i="16"/>
  <c r="F3514" i="16"/>
  <c r="G3514" i="16"/>
  <c r="D3514" i="16"/>
  <c r="G3515" i="16" l="1"/>
  <c r="D3515" i="16"/>
  <c r="F3515" i="16"/>
  <c r="S3516" i="16"/>
  <c r="A3516" i="16"/>
  <c r="S3517" i="16" l="1"/>
  <c r="A3517" i="16"/>
  <c r="D3516" i="16"/>
  <c r="G3516" i="16"/>
  <c r="F3516" i="16"/>
  <c r="F3517" i="16" l="1"/>
  <c r="D3517" i="16"/>
  <c r="G3517" i="16"/>
  <c r="S3518" i="16"/>
  <c r="A3518" i="16"/>
  <c r="S3519" i="16" l="1"/>
  <c r="A3519" i="16"/>
  <c r="D3518" i="16"/>
  <c r="G3518" i="16"/>
  <c r="F3518" i="16"/>
  <c r="F3519" i="16" l="1"/>
  <c r="D3519" i="16"/>
  <c r="G3519" i="16"/>
  <c r="S3520" i="16"/>
  <c r="A3520" i="16"/>
  <c r="G3520" i="16" l="1"/>
  <c r="F3520" i="16"/>
  <c r="D3520" i="16"/>
  <c r="S3521" i="16"/>
  <c r="A3521" i="16"/>
  <c r="A3522" i="16" l="1"/>
  <c r="S3522" i="16"/>
  <c r="D3521" i="16"/>
  <c r="F3521" i="16"/>
  <c r="G3521" i="16"/>
  <c r="G3522" i="16" l="1"/>
  <c r="F3522" i="16"/>
  <c r="D3522" i="16"/>
  <c r="S3523" i="16"/>
  <c r="A3523" i="16"/>
  <c r="S3524" i="16" l="1"/>
  <c r="A3524" i="16"/>
  <c r="D3523" i="16"/>
  <c r="F3523" i="16"/>
  <c r="G3523" i="16"/>
  <c r="S3525" i="16" l="1"/>
  <c r="A3525" i="16"/>
  <c r="G3524" i="16"/>
  <c r="D3524" i="16"/>
  <c r="F3524" i="16"/>
  <c r="S3526" i="16" l="1"/>
  <c r="A3526" i="16"/>
  <c r="G3525" i="16"/>
  <c r="F3525" i="16"/>
  <c r="D3525" i="16"/>
  <c r="G3526" i="16" l="1"/>
  <c r="F3526" i="16"/>
  <c r="D3526" i="16"/>
  <c r="S3527" i="16"/>
  <c r="A3527" i="16"/>
  <c r="A3528" i="16" l="1"/>
  <c r="S3528" i="16"/>
  <c r="F3527" i="16"/>
  <c r="G3527" i="16"/>
  <c r="D3527" i="16"/>
  <c r="D3528" i="16" l="1"/>
  <c r="G3528" i="16"/>
  <c r="F3528" i="16"/>
  <c r="A3529" i="16"/>
  <c r="S3529" i="16"/>
  <c r="A3530" i="16" l="1"/>
  <c r="S3530" i="16"/>
  <c r="F3529" i="16"/>
  <c r="G3529" i="16"/>
  <c r="D3529" i="16"/>
  <c r="G3530" i="16" l="1"/>
  <c r="F3530" i="16"/>
  <c r="D3530" i="16"/>
  <c r="S3531" i="16"/>
  <c r="A3531" i="16"/>
  <c r="S3532" i="16" l="1"/>
  <c r="A3532" i="16"/>
  <c r="G3531" i="16"/>
  <c r="F3531" i="16"/>
  <c r="D3531" i="16"/>
  <c r="D3532" i="16" l="1"/>
  <c r="G3532" i="16"/>
  <c r="F3532" i="16"/>
  <c r="S3533" i="16"/>
  <c r="A3533" i="16"/>
  <c r="G3533" i="16" l="1"/>
  <c r="D3533" i="16"/>
  <c r="F3533" i="16"/>
  <c r="S3534" i="16"/>
  <c r="A3534" i="16"/>
  <c r="S3535" i="16" l="1"/>
  <c r="A3535" i="16"/>
  <c r="G3534" i="16"/>
  <c r="F3534" i="16"/>
  <c r="D3534" i="16"/>
  <c r="D3535" i="16" l="1"/>
  <c r="G3535" i="16"/>
  <c r="F3535" i="16"/>
  <c r="S3536" i="16"/>
  <c r="A3536" i="16"/>
  <c r="F3536" i="16" l="1"/>
  <c r="G3536" i="16"/>
  <c r="D3536" i="16"/>
  <c r="S3537" i="16"/>
  <c r="A3537" i="16"/>
  <c r="S3538" i="16" l="1"/>
  <c r="A3538" i="16"/>
  <c r="G3537" i="16"/>
  <c r="F3537" i="16"/>
  <c r="D3537" i="16"/>
  <c r="F3538" i="16" l="1"/>
  <c r="G3538" i="16"/>
  <c r="D3538" i="16"/>
  <c r="S3539" i="16"/>
  <c r="A3539" i="16"/>
  <c r="A3540" i="16" l="1"/>
  <c r="S3540" i="16"/>
  <c r="G3539" i="16"/>
  <c r="D3539" i="16"/>
  <c r="F3539" i="16"/>
  <c r="F3540" i="16" l="1"/>
  <c r="G3540" i="16"/>
  <c r="D3540" i="16"/>
  <c r="S3541" i="16"/>
  <c r="A3541" i="16"/>
  <c r="D3541" i="16" l="1"/>
  <c r="F3541" i="16"/>
  <c r="G3541" i="16"/>
  <c r="S3542" i="16"/>
  <c r="A3542" i="16"/>
  <c r="F3542" i="16" l="1"/>
  <c r="D3542" i="16"/>
  <c r="G3542" i="16"/>
  <c r="A3543" i="16"/>
  <c r="S3543" i="16"/>
  <c r="A3544" i="16" l="1"/>
  <c r="S3544" i="16"/>
  <c r="G3543" i="16"/>
  <c r="D3543" i="16"/>
  <c r="F3543" i="16"/>
  <c r="D3544" i="16" l="1"/>
  <c r="G3544" i="16"/>
  <c r="F3544" i="16"/>
  <c r="S3545" i="16"/>
  <c r="A3545" i="16"/>
  <c r="G3545" i="16" l="1"/>
  <c r="D3545" i="16"/>
  <c r="F3545" i="16"/>
  <c r="A3546" i="16"/>
  <c r="S3546" i="16"/>
  <c r="F3546" i="16" l="1"/>
  <c r="D3546" i="16"/>
  <c r="G3546" i="16"/>
  <c r="S3547" i="16"/>
  <c r="A3547" i="16"/>
  <c r="S3548" i="16" l="1"/>
  <c r="A3548" i="16"/>
  <c r="D3547" i="16"/>
  <c r="G3547" i="16"/>
  <c r="F3547" i="16"/>
  <c r="F3548" i="16" l="1"/>
  <c r="D3548" i="16"/>
  <c r="G3548" i="16"/>
  <c r="S3549" i="16"/>
  <c r="A3549" i="16"/>
  <c r="G3549" i="16" l="1"/>
  <c r="F3549" i="16"/>
  <c r="D3549" i="16"/>
  <c r="S3550" i="16"/>
  <c r="A3550" i="16"/>
  <c r="S3551" i="16" l="1"/>
  <c r="A3551" i="16"/>
  <c r="G3550" i="16"/>
  <c r="D3550" i="16"/>
  <c r="F3550" i="16"/>
  <c r="F3551" i="16" l="1"/>
  <c r="D3551" i="16"/>
  <c r="G3551" i="16"/>
  <c r="S3552" i="16"/>
  <c r="A3552" i="16"/>
  <c r="S3553" i="16" l="1"/>
  <c r="A3553" i="16"/>
  <c r="F3552" i="16"/>
  <c r="D3552" i="16"/>
  <c r="G3552" i="16"/>
  <c r="F3553" i="16" l="1"/>
  <c r="D3553" i="16"/>
  <c r="G3553" i="16"/>
  <c r="S3554" i="16"/>
  <c r="A3554" i="16"/>
  <c r="S3555" i="16" l="1"/>
  <c r="A3555" i="16"/>
  <c r="G3554" i="16"/>
  <c r="F3554" i="16"/>
  <c r="D3554" i="16"/>
  <c r="G3555" i="16" l="1"/>
  <c r="F3555" i="16"/>
  <c r="D3555" i="16"/>
  <c r="S3556" i="16"/>
  <c r="A3556" i="16"/>
  <c r="S3557" i="16" l="1"/>
  <c r="A3557" i="16"/>
  <c r="D3556" i="16"/>
  <c r="G3556" i="16"/>
  <c r="F3556" i="16"/>
  <c r="D3557" i="16" l="1"/>
  <c r="G3557" i="16"/>
  <c r="F3557" i="16"/>
  <c r="S3558" i="16"/>
  <c r="A3558" i="16"/>
  <c r="D3558" i="16" l="1"/>
  <c r="F3558" i="16"/>
  <c r="G3558" i="16"/>
  <c r="A3559" i="16"/>
  <c r="S3559" i="16"/>
  <c r="S3560" i="16" l="1"/>
  <c r="A3560" i="16"/>
  <c r="F3559" i="16"/>
  <c r="D3559" i="16"/>
  <c r="G3559" i="16"/>
  <c r="F3560" i="16" l="1"/>
  <c r="D3560" i="16"/>
  <c r="G3560" i="16"/>
  <c r="S3561" i="16"/>
  <c r="A3561" i="16"/>
  <c r="G3561" i="16" l="1"/>
  <c r="F3561" i="16"/>
  <c r="D3561" i="16"/>
  <c r="S3562" i="16"/>
  <c r="A3562" i="16"/>
  <c r="G3562" i="16" l="1"/>
  <c r="D3562" i="16"/>
  <c r="F3562" i="16"/>
  <c r="S3563" i="16"/>
  <c r="A3563" i="16"/>
  <c r="D3563" i="16" l="1"/>
  <c r="G3563" i="16"/>
  <c r="F3563" i="16"/>
  <c r="A3564" i="16"/>
  <c r="S3564" i="16"/>
  <c r="A3565" i="16" l="1"/>
  <c r="S3565" i="16"/>
  <c r="F3564" i="16"/>
  <c r="D3564" i="16"/>
  <c r="G3564" i="16"/>
  <c r="S3566" i="16" l="1"/>
  <c r="A3566" i="16"/>
  <c r="G3565" i="16"/>
  <c r="F3565" i="16"/>
  <c r="D3565" i="16"/>
  <c r="F3566" i="16" l="1"/>
  <c r="D3566" i="16"/>
  <c r="G3566" i="16"/>
  <c r="A3567" i="16"/>
  <c r="S3567" i="16"/>
  <c r="G3567" i="16" l="1"/>
  <c r="D3567" i="16"/>
  <c r="F3567" i="16"/>
  <c r="S3568" i="16"/>
  <c r="A3568" i="16"/>
  <c r="D3568" i="16" l="1"/>
  <c r="G3568" i="16"/>
  <c r="F3568" i="16"/>
  <c r="A3569" i="16"/>
  <c r="S3569" i="16"/>
  <c r="G3569" i="16" l="1"/>
  <c r="D3569" i="16"/>
  <c r="F3569" i="16"/>
  <c r="S3570" i="16"/>
  <c r="A3570" i="16"/>
  <c r="G3570" i="16" l="1"/>
  <c r="F3570" i="16"/>
  <c r="D3570" i="16"/>
  <c r="S3571" i="16"/>
  <c r="A3571" i="16"/>
  <c r="S3572" i="16" l="1"/>
  <c r="A3572" i="16"/>
  <c r="G3571" i="16"/>
  <c r="F3571" i="16"/>
  <c r="D3571" i="16"/>
  <c r="F3572" i="16" l="1"/>
  <c r="D3572" i="16"/>
  <c r="G3572" i="16"/>
  <c r="S3573" i="16"/>
  <c r="A3573" i="16"/>
  <c r="A3574" i="16" l="1"/>
  <c r="S3574" i="16"/>
  <c r="G3573" i="16"/>
  <c r="F3573" i="16"/>
  <c r="D3573" i="16"/>
  <c r="S3575" i="16" l="1"/>
  <c r="A3575" i="16"/>
  <c r="D3574" i="16"/>
  <c r="F3574" i="16"/>
  <c r="G3574" i="16"/>
  <c r="F3575" i="16" l="1"/>
  <c r="G3575" i="16"/>
  <c r="D3575" i="16"/>
  <c r="S3576" i="16"/>
  <c r="A3576" i="16"/>
  <c r="D3576" i="16" l="1"/>
  <c r="F3576" i="16"/>
  <c r="G3576" i="16"/>
  <c r="S3577" i="16"/>
  <c r="A3577" i="16"/>
  <c r="A3578" i="16" l="1"/>
  <c r="S3578" i="16"/>
  <c r="G3577" i="16"/>
  <c r="F3577" i="16"/>
  <c r="D3577" i="16"/>
  <c r="D3578" i="16" l="1"/>
  <c r="F3578" i="16"/>
  <c r="G3578" i="16"/>
  <c r="S3579" i="16"/>
  <c r="A3579" i="16"/>
  <c r="F3579" i="16" l="1"/>
  <c r="D3579" i="16"/>
  <c r="G3579" i="16"/>
  <c r="S3580" i="16"/>
  <c r="A3580" i="16"/>
  <c r="F3580" i="16" l="1"/>
  <c r="D3580" i="16"/>
  <c r="G3580" i="16"/>
  <c r="S3581" i="16"/>
  <c r="A3581" i="16"/>
  <c r="F3581" i="16" l="1"/>
  <c r="D3581" i="16"/>
  <c r="G3581" i="16"/>
  <c r="S3582" i="16"/>
  <c r="A3582" i="16"/>
  <c r="S3583" i="16" l="1"/>
  <c r="A3583" i="16"/>
  <c r="G3582" i="16"/>
  <c r="D3582" i="16"/>
  <c r="F3582" i="16"/>
  <c r="G3583" i="16" l="1"/>
  <c r="F3583" i="16"/>
  <c r="D3583" i="16"/>
  <c r="A3584" i="16"/>
  <c r="S3584" i="16"/>
  <c r="F3584" i="16" l="1"/>
  <c r="D3584" i="16"/>
  <c r="G3584" i="16"/>
  <c r="S3585" i="16"/>
  <c r="A3585" i="16"/>
  <c r="S3586" i="16" l="1"/>
  <c r="A3586" i="16"/>
  <c r="G3585" i="16"/>
  <c r="F3585" i="16"/>
  <c r="D3585" i="16"/>
  <c r="D3586" i="16" l="1"/>
  <c r="G3586" i="16"/>
  <c r="F3586" i="16"/>
  <c r="S3587" i="16"/>
  <c r="A3587" i="16"/>
  <c r="S3588" i="16" l="1"/>
  <c r="A3588" i="16"/>
  <c r="D3587" i="16"/>
  <c r="F3587" i="16"/>
  <c r="G3587" i="16"/>
  <c r="D3588" i="16" l="1"/>
  <c r="G3588" i="16"/>
  <c r="F3588" i="16"/>
  <c r="A3589" i="16"/>
  <c r="S3589" i="16"/>
  <c r="G3589" i="16" l="1"/>
  <c r="F3589" i="16"/>
  <c r="D3589" i="16"/>
  <c r="S3590" i="16"/>
  <c r="A3590" i="16"/>
  <c r="S3591" i="16" l="1"/>
  <c r="A3591" i="16"/>
  <c r="D3590" i="16"/>
  <c r="G3590" i="16"/>
  <c r="F3590" i="16"/>
  <c r="F3591" i="16" l="1"/>
  <c r="G3591" i="16"/>
  <c r="D3591" i="16"/>
  <c r="S3592" i="16"/>
  <c r="A3592" i="16"/>
  <c r="S3593" i="16" l="1"/>
  <c r="A3593" i="16"/>
  <c r="D3592" i="16"/>
  <c r="G3592" i="16"/>
  <c r="F3592" i="16"/>
  <c r="F3593" i="16" l="1"/>
  <c r="D3593" i="16"/>
  <c r="G3593" i="16"/>
  <c r="S3594" i="16"/>
  <c r="A3594" i="16"/>
  <c r="F3594" i="16" l="1"/>
  <c r="G3594" i="16"/>
  <c r="D3594" i="16"/>
  <c r="A3595" i="16"/>
  <c r="S3595" i="16"/>
  <c r="S3596" i="16" l="1"/>
  <c r="A3596" i="16"/>
  <c r="F3595" i="16"/>
  <c r="D3595" i="16"/>
  <c r="G3595" i="16"/>
  <c r="D3596" i="16" l="1"/>
  <c r="F3596" i="16"/>
  <c r="G3596" i="16"/>
  <c r="A3597" i="16"/>
  <c r="S3597" i="16"/>
  <c r="G3597" i="16" l="1"/>
  <c r="F3597" i="16"/>
  <c r="D3597" i="16"/>
  <c r="S3598" i="16"/>
  <c r="A3598" i="16"/>
  <c r="S3599" i="16" l="1"/>
  <c r="A3599" i="16"/>
  <c r="F3598" i="16"/>
  <c r="D3598" i="16"/>
  <c r="G3598" i="16"/>
  <c r="F3599" i="16" l="1"/>
  <c r="D3599" i="16"/>
  <c r="G3599" i="16"/>
  <c r="S3600" i="16"/>
  <c r="A3600" i="16"/>
  <c r="G3600" i="16" l="1"/>
  <c r="F3600" i="16"/>
  <c r="D3600" i="16"/>
  <c r="S3601" i="16"/>
  <c r="A3601" i="16"/>
  <c r="G3601" i="16" l="1"/>
  <c r="F3601" i="16"/>
  <c r="D3601" i="16"/>
  <c r="S3602" i="16"/>
  <c r="A3602" i="16"/>
  <c r="G3602" i="16" l="1"/>
  <c r="F3602" i="16"/>
  <c r="D3602" i="16"/>
  <c r="A3603" i="16"/>
  <c r="S3603" i="16"/>
  <c r="G3603" i="16" l="1"/>
  <c r="F3603" i="16"/>
  <c r="D3603" i="16"/>
  <c r="S3604" i="16"/>
  <c r="A3604" i="16"/>
  <c r="A3605" i="16" l="1"/>
  <c r="S3605" i="16"/>
  <c r="F3604" i="16"/>
  <c r="D3604" i="16"/>
  <c r="G3604" i="16"/>
  <c r="S3606" i="16" l="1"/>
  <c r="A3606" i="16"/>
  <c r="G3605" i="16"/>
  <c r="F3605" i="16"/>
  <c r="D3605" i="16"/>
  <c r="F3606" i="16" l="1"/>
  <c r="D3606" i="16"/>
  <c r="G3606" i="16"/>
  <c r="A3607" i="16"/>
  <c r="S3607" i="16"/>
  <c r="S3608" i="16" l="1"/>
  <c r="A3608" i="16"/>
  <c r="D3607" i="16"/>
  <c r="G3607" i="16"/>
  <c r="F3607" i="16"/>
  <c r="D3608" i="16" l="1"/>
  <c r="F3608" i="16"/>
  <c r="G3608" i="16"/>
  <c r="A3609" i="16"/>
  <c r="S3609" i="16"/>
  <c r="D3609" i="16" l="1"/>
  <c r="G3609" i="16"/>
  <c r="F3609" i="16"/>
  <c r="S3610" i="16"/>
  <c r="A3610" i="16"/>
  <c r="G3610" i="16" l="1"/>
  <c r="F3610" i="16"/>
  <c r="D3610" i="16"/>
  <c r="S3611" i="16"/>
  <c r="A3611" i="16"/>
  <c r="S3612" i="16" l="1"/>
  <c r="A3612" i="16"/>
  <c r="F3611" i="16"/>
  <c r="G3611" i="16"/>
  <c r="D3611" i="16"/>
  <c r="F3612" i="16" l="1"/>
  <c r="D3612" i="16"/>
  <c r="G3612" i="16"/>
  <c r="S3613" i="16"/>
  <c r="A3613" i="16"/>
  <c r="S3614" i="16" l="1"/>
  <c r="A3614" i="16"/>
  <c r="D3613" i="16"/>
  <c r="G3613" i="16"/>
  <c r="F3613" i="16"/>
  <c r="S3615" i="16" l="1"/>
  <c r="A3615" i="16"/>
  <c r="G3614" i="16"/>
  <c r="D3614" i="16"/>
  <c r="F3614" i="16"/>
  <c r="S3616" i="16" l="1"/>
  <c r="A3616" i="16"/>
  <c r="G3615" i="16"/>
  <c r="F3615" i="16"/>
  <c r="D3615" i="16"/>
  <c r="F3616" i="16" l="1"/>
  <c r="D3616" i="16"/>
  <c r="G3616" i="16"/>
  <c r="S3617" i="16"/>
  <c r="A3617" i="16"/>
  <c r="D3617" i="16" l="1"/>
  <c r="F3617" i="16"/>
  <c r="G3617" i="16"/>
  <c r="S3618" i="16"/>
  <c r="A3618" i="16"/>
  <c r="D3618" i="16" l="1"/>
  <c r="F3618" i="16"/>
  <c r="G3618" i="16"/>
  <c r="S3619" i="16"/>
  <c r="A3619" i="16"/>
  <c r="S3620" i="16" l="1"/>
  <c r="A3620" i="16"/>
  <c r="D3619" i="16"/>
  <c r="G3619" i="16"/>
  <c r="F3619" i="16"/>
  <c r="F3620" i="16" l="1"/>
  <c r="D3620" i="16"/>
  <c r="G3620" i="16"/>
  <c r="A3621" i="16"/>
  <c r="S3621" i="16"/>
  <c r="G3621" i="16" l="1"/>
  <c r="D3621" i="16"/>
  <c r="F3621" i="16"/>
  <c r="S3622" i="16"/>
  <c r="A3622" i="16"/>
  <c r="S3623" i="16" l="1"/>
  <c r="A3623" i="16"/>
  <c r="D3622" i="16"/>
  <c r="F3622" i="16"/>
  <c r="G3622" i="16"/>
  <c r="D3623" i="16" l="1"/>
  <c r="G3623" i="16"/>
  <c r="F3623" i="16"/>
  <c r="S3624" i="16"/>
  <c r="A3624" i="16"/>
  <c r="D3624" i="16" l="1"/>
  <c r="F3624" i="16"/>
  <c r="G3624" i="16"/>
  <c r="S3625" i="16"/>
  <c r="A3625" i="16"/>
  <c r="F3625" i="16" l="1"/>
  <c r="G3625" i="16"/>
  <c r="D3625" i="16"/>
  <c r="S3626" i="16"/>
  <c r="A3626" i="16"/>
  <c r="A3627" i="16" l="1"/>
  <c r="S3627" i="16"/>
  <c r="G3626" i="16"/>
  <c r="D3626" i="16"/>
  <c r="F3626" i="16"/>
  <c r="S3628" i="16" l="1"/>
  <c r="A3628" i="16"/>
  <c r="D3627" i="16"/>
  <c r="G3627" i="16"/>
  <c r="F3627" i="16"/>
  <c r="F3628" i="16" l="1"/>
  <c r="D3628" i="16"/>
  <c r="G3628" i="16"/>
  <c r="S3629" i="16"/>
  <c r="A3629" i="16"/>
  <c r="S3630" i="16" l="1"/>
  <c r="A3630" i="16"/>
  <c r="F3629" i="16"/>
  <c r="D3629" i="16"/>
  <c r="G3629" i="16"/>
  <c r="G3630" i="16" l="1"/>
  <c r="F3630" i="16"/>
  <c r="D3630" i="16"/>
  <c r="A3631" i="16"/>
  <c r="S3631" i="16"/>
  <c r="S3632" i="16" l="1"/>
  <c r="A3632" i="16"/>
  <c r="D3631" i="16"/>
  <c r="G3631" i="16"/>
  <c r="F3631" i="16"/>
  <c r="D3632" i="16" l="1"/>
  <c r="G3632" i="16"/>
  <c r="F3632" i="16"/>
  <c r="S3633" i="16"/>
  <c r="A3633" i="16"/>
  <c r="D3633" i="16" l="1"/>
  <c r="G3633" i="16"/>
  <c r="F3633" i="16"/>
  <c r="S3634" i="16"/>
  <c r="A3634" i="16"/>
  <c r="S3635" i="16" l="1"/>
  <c r="A3635" i="16"/>
  <c r="F3634" i="16"/>
  <c r="G3634" i="16"/>
  <c r="D3634" i="16"/>
  <c r="D3635" i="16" l="1"/>
  <c r="G3635" i="16"/>
  <c r="F3635" i="16"/>
  <c r="S3636" i="16"/>
  <c r="A3636" i="16"/>
  <c r="D3636" i="16" l="1"/>
  <c r="G3636" i="16"/>
  <c r="F3636" i="16"/>
  <c r="S3637" i="16"/>
  <c r="A3637" i="16"/>
  <c r="F3637" i="16" l="1"/>
  <c r="D3637" i="16"/>
  <c r="G3637" i="16"/>
  <c r="S3638" i="16"/>
  <c r="A3638" i="16"/>
  <c r="S3639" i="16" l="1"/>
  <c r="A3639" i="16"/>
  <c r="F3638" i="16"/>
  <c r="D3638" i="16"/>
  <c r="G3638" i="16"/>
  <c r="A3640" i="16" l="1"/>
  <c r="S3640" i="16"/>
  <c r="D3639" i="16"/>
  <c r="F3639" i="16"/>
  <c r="G3639" i="16"/>
  <c r="S3641" i="16" l="1"/>
  <c r="A3641" i="16"/>
  <c r="D3640" i="16"/>
  <c r="G3640" i="16"/>
  <c r="F3640" i="16"/>
  <c r="D3641" i="16" l="1"/>
  <c r="F3641" i="16"/>
  <c r="G3641" i="16"/>
  <c r="S3642" i="16"/>
  <c r="A3642" i="16"/>
  <c r="A3643" i="16" l="1"/>
  <c r="S3643" i="16"/>
  <c r="D3642" i="16"/>
  <c r="F3642" i="16"/>
  <c r="G3642" i="16"/>
  <c r="G3643" i="16" l="1"/>
  <c r="D3643" i="16"/>
  <c r="F3643" i="16"/>
  <c r="S3644" i="16"/>
  <c r="A3644" i="16"/>
  <c r="G3644" i="16" l="1"/>
  <c r="F3644" i="16"/>
  <c r="D3644" i="16"/>
  <c r="A3645" i="16"/>
  <c r="S3645" i="16"/>
  <c r="S3646" i="16" l="1"/>
  <c r="A3646" i="16"/>
  <c r="D3645" i="16"/>
  <c r="G3645" i="16"/>
  <c r="F3645" i="16"/>
  <c r="D3646" i="16" l="1"/>
  <c r="G3646" i="16"/>
  <c r="F3646" i="16"/>
  <c r="S3647" i="16"/>
  <c r="A3647" i="16"/>
  <c r="G3647" i="16" l="1"/>
  <c r="F3647" i="16"/>
  <c r="D3647" i="16"/>
  <c r="S3648" i="16"/>
  <c r="A3648" i="16"/>
  <c r="S3649" i="16" l="1"/>
  <c r="A3649" i="16"/>
  <c r="G3648" i="16"/>
  <c r="D3648" i="16"/>
  <c r="F3648" i="16"/>
  <c r="D3649" i="16" l="1"/>
  <c r="G3649" i="16"/>
  <c r="F3649" i="16"/>
  <c r="S3650" i="16"/>
  <c r="A3650" i="16"/>
  <c r="A3651" i="16" l="1"/>
  <c r="S3651" i="16"/>
  <c r="F3650" i="16"/>
  <c r="D3650" i="16"/>
  <c r="G3650" i="16"/>
  <c r="G3651" i="16" l="1"/>
  <c r="F3651" i="16"/>
  <c r="D3651" i="16"/>
  <c r="S3652" i="16"/>
  <c r="A3652" i="16"/>
  <c r="G3652" i="16" l="1"/>
  <c r="D3652" i="16"/>
  <c r="F3652" i="16"/>
  <c r="A3653" i="16"/>
  <c r="S3653" i="16"/>
  <c r="S3654" i="16" l="1"/>
  <c r="A3654" i="16"/>
  <c r="D3653" i="16"/>
  <c r="G3653" i="16"/>
  <c r="F3653" i="16"/>
  <c r="D3654" i="16" l="1"/>
  <c r="G3654" i="16"/>
  <c r="F3654" i="16"/>
  <c r="S3655" i="16"/>
  <c r="A3655" i="16"/>
  <c r="F3655" i="16" l="1"/>
  <c r="D3655" i="16"/>
  <c r="G3655" i="16"/>
  <c r="S3656" i="16"/>
  <c r="A3656" i="16"/>
  <c r="G3656" i="16" l="1"/>
  <c r="D3656" i="16"/>
  <c r="F3656" i="16"/>
  <c r="S3657" i="16"/>
  <c r="A3657" i="16"/>
  <c r="F3657" i="16" l="1"/>
  <c r="G3657" i="16"/>
  <c r="D3657" i="16"/>
  <c r="S3658" i="16"/>
  <c r="A3658" i="16"/>
  <c r="S3659" i="16" l="1"/>
  <c r="A3659" i="16"/>
  <c r="G3658" i="16"/>
  <c r="D3658" i="16"/>
  <c r="F3658" i="16"/>
  <c r="F3659" i="16" l="1"/>
  <c r="G3659" i="16"/>
  <c r="D3659" i="16"/>
  <c r="S3660" i="16"/>
  <c r="A3660" i="16"/>
  <c r="S3661" i="16" l="1"/>
  <c r="A3661" i="16"/>
  <c r="F3660" i="16"/>
  <c r="D3660" i="16"/>
  <c r="G3660" i="16"/>
  <c r="S3662" i="16" l="1"/>
  <c r="A3662" i="16"/>
  <c r="F3661" i="16"/>
  <c r="D3661" i="16"/>
  <c r="G3661" i="16"/>
  <c r="S3663" i="16" l="1"/>
  <c r="A3663" i="16"/>
  <c r="D3662" i="16"/>
  <c r="G3662" i="16"/>
  <c r="F3662" i="16"/>
  <c r="D3663" i="16" l="1"/>
  <c r="F3663" i="16"/>
  <c r="G3663" i="16"/>
  <c r="S3664" i="16"/>
  <c r="A3664" i="16"/>
  <c r="F3664" i="16" l="1"/>
  <c r="G3664" i="16"/>
  <c r="D3664" i="16"/>
  <c r="A3665" i="16"/>
  <c r="S3665" i="16"/>
  <c r="S3666" i="16" l="1"/>
  <c r="A3666" i="16"/>
  <c r="G3665" i="16"/>
  <c r="F3665" i="16"/>
  <c r="D3665" i="16"/>
  <c r="D3666" i="16" l="1"/>
  <c r="G3666" i="16"/>
  <c r="F3666" i="16"/>
  <c r="S3667" i="16"/>
  <c r="A3667" i="16"/>
  <c r="S3668" i="16" l="1"/>
  <c r="A3668" i="16"/>
  <c r="F3667" i="16"/>
  <c r="D3667" i="16"/>
  <c r="G3667" i="16"/>
  <c r="G3668" i="16" l="1"/>
  <c r="D3668" i="16"/>
  <c r="F3668" i="16"/>
  <c r="S3669" i="16"/>
  <c r="A3669" i="16"/>
  <c r="D3669" i="16" l="1"/>
  <c r="G3669" i="16"/>
  <c r="F3669" i="16"/>
  <c r="S3670" i="16"/>
  <c r="A3670" i="16"/>
  <c r="F3670" i="16" l="1"/>
  <c r="G3670" i="16"/>
  <c r="D3670" i="16"/>
  <c r="S3671" i="16"/>
  <c r="A3671" i="16"/>
  <c r="F3671" i="16" l="1"/>
  <c r="D3671" i="16"/>
  <c r="G3671" i="16"/>
  <c r="S3672" i="16"/>
  <c r="A3672" i="16"/>
  <c r="G3672" i="16" l="1"/>
  <c r="D3672" i="16"/>
  <c r="F3672" i="16"/>
  <c r="S3673" i="16"/>
  <c r="A3673" i="16"/>
  <c r="G3673" i="16" l="1"/>
  <c r="F3673" i="16"/>
  <c r="D3673" i="16"/>
  <c r="S3674" i="16"/>
  <c r="A3674" i="16"/>
  <c r="G3674" i="16" l="1"/>
  <c r="D3674" i="16"/>
  <c r="F3674" i="16"/>
  <c r="S3675" i="16"/>
  <c r="A3675" i="16"/>
  <c r="S3676" i="16" l="1"/>
  <c r="A3676" i="16"/>
  <c r="D3675" i="16"/>
  <c r="G3675" i="16"/>
  <c r="F3675" i="16"/>
  <c r="G3676" i="16" l="1"/>
  <c r="F3676" i="16"/>
  <c r="D3676" i="16"/>
  <c r="S3677" i="16"/>
  <c r="A3677" i="16"/>
  <c r="S3678" i="16" l="1"/>
  <c r="A3678" i="16"/>
  <c r="F3677" i="16"/>
  <c r="D3677" i="16"/>
  <c r="G3677" i="16"/>
  <c r="F3678" i="16" l="1"/>
  <c r="D3678" i="16"/>
  <c r="G3678" i="16"/>
  <c r="S3679" i="16"/>
  <c r="A3679" i="16"/>
  <c r="S3680" i="16" l="1"/>
  <c r="A3680" i="16"/>
  <c r="G3679" i="16"/>
  <c r="D3679" i="16"/>
  <c r="F3679" i="16"/>
  <c r="F3680" i="16" l="1"/>
  <c r="D3680" i="16"/>
  <c r="G3680" i="16"/>
  <c r="S3681" i="16"/>
  <c r="A3681" i="16"/>
  <c r="D3681" i="16" l="1"/>
  <c r="G3681" i="16"/>
  <c r="F3681" i="16"/>
  <c r="S3682" i="16"/>
  <c r="A3682" i="16"/>
  <c r="S3683" i="16" l="1"/>
  <c r="A3683" i="16"/>
  <c r="G3682" i="16"/>
  <c r="F3682" i="16"/>
  <c r="D3682" i="16"/>
  <c r="D3683" i="16" l="1"/>
  <c r="F3683" i="16"/>
  <c r="G3683" i="16"/>
  <c r="S3684" i="16"/>
  <c r="A3684" i="16"/>
  <c r="F3684" i="16" l="1"/>
  <c r="G3684" i="16"/>
  <c r="D3684" i="16"/>
  <c r="S3685" i="16"/>
  <c r="A3685" i="16"/>
  <c r="S3686" i="16" l="1"/>
  <c r="A3686" i="16"/>
  <c r="G3685" i="16"/>
  <c r="D3685" i="16"/>
  <c r="F3685" i="16"/>
  <c r="G3686" i="16" l="1"/>
  <c r="D3686" i="16"/>
  <c r="F3686" i="16"/>
  <c r="S3687" i="16"/>
  <c r="A3687" i="16"/>
  <c r="G3687" i="16" l="1"/>
  <c r="F3687" i="16"/>
  <c r="D3687" i="16"/>
  <c r="A3688" i="16"/>
  <c r="S3688" i="16"/>
  <c r="D3688" i="16" l="1"/>
  <c r="G3688" i="16"/>
  <c r="F3688" i="16"/>
  <c r="S3689" i="16"/>
  <c r="A3689" i="16"/>
  <c r="S3690" i="16" l="1"/>
  <c r="A3690" i="16"/>
  <c r="D3689" i="16"/>
  <c r="G3689" i="16"/>
  <c r="F3689" i="16"/>
  <c r="F3690" i="16" l="1"/>
  <c r="D3690" i="16"/>
  <c r="G3690" i="16"/>
  <c r="S3691" i="16"/>
  <c r="A3691" i="16"/>
  <c r="S3692" i="16" l="1"/>
  <c r="A3692" i="16"/>
  <c r="D3691" i="16"/>
  <c r="G3691" i="16"/>
  <c r="F3691" i="16"/>
  <c r="F3692" i="16" l="1"/>
  <c r="G3692" i="16"/>
  <c r="D3692" i="16"/>
  <c r="S3693" i="16"/>
  <c r="A3693" i="16"/>
  <c r="A3694" i="16" l="1"/>
  <c r="S3694" i="16"/>
  <c r="D3693" i="16"/>
  <c r="F3693" i="16"/>
  <c r="G3693" i="16"/>
  <c r="S3695" i="16" l="1"/>
  <c r="A3695" i="16"/>
  <c r="D3694" i="16"/>
  <c r="G3694" i="16"/>
  <c r="F3694" i="16"/>
  <c r="D3695" i="16" l="1"/>
  <c r="G3695" i="16"/>
  <c r="F3695" i="16"/>
  <c r="S3696" i="16"/>
  <c r="A3696" i="16"/>
  <c r="S3697" i="16" l="1"/>
  <c r="A3697" i="16"/>
  <c r="D3696" i="16"/>
  <c r="G3696" i="16"/>
  <c r="F3696" i="16"/>
  <c r="G3697" i="16" l="1"/>
  <c r="D3697" i="16"/>
  <c r="F3697" i="16"/>
  <c r="S3698" i="16"/>
  <c r="A3698" i="16"/>
  <c r="G3698" i="16" l="1"/>
  <c r="D3698" i="16"/>
  <c r="F3698" i="16"/>
  <c r="S3699" i="16"/>
  <c r="A3699" i="16"/>
  <c r="F3699" i="16" l="1"/>
  <c r="D3699" i="16"/>
  <c r="G3699" i="16"/>
  <c r="S3700" i="16"/>
  <c r="A3700" i="16"/>
  <c r="S3701" i="16" l="1"/>
  <c r="A3701" i="16"/>
  <c r="F3700" i="16"/>
  <c r="G3700" i="16"/>
  <c r="D3700" i="16"/>
  <c r="G3701" i="16" l="1"/>
  <c r="F3701" i="16"/>
  <c r="D3701" i="16"/>
  <c r="S3702" i="16"/>
  <c r="A3702" i="16"/>
  <c r="G3702" i="16" l="1"/>
  <c r="D3702" i="16"/>
  <c r="F3702" i="16"/>
  <c r="S3703" i="16"/>
  <c r="A3703" i="16"/>
  <c r="S3704" i="16" l="1"/>
  <c r="A3704" i="16"/>
  <c r="G3703" i="16"/>
  <c r="F3703" i="16"/>
  <c r="D3703" i="16"/>
  <c r="F3704" i="16" l="1"/>
  <c r="G3704" i="16"/>
  <c r="D3704" i="16"/>
  <c r="S3705" i="16"/>
  <c r="A3705" i="16"/>
  <c r="D3705" i="16" l="1"/>
  <c r="G3705" i="16"/>
  <c r="F3705" i="16"/>
  <c r="S3706" i="16"/>
  <c r="A3706" i="16"/>
  <c r="D3706" i="16" l="1"/>
  <c r="G3706" i="16"/>
  <c r="F3706" i="16"/>
  <c r="A3707" i="16"/>
  <c r="S3707" i="16"/>
  <c r="D3707" i="16" l="1"/>
  <c r="G3707" i="16"/>
  <c r="F3707" i="16"/>
  <c r="A3708" i="16"/>
  <c r="S3708" i="16"/>
  <c r="S3709" i="16" l="1"/>
  <c r="A3709" i="16"/>
  <c r="G3708" i="16"/>
  <c r="F3708" i="16"/>
  <c r="D3708" i="16"/>
  <c r="F3709" i="16" l="1"/>
  <c r="D3709" i="16"/>
  <c r="G3709" i="16"/>
  <c r="A3710" i="16"/>
  <c r="S3710" i="16"/>
  <c r="D3710" i="16" l="1"/>
  <c r="G3710" i="16"/>
  <c r="F3710" i="16"/>
  <c r="S3711" i="16"/>
  <c r="A3711" i="16"/>
  <c r="G3711" i="16" l="1"/>
  <c r="F3711" i="16"/>
  <c r="D3711" i="16"/>
  <c r="S3712" i="16"/>
  <c r="A3712" i="16"/>
  <c r="A3713" i="16" l="1"/>
  <c r="S3713" i="16"/>
  <c r="F3712" i="16"/>
  <c r="G3712" i="16"/>
  <c r="D3712" i="16"/>
  <c r="G3713" i="16" l="1"/>
  <c r="D3713" i="16"/>
  <c r="F3713" i="16"/>
  <c r="S3714" i="16"/>
  <c r="A3714" i="16"/>
  <c r="F3714" i="16" l="1"/>
  <c r="D3714" i="16"/>
  <c r="G3714" i="16"/>
  <c r="S3715" i="16"/>
  <c r="A3715" i="16"/>
  <c r="F3715" i="16" l="1"/>
  <c r="D3715" i="16"/>
  <c r="G3715" i="16"/>
  <c r="S3716" i="16"/>
  <c r="A3716" i="16"/>
  <c r="A3717" i="16" l="1"/>
  <c r="S3717" i="16"/>
  <c r="F3716" i="16"/>
  <c r="G3716" i="16"/>
  <c r="D3716" i="16"/>
  <c r="F3717" i="16" l="1"/>
  <c r="D3717" i="16"/>
  <c r="G3717" i="16"/>
  <c r="S3718" i="16"/>
  <c r="A3718" i="16"/>
  <c r="D3718" i="16" l="1"/>
  <c r="F3718" i="16"/>
  <c r="G3718" i="16"/>
  <c r="S3719" i="16"/>
  <c r="A3719" i="16"/>
  <c r="S3720" i="16" l="1"/>
  <c r="A3720" i="16"/>
  <c r="G3719" i="16"/>
  <c r="F3719" i="16"/>
  <c r="D3719" i="16"/>
  <c r="G3720" i="16" l="1"/>
  <c r="F3720" i="16"/>
  <c r="D3720" i="16"/>
  <c r="S3721" i="16"/>
  <c r="A3721" i="16"/>
  <c r="G3721" i="16" l="1"/>
  <c r="F3721" i="16"/>
  <c r="D3721" i="16"/>
  <c r="S3722" i="16"/>
  <c r="A3722" i="16"/>
  <c r="S3723" i="16" l="1"/>
  <c r="A3723" i="16"/>
  <c r="F3722" i="16"/>
  <c r="D3722" i="16"/>
  <c r="G3722" i="16"/>
  <c r="D3723" i="16" l="1"/>
  <c r="G3723" i="16"/>
  <c r="F3723" i="16"/>
  <c r="A3724" i="16"/>
  <c r="S3724" i="16"/>
  <c r="S3725" i="16" l="1"/>
  <c r="A3725" i="16"/>
  <c r="D3724" i="16"/>
  <c r="F3724" i="16"/>
  <c r="G3724" i="16"/>
  <c r="D3725" i="16" l="1"/>
  <c r="G3725" i="16"/>
  <c r="F3725" i="16"/>
  <c r="S3726" i="16"/>
  <c r="A3726" i="16"/>
  <c r="D3726" i="16" l="1"/>
  <c r="G3726" i="16"/>
  <c r="F3726" i="16"/>
  <c r="S3727" i="16"/>
  <c r="A3727" i="16"/>
  <c r="S3728" i="16" l="1"/>
  <c r="A3728" i="16"/>
  <c r="F3727" i="16"/>
  <c r="D3727" i="16"/>
  <c r="G3727" i="16"/>
  <c r="F3728" i="16" l="1"/>
  <c r="D3728" i="16"/>
  <c r="G3728" i="16"/>
  <c r="S3729" i="16"/>
  <c r="A3729" i="16"/>
  <c r="G3729" i="16" l="1"/>
  <c r="F3729" i="16"/>
  <c r="D3729" i="16"/>
  <c r="S3730" i="16"/>
  <c r="A3730" i="16"/>
  <c r="A3731" i="16" l="1"/>
  <c r="S3731" i="16"/>
  <c r="G3730" i="16"/>
  <c r="F3730" i="16"/>
  <c r="D3730" i="16"/>
  <c r="D3731" i="16" l="1"/>
  <c r="F3731" i="16"/>
  <c r="G3731" i="16"/>
  <c r="S3732" i="16"/>
  <c r="A3732" i="16"/>
  <c r="D3732" i="16" l="1"/>
  <c r="F3732" i="16"/>
  <c r="G3732" i="16"/>
  <c r="S3733" i="16"/>
  <c r="A3733" i="16"/>
  <c r="G3733" i="16" l="1"/>
  <c r="F3733" i="16"/>
  <c r="D3733" i="16"/>
  <c r="A3734" i="16"/>
  <c r="S3734" i="16"/>
  <c r="G3734" i="16" l="1"/>
  <c r="F3734" i="16"/>
  <c r="D3734" i="16"/>
  <c r="S3735" i="16"/>
  <c r="A3735" i="16"/>
  <c r="D3735" i="16" l="1"/>
  <c r="F3735" i="16"/>
  <c r="G3735" i="16"/>
  <c r="S3736" i="16"/>
  <c r="A3736" i="16"/>
  <c r="D3736" i="16" l="1"/>
  <c r="G3736" i="16"/>
  <c r="F3736" i="16"/>
  <c r="S3737" i="16"/>
  <c r="A3737" i="16"/>
  <c r="F3737" i="16" l="1"/>
  <c r="G3737" i="16"/>
  <c r="D3737" i="16"/>
  <c r="S3738" i="16"/>
  <c r="A3738" i="16"/>
  <c r="F3738" i="16" l="1"/>
  <c r="D3738" i="16"/>
  <c r="G3738" i="16"/>
  <c r="A3739" i="16"/>
  <c r="S3739" i="16"/>
  <c r="D3739" i="16" l="1"/>
  <c r="F3739" i="16"/>
  <c r="G3739" i="16"/>
  <c r="A3740" i="16"/>
  <c r="S3740" i="16"/>
  <c r="A3741" i="16" l="1"/>
  <c r="S3741" i="16"/>
  <c r="F3740" i="16"/>
  <c r="D3740" i="16"/>
  <c r="G3740" i="16"/>
  <c r="G3741" i="16" l="1"/>
  <c r="F3741" i="16"/>
  <c r="D3741" i="16"/>
  <c r="A3742" i="16"/>
  <c r="S3742" i="16"/>
  <c r="A3743" i="16" l="1"/>
  <c r="S3743" i="16"/>
  <c r="G3742" i="16"/>
  <c r="F3742" i="16"/>
  <c r="D3742" i="16"/>
  <c r="G3743" i="16" l="1"/>
  <c r="F3743" i="16"/>
  <c r="D3743" i="16"/>
  <c r="S3744" i="16"/>
  <c r="A3744" i="16"/>
  <c r="D3744" i="16" l="1"/>
  <c r="F3744" i="16"/>
  <c r="G3744" i="16"/>
  <c r="S3745" i="16"/>
  <c r="A3745" i="16"/>
  <c r="G3745" i="16" l="1"/>
  <c r="F3745" i="16"/>
  <c r="D3745" i="16"/>
  <c r="S3746" i="16"/>
  <c r="A3746" i="16"/>
  <c r="F3746" i="16" l="1"/>
  <c r="G3746" i="16"/>
  <c r="D3746" i="16"/>
  <c r="S3747" i="16"/>
  <c r="A3747" i="16"/>
  <c r="F3747" i="16" l="1"/>
  <c r="D3747" i="16"/>
  <c r="G3747" i="16"/>
  <c r="S3748" i="16"/>
  <c r="A3748" i="16"/>
  <c r="S3749" i="16" l="1"/>
  <c r="A3749" i="16"/>
  <c r="D3748" i="16"/>
  <c r="G3748" i="16"/>
  <c r="F3748" i="16"/>
  <c r="F3749" i="16" l="1"/>
  <c r="D3749" i="16"/>
  <c r="G3749" i="16"/>
  <c r="A3750" i="16"/>
  <c r="S3750" i="16"/>
  <c r="S3751" i="16" l="1"/>
  <c r="A3751" i="16"/>
  <c r="G3750" i="16"/>
  <c r="D3750" i="16"/>
  <c r="F3750" i="16"/>
  <c r="F3751" i="16" l="1"/>
  <c r="D3751" i="16"/>
  <c r="G3751" i="16"/>
  <c r="S3752" i="16"/>
  <c r="A3752" i="16"/>
  <c r="D3752" i="16" l="1"/>
  <c r="F3752" i="16"/>
  <c r="G3752" i="16"/>
  <c r="S3753" i="16"/>
  <c r="A3753" i="16"/>
  <c r="F3753" i="16" l="1"/>
  <c r="G3753" i="16"/>
  <c r="D3753" i="16"/>
  <c r="S3754" i="16"/>
  <c r="A3754" i="16"/>
  <c r="D3754" i="16" l="1"/>
  <c r="F3754" i="16"/>
  <c r="G3754" i="16"/>
  <c r="S3755" i="16"/>
  <c r="A3755" i="16"/>
  <c r="S3756" i="16" l="1"/>
  <c r="A3756" i="16"/>
  <c r="D3755" i="16"/>
  <c r="F3755" i="16"/>
  <c r="G3755" i="16"/>
  <c r="D3756" i="16" l="1"/>
  <c r="G3756" i="16"/>
  <c r="F3756" i="16"/>
  <c r="A3757" i="16"/>
  <c r="S3757" i="16"/>
  <c r="S3758" i="16" l="1"/>
  <c r="A3758" i="16"/>
  <c r="F3757" i="16"/>
  <c r="G3757" i="16"/>
  <c r="D3757" i="16"/>
  <c r="D3758" i="16" l="1"/>
  <c r="F3758" i="16"/>
  <c r="G3758" i="16"/>
  <c r="S3759" i="16"/>
  <c r="A3759" i="16"/>
  <c r="S3760" i="16" l="1"/>
  <c r="A3760" i="16"/>
  <c r="D3759" i="16"/>
  <c r="F3759" i="16"/>
  <c r="G3759" i="16"/>
  <c r="D3760" i="16" l="1"/>
  <c r="G3760" i="16"/>
  <c r="F3760" i="16"/>
  <c r="S3761" i="16"/>
  <c r="A3761" i="16"/>
  <c r="S3762" i="16" l="1"/>
  <c r="A3762" i="16"/>
  <c r="F3761" i="16"/>
  <c r="D3761" i="16"/>
  <c r="G3761" i="16"/>
  <c r="F3762" i="16" l="1"/>
  <c r="G3762" i="16"/>
  <c r="D3762" i="16"/>
  <c r="S3763" i="16"/>
  <c r="A3763" i="16"/>
  <c r="S3764" i="16" l="1"/>
  <c r="A3764" i="16"/>
  <c r="G3763" i="16"/>
  <c r="F3763" i="16"/>
  <c r="D3763" i="16"/>
  <c r="F3764" i="16" l="1"/>
  <c r="D3764" i="16"/>
  <c r="G3764" i="16"/>
  <c r="S3765" i="16"/>
  <c r="A3765" i="16"/>
  <c r="D3765" i="16" l="1"/>
  <c r="G3765" i="16"/>
  <c r="F3765" i="16"/>
  <c r="S3766" i="16"/>
  <c r="A3766" i="16"/>
  <c r="A3767" i="16" l="1"/>
  <c r="S3767" i="16"/>
  <c r="G3766" i="16"/>
  <c r="F3766" i="16"/>
  <c r="D3766" i="16"/>
  <c r="S3768" i="16" l="1"/>
  <c r="A3768" i="16"/>
  <c r="G3767" i="16"/>
  <c r="F3767" i="16"/>
  <c r="D3767" i="16"/>
  <c r="G3768" i="16" l="1"/>
  <c r="F3768" i="16"/>
  <c r="D3768" i="16"/>
  <c r="S3769" i="16"/>
  <c r="A3769" i="16"/>
  <c r="S3770" i="16" l="1"/>
  <c r="A3770" i="16"/>
  <c r="F3769" i="16"/>
  <c r="D3769" i="16"/>
  <c r="G3769" i="16"/>
  <c r="D3770" i="16" l="1"/>
  <c r="G3770" i="16"/>
  <c r="F3770" i="16"/>
  <c r="S3771" i="16"/>
  <c r="A3771" i="16"/>
  <c r="G3771" i="16" l="1"/>
  <c r="D3771" i="16"/>
  <c r="F3771" i="16"/>
  <c r="A3772" i="16"/>
  <c r="S3772" i="16"/>
  <c r="A3773" i="16" l="1"/>
  <c r="S3773" i="16"/>
  <c r="G3772" i="16"/>
  <c r="F3772" i="16"/>
  <c r="D3772" i="16"/>
  <c r="G3773" i="16" l="1"/>
  <c r="F3773" i="16"/>
  <c r="D3773" i="16"/>
  <c r="S3774" i="16"/>
  <c r="A3774" i="16"/>
  <c r="F3774" i="16" l="1"/>
  <c r="D3774" i="16"/>
  <c r="G3774" i="16"/>
  <c r="S3775" i="16"/>
  <c r="A3775" i="16"/>
  <c r="G3775" i="16" l="1"/>
  <c r="D3775" i="16"/>
  <c r="F3775" i="16"/>
  <c r="A3776" i="16"/>
  <c r="S3776" i="16"/>
  <c r="S3777" i="16" l="1"/>
  <c r="A3777" i="16"/>
  <c r="G3776" i="16"/>
  <c r="D3776" i="16"/>
  <c r="F3776" i="16"/>
  <c r="F3777" i="16" l="1"/>
  <c r="D3777" i="16"/>
  <c r="G3777" i="16"/>
  <c r="S3778" i="16"/>
  <c r="A3778" i="16"/>
  <c r="F3778" i="16" l="1"/>
  <c r="D3778" i="16"/>
  <c r="G3778" i="16"/>
  <c r="S3779" i="16"/>
  <c r="A3779" i="16"/>
  <c r="G3779" i="16" l="1"/>
  <c r="D3779" i="16"/>
  <c r="F3779" i="16"/>
  <c r="S3780" i="16"/>
  <c r="A3780" i="16"/>
  <c r="A3781" i="16" l="1"/>
  <c r="S3781" i="16"/>
  <c r="F3780" i="16"/>
  <c r="G3780" i="16"/>
  <c r="D3780" i="16"/>
  <c r="D3781" i="16" l="1"/>
  <c r="G3781" i="16"/>
  <c r="F3781" i="16"/>
  <c r="S3782" i="16"/>
  <c r="A3782" i="16"/>
  <c r="S3783" i="16" l="1"/>
  <c r="A3783" i="16"/>
  <c r="D3782" i="16"/>
  <c r="G3782" i="16"/>
  <c r="F3782" i="16"/>
  <c r="F3783" i="16" l="1"/>
  <c r="D3783" i="16"/>
  <c r="G3783" i="16"/>
  <c r="S3784" i="16"/>
  <c r="A3784" i="16"/>
  <c r="S3785" i="16" l="1"/>
  <c r="A3785" i="16"/>
  <c r="F3784" i="16"/>
  <c r="G3784" i="16"/>
  <c r="D3784" i="16"/>
  <c r="F3785" i="16" l="1"/>
  <c r="D3785" i="16"/>
  <c r="G3785" i="16"/>
  <c r="S3786" i="16"/>
  <c r="A3786" i="16"/>
  <c r="A3787" i="16" l="1"/>
  <c r="S3787" i="16"/>
  <c r="D3786" i="16"/>
  <c r="G3786" i="16"/>
  <c r="F3786" i="16"/>
  <c r="D3787" i="16" l="1"/>
  <c r="G3787" i="16"/>
  <c r="F3787" i="16"/>
  <c r="A3788" i="16"/>
  <c r="S3788" i="16"/>
  <c r="G3788" i="16" l="1"/>
  <c r="F3788" i="16"/>
  <c r="D3788" i="16"/>
  <c r="A3789" i="16"/>
  <c r="S3789" i="16"/>
  <c r="D3789" i="16" l="1"/>
  <c r="G3789" i="16"/>
  <c r="F3789" i="16"/>
  <c r="S3790" i="16"/>
  <c r="A3790" i="16"/>
  <c r="G3790" i="16" l="1"/>
  <c r="F3790" i="16"/>
  <c r="D3790" i="16"/>
  <c r="S3791" i="16"/>
  <c r="A3791" i="16"/>
  <c r="G3791" i="16" l="1"/>
  <c r="D3791" i="16"/>
  <c r="F3791" i="16"/>
  <c r="S3792" i="16"/>
  <c r="A3792" i="16"/>
  <c r="S3793" i="16" l="1"/>
  <c r="A3793" i="16"/>
  <c r="F3792" i="16"/>
  <c r="D3792" i="16"/>
  <c r="G3792" i="16"/>
  <c r="F3793" i="16" l="1"/>
  <c r="D3793" i="16"/>
  <c r="G3793" i="16"/>
  <c r="A3794" i="16"/>
  <c r="S3794" i="16"/>
  <c r="A3795" i="16" l="1"/>
  <c r="S3795" i="16"/>
  <c r="F3794" i="16"/>
  <c r="D3794" i="16"/>
  <c r="G3794" i="16"/>
  <c r="S3796" i="16" l="1"/>
  <c r="A3796" i="16"/>
  <c r="F3795" i="16"/>
  <c r="D3795" i="16"/>
  <c r="G3795" i="16"/>
  <c r="S3797" i="16" l="1"/>
  <c r="A3797" i="16"/>
  <c r="D3796" i="16"/>
  <c r="F3796" i="16"/>
  <c r="G3796" i="16"/>
  <c r="D3797" i="16" l="1"/>
  <c r="G3797" i="16"/>
  <c r="F3797" i="16"/>
  <c r="A3798" i="16"/>
  <c r="S3798" i="16"/>
  <c r="S3799" i="16" l="1"/>
  <c r="A3799" i="16"/>
  <c r="D3798" i="16"/>
  <c r="G3798" i="16"/>
  <c r="F3798" i="16"/>
  <c r="D3799" i="16" l="1"/>
  <c r="F3799" i="16"/>
  <c r="G3799" i="16"/>
  <c r="S3800" i="16"/>
  <c r="A3800" i="16"/>
  <c r="F3800" i="16" l="1"/>
  <c r="D3800" i="16"/>
  <c r="G3800" i="16"/>
  <c r="S3801" i="16"/>
  <c r="A3801" i="16"/>
  <c r="F3801" i="16" l="1"/>
  <c r="G3801" i="16"/>
  <c r="D3801" i="16"/>
  <c r="S3802" i="16"/>
  <c r="A3802" i="16"/>
  <c r="S3803" i="16" l="1"/>
  <c r="A3803" i="16"/>
  <c r="F3802" i="16"/>
  <c r="D3802" i="16"/>
  <c r="G3802" i="16"/>
  <c r="F3803" i="16" l="1"/>
  <c r="G3803" i="16"/>
  <c r="D3803" i="16"/>
  <c r="S3804" i="16"/>
  <c r="A3804" i="16"/>
  <c r="S3805" i="16" l="1"/>
  <c r="A3805" i="16"/>
  <c r="F3804" i="16"/>
  <c r="D3804" i="16"/>
  <c r="G3804" i="16"/>
  <c r="D3805" i="16" l="1"/>
  <c r="F3805" i="16"/>
  <c r="G3805" i="16"/>
  <c r="A3806" i="16"/>
  <c r="S3806" i="16"/>
  <c r="G3806" i="16" l="1"/>
  <c r="F3806" i="16"/>
  <c r="D3806" i="16"/>
  <c r="S3807" i="16"/>
  <c r="A3807" i="16"/>
  <c r="D3807" i="16" l="1"/>
  <c r="G3807" i="16"/>
  <c r="F3807" i="16"/>
  <c r="S3808" i="16"/>
  <c r="A3808" i="16"/>
  <c r="G3808" i="16" l="1"/>
  <c r="F3808" i="16"/>
  <c r="D3808" i="16"/>
  <c r="S3809" i="16"/>
  <c r="A3809" i="16"/>
  <c r="D3809" i="16" l="1"/>
  <c r="F3809" i="16"/>
  <c r="G3809" i="16"/>
  <c r="S3810" i="16"/>
  <c r="A3810" i="16"/>
  <c r="A3811" i="16" l="1"/>
  <c r="S3811" i="16"/>
  <c r="F3810" i="16"/>
  <c r="G3810" i="16"/>
  <c r="D3810" i="16"/>
  <c r="D3811" i="16" l="1"/>
  <c r="F3811" i="16"/>
  <c r="G3811" i="16"/>
  <c r="S3812" i="16"/>
  <c r="A3812" i="16"/>
  <c r="G3812" i="16" l="1"/>
  <c r="F3812" i="16"/>
  <c r="D3812" i="16"/>
  <c r="S3813" i="16"/>
  <c r="A3813" i="16"/>
  <c r="F3813" i="16" l="1"/>
  <c r="G3813" i="16"/>
  <c r="D3813" i="16"/>
  <c r="S3814" i="16"/>
  <c r="A3814" i="16"/>
  <c r="F3814" i="16" l="1"/>
  <c r="G3814" i="16"/>
  <c r="D3814" i="16"/>
  <c r="S3815" i="16"/>
  <c r="A3815" i="16"/>
  <c r="F3815" i="16" l="1"/>
  <c r="D3815" i="16"/>
  <c r="G3815" i="16"/>
  <c r="S3816" i="16"/>
  <c r="A3816" i="16"/>
  <c r="S3817" i="16" l="1"/>
  <c r="A3817" i="16"/>
  <c r="D3816" i="16"/>
  <c r="F3816" i="16"/>
  <c r="G3816" i="16"/>
  <c r="D3817" i="16" l="1"/>
  <c r="F3817" i="16"/>
  <c r="G3817" i="16"/>
  <c r="A3818" i="16"/>
  <c r="S3818" i="16"/>
  <c r="G3818" i="16" l="1"/>
  <c r="F3818" i="16"/>
  <c r="D3818" i="16"/>
  <c r="S3819" i="16"/>
  <c r="A3819" i="16"/>
  <c r="A3820" i="16" l="1"/>
  <c r="S3820" i="16"/>
  <c r="G3819" i="16"/>
  <c r="D3819" i="16"/>
  <c r="F3819" i="16"/>
  <c r="S3821" i="16" l="1"/>
  <c r="A3821" i="16"/>
  <c r="F3820" i="16"/>
  <c r="D3820" i="16"/>
  <c r="G3820" i="16"/>
  <c r="D3821" i="16" l="1"/>
  <c r="G3821" i="16"/>
  <c r="F3821" i="16"/>
  <c r="A3822" i="16"/>
  <c r="S3822" i="16"/>
  <c r="S3823" i="16" l="1"/>
  <c r="A3823" i="16"/>
  <c r="F3822" i="16"/>
  <c r="D3822" i="16"/>
  <c r="G3822" i="16"/>
  <c r="F3823" i="16" l="1"/>
  <c r="D3823" i="16"/>
  <c r="G3823" i="16"/>
  <c r="A3824" i="16"/>
  <c r="S3824" i="16"/>
  <c r="S3825" i="16" l="1"/>
  <c r="A3825" i="16"/>
  <c r="D3824" i="16"/>
  <c r="F3824" i="16"/>
  <c r="G3824" i="16"/>
  <c r="D3825" i="16" l="1"/>
  <c r="G3825" i="16"/>
  <c r="F3825" i="16"/>
  <c r="S3826" i="16"/>
  <c r="A3826" i="16"/>
  <c r="S3827" i="16" l="1"/>
  <c r="A3827" i="16"/>
  <c r="G3826" i="16"/>
  <c r="D3826" i="16"/>
  <c r="F3826" i="16"/>
  <c r="G3827" i="16" l="1"/>
  <c r="F3827" i="16"/>
  <c r="D3827" i="16"/>
  <c r="S3828" i="16"/>
  <c r="A3828" i="16"/>
  <c r="D3828" i="16" l="1"/>
  <c r="G3828" i="16"/>
  <c r="F3828" i="16"/>
  <c r="A3829" i="16"/>
  <c r="S3829" i="16"/>
  <c r="G3829" i="16" l="1"/>
  <c r="D3829" i="16"/>
  <c r="F3829" i="16"/>
  <c r="S3830" i="16"/>
  <c r="A3830" i="16"/>
  <c r="F3830" i="16" l="1"/>
  <c r="D3830" i="16"/>
  <c r="G3830" i="16"/>
  <c r="A3831" i="16"/>
  <c r="S3831" i="16"/>
  <c r="S3832" i="16" l="1"/>
  <c r="A3832" i="16"/>
  <c r="G3831" i="16"/>
  <c r="D3831" i="16"/>
  <c r="F3831" i="16"/>
  <c r="D3832" i="16" l="1"/>
  <c r="G3832" i="16"/>
  <c r="F3832" i="16"/>
  <c r="S3833" i="16"/>
  <c r="A3833" i="16"/>
  <c r="A3834" i="16" l="1"/>
  <c r="S3834" i="16"/>
  <c r="D3833" i="16"/>
  <c r="F3833" i="16"/>
  <c r="G3833" i="16"/>
  <c r="F3834" i="16" l="1"/>
  <c r="G3834" i="16"/>
  <c r="D3834" i="16"/>
  <c r="A3835" i="16"/>
  <c r="S3835" i="16"/>
  <c r="D3835" i="16" l="1"/>
  <c r="G3835" i="16"/>
  <c r="F3835" i="16"/>
  <c r="S3836" i="16"/>
  <c r="A3836" i="16"/>
  <c r="S3837" i="16" l="1"/>
  <c r="A3837" i="16"/>
  <c r="G3836" i="16"/>
  <c r="F3836" i="16"/>
  <c r="D3836" i="16"/>
  <c r="F3837" i="16" l="1"/>
  <c r="G3837" i="16"/>
  <c r="D3837" i="16"/>
  <c r="S3838" i="16"/>
  <c r="A3838" i="16"/>
  <c r="E61" i="3"/>
  <c r="D3838" i="16" l="1"/>
  <c r="F3838" i="16"/>
  <c r="G3838" i="16"/>
  <c r="S3839" i="16"/>
  <c r="A3839" i="16"/>
  <c r="C296" i="14"/>
  <c r="C297" i="14"/>
  <c r="C298" i="14"/>
  <c r="C299" i="14"/>
  <c r="C300" i="14"/>
  <c r="C301" i="14"/>
  <c r="C302" i="14"/>
  <c r="C303" i="14"/>
  <c r="C304" i="14"/>
  <c r="C305" i="14"/>
  <c r="C306" i="14"/>
  <c r="C275" i="14"/>
  <c r="C276" i="14"/>
  <c r="C277" i="14"/>
  <c r="C278" i="14"/>
  <c r="C279" i="14"/>
  <c r="C280" i="14"/>
  <c r="C281" i="14"/>
  <c r="C282" i="14"/>
  <c r="C283" i="14"/>
  <c r="C284" i="14"/>
  <c r="C285" i="14"/>
  <c r="C286" i="14"/>
  <c r="C287" i="14"/>
  <c r="C288" i="14"/>
  <c r="C289" i="14"/>
  <c r="C290" i="14"/>
  <c r="C291" i="14"/>
  <c r="C292" i="14"/>
  <c r="C293" i="14"/>
  <c r="C294" i="14"/>
  <c r="C295" i="14"/>
  <c r="C274" i="14"/>
  <c r="C267" i="14"/>
  <c r="C268" i="14"/>
  <c r="C269" i="14"/>
  <c r="C270" i="14"/>
  <c r="C271" i="14"/>
  <c r="C272" i="14"/>
  <c r="C273" i="14"/>
  <c r="C255" i="14"/>
  <c r="C256" i="14"/>
  <c r="C257" i="14"/>
  <c r="C258" i="14"/>
  <c r="C259" i="14"/>
  <c r="C260" i="14"/>
  <c r="C261" i="14"/>
  <c r="C262" i="14"/>
  <c r="C263" i="14"/>
  <c r="C264" i="14"/>
  <c r="C265" i="14"/>
  <c r="C266" i="14"/>
  <c r="C242" i="14"/>
  <c r="C243" i="14"/>
  <c r="C244" i="14"/>
  <c r="C245" i="14"/>
  <c r="C246" i="14"/>
  <c r="C247" i="14"/>
  <c r="C248" i="14"/>
  <c r="C249" i="14"/>
  <c r="C250" i="14"/>
  <c r="C251" i="14"/>
  <c r="C252" i="14"/>
  <c r="C253" i="14"/>
  <c r="C254" i="14"/>
  <c r="C241" i="14"/>
  <c r="C239" i="14"/>
  <c r="C240" i="14"/>
  <c r="C234" i="14"/>
  <c r="C235" i="14"/>
  <c r="C236" i="14"/>
  <c r="C237" i="14"/>
  <c r="C238" i="14"/>
  <c r="C209" i="14"/>
  <c r="C210" i="14"/>
  <c r="C211" i="14"/>
  <c r="C212" i="14"/>
  <c r="C213" i="14"/>
  <c r="C214" i="14"/>
  <c r="C215" i="14"/>
  <c r="C216" i="14"/>
  <c r="C217" i="14"/>
  <c r="C218" i="14"/>
  <c r="C219" i="14"/>
  <c r="C220" i="14"/>
  <c r="C221" i="14"/>
  <c r="C222" i="14"/>
  <c r="C223" i="14"/>
  <c r="C224" i="14"/>
  <c r="C225" i="14"/>
  <c r="C226" i="14"/>
  <c r="C227" i="14"/>
  <c r="C228" i="14"/>
  <c r="C229" i="14"/>
  <c r="C230" i="14"/>
  <c r="C231" i="14"/>
  <c r="C232" i="14"/>
  <c r="C233" i="14"/>
  <c r="C208" i="14"/>
  <c r="C207" i="14"/>
  <c r="C176" i="14"/>
  <c r="C177" i="14"/>
  <c r="C178" i="14"/>
  <c r="C179" i="14"/>
  <c r="C180" i="14"/>
  <c r="C181" i="14"/>
  <c r="C182" i="14"/>
  <c r="C183" i="14"/>
  <c r="C184" i="14"/>
  <c r="C185" i="14"/>
  <c r="C186" i="14"/>
  <c r="C187" i="14"/>
  <c r="C188" i="14"/>
  <c r="C189" i="14"/>
  <c r="C190" i="14"/>
  <c r="C191" i="14"/>
  <c r="C192" i="14"/>
  <c r="C193" i="14"/>
  <c r="C194" i="14"/>
  <c r="C195" i="14"/>
  <c r="C196" i="14"/>
  <c r="C197" i="14"/>
  <c r="C198" i="14"/>
  <c r="C199" i="14"/>
  <c r="C200" i="14"/>
  <c r="C201" i="14"/>
  <c r="C202" i="14"/>
  <c r="C203" i="14"/>
  <c r="C204" i="14"/>
  <c r="C205" i="14"/>
  <c r="C206" i="14"/>
  <c r="C175" i="14"/>
  <c r="C172" i="14"/>
  <c r="C173" i="14"/>
  <c r="C174" i="14"/>
  <c r="C143" i="14"/>
  <c r="C144" i="14"/>
  <c r="C145" i="14"/>
  <c r="C146" i="14"/>
  <c r="C147" i="14"/>
  <c r="C148" i="14"/>
  <c r="C149" i="14"/>
  <c r="C150" i="14"/>
  <c r="C151" i="14"/>
  <c r="C152" i="14"/>
  <c r="C153" i="14"/>
  <c r="C154" i="14"/>
  <c r="C155" i="14"/>
  <c r="C156" i="14"/>
  <c r="C157" i="14"/>
  <c r="C158" i="14"/>
  <c r="C159" i="14"/>
  <c r="C160" i="14"/>
  <c r="C161" i="14"/>
  <c r="C162" i="14"/>
  <c r="C163" i="14"/>
  <c r="C164" i="14"/>
  <c r="C165" i="14"/>
  <c r="C166" i="14"/>
  <c r="C167" i="14"/>
  <c r="C168" i="14"/>
  <c r="C169" i="14"/>
  <c r="C170" i="14"/>
  <c r="C171" i="14"/>
  <c r="C142" i="14"/>
  <c r="C130" i="14"/>
  <c r="C131" i="14"/>
  <c r="C132" i="14"/>
  <c r="C133" i="14"/>
  <c r="C134" i="14"/>
  <c r="C135" i="14"/>
  <c r="C136" i="14"/>
  <c r="C137" i="14"/>
  <c r="C138" i="14"/>
  <c r="C139" i="14"/>
  <c r="C140" i="14"/>
  <c r="C141" i="14"/>
  <c r="C110" i="14"/>
  <c r="C111" i="14"/>
  <c r="C112" i="14"/>
  <c r="C113" i="14"/>
  <c r="C114" i="14"/>
  <c r="C115" i="14"/>
  <c r="C116" i="14"/>
  <c r="C117" i="14"/>
  <c r="C118" i="14"/>
  <c r="C119" i="14"/>
  <c r="C120" i="14"/>
  <c r="C121" i="14"/>
  <c r="C122" i="14"/>
  <c r="C123" i="14"/>
  <c r="C124" i="14"/>
  <c r="C125" i="14"/>
  <c r="C126" i="14"/>
  <c r="C127" i="14"/>
  <c r="C128" i="14"/>
  <c r="C129" i="14"/>
  <c r="C109" i="14"/>
  <c r="C108" i="14"/>
  <c r="C105" i="14"/>
  <c r="C106" i="14"/>
  <c r="C107" i="14"/>
  <c r="C101" i="14"/>
  <c r="C102" i="14"/>
  <c r="C103" i="14"/>
  <c r="C104" i="14"/>
  <c r="C77" i="14"/>
  <c r="C78" i="14"/>
  <c r="C79" i="14"/>
  <c r="C80" i="14"/>
  <c r="C81" i="14"/>
  <c r="C82" i="14"/>
  <c r="C83" i="14"/>
  <c r="C84" i="14"/>
  <c r="C85" i="14"/>
  <c r="C86" i="14"/>
  <c r="C87" i="14"/>
  <c r="C88" i="14"/>
  <c r="C89" i="14"/>
  <c r="C90" i="14"/>
  <c r="C91" i="14"/>
  <c r="C92" i="14"/>
  <c r="C93" i="14"/>
  <c r="C94" i="14"/>
  <c r="C95" i="14"/>
  <c r="C96" i="14"/>
  <c r="C97" i="14"/>
  <c r="C98" i="14"/>
  <c r="C99" i="14"/>
  <c r="C100" i="14"/>
  <c r="C76"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43" i="14"/>
  <c r="A3840" i="16" l="1"/>
  <c r="S3840" i="16"/>
  <c r="F3839" i="16"/>
  <c r="G3839" i="16"/>
  <c r="D3839" i="16"/>
  <c r="B54" i="13"/>
  <c r="B53" i="13"/>
  <c r="B52" i="13"/>
  <c r="B51" i="13"/>
  <c r="D48" i="13"/>
  <c r="J47" i="13" s="1"/>
  <c r="B47" i="13"/>
  <c r="B43" i="13"/>
  <c r="B42" i="13"/>
  <c r="B41" i="13"/>
  <c r="B40" i="13"/>
  <c r="D37" i="13"/>
  <c r="J36" i="13" s="1"/>
  <c r="B36" i="13"/>
  <c r="B32" i="13"/>
  <c r="B31" i="13"/>
  <c r="B30" i="13"/>
  <c r="B29" i="13"/>
  <c r="D26" i="13"/>
  <c r="H25" i="13"/>
  <c r="G25" i="13"/>
  <c r="B25" i="13"/>
  <c r="B21" i="13"/>
  <c r="B20" i="13"/>
  <c r="B19" i="13"/>
  <c r="B18" i="13"/>
  <c r="E21" i="13"/>
  <c r="M13" i="13"/>
  <c r="M12" i="13"/>
  <c r="D20" i="13"/>
  <c r="G20" i="13" s="1"/>
  <c r="E20" i="13"/>
  <c r="M10" i="13"/>
  <c r="M9" i="13"/>
  <c r="M8" i="13"/>
  <c r="M4" i="13"/>
  <c r="D3" i="13"/>
  <c r="S3841" i="16" l="1"/>
  <c r="A3841" i="16"/>
  <c r="G3840" i="16"/>
  <c r="D3840" i="16"/>
  <c r="F3840" i="16"/>
  <c r="F36" i="13"/>
  <c r="H20" i="13"/>
  <c r="D18" i="13"/>
  <c r="G18" i="13" s="1"/>
  <c r="C15" i="13"/>
  <c r="F47" i="13"/>
  <c r="D50" i="6"/>
  <c r="D38" i="6"/>
  <c r="S3842" i="16" l="1"/>
  <c r="A3842" i="16"/>
  <c r="F3841" i="16"/>
  <c r="G3841" i="16"/>
  <c r="D3841" i="16"/>
  <c r="D19" i="13"/>
  <c r="G19" i="13" s="1"/>
  <c r="E19" i="13"/>
  <c r="H19" i="13" s="1"/>
  <c r="B142" i="3"/>
  <c r="B141" i="3"/>
  <c r="B140" i="3"/>
  <c r="B139" i="3"/>
  <c r="B138" i="3"/>
  <c r="B137" i="3"/>
  <c r="B136" i="3"/>
  <c r="B135" i="3"/>
  <c r="B134" i="3"/>
  <c r="F80" i="3"/>
  <c r="F79" i="3"/>
  <c r="M9" i="6"/>
  <c r="M7" i="6"/>
  <c r="D3842" i="16" l="1"/>
  <c r="G3842" i="16"/>
  <c r="F3842" i="16"/>
  <c r="S3843" i="16"/>
  <c r="A3843" i="16"/>
  <c r="AE7" i="8"/>
  <c r="AE2" i="8"/>
  <c r="AE6" i="8"/>
  <c r="AE4" i="8"/>
  <c r="AE3" i="8"/>
  <c r="AE5" i="8"/>
  <c r="D113" i="3"/>
  <c r="F3843" i="16" l="1"/>
  <c r="D3843" i="16"/>
  <c r="G3843" i="16"/>
  <c r="S3844" i="16"/>
  <c r="A3844" i="16"/>
  <c r="A42" i="16" l="1"/>
  <c r="S3845" i="16"/>
  <c r="A3845" i="16"/>
  <c r="G3844" i="16"/>
  <c r="D3844" i="16"/>
  <c r="F3844" i="16"/>
  <c r="F25" i="3"/>
  <c r="C28" i="16" s="1"/>
  <c r="F47" i="3"/>
  <c r="C20" i="16" s="1"/>
  <c r="L3844" i="16" s="1"/>
  <c r="F38" i="3"/>
  <c r="C24" i="16" s="1"/>
  <c r="M3844" i="16" s="1"/>
  <c r="C2" i="6"/>
  <c r="M47" i="16" l="1"/>
  <c r="M44" i="16"/>
  <c r="M46" i="16"/>
  <c r="M45" i="16"/>
  <c r="M48" i="16"/>
  <c r="M49" i="16"/>
  <c r="M50" i="16"/>
  <c r="M51" i="16"/>
  <c r="M52" i="16"/>
  <c r="M53" i="16"/>
  <c r="M54" i="16"/>
  <c r="M55" i="16"/>
  <c r="M56" i="16"/>
  <c r="M57" i="16"/>
  <c r="M58" i="16"/>
  <c r="M59" i="16"/>
  <c r="M60" i="16"/>
  <c r="M61" i="16"/>
  <c r="M62" i="16"/>
  <c r="M63" i="16"/>
  <c r="M64" i="16"/>
  <c r="M65" i="16"/>
  <c r="M66" i="16"/>
  <c r="M67" i="16"/>
  <c r="M68" i="16"/>
  <c r="M69" i="16"/>
  <c r="M70" i="16"/>
  <c r="M71" i="16"/>
  <c r="M72" i="16"/>
  <c r="M73" i="16"/>
  <c r="M74" i="16"/>
  <c r="M75" i="16"/>
  <c r="M76" i="16"/>
  <c r="M77" i="16"/>
  <c r="M78" i="16"/>
  <c r="M79" i="16"/>
  <c r="M80" i="16"/>
  <c r="M81" i="16"/>
  <c r="M82" i="16"/>
  <c r="M83" i="16"/>
  <c r="M84" i="16"/>
  <c r="M85" i="16"/>
  <c r="M86" i="16"/>
  <c r="M87" i="16"/>
  <c r="M88" i="16"/>
  <c r="M89" i="16"/>
  <c r="M90" i="16"/>
  <c r="M91" i="16"/>
  <c r="M92" i="16"/>
  <c r="M93" i="16"/>
  <c r="M94" i="16"/>
  <c r="M95" i="16"/>
  <c r="M96" i="16"/>
  <c r="M97" i="16"/>
  <c r="M98" i="16"/>
  <c r="M99" i="16"/>
  <c r="M100" i="16"/>
  <c r="M101" i="16"/>
  <c r="M102" i="16"/>
  <c r="M103" i="16"/>
  <c r="M104" i="16"/>
  <c r="M105" i="16"/>
  <c r="M106" i="16"/>
  <c r="M107" i="16"/>
  <c r="M108" i="16"/>
  <c r="M109" i="16"/>
  <c r="M110" i="16"/>
  <c r="M111" i="16"/>
  <c r="M112" i="16"/>
  <c r="M113" i="16"/>
  <c r="M114" i="16"/>
  <c r="M115" i="16"/>
  <c r="M116" i="16"/>
  <c r="M117" i="16"/>
  <c r="M118" i="16"/>
  <c r="M119" i="16"/>
  <c r="M120" i="16"/>
  <c r="M121" i="16"/>
  <c r="M122" i="16"/>
  <c r="M123" i="16"/>
  <c r="M124" i="16"/>
  <c r="M125" i="16"/>
  <c r="M126" i="16"/>
  <c r="M127" i="16"/>
  <c r="M128" i="16"/>
  <c r="M129" i="16"/>
  <c r="M130" i="16"/>
  <c r="M131" i="16"/>
  <c r="M132" i="16"/>
  <c r="M133" i="16"/>
  <c r="M134" i="16"/>
  <c r="M135" i="16"/>
  <c r="M136" i="16"/>
  <c r="M137" i="16"/>
  <c r="M138" i="16"/>
  <c r="M139" i="16"/>
  <c r="M140" i="16"/>
  <c r="M141" i="16"/>
  <c r="M142" i="16"/>
  <c r="M143" i="16"/>
  <c r="M144" i="16"/>
  <c r="M145" i="16"/>
  <c r="M146" i="16"/>
  <c r="M147" i="16"/>
  <c r="M148" i="16"/>
  <c r="M149" i="16"/>
  <c r="M150" i="16"/>
  <c r="M151" i="16"/>
  <c r="M152" i="16"/>
  <c r="M153" i="16"/>
  <c r="M154" i="16"/>
  <c r="M155" i="16"/>
  <c r="M156" i="16"/>
  <c r="M157" i="16"/>
  <c r="M158" i="16"/>
  <c r="M159" i="16"/>
  <c r="M160" i="16"/>
  <c r="M161" i="16"/>
  <c r="M162" i="16"/>
  <c r="M163" i="16"/>
  <c r="M164" i="16"/>
  <c r="M165" i="16"/>
  <c r="M166" i="16"/>
  <c r="M167" i="16"/>
  <c r="M168" i="16"/>
  <c r="M169" i="16"/>
  <c r="M170" i="16"/>
  <c r="M171" i="16"/>
  <c r="M172" i="16"/>
  <c r="M173" i="16"/>
  <c r="M174" i="16"/>
  <c r="M175" i="16"/>
  <c r="M176" i="16"/>
  <c r="M177" i="16"/>
  <c r="M178" i="16"/>
  <c r="M179" i="16"/>
  <c r="M180" i="16"/>
  <c r="M181" i="16"/>
  <c r="M182" i="16"/>
  <c r="M183" i="16"/>
  <c r="M184" i="16"/>
  <c r="M185" i="16"/>
  <c r="M186" i="16"/>
  <c r="M187" i="16"/>
  <c r="M188" i="16"/>
  <c r="M189" i="16"/>
  <c r="M190" i="16"/>
  <c r="M191" i="16"/>
  <c r="M192" i="16"/>
  <c r="M193" i="16"/>
  <c r="M194" i="16"/>
  <c r="M195" i="16"/>
  <c r="M196" i="16"/>
  <c r="M197" i="16"/>
  <c r="M198" i="16"/>
  <c r="M199" i="16"/>
  <c r="M200" i="16"/>
  <c r="M201" i="16"/>
  <c r="M202" i="16"/>
  <c r="M203" i="16"/>
  <c r="M204" i="16"/>
  <c r="M205" i="16"/>
  <c r="M206" i="16"/>
  <c r="M207" i="16"/>
  <c r="M208" i="16"/>
  <c r="M209" i="16"/>
  <c r="M210" i="16"/>
  <c r="M211" i="16"/>
  <c r="M212" i="16"/>
  <c r="M213" i="16"/>
  <c r="M214" i="16"/>
  <c r="M215" i="16"/>
  <c r="M216" i="16"/>
  <c r="M217" i="16"/>
  <c r="M218" i="16"/>
  <c r="M219" i="16"/>
  <c r="M220" i="16"/>
  <c r="M221" i="16"/>
  <c r="M222" i="16"/>
  <c r="M223" i="16"/>
  <c r="M224" i="16"/>
  <c r="M225" i="16"/>
  <c r="M226" i="16"/>
  <c r="M227" i="16"/>
  <c r="M228" i="16"/>
  <c r="M229" i="16"/>
  <c r="M230" i="16"/>
  <c r="M231" i="16"/>
  <c r="M232" i="16"/>
  <c r="M233" i="16"/>
  <c r="M234" i="16"/>
  <c r="M235" i="16"/>
  <c r="M236" i="16"/>
  <c r="M237" i="16"/>
  <c r="M238" i="16"/>
  <c r="M239" i="16"/>
  <c r="M240" i="16"/>
  <c r="M241" i="16"/>
  <c r="M242" i="16"/>
  <c r="M243" i="16"/>
  <c r="M244" i="16"/>
  <c r="M245" i="16"/>
  <c r="M246" i="16"/>
  <c r="M247" i="16"/>
  <c r="M248" i="16"/>
  <c r="M249" i="16"/>
  <c r="M250" i="16"/>
  <c r="M251" i="16"/>
  <c r="M252" i="16"/>
  <c r="M253" i="16"/>
  <c r="M254" i="16"/>
  <c r="M255" i="16"/>
  <c r="M256" i="16"/>
  <c r="M257" i="16"/>
  <c r="M258" i="16"/>
  <c r="M259" i="16"/>
  <c r="M260" i="16"/>
  <c r="M261" i="16"/>
  <c r="M262" i="16"/>
  <c r="M263" i="16"/>
  <c r="M264" i="16"/>
  <c r="M265" i="16"/>
  <c r="M266" i="16"/>
  <c r="M267" i="16"/>
  <c r="M268" i="16"/>
  <c r="M269" i="16"/>
  <c r="M270" i="16"/>
  <c r="M271" i="16"/>
  <c r="M272" i="16"/>
  <c r="M273" i="16"/>
  <c r="M274" i="16"/>
  <c r="M275" i="16"/>
  <c r="M276" i="16"/>
  <c r="M277" i="16"/>
  <c r="M278" i="16"/>
  <c r="M279" i="16"/>
  <c r="M280" i="16"/>
  <c r="M281" i="16"/>
  <c r="M282" i="16"/>
  <c r="M283" i="16"/>
  <c r="M284" i="16"/>
  <c r="M285" i="16"/>
  <c r="M286" i="16"/>
  <c r="M287" i="16"/>
  <c r="M288" i="16"/>
  <c r="M289" i="16"/>
  <c r="M290" i="16"/>
  <c r="M291" i="16"/>
  <c r="M292" i="16"/>
  <c r="M293" i="16"/>
  <c r="M294" i="16"/>
  <c r="M295" i="16"/>
  <c r="M296" i="16"/>
  <c r="M297" i="16"/>
  <c r="M298" i="16"/>
  <c r="M299" i="16"/>
  <c r="M300" i="16"/>
  <c r="M301" i="16"/>
  <c r="M302" i="16"/>
  <c r="M303" i="16"/>
  <c r="M304" i="16"/>
  <c r="M305" i="16"/>
  <c r="M306" i="16"/>
  <c r="M307" i="16"/>
  <c r="M308" i="16"/>
  <c r="M309" i="16"/>
  <c r="M310" i="16"/>
  <c r="M311" i="16"/>
  <c r="M312" i="16"/>
  <c r="M313" i="16"/>
  <c r="M314" i="16"/>
  <c r="M315" i="16"/>
  <c r="M316" i="16"/>
  <c r="M317" i="16"/>
  <c r="M318" i="16"/>
  <c r="M319" i="16"/>
  <c r="M320" i="16"/>
  <c r="M321" i="16"/>
  <c r="M322" i="16"/>
  <c r="M323" i="16"/>
  <c r="M324" i="16"/>
  <c r="M325" i="16"/>
  <c r="M326" i="16"/>
  <c r="M327" i="16"/>
  <c r="M328" i="16"/>
  <c r="M329" i="16"/>
  <c r="M330" i="16"/>
  <c r="M331" i="16"/>
  <c r="M332" i="16"/>
  <c r="M333" i="16"/>
  <c r="M334" i="16"/>
  <c r="M335" i="16"/>
  <c r="M336" i="16"/>
  <c r="M337" i="16"/>
  <c r="M338" i="16"/>
  <c r="M339" i="16"/>
  <c r="M340" i="16"/>
  <c r="M341" i="16"/>
  <c r="M342" i="16"/>
  <c r="M343" i="16"/>
  <c r="M344" i="16"/>
  <c r="M345" i="16"/>
  <c r="M346" i="16"/>
  <c r="M347" i="16"/>
  <c r="M348" i="16"/>
  <c r="M349" i="16"/>
  <c r="M350" i="16"/>
  <c r="M351" i="16"/>
  <c r="M352" i="16"/>
  <c r="M353" i="16"/>
  <c r="M354" i="16"/>
  <c r="M355" i="16"/>
  <c r="M356" i="16"/>
  <c r="M357" i="16"/>
  <c r="M358" i="16"/>
  <c r="M359" i="16"/>
  <c r="M360" i="16"/>
  <c r="M361" i="16"/>
  <c r="M362" i="16"/>
  <c r="M363" i="16"/>
  <c r="M364" i="16"/>
  <c r="M365" i="16"/>
  <c r="M366" i="16"/>
  <c r="M367" i="16"/>
  <c r="M368" i="16"/>
  <c r="M369" i="16"/>
  <c r="M370" i="16"/>
  <c r="M371" i="16"/>
  <c r="M372" i="16"/>
  <c r="M373" i="16"/>
  <c r="M374" i="16"/>
  <c r="M375" i="16"/>
  <c r="M376" i="16"/>
  <c r="M377" i="16"/>
  <c r="M378" i="16"/>
  <c r="M379" i="16"/>
  <c r="M380" i="16"/>
  <c r="M381" i="16"/>
  <c r="M382" i="16"/>
  <c r="M383" i="16"/>
  <c r="M384" i="16"/>
  <c r="M385" i="16"/>
  <c r="M386" i="16"/>
  <c r="M387" i="16"/>
  <c r="M388" i="16"/>
  <c r="M389" i="16"/>
  <c r="M390" i="16"/>
  <c r="M391" i="16"/>
  <c r="M392" i="16"/>
  <c r="M393" i="16"/>
  <c r="M394" i="16"/>
  <c r="M395" i="16"/>
  <c r="M396" i="16"/>
  <c r="M397" i="16"/>
  <c r="M398" i="16"/>
  <c r="M399" i="16"/>
  <c r="M400" i="16"/>
  <c r="M401" i="16"/>
  <c r="M402" i="16"/>
  <c r="M403" i="16"/>
  <c r="M404" i="16"/>
  <c r="M405" i="16"/>
  <c r="M406" i="16"/>
  <c r="M407" i="16"/>
  <c r="M408" i="16"/>
  <c r="M409" i="16"/>
  <c r="M410" i="16"/>
  <c r="M411" i="16"/>
  <c r="M412" i="16"/>
  <c r="M413" i="16"/>
  <c r="M414" i="16"/>
  <c r="M415" i="16"/>
  <c r="M416" i="16"/>
  <c r="M417" i="16"/>
  <c r="M418" i="16"/>
  <c r="M419" i="16"/>
  <c r="M420" i="16"/>
  <c r="M421" i="16"/>
  <c r="M422" i="16"/>
  <c r="M423" i="16"/>
  <c r="M424" i="16"/>
  <c r="M425" i="16"/>
  <c r="M426" i="16"/>
  <c r="M427" i="16"/>
  <c r="M428" i="16"/>
  <c r="M429" i="16"/>
  <c r="M430" i="16"/>
  <c r="M431" i="16"/>
  <c r="M432" i="16"/>
  <c r="M433" i="16"/>
  <c r="M434" i="16"/>
  <c r="M435" i="16"/>
  <c r="M436" i="16"/>
  <c r="M437" i="16"/>
  <c r="M438" i="16"/>
  <c r="M439" i="16"/>
  <c r="M440" i="16"/>
  <c r="M441" i="16"/>
  <c r="M442" i="16"/>
  <c r="M443" i="16"/>
  <c r="M444" i="16"/>
  <c r="M445" i="16"/>
  <c r="M446" i="16"/>
  <c r="M447" i="16"/>
  <c r="M448" i="16"/>
  <c r="M449" i="16"/>
  <c r="M450" i="16"/>
  <c r="M451" i="16"/>
  <c r="M452" i="16"/>
  <c r="M453" i="16"/>
  <c r="M454" i="16"/>
  <c r="M455" i="16"/>
  <c r="M456" i="16"/>
  <c r="M457" i="16"/>
  <c r="M458" i="16"/>
  <c r="M459" i="16"/>
  <c r="M460" i="16"/>
  <c r="M461" i="16"/>
  <c r="M462" i="16"/>
  <c r="M463" i="16"/>
  <c r="M464" i="16"/>
  <c r="M465" i="16"/>
  <c r="M466" i="16"/>
  <c r="M467" i="16"/>
  <c r="M468" i="16"/>
  <c r="M469" i="16"/>
  <c r="M470" i="16"/>
  <c r="M471" i="16"/>
  <c r="M472" i="16"/>
  <c r="M473" i="16"/>
  <c r="M474" i="16"/>
  <c r="M475" i="16"/>
  <c r="M476" i="16"/>
  <c r="M477" i="16"/>
  <c r="M478" i="16"/>
  <c r="M479" i="16"/>
  <c r="M480" i="16"/>
  <c r="M481" i="16"/>
  <c r="M482" i="16"/>
  <c r="M483" i="16"/>
  <c r="M484" i="16"/>
  <c r="M485" i="16"/>
  <c r="M486" i="16"/>
  <c r="M487" i="16"/>
  <c r="M488" i="16"/>
  <c r="M489" i="16"/>
  <c r="M490" i="16"/>
  <c r="M491" i="16"/>
  <c r="M492" i="16"/>
  <c r="M493" i="16"/>
  <c r="M494" i="16"/>
  <c r="M495" i="16"/>
  <c r="M496" i="16"/>
  <c r="M497" i="16"/>
  <c r="M498" i="16"/>
  <c r="M499" i="16"/>
  <c r="M500" i="16"/>
  <c r="M501" i="16"/>
  <c r="M502" i="16"/>
  <c r="M503" i="16"/>
  <c r="M504" i="16"/>
  <c r="M505" i="16"/>
  <c r="M506" i="16"/>
  <c r="M507" i="16"/>
  <c r="M508" i="16"/>
  <c r="M509" i="16"/>
  <c r="M510" i="16"/>
  <c r="M511" i="16"/>
  <c r="M512" i="16"/>
  <c r="M513" i="16"/>
  <c r="M514" i="16"/>
  <c r="M515" i="16"/>
  <c r="M516" i="16"/>
  <c r="M517" i="16"/>
  <c r="M518" i="16"/>
  <c r="M519" i="16"/>
  <c r="M520" i="16"/>
  <c r="M521" i="16"/>
  <c r="M522" i="16"/>
  <c r="M523" i="16"/>
  <c r="M524" i="16"/>
  <c r="M525" i="16"/>
  <c r="M526" i="16"/>
  <c r="M527" i="16"/>
  <c r="M528" i="16"/>
  <c r="M529" i="16"/>
  <c r="M530" i="16"/>
  <c r="M531" i="16"/>
  <c r="M532" i="16"/>
  <c r="M533" i="16"/>
  <c r="M534" i="16"/>
  <c r="M535" i="16"/>
  <c r="M536" i="16"/>
  <c r="M537" i="16"/>
  <c r="M538" i="16"/>
  <c r="M539" i="16"/>
  <c r="M540" i="16"/>
  <c r="M541" i="16"/>
  <c r="M542" i="16"/>
  <c r="M543" i="16"/>
  <c r="M544" i="16"/>
  <c r="M545" i="16"/>
  <c r="M546" i="16"/>
  <c r="M547" i="16"/>
  <c r="M548" i="16"/>
  <c r="M549" i="16"/>
  <c r="M550" i="16"/>
  <c r="M551" i="16"/>
  <c r="M552" i="16"/>
  <c r="M553" i="16"/>
  <c r="M554" i="16"/>
  <c r="M555" i="16"/>
  <c r="M556" i="16"/>
  <c r="M557" i="16"/>
  <c r="M558" i="16"/>
  <c r="M559" i="16"/>
  <c r="M560" i="16"/>
  <c r="M561" i="16"/>
  <c r="M562" i="16"/>
  <c r="M563" i="16"/>
  <c r="M564" i="16"/>
  <c r="M565" i="16"/>
  <c r="M566" i="16"/>
  <c r="M567" i="16"/>
  <c r="M568" i="16"/>
  <c r="M569" i="16"/>
  <c r="M570" i="16"/>
  <c r="M571" i="16"/>
  <c r="M572" i="16"/>
  <c r="M573" i="16"/>
  <c r="M574" i="16"/>
  <c r="M575" i="16"/>
  <c r="M576" i="16"/>
  <c r="M577" i="16"/>
  <c r="M578" i="16"/>
  <c r="M579" i="16"/>
  <c r="M580" i="16"/>
  <c r="M581" i="16"/>
  <c r="M582" i="16"/>
  <c r="M583" i="16"/>
  <c r="M584" i="16"/>
  <c r="M585" i="16"/>
  <c r="M586" i="16"/>
  <c r="M587" i="16"/>
  <c r="M588" i="16"/>
  <c r="M589" i="16"/>
  <c r="M590" i="16"/>
  <c r="M591" i="16"/>
  <c r="M592" i="16"/>
  <c r="M593" i="16"/>
  <c r="M594" i="16"/>
  <c r="M595" i="16"/>
  <c r="M596" i="16"/>
  <c r="M597" i="16"/>
  <c r="M598" i="16"/>
  <c r="M599" i="16"/>
  <c r="M600" i="16"/>
  <c r="M601" i="16"/>
  <c r="M602" i="16"/>
  <c r="M603" i="16"/>
  <c r="M604" i="16"/>
  <c r="M605" i="16"/>
  <c r="M606" i="16"/>
  <c r="M607" i="16"/>
  <c r="M608" i="16"/>
  <c r="M609" i="16"/>
  <c r="M610" i="16"/>
  <c r="M611" i="16"/>
  <c r="M612" i="16"/>
  <c r="M613" i="16"/>
  <c r="M614" i="16"/>
  <c r="M615" i="16"/>
  <c r="M616" i="16"/>
  <c r="M617" i="16"/>
  <c r="M618" i="16"/>
  <c r="M619" i="16"/>
  <c r="M620" i="16"/>
  <c r="M621" i="16"/>
  <c r="M622" i="16"/>
  <c r="M623" i="16"/>
  <c r="M624" i="16"/>
  <c r="M625" i="16"/>
  <c r="M626" i="16"/>
  <c r="M627" i="16"/>
  <c r="M628" i="16"/>
  <c r="M629" i="16"/>
  <c r="M630" i="16"/>
  <c r="M631" i="16"/>
  <c r="M632" i="16"/>
  <c r="M633" i="16"/>
  <c r="M634" i="16"/>
  <c r="M635" i="16"/>
  <c r="M636" i="16"/>
  <c r="M637" i="16"/>
  <c r="M638" i="16"/>
  <c r="M639" i="16"/>
  <c r="M640" i="16"/>
  <c r="M641" i="16"/>
  <c r="M642" i="16"/>
  <c r="M643" i="16"/>
  <c r="M644" i="16"/>
  <c r="M645" i="16"/>
  <c r="M646" i="16"/>
  <c r="M647" i="16"/>
  <c r="M648" i="16"/>
  <c r="M649" i="16"/>
  <c r="M650" i="16"/>
  <c r="M651" i="16"/>
  <c r="M652" i="16"/>
  <c r="M653" i="16"/>
  <c r="M654" i="16"/>
  <c r="M655" i="16"/>
  <c r="M656" i="16"/>
  <c r="M657" i="16"/>
  <c r="M658" i="16"/>
  <c r="M659" i="16"/>
  <c r="M660" i="16"/>
  <c r="M661" i="16"/>
  <c r="M662" i="16"/>
  <c r="M663" i="16"/>
  <c r="M664" i="16"/>
  <c r="M665" i="16"/>
  <c r="M666" i="16"/>
  <c r="M667" i="16"/>
  <c r="M668" i="16"/>
  <c r="M669" i="16"/>
  <c r="M670" i="16"/>
  <c r="M671" i="16"/>
  <c r="M672" i="16"/>
  <c r="M673" i="16"/>
  <c r="M674" i="16"/>
  <c r="M675" i="16"/>
  <c r="M676" i="16"/>
  <c r="M677" i="16"/>
  <c r="M678" i="16"/>
  <c r="M679" i="16"/>
  <c r="M680" i="16"/>
  <c r="M681" i="16"/>
  <c r="M682" i="16"/>
  <c r="M683" i="16"/>
  <c r="M684" i="16"/>
  <c r="M685" i="16"/>
  <c r="M686" i="16"/>
  <c r="M687" i="16"/>
  <c r="M688" i="16"/>
  <c r="M689" i="16"/>
  <c r="M690" i="16"/>
  <c r="M691" i="16"/>
  <c r="M692" i="16"/>
  <c r="M693" i="16"/>
  <c r="M694" i="16"/>
  <c r="M695" i="16"/>
  <c r="M696" i="16"/>
  <c r="M697" i="16"/>
  <c r="M698" i="16"/>
  <c r="M699" i="16"/>
  <c r="M700" i="16"/>
  <c r="M701" i="16"/>
  <c r="M702" i="16"/>
  <c r="M703" i="16"/>
  <c r="M704" i="16"/>
  <c r="M705" i="16"/>
  <c r="M706" i="16"/>
  <c r="M707" i="16"/>
  <c r="M708" i="16"/>
  <c r="M709" i="16"/>
  <c r="M710" i="16"/>
  <c r="M711" i="16"/>
  <c r="M712" i="16"/>
  <c r="M713" i="16"/>
  <c r="M714" i="16"/>
  <c r="M715" i="16"/>
  <c r="M716" i="16"/>
  <c r="M717" i="16"/>
  <c r="M718" i="16"/>
  <c r="M719" i="16"/>
  <c r="M720" i="16"/>
  <c r="M721" i="16"/>
  <c r="M722" i="16"/>
  <c r="M723" i="16"/>
  <c r="M724" i="16"/>
  <c r="M725" i="16"/>
  <c r="M726" i="16"/>
  <c r="M727" i="16"/>
  <c r="M728" i="16"/>
  <c r="M729" i="16"/>
  <c r="M730" i="16"/>
  <c r="M731" i="16"/>
  <c r="M732" i="16"/>
  <c r="M733" i="16"/>
  <c r="M734" i="16"/>
  <c r="M735" i="16"/>
  <c r="M736" i="16"/>
  <c r="M737" i="16"/>
  <c r="M738" i="16"/>
  <c r="M739" i="16"/>
  <c r="M740" i="16"/>
  <c r="M741" i="16"/>
  <c r="M742" i="16"/>
  <c r="M743" i="16"/>
  <c r="M744" i="16"/>
  <c r="M745" i="16"/>
  <c r="M746" i="16"/>
  <c r="M747" i="16"/>
  <c r="M748" i="16"/>
  <c r="M749" i="16"/>
  <c r="M750" i="16"/>
  <c r="M751" i="16"/>
  <c r="M752" i="16"/>
  <c r="M753" i="16"/>
  <c r="M754" i="16"/>
  <c r="M755" i="16"/>
  <c r="M756" i="16"/>
  <c r="M757" i="16"/>
  <c r="M758" i="16"/>
  <c r="M759" i="16"/>
  <c r="M760" i="16"/>
  <c r="M761" i="16"/>
  <c r="M762" i="16"/>
  <c r="M763" i="16"/>
  <c r="M764" i="16"/>
  <c r="M765" i="16"/>
  <c r="M766" i="16"/>
  <c r="M767" i="16"/>
  <c r="M768" i="16"/>
  <c r="M769" i="16"/>
  <c r="M770" i="16"/>
  <c r="M771" i="16"/>
  <c r="M772" i="16"/>
  <c r="M773" i="16"/>
  <c r="M774" i="16"/>
  <c r="M775" i="16"/>
  <c r="M776" i="16"/>
  <c r="M777" i="16"/>
  <c r="M778" i="16"/>
  <c r="M779" i="16"/>
  <c r="M780" i="16"/>
  <c r="M781" i="16"/>
  <c r="M782" i="16"/>
  <c r="M783" i="16"/>
  <c r="M784" i="16"/>
  <c r="M785" i="16"/>
  <c r="M786" i="16"/>
  <c r="M787" i="16"/>
  <c r="M788" i="16"/>
  <c r="M789" i="16"/>
  <c r="M790" i="16"/>
  <c r="M791" i="16"/>
  <c r="M792" i="16"/>
  <c r="M793" i="16"/>
  <c r="M794" i="16"/>
  <c r="M795" i="16"/>
  <c r="M796" i="16"/>
  <c r="M797" i="16"/>
  <c r="M798" i="16"/>
  <c r="M799" i="16"/>
  <c r="M800" i="16"/>
  <c r="M801" i="16"/>
  <c r="M802" i="16"/>
  <c r="M803" i="16"/>
  <c r="M804" i="16"/>
  <c r="M805" i="16"/>
  <c r="M806" i="16"/>
  <c r="M807" i="16"/>
  <c r="M808" i="16"/>
  <c r="M809" i="16"/>
  <c r="M810" i="16"/>
  <c r="M811" i="16"/>
  <c r="M812" i="16"/>
  <c r="M813" i="16"/>
  <c r="M814" i="16"/>
  <c r="M815" i="16"/>
  <c r="M816" i="16"/>
  <c r="M817" i="16"/>
  <c r="M818" i="16"/>
  <c r="M819" i="16"/>
  <c r="M820" i="16"/>
  <c r="M821" i="16"/>
  <c r="M822" i="16"/>
  <c r="M823" i="16"/>
  <c r="M824" i="16"/>
  <c r="M825" i="16"/>
  <c r="M826" i="16"/>
  <c r="M827" i="16"/>
  <c r="M828" i="16"/>
  <c r="M829" i="16"/>
  <c r="M830" i="16"/>
  <c r="M831" i="16"/>
  <c r="M832" i="16"/>
  <c r="M833" i="16"/>
  <c r="M834" i="16"/>
  <c r="M835" i="16"/>
  <c r="M836" i="16"/>
  <c r="M837" i="16"/>
  <c r="M838" i="16"/>
  <c r="M839" i="16"/>
  <c r="M840" i="16"/>
  <c r="M841" i="16"/>
  <c r="M842" i="16"/>
  <c r="M843" i="16"/>
  <c r="M844" i="16"/>
  <c r="M845" i="16"/>
  <c r="M846" i="16"/>
  <c r="M847" i="16"/>
  <c r="M848" i="16"/>
  <c r="M849" i="16"/>
  <c r="M850" i="16"/>
  <c r="M851" i="16"/>
  <c r="M852" i="16"/>
  <c r="M853" i="16"/>
  <c r="M854" i="16"/>
  <c r="M855" i="16"/>
  <c r="M856" i="16"/>
  <c r="M857" i="16"/>
  <c r="M858" i="16"/>
  <c r="M859" i="16"/>
  <c r="M860" i="16"/>
  <c r="M861" i="16"/>
  <c r="M862" i="16"/>
  <c r="M863" i="16"/>
  <c r="M864" i="16"/>
  <c r="M865" i="16"/>
  <c r="M866" i="16"/>
  <c r="M867" i="16"/>
  <c r="M868" i="16"/>
  <c r="M869" i="16"/>
  <c r="M870" i="16"/>
  <c r="M871" i="16"/>
  <c r="M872" i="16"/>
  <c r="M873" i="16"/>
  <c r="M874" i="16"/>
  <c r="M875" i="16"/>
  <c r="M876" i="16"/>
  <c r="M877" i="16"/>
  <c r="M878" i="16"/>
  <c r="M879" i="16"/>
  <c r="M880" i="16"/>
  <c r="M881" i="16"/>
  <c r="M882" i="16"/>
  <c r="M883" i="16"/>
  <c r="M884" i="16"/>
  <c r="M885" i="16"/>
  <c r="M886" i="16"/>
  <c r="M887" i="16"/>
  <c r="M888" i="16"/>
  <c r="M889" i="16"/>
  <c r="M890" i="16"/>
  <c r="M891" i="16"/>
  <c r="M892" i="16"/>
  <c r="M893" i="16"/>
  <c r="M894" i="16"/>
  <c r="M895" i="16"/>
  <c r="M896" i="16"/>
  <c r="M897" i="16"/>
  <c r="M898" i="16"/>
  <c r="M899" i="16"/>
  <c r="M900" i="16"/>
  <c r="M901" i="16"/>
  <c r="M902" i="16"/>
  <c r="M903" i="16"/>
  <c r="M904" i="16"/>
  <c r="M905" i="16"/>
  <c r="M906" i="16"/>
  <c r="M907" i="16"/>
  <c r="M908" i="16"/>
  <c r="M909" i="16"/>
  <c r="M910" i="16"/>
  <c r="M911" i="16"/>
  <c r="M912" i="16"/>
  <c r="M913" i="16"/>
  <c r="M914" i="16"/>
  <c r="M915" i="16"/>
  <c r="M916" i="16"/>
  <c r="M917" i="16"/>
  <c r="M918" i="16"/>
  <c r="M919" i="16"/>
  <c r="M920" i="16"/>
  <c r="M921" i="16"/>
  <c r="M922" i="16"/>
  <c r="M923" i="16"/>
  <c r="M924" i="16"/>
  <c r="M925" i="16"/>
  <c r="M926" i="16"/>
  <c r="M927" i="16"/>
  <c r="M928" i="16"/>
  <c r="M929" i="16"/>
  <c r="M930" i="16"/>
  <c r="M931" i="16"/>
  <c r="M932" i="16"/>
  <c r="M933" i="16"/>
  <c r="M934" i="16"/>
  <c r="M935" i="16"/>
  <c r="M936" i="16"/>
  <c r="M937" i="16"/>
  <c r="M938" i="16"/>
  <c r="M939" i="16"/>
  <c r="M940" i="16"/>
  <c r="M941" i="16"/>
  <c r="M942" i="16"/>
  <c r="M943" i="16"/>
  <c r="M944" i="16"/>
  <c r="M945" i="16"/>
  <c r="M946" i="16"/>
  <c r="M947" i="16"/>
  <c r="M948" i="16"/>
  <c r="M949" i="16"/>
  <c r="M950" i="16"/>
  <c r="M951" i="16"/>
  <c r="M952" i="16"/>
  <c r="M953" i="16"/>
  <c r="M954" i="16"/>
  <c r="M955" i="16"/>
  <c r="M956" i="16"/>
  <c r="M957" i="16"/>
  <c r="M958" i="16"/>
  <c r="M959" i="16"/>
  <c r="M960" i="16"/>
  <c r="M961" i="16"/>
  <c r="M962" i="16"/>
  <c r="M963" i="16"/>
  <c r="M964" i="16"/>
  <c r="M965" i="16"/>
  <c r="M966" i="16"/>
  <c r="M967" i="16"/>
  <c r="M968" i="16"/>
  <c r="M969" i="16"/>
  <c r="M970" i="16"/>
  <c r="M971" i="16"/>
  <c r="M972" i="16"/>
  <c r="M973" i="16"/>
  <c r="M974" i="16"/>
  <c r="M975" i="16"/>
  <c r="M976" i="16"/>
  <c r="M977" i="16"/>
  <c r="M978" i="16"/>
  <c r="M979" i="16"/>
  <c r="M980" i="16"/>
  <c r="M981" i="16"/>
  <c r="M982" i="16"/>
  <c r="M983" i="16"/>
  <c r="M984" i="16"/>
  <c r="M985" i="16"/>
  <c r="M986" i="16"/>
  <c r="M987" i="16"/>
  <c r="M988" i="16"/>
  <c r="M989" i="16"/>
  <c r="M990" i="16"/>
  <c r="M991" i="16"/>
  <c r="M992" i="16"/>
  <c r="M993" i="16"/>
  <c r="M994" i="16"/>
  <c r="M995" i="16"/>
  <c r="M996" i="16"/>
  <c r="M997" i="16"/>
  <c r="M998" i="16"/>
  <c r="M999" i="16"/>
  <c r="M1000" i="16"/>
  <c r="M1001" i="16"/>
  <c r="M1002" i="16"/>
  <c r="M1003" i="16"/>
  <c r="M1004" i="16"/>
  <c r="M1005" i="16"/>
  <c r="M1006" i="16"/>
  <c r="M1007" i="16"/>
  <c r="M1008" i="16"/>
  <c r="M1009" i="16"/>
  <c r="M1010" i="16"/>
  <c r="M1011" i="16"/>
  <c r="M1012" i="16"/>
  <c r="M1013" i="16"/>
  <c r="M1014" i="16"/>
  <c r="M1015" i="16"/>
  <c r="M1016" i="16"/>
  <c r="M1017" i="16"/>
  <c r="M1018" i="16"/>
  <c r="M1019" i="16"/>
  <c r="M1020" i="16"/>
  <c r="M1021" i="16"/>
  <c r="M1022" i="16"/>
  <c r="M1023" i="16"/>
  <c r="M1024" i="16"/>
  <c r="M1025" i="16"/>
  <c r="M1026" i="16"/>
  <c r="M1027" i="16"/>
  <c r="M1028" i="16"/>
  <c r="M1029" i="16"/>
  <c r="M1030" i="16"/>
  <c r="M1031" i="16"/>
  <c r="M1032" i="16"/>
  <c r="M1033" i="16"/>
  <c r="M1034" i="16"/>
  <c r="M1035" i="16"/>
  <c r="M1036" i="16"/>
  <c r="M1037" i="16"/>
  <c r="M1038" i="16"/>
  <c r="M1039" i="16"/>
  <c r="M1040" i="16"/>
  <c r="M1041" i="16"/>
  <c r="M1042" i="16"/>
  <c r="M1043" i="16"/>
  <c r="M1044" i="16"/>
  <c r="M1045" i="16"/>
  <c r="M1046" i="16"/>
  <c r="M1047" i="16"/>
  <c r="M1048" i="16"/>
  <c r="M1049" i="16"/>
  <c r="M1050" i="16"/>
  <c r="M1051" i="16"/>
  <c r="M1052" i="16"/>
  <c r="M1053" i="16"/>
  <c r="M1054" i="16"/>
  <c r="M1055" i="16"/>
  <c r="M1056" i="16"/>
  <c r="M1057" i="16"/>
  <c r="M1058" i="16"/>
  <c r="M1059" i="16"/>
  <c r="M1060" i="16"/>
  <c r="M1061" i="16"/>
  <c r="M1062" i="16"/>
  <c r="M1063" i="16"/>
  <c r="M1064" i="16"/>
  <c r="M1065" i="16"/>
  <c r="M1066" i="16"/>
  <c r="M1067" i="16"/>
  <c r="M1068" i="16"/>
  <c r="M1069" i="16"/>
  <c r="M1070" i="16"/>
  <c r="M1071" i="16"/>
  <c r="M1072" i="16"/>
  <c r="M1073" i="16"/>
  <c r="M1074" i="16"/>
  <c r="M1075" i="16"/>
  <c r="M1076" i="16"/>
  <c r="M1077" i="16"/>
  <c r="M1078" i="16"/>
  <c r="M1079" i="16"/>
  <c r="M1080" i="16"/>
  <c r="M1081" i="16"/>
  <c r="M1082" i="16"/>
  <c r="M1083" i="16"/>
  <c r="M1084" i="16"/>
  <c r="M1085" i="16"/>
  <c r="M1086" i="16"/>
  <c r="M1087" i="16"/>
  <c r="M1088" i="16"/>
  <c r="M1089" i="16"/>
  <c r="M1090" i="16"/>
  <c r="M1091" i="16"/>
  <c r="M1092" i="16"/>
  <c r="M1093" i="16"/>
  <c r="M1094" i="16"/>
  <c r="M1095" i="16"/>
  <c r="M1096" i="16"/>
  <c r="M1097" i="16"/>
  <c r="M1098" i="16"/>
  <c r="M1099" i="16"/>
  <c r="M1100" i="16"/>
  <c r="M1101" i="16"/>
  <c r="M1102" i="16"/>
  <c r="M1103" i="16"/>
  <c r="M1104" i="16"/>
  <c r="M1105" i="16"/>
  <c r="M1106" i="16"/>
  <c r="M1107" i="16"/>
  <c r="M1108" i="16"/>
  <c r="M1109" i="16"/>
  <c r="M1110" i="16"/>
  <c r="M1111" i="16"/>
  <c r="M1112" i="16"/>
  <c r="M1113" i="16"/>
  <c r="M1114" i="16"/>
  <c r="M1115" i="16"/>
  <c r="M1116" i="16"/>
  <c r="M1117" i="16"/>
  <c r="M1118" i="16"/>
  <c r="M1119" i="16"/>
  <c r="M1120" i="16"/>
  <c r="M1121" i="16"/>
  <c r="M1122" i="16"/>
  <c r="M1123" i="16"/>
  <c r="M1124" i="16"/>
  <c r="M1125" i="16"/>
  <c r="M1126" i="16"/>
  <c r="M1127" i="16"/>
  <c r="M1128" i="16"/>
  <c r="M1129" i="16"/>
  <c r="M1130" i="16"/>
  <c r="M1131" i="16"/>
  <c r="M1132" i="16"/>
  <c r="M1133" i="16"/>
  <c r="M1134" i="16"/>
  <c r="M1135" i="16"/>
  <c r="M1136" i="16"/>
  <c r="M1137" i="16"/>
  <c r="M1138" i="16"/>
  <c r="M1139" i="16"/>
  <c r="M1140" i="16"/>
  <c r="M1141" i="16"/>
  <c r="M1142" i="16"/>
  <c r="M1143" i="16"/>
  <c r="M1144" i="16"/>
  <c r="M1145" i="16"/>
  <c r="M1146" i="16"/>
  <c r="M1147" i="16"/>
  <c r="M1148" i="16"/>
  <c r="M1149" i="16"/>
  <c r="M1150" i="16"/>
  <c r="M1151" i="16"/>
  <c r="M1152" i="16"/>
  <c r="M1153" i="16"/>
  <c r="M1154" i="16"/>
  <c r="M1155" i="16"/>
  <c r="M1156" i="16"/>
  <c r="M1157" i="16"/>
  <c r="M1158" i="16"/>
  <c r="M1159" i="16"/>
  <c r="M1160" i="16"/>
  <c r="M1161" i="16"/>
  <c r="M1162" i="16"/>
  <c r="M1163" i="16"/>
  <c r="M1164" i="16"/>
  <c r="M1165" i="16"/>
  <c r="M1166" i="16"/>
  <c r="M1167" i="16"/>
  <c r="M1168" i="16"/>
  <c r="M1169" i="16"/>
  <c r="M1170" i="16"/>
  <c r="M1171" i="16"/>
  <c r="M1172" i="16"/>
  <c r="M1173" i="16"/>
  <c r="M1174" i="16"/>
  <c r="M1175" i="16"/>
  <c r="M1176" i="16"/>
  <c r="M1177" i="16"/>
  <c r="M1178" i="16"/>
  <c r="M1179" i="16"/>
  <c r="M1180" i="16"/>
  <c r="M1181" i="16"/>
  <c r="M1182" i="16"/>
  <c r="M1183" i="16"/>
  <c r="M1184" i="16"/>
  <c r="M1185" i="16"/>
  <c r="M1186" i="16"/>
  <c r="M1187" i="16"/>
  <c r="M1188" i="16"/>
  <c r="M1189" i="16"/>
  <c r="M1190" i="16"/>
  <c r="M1191" i="16"/>
  <c r="M1192" i="16"/>
  <c r="M1193" i="16"/>
  <c r="M1194" i="16"/>
  <c r="M1195" i="16"/>
  <c r="M1196" i="16"/>
  <c r="M1197" i="16"/>
  <c r="M1198" i="16"/>
  <c r="M1199" i="16"/>
  <c r="M1200" i="16"/>
  <c r="M1201" i="16"/>
  <c r="M1202" i="16"/>
  <c r="M1203" i="16"/>
  <c r="M1204" i="16"/>
  <c r="M1205" i="16"/>
  <c r="M1206" i="16"/>
  <c r="M1207" i="16"/>
  <c r="M1208" i="16"/>
  <c r="M1209" i="16"/>
  <c r="M1210" i="16"/>
  <c r="M1211" i="16"/>
  <c r="M1212" i="16"/>
  <c r="M1213" i="16"/>
  <c r="M1214" i="16"/>
  <c r="M1215" i="16"/>
  <c r="M1216" i="16"/>
  <c r="M1217" i="16"/>
  <c r="M1218" i="16"/>
  <c r="M1219" i="16"/>
  <c r="M1220" i="16"/>
  <c r="M1221" i="16"/>
  <c r="M1222" i="16"/>
  <c r="M1223" i="16"/>
  <c r="M1224" i="16"/>
  <c r="M1225" i="16"/>
  <c r="M1226" i="16"/>
  <c r="M1227" i="16"/>
  <c r="M1228" i="16"/>
  <c r="M1229" i="16"/>
  <c r="M1230" i="16"/>
  <c r="M1231" i="16"/>
  <c r="M1232" i="16"/>
  <c r="M1233" i="16"/>
  <c r="M1234" i="16"/>
  <c r="M1235" i="16"/>
  <c r="M1236" i="16"/>
  <c r="M1237" i="16"/>
  <c r="M1238" i="16"/>
  <c r="M1239" i="16"/>
  <c r="M1240" i="16"/>
  <c r="M1241" i="16"/>
  <c r="M1242" i="16"/>
  <c r="M1243" i="16"/>
  <c r="M1244" i="16"/>
  <c r="M1245" i="16"/>
  <c r="M1246" i="16"/>
  <c r="M1247" i="16"/>
  <c r="M1248" i="16"/>
  <c r="M1249" i="16"/>
  <c r="M1250" i="16"/>
  <c r="M1251" i="16"/>
  <c r="M1252" i="16"/>
  <c r="M1253" i="16"/>
  <c r="M1254" i="16"/>
  <c r="M1255" i="16"/>
  <c r="M1256" i="16"/>
  <c r="M1257" i="16"/>
  <c r="M1258" i="16"/>
  <c r="M1259" i="16"/>
  <c r="M1260" i="16"/>
  <c r="M1261" i="16"/>
  <c r="M1262" i="16"/>
  <c r="M1263" i="16"/>
  <c r="M1264" i="16"/>
  <c r="M1265" i="16"/>
  <c r="M1266" i="16"/>
  <c r="M1267" i="16"/>
  <c r="M1268" i="16"/>
  <c r="M1269" i="16"/>
  <c r="M1270" i="16"/>
  <c r="M1271" i="16"/>
  <c r="M1272" i="16"/>
  <c r="M1273" i="16"/>
  <c r="M1274" i="16"/>
  <c r="M1275" i="16"/>
  <c r="M1276" i="16"/>
  <c r="M1277" i="16"/>
  <c r="M1278" i="16"/>
  <c r="M1279" i="16"/>
  <c r="M1280" i="16"/>
  <c r="M1281" i="16"/>
  <c r="M1282" i="16"/>
  <c r="M1283" i="16"/>
  <c r="M1284" i="16"/>
  <c r="M1285" i="16"/>
  <c r="M1286" i="16"/>
  <c r="M1287" i="16"/>
  <c r="M1288" i="16"/>
  <c r="M1289" i="16"/>
  <c r="M1290" i="16"/>
  <c r="M1291" i="16"/>
  <c r="M1292" i="16"/>
  <c r="M1293" i="16"/>
  <c r="M1294" i="16"/>
  <c r="M1295" i="16"/>
  <c r="M1296" i="16"/>
  <c r="M1297" i="16"/>
  <c r="M1298" i="16"/>
  <c r="M1299" i="16"/>
  <c r="M1300" i="16"/>
  <c r="M1301" i="16"/>
  <c r="M1302" i="16"/>
  <c r="M1303" i="16"/>
  <c r="M1304" i="16"/>
  <c r="M1305" i="16"/>
  <c r="M1306" i="16"/>
  <c r="M1307" i="16"/>
  <c r="M1308" i="16"/>
  <c r="M1309" i="16"/>
  <c r="M1310" i="16"/>
  <c r="M1311" i="16"/>
  <c r="M1312" i="16"/>
  <c r="M1313" i="16"/>
  <c r="M1314" i="16"/>
  <c r="M1315" i="16"/>
  <c r="M1316" i="16"/>
  <c r="M1317" i="16"/>
  <c r="M1318" i="16"/>
  <c r="M1319" i="16"/>
  <c r="M1320" i="16"/>
  <c r="M1321" i="16"/>
  <c r="M1322" i="16"/>
  <c r="M1323" i="16"/>
  <c r="M1324" i="16"/>
  <c r="M1325" i="16"/>
  <c r="M1326" i="16"/>
  <c r="M1327" i="16"/>
  <c r="M1328" i="16"/>
  <c r="M1329" i="16"/>
  <c r="M1330" i="16"/>
  <c r="M1331" i="16"/>
  <c r="M1332" i="16"/>
  <c r="M1333" i="16"/>
  <c r="M1334" i="16"/>
  <c r="M1335" i="16"/>
  <c r="M1336" i="16"/>
  <c r="M1337" i="16"/>
  <c r="M1338" i="16"/>
  <c r="M1339" i="16"/>
  <c r="M1340" i="16"/>
  <c r="M1341" i="16"/>
  <c r="M1342" i="16"/>
  <c r="M1343" i="16"/>
  <c r="M1344" i="16"/>
  <c r="M1345" i="16"/>
  <c r="M1346" i="16"/>
  <c r="M1347" i="16"/>
  <c r="M1348" i="16"/>
  <c r="M1349" i="16"/>
  <c r="M1350" i="16"/>
  <c r="M1351" i="16"/>
  <c r="M1352" i="16"/>
  <c r="M1353" i="16"/>
  <c r="M1354" i="16"/>
  <c r="M1355" i="16"/>
  <c r="M1356" i="16"/>
  <c r="M1357" i="16"/>
  <c r="M1358" i="16"/>
  <c r="M1359" i="16"/>
  <c r="M1360" i="16"/>
  <c r="M1361" i="16"/>
  <c r="M1362" i="16"/>
  <c r="M1363" i="16"/>
  <c r="M1364" i="16"/>
  <c r="M1365" i="16"/>
  <c r="M1366" i="16"/>
  <c r="M1367" i="16"/>
  <c r="M1368" i="16"/>
  <c r="M1369" i="16"/>
  <c r="M1370" i="16"/>
  <c r="M1371" i="16"/>
  <c r="M1372" i="16"/>
  <c r="M1373" i="16"/>
  <c r="M1374" i="16"/>
  <c r="M1375" i="16"/>
  <c r="M1376" i="16"/>
  <c r="M1377" i="16"/>
  <c r="M1378" i="16"/>
  <c r="M1379" i="16"/>
  <c r="M1380" i="16"/>
  <c r="M1381" i="16"/>
  <c r="M1382" i="16"/>
  <c r="M1383" i="16"/>
  <c r="M1384" i="16"/>
  <c r="M1385" i="16"/>
  <c r="M1386" i="16"/>
  <c r="M1387" i="16"/>
  <c r="M1388" i="16"/>
  <c r="M1389" i="16"/>
  <c r="M1390" i="16"/>
  <c r="M1391" i="16"/>
  <c r="M1392" i="16"/>
  <c r="M1393" i="16"/>
  <c r="M1394" i="16"/>
  <c r="M1395" i="16"/>
  <c r="M1396" i="16"/>
  <c r="M1397" i="16"/>
  <c r="M1398" i="16"/>
  <c r="M1399" i="16"/>
  <c r="M1400" i="16"/>
  <c r="M1401" i="16"/>
  <c r="M1402" i="16"/>
  <c r="M1403" i="16"/>
  <c r="M1404" i="16"/>
  <c r="M1405" i="16"/>
  <c r="M1406" i="16"/>
  <c r="M1407" i="16"/>
  <c r="M1408" i="16"/>
  <c r="M1409" i="16"/>
  <c r="M1410" i="16"/>
  <c r="M1411" i="16"/>
  <c r="M1412" i="16"/>
  <c r="M1413" i="16"/>
  <c r="M1414" i="16"/>
  <c r="M1415" i="16"/>
  <c r="M1416" i="16"/>
  <c r="M1417" i="16"/>
  <c r="M1418" i="16"/>
  <c r="M1419" i="16"/>
  <c r="M1420" i="16"/>
  <c r="M1421" i="16"/>
  <c r="M1422" i="16"/>
  <c r="M1423" i="16"/>
  <c r="M1424" i="16"/>
  <c r="M1425" i="16"/>
  <c r="M1426" i="16"/>
  <c r="M1427" i="16"/>
  <c r="M1428" i="16"/>
  <c r="M1429" i="16"/>
  <c r="M1430" i="16"/>
  <c r="M1431" i="16"/>
  <c r="M1432" i="16"/>
  <c r="M1433" i="16"/>
  <c r="M1434" i="16"/>
  <c r="M1435" i="16"/>
  <c r="M1436" i="16"/>
  <c r="M1437" i="16"/>
  <c r="M1438" i="16"/>
  <c r="M1439" i="16"/>
  <c r="M1440" i="16"/>
  <c r="M1441" i="16"/>
  <c r="M1442" i="16"/>
  <c r="M1443" i="16"/>
  <c r="M1444" i="16"/>
  <c r="M1445" i="16"/>
  <c r="M1446" i="16"/>
  <c r="M1447" i="16"/>
  <c r="M1448" i="16"/>
  <c r="M1449" i="16"/>
  <c r="M1450" i="16"/>
  <c r="M1451" i="16"/>
  <c r="M1452" i="16"/>
  <c r="M1453" i="16"/>
  <c r="M1454" i="16"/>
  <c r="M1455" i="16"/>
  <c r="M1456" i="16"/>
  <c r="M1457" i="16"/>
  <c r="M1458" i="16"/>
  <c r="M1459" i="16"/>
  <c r="M1460" i="16"/>
  <c r="M1461" i="16"/>
  <c r="M1462" i="16"/>
  <c r="M1463" i="16"/>
  <c r="M1464" i="16"/>
  <c r="M1465" i="16"/>
  <c r="M1466" i="16"/>
  <c r="M1467" i="16"/>
  <c r="M1468" i="16"/>
  <c r="M1469" i="16"/>
  <c r="M1470" i="16"/>
  <c r="M1471" i="16"/>
  <c r="M1472" i="16"/>
  <c r="M1473" i="16"/>
  <c r="M1474" i="16"/>
  <c r="M1475" i="16"/>
  <c r="M1476" i="16"/>
  <c r="M1477" i="16"/>
  <c r="M1478" i="16"/>
  <c r="M1479" i="16"/>
  <c r="M1480" i="16"/>
  <c r="M1481" i="16"/>
  <c r="M1482" i="16"/>
  <c r="M1483" i="16"/>
  <c r="M1484" i="16"/>
  <c r="M1485" i="16"/>
  <c r="M1486" i="16"/>
  <c r="M1487" i="16"/>
  <c r="M1488" i="16"/>
  <c r="M1489" i="16"/>
  <c r="M1490" i="16"/>
  <c r="M1491" i="16"/>
  <c r="M1492" i="16"/>
  <c r="M1493" i="16"/>
  <c r="M1494" i="16"/>
  <c r="M1495" i="16"/>
  <c r="M1496" i="16"/>
  <c r="M1497" i="16"/>
  <c r="M1498" i="16"/>
  <c r="M1499" i="16"/>
  <c r="M1500" i="16"/>
  <c r="M1501" i="16"/>
  <c r="M1502" i="16"/>
  <c r="M1503" i="16"/>
  <c r="M1504" i="16"/>
  <c r="M1505" i="16"/>
  <c r="M1506" i="16"/>
  <c r="M1507" i="16"/>
  <c r="M1508" i="16"/>
  <c r="M1509" i="16"/>
  <c r="M1510" i="16"/>
  <c r="M1511" i="16"/>
  <c r="M1512" i="16"/>
  <c r="M1513" i="16"/>
  <c r="M1514" i="16"/>
  <c r="M1515" i="16"/>
  <c r="M1516" i="16"/>
  <c r="M1517" i="16"/>
  <c r="M1518" i="16"/>
  <c r="M1519" i="16"/>
  <c r="M1520" i="16"/>
  <c r="M1521" i="16"/>
  <c r="M1522" i="16"/>
  <c r="M1523" i="16"/>
  <c r="M1524" i="16"/>
  <c r="M1525" i="16"/>
  <c r="M1526" i="16"/>
  <c r="M1527" i="16"/>
  <c r="M1528" i="16"/>
  <c r="M1529" i="16"/>
  <c r="M1530" i="16"/>
  <c r="M1531" i="16"/>
  <c r="M1532" i="16"/>
  <c r="M1533" i="16"/>
  <c r="M1534" i="16"/>
  <c r="M1535" i="16"/>
  <c r="M1536" i="16"/>
  <c r="M1537" i="16"/>
  <c r="M1538" i="16"/>
  <c r="M1539" i="16"/>
  <c r="M1540" i="16"/>
  <c r="M1541" i="16"/>
  <c r="M1542" i="16"/>
  <c r="M1543" i="16"/>
  <c r="M1544" i="16"/>
  <c r="M1545" i="16"/>
  <c r="M1546" i="16"/>
  <c r="M1547" i="16"/>
  <c r="M1548" i="16"/>
  <c r="M1549" i="16"/>
  <c r="M1550" i="16"/>
  <c r="M1551" i="16"/>
  <c r="M1552" i="16"/>
  <c r="M1553" i="16"/>
  <c r="M1554" i="16"/>
  <c r="M1555" i="16"/>
  <c r="M1556" i="16"/>
  <c r="M1557" i="16"/>
  <c r="M1558" i="16"/>
  <c r="M1559" i="16"/>
  <c r="M1560" i="16"/>
  <c r="M1561" i="16"/>
  <c r="M1562" i="16"/>
  <c r="M1563" i="16"/>
  <c r="M1564" i="16"/>
  <c r="M1565" i="16"/>
  <c r="M1566" i="16"/>
  <c r="M1567" i="16"/>
  <c r="M1568" i="16"/>
  <c r="M1569" i="16"/>
  <c r="M1570" i="16"/>
  <c r="M1571" i="16"/>
  <c r="M1572" i="16"/>
  <c r="M1573" i="16"/>
  <c r="M1574" i="16"/>
  <c r="M1575" i="16"/>
  <c r="M1576" i="16"/>
  <c r="M1577" i="16"/>
  <c r="M1578" i="16"/>
  <c r="M1579" i="16"/>
  <c r="M1580" i="16"/>
  <c r="M1581" i="16"/>
  <c r="M1582" i="16"/>
  <c r="M1583" i="16"/>
  <c r="M1584" i="16"/>
  <c r="M1585" i="16"/>
  <c r="M1586" i="16"/>
  <c r="M1587" i="16"/>
  <c r="M1588" i="16"/>
  <c r="M1589" i="16"/>
  <c r="M1590" i="16"/>
  <c r="M1591" i="16"/>
  <c r="M1592" i="16"/>
  <c r="M1593" i="16"/>
  <c r="M1594" i="16"/>
  <c r="M1595" i="16"/>
  <c r="M1596" i="16"/>
  <c r="M1597" i="16"/>
  <c r="M1598" i="16"/>
  <c r="M1599" i="16"/>
  <c r="M1600" i="16"/>
  <c r="M1601" i="16"/>
  <c r="M1602" i="16"/>
  <c r="M1603" i="16"/>
  <c r="M1604" i="16"/>
  <c r="M1605" i="16"/>
  <c r="M1606" i="16"/>
  <c r="M1607" i="16"/>
  <c r="M1608" i="16"/>
  <c r="M1609" i="16"/>
  <c r="M1610" i="16"/>
  <c r="M1611" i="16"/>
  <c r="M1612" i="16"/>
  <c r="M1613" i="16"/>
  <c r="M1614" i="16"/>
  <c r="M1615" i="16"/>
  <c r="M1616" i="16"/>
  <c r="M1617" i="16"/>
  <c r="M1618" i="16"/>
  <c r="M1619" i="16"/>
  <c r="M1620" i="16"/>
  <c r="M1621" i="16"/>
  <c r="M1622" i="16"/>
  <c r="M1623" i="16"/>
  <c r="M1624" i="16"/>
  <c r="M1625" i="16"/>
  <c r="M1626" i="16"/>
  <c r="M1627" i="16"/>
  <c r="M1628" i="16"/>
  <c r="M1629" i="16"/>
  <c r="M1630" i="16"/>
  <c r="M1631" i="16"/>
  <c r="M1632" i="16"/>
  <c r="M1633" i="16"/>
  <c r="M1634" i="16"/>
  <c r="M1635" i="16"/>
  <c r="M1636" i="16"/>
  <c r="M1637" i="16"/>
  <c r="M1638" i="16"/>
  <c r="M1639" i="16"/>
  <c r="M1640" i="16"/>
  <c r="M1641" i="16"/>
  <c r="M1642" i="16"/>
  <c r="M1643" i="16"/>
  <c r="M1644" i="16"/>
  <c r="M1645" i="16"/>
  <c r="M1646" i="16"/>
  <c r="M1647" i="16"/>
  <c r="M1648" i="16"/>
  <c r="M1649" i="16"/>
  <c r="M1650" i="16"/>
  <c r="M1651" i="16"/>
  <c r="M1652" i="16"/>
  <c r="M1653" i="16"/>
  <c r="M1654" i="16"/>
  <c r="M1655" i="16"/>
  <c r="M1656" i="16"/>
  <c r="M1657" i="16"/>
  <c r="M1658" i="16"/>
  <c r="M1659" i="16"/>
  <c r="M1660" i="16"/>
  <c r="M1661" i="16"/>
  <c r="M1662" i="16"/>
  <c r="M1663" i="16"/>
  <c r="M1664" i="16"/>
  <c r="M1665" i="16"/>
  <c r="M1666" i="16"/>
  <c r="M1667" i="16"/>
  <c r="M1668" i="16"/>
  <c r="M1669" i="16"/>
  <c r="M1670" i="16"/>
  <c r="M1671" i="16"/>
  <c r="M1672" i="16"/>
  <c r="M1673" i="16"/>
  <c r="M1674" i="16"/>
  <c r="M1675" i="16"/>
  <c r="M1676" i="16"/>
  <c r="M1677" i="16"/>
  <c r="M1678" i="16"/>
  <c r="M1679" i="16"/>
  <c r="M1680" i="16"/>
  <c r="M1681" i="16"/>
  <c r="M1682" i="16"/>
  <c r="M1683" i="16"/>
  <c r="M1684" i="16"/>
  <c r="M1685" i="16"/>
  <c r="M1686" i="16"/>
  <c r="M1687" i="16"/>
  <c r="M1688" i="16"/>
  <c r="M1689" i="16"/>
  <c r="M1690" i="16"/>
  <c r="M1691" i="16"/>
  <c r="M1692" i="16"/>
  <c r="M1693" i="16"/>
  <c r="M1694" i="16"/>
  <c r="M1695" i="16"/>
  <c r="M1696" i="16"/>
  <c r="M1697" i="16"/>
  <c r="M1698" i="16"/>
  <c r="M1699" i="16"/>
  <c r="M1700" i="16"/>
  <c r="M1701" i="16"/>
  <c r="M1702" i="16"/>
  <c r="M1703" i="16"/>
  <c r="M1704" i="16"/>
  <c r="M1705" i="16"/>
  <c r="M1706" i="16"/>
  <c r="M1707" i="16"/>
  <c r="M1708" i="16"/>
  <c r="M1709" i="16"/>
  <c r="M1710" i="16"/>
  <c r="M1711" i="16"/>
  <c r="M1712" i="16"/>
  <c r="M1713" i="16"/>
  <c r="M1714" i="16"/>
  <c r="M1715" i="16"/>
  <c r="M1716" i="16"/>
  <c r="M1717" i="16"/>
  <c r="M1718" i="16"/>
  <c r="M1719" i="16"/>
  <c r="M1720" i="16"/>
  <c r="M1721" i="16"/>
  <c r="M1722" i="16"/>
  <c r="M1723" i="16"/>
  <c r="M1724" i="16"/>
  <c r="M1725" i="16"/>
  <c r="M1726" i="16"/>
  <c r="M1727" i="16"/>
  <c r="M1728" i="16"/>
  <c r="M1729" i="16"/>
  <c r="M1730" i="16"/>
  <c r="M1731" i="16"/>
  <c r="M1732" i="16"/>
  <c r="M1733" i="16"/>
  <c r="M1734" i="16"/>
  <c r="M1735" i="16"/>
  <c r="M1736" i="16"/>
  <c r="M1737" i="16"/>
  <c r="M1738" i="16"/>
  <c r="M1739" i="16"/>
  <c r="M1740" i="16"/>
  <c r="M1741" i="16"/>
  <c r="M1742" i="16"/>
  <c r="M1743" i="16"/>
  <c r="M1744" i="16"/>
  <c r="M1745" i="16"/>
  <c r="M1746" i="16"/>
  <c r="M1747" i="16"/>
  <c r="M1748" i="16"/>
  <c r="M1749" i="16"/>
  <c r="M1750" i="16"/>
  <c r="M1751" i="16"/>
  <c r="M1752" i="16"/>
  <c r="M1753" i="16"/>
  <c r="M1754" i="16"/>
  <c r="M1755" i="16"/>
  <c r="M1756" i="16"/>
  <c r="M1757" i="16"/>
  <c r="M1758" i="16"/>
  <c r="M1759" i="16"/>
  <c r="M1760" i="16"/>
  <c r="M1761" i="16"/>
  <c r="M1762" i="16"/>
  <c r="M1763" i="16"/>
  <c r="M1764" i="16"/>
  <c r="M1765" i="16"/>
  <c r="M1766" i="16"/>
  <c r="M1767" i="16"/>
  <c r="M1768" i="16"/>
  <c r="M1769" i="16"/>
  <c r="M1770" i="16"/>
  <c r="M1771" i="16"/>
  <c r="M1772" i="16"/>
  <c r="M1773" i="16"/>
  <c r="M1774" i="16"/>
  <c r="M1775" i="16"/>
  <c r="M1776" i="16"/>
  <c r="M1777" i="16"/>
  <c r="M1778" i="16"/>
  <c r="M1779" i="16"/>
  <c r="M1780" i="16"/>
  <c r="M1781" i="16"/>
  <c r="M1782" i="16"/>
  <c r="M1783" i="16"/>
  <c r="M1784" i="16"/>
  <c r="M1785" i="16"/>
  <c r="M1786" i="16"/>
  <c r="M1787" i="16"/>
  <c r="M1788" i="16"/>
  <c r="M1789" i="16"/>
  <c r="M1790" i="16"/>
  <c r="M1791" i="16"/>
  <c r="M1792" i="16"/>
  <c r="M1793" i="16"/>
  <c r="M1794" i="16"/>
  <c r="M1795" i="16"/>
  <c r="M1796" i="16"/>
  <c r="M1797" i="16"/>
  <c r="M1798" i="16"/>
  <c r="M1799" i="16"/>
  <c r="M1800" i="16"/>
  <c r="M1801" i="16"/>
  <c r="M1802" i="16"/>
  <c r="M1803" i="16"/>
  <c r="M1804" i="16"/>
  <c r="M1805" i="16"/>
  <c r="M1806" i="16"/>
  <c r="M1807" i="16"/>
  <c r="M1808" i="16"/>
  <c r="M1809" i="16"/>
  <c r="M1810" i="16"/>
  <c r="M1811" i="16"/>
  <c r="M1812" i="16"/>
  <c r="M1813" i="16"/>
  <c r="M1814" i="16"/>
  <c r="M1815" i="16"/>
  <c r="M1816" i="16"/>
  <c r="M1817" i="16"/>
  <c r="M1818" i="16"/>
  <c r="M1819" i="16"/>
  <c r="M1820" i="16"/>
  <c r="M1821" i="16"/>
  <c r="M1822" i="16"/>
  <c r="M1823" i="16"/>
  <c r="M1824" i="16"/>
  <c r="M1825" i="16"/>
  <c r="M1826" i="16"/>
  <c r="M1827" i="16"/>
  <c r="M1828" i="16"/>
  <c r="M1829" i="16"/>
  <c r="M1830" i="16"/>
  <c r="M1831" i="16"/>
  <c r="M1832" i="16"/>
  <c r="M1833" i="16"/>
  <c r="M1834" i="16"/>
  <c r="M1835" i="16"/>
  <c r="M1836" i="16"/>
  <c r="M1837" i="16"/>
  <c r="M1838" i="16"/>
  <c r="M1839" i="16"/>
  <c r="M1840" i="16"/>
  <c r="M1841" i="16"/>
  <c r="M1842" i="16"/>
  <c r="M1843" i="16"/>
  <c r="M1844" i="16"/>
  <c r="M1845" i="16"/>
  <c r="M1846" i="16"/>
  <c r="M1847" i="16"/>
  <c r="M1848" i="16"/>
  <c r="M1849" i="16"/>
  <c r="M1850" i="16"/>
  <c r="M1851" i="16"/>
  <c r="M1852" i="16"/>
  <c r="M1853" i="16"/>
  <c r="M1854" i="16"/>
  <c r="M1855" i="16"/>
  <c r="M1856" i="16"/>
  <c r="M1857" i="16"/>
  <c r="M1858" i="16"/>
  <c r="M1859" i="16"/>
  <c r="M1860" i="16"/>
  <c r="M1861" i="16"/>
  <c r="M1862" i="16"/>
  <c r="M1863" i="16"/>
  <c r="M1864" i="16"/>
  <c r="M1865" i="16"/>
  <c r="M1866" i="16"/>
  <c r="M1867" i="16"/>
  <c r="M1868" i="16"/>
  <c r="M1869" i="16"/>
  <c r="M1870" i="16"/>
  <c r="M1871" i="16"/>
  <c r="M1872" i="16"/>
  <c r="M1873" i="16"/>
  <c r="M1874" i="16"/>
  <c r="M1875" i="16"/>
  <c r="M1876" i="16"/>
  <c r="M1877" i="16"/>
  <c r="M1878" i="16"/>
  <c r="M1879" i="16"/>
  <c r="M1880" i="16"/>
  <c r="M1881" i="16"/>
  <c r="M1882" i="16"/>
  <c r="M1883" i="16"/>
  <c r="M1884" i="16"/>
  <c r="M1885" i="16"/>
  <c r="M1886" i="16"/>
  <c r="M1887" i="16"/>
  <c r="M1888" i="16"/>
  <c r="M1889" i="16"/>
  <c r="M1890" i="16"/>
  <c r="M1891" i="16"/>
  <c r="M1892" i="16"/>
  <c r="M1893" i="16"/>
  <c r="M1894" i="16"/>
  <c r="M1895" i="16"/>
  <c r="M1896" i="16"/>
  <c r="M1897" i="16"/>
  <c r="M1898" i="16"/>
  <c r="M1899" i="16"/>
  <c r="M1900" i="16"/>
  <c r="M1901" i="16"/>
  <c r="M1902" i="16"/>
  <c r="M1903" i="16"/>
  <c r="M1904" i="16"/>
  <c r="M1905" i="16"/>
  <c r="M1906" i="16"/>
  <c r="M1907" i="16"/>
  <c r="M1908" i="16"/>
  <c r="M1909" i="16"/>
  <c r="M1910" i="16"/>
  <c r="M1911" i="16"/>
  <c r="M1912" i="16"/>
  <c r="M1913" i="16"/>
  <c r="M1914" i="16"/>
  <c r="M1915" i="16"/>
  <c r="M1916" i="16"/>
  <c r="M1917" i="16"/>
  <c r="M1918" i="16"/>
  <c r="M1919" i="16"/>
  <c r="M1920" i="16"/>
  <c r="M1921" i="16"/>
  <c r="M1922" i="16"/>
  <c r="M1923" i="16"/>
  <c r="M1924" i="16"/>
  <c r="M1925" i="16"/>
  <c r="M1926" i="16"/>
  <c r="M1927" i="16"/>
  <c r="M1928" i="16"/>
  <c r="M1929" i="16"/>
  <c r="M1930" i="16"/>
  <c r="M1931" i="16"/>
  <c r="M1932" i="16"/>
  <c r="M1933" i="16"/>
  <c r="M1934" i="16"/>
  <c r="M1935" i="16"/>
  <c r="M1936" i="16"/>
  <c r="M1937" i="16"/>
  <c r="M1938" i="16"/>
  <c r="M1939" i="16"/>
  <c r="M1940" i="16"/>
  <c r="M1941" i="16"/>
  <c r="M1942" i="16"/>
  <c r="M1943" i="16"/>
  <c r="M1944" i="16"/>
  <c r="M1945" i="16"/>
  <c r="M1946" i="16"/>
  <c r="M1947" i="16"/>
  <c r="M1948" i="16"/>
  <c r="M1949" i="16"/>
  <c r="M1950" i="16"/>
  <c r="M1951" i="16"/>
  <c r="M1952" i="16"/>
  <c r="M1953" i="16"/>
  <c r="M1954" i="16"/>
  <c r="M1955" i="16"/>
  <c r="M1956" i="16"/>
  <c r="M1957" i="16"/>
  <c r="M1958" i="16"/>
  <c r="M1959" i="16"/>
  <c r="M1960" i="16"/>
  <c r="M1961" i="16"/>
  <c r="M1962" i="16"/>
  <c r="M1963" i="16"/>
  <c r="M1964" i="16"/>
  <c r="M1965" i="16"/>
  <c r="M1966" i="16"/>
  <c r="M1967" i="16"/>
  <c r="M1968" i="16"/>
  <c r="M1969" i="16"/>
  <c r="M1970" i="16"/>
  <c r="M1971" i="16"/>
  <c r="M1972" i="16"/>
  <c r="M1973" i="16"/>
  <c r="M1974" i="16"/>
  <c r="M1975" i="16"/>
  <c r="M1976" i="16"/>
  <c r="M1977" i="16"/>
  <c r="M1978" i="16"/>
  <c r="M1979" i="16"/>
  <c r="M1980" i="16"/>
  <c r="M1981" i="16"/>
  <c r="M1982" i="16"/>
  <c r="M1983" i="16"/>
  <c r="M1984" i="16"/>
  <c r="M1985" i="16"/>
  <c r="M1986" i="16"/>
  <c r="M1987" i="16"/>
  <c r="M1988" i="16"/>
  <c r="M1989" i="16"/>
  <c r="M1990" i="16"/>
  <c r="M1991" i="16"/>
  <c r="M1992" i="16"/>
  <c r="M1993" i="16"/>
  <c r="M1994" i="16"/>
  <c r="M1995" i="16"/>
  <c r="M1996" i="16"/>
  <c r="M1997" i="16"/>
  <c r="M1998" i="16"/>
  <c r="M1999" i="16"/>
  <c r="M2000" i="16"/>
  <c r="M2001" i="16"/>
  <c r="M2002" i="16"/>
  <c r="M2003" i="16"/>
  <c r="M2004" i="16"/>
  <c r="M2005" i="16"/>
  <c r="M2006" i="16"/>
  <c r="M2007" i="16"/>
  <c r="M2008" i="16"/>
  <c r="M2009" i="16"/>
  <c r="M2010" i="16"/>
  <c r="M2011" i="16"/>
  <c r="M2012" i="16"/>
  <c r="M2013" i="16"/>
  <c r="M2014" i="16"/>
  <c r="M2015" i="16"/>
  <c r="M2016" i="16"/>
  <c r="M2017" i="16"/>
  <c r="M2018" i="16"/>
  <c r="M2019" i="16"/>
  <c r="M2020" i="16"/>
  <c r="M2021" i="16"/>
  <c r="M2022" i="16"/>
  <c r="M2023" i="16"/>
  <c r="M2024" i="16"/>
  <c r="M2025" i="16"/>
  <c r="M2026" i="16"/>
  <c r="M2027" i="16"/>
  <c r="M2028" i="16"/>
  <c r="M2029" i="16"/>
  <c r="M2030" i="16"/>
  <c r="M2031" i="16"/>
  <c r="M2032" i="16"/>
  <c r="M2033" i="16"/>
  <c r="M2034" i="16"/>
  <c r="M2035" i="16"/>
  <c r="M2036" i="16"/>
  <c r="M2037" i="16"/>
  <c r="M2038" i="16"/>
  <c r="M2039" i="16"/>
  <c r="M2040" i="16"/>
  <c r="M2041" i="16"/>
  <c r="M2042" i="16"/>
  <c r="M2043" i="16"/>
  <c r="M2044" i="16"/>
  <c r="M2045" i="16"/>
  <c r="M2046" i="16"/>
  <c r="M2047" i="16"/>
  <c r="M2048" i="16"/>
  <c r="M2049" i="16"/>
  <c r="M2050" i="16"/>
  <c r="M2051" i="16"/>
  <c r="M2052" i="16"/>
  <c r="M2053" i="16"/>
  <c r="M2054" i="16"/>
  <c r="M2055" i="16"/>
  <c r="M2056" i="16"/>
  <c r="M2057" i="16"/>
  <c r="M2058" i="16"/>
  <c r="M2059" i="16"/>
  <c r="M2060" i="16"/>
  <c r="M2061" i="16"/>
  <c r="M2062" i="16"/>
  <c r="M2063" i="16"/>
  <c r="M2064" i="16"/>
  <c r="M2065" i="16"/>
  <c r="M2066" i="16"/>
  <c r="M2067" i="16"/>
  <c r="M2068" i="16"/>
  <c r="M2069" i="16"/>
  <c r="M2070" i="16"/>
  <c r="M2071" i="16"/>
  <c r="M2072" i="16"/>
  <c r="M2073" i="16"/>
  <c r="M2074" i="16"/>
  <c r="M2075" i="16"/>
  <c r="M2076" i="16"/>
  <c r="M2077" i="16"/>
  <c r="M2078" i="16"/>
  <c r="M2079" i="16"/>
  <c r="M2080" i="16"/>
  <c r="M2081" i="16"/>
  <c r="M2082" i="16"/>
  <c r="M2083" i="16"/>
  <c r="M2084" i="16"/>
  <c r="M2085" i="16"/>
  <c r="M2086" i="16"/>
  <c r="M2087" i="16"/>
  <c r="M2088" i="16"/>
  <c r="M2089" i="16"/>
  <c r="M2090" i="16"/>
  <c r="M2091" i="16"/>
  <c r="M2092" i="16"/>
  <c r="M2093" i="16"/>
  <c r="M2094" i="16"/>
  <c r="M2095" i="16"/>
  <c r="M2096" i="16"/>
  <c r="M2097" i="16"/>
  <c r="M2098" i="16"/>
  <c r="M2099" i="16"/>
  <c r="M2100" i="16"/>
  <c r="M2101" i="16"/>
  <c r="M2102" i="16"/>
  <c r="M2103" i="16"/>
  <c r="M2104" i="16"/>
  <c r="M2105" i="16"/>
  <c r="M2106" i="16"/>
  <c r="M2107" i="16"/>
  <c r="M2108" i="16"/>
  <c r="M2109" i="16"/>
  <c r="M2110" i="16"/>
  <c r="M2111" i="16"/>
  <c r="M2112" i="16"/>
  <c r="M2113" i="16"/>
  <c r="M2114" i="16"/>
  <c r="M2115" i="16"/>
  <c r="M2116" i="16"/>
  <c r="M2117" i="16"/>
  <c r="M2118" i="16"/>
  <c r="M2119" i="16"/>
  <c r="M2120" i="16"/>
  <c r="M2121" i="16"/>
  <c r="M2122" i="16"/>
  <c r="M2123" i="16"/>
  <c r="M2124" i="16"/>
  <c r="M2125" i="16"/>
  <c r="M2126" i="16"/>
  <c r="M2127" i="16"/>
  <c r="M2128" i="16"/>
  <c r="M2129" i="16"/>
  <c r="M2130" i="16"/>
  <c r="M2131" i="16"/>
  <c r="M2132" i="16"/>
  <c r="M2133" i="16"/>
  <c r="M2134" i="16"/>
  <c r="M2135" i="16"/>
  <c r="M2136" i="16"/>
  <c r="M2137" i="16"/>
  <c r="M2138" i="16"/>
  <c r="M2139" i="16"/>
  <c r="M2140" i="16"/>
  <c r="M2141" i="16"/>
  <c r="M2142" i="16"/>
  <c r="M2143" i="16"/>
  <c r="M2144" i="16"/>
  <c r="M2145" i="16"/>
  <c r="M2146" i="16"/>
  <c r="M2147" i="16"/>
  <c r="M2148" i="16"/>
  <c r="M2149" i="16"/>
  <c r="M2150" i="16"/>
  <c r="M2151" i="16"/>
  <c r="M2152" i="16"/>
  <c r="M2153" i="16"/>
  <c r="M2154" i="16"/>
  <c r="M2155" i="16"/>
  <c r="M2156" i="16"/>
  <c r="M2157" i="16"/>
  <c r="M2158" i="16"/>
  <c r="M2159" i="16"/>
  <c r="M2160" i="16"/>
  <c r="M2161" i="16"/>
  <c r="M2162" i="16"/>
  <c r="M2163" i="16"/>
  <c r="M2164" i="16"/>
  <c r="M2165" i="16"/>
  <c r="M2166" i="16"/>
  <c r="M2167" i="16"/>
  <c r="M2168" i="16"/>
  <c r="M2169" i="16"/>
  <c r="M2170" i="16"/>
  <c r="M2171" i="16"/>
  <c r="M2172" i="16"/>
  <c r="M2173" i="16"/>
  <c r="M2174" i="16"/>
  <c r="M2175" i="16"/>
  <c r="M2176" i="16"/>
  <c r="M2177" i="16"/>
  <c r="M2178" i="16"/>
  <c r="M2179" i="16"/>
  <c r="M2180" i="16"/>
  <c r="M2181" i="16"/>
  <c r="M2182" i="16"/>
  <c r="M2183" i="16"/>
  <c r="M2184" i="16"/>
  <c r="M2185" i="16"/>
  <c r="M2186" i="16"/>
  <c r="M2187" i="16"/>
  <c r="M2188" i="16"/>
  <c r="M2189" i="16"/>
  <c r="M2190" i="16"/>
  <c r="M2191" i="16"/>
  <c r="M2192" i="16"/>
  <c r="M2193" i="16"/>
  <c r="M2194" i="16"/>
  <c r="M2195" i="16"/>
  <c r="M2196" i="16"/>
  <c r="M2197" i="16"/>
  <c r="M2198" i="16"/>
  <c r="M2199" i="16"/>
  <c r="M2200" i="16"/>
  <c r="M2201" i="16"/>
  <c r="M2202" i="16"/>
  <c r="M2203" i="16"/>
  <c r="M2204" i="16"/>
  <c r="M2205" i="16"/>
  <c r="M2206" i="16"/>
  <c r="M2207" i="16"/>
  <c r="M2208" i="16"/>
  <c r="M2209" i="16"/>
  <c r="M2210" i="16"/>
  <c r="M2211" i="16"/>
  <c r="M2212" i="16"/>
  <c r="M2213" i="16"/>
  <c r="M2214" i="16"/>
  <c r="M2215" i="16"/>
  <c r="M2216" i="16"/>
  <c r="M2217" i="16"/>
  <c r="M2218" i="16"/>
  <c r="M2219" i="16"/>
  <c r="M2220" i="16"/>
  <c r="M2221" i="16"/>
  <c r="M2222" i="16"/>
  <c r="M2223" i="16"/>
  <c r="M2224" i="16"/>
  <c r="M2225" i="16"/>
  <c r="M2226" i="16"/>
  <c r="M2227" i="16"/>
  <c r="M2228" i="16"/>
  <c r="M2229" i="16"/>
  <c r="M2230" i="16"/>
  <c r="M2231" i="16"/>
  <c r="M2232" i="16"/>
  <c r="M2233" i="16"/>
  <c r="M2234" i="16"/>
  <c r="M2235" i="16"/>
  <c r="M2236" i="16"/>
  <c r="M2237" i="16"/>
  <c r="M2238" i="16"/>
  <c r="M2239" i="16"/>
  <c r="M2240" i="16"/>
  <c r="M2241" i="16"/>
  <c r="M2242" i="16"/>
  <c r="M2243" i="16"/>
  <c r="M2244" i="16"/>
  <c r="M2245" i="16"/>
  <c r="M2246" i="16"/>
  <c r="M2247" i="16"/>
  <c r="M2248" i="16"/>
  <c r="M2249" i="16"/>
  <c r="M2250" i="16"/>
  <c r="M2251" i="16"/>
  <c r="M2252" i="16"/>
  <c r="M2253" i="16"/>
  <c r="M2254" i="16"/>
  <c r="M2255" i="16"/>
  <c r="M2256" i="16"/>
  <c r="M2257" i="16"/>
  <c r="M2258" i="16"/>
  <c r="M2259" i="16"/>
  <c r="M2260" i="16"/>
  <c r="M2261" i="16"/>
  <c r="M2262" i="16"/>
  <c r="M2263" i="16"/>
  <c r="M2264" i="16"/>
  <c r="M2265" i="16"/>
  <c r="M2266" i="16"/>
  <c r="M2267" i="16"/>
  <c r="M2268" i="16"/>
  <c r="M2269" i="16"/>
  <c r="M2270" i="16"/>
  <c r="M2271" i="16"/>
  <c r="M2272" i="16"/>
  <c r="M2273" i="16"/>
  <c r="M2274" i="16"/>
  <c r="M2275" i="16"/>
  <c r="M2276" i="16"/>
  <c r="M2277" i="16"/>
  <c r="M2278" i="16"/>
  <c r="M2279" i="16"/>
  <c r="M2280" i="16"/>
  <c r="M2281" i="16"/>
  <c r="M2282" i="16"/>
  <c r="M2283" i="16"/>
  <c r="M2284" i="16"/>
  <c r="M2285" i="16"/>
  <c r="M2286" i="16"/>
  <c r="M2287" i="16"/>
  <c r="M2288" i="16"/>
  <c r="M2289" i="16"/>
  <c r="M2290" i="16"/>
  <c r="M2291" i="16"/>
  <c r="M2292" i="16"/>
  <c r="M2293" i="16"/>
  <c r="M2294" i="16"/>
  <c r="M2295" i="16"/>
  <c r="M2296" i="16"/>
  <c r="M2297" i="16"/>
  <c r="M2298" i="16"/>
  <c r="M2299" i="16"/>
  <c r="M2300" i="16"/>
  <c r="M2301" i="16"/>
  <c r="M2302" i="16"/>
  <c r="M2303" i="16"/>
  <c r="M2304" i="16"/>
  <c r="M2305" i="16"/>
  <c r="M2306" i="16"/>
  <c r="M2307" i="16"/>
  <c r="M2308" i="16"/>
  <c r="M2309" i="16"/>
  <c r="M2310" i="16"/>
  <c r="M2311" i="16"/>
  <c r="M2312" i="16"/>
  <c r="M2313" i="16"/>
  <c r="M2314" i="16"/>
  <c r="M2315" i="16"/>
  <c r="M2316" i="16"/>
  <c r="M2317" i="16"/>
  <c r="M2318" i="16"/>
  <c r="M2319" i="16"/>
  <c r="M2320" i="16"/>
  <c r="M2321" i="16"/>
  <c r="M2322" i="16"/>
  <c r="M2323" i="16"/>
  <c r="M2324" i="16"/>
  <c r="M2325" i="16"/>
  <c r="M2326" i="16"/>
  <c r="M2327" i="16"/>
  <c r="M2328" i="16"/>
  <c r="M2329" i="16"/>
  <c r="M2330" i="16"/>
  <c r="M2331" i="16"/>
  <c r="M2332" i="16"/>
  <c r="M2333" i="16"/>
  <c r="M2334" i="16"/>
  <c r="M2335" i="16"/>
  <c r="M2336" i="16"/>
  <c r="M2337" i="16"/>
  <c r="M2338" i="16"/>
  <c r="M2339" i="16"/>
  <c r="M2340" i="16"/>
  <c r="M2341" i="16"/>
  <c r="M2342" i="16"/>
  <c r="M2343" i="16"/>
  <c r="M2344" i="16"/>
  <c r="M2345" i="16"/>
  <c r="M2346" i="16"/>
  <c r="M2347" i="16"/>
  <c r="M2348" i="16"/>
  <c r="M2349" i="16"/>
  <c r="M2350" i="16"/>
  <c r="M2351" i="16"/>
  <c r="M2352" i="16"/>
  <c r="M2353" i="16"/>
  <c r="M2354" i="16"/>
  <c r="M2355" i="16"/>
  <c r="M2356" i="16"/>
  <c r="M2357" i="16"/>
  <c r="M2358" i="16"/>
  <c r="M2359" i="16"/>
  <c r="M2360" i="16"/>
  <c r="M2361" i="16"/>
  <c r="M2362" i="16"/>
  <c r="M2363" i="16"/>
  <c r="M2364" i="16"/>
  <c r="M2365" i="16"/>
  <c r="M2366" i="16"/>
  <c r="M2367" i="16"/>
  <c r="M2368" i="16"/>
  <c r="M2369" i="16"/>
  <c r="M2370" i="16"/>
  <c r="M2371" i="16"/>
  <c r="M2372" i="16"/>
  <c r="M2373" i="16"/>
  <c r="M2374" i="16"/>
  <c r="M2375" i="16"/>
  <c r="M2376" i="16"/>
  <c r="M2377" i="16"/>
  <c r="M2378" i="16"/>
  <c r="M2379" i="16"/>
  <c r="M2380" i="16"/>
  <c r="M2381" i="16"/>
  <c r="M2382" i="16"/>
  <c r="M2383" i="16"/>
  <c r="M2384" i="16"/>
  <c r="M2385" i="16"/>
  <c r="M2386" i="16"/>
  <c r="M2387" i="16"/>
  <c r="M2388" i="16"/>
  <c r="M2389" i="16"/>
  <c r="M2390" i="16"/>
  <c r="M2391" i="16"/>
  <c r="M2392" i="16"/>
  <c r="M2393" i="16"/>
  <c r="M2394" i="16"/>
  <c r="M2395" i="16"/>
  <c r="M2396" i="16"/>
  <c r="M2397" i="16"/>
  <c r="M2398" i="16"/>
  <c r="M2399" i="16"/>
  <c r="M2400" i="16"/>
  <c r="M2401" i="16"/>
  <c r="M2402" i="16"/>
  <c r="M2403" i="16"/>
  <c r="M2404" i="16"/>
  <c r="M2405" i="16"/>
  <c r="M2406" i="16"/>
  <c r="M2407" i="16"/>
  <c r="M2408" i="16"/>
  <c r="M2409" i="16"/>
  <c r="M2410" i="16"/>
  <c r="M2411" i="16"/>
  <c r="M2412" i="16"/>
  <c r="M2413" i="16"/>
  <c r="M2414" i="16"/>
  <c r="M2415" i="16"/>
  <c r="M2416" i="16"/>
  <c r="M2417" i="16"/>
  <c r="M2418" i="16"/>
  <c r="M2419" i="16"/>
  <c r="M2420" i="16"/>
  <c r="M2421" i="16"/>
  <c r="M2422" i="16"/>
  <c r="M2423" i="16"/>
  <c r="M2424" i="16"/>
  <c r="M2425" i="16"/>
  <c r="M2426" i="16"/>
  <c r="M2427" i="16"/>
  <c r="M2428" i="16"/>
  <c r="M2429" i="16"/>
  <c r="M2430" i="16"/>
  <c r="M2431" i="16"/>
  <c r="M2432" i="16"/>
  <c r="M2433" i="16"/>
  <c r="M2434" i="16"/>
  <c r="M2435" i="16"/>
  <c r="M2436" i="16"/>
  <c r="M2437" i="16"/>
  <c r="M2438" i="16"/>
  <c r="M2439" i="16"/>
  <c r="M2440" i="16"/>
  <c r="M2441" i="16"/>
  <c r="M2442" i="16"/>
  <c r="M2443" i="16"/>
  <c r="M2444" i="16"/>
  <c r="M2445" i="16"/>
  <c r="M2446" i="16"/>
  <c r="M2447" i="16"/>
  <c r="M2448" i="16"/>
  <c r="M2449" i="16"/>
  <c r="M2450" i="16"/>
  <c r="M2451" i="16"/>
  <c r="M2452" i="16"/>
  <c r="M2453" i="16"/>
  <c r="M2454" i="16"/>
  <c r="M2455" i="16"/>
  <c r="M2456" i="16"/>
  <c r="M2457" i="16"/>
  <c r="M2458" i="16"/>
  <c r="M2459" i="16"/>
  <c r="M2460" i="16"/>
  <c r="M2461" i="16"/>
  <c r="M2462" i="16"/>
  <c r="M2463" i="16"/>
  <c r="M2464" i="16"/>
  <c r="M2465" i="16"/>
  <c r="M2466" i="16"/>
  <c r="M2467" i="16"/>
  <c r="M2468" i="16"/>
  <c r="M2469" i="16"/>
  <c r="M2470" i="16"/>
  <c r="M2471" i="16"/>
  <c r="M2472" i="16"/>
  <c r="M2473" i="16"/>
  <c r="M2474" i="16"/>
  <c r="M2475" i="16"/>
  <c r="M2476" i="16"/>
  <c r="M2477" i="16"/>
  <c r="M2478" i="16"/>
  <c r="M2479" i="16"/>
  <c r="M2480" i="16"/>
  <c r="M2481" i="16"/>
  <c r="M2482" i="16"/>
  <c r="M2483" i="16"/>
  <c r="M2484" i="16"/>
  <c r="M2485" i="16"/>
  <c r="M2486" i="16"/>
  <c r="M2487" i="16"/>
  <c r="M2488" i="16"/>
  <c r="M2489" i="16"/>
  <c r="M2490" i="16"/>
  <c r="M2491" i="16"/>
  <c r="M2492" i="16"/>
  <c r="M2493" i="16"/>
  <c r="M2494" i="16"/>
  <c r="M2495" i="16"/>
  <c r="M2496" i="16"/>
  <c r="M2497" i="16"/>
  <c r="M2498" i="16"/>
  <c r="M2499" i="16"/>
  <c r="M2500" i="16"/>
  <c r="M2501" i="16"/>
  <c r="M2502" i="16"/>
  <c r="M2503" i="16"/>
  <c r="M2504" i="16"/>
  <c r="M2505" i="16"/>
  <c r="M2506" i="16"/>
  <c r="M2507" i="16"/>
  <c r="M2508" i="16"/>
  <c r="M2509" i="16"/>
  <c r="M2510" i="16"/>
  <c r="M2511" i="16"/>
  <c r="M2512" i="16"/>
  <c r="M2513" i="16"/>
  <c r="M2514" i="16"/>
  <c r="M2515" i="16"/>
  <c r="M2516" i="16"/>
  <c r="M2517" i="16"/>
  <c r="M2518" i="16"/>
  <c r="M2519" i="16"/>
  <c r="M2520" i="16"/>
  <c r="M2521" i="16"/>
  <c r="M2522" i="16"/>
  <c r="M2523" i="16"/>
  <c r="M2524" i="16"/>
  <c r="M2525" i="16"/>
  <c r="M2526" i="16"/>
  <c r="M2527" i="16"/>
  <c r="M2528" i="16"/>
  <c r="M2529" i="16"/>
  <c r="M2530" i="16"/>
  <c r="M2531" i="16"/>
  <c r="M2532" i="16"/>
  <c r="M2533" i="16"/>
  <c r="M2534" i="16"/>
  <c r="M2535" i="16"/>
  <c r="M2536" i="16"/>
  <c r="M2537" i="16"/>
  <c r="M2538" i="16"/>
  <c r="M2539" i="16"/>
  <c r="M2540" i="16"/>
  <c r="M2541" i="16"/>
  <c r="M2542" i="16"/>
  <c r="M2543" i="16"/>
  <c r="M2544" i="16"/>
  <c r="M2545" i="16"/>
  <c r="M2546" i="16"/>
  <c r="M2547" i="16"/>
  <c r="M2548" i="16"/>
  <c r="M2549" i="16"/>
  <c r="M2550" i="16"/>
  <c r="M2551" i="16"/>
  <c r="M2552" i="16"/>
  <c r="M2553" i="16"/>
  <c r="M2554" i="16"/>
  <c r="M2555" i="16"/>
  <c r="M2556" i="16"/>
  <c r="M2557" i="16"/>
  <c r="M2558" i="16"/>
  <c r="M2559" i="16"/>
  <c r="M2560" i="16"/>
  <c r="M2561" i="16"/>
  <c r="M2562" i="16"/>
  <c r="M2563" i="16"/>
  <c r="M2564" i="16"/>
  <c r="M2565" i="16"/>
  <c r="M2566" i="16"/>
  <c r="M2567" i="16"/>
  <c r="M2568" i="16"/>
  <c r="M2569" i="16"/>
  <c r="M2570" i="16"/>
  <c r="M2571" i="16"/>
  <c r="M2572" i="16"/>
  <c r="M2573" i="16"/>
  <c r="M2574" i="16"/>
  <c r="M2575" i="16"/>
  <c r="M2576" i="16"/>
  <c r="M2577" i="16"/>
  <c r="M2578" i="16"/>
  <c r="M2579" i="16"/>
  <c r="M2580" i="16"/>
  <c r="M2581" i="16"/>
  <c r="M2582" i="16"/>
  <c r="M2583" i="16"/>
  <c r="M2584" i="16"/>
  <c r="M2585" i="16"/>
  <c r="M2586" i="16"/>
  <c r="M2587" i="16"/>
  <c r="M2588" i="16"/>
  <c r="M2589" i="16"/>
  <c r="M2590" i="16"/>
  <c r="M2591" i="16"/>
  <c r="M2592" i="16"/>
  <c r="M2593" i="16"/>
  <c r="M2594" i="16"/>
  <c r="M2595" i="16"/>
  <c r="M2596" i="16"/>
  <c r="M2597" i="16"/>
  <c r="M2598" i="16"/>
  <c r="M2599" i="16"/>
  <c r="M2600" i="16"/>
  <c r="M2601" i="16"/>
  <c r="M2602" i="16"/>
  <c r="M2603" i="16"/>
  <c r="M2604" i="16"/>
  <c r="M2605" i="16"/>
  <c r="M2606" i="16"/>
  <c r="M2607" i="16"/>
  <c r="M2608" i="16"/>
  <c r="M2609" i="16"/>
  <c r="M2610" i="16"/>
  <c r="M2611" i="16"/>
  <c r="M2612" i="16"/>
  <c r="M2613" i="16"/>
  <c r="M2614" i="16"/>
  <c r="M2615" i="16"/>
  <c r="M2616" i="16"/>
  <c r="M2617" i="16"/>
  <c r="M2618" i="16"/>
  <c r="M2619" i="16"/>
  <c r="M2620" i="16"/>
  <c r="M2621" i="16"/>
  <c r="M2622" i="16"/>
  <c r="M2623" i="16"/>
  <c r="M2624" i="16"/>
  <c r="M2625" i="16"/>
  <c r="M2626" i="16"/>
  <c r="M2627" i="16"/>
  <c r="M2628" i="16"/>
  <c r="M2629" i="16"/>
  <c r="M2630" i="16"/>
  <c r="M2631" i="16"/>
  <c r="M2632" i="16"/>
  <c r="M2633" i="16"/>
  <c r="M2634" i="16"/>
  <c r="M2635" i="16"/>
  <c r="M2636" i="16"/>
  <c r="M2637" i="16"/>
  <c r="M2638" i="16"/>
  <c r="M2639" i="16"/>
  <c r="M2640" i="16"/>
  <c r="M2641" i="16"/>
  <c r="M2642" i="16"/>
  <c r="M2643" i="16"/>
  <c r="M2644" i="16"/>
  <c r="M2645" i="16"/>
  <c r="M2646" i="16"/>
  <c r="M2647" i="16"/>
  <c r="M2648" i="16"/>
  <c r="M2649" i="16"/>
  <c r="M2650" i="16"/>
  <c r="M2651" i="16"/>
  <c r="M2652" i="16"/>
  <c r="M2653" i="16"/>
  <c r="M2654" i="16"/>
  <c r="M2655" i="16"/>
  <c r="M2656" i="16"/>
  <c r="M2657" i="16"/>
  <c r="M2658" i="16"/>
  <c r="M2659" i="16"/>
  <c r="M2660" i="16"/>
  <c r="M2661" i="16"/>
  <c r="M2662" i="16"/>
  <c r="M2663" i="16"/>
  <c r="M2664" i="16"/>
  <c r="M2665" i="16"/>
  <c r="M2666" i="16"/>
  <c r="M2667" i="16"/>
  <c r="M2668" i="16"/>
  <c r="M2669" i="16"/>
  <c r="M2670" i="16"/>
  <c r="M2671" i="16"/>
  <c r="M2672" i="16"/>
  <c r="M2673" i="16"/>
  <c r="M2674" i="16"/>
  <c r="M2675" i="16"/>
  <c r="M2676" i="16"/>
  <c r="M2677" i="16"/>
  <c r="M2678" i="16"/>
  <c r="M2679" i="16"/>
  <c r="M2680" i="16"/>
  <c r="M2681" i="16"/>
  <c r="M2682" i="16"/>
  <c r="M2683" i="16"/>
  <c r="M2684" i="16"/>
  <c r="M2685" i="16"/>
  <c r="M2686" i="16"/>
  <c r="M2687" i="16"/>
  <c r="M2688" i="16"/>
  <c r="M2689" i="16"/>
  <c r="M2690" i="16"/>
  <c r="M2691" i="16"/>
  <c r="M2692" i="16"/>
  <c r="M2693" i="16"/>
  <c r="M2694" i="16"/>
  <c r="M2695" i="16"/>
  <c r="M2696" i="16"/>
  <c r="M2697" i="16"/>
  <c r="M2698" i="16"/>
  <c r="M2699" i="16"/>
  <c r="M2700" i="16"/>
  <c r="M2701" i="16"/>
  <c r="M2702" i="16"/>
  <c r="M2703" i="16"/>
  <c r="M2704" i="16"/>
  <c r="M2705" i="16"/>
  <c r="M2706" i="16"/>
  <c r="M2707" i="16"/>
  <c r="M2708" i="16"/>
  <c r="M2709" i="16"/>
  <c r="M2710" i="16"/>
  <c r="M2711" i="16"/>
  <c r="M2712" i="16"/>
  <c r="M2713" i="16"/>
  <c r="M2714" i="16"/>
  <c r="M2715" i="16"/>
  <c r="M2716" i="16"/>
  <c r="M2717" i="16"/>
  <c r="M2718" i="16"/>
  <c r="M2719" i="16"/>
  <c r="M2720" i="16"/>
  <c r="M2721" i="16"/>
  <c r="M2722" i="16"/>
  <c r="M2723" i="16"/>
  <c r="M2724" i="16"/>
  <c r="M2725" i="16"/>
  <c r="M2726" i="16"/>
  <c r="M2727" i="16"/>
  <c r="M2728" i="16"/>
  <c r="M2729" i="16"/>
  <c r="M2730" i="16"/>
  <c r="M2731" i="16"/>
  <c r="M2732" i="16"/>
  <c r="M2733" i="16"/>
  <c r="M2734" i="16"/>
  <c r="M2735" i="16"/>
  <c r="M2736" i="16"/>
  <c r="M2737" i="16"/>
  <c r="M2738" i="16"/>
  <c r="M2739" i="16"/>
  <c r="M2740" i="16"/>
  <c r="M2741" i="16"/>
  <c r="M2742" i="16"/>
  <c r="M2743" i="16"/>
  <c r="M2744" i="16"/>
  <c r="M2745" i="16"/>
  <c r="M2746" i="16"/>
  <c r="M2747" i="16"/>
  <c r="M2748" i="16"/>
  <c r="M2749" i="16"/>
  <c r="M2750" i="16"/>
  <c r="M2751" i="16"/>
  <c r="M2752" i="16"/>
  <c r="M2753" i="16"/>
  <c r="M2754" i="16"/>
  <c r="M2755" i="16"/>
  <c r="M2756" i="16"/>
  <c r="M2757" i="16"/>
  <c r="M2758" i="16"/>
  <c r="M2759" i="16"/>
  <c r="M2760" i="16"/>
  <c r="M2761" i="16"/>
  <c r="M2762" i="16"/>
  <c r="M2763" i="16"/>
  <c r="M2764" i="16"/>
  <c r="M2765" i="16"/>
  <c r="M2766" i="16"/>
  <c r="M2767" i="16"/>
  <c r="M2768" i="16"/>
  <c r="M2769" i="16"/>
  <c r="M2770" i="16"/>
  <c r="M2771" i="16"/>
  <c r="M2772" i="16"/>
  <c r="M2773" i="16"/>
  <c r="M2774" i="16"/>
  <c r="M2775" i="16"/>
  <c r="M2776" i="16"/>
  <c r="M2777" i="16"/>
  <c r="M2778" i="16"/>
  <c r="M2779" i="16"/>
  <c r="M2780" i="16"/>
  <c r="M2781" i="16"/>
  <c r="M2782" i="16"/>
  <c r="M2783" i="16"/>
  <c r="M2784" i="16"/>
  <c r="M2785" i="16"/>
  <c r="M2786" i="16"/>
  <c r="M2787" i="16"/>
  <c r="M2788" i="16"/>
  <c r="M2789" i="16"/>
  <c r="M2790" i="16"/>
  <c r="M2791" i="16"/>
  <c r="M2792" i="16"/>
  <c r="M2793" i="16"/>
  <c r="M2794" i="16"/>
  <c r="M2795" i="16"/>
  <c r="M2796" i="16"/>
  <c r="M2797" i="16"/>
  <c r="M2798" i="16"/>
  <c r="M2799" i="16"/>
  <c r="M2800" i="16"/>
  <c r="M2801" i="16"/>
  <c r="M2802" i="16"/>
  <c r="M2803" i="16"/>
  <c r="M2804" i="16"/>
  <c r="M2805" i="16"/>
  <c r="M2806" i="16"/>
  <c r="M2807" i="16"/>
  <c r="M2808" i="16"/>
  <c r="M2809" i="16"/>
  <c r="M2810" i="16"/>
  <c r="M2811" i="16"/>
  <c r="M2812" i="16"/>
  <c r="M2813" i="16"/>
  <c r="M2814" i="16"/>
  <c r="M2815" i="16"/>
  <c r="M2816" i="16"/>
  <c r="M2817" i="16"/>
  <c r="M2818" i="16"/>
  <c r="M2819" i="16"/>
  <c r="M2820" i="16"/>
  <c r="M2821" i="16"/>
  <c r="M2822" i="16"/>
  <c r="M2823" i="16"/>
  <c r="M2824" i="16"/>
  <c r="M2825" i="16"/>
  <c r="M2826" i="16"/>
  <c r="M2827" i="16"/>
  <c r="M2828" i="16"/>
  <c r="M2829" i="16"/>
  <c r="M2830" i="16"/>
  <c r="M2831" i="16"/>
  <c r="M2832" i="16"/>
  <c r="M2833" i="16"/>
  <c r="M2834" i="16"/>
  <c r="M2835" i="16"/>
  <c r="M2836" i="16"/>
  <c r="M2837" i="16"/>
  <c r="M2838" i="16"/>
  <c r="M2839" i="16"/>
  <c r="M2840" i="16"/>
  <c r="M2841" i="16"/>
  <c r="M2842" i="16"/>
  <c r="M2843" i="16"/>
  <c r="M2844" i="16"/>
  <c r="M2845" i="16"/>
  <c r="M2846" i="16"/>
  <c r="M2847" i="16"/>
  <c r="M2848" i="16"/>
  <c r="M2849" i="16"/>
  <c r="M2850" i="16"/>
  <c r="M2851" i="16"/>
  <c r="M2852" i="16"/>
  <c r="M2853" i="16"/>
  <c r="M2854" i="16"/>
  <c r="M2855" i="16"/>
  <c r="M2856" i="16"/>
  <c r="M2857" i="16"/>
  <c r="M2858" i="16"/>
  <c r="M2859" i="16"/>
  <c r="M2860" i="16"/>
  <c r="M2861" i="16"/>
  <c r="M2862" i="16"/>
  <c r="M2863" i="16"/>
  <c r="M2864" i="16"/>
  <c r="M2865" i="16"/>
  <c r="M2866" i="16"/>
  <c r="M2867" i="16"/>
  <c r="M2868" i="16"/>
  <c r="M2869" i="16"/>
  <c r="M2870" i="16"/>
  <c r="M2871" i="16"/>
  <c r="M2872" i="16"/>
  <c r="M2873" i="16"/>
  <c r="M2874" i="16"/>
  <c r="M2875" i="16"/>
  <c r="M2876" i="16"/>
  <c r="M2877" i="16"/>
  <c r="M2878" i="16"/>
  <c r="M2879" i="16"/>
  <c r="M2880" i="16"/>
  <c r="M2881" i="16"/>
  <c r="M2882" i="16"/>
  <c r="M2883" i="16"/>
  <c r="M2884" i="16"/>
  <c r="M2885" i="16"/>
  <c r="M2886" i="16"/>
  <c r="M2887" i="16"/>
  <c r="M2888" i="16"/>
  <c r="M2889" i="16"/>
  <c r="M2890" i="16"/>
  <c r="M2891" i="16"/>
  <c r="M2892" i="16"/>
  <c r="M2893" i="16"/>
  <c r="M2894" i="16"/>
  <c r="M2895" i="16"/>
  <c r="M2896" i="16"/>
  <c r="M2897" i="16"/>
  <c r="M2898" i="16"/>
  <c r="M2899" i="16"/>
  <c r="M2900" i="16"/>
  <c r="M2901" i="16"/>
  <c r="M2902" i="16"/>
  <c r="M2903" i="16"/>
  <c r="M2904" i="16"/>
  <c r="M2905" i="16"/>
  <c r="M2906" i="16"/>
  <c r="M2907" i="16"/>
  <c r="M2908" i="16"/>
  <c r="M2909" i="16"/>
  <c r="M2910" i="16"/>
  <c r="M2911" i="16"/>
  <c r="M2912" i="16"/>
  <c r="M2913" i="16"/>
  <c r="M2914" i="16"/>
  <c r="M2915" i="16"/>
  <c r="M2916" i="16"/>
  <c r="M2917" i="16"/>
  <c r="M2918" i="16"/>
  <c r="M2919" i="16"/>
  <c r="M2920" i="16"/>
  <c r="M2921" i="16"/>
  <c r="M2922" i="16"/>
  <c r="M2923" i="16"/>
  <c r="M2924" i="16"/>
  <c r="M2925" i="16"/>
  <c r="M2926" i="16"/>
  <c r="M2927" i="16"/>
  <c r="M2928" i="16"/>
  <c r="M2929" i="16"/>
  <c r="M2930" i="16"/>
  <c r="M2931" i="16"/>
  <c r="M2932" i="16"/>
  <c r="M2933" i="16"/>
  <c r="M2934" i="16"/>
  <c r="M2935" i="16"/>
  <c r="M2936" i="16"/>
  <c r="M2937" i="16"/>
  <c r="M2938" i="16"/>
  <c r="M2939" i="16"/>
  <c r="M2940" i="16"/>
  <c r="M2941" i="16"/>
  <c r="M2942" i="16"/>
  <c r="M2943" i="16"/>
  <c r="M2944" i="16"/>
  <c r="M2945" i="16"/>
  <c r="M2946" i="16"/>
  <c r="M2947" i="16"/>
  <c r="M2948" i="16"/>
  <c r="M2949" i="16"/>
  <c r="M2950" i="16"/>
  <c r="M2951" i="16"/>
  <c r="M2952" i="16"/>
  <c r="M2953" i="16"/>
  <c r="M2954" i="16"/>
  <c r="M2955" i="16"/>
  <c r="M2956" i="16"/>
  <c r="M2957" i="16"/>
  <c r="M2958" i="16"/>
  <c r="M2959" i="16"/>
  <c r="M2960" i="16"/>
  <c r="M2961" i="16"/>
  <c r="M2962" i="16"/>
  <c r="M2963" i="16"/>
  <c r="M2964" i="16"/>
  <c r="M2965" i="16"/>
  <c r="M2966" i="16"/>
  <c r="M2967" i="16"/>
  <c r="M2968" i="16"/>
  <c r="M2969" i="16"/>
  <c r="M2970" i="16"/>
  <c r="M2971" i="16"/>
  <c r="M2972" i="16"/>
  <c r="M2973" i="16"/>
  <c r="M2974" i="16"/>
  <c r="M2975" i="16"/>
  <c r="M2976" i="16"/>
  <c r="M2977" i="16"/>
  <c r="M2978" i="16"/>
  <c r="M2979" i="16"/>
  <c r="M2980" i="16"/>
  <c r="M2981" i="16"/>
  <c r="M2982" i="16"/>
  <c r="M2983" i="16"/>
  <c r="M2984" i="16"/>
  <c r="M2985" i="16"/>
  <c r="M2986" i="16"/>
  <c r="M2987" i="16"/>
  <c r="M2988" i="16"/>
  <c r="M2989" i="16"/>
  <c r="M2990" i="16"/>
  <c r="M2991" i="16"/>
  <c r="M2992" i="16"/>
  <c r="M2993" i="16"/>
  <c r="M2994" i="16"/>
  <c r="M2995" i="16"/>
  <c r="M2996" i="16"/>
  <c r="M2997" i="16"/>
  <c r="M2998" i="16"/>
  <c r="M2999" i="16"/>
  <c r="M3000" i="16"/>
  <c r="M3001" i="16"/>
  <c r="M3002" i="16"/>
  <c r="M3003" i="16"/>
  <c r="M3004" i="16"/>
  <c r="M3005" i="16"/>
  <c r="M3006" i="16"/>
  <c r="M3007" i="16"/>
  <c r="M3008" i="16"/>
  <c r="M3009" i="16"/>
  <c r="M3010" i="16"/>
  <c r="M3011" i="16"/>
  <c r="M3012" i="16"/>
  <c r="M3013" i="16"/>
  <c r="M3014" i="16"/>
  <c r="M3015" i="16"/>
  <c r="M3016" i="16"/>
  <c r="M3017" i="16"/>
  <c r="M3018" i="16"/>
  <c r="M3019" i="16"/>
  <c r="M3020" i="16"/>
  <c r="M3021" i="16"/>
  <c r="M3022" i="16"/>
  <c r="M3023" i="16"/>
  <c r="M3024" i="16"/>
  <c r="M3025" i="16"/>
  <c r="M3026" i="16"/>
  <c r="M3027" i="16"/>
  <c r="M3028" i="16"/>
  <c r="M3029" i="16"/>
  <c r="M3030" i="16"/>
  <c r="M3031" i="16"/>
  <c r="M3032" i="16"/>
  <c r="M3033" i="16"/>
  <c r="M3034" i="16"/>
  <c r="M3035" i="16"/>
  <c r="M3036" i="16"/>
  <c r="M3037" i="16"/>
  <c r="M3038" i="16"/>
  <c r="M3039" i="16"/>
  <c r="M3040" i="16"/>
  <c r="M3041" i="16"/>
  <c r="M3042" i="16"/>
  <c r="M3043" i="16"/>
  <c r="M3044" i="16"/>
  <c r="M3045" i="16"/>
  <c r="M3046" i="16"/>
  <c r="M3047" i="16"/>
  <c r="M3048" i="16"/>
  <c r="M3049" i="16"/>
  <c r="M3050" i="16"/>
  <c r="M3051" i="16"/>
  <c r="M3052" i="16"/>
  <c r="M3053" i="16"/>
  <c r="M3054" i="16"/>
  <c r="M3055" i="16"/>
  <c r="M3056" i="16"/>
  <c r="M3057" i="16"/>
  <c r="M3058" i="16"/>
  <c r="M3059" i="16"/>
  <c r="M3060" i="16"/>
  <c r="M3061" i="16"/>
  <c r="M3062" i="16"/>
  <c r="M3063" i="16"/>
  <c r="M3064" i="16"/>
  <c r="M3065" i="16"/>
  <c r="M3066" i="16"/>
  <c r="M3067" i="16"/>
  <c r="M3068" i="16"/>
  <c r="M3069" i="16"/>
  <c r="M3070" i="16"/>
  <c r="M3071" i="16"/>
  <c r="M3072" i="16"/>
  <c r="M3073" i="16"/>
  <c r="M3074" i="16"/>
  <c r="M3075" i="16"/>
  <c r="M3076" i="16"/>
  <c r="M3077" i="16"/>
  <c r="M3078" i="16"/>
  <c r="M3079" i="16"/>
  <c r="M3080" i="16"/>
  <c r="M3081" i="16"/>
  <c r="M3082" i="16"/>
  <c r="M3083" i="16"/>
  <c r="M3084" i="16"/>
  <c r="M3085" i="16"/>
  <c r="M3086" i="16"/>
  <c r="M3087" i="16"/>
  <c r="M3088" i="16"/>
  <c r="M3089" i="16"/>
  <c r="M3090" i="16"/>
  <c r="M3091" i="16"/>
  <c r="M3092" i="16"/>
  <c r="M3093" i="16"/>
  <c r="M3094" i="16"/>
  <c r="M3095" i="16"/>
  <c r="M3096" i="16"/>
  <c r="M3097" i="16"/>
  <c r="M3098" i="16"/>
  <c r="M3099" i="16"/>
  <c r="M3100" i="16"/>
  <c r="M3101" i="16"/>
  <c r="M3102" i="16"/>
  <c r="M3103" i="16"/>
  <c r="M3104" i="16"/>
  <c r="M3105" i="16"/>
  <c r="M3106" i="16"/>
  <c r="M3107" i="16"/>
  <c r="M3108" i="16"/>
  <c r="M3109" i="16"/>
  <c r="M3110" i="16"/>
  <c r="M3111" i="16"/>
  <c r="M3112" i="16"/>
  <c r="M3113" i="16"/>
  <c r="M3114" i="16"/>
  <c r="M3115" i="16"/>
  <c r="M3116" i="16"/>
  <c r="M3117" i="16"/>
  <c r="M3118" i="16"/>
  <c r="M3119" i="16"/>
  <c r="M3120" i="16"/>
  <c r="M3121" i="16"/>
  <c r="M3122" i="16"/>
  <c r="M3123" i="16"/>
  <c r="M3124" i="16"/>
  <c r="M3125" i="16"/>
  <c r="M3126" i="16"/>
  <c r="M3127" i="16"/>
  <c r="M3128" i="16"/>
  <c r="M3129" i="16"/>
  <c r="M3130" i="16"/>
  <c r="M3131" i="16"/>
  <c r="M3132" i="16"/>
  <c r="M3133" i="16"/>
  <c r="M3134" i="16"/>
  <c r="M3135" i="16"/>
  <c r="M3136" i="16"/>
  <c r="M3137" i="16"/>
  <c r="M3138" i="16"/>
  <c r="M3139" i="16"/>
  <c r="M3140" i="16"/>
  <c r="M3141" i="16"/>
  <c r="M3142" i="16"/>
  <c r="M3143" i="16"/>
  <c r="M3144" i="16"/>
  <c r="M3145" i="16"/>
  <c r="M3146" i="16"/>
  <c r="M3147" i="16"/>
  <c r="M3148" i="16"/>
  <c r="M3149" i="16"/>
  <c r="M3150" i="16"/>
  <c r="M3151" i="16"/>
  <c r="M3152" i="16"/>
  <c r="M3153" i="16"/>
  <c r="M3154" i="16"/>
  <c r="M3155" i="16"/>
  <c r="M3156" i="16"/>
  <c r="M3157" i="16"/>
  <c r="M3158" i="16"/>
  <c r="M3159" i="16"/>
  <c r="M3160" i="16"/>
  <c r="M3161" i="16"/>
  <c r="M3162" i="16"/>
  <c r="M3163" i="16"/>
  <c r="M3164" i="16"/>
  <c r="M3165" i="16"/>
  <c r="M3166" i="16"/>
  <c r="M3167" i="16"/>
  <c r="M3168" i="16"/>
  <c r="M3169" i="16"/>
  <c r="M3170" i="16"/>
  <c r="M3171" i="16"/>
  <c r="M3172" i="16"/>
  <c r="M3173" i="16"/>
  <c r="M3174" i="16"/>
  <c r="M3175" i="16"/>
  <c r="M3176" i="16"/>
  <c r="M3177" i="16"/>
  <c r="M3178" i="16"/>
  <c r="M3179" i="16"/>
  <c r="M3180" i="16"/>
  <c r="M3181" i="16"/>
  <c r="M3182" i="16"/>
  <c r="M3183" i="16"/>
  <c r="M3184" i="16"/>
  <c r="M3185" i="16"/>
  <c r="M3186" i="16"/>
  <c r="M3187" i="16"/>
  <c r="M3188" i="16"/>
  <c r="M3189" i="16"/>
  <c r="M3190" i="16"/>
  <c r="M3191" i="16"/>
  <c r="M3192" i="16"/>
  <c r="M3193" i="16"/>
  <c r="M3194" i="16"/>
  <c r="M3195" i="16"/>
  <c r="M3196" i="16"/>
  <c r="M3197" i="16"/>
  <c r="M3198" i="16"/>
  <c r="M3199" i="16"/>
  <c r="M3200" i="16"/>
  <c r="M3201" i="16"/>
  <c r="M3202" i="16"/>
  <c r="M3203" i="16"/>
  <c r="M3204" i="16"/>
  <c r="M3205" i="16"/>
  <c r="M3206" i="16"/>
  <c r="M3207" i="16"/>
  <c r="M3208" i="16"/>
  <c r="M3209" i="16"/>
  <c r="M3210" i="16"/>
  <c r="M3211" i="16"/>
  <c r="M3212" i="16"/>
  <c r="M3213" i="16"/>
  <c r="M3214" i="16"/>
  <c r="M3215" i="16"/>
  <c r="M3216" i="16"/>
  <c r="M3217" i="16"/>
  <c r="M3218" i="16"/>
  <c r="M3219" i="16"/>
  <c r="M3220" i="16"/>
  <c r="M3221" i="16"/>
  <c r="M3222" i="16"/>
  <c r="M3223" i="16"/>
  <c r="M3224" i="16"/>
  <c r="M3225" i="16"/>
  <c r="M3226" i="16"/>
  <c r="M3227" i="16"/>
  <c r="M3228" i="16"/>
  <c r="M3229" i="16"/>
  <c r="M3230" i="16"/>
  <c r="M3231" i="16"/>
  <c r="M3232" i="16"/>
  <c r="M3233" i="16"/>
  <c r="M3234" i="16"/>
  <c r="M3235" i="16"/>
  <c r="M3236" i="16"/>
  <c r="M3237" i="16"/>
  <c r="M3238" i="16"/>
  <c r="M3239" i="16"/>
  <c r="M3240" i="16"/>
  <c r="M3241" i="16"/>
  <c r="M3242" i="16"/>
  <c r="M3243" i="16"/>
  <c r="M3244" i="16"/>
  <c r="M3245" i="16"/>
  <c r="M3246" i="16"/>
  <c r="M3247" i="16"/>
  <c r="M3248" i="16"/>
  <c r="M3249" i="16"/>
  <c r="M3250" i="16"/>
  <c r="M3251" i="16"/>
  <c r="M3252" i="16"/>
  <c r="M3253" i="16"/>
  <c r="M3254" i="16"/>
  <c r="M3255" i="16"/>
  <c r="M3256" i="16"/>
  <c r="M3257" i="16"/>
  <c r="M3258" i="16"/>
  <c r="M3259" i="16"/>
  <c r="M3260" i="16"/>
  <c r="M3261" i="16"/>
  <c r="M3262" i="16"/>
  <c r="M3263" i="16"/>
  <c r="M3264" i="16"/>
  <c r="M3265" i="16"/>
  <c r="M3266" i="16"/>
  <c r="M3267" i="16"/>
  <c r="M3268" i="16"/>
  <c r="M3269" i="16"/>
  <c r="M3270" i="16"/>
  <c r="M3271" i="16"/>
  <c r="M3272" i="16"/>
  <c r="M3273" i="16"/>
  <c r="M3274" i="16"/>
  <c r="M3275" i="16"/>
  <c r="M3276" i="16"/>
  <c r="M3277" i="16"/>
  <c r="M3278" i="16"/>
  <c r="M3279" i="16"/>
  <c r="M3280" i="16"/>
  <c r="M3281" i="16"/>
  <c r="M3282" i="16"/>
  <c r="M3283" i="16"/>
  <c r="M3284" i="16"/>
  <c r="M3285" i="16"/>
  <c r="M3286" i="16"/>
  <c r="M3287" i="16"/>
  <c r="M3288" i="16"/>
  <c r="M3289" i="16"/>
  <c r="M3290" i="16"/>
  <c r="M3291" i="16"/>
  <c r="M3292" i="16"/>
  <c r="M3293" i="16"/>
  <c r="M3294" i="16"/>
  <c r="M3295" i="16"/>
  <c r="M3296" i="16"/>
  <c r="M3297" i="16"/>
  <c r="M3298" i="16"/>
  <c r="M3299" i="16"/>
  <c r="M3300" i="16"/>
  <c r="M3301" i="16"/>
  <c r="M3302" i="16"/>
  <c r="M3303" i="16"/>
  <c r="M3304" i="16"/>
  <c r="M3305" i="16"/>
  <c r="M3306" i="16"/>
  <c r="M3307" i="16"/>
  <c r="M3308" i="16"/>
  <c r="M3309" i="16"/>
  <c r="M3310" i="16"/>
  <c r="M3311" i="16"/>
  <c r="M3312" i="16"/>
  <c r="M3313" i="16"/>
  <c r="M3314" i="16"/>
  <c r="M3315" i="16"/>
  <c r="M3316" i="16"/>
  <c r="M3317" i="16"/>
  <c r="M3318" i="16"/>
  <c r="M3319" i="16"/>
  <c r="M3320" i="16"/>
  <c r="M3321" i="16"/>
  <c r="M3322" i="16"/>
  <c r="M3323" i="16"/>
  <c r="M3324" i="16"/>
  <c r="M3325" i="16"/>
  <c r="M3326" i="16"/>
  <c r="M3327" i="16"/>
  <c r="M3328" i="16"/>
  <c r="M3329" i="16"/>
  <c r="M3330" i="16"/>
  <c r="M3331" i="16"/>
  <c r="M3332" i="16"/>
  <c r="M3333" i="16"/>
  <c r="M3334" i="16"/>
  <c r="M3335" i="16"/>
  <c r="M3336" i="16"/>
  <c r="M3337" i="16"/>
  <c r="M3338" i="16"/>
  <c r="M3339" i="16"/>
  <c r="M3340" i="16"/>
  <c r="M3341" i="16"/>
  <c r="M3342" i="16"/>
  <c r="M3343" i="16"/>
  <c r="M3344" i="16"/>
  <c r="M3345" i="16"/>
  <c r="M3346" i="16"/>
  <c r="M3347" i="16"/>
  <c r="M3348" i="16"/>
  <c r="M3349" i="16"/>
  <c r="M3350" i="16"/>
  <c r="M3351" i="16"/>
  <c r="M3352" i="16"/>
  <c r="M3353" i="16"/>
  <c r="M3354" i="16"/>
  <c r="M3355" i="16"/>
  <c r="M3356" i="16"/>
  <c r="M3357" i="16"/>
  <c r="M3358" i="16"/>
  <c r="M3359" i="16"/>
  <c r="M3360" i="16"/>
  <c r="M3361" i="16"/>
  <c r="M3362" i="16"/>
  <c r="M3363" i="16"/>
  <c r="M3364" i="16"/>
  <c r="M3365" i="16"/>
  <c r="M3366" i="16"/>
  <c r="M3367" i="16"/>
  <c r="M3368" i="16"/>
  <c r="M3369" i="16"/>
  <c r="M3370" i="16"/>
  <c r="M3371" i="16"/>
  <c r="M3372" i="16"/>
  <c r="M3373" i="16"/>
  <c r="M3374" i="16"/>
  <c r="M3375" i="16"/>
  <c r="M3376" i="16"/>
  <c r="M3377" i="16"/>
  <c r="M3378" i="16"/>
  <c r="M3379" i="16"/>
  <c r="M3380" i="16"/>
  <c r="M3381" i="16"/>
  <c r="M3382" i="16"/>
  <c r="M3383" i="16"/>
  <c r="M3384" i="16"/>
  <c r="M3385" i="16"/>
  <c r="M3386" i="16"/>
  <c r="M3387" i="16"/>
  <c r="M3388" i="16"/>
  <c r="M3389" i="16"/>
  <c r="M3390" i="16"/>
  <c r="M3391" i="16"/>
  <c r="M3392" i="16"/>
  <c r="M3393" i="16"/>
  <c r="M3394" i="16"/>
  <c r="M3395" i="16"/>
  <c r="M3396" i="16"/>
  <c r="M3397" i="16"/>
  <c r="M3398" i="16"/>
  <c r="M3399" i="16"/>
  <c r="M3400" i="16"/>
  <c r="M3401" i="16"/>
  <c r="M3402" i="16"/>
  <c r="M3403" i="16"/>
  <c r="M3404" i="16"/>
  <c r="M3405" i="16"/>
  <c r="M3406" i="16"/>
  <c r="M3407" i="16"/>
  <c r="M3408" i="16"/>
  <c r="M3409" i="16"/>
  <c r="M3410" i="16"/>
  <c r="M3411" i="16"/>
  <c r="M3412" i="16"/>
  <c r="M3413" i="16"/>
  <c r="M3414" i="16"/>
  <c r="M3415" i="16"/>
  <c r="M3416" i="16"/>
  <c r="M3417" i="16"/>
  <c r="M3418" i="16"/>
  <c r="M3419" i="16"/>
  <c r="M3420" i="16"/>
  <c r="M3421" i="16"/>
  <c r="M3422" i="16"/>
  <c r="M3423" i="16"/>
  <c r="M3424" i="16"/>
  <c r="M3425" i="16"/>
  <c r="M3426" i="16"/>
  <c r="M3427" i="16"/>
  <c r="M3428" i="16"/>
  <c r="M3429" i="16"/>
  <c r="M3430" i="16"/>
  <c r="M3431" i="16"/>
  <c r="M3432" i="16"/>
  <c r="M3433" i="16"/>
  <c r="M3434" i="16"/>
  <c r="M3435" i="16"/>
  <c r="M3436" i="16"/>
  <c r="M3437" i="16"/>
  <c r="M3438" i="16"/>
  <c r="M3439" i="16"/>
  <c r="M3440" i="16"/>
  <c r="M3441" i="16"/>
  <c r="M3442" i="16"/>
  <c r="M3443" i="16"/>
  <c r="M3444" i="16"/>
  <c r="M3445" i="16"/>
  <c r="M3446" i="16"/>
  <c r="M3447" i="16"/>
  <c r="M3448" i="16"/>
  <c r="M3449" i="16"/>
  <c r="M3450" i="16"/>
  <c r="M3451" i="16"/>
  <c r="M3452" i="16"/>
  <c r="M3453" i="16"/>
  <c r="M3454" i="16"/>
  <c r="M3455" i="16"/>
  <c r="M3456" i="16"/>
  <c r="M3457" i="16"/>
  <c r="M3458" i="16"/>
  <c r="M3459" i="16"/>
  <c r="M3460" i="16"/>
  <c r="M3461" i="16"/>
  <c r="M3462" i="16"/>
  <c r="M3463" i="16"/>
  <c r="M3464" i="16"/>
  <c r="M3465" i="16"/>
  <c r="M3466" i="16"/>
  <c r="M3467" i="16"/>
  <c r="M3468" i="16"/>
  <c r="M3469" i="16"/>
  <c r="M3470" i="16"/>
  <c r="M3471" i="16"/>
  <c r="M3472" i="16"/>
  <c r="M3473" i="16"/>
  <c r="M3474" i="16"/>
  <c r="M3475" i="16"/>
  <c r="M3476" i="16"/>
  <c r="M3477" i="16"/>
  <c r="M3478" i="16"/>
  <c r="M3479" i="16"/>
  <c r="M3480" i="16"/>
  <c r="M3481" i="16"/>
  <c r="M3482" i="16"/>
  <c r="M3483" i="16"/>
  <c r="M3484" i="16"/>
  <c r="M3485" i="16"/>
  <c r="M3486" i="16"/>
  <c r="M3487" i="16"/>
  <c r="M3488" i="16"/>
  <c r="M3489" i="16"/>
  <c r="M3490" i="16"/>
  <c r="M3491" i="16"/>
  <c r="M3492" i="16"/>
  <c r="M3493" i="16"/>
  <c r="M3494" i="16"/>
  <c r="M3495" i="16"/>
  <c r="M3496" i="16"/>
  <c r="M3497" i="16"/>
  <c r="M3498" i="16"/>
  <c r="M3499" i="16"/>
  <c r="M3500" i="16"/>
  <c r="M3501" i="16"/>
  <c r="M3502" i="16"/>
  <c r="M3503" i="16"/>
  <c r="M3504" i="16"/>
  <c r="M3505" i="16"/>
  <c r="M3506" i="16"/>
  <c r="M3507" i="16"/>
  <c r="M3508" i="16"/>
  <c r="M3509" i="16"/>
  <c r="M3510" i="16"/>
  <c r="M3511" i="16"/>
  <c r="M3512" i="16"/>
  <c r="M3513" i="16"/>
  <c r="M3514" i="16"/>
  <c r="M3515" i="16"/>
  <c r="M3516" i="16"/>
  <c r="M3517" i="16"/>
  <c r="M3518" i="16"/>
  <c r="M3519" i="16"/>
  <c r="M3520" i="16"/>
  <c r="M3521" i="16"/>
  <c r="M3522" i="16"/>
  <c r="M3523" i="16"/>
  <c r="M3524" i="16"/>
  <c r="M3525" i="16"/>
  <c r="M3526" i="16"/>
  <c r="M3527" i="16"/>
  <c r="M3528" i="16"/>
  <c r="M3529" i="16"/>
  <c r="M3530" i="16"/>
  <c r="M3531" i="16"/>
  <c r="M3532" i="16"/>
  <c r="M3533" i="16"/>
  <c r="M3534" i="16"/>
  <c r="M3535" i="16"/>
  <c r="M3536" i="16"/>
  <c r="M3537" i="16"/>
  <c r="M3538" i="16"/>
  <c r="M3539" i="16"/>
  <c r="M3540" i="16"/>
  <c r="M3541" i="16"/>
  <c r="M3542" i="16"/>
  <c r="M3543" i="16"/>
  <c r="M3544" i="16"/>
  <c r="M3545" i="16"/>
  <c r="M3546" i="16"/>
  <c r="M3547" i="16"/>
  <c r="M3548" i="16"/>
  <c r="M3549" i="16"/>
  <c r="M3550" i="16"/>
  <c r="M3551" i="16"/>
  <c r="M3552" i="16"/>
  <c r="M3553" i="16"/>
  <c r="M3554" i="16"/>
  <c r="M3555" i="16"/>
  <c r="M3556" i="16"/>
  <c r="M3557" i="16"/>
  <c r="M3558" i="16"/>
  <c r="M3559" i="16"/>
  <c r="M3560" i="16"/>
  <c r="M3561" i="16"/>
  <c r="M3562" i="16"/>
  <c r="M3563" i="16"/>
  <c r="M3564" i="16"/>
  <c r="M3565" i="16"/>
  <c r="M3566" i="16"/>
  <c r="M3567" i="16"/>
  <c r="M3568" i="16"/>
  <c r="M3569" i="16"/>
  <c r="M3570" i="16"/>
  <c r="M3571" i="16"/>
  <c r="M3572" i="16"/>
  <c r="M3573" i="16"/>
  <c r="M3574" i="16"/>
  <c r="M3575" i="16"/>
  <c r="M3576" i="16"/>
  <c r="M3577" i="16"/>
  <c r="M3578" i="16"/>
  <c r="M3579" i="16"/>
  <c r="M3580" i="16"/>
  <c r="M3581" i="16"/>
  <c r="M3582" i="16"/>
  <c r="M3583" i="16"/>
  <c r="M3584" i="16"/>
  <c r="M3585" i="16"/>
  <c r="M3586" i="16"/>
  <c r="M3587" i="16"/>
  <c r="M3588" i="16"/>
  <c r="M3589" i="16"/>
  <c r="M3590" i="16"/>
  <c r="M3591" i="16"/>
  <c r="M3592" i="16"/>
  <c r="M3593" i="16"/>
  <c r="M3594" i="16"/>
  <c r="M3595" i="16"/>
  <c r="M3596" i="16"/>
  <c r="M3597" i="16"/>
  <c r="M3598" i="16"/>
  <c r="M3599" i="16"/>
  <c r="M3600" i="16"/>
  <c r="M3601" i="16"/>
  <c r="M3602" i="16"/>
  <c r="M3603" i="16"/>
  <c r="M3604" i="16"/>
  <c r="M3605" i="16"/>
  <c r="M3606" i="16"/>
  <c r="M3607" i="16"/>
  <c r="M3608" i="16"/>
  <c r="M3609" i="16"/>
  <c r="M3610" i="16"/>
  <c r="M3611" i="16"/>
  <c r="M3612" i="16"/>
  <c r="M3613" i="16"/>
  <c r="M3614" i="16"/>
  <c r="M3615" i="16"/>
  <c r="M3616" i="16"/>
  <c r="M3617" i="16"/>
  <c r="M3618" i="16"/>
  <c r="M3619" i="16"/>
  <c r="M3620" i="16"/>
  <c r="M3621" i="16"/>
  <c r="M3622" i="16"/>
  <c r="M3623" i="16"/>
  <c r="M3624" i="16"/>
  <c r="M3625" i="16"/>
  <c r="M3626" i="16"/>
  <c r="M3627" i="16"/>
  <c r="M3628" i="16"/>
  <c r="M3629" i="16"/>
  <c r="M3630" i="16"/>
  <c r="M3631" i="16"/>
  <c r="M3632" i="16"/>
  <c r="M3633" i="16"/>
  <c r="M3634" i="16"/>
  <c r="M3635" i="16"/>
  <c r="M3636" i="16"/>
  <c r="M3637" i="16"/>
  <c r="M3638" i="16"/>
  <c r="M3639" i="16"/>
  <c r="M3640" i="16"/>
  <c r="M3641" i="16"/>
  <c r="M3642" i="16"/>
  <c r="M3643" i="16"/>
  <c r="M3644" i="16"/>
  <c r="M3645" i="16"/>
  <c r="M3646" i="16"/>
  <c r="M3647" i="16"/>
  <c r="M3648" i="16"/>
  <c r="M3649" i="16"/>
  <c r="M3650" i="16"/>
  <c r="M3651" i="16"/>
  <c r="M3652" i="16"/>
  <c r="M3653" i="16"/>
  <c r="M3654" i="16"/>
  <c r="M3655" i="16"/>
  <c r="M3656" i="16"/>
  <c r="M3657" i="16"/>
  <c r="M3658" i="16"/>
  <c r="M3659" i="16"/>
  <c r="M3660" i="16"/>
  <c r="M3661" i="16"/>
  <c r="M3662" i="16"/>
  <c r="M3663" i="16"/>
  <c r="M3664" i="16"/>
  <c r="M3665" i="16"/>
  <c r="M3666" i="16"/>
  <c r="M3667" i="16"/>
  <c r="M3668" i="16"/>
  <c r="M3669" i="16"/>
  <c r="M3670" i="16"/>
  <c r="M3671" i="16"/>
  <c r="M3672" i="16"/>
  <c r="M3673" i="16"/>
  <c r="M3674" i="16"/>
  <c r="M3675" i="16"/>
  <c r="M3676" i="16"/>
  <c r="M3677" i="16"/>
  <c r="M3678" i="16"/>
  <c r="M3679" i="16"/>
  <c r="M3680" i="16"/>
  <c r="M3681" i="16"/>
  <c r="M3682" i="16"/>
  <c r="M3683" i="16"/>
  <c r="M3684" i="16"/>
  <c r="M3685" i="16"/>
  <c r="M3686" i="16"/>
  <c r="M3687" i="16"/>
  <c r="M3688" i="16"/>
  <c r="M3689" i="16"/>
  <c r="M3690" i="16"/>
  <c r="M3691" i="16"/>
  <c r="M3692" i="16"/>
  <c r="M3693" i="16"/>
  <c r="M3694" i="16"/>
  <c r="M3695" i="16"/>
  <c r="M3696" i="16"/>
  <c r="M3697" i="16"/>
  <c r="M3698" i="16"/>
  <c r="M3699" i="16"/>
  <c r="M3700" i="16"/>
  <c r="M3701" i="16"/>
  <c r="M3702" i="16"/>
  <c r="M3703" i="16"/>
  <c r="M3704" i="16"/>
  <c r="M3705" i="16"/>
  <c r="M3706" i="16"/>
  <c r="M3707" i="16"/>
  <c r="M3708" i="16"/>
  <c r="M3709" i="16"/>
  <c r="M3710" i="16"/>
  <c r="M3711" i="16"/>
  <c r="M3712" i="16"/>
  <c r="M3713" i="16"/>
  <c r="M3714" i="16"/>
  <c r="M3715" i="16"/>
  <c r="M3716" i="16"/>
  <c r="M3717" i="16"/>
  <c r="M3718" i="16"/>
  <c r="M3719" i="16"/>
  <c r="M3720" i="16"/>
  <c r="M3721" i="16"/>
  <c r="M3722" i="16"/>
  <c r="M3723" i="16"/>
  <c r="M3724" i="16"/>
  <c r="M3725" i="16"/>
  <c r="M3726" i="16"/>
  <c r="M3727" i="16"/>
  <c r="M3728" i="16"/>
  <c r="M3729" i="16"/>
  <c r="M3730" i="16"/>
  <c r="M3731" i="16"/>
  <c r="M3732" i="16"/>
  <c r="M3733" i="16"/>
  <c r="M3734" i="16"/>
  <c r="M3735" i="16"/>
  <c r="M3736" i="16"/>
  <c r="M3737" i="16"/>
  <c r="M3738" i="16"/>
  <c r="M3739" i="16"/>
  <c r="M3740" i="16"/>
  <c r="M3741" i="16"/>
  <c r="M3742" i="16"/>
  <c r="M3743" i="16"/>
  <c r="M3744" i="16"/>
  <c r="M3745" i="16"/>
  <c r="M3746" i="16"/>
  <c r="M3747" i="16"/>
  <c r="M3748" i="16"/>
  <c r="M3749" i="16"/>
  <c r="M3750" i="16"/>
  <c r="M3751" i="16"/>
  <c r="M3752" i="16"/>
  <c r="M3753" i="16"/>
  <c r="M3754" i="16"/>
  <c r="M3755" i="16"/>
  <c r="M3756" i="16"/>
  <c r="M3757" i="16"/>
  <c r="M3758" i="16"/>
  <c r="M3759" i="16"/>
  <c r="M3760" i="16"/>
  <c r="M3761" i="16"/>
  <c r="M3762" i="16"/>
  <c r="M3763" i="16"/>
  <c r="M3764" i="16"/>
  <c r="M3765" i="16"/>
  <c r="M3766" i="16"/>
  <c r="M3767" i="16"/>
  <c r="M3768" i="16"/>
  <c r="M3769" i="16"/>
  <c r="M3770" i="16"/>
  <c r="M3771" i="16"/>
  <c r="M3772" i="16"/>
  <c r="M3773" i="16"/>
  <c r="M3774" i="16"/>
  <c r="M3775" i="16"/>
  <c r="M3776" i="16"/>
  <c r="M3777" i="16"/>
  <c r="M3778" i="16"/>
  <c r="M3779" i="16"/>
  <c r="M3780" i="16"/>
  <c r="M3781" i="16"/>
  <c r="M3782" i="16"/>
  <c r="M3783" i="16"/>
  <c r="M3784" i="16"/>
  <c r="M3785" i="16"/>
  <c r="M3786" i="16"/>
  <c r="M3787" i="16"/>
  <c r="M3788" i="16"/>
  <c r="M3789" i="16"/>
  <c r="M3790" i="16"/>
  <c r="M3791" i="16"/>
  <c r="M3792" i="16"/>
  <c r="M3793" i="16"/>
  <c r="M3794" i="16"/>
  <c r="M3795" i="16"/>
  <c r="M3796" i="16"/>
  <c r="M3797" i="16"/>
  <c r="M3798" i="16"/>
  <c r="M3799" i="16"/>
  <c r="M3800" i="16"/>
  <c r="M3801" i="16"/>
  <c r="M3802" i="16"/>
  <c r="M3803" i="16"/>
  <c r="M3804" i="16"/>
  <c r="M3805" i="16"/>
  <c r="M3806" i="16"/>
  <c r="M3807" i="16"/>
  <c r="M3808" i="16"/>
  <c r="M3809" i="16"/>
  <c r="M3810" i="16"/>
  <c r="M3811" i="16"/>
  <c r="M3812" i="16"/>
  <c r="M3813" i="16"/>
  <c r="M3814" i="16"/>
  <c r="M3815" i="16"/>
  <c r="M3816" i="16"/>
  <c r="M3817" i="16"/>
  <c r="M3818" i="16"/>
  <c r="M3819" i="16"/>
  <c r="M3820" i="16"/>
  <c r="M3821" i="16"/>
  <c r="M3822" i="16"/>
  <c r="M3823" i="16"/>
  <c r="M3824" i="16"/>
  <c r="M3825" i="16"/>
  <c r="M3826" i="16"/>
  <c r="M3827" i="16"/>
  <c r="M3828" i="16"/>
  <c r="M3829" i="16"/>
  <c r="M3830" i="16"/>
  <c r="M3831" i="16"/>
  <c r="M3832" i="16"/>
  <c r="M3833" i="16"/>
  <c r="M3834" i="16"/>
  <c r="M3835" i="16"/>
  <c r="M3836" i="16"/>
  <c r="M3837" i="16"/>
  <c r="M3838" i="16"/>
  <c r="M3839" i="16"/>
  <c r="M3840" i="16"/>
  <c r="M3841" i="16"/>
  <c r="M3842" i="16"/>
  <c r="M3843" i="16"/>
  <c r="L46" i="16"/>
  <c r="K46" i="16" s="1"/>
  <c r="L44" i="16"/>
  <c r="K44" i="16" s="1"/>
  <c r="L45" i="16"/>
  <c r="K45" i="16" s="1"/>
  <c r="H45" i="16" s="1"/>
  <c r="L47" i="16"/>
  <c r="K47" i="16" s="1"/>
  <c r="L48" i="16"/>
  <c r="L49" i="16"/>
  <c r="K49" i="16" s="1"/>
  <c r="L50" i="16"/>
  <c r="K50" i="16" s="1"/>
  <c r="L51" i="16"/>
  <c r="K51" i="16" s="1"/>
  <c r="H51" i="16" s="1"/>
  <c r="L52" i="16"/>
  <c r="K52" i="16" s="1"/>
  <c r="L53" i="16"/>
  <c r="K53" i="16" s="1"/>
  <c r="L54" i="16"/>
  <c r="K54" i="16" s="1"/>
  <c r="H54" i="16" s="1"/>
  <c r="L55" i="16"/>
  <c r="K55" i="16" s="1"/>
  <c r="H55" i="16" s="1"/>
  <c r="L56" i="16"/>
  <c r="K56" i="16" s="1"/>
  <c r="L57" i="16"/>
  <c r="K57" i="16" s="1"/>
  <c r="H57" i="16" s="1"/>
  <c r="L58" i="16"/>
  <c r="K58" i="16" s="1"/>
  <c r="L59" i="16"/>
  <c r="K59" i="16" s="1"/>
  <c r="H59" i="16" s="1"/>
  <c r="L60" i="16"/>
  <c r="K60" i="16" s="1"/>
  <c r="L61" i="16"/>
  <c r="K61" i="16" s="1"/>
  <c r="L62" i="16"/>
  <c r="K62" i="16" s="1"/>
  <c r="L63" i="16"/>
  <c r="K63" i="16" s="1"/>
  <c r="L64" i="16"/>
  <c r="K64" i="16" s="1"/>
  <c r="L65" i="16"/>
  <c r="K65" i="16" s="1"/>
  <c r="L66" i="16"/>
  <c r="K66" i="16" s="1"/>
  <c r="H66" i="16" s="1"/>
  <c r="L67" i="16"/>
  <c r="K67" i="16" s="1"/>
  <c r="H67" i="16" s="1"/>
  <c r="L68" i="16"/>
  <c r="K68" i="16" s="1"/>
  <c r="L69" i="16"/>
  <c r="K69" i="16" s="1"/>
  <c r="H69" i="16" s="1"/>
  <c r="L70" i="16"/>
  <c r="K70" i="16" s="1"/>
  <c r="L71" i="16"/>
  <c r="K71" i="16" s="1"/>
  <c r="H71" i="16" s="1"/>
  <c r="L72" i="16"/>
  <c r="K72" i="16" s="1"/>
  <c r="L73" i="16"/>
  <c r="K73" i="16" s="1"/>
  <c r="L74" i="16"/>
  <c r="K74" i="16" s="1"/>
  <c r="L75" i="16"/>
  <c r="K75" i="16" s="1"/>
  <c r="H75" i="16" s="1"/>
  <c r="L76" i="16"/>
  <c r="K76" i="16" s="1"/>
  <c r="L77" i="16"/>
  <c r="K77" i="16" s="1"/>
  <c r="L78" i="16"/>
  <c r="K78" i="16" s="1"/>
  <c r="H78" i="16" s="1"/>
  <c r="L79" i="16"/>
  <c r="K79" i="16" s="1"/>
  <c r="H79" i="16" s="1"/>
  <c r="L80" i="16"/>
  <c r="K80" i="16" s="1"/>
  <c r="L81" i="16"/>
  <c r="K81" i="16" s="1"/>
  <c r="L82" i="16"/>
  <c r="K82" i="16" s="1"/>
  <c r="H82" i="16" s="1"/>
  <c r="L83" i="16"/>
  <c r="K83" i="16" s="1"/>
  <c r="H83" i="16" s="1"/>
  <c r="L84" i="16"/>
  <c r="K84" i="16" s="1"/>
  <c r="L85" i="16"/>
  <c r="K85" i="16" s="1"/>
  <c r="L86" i="16"/>
  <c r="K86" i="16" s="1"/>
  <c r="L87" i="16"/>
  <c r="K87" i="16" s="1"/>
  <c r="L88" i="16"/>
  <c r="K88" i="16" s="1"/>
  <c r="L89" i="16"/>
  <c r="K89" i="16" s="1"/>
  <c r="L90" i="16"/>
  <c r="K90" i="16" s="1"/>
  <c r="L91" i="16"/>
  <c r="K91" i="16" s="1"/>
  <c r="H91" i="16" s="1"/>
  <c r="L92" i="16"/>
  <c r="K92" i="16" s="1"/>
  <c r="L93" i="16"/>
  <c r="K93" i="16" s="1"/>
  <c r="H93" i="16" s="1"/>
  <c r="L94" i="16"/>
  <c r="K94" i="16" s="1"/>
  <c r="L95" i="16"/>
  <c r="K95" i="16" s="1"/>
  <c r="H95" i="16" s="1"/>
  <c r="L96" i="16"/>
  <c r="K96" i="16" s="1"/>
  <c r="L97" i="16"/>
  <c r="K97" i="16" s="1"/>
  <c r="L98" i="16"/>
  <c r="K98" i="16" s="1"/>
  <c r="L99" i="16"/>
  <c r="K99" i="16" s="1"/>
  <c r="H99" i="16" s="1"/>
  <c r="L100" i="16"/>
  <c r="K100" i="16" s="1"/>
  <c r="L101" i="16"/>
  <c r="K101" i="16" s="1"/>
  <c r="L102" i="16"/>
  <c r="K102" i="16" s="1"/>
  <c r="H102" i="16" s="1"/>
  <c r="L103" i="16"/>
  <c r="K103" i="16" s="1"/>
  <c r="L104" i="16"/>
  <c r="K104" i="16" s="1"/>
  <c r="L105" i="16"/>
  <c r="K105" i="16" s="1"/>
  <c r="H105" i="16" s="1"/>
  <c r="L106" i="16"/>
  <c r="K106" i="16" s="1"/>
  <c r="L107" i="16"/>
  <c r="K107" i="16" s="1"/>
  <c r="H107" i="16" s="1"/>
  <c r="L108" i="16"/>
  <c r="K108" i="16" s="1"/>
  <c r="L109" i="16"/>
  <c r="K109" i="16" s="1"/>
  <c r="L110" i="16"/>
  <c r="K110" i="16" s="1"/>
  <c r="L111" i="16"/>
  <c r="K111" i="16" s="1"/>
  <c r="L112" i="16"/>
  <c r="K112" i="16" s="1"/>
  <c r="L113" i="16"/>
  <c r="K113" i="16" s="1"/>
  <c r="L114" i="16"/>
  <c r="K114" i="16" s="1"/>
  <c r="H114" i="16" s="1"/>
  <c r="L115" i="16"/>
  <c r="K115" i="16" s="1"/>
  <c r="H115" i="16" s="1"/>
  <c r="L116" i="16"/>
  <c r="K116" i="16" s="1"/>
  <c r="L117" i="16"/>
  <c r="K117" i="16" s="1"/>
  <c r="H117" i="16" s="1"/>
  <c r="L118" i="16"/>
  <c r="K118" i="16" s="1"/>
  <c r="H118" i="16" s="1"/>
  <c r="L119" i="16"/>
  <c r="K119" i="16" s="1"/>
  <c r="L120" i="16"/>
  <c r="K120" i="16" s="1"/>
  <c r="L121" i="16"/>
  <c r="K121" i="16" s="1"/>
  <c r="L122" i="16"/>
  <c r="K122" i="16" s="1"/>
  <c r="L123" i="16"/>
  <c r="K123" i="16" s="1"/>
  <c r="H123" i="16" s="1"/>
  <c r="L124" i="16"/>
  <c r="K124" i="16" s="1"/>
  <c r="L125" i="16"/>
  <c r="K125" i="16" s="1"/>
  <c r="L126" i="16"/>
  <c r="K126" i="16" s="1"/>
  <c r="L127" i="16"/>
  <c r="K127" i="16" s="1"/>
  <c r="H127" i="16" s="1"/>
  <c r="L128" i="16"/>
  <c r="K128" i="16" s="1"/>
  <c r="L129" i="16"/>
  <c r="K129" i="16" s="1"/>
  <c r="H129" i="16" s="1"/>
  <c r="L130" i="16"/>
  <c r="K130" i="16" s="1"/>
  <c r="H130" i="16" s="1"/>
  <c r="L131" i="16"/>
  <c r="K131" i="16" s="1"/>
  <c r="H131" i="16" s="1"/>
  <c r="L132" i="16"/>
  <c r="K132" i="16" s="1"/>
  <c r="L133" i="16"/>
  <c r="K133" i="16" s="1"/>
  <c r="L134" i="16"/>
  <c r="K134" i="16" s="1"/>
  <c r="L135" i="16"/>
  <c r="K135" i="16" s="1"/>
  <c r="L136" i="16"/>
  <c r="K136" i="16" s="1"/>
  <c r="L137" i="16"/>
  <c r="K137" i="16" s="1"/>
  <c r="L138" i="16"/>
  <c r="K138" i="16" s="1"/>
  <c r="L139" i="16"/>
  <c r="K139" i="16" s="1"/>
  <c r="H139" i="16" s="1"/>
  <c r="L140" i="16"/>
  <c r="K140" i="16" s="1"/>
  <c r="L141" i="16"/>
  <c r="K141" i="16" s="1"/>
  <c r="H141" i="16" s="1"/>
  <c r="L142" i="16"/>
  <c r="K142" i="16" s="1"/>
  <c r="L143" i="16"/>
  <c r="K143" i="16" s="1"/>
  <c r="L144" i="16"/>
  <c r="K144" i="16" s="1"/>
  <c r="L145" i="16"/>
  <c r="K145" i="16" s="1"/>
  <c r="L146" i="16"/>
  <c r="K146" i="16" s="1"/>
  <c r="L147" i="16"/>
  <c r="K147" i="16" s="1"/>
  <c r="H147" i="16" s="1"/>
  <c r="L148" i="16"/>
  <c r="K148" i="16" s="1"/>
  <c r="L149" i="16"/>
  <c r="K149" i="16" s="1"/>
  <c r="L150" i="16"/>
  <c r="K150" i="16" s="1"/>
  <c r="H150" i="16" s="1"/>
  <c r="L151" i="16"/>
  <c r="K151" i="16" s="1"/>
  <c r="H151" i="16" s="1"/>
  <c r="L152" i="16"/>
  <c r="K152" i="16" s="1"/>
  <c r="L153" i="16"/>
  <c r="K153" i="16" s="1"/>
  <c r="L154" i="16"/>
  <c r="K154" i="16" s="1"/>
  <c r="H154" i="16" s="1"/>
  <c r="L155" i="16"/>
  <c r="K155" i="16" s="1"/>
  <c r="H155" i="16" s="1"/>
  <c r="L156" i="16"/>
  <c r="K156" i="16" s="1"/>
  <c r="L157" i="16"/>
  <c r="K157" i="16" s="1"/>
  <c r="L158" i="16"/>
  <c r="K158" i="16" s="1"/>
  <c r="L159" i="16"/>
  <c r="K159" i="16" s="1"/>
  <c r="L160" i="16"/>
  <c r="K160" i="16" s="1"/>
  <c r="L161" i="16"/>
  <c r="K161" i="16" s="1"/>
  <c r="L162" i="16"/>
  <c r="K162" i="16" s="1"/>
  <c r="H162" i="16" s="1"/>
  <c r="L163" i="16"/>
  <c r="K163" i="16" s="1"/>
  <c r="H163" i="16" s="1"/>
  <c r="L164" i="16"/>
  <c r="K164" i="16" s="1"/>
  <c r="L165" i="16"/>
  <c r="K165" i="16" s="1"/>
  <c r="L166" i="16"/>
  <c r="K166" i="16" s="1"/>
  <c r="H166" i="16" s="1"/>
  <c r="L167" i="16"/>
  <c r="K167" i="16" s="1"/>
  <c r="L168" i="16"/>
  <c r="K168" i="16" s="1"/>
  <c r="L169" i="16"/>
  <c r="K169" i="16" s="1"/>
  <c r="L170" i="16"/>
  <c r="K170" i="16" s="1"/>
  <c r="L171" i="16"/>
  <c r="K171" i="16" s="1"/>
  <c r="L172" i="16"/>
  <c r="K172" i="16" s="1"/>
  <c r="L173" i="16"/>
  <c r="K173" i="16" s="1"/>
  <c r="L174" i="16"/>
  <c r="K174" i="16" s="1"/>
  <c r="H174" i="16" s="1"/>
  <c r="L175" i="16"/>
  <c r="K175" i="16" s="1"/>
  <c r="H175" i="16" s="1"/>
  <c r="L176" i="16"/>
  <c r="K176" i="16" s="1"/>
  <c r="L177" i="16"/>
  <c r="K177" i="16" s="1"/>
  <c r="H177" i="16" s="1"/>
  <c r="L178" i="16"/>
  <c r="K178" i="16" s="1"/>
  <c r="H178" i="16" s="1"/>
  <c r="L179" i="16"/>
  <c r="K179" i="16" s="1"/>
  <c r="H179" i="16" s="1"/>
  <c r="L180" i="16"/>
  <c r="K180" i="16" s="1"/>
  <c r="L181" i="16"/>
  <c r="K181" i="16" s="1"/>
  <c r="L182" i="16"/>
  <c r="K182" i="16" s="1"/>
  <c r="L183" i="16"/>
  <c r="K183" i="16" s="1"/>
  <c r="L184" i="16"/>
  <c r="K184" i="16" s="1"/>
  <c r="L185" i="16"/>
  <c r="K185" i="16" s="1"/>
  <c r="L186" i="16"/>
  <c r="K186" i="16" s="1"/>
  <c r="H186" i="16" s="1"/>
  <c r="L187" i="16"/>
  <c r="K187" i="16" s="1"/>
  <c r="H187" i="16" s="1"/>
  <c r="L188" i="16"/>
  <c r="K188" i="16" s="1"/>
  <c r="L189" i="16"/>
  <c r="K189" i="16" s="1"/>
  <c r="L190" i="16"/>
  <c r="K190" i="16" s="1"/>
  <c r="H190" i="16" s="1"/>
  <c r="L191" i="16"/>
  <c r="K191" i="16" s="1"/>
  <c r="H191" i="16" s="1"/>
  <c r="L192" i="16"/>
  <c r="K192" i="16" s="1"/>
  <c r="L193" i="16"/>
  <c r="K193" i="16" s="1"/>
  <c r="L194" i="16"/>
  <c r="K194" i="16" s="1"/>
  <c r="L195" i="16"/>
  <c r="K195" i="16" s="1"/>
  <c r="H195" i="16" s="1"/>
  <c r="L196" i="16"/>
  <c r="K196" i="16" s="1"/>
  <c r="L197" i="16"/>
  <c r="K197" i="16" s="1"/>
  <c r="L198" i="16"/>
  <c r="K198" i="16" s="1"/>
  <c r="H198" i="16" s="1"/>
  <c r="L199" i="16"/>
  <c r="K199" i="16" s="1"/>
  <c r="L200" i="16"/>
  <c r="K200" i="16" s="1"/>
  <c r="L201" i="16"/>
  <c r="K201" i="16" s="1"/>
  <c r="L202" i="16"/>
  <c r="K202" i="16" s="1"/>
  <c r="L203" i="16"/>
  <c r="K203" i="16" s="1"/>
  <c r="H203" i="16" s="1"/>
  <c r="L204" i="16"/>
  <c r="K204" i="16" s="1"/>
  <c r="L205" i="16"/>
  <c r="K205" i="16" s="1"/>
  <c r="L206" i="16"/>
  <c r="K206" i="16" s="1"/>
  <c r="L207" i="16"/>
  <c r="K207" i="16" s="1"/>
  <c r="L208" i="16"/>
  <c r="K208" i="16" s="1"/>
  <c r="L209" i="16"/>
  <c r="K209" i="16" s="1"/>
  <c r="L210" i="16"/>
  <c r="K210" i="16" s="1"/>
  <c r="H210" i="16" s="1"/>
  <c r="L211" i="16"/>
  <c r="K211" i="16" s="1"/>
  <c r="H211" i="16" s="1"/>
  <c r="L212" i="16"/>
  <c r="K212" i="16" s="1"/>
  <c r="L213" i="16"/>
  <c r="K213" i="16" s="1"/>
  <c r="L214" i="16"/>
  <c r="K214" i="16" s="1"/>
  <c r="H214" i="16" s="1"/>
  <c r="L215" i="16"/>
  <c r="K215" i="16" s="1"/>
  <c r="H215" i="16" s="1"/>
  <c r="L216" i="16"/>
  <c r="K216" i="16" s="1"/>
  <c r="L217" i="16"/>
  <c r="K217" i="16" s="1"/>
  <c r="L218" i="16"/>
  <c r="K218" i="16" s="1"/>
  <c r="L219" i="16"/>
  <c r="K219" i="16" s="1"/>
  <c r="H219" i="16" s="1"/>
  <c r="L220" i="16"/>
  <c r="K220" i="16" s="1"/>
  <c r="L221" i="16"/>
  <c r="K221" i="16" s="1"/>
  <c r="L222" i="16"/>
  <c r="K222" i="16" s="1"/>
  <c r="H222" i="16" s="1"/>
  <c r="L223" i="16"/>
  <c r="K223" i="16" s="1"/>
  <c r="H223" i="16" s="1"/>
  <c r="L224" i="16"/>
  <c r="K224" i="16" s="1"/>
  <c r="L225" i="16"/>
  <c r="K225" i="16" s="1"/>
  <c r="H225" i="16" s="1"/>
  <c r="L226" i="16"/>
  <c r="K226" i="16" s="1"/>
  <c r="H226" i="16" s="1"/>
  <c r="L227" i="16"/>
  <c r="K227" i="16" s="1"/>
  <c r="H227" i="16" s="1"/>
  <c r="L228" i="16"/>
  <c r="K228" i="16" s="1"/>
  <c r="L229" i="16"/>
  <c r="K229" i="16" s="1"/>
  <c r="L230" i="16"/>
  <c r="K230" i="16" s="1"/>
  <c r="L231" i="16"/>
  <c r="K231" i="16" s="1"/>
  <c r="L232" i="16"/>
  <c r="K232" i="16" s="1"/>
  <c r="L233" i="16"/>
  <c r="K233" i="16" s="1"/>
  <c r="L234" i="16"/>
  <c r="K234" i="16" s="1"/>
  <c r="L235" i="16"/>
  <c r="K235" i="16" s="1"/>
  <c r="H235" i="16" s="1"/>
  <c r="L236" i="16"/>
  <c r="K236" i="16" s="1"/>
  <c r="L237" i="16"/>
  <c r="K237" i="16" s="1"/>
  <c r="H237" i="16" s="1"/>
  <c r="L238" i="16"/>
  <c r="K238" i="16" s="1"/>
  <c r="H238" i="16" s="1"/>
  <c r="L239" i="16"/>
  <c r="K239" i="16" s="1"/>
  <c r="H239" i="16" s="1"/>
  <c r="L240" i="16"/>
  <c r="K240" i="16" s="1"/>
  <c r="L241" i="16"/>
  <c r="K241" i="16" s="1"/>
  <c r="L242" i="16"/>
  <c r="K242" i="16" s="1"/>
  <c r="L243" i="16"/>
  <c r="K243" i="16" s="1"/>
  <c r="H243" i="16" s="1"/>
  <c r="L244" i="16"/>
  <c r="K244" i="16" s="1"/>
  <c r="L245" i="16"/>
  <c r="K245" i="16" s="1"/>
  <c r="L246" i="16"/>
  <c r="K246" i="16" s="1"/>
  <c r="L247" i="16"/>
  <c r="K247" i="16" s="1"/>
  <c r="H247" i="16" s="1"/>
  <c r="L248" i="16"/>
  <c r="K248" i="16" s="1"/>
  <c r="L249" i="16"/>
  <c r="K249" i="16" s="1"/>
  <c r="L250" i="16"/>
  <c r="K250" i="16" s="1"/>
  <c r="H250" i="16" s="1"/>
  <c r="L251" i="16"/>
  <c r="K251" i="16" s="1"/>
  <c r="H251" i="16" s="1"/>
  <c r="L252" i="16"/>
  <c r="K252" i="16" s="1"/>
  <c r="L253" i="16"/>
  <c r="K253" i="16" s="1"/>
  <c r="L254" i="16"/>
  <c r="K254" i="16" s="1"/>
  <c r="L255" i="16"/>
  <c r="K255" i="16" s="1"/>
  <c r="L256" i="16"/>
  <c r="K256" i="16" s="1"/>
  <c r="L257" i="16"/>
  <c r="K257" i="16" s="1"/>
  <c r="L258" i="16"/>
  <c r="K258" i="16" s="1"/>
  <c r="H258" i="16" s="1"/>
  <c r="L259" i="16"/>
  <c r="K259" i="16" s="1"/>
  <c r="H259" i="16" s="1"/>
  <c r="L260" i="16"/>
  <c r="K260" i="16" s="1"/>
  <c r="L261" i="16"/>
  <c r="K261" i="16" s="1"/>
  <c r="L262" i="16"/>
  <c r="K262" i="16" s="1"/>
  <c r="H262" i="16" s="1"/>
  <c r="L263" i="16"/>
  <c r="K263" i="16" s="1"/>
  <c r="L264" i="16"/>
  <c r="K264" i="16" s="1"/>
  <c r="L265" i="16"/>
  <c r="K265" i="16" s="1"/>
  <c r="L266" i="16"/>
  <c r="K266" i="16" s="1"/>
  <c r="L267" i="16"/>
  <c r="K267" i="16" s="1"/>
  <c r="H267" i="16" s="1"/>
  <c r="L268" i="16"/>
  <c r="K268" i="16" s="1"/>
  <c r="L269" i="16"/>
  <c r="K269" i="16" s="1"/>
  <c r="L270" i="16"/>
  <c r="K270" i="16" s="1"/>
  <c r="H270" i="16" s="1"/>
  <c r="L271" i="16"/>
  <c r="K271" i="16" s="1"/>
  <c r="H271" i="16" s="1"/>
  <c r="L272" i="16"/>
  <c r="K272" i="16" s="1"/>
  <c r="L273" i="16"/>
  <c r="K273" i="16" s="1"/>
  <c r="L274" i="16"/>
  <c r="K274" i="16" s="1"/>
  <c r="H274" i="16" s="1"/>
  <c r="L275" i="16"/>
  <c r="K275" i="16" s="1"/>
  <c r="H275" i="16" s="1"/>
  <c r="L276" i="16"/>
  <c r="K276" i="16" s="1"/>
  <c r="L277" i="16"/>
  <c r="K277" i="16" s="1"/>
  <c r="L278" i="16"/>
  <c r="K278" i="16" s="1"/>
  <c r="L279" i="16"/>
  <c r="K279" i="16" s="1"/>
  <c r="L280" i="16"/>
  <c r="K280" i="16" s="1"/>
  <c r="L281" i="16"/>
  <c r="K281" i="16" s="1"/>
  <c r="L282" i="16"/>
  <c r="K282" i="16" s="1"/>
  <c r="H282" i="16" s="1"/>
  <c r="L283" i="16"/>
  <c r="K283" i="16" s="1"/>
  <c r="H283" i="16" s="1"/>
  <c r="L284" i="16"/>
  <c r="K284" i="16" s="1"/>
  <c r="L285" i="16"/>
  <c r="K285" i="16" s="1"/>
  <c r="H285" i="16" s="1"/>
  <c r="L286" i="16"/>
  <c r="K286" i="16" s="1"/>
  <c r="H286" i="16" s="1"/>
  <c r="L287" i="16"/>
  <c r="K287" i="16" s="1"/>
  <c r="H287" i="16" s="1"/>
  <c r="L288" i="16"/>
  <c r="K288" i="16" s="1"/>
  <c r="L289" i="16"/>
  <c r="K289" i="16" s="1"/>
  <c r="L290" i="16"/>
  <c r="K290" i="16" s="1"/>
  <c r="L291" i="16"/>
  <c r="K291" i="16" s="1"/>
  <c r="H291" i="16" s="1"/>
  <c r="L292" i="16"/>
  <c r="K292" i="16" s="1"/>
  <c r="L293" i="16"/>
  <c r="K293" i="16" s="1"/>
  <c r="L294" i="16"/>
  <c r="K294" i="16" s="1"/>
  <c r="H294" i="16" s="1"/>
  <c r="L295" i="16"/>
  <c r="K295" i="16" s="1"/>
  <c r="H295" i="16" s="1"/>
  <c r="L296" i="16"/>
  <c r="K296" i="16" s="1"/>
  <c r="L297" i="16"/>
  <c r="K297" i="16" s="1"/>
  <c r="L298" i="16"/>
  <c r="K298" i="16" s="1"/>
  <c r="L299" i="16"/>
  <c r="K299" i="16" s="1"/>
  <c r="H299" i="16" s="1"/>
  <c r="L300" i="16"/>
  <c r="K300" i="16" s="1"/>
  <c r="L301" i="16"/>
  <c r="K301" i="16" s="1"/>
  <c r="L302" i="16"/>
  <c r="K302" i="16" s="1"/>
  <c r="L303" i="16"/>
  <c r="K303" i="16" s="1"/>
  <c r="L304" i="16"/>
  <c r="K304" i="16" s="1"/>
  <c r="L305" i="16"/>
  <c r="K305" i="16" s="1"/>
  <c r="L306" i="16"/>
  <c r="K306" i="16" s="1"/>
  <c r="H306" i="16" s="1"/>
  <c r="L307" i="16"/>
  <c r="K307" i="16" s="1"/>
  <c r="H307" i="16" s="1"/>
  <c r="L308" i="16"/>
  <c r="K308" i="16" s="1"/>
  <c r="L309" i="16"/>
  <c r="K309" i="16" s="1"/>
  <c r="H309" i="16" s="1"/>
  <c r="L310" i="16"/>
  <c r="K310" i="16" s="1"/>
  <c r="H310" i="16" s="1"/>
  <c r="L311" i="16"/>
  <c r="K311" i="16" s="1"/>
  <c r="L312" i="16"/>
  <c r="K312" i="16" s="1"/>
  <c r="L313" i="16"/>
  <c r="K313" i="16" s="1"/>
  <c r="L314" i="16"/>
  <c r="K314" i="16" s="1"/>
  <c r="L315" i="16"/>
  <c r="K315" i="16" s="1"/>
  <c r="H315" i="16" s="1"/>
  <c r="L316" i="16"/>
  <c r="K316" i="16" s="1"/>
  <c r="L317" i="16"/>
  <c r="K317" i="16" s="1"/>
  <c r="L318" i="16"/>
  <c r="K318" i="16" s="1"/>
  <c r="H318" i="16" s="1"/>
  <c r="L319" i="16"/>
  <c r="K319" i="16" s="1"/>
  <c r="H319" i="16" s="1"/>
  <c r="L320" i="16"/>
  <c r="K320" i="16" s="1"/>
  <c r="L321" i="16"/>
  <c r="K321" i="16" s="1"/>
  <c r="H321" i="16" s="1"/>
  <c r="L322" i="16"/>
  <c r="K322" i="16" s="1"/>
  <c r="H322" i="16" s="1"/>
  <c r="L323" i="16"/>
  <c r="K323" i="16" s="1"/>
  <c r="H323" i="16" s="1"/>
  <c r="L324" i="16"/>
  <c r="K324" i="16" s="1"/>
  <c r="L325" i="16"/>
  <c r="K325" i="16" s="1"/>
  <c r="L326" i="16"/>
  <c r="K326" i="16" s="1"/>
  <c r="L327" i="16"/>
  <c r="K327" i="16" s="1"/>
  <c r="L328" i="16"/>
  <c r="K328" i="16" s="1"/>
  <c r="L329" i="16"/>
  <c r="K329" i="16" s="1"/>
  <c r="L330" i="16"/>
  <c r="K330" i="16" s="1"/>
  <c r="L331" i="16"/>
  <c r="K331" i="16" s="1"/>
  <c r="H331" i="16" s="1"/>
  <c r="L332" i="16"/>
  <c r="K332" i="16" s="1"/>
  <c r="L333" i="16"/>
  <c r="K333" i="16" s="1"/>
  <c r="H333" i="16" s="1"/>
  <c r="L334" i="16"/>
  <c r="K334" i="16" s="1"/>
  <c r="H334" i="16" s="1"/>
  <c r="L335" i="16"/>
  <c r="K335" i="16" s="1"/>
  <c r="H335" i="16" s="1"/>
  <c r="L336" i="16"/>
  <c r="K336" i="16" s="1"/>
  <c r="L337" i="16"/>
  <c r="K337" i="16" s="1"/>
  <c r="L338" i="16"/>
  <c r="K338" i="16" s="1"/>
  <c r="L339" i="16"/>
  <c r="K339" i="16" s="1"/>
  <c r="H339" i="16" s="1"/>
  <c r="L340" i="16"/>
  <c r="K340" i="16" s="1"/>
  <c r="L341" i="16"/>
  <c r="K341" i="16" s="1"/>
  <c r="L342" i="16"/>
  <c r="K342" i="16" s="1"/>
  <c r="H342" i="16" s="1"/>
  <c r="L343" i="16"/>
  <c r="K343" i="16" s="1"/>
  <c r="H343" i="16" s="1"/>
  <c r="L344" i="16"/>
  <c r="K344" i="16" s="1"/>
  <c r="L345" i="16"/>
  <c r="K345" i="16" s="1"/>
  <c r="L346" i="16"/>
  <c r="K346" i="16" s="1"/>
  <c r="H346" i="16" s="1"/>
  <c r="L347" i="16"/>
  <c r="K347" i="16" s="1"/>
  <c r="H347" i="16" s="1"/>
  <c r="L348" i="16"/>
  <c r="K348" i="16" s="1"/>
  <c r="L349" i="16"/>
  <c r="K349" i="16" s="1"/>
  <c r="L350" i="16"/>
  <c r="K350" i="16" s="1"/>
  <c r="L351" i="16"/>
  <c r="K351" i="16" s="1"/>
  <c r="L352" i="16"/>
  <c r="K352" i="16" s="1"/>
  <c r="L353" i="16"/>
  <c r="K353" i="16" s="1"/>
  <c r="L354" i="16"/>
  <c r="K354" i="16" s="1"/>
  <c r="H354" i="16" s="1"/>
  <c r="L355" i="16"/>
  <c r="K355" i="16" s="1"/>
  <c r="H355" i="16" s="1"/>
  <c r="L356" i="16"/>
  <c r="K356" i="16" s="1"/>
  <c r="L357" i="16"/>
  <c r="K357" i="16" s="1"/>
  <c r="L358" i="16"/>
  <c r="K358" i="16" s="1"/>
  <c r="H358" i="16" s="1"/>
  <c r="L359" i="16"/>
  <c r="K359" i="16" s="1"/>
  <c r="H359" i="16" s="1"/>
  <c r="L360" i="16"/>
  <c r="K360" i="16" s="1"/>
  <c r="L361" i="16"/>
  <c r="K361" i="16" s="1"/>
  <c r="L362" i="16"/>
  <c r="K362" i="16" s="1"/>
  <c r="L363" i="16"/>
  <c r="K363" i="16" s="1"/>
  <c r="H363" i="16" s="1"/>
  <c r="L364" i="16"/>
  <c r="K364" i="16" s="1"/>
  <c r="L365" i="16"/>
  <c r="K365" i="16" s="1"/>
  <c r="L366" i="16"/>
  <c r="K366" i="16" s="1"/>
  <c r="H366" i="16" s="1"/>
  <c r="L367" i="16"/>
  <c r="K367" i="16" s="1"/>
  <c r="H367" i="16" s="1"/>
  <c r="L368" i="16"/>
  <c r="K368" i="16" s="1"/>
  <c r="L369" i="16"/>
  <c r="K369" i="16" s="1"/>
  <c r="H369" i="16" s="1"/>
  <c r="L370" i="16"/>
  <c r="K370" i="16" s="1"/>
  <c r="L371" i="16"/>
  <c r="K371" i="16" s="1"/>
  <c r="H371" i="16" s="1"/>
  <c r="L372" i="16"/>
  <c r="K372" i="16" s="1"/>
  <c r="L373" i="16"/>
  <c r="K373" i="16" s="1"/>
  <c r="L374" i="16"/>
  <c r="K374" i="16" s="1"/>
  <c r="L375" i="16"/>
  <c r="K375" i="16" s="1"/>
  <c r="L376" i="16"/>
  <c r="K376" i="16" s="1"/>
  <c r="L377" i="16"/>
  <c r="K377" i="16" s="1"/>
  <c r="L378" i="16"/>
  <c r="K378" i="16" s="1"/>
  <c r="H378" i="16" s="1"/>
  <c r="L379" i="16"/>
  <c r="K379" i="16" s="1"/>
  <c r="H379" i="16" s="1"/>
  <c r="L380" i="16"/>
  <c r="K380" i="16" s="1"/>
  <c r="L381" i="16"/>
  <c r="K381" i="16" s="1"/>
  <c r="H381" i="16" s="1"/>
  <c r="L382" i="16"/>
  <c r="K382" i="16" s="1"/>
  <c r="H382" i="16" s="1"/>
  <c r="L383" i="16"/>
  <c r="K383" i="16" s="1"/>
  <c r="H383" i="16" s="1"/>
  <c r="L384" i="16"/>
  <c r="K384" i="16" s="1"/>
  <c r="L385" i="16"/>
  <c r="K385" i="16" s="1"/>
  <c r="L386" i="16"/>
  <c r="K386" i="16" s="1"/>
  <c r="L387" i="16"/>
  <c r="K387" i="16" s="1"/>
  <c r="H387" i="16" s="1"/>
  <c r="L388" i="16"/>
  <c r="K388" i="16" s="1"/>
  <c r="L389" i="16"/>
  <c r="K389" i="16" s="1"/>
  <c r="L390" i="16"/>
  <c r="K390" i="16" s="1"/>
  <c r="H390" i="16" s="1"/>
  <c r="L391" i="16"/>
  <c r="K391" i="16" s="1"/>
  <c r="L392" i="16"/>
  <c r="K392" i="16" s="1"/>
  <c r="L393" i="16"/>
  <c r="K393" i="16" s="1"/>
  <c r="L394" i="16"/>
  <c r="K394" i="16" s="1"/>
  <c r="H394" i="16" s="1"/>
  <c r="L395" i="16"/>
  <c r="K395" i="16" s="1"/>
  <c r="H395" i="16" s="1"/>
  <c r="L396" i="16"/>
  <c r="K396" i="16" s="1"/>
  <c r="L397" i="16"/>
  <c r="K397" i="16" s="1"/>
  <c r="L398" i="16"/>
  <c r="K398" i="16" s="1"/>
  <c r="L399" i="16"/>
  <c r="K399" i="16" s="1"/>
  <c r="L400" i="16"/>
  <c r="K400" i="16" s="1"/>
  <c r="L401" i="16"/>
  <c r="K401" i="16" s="1"/>
  <c r="L402" i="16"/>
  <c r="K402" i="16" s="1"/>
  <c r="H402" i="16" s="1"/>
  <c r="L403" i="16"/>
  <c r="K403" i="16" s="1"/>
  <c r="H403" i="16" s="1"/>
  <c r="L404" i="16"/>
  <c r="K404" i="16" s="1"/>
  <c r="L405" i="16"/>
  <c r="K405" i="16" s="1"/>
  <c r="L406" i="16"/>
  <c r="K406" i="16" s="1"/>
  <c r="H406" i="16" s="1"/>
  <c r="L407" i="16"/>
  <c r="K407" i="16" s="1"/>
  <c r="H407" i="16" s="1"/>
  <c r="L408" i="16"/>
  <c r="K408" i="16" s="1"/>
  <c r="L409" i="16"/>
  <c r="K409" i="16" s="1"/>
  <c r="L410" i="16"/>
  <c r="K410" i="16" s="1"/>
  <c r="L411" i="16"/>
  <c r="K411" i="16" s="1"/>
  <c r="H411" i="16" s="1"/>
  <c r="L412" i="16"/>
  <c r="K412" i="16" s="1"/>
  <c r="L413" i="16"/>
  <c r="K413" i="16" s="1"/>
  <c r="L414" i="16"/>
  <c r="K414" i="16" s="1"/>
  <c r="H414" i="16" s="1"/>
  <c r="L415" i="16"/>
  <c r="K415" i="16" s="1"/>
  <c r="H415" i="16" s="1"/>
  <c r="L416" i="16"/>
  <c r="K416" i="16" s="1"/>
  <c r="L417" i="16"/>
  <c r="K417" i="16" s="1"/>
  <c r="H417" i="16" s="1"/>
  <c r="L418" i="16"/>
  <c r="K418" i="16" s="1"/>
  <c r="H418" i="16" s="1"/>
  <c r="L419" i="16"/>
  <c r="K419" i="16" s="1"/>
  <c r="H419" i="16" s="1"/>
  <c r="L420" i="16"/>
  <c r="K420" i="16" s="1"/>
  <c r="L421" i="16"/>
  <c r="K421" i="16" s="1"/>
  <c r="L422" i="16"/>
  <c r="K422" i="16" s="1"/>
  <c r="L423" i="16"/>
  <c r="K423" i="16" s="1"/>
  <c r="L424" i="16"/>
  <c r="K424" i="16" s="1"/>
  <c r="L425" i="16"/>
  <c r="K425" i="16" s="1"/>
  <c r="L426" i="16"/>
  <c r="K426" i="16" s="1"/>
  <c r="H426" i="16" s="1"/>
  <c r="L427" i="16"/>
  <c r="K427" i="16" s="1"/>
  <c r="H427" i="16" s="1"/>
  <c r="L428" i="16"/>
  <c r="K428" i="16" s="1"/>
  <c r="L429" i="16"/>
  <c r="K429" i="16" s="1"/>
  <c r="H429" i="16" s="1"/>
  <c r="L430" i="16"/>
  <c r="K430" i="16" s="1"/>
  <c r="H430" i="16" s="1"/>
  <c r="L431" i="16"/>
  <c r="K431" i="16" s="1"/>
  <c r="H431" i="16" s="1"/>
  <c r="L432" i="16"/>
  <c r="K432" i="16" s="1"/>
  <c r="L433" i="16"/>
  <c r="K433" i="16" s="1"/>
  <c r="L434" i="16"/>
  <c r="K434" i="16" s="1"/>
  <c r="L435" i="16"/>
  <c r="K435" i="16" s="1"/>
  <c r="H435" i="16" s="1"/>
  <c r="L436" i="16"/>
  <c r="K436" i="16" s="1"/>
  <c r="L437" i="16"/>
  <c r="K437" i="16" s="1"/>
  <c r="L438" i="16"/>
  <c r="K438" i="16" s="1"/>
  <c r="H438" i="16" s="1"/>
  <c r="L439" i="16"/>
  <c r="K439" i="16" s="1"/>
  <c r="H439" i="16" s="1"/>
  <c r="L440" i="16"/>
  <c r="K440" i="16" s="1"/>
  <c r="L441" i="16"/>
  <c r="K441" i="16" s="1"/>
  <c r="L442" i="16"/>
  <c r="K442" i="16" s="1"/>
  <c r="H442" i="16" s="1"/>
  <c r="L443" i="16"/>
  <c r="K443" i="16" s="1"/>
  <c r="H443" i="16" s="1"/>
  <c r="L444" i="16"/>
  <c r="K444" i="16" s="1"/>
  <c r="L445" i="16"/>
  <c r="K445" i="16" s="1"/>
  <c r="L446" i="16"/>
  <c r="K446" i="16" s="1"/>
  <c r="L447" i="16"/>
  <c r="K447" i="16" s="1"/>
  <c r="L448" i="16"/>
  <c r="K448" i="16" s="1"/>
  <c r="L449" i="16"/>
  <c r="K449" i="16" s="1"/>
  <c r="L450" i="16"/>
  <c r="K450" i="16" s="1"/>
  <c r="H450" i="16" s="1"/>
  <c r="L451" i="16"/>
  <c r="K451" i="16" s="1"/>
  <c r="H451" i="16" s="1"/>
  <c r="L452" i="16"/>
  <c r="K452" i="16" s="1"/>
  <c r="L453" i="16"/>
  <c r="K453" i="16" s="1"/>
  <c r="H453" i="16" s="1"/>
  <c r="L454" i="16"/>
  <c r="K454" i="16" s="1"/>
  <c r="H454" i="16" s="1"/>
  <c r="L455" i="16"/>
  <c r="K455" i="16" s="1"/>
  <c r="H455" i="16" s="1"/>
  <c r="L456" i="16"/>
  <c r="K456" i="16" s="1"/>
  <c r="L457" i="16"/>
  <c r="K457" i="16" s="1"/>
  <c r="L458" i="16"/>
  <c r="K458" i="16" s="1"/>
  <c r="L459" i="16"/>
  <c r="K459" i="16" s="1"/>
  <c r="H459" i="16" s="1"/>
  <c r="L460" i="16"/>
  <c r="K460" i="16" s="1"/>
  <c r="L461" i="16"/>
  <c r="K461" i="16" s="1"/>
  <c r="L462" i="16"/>
  <c r="K462" i="16" s="1"/>
  <c r="H462" i="16" s="1"/>
  <c r="L463" i="16"/>
  <c r="K463" i="16" s="1"/>
  <c r="L464" i="16"/>
  <c r="K464" i="16" s="1"/>
  <c r="L465" i="16"/>
  <c r="K465" i="16" s="1"/>
  <c r="H465" i="16" s="1"/>
  <c r="L466" i="16"/>
  <c r="K466" i="16" s="1"/>
  <c r="H466" i="16" s="1"/>
  <c r="L467" i="16"/>
  <c r="K467" i="16" s="1"/>
  <c r="H467" i="16" s="1"/>
  <c r="L468" i="16"/>
  <c r="K468" i="16" s="1"/>
  <c r="L469" i="16"/>
  <c r="K469" i="16" s="1"/>
  <c r="L470" i="16"/>
  <c r="K470" i="16" s="1"/>
  <c r="L471" i="16"/>
  <c r="K471" i="16" s="1"/>
  <c r="L472" i="16"/>
  <c r="K472" i="16" s="1"/>
  <c r="L473" i="16"/>
  <c r="K473" i="16" s="1"/>
  <c r="L474" i="16"/>
  <c r="K474" i="16" s="1"/>
  <c r="H474" i="16" s="1"/>
  <c r="L475" i="16"/>
  <c r="K475" i="16" s="1"/>
  <c r="H475" i="16" s="1"/>
  <c r="L476" i="16"/>
  <c r="K476" i="16" s="1"/>
  <c r="L477" i="16"/>
  <c r="K477" i="16" s="1"/>
  <c r="H477" i="16" s="1"/>
  <c r="L478" i="16"/>
  <c r="K478" i="16" s="1"/>
  <c r="H478" i="16" s="1"/>
  <c r="L479" i="16"/>
  <c r="K479" i="16" s="1"/>
  <c r="H479" i="16" s="1"/>
  <c r="L480" i="16"/>
  <c r="K480" i="16" s="1"/>
  <c r="L481" i="16"/>
  <c r="K481" i="16" s="1"/>
  <c r="L482" i="16"/>
  <c r="K482" i="16" s="1"/>
  <c r="L483" i="16"/>
  <c r="K483" i="16" s="1"/>
  <c r="H483" i="16" s="1"/>
  <c r="L484" i="16"/>
  <c r="K484" i="16" s="1"/>
  <c r="L485" i="16"/>
  <c r="K485" i="16" s="1"/>
  <c r="L486" i="16"/>
  <c r="K486" i="16" s="1"/>
  <c r="H486" i="16" s="1"/>
  <c r="L487" i="16"/>
  <c r="K487" i="16" s="1"/>
  <c r="H487" i="16" s="1"/>
  <c r="L488" i="16"/>
  <c r="K488" i="16" s="1"/>
  <c r="L489" i="16"/>
  <c r="K489" i="16" s="1"/>
  <c r="H489" i="16" s="1"/>
  <c r="L490" i="16"/>
  <c r="K490" i="16" s="1"/>
  <c r="H490" i="16" s="1"/>
  <c r="L491" i="16"/>
  <c r="K491" i="16" s="1"/>
  <c r="H491" i="16" s="1"/>
  <c r="L492" i="16"/>
  <c r="K492" i="16" s="1"/>
  <c r="L493" i="16"/>
  <c r="K493" i="16" s="1"/>
  <c r="L494" i="16"/>
  <c r="K494" i="16" s="1"/>
  <c r="L495" i="16"/>
  <c r="K495" i="16" s="1"/>
  <c r="L496" i="16"/>
  <c r="K496" i="16" s="1"/>
  <c r="L497" i="16"/>
  <c r="K497" i="16" s="1"/>
  <c r="L498" i="16"/>
  <c r="K498" i="16" s="1"/>
  <c r="L499" i="16"/>
  <c r="K499" i="16" s="1"/>
  <c r="H499" i="16" s="1"/>
  <c r="L500" i="16"/>
  <c r="K500" i="16" s="1"/>
  <c r="L501" i="16"/>
  <c r="K501" i="16" s="1"/>
  <c r="H501" i="16" s="1"/>
  <c r="L502" i="16"/>
  <c r="K502" i="16" s="1"/>
  <c r="H502" i="16" s="1"/>
  <c r="L503" i="16"/>
  <c r="K503" i="16" s="1"/>
  <c r="H503" i="16" s="1"/>
  <c r="L504" i="16"/>
  <c r="K504" i="16" s="1"/>
  <c r="L505" i="16"/>
  <c r="K505" i="16" s="1"/>
  <c r="L506" i="16"/>
  <c r="K506" i="16" s="1"/>
  <c r="L507" i="16"/>
  <c r="K507" i="16" s="1"/>
  <c r="H507" i="16" s="1"/>
  <c r="L508" i="16"/>
  <c r="K508" i="16" s="1"/>
  <c r="L509" i="16"/>
  <c r="K509" i="16" s="1"/>
  <c r="L510" i="16"/>
  <c r="K510" i="16" s="1"/>
  <c r="H510" i="16" s="1"/>
  <c r="L511" i="16"/>
  <c r="K511" i="16" s="1"/>
  <c r="L512" i="16"/>
  <c r="K512" i="16" s="1"/>
  <c r="L513" i="16"/>
  <c r="K513" i="16" s="1"/>
  <c r="L514" i="16"/>
  <c r="K514" i="16" s="1"/>
  <c r="H514" i="16" s="1"/>
  <c r="L515" i="16"/>
  <c r="K515" i="16" s="1"/>
  <c r="H515" i="16" s="1"/>
  <c r="L516" i="16"/>
  <c r="K516" i="16" s="1"/>
  <c r="L517" i="16"/>
  <c r="K517" i="16" s="1"/>
  <c r="L518" i="16"/>
  <c r="K518" i="16" s="1"/>
  <c r="L519" i="16"/>
  <c r="K519" i="16" s="1"/>
  <c r="L520" i="16"/>
  <c r="K520" i="16" s="1"/>
  <c r="L521" i="16"/>
  <c r="K521" i="16" s="1"/>
  <c r="L522" i="16"/>
  <c r="K522" i="16" s="1"/>
  <c r="H522" i="16" s="1"/>
  <c r="L523" i="16"/>
  <c r="K523" i="16" s="1"/>
  <c r="H523" i="16" s="1"/>
  <c r="L524" i="16"/>
  <c r="K524" i="16" s="1"/>
  <c r="L525" i="16"/>
  <c r="K525" i="16" s="1"/>
  <c r="H525" i="16" s="1"/>
  <c r="L526" i="16"/>
  <c r="K526" i="16" s="1"/>
  <c r="H526" i="16" s="1"/>
  <c r="L527" i="16"/>
  <c r="K527" i="16" s="1"/>
  <c r="L528" i="16"/>
  <c r="K528" i="16" s="1"/>
  <c r="L529" i="16"/>
  <c r="K529" i="16" s="1"/>
  <c r="L530" i="16"/>
  <c r="K530" i="16" s="1"/>
  <c r="L531" i="16"/>
  <c r="K531" i="16" s="1"/>
  <c r="H531" i="16" s="1"/>
  <c r="L532" i="16"/>
  <c r="K532" i="16" s="1"/>
  <c r="L533" i="16"/>
  <c r="K533" i="16" s="1"/>
  <c r="L534" i="16"/>
  <c r="K534" i="16" s="1"/>
  <c r="H534" i="16" s="1"/>
  <c r="L535" i="16"/>
  <c r="K535" i="16" s="1"/>
  <c r="H535" i="16" s="1"/>
  <c r="L536" i="16"/>
  <c r="K536" i="16" s="1"/>
  <c r="L537" i="16"/>
  <c r="K537" i="16" s="1"/>
  <c r="H537" i="16" s="1"/>
  <c r="L538" i="16"/>
  <c r="K538" i="16" s="1"/>
  <c r="H538" i="16" s="1"/>
  <c r="L539" i="16"/>
  <c r="K539" i="16" s="1"/>
  <c r="H539" i="16" s="1"/>
  <c r="L540" i="16"/>
  <c r="K540" i="16" s="1"/>
  <c r="L541" i="16"/>
  <c r="K541" i="16" s="1"/>
  <c r="L542" i="16"/>
  <c r="K542" i="16" s="1"/>
  <c r="L543" i="16"/>
  <c r="K543" i="16" s="1"/>
  <c r="L544" i="16"/>
  <c r="K544" i="16" s="1"/>
  <c r="L545" i="16"/>
  <c r="K545" i="16" s="1"/>
  <c r="L546" i="16"/>
  <c r="K546" i="16" s="1"/>
  <c r="L547" i="16"/>
  <c r="K547" i="16" s="1"/>
  <c r="H547" i="16" s="1"/>
  <c r="L548" i="16"/>
  <c r="K548" i="16" s="1"/>
  <c r="L549" i="16"/>
  <c r="K549" i="16" s="1"/>
  <c r="H549" i="16" s="1"/>
  <c r="L550" i="16"/>
  <c r="K550" i="16" s="1"/>
  <c r="H550" i="16" s="1"/>
  <c r="L551" i="16"/>
  <c r="K551" i="16" s="1"/>
  <c r="H551" i="16" s="1"/>
  <c r="L552" i="16"/>
  <c r="K552" i="16" s="1"/>
  <c r="L553" i="16"/>
  <c r="K553" i="16" s="1"/>
  <c r="L554" i="16"/>
  <c r="K554" i="16" s="1"/>
  <c r="L555" i="16"/>
  <c r="K555" i="16" s="1"/>
  <c r="H555" i="16" s="1"/>
  <c r="L556" i="16"/>
  <c r="K556" i="16" s="1"/>
  <c r="L557" i="16"/>
  <c r="K557" i="16" s="1"/>
  <c r="L558" i="16"/>
  <c r="K558" i="16" s="1"/>
  <c r="H558" i="16" s="1"/>
  <c r="L559" i="16"/>
  <c r="K559" i="16" s="1"/>
  <c r="H559" i="16" s="1"/>
  <c r="L560" i="16"/>
  <c r="K560" i="16" s="1"/>
  <c r="L561" i="16"/>
  <c r="K561" i="16" s="1"/>
  <c r="H561" i="16" s="1"/>
  <c r="L562" i="16"/>
  <c r="K562" i="16" s="1"/>
  <c r="H562" i="16" s="1"/>
  <c r="L563" i="16"/>
  <c r="K563" i="16" s="1"/>
  <c r="H563" i="16" s="1"/>
  <c r="L564" i="16"/>
  <c r="K564" i="16" s="1"/>
  <c r="L565" i="16"/>
  <c r="K565" i="16" s="1"/>
  <c r="L566" i="16"/>
  <c r="K566" i="16" s="1"/>
  <c r="L567" i="16"/>
  <c r="K567" i="16" s="1"/>
  <c r="L568" i="16"/>
  <c r="K568" i="16" s="1"/>
  <c r="L569" i="16"/>
  <c r="K569" i="16" s="1"/>
  <c r="L570" i="16"/>
  <c r="K570" i="16" s="1"/>
  <c r="H570" i="16" s="1"/>
  <c r="L571" i="16"/>
  <c r="K571" i="16" s="1"/>
  <c r="H571" i="16" s="1"/>
  <c r="L572" i="16"/>
  <c r="K572" i="16" s="1"/>
  <c r="L573" i="16"/>
  <c r="K573" i="16" s="1"/>
  <c r="L574" i="16"/>
  <c r="K574" i="16" s="1"/>
  <c r="H574" i="16" s="1"/>
  <c r="L575" i="16"/>
  <c r="K575" i="16" s="1"/>
  <c r="H575" i="16" s="1"/>
  <c r="L576" i="16"/>
  <c r="K576" i="16" s="1"/>
  <c r="L577" i="16"/>
  <c r="K577" i="16" s="1"/>
  <c r="L578" i="16"/>
  <c r="K578" i="16" s="1"/>
  <c r="L579" i="16"/>
  <c r="K579" i="16" s="1"/>
  <c r="H579" i="16" s="1"/>
  <c r="L580" i="16"/>
  <c r="K580" i="16" s="1"/>
  <c r="L581" i="16"/>
  <c r="K581" i="16" s="1"/>
  <c r="L582" i="16"/>
  <c r="K582" i="16" s="1"/>
  <c r="H582" i="16" s="1"/>
  <c r="L583" i="16"/>
  <c r="K583" i="16" s="1"/>
  <c r="H583" i="16" s="1"/>
  <c r="L584" i="16"/>
  <c r="K584" i="16" s="1"/>
  <c r="L585" i="16"/>
  <c r="K585" i="16" s="1"/>
  <c r="H585" i="16" s="1"/>
  <c r="L586" i="16"/>
  <c r="K586" i="16" s="1"/>
  <c r="L587" i="16"/>
  <c r="K587" i="16" s="1"/>
  <c r="H587" i="16" s="1"/>
  <c r="L588" i="16"/>
  <c r="K588" i="16" s="1"/>
  <c r="L589" i="16"/>
  <c r="K589" i="16" s="1"/>
  <c r="L590" i="16"/>
  <c r="K590" i="16" s="1"/>
  <c r="L591" i="16"/>
  <c r="K591" i="16" s="1"/>
  <c r="L592" i="16"/>
  <c r="K592" i="16" s="1"/>
  <c r="L593" i="16"/>
  <c r="K593" i="16" s="1"/>
  <c r="L594" i="16"/>
  <c r="K594" i="16" s="1"/>
  <c r="H594" i="16" s="1"/>
  <c r="L595" i="16"/>
  <c r="K595" i="16" s="1"/>
  <c r="H595" i="16" s="1"/>
  <c r="L596" i="16"/>
  <c r="K596" i="16" s="1"/>
  <c r="L597" i="16"/>
  <c r="K597" i="16" s="1"/>
  <c r="H597" i="16" s="1"/>
  <c r="L598" i="16"/>
  <c r="K598" i="16" s="1"/>
  <c r="H598" i="16" s="1"/>
  <c r="L599" i="16"/>
  <c r="K599" i="16" s="1"/>
  <c r="H599" i="16" s="1"/>
  <c r="L600" i="16"/>
  <c r="K600" i="16" s="1"/>
  <c r="L601" i="16"/>
  <c r="K601" i="16" s="1"/>
  <c r="L602" i="16"/>
  <c r="K602" i="16" s="1"/>
  <c r="L603" i="16"/>
  <c r="K603" i="16" s="1"/>
  <c r="H603" i="16" s="1"/>
  <c r="L604" i="16"/>
  <c r="K604" i="16" s="1"/>
  <c r="L605" i="16"/>
  <c r="K605" i="16" s="1"/>
  <c r="L606" i="16"/>
  <c r="K606" i="16" s="1"/>
  <c r="H606" i="16" s="1"/>
  <c r="L607" i="16"/>
  <c r="K607" i="16" s="1"/>
  <c r="H607" i="16" s="1"/>
  <c r="L608" i="16"/>
  <c r="K608" i="16" s="1"/>
  <c r="L609" i="16"/>
  <c r="K609" i="16" s="1"/>
  <c r="L610" i="16"/>
  <c r="K610" i="16" s="1"/>
  <c r="H610" i="16" s="1"/>
  <c r="L611" i="16"/>
  <c r="K611" i="16" s="1"/>
  <c r="H611" i="16" s="1"/>
  <c r="L612" i="16"/>
  <c r="K612" i="16" s="1"/>
  <c r="L613" i="16"/>
  <c r="K613" i="16" s="1"/>
  <c r="L614" i="16"/>
  <c r="K614" i="16" s="1"/>
  <c r="L615" i="16"/>
  <c r="K615" i="16" s="1"/>
  <c r="L616" i="16"/>
  <c r="K616" i="16" s="1"/>
  <c r="L617" i="16"/>
  <c r="K617" i="16" s="1"/>
  <c r="L618" i="16"/>
  <c r="K618" i="16" s="1"/>
  <c r="H618" i="16" s="1"/>
  <c r="L619" i="16"/>
  <c r="K619" i="16" s="1"/>
  <c r="H619" i="16" s="1"/>
  <c r="L620" i="16"/>
  <c r="K620" i="16" s="1"/>
  <c r="L621" i="16"/>
  <c r="K621" i="16" s="1"/>
  <c r="H621" i="16" s="1"/>
  <c r="L622" i="16"/>
  <c r="K622" i="16" s="1"/>
  <c r="L623" i="16"/>
  <c r="K623" i="16" s="1"/>
  <c r="H623" i="16" s="1"/>
  <c r="L624" i="16"/>
  <c r="K624" i="16" s="1"/>
  <c r="L625" i="16"/>
  <c r="K625" i="16" s="1"/>
  <c r="L626" i="16"/>
  <c r="K626" i="16" s="1"/>
  <c r="L627" i="16"/>
  <c r="K627" i="16" s="1"/>
  <c r="H627" i="16" s="1"/>
  <c r="L628" i="16"/>
  <c r="K628" i="16" s="1"/>
  <c r="L629" i="16"/>
  <c r="K629" i="16" s="1"/>
  <c r="L630" i="16"/>
  <c r="K630" i="16" s="1"/>
  <c r="H630" i="16" s="1"/>
  <c r="L631" i="16"/>
  <c r="K631" i="16" s="1"/>
  <c r="H631" i="16" s="1"/>
  <c r="L632" i="16"/>
  <c r="K632" i="16" s="1"/>
  <c r="L633" i="16"/>
  <c r="K633" i="16" s="1"/>
  <c r="H633" i="16" s="1"/>
  <c r="L634" i="16"/>
  <c r="K634" i="16" s="1"/>
  <c r="H634" i="16" s="1"/>
  <c r="L635" i="16"/>
  <c r="K635" i="16" s="1"/>
  <c r="H635" i="16" s="1"/>
  <c r="L636" i="16"/>
  <c r="K636" i="16" s="1"/>
  <c r="L637" i="16"/>
  <c r="K637" i="16" s="1"/>
  <c r="L638" i="16"/>
  <c r="K638" i="16" s="1"/>
  <c r="L639" i="16"/>
  <c r="K639" i="16" s="1"/>
  <c r="L640" i="16"/>
  <c r="K640" i="16" s="1"/>
  <c r="L641" i="16"/>
  <c r="K641" i="16" s="1"/>
  <c r="L642" i="16"/>
  <c r="K642" i="16" s="1"/>
  <c r="H642" i="16" s="1"/>
  <c r="L643" i="16"/>
  <c r="K643" i="16" s="1"/>
  <c r="H643" i="16" s="1"/>
  <c r="L644" i="16"/>
  <c r="K644" i="16" s="1"/>
  <c r="L645" i="16"/>
  <c r="K645" i="16" s="1"/>
  <c r="H645" i="16" s="1"/>
  <c r="L646" i="16"/>
  <c r="K646" i="16" s="1"/>
  <c r="H646" i="16" s="1"/>
  <c r="L647" i="16"/>
  <c r="K647" i="16" s="1"/>
  <c r="H647" i="16" s="1"/>
  <c r="L648" i="16"/>
  <c r="K648" i="16" s="1"/>
  <c r="L649" i="16"/>
  <c r="K649" i="16" s="1"/>
  <c r="L650" i="16"/>
  <c r="K650" i="16" s="1"/>
  <c r="L651" i="16"/>
  <c r="K651" i="16" s="1"/>
  <c r="H651" i="16" s="1"/>
  <c r="L652" i="16"/>
  <c r="K652" i="16" s="1"/>
  <c r="L653" i="16"/>
  <c r="K653" i="16" s="1"/>
  <c r="L654" i="16"/>
  <c r="K654" i="16" s="1"/>
  <c r="H654" i="16" s="1"/>
  <c r="L655" i="16"/>
  <c r="K655" i="16" s="1"/>
  <c r="H655" i="16" s="1"/>
  <c r="L656" i="16"/>
  <c r="K656" i="16" s="1"/>
  <c r="L657" i="16"/>
  <c r="K657" i="16" s="1"/>
  <c r="H657" i="16" s="1"/>
  <c r="L658" i="16"/>
  <c r="K658" i="16" s="1"/>
  <c r="H658" i="16" s="1"/>
  <c r="L659" i="16"/>
  <c r="K659" i="16" s="1"/>
  <c r="H659" i="16" s="1"/>
  <c r="L660" i="16"/>
  <c r="K660" i="16" s="1"/>
  <c r="L661" i="16"/>
  <c r="K661" i="16" s="1"/>
  <c r="L662" i="16"/>
  <c r="K662" i="16" s="1"/>
  <c r="L663" i="16"/>
  <c r="K663" i="16" s="1"/>
  <c r="L664" i="16"/>
  <c r="K664" i="16" s="1"/>
  <c r="L665" i="16"/>
  <c r="K665" i="16" s="1"/>
  <c r="L666" i="16"/>
  <c r="K666" i="16" s="1"/>
  <c r="H666" i="16" s="1"/>
  <c r="L667" i="16"/>
  <c r="K667" i="16" s="1"/>
  <c r="H667" i="16" s="1"/>
  <c r="L668" i="16"/>
  <c r="K668" i="16" s="1"/>
  <c r="L669" i="16"/>
  <c r="K669" i="16" s="1"/>
  <c r="H669" i="16" s="1"/>
  <c r="L670" i="16"/>
  <c r="K670" i="16" s="1"/>
  <c r="H670" i="16" s="1"/>
  <c r="L671" i="16"/>
  <c r="K671" i="16" s="1"/>
  <c r="H671" i="16" s="1"/>
  <c r="L672" i="16"/>
  <c r="K672" i="16" s="1"/>
  <c r="L673" i="16"/>
  <c r="K673" i="16" s="1"/>
  <c r="L674" i="16"/>
  <c r="K674" i="16" s="1"/>
  <c r="L675" i="16"/>
  <c r="K675" i="16" s="1"/>
  <c r="H675" i="16" s="1"/>
  <c r="L676" i="16"/>
  <c r="K676" i="16" s="1"/>
  <c r="L677" i="16"/>
  <c r="K677" i="16" s="1"/>
  <c r="L678" i="16"/>
  <c r="K678" i="16" s="1"/>
  <c r="H678" i="16" s="1"/>
  <c r="L679" i="16"/>
  <c r="K679" i="16" s="1"/>
  <c r="H679" i="16" s="1"/>
  <c r="L680" i="16"/>
  <c r="K680" i="16" s="1"/>
  <c r="L681" i="16"/>
  <c r="K681" i="16" s="1"/>
  <c r="H681" i="16" s="1"/>
  <c r="L682" i="16"/>
  <c r="K682" i="16" s="1"/>
  <c r="L683" i="16"/>
  <c r="K683" i="16" s="1"/>
  <c r="H683" i="16" s="1"/>
  <c r="L684" i="16"/>
  <c r="K684" i="16" s="1"/>
  <c r="L685" i="16"/>
  <c r="K685" i="16" s="1"/>
  <c r="L686" i="16"/>
  <c r="K686" i="16" s="1"/>
  <c r="L687" i="16"/>
  <c r="K687" i="16" s="1"/>
  <c r="L688" i="16"/>
  <c r="K688" i="16" s="1"/>
  <c r="L689" i="16"/>
  <c r="K689" i="16" s="1"/>
  <c r="L690" i="16"/>
  <c r="K690" i="16" s="1"/>
  <c r="H690" i="16" s="1"/>
  <c r="L691" i="16"/>
  <c r="K691" i="16" s="1"/>
  <c r="H691" i="16" s="1"/>
  <c r="L692" i="16"/>
  <c r="K692" i="16" s="1"/>
  <c r="L693" i="16"/>
  <c r="K693" i="16" s="1"/>
  <c r="H693" i="16" s="1"/>
  <c r="L694" i="16"/>
  <c r="K694" i="16" s="1"/>
  <c r="H694" i="16" s="1"/>
  <c r="L695" i="16"/>
  <c r="K695" i="16" s="1"/>
  <c r="H695" i="16" s="1"/>
  <c r="L696" i="16"/>
  <c r="K696" i="16" s="1"/>
  <c r="L697" i="16"/>
  <c r="K697" i="16" s="1"/>
  <c r="L698" i="16"/>
  <c r="K698" i="16" s="1"/>
  <c r="L699" i="16"/>
  <c r="K699" i="16" s="1"/>
  <c r="H699" i="16" s="1"/>
  <c r="L700" i="16"/>
  <c r="K700" i="16" s="1"/>
  <c r="L701" i="16"/>
  <c r="K701" i="16" s="1"/>
  <c r="L702" i="16"/>
  <c r="K702" i="16" s="1"/>
  <c r="L703" i="16"/>
  <c r="K703" i="16" s="1"/>
  <c r="H703" i="16" s="1"/>
  <c r="L704" i="16"/>
  <c r="K704" i="16" s="1"/>
  <c r="L705" i="16"/>
  <c r="K705" i="16" s="1"/>
  <c r="L706" i="16"/>
  <c r="K706" i="16" s="1"/>
  <c r="H706" i="16" s="1"/>
  <c r="L707" i="16"/>
  <c r="K707" i="16" s="1"/>
  <c r="H707" i="16" s="1"/>
  <c r="L708" i="16"/>
  <c r="K708" i="16" s="1"/>
  <c r="L709" i="16"/>
  <c r="K709" i="16" s="1"/>
  <c r="L710" i="16"/>
  <c r="K710" i="16" s="1"/>
  <c r="L711" i="16"/>
  <c r="K711" i="16" s="1"/>
  <c r="L712" i="16"/>
  <c r="K712" i="16" s="1"/>
  <c r="L713" i="16"/>
  <c r="K713" i="16" s="1"/>
  <c r="L714" i="16"/>
  <c r="K714" i="16" s="1"/>
  <c r="H714" i="16" s="1"/>
  <c r="L715" i="16"/>
  <c r="K715" i="16" s="1"/>
  <c r="H715" i="16" s="1"/>
  <c r="L716" i="16"/>
  <c r="K716" i="16" s="1"/>
  <c r="L717" i="16"/>
  <c r="K717" i="16" s="1"/>
  <c r="H717" i="16" s="1"/>
  <c r="L718" i="16"/>
  <c r="K718" i="16" s="1"/>
  <c r="H718" i="16" s="1"/>
  <c r="L719" i="16"/>
  <c r="K719" i="16" s="1"/>
  <c r="H719" i="16" s="1"/>
  <c r="L720" i="16"/>
  <c r="K720" i="16" s="1"/>
  <c r="L721" i="16"/>
  <c r="K721" i="16" s="1"/>
  <c r="L722" i="16"/>
  <c r="K722" i="16" s="1"/>
  <c r="L723" i="16"/>
  <c r="K723" i="16" s="1"/>
  <c r="H723" i="16" s="1"/>
  <c r="L724" i="16"/>
  <c r="K724" i="16" s="1"/>
  <c r="L725" i="16"/>
  <c r="K725" i="16" s="1"/>
  <c r="L726" i="16"/>
  <c r="K726" i="16" s="1"/>
  <c r="H726" i="16" s="1"/>
  <c r="L727" i="16"/>
  <c r="K727" i="16" s="1"/>
  <c r="H727" i="16" s="1"/>
  <c r="L728" i="16"/>
  <c r="K728" i="16" s="1"/>
  <c r="L729" i="16"/>
  <c r="K729" i="16" s="1"/>
  <c r="H729" i="16" s="1"/>
  <c r="L730" i="16"/>
  <c r="K730" i="16" s="1"/>
  <c r="H730" i="16" s="1"/>
  <c r="L731" i="16"/>
  <c r="K731" i="16" s="1"/>
  <c r="H731" i="16" s="1"/>
  <c r="L732" i="16"/>
  <c r="K732" i="16" s="1"/>
  <c r="L733" i="16"/>
  <c r="K733" i="16" s="1"/>
  <c r="L734" i="16"/>
  <c r="K734" i="16" s="1"/>
  <c r="L735" i="16"/>
  <c r="K735" i="16" s="1"/>
  <c r="L736" i="16"/>
  <c r="K736" i="16" s="1"/>
  <c r="L737" i="16"/>
  <c r="K737" i="16" s="1"/>
  <c r="L738" i="16"/>
  <c r="K738" i="16" s="1"/>
  <c r="H738" i="16" s="1"/>
  <c r="L739" i="16"/>
  <c r="K739" i="16" s="1"/>
  <c r="H739" i="16" s="1"/>
  <c r="L740" i="16"/>
  <c r="K740" i="16" s="1"/>
  <c r="L741" i="16"/>
  <c r="K741" i="16" s="1"/>
  <c r="H741" i="16" s="1"/>
  <c r="L742" i="16"/>
  <c r="K742" i="16" s="1"/>
  <c r="H742" i="16" s="1"/>
  <c r="L743" i="16"/>
  <c r="K743" i="16" s="1"/>
  <c r="H743" i="16" s="1"/>
  <c r="L744" i="16"/>
  <c r="K744" i="16" s="1"/>
  <c r="L745" i="16"/>
  <c r="K745" i="16" s="1"/>
  <c r="L746" i="16"/>
  <c r="K746" i="16" s="1"/>
  <c r="L747" i="16"/>
  <c r="K747" i="16" s="1"/>
  <c r="H747" i="16" s="1"/>
  <c r="L748" i="16"/>
  <c r="K748" i="16" s="1"/>
  <c r="L749" i="16"/>
  <c r="K749" i="16" s="1"/>
  <c r="L750" i="16"/>
  <c r="K750" i="16" s="1"/>
  <c r="H750" i="16" s="1"/>
  <c r="L751" i="16"/>
  <c r="K751" i="16" s="1"/>
  <c r="H751" i="16" s="1"/>
  <c r="L752" i="16"/>
  <c r="K752" i="16" s="1"/>
  <c r="L753" i="16"/>
  <c r="K753" i="16" s="1"/>
  <c r="H753" i="16" s="1"/>
  <c r="L754" i="16"/>
  <c r="K754" i="16" s="1"/>
  <c r="H754" i="16" s="1"/>
  <c r="L755" i="16"/>
  <c r="K755" i="16" s="1"/>
  <c r="H755" i="16" s="1"/>
  <c r="L756" i="16"/>
  <c r="K756" i="16" s="1"/>
  <c r="L757" i="16"/>
  <c r="K757" i="16" s="1"/>
  <c r="L758" i="16"/>
  <c r="K758" i="16" s="1"/>
  <c r="L759" i="16"/>
  <c r="K759" i="16" s="1"/>
  <c r="L760" i="16"/>
  <c r="K760" i="16" s="1"/>
  <c r="L761" i="16"/>
  <c r="K761" i="16" s="1"/>
  <c r="L762" i="16"/>
  <c r="K762" i="16" s="1"/>
  <c r="H762" i="16" s="1"/>
  <c r="L763" i="16"/>
  <c r="K763" i="16" s="1"/>
  <c r="H763" i="16" s="1"/>
  <c r="L764" i="16"/>
  <c r="K764" i="16" s="1"/>
  <c r="L765" i="16"/>
  <c r="K765" i="16" s="1"/>
  <c r="H765" i="16" s="1"/>
  <c r="L766" i="16"/>
  <c r="K766" i="16" s="1"/>
  <c r="H766" i="16" s="1"/>
  <c r="L767" i="16"/>
  <c r="K767" i="16" s="1"/>
  <c r="H767" i="16" s="1"/>
  <c r="L768" i="16"/>
  <c r="K768" i="16" s="1"/>
  <c r="L769" i="16"/>
  <c r="K769" i="16" s="1"/>
  <c r="L770" i="16"/>
  <c r="K770" i="16" s="1"/>
  <c r="L771" i="16"/>
  <c r="K771" i="16" s="1"/>
  <c r="H771" i="16" s="1"/>
  <c r="L772" i="16"/>
  <c r="K772" i="16" s="1"/>
  <c r="L773" i="16"/>
  <c r="K773" i="16" s="1"/>
  <c r="L774" i="16"/>
  <c r="K774" i="16" s="1"/>
  <c r="H774" i="16" s="1"/>
  <c r="L775" i="16"/>
  <c r="K775" i="16" s="1"/>
  <c r="H775" i="16" s="1"/>
  <c r="L776" i="16"/>
  <c r="K776" i="16" s="1"/>
  <c r="L777" i="16"/>
  <c r="K777" i="16" s="1"/>
  <c r="L778" i="16"/>
  <c r="K778" i="16" s="1"/>
  <c r="L779" i="16"/>
  <c r="K779" i="16" s="1"/>
  <c r="H779" i="16" s="1"/>
  <c r="L780" i="16"/>
  <c r="K780" i="16" s="1"/>
  <c r="L781" i="16"/>
  <c r="K781" i="16" s="1"/>
  <c r="L782" i="16"/>
  <c r="K782" i="16" s="1"/>
  <c r="L783" i="16"/>
  <c r="K783" i="16" s="1"/>
  <c r="L784" i="16"/>
  <c r="K784" i="16" s="1"/>
  <c r="L785" i="16"/>
  <c r="K785" i="16" s="1"/>
  <c r="L786" i="16"/>
  <c r="K786" i="16" s="1"/>
  <c r="H786" i="16" s="1"/>
  <c r="L787" i="16"/>
  <c r="K787" i="16" s="1"/>
  <c r="H787" i="16" s="1"/>
  <c r="L788" i="16"/>
  <c r="K788" i="16" s="1"/>
  <c r="L789" i="16"/>
  <c r="K789" i="16" s="1"/>
  <c r="H789" i="16" s="1"/>
  <c r="L790" i="16"/>
  <c r="K790" i="16" s="1"/>
  <c r="H790" i="16" s="1"/>
  <c r="L791" i="16"/>
  <c r="K791" i="16" s="1"/>
  <c r="H791" i="16" s="1"/>
  <c r="L792" i="16"/>
  <c r="K792" i="16" s="1"/>
  <c r="L793" i="16"/>
  <c r="K793" i="16" s="1"/>
  <c r="L794" i="16"/>
  <c r="K794" i="16" s="1"/>
  <c r="L795" i="16"/>
  <c r="K795" i="16" s="1"/>
  <c r="H795" i="16" s="1"/>
  <c r="L796" i="16"/>
  <c r="K796" i="16" s="1"/>
  <c r="L797" i="16"/>
  <c r="K797" i="16" s="1"/>
  <c r="L798" i="16"/>
  <c r="K798" i="16" s="1"/>
  <c r="H798" i="16" s="1"/>
  <c r="L799" i="16"/>
  <c r="K799" i="16" s="1"/>
  <c r="H799" i="16" s="1"/>
  <c r="L800" i="16"/>
  <c r="K800" i="16" s="1"/>
  <c r="L801" i="16"/>
  <c r="K801" i="16" s="1"/>
  <c r="H801" i="16" s="1"/>
  <c r="L802" i="16"/>
  <c r="K802" i="16" s="1"/>
  <c r="H802" i="16" s="1"/>
  <c r="L803" i="16"/>
  <c r="K803" i="16" s="1"/>
  <c r="H803" i="16" s="1"/>
  <c r="L804" i="16"/>
  <c r="K804" i="16" s="1"/>
  <c r="L805" i="16"/>
  <c r="K805" i="16" s="1"/>
  <c r="L806" i="16"/>
  <c r="K806" i="16" s="1"/>
  <c r="L807" i="16"/>
  <c r="K807" i="16" s="1"/>
  <c r="L808" i="16"/>
  <c r="K808" i="16" s="1"/>
  <c r="L809" i="16"/>
  <c r="K809" i="16" s="1"/>
  <c r="L810" i="16"/>
  <c r="K810" i="16" s="1"/>
  <c r="L811" i="16"/>
  <c r="K811" i="16" s="1"/>
  <c r="H811" i="16" s="1"/>
  <c r="L812" i="16"/>
  <c r="K812" i="16" s="1"/>
  <c r="L813" i="16"/>
  <c r="K813" i="16" s="1"/>
  <c r="H813" i="16" s="1"/>
  <c r="L814" i="16"/>
  <c r="K814" i="16" s="1"/>
  <c r="L815" i="16"/>
  <c r="K815" i="16" s="1"/>
  <c r="H815" i="16" s="1"/>
  <c r="L816" i="16"/>
  <c r="K816" i="16" s="1"/>
  <c r="L817" i="16"/>
  <c r="K817" i="16" s="1"/>
  <c r="L818" i="16"/>
  <c r="K818" i="16" s="1"/>
  <c r="L819" i="16"/>
  <c r="K819" i="16" s="1"/>
  <c r="H819" i="16" s="1"/>
  <c r="L820" i="16"/>
  <c r="K820" i="16" s="1"/>
  <c r="L821" i="16"/>
  <c r="K821" i="16" s="1"/>
  <c r="L822" i="16"/>
  <c r="K822" i="16" s="1"/>
  <c r="H822" i="16" s="1"/>
  <c r="L823" i="16"/>
  <c r="K823" i="16" s="1"/>
  <c r="H823" i="16" s="1"/>
  <c r="L824" i="16"/>
  <c r="K824" i="16" s="1"/>
  <c r="L825" i="16"/>
  <c r="K825" i="16" s="1"/>
  <c r="H825" i="16" s="1"/>
  <c r="L826" i="16"/>
  <c r="K826" i="16" s="1"/>
  <c r="L827" i="16"/>
  <c r="K827" i="16" s="1"/>
  <c r="H827" i="16" s="1"/>
  <c r="L828" i="16"/>
  <c r="K828" i="16" s="1"/>
  <c r="L829" i="16"/>
  <c r="K829" i="16" s="1"/>
  <c r="L830" i="16"/>
  <c r="K830" i="16" s="1"/>
  <c r="L831" i="16"/>
  <c r="K831" i="16" s="1"/>
  <c r="L832" i="16"/>
  <c r="K832" i="16" s="1"/>
  <c r="L833" i="16"/>
  <c r="K833" i="16" s="1"/>
  <c r="L834" i="16"/>
  <c r="K834" i="16" s="1"/>
  <c r="H834" i="16" s="1"/>
  <c r="L835" i="16"/>
  <c r="K835" i="16" s="1"/>
  <c r="H835" i="16" s="1"/>
  <c r="L836" i="16"/>
  <c r="K836" i="16" s="1"/>
  <c r="L837" i="16"/>
  <c r="K837" i="16" s="1"/>
  <c r="H837" i="16" s="1"/>
  <c r="L838" i="16"/>
  <c r="K838" i="16" s="1"/>
  <c r="H838" i="16" s="1"/>
  <c r="L839" i="16"/>
  <c r="K839" i="16" s="1"/>
  <c r="H839" i="16" s="1"/>
  <c r="L840" i="16"/>
  <c r="K840" i="16" s="1"/>
  <c r="L841" i="16"/>
  <c r="K841" i="16" s="1"/>
  <c r="L842" i="16"/>
  <c r="K842" i="16" s="1"/>
  <c r="L843" i="16"/>
  <c r="K843" i="16" s="1"/>
  <c r="H843" i="16" s="1"/>
  <c r="L844" i="16"/>
  <c r="K844" i="16" s="1"/>
  <c r="L845" i="16"/>
  <c r="K845" i="16" s="1"/>
  <c r="L846" i="16"/>
  <c r="K846" i="16" s="1"/>
  <c r="H846" i="16" s="1"/>
  <c r="L847" i="16"/>
  <c r="K847" i="16" s="1"/>
  <c r="H847" i="16" s="1"/>
  <c r="L848" i="16"/>
  <c r="K848" i="16" s="1"/>
  <c r="L849" i="16"/>
  <c r="K849" i="16" s="1"/>
  <c r="H849" i="16" s="1"/>
  <c r="L850" i="16"/>
  <c r="K850" i="16" s="1"/>
  <c r="H850" i="16" s="1"/>
  <c r="L851" i="16"/>
  <c r="K851" i="16" s="1"/>
  <c r="H851" i="16" s="1"/>
  <c r="L852" i="16"/>
  <c r="K852" i="16" s="1"/>
  <c r="L853" i="16"/>
  <c r="K853" i="16" s="1"/>
  <c r="L854" i="16"/>
  <c r="K854" i="16" s="1"/>
  <c r="L855" i="16"/>
  <c r="K855" i="16" s="1"/>
  <c r="L856" i="16"/>
  <c r="K856" i="16" s="1"/>
  <c r="L857" i="16"/>
  <c r="K857" i="16" s="1"/>
  <c r="L858" i="16"/>
  <c r="K858" i="16" s="1"/>
  <c r="H858" i="16" s="1"/>
  <c r="L859" i="16"/>
  <c r="K859" i="16" s="1"/>
  <c r="H859" i="16" s="1"/>
  <c r="L860" i="16"/>
  <c r="K860" i="16" s="1"/>
  <c r="L861" i="16"/>
  <c r="K861" i="16" s="1"/>
  <c r="H861" i="16" s="1"/>
  <c r="L862" i="16"/>
  <c r="K862" i="16" s="1"/>
  <c r="H862" i="16" s="1"/>
  <c r="L863" i="16"/>
  <c r="K863" i="16" s="1"/>
  <c r="H863" i="16" s="1"/>
  <c r="L864" i="16"/>
  <c r="K864" i="16" s="1"/>
  <c r="L865" i="16"/>
  <c r="K865" i="16" s="1"/>
  <c r="L866" i="16"/>
  <c r="K866" i="16" s="1"/>
  <c r="L867" i="16"/>
  <c r="K867" i="16" s="1"/>
  <c r="H867" i="16" s="1"/>
  <c r="L868" i="16"/>
  <c r="K868" i="16" s="1"/>
  <c r="L869" i="16"/>
  <c r="K869" i="16" s="1"/>
  <c r="L870" i="16"/>
  <c r="K870" i="16" s="1"/>
  <c r="H870" i="16" s="1"/>
  <c r="L871" i="16"/>
  <c r="K871" i="16" s="1"/>
  <c r="H871" i="16" s="1"/>
  <c r="L872" i="16"/>
  <c r="K872" i="16" s="1"/>
  <c r="L873" i="16"/>
  <c r="K873" i="16" s="1"/>
  <c r="H873" i="16" s="1"/>
  <c r="L874" i="16"/>
  <c r="K874" i="16" s="1"/>
  <c r="H874" i="16" s="1"/>
  <c r="L875" i="16"/>
  <c r="K875" i="16" s="1"/>
  <c r="H875" i="16" s="1"/>
  <c r="L876" i="16"/>
  <c r="K876" i="16" s="1"/>
  <c r="L877" i="16"/>
  <c r="K877" i="16" s="1"/>
  <c r="L878" i="16"/>
  <c r="K878" i="16" s="1"/>
  <c r="L879" i="16"/>
  <c r="K879" i="16" s="1"/>
  <c r="L880" i="16"/>
  <c r="K880" i="16" s="1"/>
  <c r="L881" i="16"/>
  <c r="K881" i="16" s="1"/>
  <c r="L882" i="16"/>
  <c r="K882" i="16" s="1"/>
  <c r="H882" i="16" s="1"/>
  <c r="L883" i="16"/>
  <c r="K883" i="16" s="1"/>
  <c r="H883" i="16" s="1"/>
  <c r="L884" i="16"/>
  <c r="K884" i="16" s="1"/>
  <c r="L885" i="16"/>
  <c r="K885" i="16" s="1"/>
  <c r="H885" i="16" s="1"/>
  <c r="L886" i="16"/>
  <c r="K886" i="16" s="1"/>
  <c r="H886" i="16" s="1"/>
  <c r="L887" i="16"/>
  <c r="K887" i="16" s="1"/>
  <c r="L888" i="16"/>
  <c r="K888" i="16" s="1"/>
  <c r="L889" i="16"/>
  <c r="K889" i="16" s="1"/>
  <c r="L890" i="16"/>
  <c r="K890" i="16" s="1"/>
  <c r="L891" i="16"/>
  <c r="K891" i="16" s="1"/>
  <c r="H891" i="16" s="1"/>
  <c r="L892" i="16"/>
  <c r="K892" i="16" s="1"/>
  <c r="L893" i="16"/>
  <c r="K893" i="16" s="1"/>
  <c r="L894" i="16"/>
  <c r="K894" i="16" s="1"/>
  <c r="H894" i="16" s="1"/>
  <c r="L895" i="16"/>
  <c r="K895" i="16" s="1"/>
  <c r="H895" i="16" s="1"/>
  <c r="L896" i="16"/>
  <c r="K896" i="16" s="1"/>
  <c r="L897" i="16"/>
  <c r="K897" i="16" s="1"/>
  <c r="H897" i="16" s="1"/>
  <c r="L898" i="16"/>
  <c r="K898" i="16" s="1"/>
  <c r="H898" i="16" s="1"/>
  <c r="L899" i="16"/>
  <c r="K899" i="16" s="1"/>
  <c r="H899" i="16" s="1"/>
  <c r="L900" i="16"/>
  <c r="K900" i="16" s="1"/>
  <c r="L901" i="16"/>
  <c r="K901" i="16" s="1"/>
  <c r="L902" i="16"/>
  <c r="K902" i="16" s="1"/>
  <c r="L903" i="16"/>
  <c r="K903" i="16" s="1"/>
  <c r="L904" i="16"/>
  <c r="K904" i="16" s="1"/>
  <c r="L905" i="16"/>
  <c r="K905" i="16" s="1"/>
  <c r="L906" i="16"/>
  <c r="K906" i="16" s="1"/>
  <c r="H906" i="16" s="1"/>
  <c r="L907" i="16"/>
  <c r="K907" i="16" s="1"/>
  <c r="H907" i="16" s="1"/>
  <c r="L908" i="16"/>
  <c r="K908" i="16" s="1"/>
  <c r="L909" i="16"/>
  <c r="K909" i="16" s="1"/>
  <c r="H909" i="16" s="1"/>
  <c r="L910" i="16"/>
  <c r="K910" i="16" s="1"/>
  <c r="H910" i="16" s="1"/>
  <c r="L911" i="16"/>
  <c r="K911" i="16" s="1"/>
  <c r="H911" i="16" s="1"/>
  <c r="L912" i="16"/>
  <c r="K912" i="16" s="1"/>
  <c r="L913" i="16"/>
  <c r="K913" i="16" s="1"/>
  <c r="L914" i="16"/>
  <c r="K914" i="16" s="1"/>
  <c r="L915" i="16"/>
  <c r="K915" i="16" s="1"/>
  <c r="H915" i="16" s="1"/>
  <c r="L916" i="16"/>
  <c r="K916" i="16" s="1"/>
  <c r="L917" i="16"/>
  <c r="K917" i="16" s="1"/>
  <c r="L918" i="16"/>
  <c r="K918" i="16" s="1"/>
  <c r="H918" i="16" s="1"/>
  <c r="L919" i="16"/>
  <c r="K919" i="16" s="1"/>
  <c r="L920" i="16"/>
  <c r="K920" i="16" s="1"/>
  <c r="L921" i="16"/>
  <c r="K921" i="16" s="1"/>
  <c r="L922" i="16"/>
  <c r="K922" i="16" s="1"/>
  <c r="H922" i="16" s="1"/>
  <c r="L923" i="16"/>
  <c r="K923" i="16" s="1"/>
  <c r="H923" i="16" s="1"/>
  <c r="L924" i="16"/>
  <c r="K924" i="16" s="1"/>
  <c r="L925" i="16"/>
  <c r="K925" i="16" s="1"/>
  <c r="L926" i="16"/>
  <c r="K926" i="16" s="1"/>
  <c r="L927" i="16"/>
  <c r="K927" i="16" s="1"/>
  <c r="L928" i="16"/>
  <c r="K928" i="16" s="1"/>
  <c r="L929" i="16"/>
  <c r="K929" i="16" s="1"/>
  <c r="L930" i="16"/>
  <c r="K930" i="16" s="1"/>
  <c r="H930" i="16" s="1"/>
  <c r="L931" i="16"/>
  <c r="K931" i="16" s="1"/>
  <c r="H931" i="16" s="1"/>
  <c r="L932" i="16"/>
  <c r="K932" i="16" s="1"/>
  <c r="L933" i="16"/>
  <c r="K933" i="16" s="1"/>
  <c r="H933" i="16" s="1"/>
  <c r="L934" i="16"/>
  <c r="K934" i="16" s="1"/>
  <c r="H934" i="16" s="1"/>
  <c r="L935" i="16"/>
  <c r="K935" i="16" s="1"/>
  <c r="L936" i="16"/>
  <c r="K936" i="16" s="1"/>
  <c r="L937" i="16"/>
  <c r="K937" i="16" s="1"/>
  <c r="L938" i="16"/>
  <c r="K938" i="16" s="1"/>
  <c r="L939" i="16"/>
  <c r="K939" i="16" s="1"/>
  <c r="H939" i="16" s="1"/>
  <c r="L940" i="16"/>
  <c r="K940" i="16" s="1"/>
  <c r="L941" i="16"/>
  <c r="K941" i="16" s="1"/>
  <c r="L942" i="16"/>
  <c r="K942" i="16" s="1"/>
  <c r="H942" i="16" s="1"/>
  <c r="L943" i="16"/>
  <c r="K943" i="16" s="1"/>
  <c r="H943" i="16" s="1"/>
  <c r="L944" i="16"/>
  <c r="K944" i="16" s="1"/>
  <c r="L945" i="16"/>
  <c r="K945" i="16" s="1"/>
  <c r="H945" i="16" s="1"/>
  <c r="L946" i="16"/>
  <c r="K946" i="16" s="1"/>
  <c r="H946" i="16" s="1"/>
  <c r="L947" i="16"/>
  <c r="K947" i="16" s="1"/>
  <c r="H947" i="16" s="1"/>
  <c r="L948" i="16"/>
  <c r="K948" i="16" s="1"/>
  <c r="L949" i="16"/>
  <c r="K949" i="16" s="1"/>
  <c r="L950" i="16"/>
  <c r="K950" i="16" s="1"/>
  <c r="L951" i="16"/>
  <c r="K951" i="16" s="1"/>
  <c r="L952" i="16"/>
  <c r="K952" i="16" s="1"/>
  <c r="L953" i="16"/>
  <c r="K953" i="16" s="1"/>
  <c r="L954" i="16"/>
  <c r="K954" i="16" s="1"/>
  <c r="H954" i="16" s="1"/>
  <c r="L955" i="16"/>
  <c r="K955" i="16" s="1"/>
  <c r="H955" i="16" s="1"/>
  <c r="L956" i="16"/>
  <c r="K956" i="16" s="1"/>
  <c r="L957" i="16"/>
  <c r="K957" i="16" s="1"/>
  <c r="L958" i="16"/>
  <c r="K958" i="16" s="1"/>
  <c r="H958" i="16" s="1"/>
  <c r="L959" i="16"/>
  <c r="K959" i="16" s="1"/>
  <c r="H959" i="16" s="1"/>
  <c r="L960" i="16"/>
  <c r="K960" i="16" s="1"/>
  <c r="L961" i="16"/>
  <c r="K961" i="16" s="1"/>
  <c r="L962" i="16"/>
  <c r="K962" i="16" s="1"/>
  <c r="L963" i="16"/>
  <c r="K963" i="16" s="1"/>
  <c r="H963" i="16" s="1"/>
  <c r="L964" i="16"/>
  <c r="K964" i="16" s="1"/>
  <c r="L965" i="16"/>
  <c r="K965" i="16" s="1"/>
  <c r="L966" i="16"/>
  <c r="K966" i="16" s="1"/>
  <c r="H966" i="16" s="1"/>
  <c r="L967" i="16"/>
  <c r="K967" i="16" s="1"/>
  <c r="H967" i="16" s="1"/>
  <c r="L968" i="16"/>
  <c r="K968" i="16" s="1"/>
  <c r="L969" i="16"/>
  <c r="K969" i="16" s="1"/>
  <c r="L970" i="16"/>
  <c r="K970" i="16" s="1"/>
  <c r="L971" i="16"/>
  <c r="K971" i="16" s="1"/>
  <c r="H971" i="16" s="1"/>
  <c r="L972" i="16"/>
  <c r="K972" i="16" s="1"/>
  <c r="L973" i="16"/>
  <c r="K973" i="16" s="1"/>
  <c r="L974" i="16"/>
  <c r="K974" i="16" s="1"/>
  <c r="L975" i="16"/>
  <c r="K975" i="16" s="1"/>
  <c r="L976" i="16"/>
  <c r="K976" i="16" s="1"/>
  <c r="L977" i="16"/>
  <c r="K977" i="16" s="1"/>
  <c r="L978" i="16"/>
  <c r="K978" i="16" s="1"/>
  <c r="H978" i="16" s="1"/>
  <c r="L979" i="16"/>
  <c r="K979" i="16" s="1"/>
  <c r="H979" i="16" s="1"/>
  <c r="L980" i="16"/>
  <c r="K980" i="16" s="1"/>
  <c r="L981" i="16"/>
  <c r="K981" i="16" s="1"/>
  <c r="H981" i="16" s="1"/>
  <c r="L982" i="16"/>
  <c r="K982" i="16" s="1"/>
  <c r="H982" i="16" s="1"/>
  <c r="L983" i="16"/>
  <c r="K983" i="16" s="1"/>
  <c r="H983" i="16" s="1"/>
  <c r="L984" i="16"/>
  <c r="K984" i="16" s="1"/>
  <c r="L985" i="16"/>
  <c r="K985" i="16" s="1"/>
  <c r="L986" i="16"/>
  <c r="K986" i="16" s="1"/>
  <c r="L987" i="16"/>
  <c r="K987" i="16" s="1"/>
  <c r="H987" i="16" s="1"/>
  <c r="L988" i="16"/>
  <c r="K988" i="16" s="1"/>
  <c r="L989" i="16"/>
  <c r="K989" i="16" s="1"/>
  <c r="L990" i="16"/>
  <c r="K990" i="16" s="1"/>
  <c r="H990" i="16" s="1"/>
  <c r="L991" i="16"/>
  <c r="K991" i="16" s="1"/>
  <c r="H991" i="16" s="1"/>
  <c r="L992" i="16"/>
  <c r="K992" i="16" s="1"/>
  <c r="L993" i="16"/>
  <c r="K993" i="16" s="1"/>
  <c r="L994" i="16"/>
  <c r="K994" i="16" s="1"/>
  <c r="H994" i="16" s="1"/>
  <c r="L995" i="16"/>
  <c r="K995" i="16" s="1"/>
  <c r="H995" i="16" s="1"/>
  <c r="L996" i="16"/>
  <c r="K996" i="16" s="1"/>
  <c r="L997" i="16"/>
  <c r="K997" i="16" s="1"/>
  <c r="L998" i="16"/>
  <c r="K998" i="16" s="1"/>
  <c r="L999" i="16"/>
  <c r="K999" i="16" s="1"/>
  <c r="L1000" i="16"/>
  <c r="K1000" i="16" s="1"/>
  <c r="L1001" i="16"/>
  <c r="K1001" i="16" s="1"/>
  <c r="L1002" i="16"/>
  <c r="K1002" i="16" s="1"/>
  <c r="H1002" i="16" s="1"/>
  <c r="L1003" i="16"/>
  <c r="K1003" i="16" s="1"/>
  <c r="H1003" i="16" s="1"/>
  <c r="L1004" i="16"/>
  <c r="K1004" i="16" s="1"/>
  <c r="L1005" i="16"/>
  <c r="K1005" i="16" s="1"/>
  <c r="H1005" i="16" s="1"/>
  <c r="L1006" i="16"/>
  <c r="K1006" i="16" s="1"/>
  <c r="H1006" i="16" s="1"/>
  <c r="L1007" i="16"/>
  <c r="K1007" i="16" s="1"/>
  <c r="H1007" i="16" s="1"/>
  <c r="L1008" i="16"/>
  <c r="K1008" i="16" s="1"/>
  <c r="L1009" i="16"/>
  <c r="K1009" i="16" s="1"/>
  <c r="L1010" i="16"/>
  <c r="K1010" i="16" s="1"/>
  <c r="L1011" i="16"/>
  <c r="K1011" i="16" s="1"/>
  <c r="H1011" i="16" s="1"/>
  <c r="L1012" i="16"/>
  <c r="K1012" i="16" s="1"/>
  <c r="L1013" i="16"/>
  <c r="K1013" i="16" s="1"/>
  <c r="L1014" i="16"/>
  <c r="K1014" i="16" s="1"/>
  <c r="H1014" i="16" s="1"/>
  <c r="L1015" i="16"/>
  <c r="K1015" i="16" s="1"/>
  <c r="H1015" i="16" s="1"/>
  <c r="L1016" i="16"/>
  <c r="K1016" i="16" s="1"/>
  <c r="L1017" i="16"/>
  <c r="K1017" i="16" s="1"/>
  <c r="H1017" i="16" s="1"/>
  <c r="L1018" i="16"/>
  <c r="K1018" i="16" s="1"/>
  <c r="H1018" i="16" s="1"/>
  <c r="L1019" i="16"/>
  <c r="K1019" i="16" s="1"/>
  <c r="H1019" i="16" s="1"/>
  <c r="L1020" i="16"/>
  <c r="K1020" i="16" s="1"/>
  <c r="L1021" i="16"/>
  <c r="K1021" i="16" s="1"/>
  <c r="L1022" i="16"/>
  <c r="K1022" i="16" s="1"/>
  <c r="L1023" i="16"/>
  <c r="K1023" i="16" s="1"/>
  <c r="L1024" i="16"/>
  <c r="K1024" i="16" s="1"/>
  <c r="L1025" i="16"/>
  <c r="K1025" i="16" s="1"/>
  <c r="L1026" i="16"/>
  <c r="K1026" i="16" s="1"/>
  <c r="H1026" i="16" s="1"/>
  <c r="L1027" i="16"/>
  <c r="K1027" i="16" s="1"/>
  <c r="H1027" i="16" s="1"/>
  <c r="L1028" i="16"/>
  <c r="K1028" i="16" s="1"/>
  <c r="L1029" i="16"/>
  <c r="K1029" i="16" s="1"/>
  <c r="H1029" i="16" s="1"/>
  <c r="L1030" i="16"/>
  <c r="K1030" i="16" s="1"/>
  <c r="L1031" i="16"/>
  <c r="K1031" i="16" s="1"/>
  <c r="H1031" i="16" s="1"/>
  <c r="L1032" i="16"/>
  <c r="K1032" i="16" s="1"/>
  <c r="L1033" i="16"/>
  <c r="K1033" i="16" s="1"/>
  <c r="L1034" i="16"/>
  <c r="K1034" i="16" s="1"/>
  <c r="L1035" i="16"/>
  <c r="K1035" i="16" s="1"/>
  <c r="H1035" i="16" s="1"/>
  <c r="L1036" i="16"/>
  <c r="K1036" i="16" s="1"/>
  <c r="L1037" i="16"/>
  <c r="K1037" i="16" s="1"/>
  <c r="L1038" i="16"/>
  <c r="K1038" i="16" s="1"/>
  <c r="H1038" i="16" s="1"/>
  <c r="L1039" i="16"/>
  <c r="K1039" i="16" s="1"/>
  <c r="H1039" i="16" s="1"/>
  <c r="L1040" i="16"/>
  <c r="K1040" i="16" s="1"/>
  <c r="L1041" i="16"/>
  <c r="K1041" i="16" s="1"/>
  <c r="L1042" i="16"/>
  <c r="K1042" i="16" s="1"/>
  <c r="H1042" i="16" s="1"/>
  <c r="L1043" i="16"/>
  <c r="K1043" i="16" s="1"/>
  <c r="H1043" i="16" s="1"/>
  <c r="L1044" i="16"/>
  <c r="K1044" i="16" s="1"/>
  <c r="L1045" i="16"/>
  <c r="K1045" i="16" s="1"/>
  <c r="L1046" i="16"/>
  <c r="K1046" i="16" s="1"/>
  <c r="L1047" i="16"/>
  <c r="K1047" i="16" s="1"/>
  <c r="L1048" i="16"/>
  <c r="K1048" i="16" s="1"/>
  <c r="L1049" i="16"/>
  <c r="K1049" i="16" s="1"/>
  <c r="L1050" i="16"/>
  <c r="K1050" i="16" s="1"/>
  <c r="H1050" i="16" s="1"/>
  <c r="L1051" i="16"/>
  <c r="K1051" i="16" s="1"/>
  <c r="H1051" i="16" s="1"/>
  <c r="L1052" i="16"/>
  <c r="K1052" i="16" s="1"/>
  <c r="L1053" i="16"/>
  <c r="K1053" i="16" s="1"/>
  <c r="H1053" i="16" s="1"/>
  <c r="L1054" i="16"/>
  <c r="K1054" i="16" s="1"/>
  <c r="H1054" i="16" s="1"/>
  <c r="L1055" i="16"/>
  <c r="K1055" i="16" s="1"/>
  <c r="L1056" i="16"/>
  <c r="K1056" i="16" s="1"/>
  <c r="L1057" i="16"/>
  <c r="K1057" i="16" s="1"/>
  <c r="L1058" i="16"/>
  <c r="K1058" i="16" s="1"/>
  <c r="L1059" i="16"/>
  <c r="K1059" i="16" s="1"/>
  <c r="H1059" i="16" s="1"/>
  <c r="L1060" i="16"/>
  <c r="K1060" i="16" s="1"/>
  <c r="L1061" i="16"/>
  <c r="K1061" i="16" s="1"/>
  <c r="L1062" i="16"/>
  <c r="K1062" i="16" s="1"/>
  <c r="H1062" i="16" s="1"/>
  <c r="L1063" i="16"/>
  <c r="K1063" i="16" s="1"/>
  <c r="H1063" i="16" s="1"/>
  <c r="L1064" i="16"/>
  <c r="K1064" i="16" s="1"/>
  <c r="L1065" i="16"/>
  <c r="K1065" i="16" s="1"/>
  <c r="H1065" i="16" s="1"/>
  <c r="L1066" i="16"/>
  <c r="K1066" i="16" s="1"/>
  <c r="H1066" i="16" s="1"/>
  <c r="L1067" i="16"/>
  <c r="K1067" i="16" s="1"/>
  <c r="H1067" i="16" s="1"/>
  <c r="L1068" i="16"/>
  <c r="K1068" i="16" s="1"/>
  <c r="L1069" i="16"/>
  <c r="K1069" i="16" s="1"/>
  <c r="L1070" i="16"/>
  <c r="K1070" i="16" s="1"/>
  <c r="L1071" i="16"/>
  <c r="K1071" i="16" s="1"/>
  <c r="L1072" i="16"/>
  <c r="K1072" i="16" s="1"/>
  <c r="L1073" i="16"/>
  <c r="K1073" i="16" s="1"/>
  <c r="L1074" i="16"/>
  <c r="K1074" i="16" s="1"/>
  <c r="L1075" i="16"/>
  <c r="K1075" i="16" s="1"/>
  <c r="H1075" i="16" s="1"/>
  <c r="L1076" i="16"/>
  <c r="K1076" i="16" s="1"/>
  <c r="L1077" i="16"/>
  <c r="K1077" i="16" s="1"/>
  <c r="H1077" i="16" s="1"/>
  <c r="L1078" i="16"/>
  <c r="K1078" i="16" s="1"/>
  <c r="H1078" i="16" s="1"/>
  <c r="L1079" i="16"/>
  <c r="K1079" i="16" s="1"/>
  <c r="H1079" i="16" s="1"/>
  <c r="L1080" i="16"/>
  <c r="K1080" i="16" s="1"/>
  <c r="L1081" i="16"/>
  <c r="K1081" i="16" s="1"/>
  <c r="L1082" i="16"/>
  <c r="K1082" i="16" s="1"/>
  <c r="L1083" i="16"/>
  <c r="K1083" i="16" s="1"/>
  <c r="H1083" i="16" s="1"/>
  <c r="L1084" i="16"/>
  <c r="K1084" i="16" s="1"/>
  <c r="L1085" i="16"/>
  <c r="K1085" i="16" s="1"/>
  <c r="L1086" i="16"/>
  <c r="K1086" i="16" s="1"/>
  <c r="H1086" i="16" s="1"/>
  <c r="L1087" i="16"/>
  <c r="K1087" i="16" s="1"/>
  <c r="H1087" i="16" s="1"/>
  <c r="L1088" i="16"/>
  <c r="K1088" i="16" s="1"/>
  <c r="L1089" i="16"/>
  <c r="K1089" i="16" s="1"/>
  <c r="H1089" i="16" s="1"/>
  <c r="L1090" i="16"/>
  <c r="K1090" i="16" s="1"/>
  <c r="H1090" i="16" s="1"/>
  <c r="L1091" i="16"/>
  <c r="K1091" i="16" s="1"/>
  <c r="H1091" i="16" s="1"/>
  <c r="L1092" i="16"/>
  <c r="K1092" i="16" s="1"/>
  <c r="L1093" i="16"/>
  <c r="K1093" i="16" s="1"/>
  <c r="L1094" i="16"/>
  <c r="K1094" i="16" s="1"/>
  <c r="L1095" i="16"/>
  <c r="K1095" i="16" s="1"/>
  <c r="L1096" i="16"/>
  <c r="K1096" i="16" s="1"/>
  <c r="L1097" i="16"/>
  <c r="K1097" i="16" s="1"/>
  <c r="L1098" i="16"/>
  <c r="K1098" i="16" s="1"/>
  <c r="H1098" i="16" s="1"/>
  <c r="L1099" i="16"/>
  <c r="K1099" i="16" s="1"/>
  <c r="H1099" i="16" s="1"/>
  <c r="L1100" i="16"/>
  <c r="K1100" i="16" s="1"/>
  <c r="L1101" i="16"/>
  <c r="K1101" i="16" s="1"/>
  <c r="L1102" i="16"/>
  <c r="K1102" i="16" s="1"/>
  <c r="H1102" i="16" s="1"/>
  <c r="L1103" i="16"/>
  <c r="K1103" i="16" s="1"/>
  <c r="H1103" i="16" s="1"/>
  <c r="L1104" i="16"/>
  <c r="K1104" i="16" s="1"/>
  <c r="L1105" i="16"/>
  <c r="K1105" i="16" s="1"/>
  <c r="L1106" i="16"/>
  <c r="K1106" i="16" s="1"/>
  <c r="L1107" i="16"/>
  <c r="K1107" i="16" s="1"/>
  <c r="H1107" i="16" s="1"/>
  <c r="L1108" i="16"/>
  <c r="K1108" i="16" s="1"/>
  <c r="L1109" i="16"/>
  <c r="K1109" i="16" s="1"/>
  <c r="L1110" i="16"/>
  <c r="K1110" i="16" s="1"/>
  <c r="H1110" i="16" s="1"/>
  <c r="L1111" i="16"/>
  <c r="K1111" i="16" s="1"/>
  <c r="H1111" i="16" s="1"/>
  <c r="L1112" i="16"/>
  <c r="K1112" i="16" s="1"/>
  <c r="L1113" i="16"/>
  <c r="K1113" i="16" s="1"/>
  <c r="L1114" i="16"/>
  <c r="K1114" i="16" s="1"/>
  <c r="H1114" i="16" s="1"/>
  <c r="L1115" i="16"/>
  <c r="K1115" i="16" s="1"/>
  <c r="H1115" i="16" s="1"/>
  <c r="L1116" i="16"/>
  <c r="K1116" i="16" s="1"/>
  <c r="L1117" i="16"/>
  <c r="K1117" i="16" s="1"/>
  <c r="L1118" i="16"/>
  <c r="K1118" i="16" s="1"/>
  <c r="L1119" i="16"/>
  <c r="K1119" i="16" s="1"/>
  <c r="L1120" i="16"/>
  <c r="K1120" i="16" s="1"/>
  <c r="L1121" i="16"/>
  <c r="K1121" i="16" s="1"/>
  <c r="L1122" i="16"/>
  <c r="K1122" i="16" s="1"/>
  <c r="H1122" i="16" s="1"/>
  <c r="L1123" i="16"/>
  <c r="K1123" i="16" s="1"/>
  <c r="H1123" i="16" s="1"/>
  <c r="L1124" i="16"/>
  <c r="K1124" i="16" s="1"/>
  <c r="L1125" i="16"/>
  <c r="K1125" i="16" s="1"/>
  <c r="H1125" i="16" s="1"/>
  <c r="L1126" i="16"/>
  <c r="K1126" i="16" s="1"/>
  <c r="H1126" i="16" s="1"/>
  <c r="L1127" i="16"/>
  <c r="K1127" i="16" s="1"/>
  <c r="H1127" i="16" s="1"/>
  <c r="L1128" i="16"/>
  <c r="K1128" i="16" s="1"/>
  <c r="L1129" i="16"/>
  <c r="K1129" i="16" s="1"/>
  <c r="L1130" i="16"/>
  <c r="K1130" i="16" s="1"/>
  <c r="L1131" i="16"/>
  <c r="K1131" i="16" s="1"/>
  <c r="H1131" i="16" s="1"/>
  <c r="L1132" i="16"/>
  <c r="K1132" i="16" s="1"/>
  <c r="L1133" i="16"/>
  <c r="K1133" i="16" s="1"/>
  <c r="L1134" i="16"/>
  <c r="K1134" i="16" s="1"/>
  <c r="L1135" i="16"/>
  <c r="K1135" i="16" s="1"/>
  <c r="H1135" i="16" s="1"/>
  <c r="L1136" i="16"/>
  <c r="K1136" i="16" s="1"/>
  <c r="L1137" i="16"/>
  <c r="K1137" i="16" s="1"/>
  <c r="H1137" i="16" s="1"/>
  <c r="L1138" i="16"/>
  <c r="K1138" i="16" s="1"/>
  <c r="H1138" i="16" s="1"/>
  <c r="L1139" i="16"/>
  <c r="K1139" i="16" s="1"/>
  <c r="H1139" i="16" s="1"/>
  <c r="L1140" i="16"/>
  <c r="K1140" i="16" s="1"/>
  <c r="L1141" i="16"/>
  <c r="K1141" i="16" s="1"/>
  <c r="L1142" i="16"/>
  <c r="K1142" i="16" s="1"/>
  <c r="L1143" i="16"/>
  <c r="K1143" i="16" s="1"/>
  <c r="L1144" i="16"/>
  <c r="K1144" i="16" s="1"/>
  <c r="L1145" i="16"/>
  <c r="K1145" i="16" s="1"/>
  <c r="L1146" i="16"/>
  <c r="K1146" i="16" s="1"/>
  <c r="H1146" i="16" s="1"/>
  <c r="L1147" i="16"/>
  <c r="K1147" i="16" s="1"/>
  <c r="H1147" i="16" s="1"/>
  <c r="L1148" i="16"/>
  <c r="K1148" i="16" s="1"/>
  <c r="L1149" i="16"/>
  <c r="K1149" i="16" s="1"/>
  <c r="H1149" i="16" s="1"/>
  <c r="L1150" i="16"/>
  <c r="K1150" i="16" s="1"/>
  <c r="H1150" i="16" s="1"/>
  <c r="L1151" i="16"/>
  <c r="K1151" i="16" s="1"/>
  <c r="H1151" i="16" s="1"/>
  <c r="L1152" i="16"/>
  <c r="K1152" i="16" s="1"/>
  <c r="L1153" i="16"/>
  <c r="K1153" i="16" s="1"/>
  <c r="L1154" i="16"/>
  <c r="K1154" i="16" s="1"/>
  <c r="L1155" i="16"/>
  <c r="K1155" i="16" s="1"/>
  <c r="H1155" i="16" s="1"/>
  <c r="L1156" i="16"/>
  <c r="K1156" i="16" s="1"/>
  <c r="L1157" i="16"/>
  <c r="K1157" i="16" s="1"/>
  <c r="L1158" i="16"/>
  <c r="K1158" i="16" s="1"/>
  <c r="H1158" i="16" s="1"/>
  <c r="L1159" i="16"/>
  <c r="K1159" i="16" s="1"/>
  <c r="H1159" i="16" s="1"/>
  <c r="L1160" i="16"/>
  <c r="K1160" i="16" s="1"/>
  <c r="L1161" i="16"/>
  <c r="K1161" i="16" s="1"/>
  <c r="H1161" i="16" s="1"/>
  <c r="L1162" i="16"/>
  <c r="K1162" i="16" s="1"/>
  <c r="H1162" i="16" s="1"/>
  <c r="L1163" i="16"/>
  <c r="K1163" i="16" s="1"/>
  <c r="H1163" i="16" s="1"/>
  <c r="L1164" i="16"/>
  <c r="K1164" i="16" s="1"/>
  <c r="L1165" i="16"/>
  <c r="K1165" i="16" s="1"/>
  <c r="L1166" i="16"/>
  <c r="K1166" i="16" s="1"/>
  <c r="L1167" i="16"/>
  <c r="K1167" i="16" s="1"/>
  <c r="L1168" i="16"/>
  <c r="K1168" i="16" s="1"/>
  <c r="L1169" i="16"/>
  <c r="K1169" i="16" s="1"/>
  <c r="L1170" i="16"/>
  <c r="K1170" i="16" s="1"/>
  <c r="H1170" i="16" s="1"/>
  <c r="L1171" i="16"/>
  <c r="K1171" i="16" s="1"/>
  <c r="H1171" i="16" s="1"/>
  <c r="L1172" i="16"/>
  <c r="K1172" i="16" s="1"/>
  <c r="L1173" i="16"/>
  <c r="K1173" i="16" s="1"/>
  <c r="H1173" i="16" s="1"/>
  <c r="L1174" i="16"/>
  <c r="K1174" i="16" s="1"/>
  <c r="H1174" i="16" s="1"/>
  <c r="L1175" i="16"/>
  <c r="K1175" i="16" s="1"/>
  <c r="H1175" i="16" s="1"/>
  <c r="L1176" i="16"/>
  <c r="K1176" i="16" s="1"/>
  <c r="L1177" i="16"/>
  <c r="K1177" i="16" s="1"/>
  <c r="L1178" i="16"/>
  <c r="K1178" i="16" s="1"/>
  <c r="L1179" i="16"/>
  <c r="K1179" i="16" s="1"/>
  <c r="H1179" i="16" s="1"/>
  <c r="L1180" i="16"/>
  <c r="K1180" i="16" s="1"/>
  <c r="L1181" i="16"/>
  <c r="K1181" i="16" s="1"/>
  <c r="L1182" i="16"/>
  <c r="K1182" i="16" s="1"/>
  <c r="H1182" i="16" s="1"/>
  <c r="L1183" i="16"/>
  <c r="K1183" i="16" s="1"/>
  <c r="H1183" i="16" s="1"/>
  <c r="L1184" i="16"/>
  <c r="K1184" i="16" s="1"/>
  <c r="L1185" i="16"/>
  <c r="K1185" i="16" s="1"/>
  <c r="H1185" i="16" s="1"/>
  <c r="L1186" i="16"/>
  <c r="K1186" i="16" s="1"/>
  <c r="L1187" i="16"/>
  <c r="K1187" i="16" s="1"/>
  <c r="H1187" i="16" s="1"/>
  <c r="L1188" i="16"/>
  <c r="K1188" i="16" s="1"/>
  <c r="L1189" i="16"/>
  <c r="K1189" i="16" s="1"/>
  <c r="L1190" i="16"/>
  <c r="K1190" i="16" s="1"/>
  <c r="L1191" i="16"/>
  <c r="K1191" i="16" s="1"/>
  <c r="L1192" i="16"/>
  <c r="K1192" i="16" s="1"/>
  <c r="L1193" i="16"/>
  <c r="K1193" i="16" s="1"/>
  <c r="L1194" i="16"/>
  <c r="K1194" i="16" s="1"/>
  <c r="H1194" i="16" s="1"/>
  <c r="L1195" i="16"/>
  <c r="K1195" i="16" s="1"/>
  <c r="H1195" i="16" s="1"/>
  <c r="L1196" i="16"/>
  <c r="K1196" i="16" s="1"/>
  <c r="L1197" i="16"/>
  <c r="K1197" i="16" s="1"/>
  <c r="H1197" i="16" s="1"/>
  <c r="L1198" i="16"/>
  <c r="K1198" i="16" s="1"/>
  <c r="H1198" i="16" s="1"/>
  <c r="L1199" i="16"/>
  <c r="K1199" i="16" s="1"/>
  <c r="H1199" i="16" s="1"/>
  <c r="L1200" i="16"/>
  <c r="K1200" i="16" s="1"/>
  <c r="L1201" i="16"/>
  <c r="K1201" i="16" s="1"/>
  <c r="L1202" i="16"/>
  <c r="K1202" i="16" s="1"/>
  <c r="L1203" i="16"/>
  <c r="K1203" i="16" s="1"/>
  <c r="H1203" i="16" s="1"/>
  <c r="L1204" i="16"/>
  <c r="K1204" i="16" s="1"/>
  <c r="L1205" i="16"/>
  <c r="K1205" i="16" s="1"/>
  <c r="L1206" i="16"/>
  <c r="K1206" i="16" s="1"/>
  <c r="H1206" i="16" s="1"/>
  <c r="L1207" i="16"/>
  <c r="K1207" i="16" s="1"/>
  <c r="H1207" i="16" s="1"/>
  <c r="L1208" i="16"/>
  <c r="K1208" i="16" s="1"/>
  <c r="L1209" i="16"/>
  <c r="K1209" i="16" s="1"/>
  <c r="H1209" i="16" s="1"/>
  <c r="L1210" i="16"/>
  <c r="K1210" i="16" s="1"/>
  <c r="H1210" i="16" s="1"/>
  <c r="L1211" i="16"/>
  <c r="K1211" i="16" s="1"/>
  <c r="H1211" i="16" s="1"/>
  <c r="L1212" i="16"/>
  <c r="K1212" i="16" s="1"/>
  <c r="L1213" i="16"/>
  <c r="K1213" i="16" s="1"/>
  <c r="L1214" i="16"/>
  <c r="K1214" i="16" s="1"/>
  <c r="L1215" i="16"/>
  <c r="K1215" i="16" s="1"/>
  <c r="L1216" i="16"/>
  <c r="K1216" i="16" s="1"/>
  <c r="L1217" i="16"/>
  <c r="K1217" i="16" s="1"/>
  <c r="L1218" i="16"/>
  <c r="K1218" i="16" s="1"/>
  <c r="L1219" i="16"/>
  <c r="K1219" i="16" s="1"/>
  <c r="H1219" i="16" s="1"/>
  <c r="L1220" i="16"/>
  <c r="K1220" i="16" s="1"/>
  <c r="L1221" i="16"/>
  <c r="K1221" i="16" s="1"/>
  <c r="H1221" i="16" s="1"/>
  <c r="L1222" i="16"/>
  <c r="K1222" i="16" s="1"/>
  <c r="H1222" i="16" s="1"/>
  <c r="L1223" i="16"/>
  <c r="K1223" i="16" s="1"/>
  <c r="H1223" i="16" s="1"/>
  <c r="L1224" i="16"/>
  <c r="K1224" i="16" s="1"/>
  <c r="L1225" i="16"/>
  <c r="K1225" i="16" s="1"/>
  <c r="L1226" i="16"/>
  <c r="K1226" i="16" s="1"/>
  <c r="L1227" i="16"/>
  <c r="K1227" i="16" s="1"/>
  <c r="H1227" i="16" s="1"/>
  <c r="L1228" i="16"/>
  <c r="K1228" i="16" s="1"/>
  <c r="L1229" i="16"/>
  <c r="K1229" i="16" s="1"/>
  <c r="L1230" i="16"/>
  <c r="K1230" i="16" s="1"/>
  <c r="L1231" i="16"/>
  <c r="K1231" i="16" s="1"/>
  <c r="H1231" i="16" s="1"/>
  <c r="L1232" i="16"/>
  <c r="K1232" i="16" s="1"/>
  <c r="L1233" i="16"/>
  <c r="K1233" i="16" s="1"/>
  <c r="H1233" i="16" s="1"/>
  <c r="L1234" i="16"/>
  <c r="K1234" i="16" s="1"/>
  <c r="L1235" i="16"/>
  <c r="K1235" i="16" s="1"/>
  <c r="H1235" i="16" s="1"/>
  <c r="L1236" i="16"/>
  <c r="K1236" i="16" s="1"/>
  <c r="L1237" i="16"/>
  <c r="K1237" i="16" s="1"/>
  <c r="L1238" i="16"/>
  <c r="K1238" i="16" s="1"/>
  <c r="L1239" i="16"/>
  <c r="K1239" i="16" s="1"/>
  <c r="L1240" i="16"/>
  <c r="K1240" i="16" s="1"/>
  <c r="L1241" i="16"/>
  <c r="K1241" i="16" s="1"/>
  <c r="L1242" i="16"/>
  <c r="K1242" i="16" s="1"/>
  <c r="H1242" i="16" s="1"/>
  <c r="L1243" i="16"/>
  <c r="K1243" i="16" s="1"/>
  <c r="H1243" i="16" s="1"/>
  <c r="L1244" i="16"/>
  <c r="K1244" i="16" s="1"/>
  <c r="L1245" i="16"/>
  <c r="K1245" i="16" s="1"/>
  <c r="L1246" i="16"/>
  <c r="K1246" i="16" s="1"/>
  <c r="H1246" i="16" s="1"/>
  <c r="L1247" i="16"/>
  <c r="K1247" i="16" s="1"/>
  <c r="H1247" i="16" s="1"/>
  <c r="L1248" i="16"/>
  <c r="K1248" i="16" s="1"/>
  <c r="L1249" i="16"/>
  <c r="K1249" i="16" s="1"/>
  <c r="L1250" i="16"/>
  <c r="K1250" i="16" s="1"/>
  <c r="L1251" i="16"/>
  <c r="K1251" i="16" s="1"/>
  <c r="H1251" i="16" s="1"/>
  <c r="L1252" i="16"/>
  <c r="K1252" i="16" s="1"/>
  <c r="L1253" i="16"/>
  <c r="K1253" i="16" s="1"/>
  <c r="L1254" i="16"/>
  <c r="K1254" i="16" s="1"/>
  <c r="H1254" i="16" s="1"/>
  <c r="L1255" i="16"/>
  <c r="K1255" i="16" s="1"/>
  <c r="H1255" i="16" s="1"/>
  <c r="L1256" i="16"/>
  <c r="K1256" i="16" s="1"/>
  <c r="L1257" i="16"/>
  <c r="K1257" i="16" s="1"/>
  <c r="H1257" i="16" s="1"/>
  <c r="L1258" i="16"/>
  <c r="K1258" i="16" s="1"/>
  <c r="H1258" i="16" s="1"/>
  <c r="L1259" i="16"/>
  <c r="K1259" i="16" s="1"/>
  <c r="H1259" i="16" s="1"/>
  <c r="L1260" i="16"/>
  <c r="K1260" i="16" s="1"/>
  <c r="L1261" i="16"/>
  <c r="K1261" i="16" s="1"/>
  <c r="L1262" i="16"/>
  <c r="K1262" i="16" s="1"/>
  <c r="L1263" i="16"/>
  <c r="K1263" i="16" s="1"/>
  <c r="L1264" i="16"/>
  <c r="K1264" i="16" s="1"/>
  <c r="L1265" i="16"/>
  <c r="K1265" i="16" s="1"/>
  <c r="L1266" i="16"/>
  <c r="K1266" i="16" s="1"/>
  <c r="H1266" i="16" s="1"/>
  <c r="L1267" i="16"/>
  <c r="K1267" i="16" s="1"/>
  <c r="H1267" i="16" s="1"/>
  <c r="L1268" i="16"/>
  <c r="K1268" i="16" s="1"/>
  <c r="L1269" i="16"/>
  <c r="K1269" i="16" s="1"/>
  <c r="L1270" i="16"/>
  <c r="K1270" i="16" s="1"/>
  <c r="H1270" i="16" s="1"/>
  <c r="L1271" i="16"/>
  <c r="K1271" i="16" s="1"/>
  <c r="H1271" i="16" s="1"/>
  <c r="L1272" i="16"/>
  <c r="K1272" i="16" s="1"/>
  <c r="L1273" i="16"/>
  <c r="K1273" i="16" s="1"/>
  <c r="L1274" i="16"/>
  <c r="K1274" i="16" s="1"/>
  <c r="L1275" i="16"/>
  <c r="K1275" i="16" s="1"/>
  <c r="H1275" i="16" s="1"/>
  <c r="L1276" i="16"/>
  <c r="K1276" i="16" s="1"/>
  <c r="L1277" i="16"/>
  <c r="K1277" i="16" s="1"/>
  <c r="L1278" i="16"/>
  <c r="K1278" i="16" s="1"/>
  <c r="L1279" i="16"/>
  <c r="K1279" i="16" s="1"/>
  <c r="H1279" i="16" s="1"/>
  <c r="L1280" i="16"/>
  <c r="K1280" i="16" s="1"/>
  <c r="L1281" i="16"/>
  <c r="K1281" i="16" s="1"/>
  <c r="H1281" i="16" s="1"/>
  <c r="L1282" i="16"/>
  <c r="K1282" i="16" s="1"/>
  <c r="L1283" i="16"/>
  <c r="K1283" i="16" s="1"/>
  <c r="H1283" i="16" s="1"/>
  <c r="L1284" i="16"/>
  <c r="K1284" i="16" s="1"/>
  <c r="L1285" i="16"/>
  <c r="K1285" i="16" s="1"/>
  <c r="L1286" i="16"/>
  <c r="K1286" i="16" s="1"/>
  <c r="L1287" i="16"/>
  <c r="K1287" i="16" s="1"/>
  <c r="L1288" i="16"/>
  <c r="K1288" i="16" s="1"/>
  <c r="L1289" i="16"/>
  <c r="K1289" i="16" s="1"/>
  <c r="L1290" i="16"/>
  <c r="K1290" i="16" s="1"/>
  <c r="H1290" i="16" s="1"/>
  <c r="L1291" i="16"/>
  <c r="K1291" i="16" s="1"/>
  <c r="H1291" i="16" s="1"/>
  <c r="L1292" i="16"/>
  <c r="K1292" i="16" s="1"/>
  <c r="L1293" i="16"/>
  <c r="K1293" i="16" s="1"/>
  <c r="H1293" i="16" s="1"/>
  <c r="L1294" i="16"/>
  <c r="K1294" i="16" s="1"/>
  <c r="H1294" i="16" s="1"/>
  <c r="L1295" i="16"/>
  <c r="K1295" i="16" s="1"/>
  <c r="H1295" i="16" s="1"/>
  <c r="L1296" i="16"/>
  <c r="K1296" i="16" s="1"/>
  <c r="L1297" i="16"/>
  <c r="K1297" i="16" s="1"/>
  <c r="L1298" i="16"/>
  <c r="K1298" i="16" s="1"/>
  <c r="L1299" i="16"/>
  <c r="K1299" i="16" s="1"/>
  <c r="H1299" i="16" s="1"/>
  <c r="L1300" i="16"/>
  <c r="K1300" i="16" s="1"/>
  <c r="L1301" i="16"/>
  <c r="K1301" i="16" s="1"/>
  <c r="L1302" i="16"/>
  <c r="K1302" i="16" s="1"/>
  <c r="H1302" i="16" s="1"/>
  <c r="L1303" i="16"/>
  <c r="K1303" i="16" s="1"/>
  <c r="H1303" i="16" s="1"/>
  <c r="L1304" i="16"/>
  <c r="K1304" i="16" s="1"/>
  <c r="L1305" i="16"/>
  <c r="K1305" i="16" s="1"/>
  <c r="H1305" i="16" s="1"/>
  <c r="L1306" i="16"/>
  <c r="K1306" i="16" s="1"/>
  <c r="H1306" i="16" s="1"/>
  <c r="L1307" i="16"/>
  <c r="K1307" i="16" s="1"/>
  <c r="H1307" i="16" s="1"/>
  <c r="L1308" i="16"/>
  <c r="K1308" i="16" s="1"/>
  <c r="L1309" i="16"/>
  <c r="K1309" i="16" s="1"/>
  <c r="L1310" i="16"/>
  <c r="K1310" i="16" s="1"/>
  <c r="L1311" i="16"/>
  <c r="K1311" i="16" s="1"/>
  <c r="L1312" i="16"/>
  <c r="K1312" i="16" s="1"/>
  <c r="L1313" i="16"/>
  <c r="K1313" i="16" s="1"/>
  <c r="L1314" i="16"/>
  <c r="K1314" i="16" s="1"/>
  <c r="L1315" i="16"/>
  <c r="K1315" i="16" s="1"/>
  <c r="H1315" i="16" s="1"/>
  <c r="L1316" i="16"/>
  <c r="K1316" i="16" s="1"/>
  <c r="L1317" i="16"/>
  <c r="K1317" i="16" s="1"/>
  <c r="H1317" i="16" s="1"/>
  <c r="L1318" i="16"/>
  <c r="K1318" i="16" s="1"/>
  <c r="H1318" i="16" s="1"/>
  <c r="L1319" i="16"/>
  <c r="K1319" i="16" s="1"/>
  <c r="H1319" i="16" s="1"/>
  <c r="L1320" i="16"/>
  <c r="K1320" i="16" s="1"/>
  <c r="L1321" i="16"/>
  <c r="K1321" i="16" s="1"/>
  <c r="L1322" i="16"/>
  <c r="K1322" i="16" s="1"/>
  <c r="L1323" i="16"/>
  <c r="K1323" i="16" s="1"/>
  <c r="H1323" i="16" s="1"/>
  <c r="L1324" i="16"/>
  <c r="K1324" i="16" s="1"/>
  <c r="L1325" i="16"/>
  <c r="K1325" i="16" s="1"/>
  <c r="L1326" i="16"/>
  <c r="K1326" i="16" s="1"/>
  <c r="H1326" i="16" s="1"/>
  <c r="L1327" i="16"/>
  <c r="K1327" i="16" s="1"/>
  <c r="H1327" i="16" s="1"/>
  <c r="L1328" i="16"/>
  <c r="K1328" i="16" s="1"/>
  <c r="L1329" i="16"/>
  <c r="K1329" i="16" s="1"/>
  <c r="H1329" i="16" s="1"/>
  <c r="L1330" i="16"/>
  <c r="K1330" i="16" s="1"/>
  <c r="H1330" i="16" s="1"/>
  <c r="L1331" i="16"/>
  <c r="K1331" i="16" s="1"/>
  <c r="H1331" i="16" s="1"/>
  <c r="L1332" i="16"/>
  <c r="K1332" i="16" s="1"/>
  <c r="L1333" i="16"/>
  <c r="K1333" i="16" s="1"/>
  <c r="L1334" i="16"/>
  <c r="K1334" i="16" s="1"/>
  <c r="L1335" i="16"/>
  <c r="K1335" i="16" s="1"/>
  <c r="L1336" i="16"/>
  <c r="K1336" i="16" s="1"/>
  <c r="L1337" i="16"/>
  <c r="K1337" i="16" s="1"/>
  <c r="L1338" i="16"/>
  <c r="K1338" i="16" s="1"/>
  <c r="H1338" i="16" s="1"/>
  <c r="L1339" i="16"/>
  <c r="K1339" i="16" s="1"/>
  <c r="H1339" i="16" s="1"/>
  <c r="L1340" i="16"/>
  <c r="K1340" i="16" s="1"/>
  <c r="L1341" i="16"/>
  <c r="K1341" i="16" s="1"/>
  <c r="H1341" i="16" s="1"/>
  <c r="L1342" i="16"/>
  <c r="K1342" i="16" s="1"/>
  <c r="H1342" i="16" s="1"/>
  <c r="L1343" i="16"/>
  <c r="K1343" i="16" s="1"/>
  <c r="H1343" i="16" s="1"/>
  <c r="L1344" i="16"/>
  <c r="K1344" i="16" s="1"/>
  <c r="L1345" i="16"/>
  <c r="K1345" i="16" s="1"/>
  <c r="L1346" i="16"/>
  <c r="K1346" i="16" s="1"/>
  <c r="L1347" i="16"/>
  <c r="K1347" i="16" s="1"/>
  <c r="H1347" i="16" s="1"/>
  <c r="L1348" i="16"/>
  <c r="K1348" i="16" s="1"/>
  <c r="L1349" i="16"/>
  <c r="K1349" i="16" s="1"/>
  <c r="L1350" i="16"/>
  <c r="K1350" i="16" s="1"/>
  <c r="L1351" i="16"/>
  <c r="K1351" i="16" s="1"/>
  <c r="L1352" i="16"/>
  <c r="K1352" i="16" s="1"/>
  <c r="L1353" i="16"/>
  <c r="K1353" i="16" s="1"/>
  <c r="H1353" i="16" s="1"/>
  <c r="L1354" i="16"/>
  <c r="K1354" i="16" s="1"/>
  <c r="H1354" i="16" s="1"/>
  <c r="L1355" i="16"/>
  <c r="K1355" i="16" s="1"/>
  <c r="H1355" i="16" s="1"/>
  <c r="L1356" i="16"/>
  <c r="K1356" i="16" s="1"/>
  <c r="L1357" i="16"/>
  <c r="K1357" i="16" s="1"/>
  <c r="L1358" i="16"/>
  <c r="K1358" i="16" s="1"/>
  <c r="L1359" i="16"/>
  <c r="K1359" i="16" s="1"/>
  <c r="L1360" i="16"/>
  <c r="K1360" i="16" s="1"/>
  <c r="L1361" i="16"/>
  <c r="K1361" i="16" s="1"/>
  <c r="L1362" i="16"/>
  <c r="K1362" i="16" s="1"/>
  <c r="L1363" i="16"/>
  <c r="K1363" i="16" s="1"/>
  <c r="H1363" i="16" s="1"/>
  <c r="L1364" i="16"/>
  <c r="K1364" i="16" s="1"/>
  <c r="L1365" i="16"/>
  <c r="K1365" i="16" s="1"/>
  <c r="L1366" i="16"/>
  <c r="K1366" i="16" s="1"/>
  <c r="H1366" i="16" s="1"/>
  <c r="L1367" i="16"/>
  <c r="K1367" i="16" s="1"/>
  <c r="H1367" i="16" s="1"/>
  <c r="L1368" i="16"/>
  <c r="K1368" i="16" s="1"/>
  <c r="L1369" i="16"/>
  <c r="K1369" i="16" s="1"/>
  <c r="L1370" i="16"/>
  <c r="K1370" i="16" s="1"/>
  <c r="L1371" i="16"/>
  <c r="K1371" i="16" s="1"/>
  <c r="H1371" i="16" s="1"/>
  <c r="L1372" i="16"/>
  <c r="K1372" i="16" s="1"/>
  <c r="L1373" i="16"/>
  <c r="K1373" i="16" s="1"/>
  <c r="L1374" i="16"/>
  <c r="K1374" i="16" s="1"/>
  <c r="H1374" i="16" s="1"/>
  <c r="L1375" i="16"/>
  <c r="K1375" i="16" s="1"/>
  <c r="H1375" i="16" s="1"/>
  <c r="L1376" i="16"/>
  <c r="K1376" i="16" s="1"/>
  <c r="L1377" i="16"/>
  <c r="K1377" i="16" s="1"/>
  <c r="L1378" i="16"/>
  <c r="K1378" i="16" s="1"/>
  <c r="L1379" i="16"/>
  <c r="K1379" i="16" s="1"/>
  <c r="H1379" i="16" s="1"/>
  <c r="L1380" i="16"/>
  <c r="K1380" i="16" s="1"/>
  <c r="L1381" i="16"/>
  <c r="K1381" i="16" s="1"/>
  <c r="L1382" i="16"/>
  <c r="K1382" i="16" s="1"/>
  <c r="L1383" i="16"/>
  <c r="K1383" i="16" s="1"/>
  <c r="L1384" i="16"/>
  <c r="K1384" i="16" s="1"/>
  <c r="L1385" i="16"/>
  <c r="K1385" i="16" s="1"/>
  <c r="L1386" i="16"/>
  <c r="K1386" i="16" s="1"/>
  <c r="H1386" i="16" s="1"/>
  <c r="L1387" i="16"/>
  <c r="K1387" i="16" s="1"/>
  <c r="H1387" i="16" s="1"/>
  <c r="L1388" i="16"/>
  <c r="K1388" i="16" s="1"/>
  <c r="L1389" i="16"/>
  <c r="K1389" i="16" s="1"/>
  <c r="H1389" i="16" s="1"/>
  <c r="L1390" i="16"/>
  <c r="K1390" i="16" s="1"/>
  <c r="H1390" i="16" s="1"/>
  <c r="L1391" i="16"/>
  <c r="K1391" i="16" s="1"/>
  <c r="H1391" i="16" s="1"/>
  <c r="L1392" i="16"/>
  <c r="K1392" i="16" s="1"/>
  <c r="L1393" i="16"/>
  <c r="K1393" i="16" s="1"/>
  <c r="L1394" i="16"/>
  <c r="K1394" i="16" s="1"/>
  <c r="L1395" i="16"/>
  <c r="K1395" i="16" s="1"/>
  <c r="H1395" i="16" s="1"/>
  <c r="L1396" i="16"/>
  <c r="K1396" i="16" s="1"/>
  <c r="L1397" i="16"/>
  <c r="K1397" i="16" s="1"/>
  <c r="L1398" i="16"/>
  <c r="K1398" i="16" s="1"/>
  <c r="H1398" i="16" s="1"/>
  <c r="L1399" i="16"/>
  <c r="K1399" i="16" s="1"/>
  <c r="H1399" i="16" s="1"/>
  <c r="L1400" i="16"/>
  <c r="K1400" i="16" s="1"/>
  <c r="L1401" i="16"/>
  <c r="K1401" i="16" s="1"/>
  <c r="H1401" i="16" s="1"/>
  <c r="L1402" i="16"/>
  <c r="K1402" i="16" s="1"/>
  <c r="H1402" i="16" s="1"/>
  <c r="L1403" i="16"/>
  <c r="K1403" i="16" s="1"/>
  <c r="H1403" i="16" s="1"/>
  <c r="L1404" i="16"/>
  <c r="K1404" i="16" s="1"/>
  <c r="L1405" i="16"/>
  <c r="K1405" i="16" s="1"/>
  <c r="L1406" i="16"/>
  <c r="K1406" i="16" s="1"/>
  <c r="L1407" i="16"/>
  <c r="K1407" i="16" s="1"/>
  <c r="L1408" i="16"/>
  <c r="K1408" i="16" s="1"/>
  <c r="L1409" i="16"/>
  <c r="K1409" i="16" s="1"/>
  <c r="L1410" i="16"/>
  <c r="K1410" i="16" s="1"/>
  <c r="H1410" i="16" s="1"/>
  <c r="L1411" i="16"/>
  <c r="K1411" i="16" s="1"/>
  <c r="H1411" i="16" s="1"/>
  <c r="L1412" i="16"/>
  <c r="K1412" i="16" s="1"/>
  <c r="L1413" i="16"/>
  <c r="K1413" i="16" s="1"/>
  <c r="H1413" i="16" s="1"/>
  <c r="L1414" i="16"/>
  <c r="K1414" i="16" s="1"/>
  <c r="L1415" i="16"/>
  <c r="K1415" i="16" s="1"/>
  <c r="L1416" i="16"/>
  <c r="K1416" i="16" s="1"/>
  <c r="L1417" i="16"/>
  <c r="K1417" i="16" s="1"/>
  <c r="L1418" i="16"/>
  <c r="K1418" i="16" s="1"/>
  <c r="L1419" i="16"/>
  <c r="K1419" i="16" s="1"/>
  <c r="H1419" i="16" s="1"/>
  <c r="L1420" i="16"/>
  <c r="K1420" i="16" s="1"/>
  <c r="L1421" i="16"/>
  <c r="K1421" i="16" s="1"/>
  <c r="L1422" i="16"/>
  <c r="K1422" i="16" s="1"/>
  <c r="H1422" i="16" s="1"/>
  <c r="L1423" i="16"/>
  <c r="K1423" i="16" s="1"/>
  <c r="H1423" i="16" s="1"/>
  <c r="L1424" i="16"/>
  <c r="K1424" i="16" s="1"/>
  <c r="L1425" i="16"/>
  <c r="K1425" i="16" s="1"/>
  <c r="H1425" i="16" s="1"/>
  <c r="L1426" i="16"/>
  <c r="K1426" i="16" s="1"/>
  <c r="H1426" i="16" s="1"/>
  <c r="L1427" i="16"/>
  <c r="K1427" i="16" s="1"/>
  <c r="H1427" i="16" s="1"/>
  <c r="L1428" i="16"/>
  <c r="K1428" i="16" s="1"/>
  <c r="L1429" i="16"/>
  <c r="K1429" i="16" s="1"/>
  <c r="L1430" i="16"/>
  <c r="K1430" i="16" s="1"/>
  <c r="L1431" i="16"/>
  <c r="K1431" i="16" s="1"/>
  <c r="L1432" i="16"/>
  <c r="K1432" i="16" s="1"/>
  <c r="L1433" i="16"/>
  <c r="K1433" i="16" s="1"/>
  <c r="L1434" i="16"/>
  <c r="K1434" i="16" s="1"/>
  <c r="H1434" i="16" s="1"/>
  <c r="L1435" i="16"/>
  <c r="K1435" i="16" s="1"/>
  <c r="H1435" i="16" s="1"/>
  <c r="L1436" i="16"/>
  <c r="K1436" i="16" s="1"/>
  <c r="L1437" i="16"/>
  <c r="K1437" i="16" s="1"/>
  <c r="H1437" i="16" s="1"/>
  <c r="L1438" i="16"/>
  <c r="K1438" i="16" s="1"/>
  <c r="H1438" i="16" s="1"/>
  <c r="L1439" i="16"/>
  <c r="K1439" i="16" s="1"/>
  <c r="H1439" i="16" s="1"/>
  <c r="L1440" i="16"/>
  <c r="K1440" i="16" s="1"/>
  <c r="L1441" i="16"/>
  <c r="K1441" i="16" s="1"/>
  <c r="L1442" i="16"/>
  <c r="K1442" i="16" s="1"/>
  <c r="L1443" i="16"/>
  <c r="K1443" i="16" s="1"/>
  <c r="H1443" i="16" s="1"/>
  <c r="L1444" i="16"/>
  <c r="K1444" i="16" s="1"/>
  <c r="L1445" i="16"/>
  <c r="K1445" i="16" s="1"/>
  <c r="L1446" i="16"/>
  <c r="K1446" i="16" s="1"/>
  <c r="H1446" i="16" s="1"/>
  <c r="L1447" i="16"/>
  <c r="K1447" i="16" s="1"/>
  <c r="L1448" i="16"/>
  <c r="K1448" i="16" s="1"/>
  <c r="L1449" i="16"/>
  <c r="K1449" i="16" s="1"/>
  <c r="L1450" i="16"/>
  <c r="K1450" i="16" s="1"/>
  <c r="H1450" i="16" s="1"/>
  <c r="L1451" i="16"/>
  <c r="K1451" i="16" s="1"/>
  <c r="H1451" i="16" s="1"/>
  <c r="L1452" i="16"/>
  <c r="K1452" i="16" s="1"/>
  <c r="L1453" i="16"/>
  <c r="K1453" i="16" s="1"/>
  <c r="L1454" i="16"/>
  <c r="K1454" i="16" s="1"/>
  <c r="L1455" i="16"/>
  <c r="K1455" i="16" s="1"/>
  <c r="L1456" i="16"/>
  <c r="K1456" i="16" s="1"/>
  <c r="L1457" i="16"/>
  <c r="K1457" i="16" s="1"/>
  <c r="L1458" i="16"/>
  <c r="K1458" i="16" s="1"/>
  <c r="H1458" i="16" s="1"/>
  <c r="L1459" i="16"/>
  <c r="K1459" i="16" s="1"/>
  <c r="H1459" i="16" s="1"/>
  <c r="L1460" i="16"/>
  <c r="K1460" i="16" s="1"/>
  <c r="L1461" i="16"/>
  <c r="K1461" i="16" s="1"/>
  <c r="L1462" i="16"/>
  <c r="K1462" i="16" s="1"/>
  <c r="H1462" i="16" s="1"/>
  <c r="L1463" i="16"/>
  <c r="K1463" i="16" s="1"/>
  <c r="L1464" i="16"/>
  <c r="K1464" i="16" s="1"/>
  <c r="L1465" i="16"/>
  <c r="K1465" i="16" s="1"/>
  <c r="L1466" i="16"/>
  <c r="K1466" i="16" s="1"/>
  <c r="L1467" i="16"/>
  <c r="K1467" i="16" s="1"/>
  <c r="H1467" i="16" s="1"/>
  <c r="L1468" i="16"/>
  <c r="K1468" i="16" s="1"/>
  <c r="L1469" i="16"/>
  <c r="K1469" i="16" s="1"/>
  <c r="L1470" i="16"/>
  <c r="K1470" i="16" s="1"/>
  <c r="H1470" i="16" s="1"/>
  <c r="L1471" i="16"/>
  <c r="K1471" i="16" s="1"/>
  <c r="H1471" i="16" s="1"/>
  <c r="L1472" i="16"/>
  <c r="K1472" i="16" s="1"/>
  <c r="L1473" i="16"/>
  <c r="K1473" i="16" s="1"/>
  <c r="L1474" i="16"/>
  <c r="K1474" i="16" s="1"/>
  <c r="H1474" i="16" s="1"/>
  <c r="L1475" i="16"/>
  <c r="K1475" i="16" s="1"/>
  <c r="H1475" i="16" s="1"/>
  <c r="L1476" i="16"/>
  <c r="K1476" i="16" s="1"/>
  <c r="L1477" i="16"/>
  <c r="K1477" i="16" s="1"/>
  <c r="L1478" i="16"/>
  <c r="K1478" i="16" s="1"/>
  <c r="L1479" i="16"/>
  <c r="K1479" i="16" s="1"/>
  <c r="L1480" i="16"/>
  <c r="K1480" i="16" s="1"/>
  <c r="L1481" i="16"/>
  <c r="K1481" i="16" s="1"/>
  <c r="L1482" i="16"/>
  <c r="K1482" i="16" s="1"/>
  <c r="H1482" i="16" s="1"/>
  <c r="L1483" i="16"/>
  <c r="K1483" i="16" s="1"/>
  <c r="H1483" i="16" s="1"/>
  <c r="L1484" i="16"/>
  <c r="K1484" i="16" s="1"/>
  <c r="L1485" i="16"/>
  <c r="K1485" i="16" s="1"/>
  <c r="H1485" i="16" s="1"/>
  <c r="L1486" i="16"/>
  <c r="K1486" i="16" s="1"/>
  <c r="H1486" i="16" s="1"/>
  <c r="L1487" i="16"/>
  <c r="K1487" i="16" s="1"/>
  <c r="H1487" i="16" s="1"/>
  <c r="L1488" i="16"/>
  <c r="K1488" i="16" s="1"/>
  <c r="L1489" i="16"/>
  <c r="K1489" i="16" s="1"/>
  <c r="L1490" i="16"/>
  <c r="K1490" i="16" s="1"/>
  <c r="L1491" i="16"/>
  <c r="K1491" i="16" s="1"/>
  <c r="H1491" i="16" s="1"/>
  <c r="L1492" i="16"/>
  <c r="K1492" i="16" s="1"/>
  <c r="L1493" i="16"/>
  <c r="K1493" i="16" s="1"/>
  <c r="L1494" i="16"/>
  <c r="K1494" i="16" s="1"/>
  <c r="L1495" i="16"/>
  <c r="K1495" i="16" s="1"/>
  <c r="H1495" i="16" s="1"/>
  <c r="L1496" i="16"/>
  <c r="K1496" i="16" s="1"/>
  <c r="L1497" i="16"/>
  <c r="K1497" i="16" s="1"/>
  <c r="H1497" i="16" s="1"/>
  <c r="L1498" i="16"/>
  <c r="K1498" i="16" s="1"/>
  <c r="L1499" i="16"/>
  <c r="K1499" i="16" s="1"/>
  <c r="H1499" i="16" s="1"/>
  <c r="L1500" i="16"/>
  <c r="K1500" i="16" s="1"/>
  <c r="L1501" i="16"/>
  <c r="K1501" i="16" s="1"/>
  <c r="L1502" i="16"/>
  <c r="K1502" i="16" s="1"/>
  <c r="L1503" i="16"/>
  <c r="K1503" i="16" s="1"/>
  <c r="L1504" i="16"/>
  <c r="K1504" i="16" s="1"/>
  <c r="L1505" i="16"/>
  <c r="K1505" i="16" s="1"/>
  <c r="L1506" i="16"/>
  <c r="K1506" i="16" s="1"/>
  <c r="H1506" i="16" s="1"/>
  <c r="L1507" i="16"/>
  <c r="K1507" i="16" s="1"/>
  <c r="H1507" i="16" s="1"/>
  <c r="L1508" i="16"/>
  <c r="K1508" i="16" s="1"/>
  <c r="L1509" i="16"/>
  <c r="K1509" i="16" s="1"/>
  <c r="L1510" i="16"/>
  <c r="K1510" i="16" s="1"/>
  <c r="H1510" i="16" s="1"/>
  <c r="L1511" i="16"/>
  <c r="K1511" i="16" s="1"/>
  <c r="H1511" i="16" s="1"/>
  <c r="L1512" i="16"/>
  <c r="K1512" i="16" s="1"/>
  <c r="L1513" i="16"/>
  <c r="K1513" i="16" s="1"/>
  <c r="L1514" i="16"/>
  <c r="K1514" i="16" s="1"/>
  <c r="L1515" i="16"/>
  <c r="K1515" i="16" s="1"/>
  <c r="H1515" i="16" s="1"/>
  <c r="L1516" i="16"/>
  <c r="K1516" i="16" s="1"/>
  <c r="L1517" i="16"/>
  <c r="K1517" i="16" s="1"/>
  <c r="L1518" i="16"/>
  <c r="K1518" i="16" s="1"/>
  <c r="H1518" i="16" s="1"/>
  <c r="L1519" i="16"/>
  <c r="K1519" i="16" s="1"/>
  <c r="H1519" i="16" s="1"/>
  <c r="L1520" i="16"/>
  <c r="K1520" i="16" s="1"/>
  <c r="L1521" i="16"/>
  <c r="K1521" i="16" s="1"/>
  <c r="H1521" i="16" s="1"/>
  <c r="L1522" i="16"/>
  <c r="K1522" i="16" s="1"/>
  <c r="H1522" i="16" s="1"/>
  <c r="L1523" i="16"/>
  <c r="K1523" i="16" s="1"/>
  <c r="H1523" i="16" s="1"/>
  <c r="L1524" i="16"/>
  <c r="K1524" i="16" s="1"/>
  <c r="L1525" i="16"/>
  <c r="K1525" i="16" s="1"/>
  <c r="L1526" i="16"/>
  <c r="K1526" i="16" s="1"/>
  <c r="L1527" i="16"/>
  <c r="K1527" i="16" s="1"/>
  <c r="L1528" i="16"/>
  <c r="K1528" i="16" s="1"/>
  <c r="L1529" i="16"/>
  <c r="K1529" i="16" s="1"/>
  <c r="L1530" i="16"/>
  <c r="K1530" i="16" s="1"/>
  <c r="L1531" i="16"/>
  <c r="K1531" i="16" s="1"/>
  <c r="H1531" i="16" s="1"/>
  <c r="L1532" i="16"/>
  <c r="K1532" i="16" s="1"/>
  <c r="L1533" i="16"/>
  <c r="K1533" i="16" s="1"/>
  <c r="H1533" i="16" s="1"/>
  <c r="L1534" i="16"/>
  <c r="K1534" i="16" s="1"/>
  <c r="H1534" i="16" s="1"/>
  <c r="L1535" i="16"/>
  <c r="K1535" i="16" s="1"/>
  <c r="H1535" i="16" s="1"/>
  <c r="L1536" i="16"/>
  <c r="K1536" i="16" s="1"/>
  <c r="L1537" i="16"/>
  <c r="K1537" i="16" s="1"/>
  <c r="L1538" i="16"/>
  <c r="K1538" i="16" s="1"/>
  <c r="L1539" i="16"/>
  <c r="K1539" i="16" s="1"/>
  <c r="H1539" i="16" s="1"/>
  <c r="L1540" i="16"/>
  <c r="K1540" i="16" s="1"/>
  <c r="L1541" i="16"/>
  <c r="K1541" i="16" s="1"/>
  <c r="L1542" i="16"/>
  <c r="K1542" i="16" s="1"/>
  <c r="L1543" i="16"/>
  <c r="K1543" i="16" s="1"/>
  <c r="H1543" i="16" s="1"/>
  <c r="L1544" i="16"/>
  <c r="K1544" i="16" s="1"/>
  <c r="L1545" i="16"/>
  <c r="K1545" i="16" s="1"/>
  <c r="L1546" i="16"/>
  <c r="K1546" i="16" s="1"/>
  <c r="L1547" i="16"/>
  <c r="K1547" i="16" s="1"/>
  <c r="H1547" i="16" s="1"/>
  <c r="L1548" i="16"/>
  <c r="K1548" i="16" s="1"/>
  <c r="L1549" i="16"/>
  <c r="K1549" i="16" s="1"/>
  <c r="L1550" i="16"/>
  <c r="K1550" i="16" s="1"/>
  <c r="L1551" i="16"/>
  <c r="K1551" i="16" s="1"/>
  <c r="L1552" i="16"/>
  <c r="K1552" i="16" s="1"/>
  <c r="L1553" i="16"/>
  <c r="K1553" i="16" s="1"/>
  <c r="L1554" i="16"/>
  <c r="K1554" i="16" s="1"/>
  <c r="H1554" i="16" s="1"/>
  <c r="L1555" i="16"/>
  <c r="K1555" i="16" s="1"/>
  <c r="H1555" i="16" s="1"/>
  <c r="L1556" i="16"/>
  <c r="K1556" i="16" s="1"/>
  <c r="L1557" i="16"/>
  <c r="K1557" i="16" s="1"/>
  <c r="L1558" i="16"/>
  <c r="K1558" i="16" s="1"/>
  <c r="H1558" i="16" s="1"/>
  <c r="L1559" i="16"/>
  <c r="K1559" i="16" s="1"/>
  <c r="H1559" i="16" s="1"/>
  <c r="L1560" i="16"/>
  <c r="K1560" i="16" s="1"/>
  <c r="L1561" i="16"/>
  <c r="K1561" i="16" s="1"/>
  <c r="L1562" i="16"/>
  <c r="K1562" i="16" s="1"/>
  <c r="L1563" i="16"/>
  <c r="K1563" i="16" s="1"/>
  <c r="H1563" i="16" s="1"/>
  <c r="L1564" i="16"/>
  <c r="K1564" i="16" s="1"/>
  <c r="L1565" i="16"/>
  <c r="K1565" i="16" s="1"/>
  <c r="L1566" i="16"/>
  <c r="K1566" i="16" s="1"/>
  <c r="H1566" i="16" s="1"/>
  <c r="L1567" i="16"/>
  <c r="K1567" i="16" s="1"/>
  <c r="H1567" i="16" s="1"/>
  <c r="L1568" i="16"/>
  <c r="K1568" i="16" s="1"/>
  <c r="L1569" i="16"/>
  <c r="K1569" i="16" s="1"/>
  <c r="H1569" i="16" s="1"/>
  <c r="L1570" i="16"/>
  <c r="K1570" i="16" s="1"/>
  <c r="H1570" i="16" s="1"/>
  <c r="L1571" i="16"/>
  <c r="K1571" i="16" s="1"/>
  <c r="H1571" i="16" s="1"/>
  <c r="L1572" i="16"/>
  <c r="K1572" i="16" s="1"/>
  <c r="L1573" i="16"/>
  <c r="K1573" i="16" s="1"/>
  <c r="L1574" i="16"/>
  <c r="K1574" i="16" s="1"/>
  <c r="L1575" i="16"/>
  <c r="K1575" i="16" s="1"/>
  <c r="L1576" i="16"/>
  <c r="K1576" i="16" s="1"/>
  <c r="L1577" i="16"/>
  <c r="K1577" i="16" s="1"/>
  <c r="L1578" i="16"/>
  <c r="K1578" i="16" s="1"/>
  <c r="H1578" i="16" s="1"/>
  <c r="L1579" i="16"/>
  <c r="K1579" i="16" s="1"/>
  <c r="H1579" i="16" s="1"/>
  <c r="L1580" i="16"/>
  <c r="K1580" i="16" s="1"/>
  <c r="L1581" i="16"/>
  <c r="K1581" i="16" s="1"/>
  <c r="L1582" i="16"/>
  <c r="K1582" i="16" s="1"/>
  <c r="H1582" i="16" s="1"/>
  <c r="L1583" i="16"/>
  <c r="K1583" i="16" s="1"/>
  <c r="H1583" i="16" s="1"/>
  <c r="L1584" i="16"/>
  <c r="K1584" i="16" s="1"/>
  <c r="L1585" i="16"/>
  <c r="K1585" i="16" s="1"/>
  <c r="L1586" i="16"/>
  <c r="K1586" i="16" s="1"/>
  <c r="L1587" i="16"/>
  <c r="K1587" i="16" s="1"/>
  <c r="H1587" i="16" s="1"/>
  <c r="L1588" i="16"/>
  <c r="K1588" i="16" s="1"/>
  <c r="L1589" i="16"/>
  <c r="K1589" i="16" s="1"/>
  <c r="L1590" i="16"/>
  <c r="K1590" i="16" s="1"/>
  <c r="H1590" i="16" s="1"/>
  <c r="L1591" i="16"/>
  <c r="K1591" i="16" s="1"/>
  <c r="L1592" i="16"/>
  <c r="K1592" i="16" s="1"/>
  <c r="L1593" i="16"/>
  <c r="K1593" i="16" s="1"/>
  <c r="L1594" i="16"/>
  <c r="K1594" i="16" s="1"/>
  <c r="H1594" i="16" s="1"/>
  <c r="L1595" i="16"/>
  <c r="K1595" i="16" s="1"/>
  <c r="H1595" i="16" s="1"/>
  <c r="L1596" i="16"/>
  <c r="K1596" i="16" s="1"/>
  <c r="L1597" i="16"/>
  <c r="K1597" i="16" s="1"/>
  <c r="L1598" i="16"/>
  <c r="K1598" i="16" s="1"/>
  <c r="L1599" i="16"/>
  <c r="K1599" i="16" s="1"/>
  <c r="L1600" i="16"/>
  <c r="K1600" i="16" s="1"/>
  <c r="L1601" i="16"/>
  <c r="K1601" i="16" s="1"/>
  <c r="L1602" i="16"/>
  <c r="K1602" i="16" s="1"/>
  <c r="H1602" i="16" s="1"/>
  <c r="L1603" i="16"/>
  <c r="K1603" i="16" s="1"/>
  <c r="H1603" i="16" s="1"/>
  <c r="L1604" i="16"/>
  <c r="K1604" i="16" s="1"/>
  <c r="L1605" i="16"/>
  <c r="K1605" i="16" s="1"/>
  <c r="L1606" i="16"/>
  <c r="K1606" i="16" s="1"/>
  <c r="H1606" i="16" s="1"/>
  <c r="L1607" i="16"/>
  <c r="K1607" i="16" s="1"/>
  <c r="H1607" i="16" s="1"/>
  <c r="L1608" i="16"/>
  <c r="K1608" i="16" s="1"/>
  <c r="L1609" i="16"/>
  <c r="K1609" i="16" s="1"/>
  <c r="L1610" i="16"/>
  <c r="K1610" i="16" s="1"/>
  <c r="L1611" i="16"/>
  <c r="K1611" i="16" s="1"/>
  <c r="H1611" i="16" s="1"/>
  <c r="L1612" i="16"/>
  <c r="K1612" i="16" s="1"/>
  <c r="L1613" i="16"/>
  <c r="K1613" i="16" s="1"/>
  <c r="L1614" i="16"/>
  <c r="K1614" i="16" s="1"/>
  <c r="H1614" i="16" s="1"/>
  <c r="L1615" i="16"/>
  <c r="K1615" i="16" s="1"/>
  <c r="H1615" i="16" s="1"/>
  <c r="L1616" i="16"/>
  <c r="K1616" i="16" s="1"/>
  <c r="L1617" i="16"/>
  <c r="K1617" i="16" s="1"/>
  <c r="H1617" i="16" s="1"/>
  <c r="L1618" i="16"/>
  <c r="K1618" i="16" s="1"/>
  <c r="H1618" i="16" s="1"/>
  <c r="L1619" i="16"/>
  <c r="K1619" i="16" s="1"/>
  <c r="H1619" i="16" s="1"/>
  <c r="L1620" i="16"/>
  <c r="K1620" i="16" s="1"/>
  <c r="L1621" i="16"/>
  <c r="K1621" i="16" s="1"/>
  <c r="L1622" i="16"/>
  <c r="K1622" i="16" s="1"/>
  <c r="L1623" i="16"/>
  <c r="K1623" i="16" s="1"/>
  <c r="L1624" i="16"/>
  <c r="K1624" i="16" s="1"/>
  <c r="L1625" i="16"/>
  <c r="K1625" i="16" s="1"/>
  <c r="L1626" i="16"/>
  <c r="K1626" i="16" s="1"/>
  <c r="H1626" i="16" s="1"/>
  <c r="L1627" i="16"/>
  <c r="K1627" i="16" s="1"/>
  <c r="H1627" i="16" s="1"/>
  <c r="L1628" i="16"/>
  <c r="K1628" i="16" s="1"/>
  <c r="L1629" i="16"/>
  <c r="K1629" i="16" s="1"/>
  <c r="L1630" i="16"/>
  <c r="K1630" i="16" s="1"/>
  <c r="L1631" i="16"/>
  <c r="K1631" i="16" s="1"/>
  <c r="H1631" i="16" s="1"/>
  <c r="L1632" i="16"/>
  <c r="K1632" i="16" s="1"/>
  <c r="L1633" i="16"/>
  <c r="K1633" i="16" s="1"/>
  <c r="L1634" i="16"/>
  <c r="K1634" i="16" s="1"/>
  <c r="L1635" i="16"/>
  <c r="K1635" i="16" s="1"/>
  <c r="H1635" i="16" s="1"/>
  <c r="L1636" i="16"/>
  <c r="K1636" i="16" s="1"/>
  <c r="L1637" i="16"/>
  <c r="K1637" i="16" s="1"/>
  <c r="L1638" i="16"/>
  <c r="K1638" i="16" s="1"/>
  <c r="H1638" i="16" s="1"/>
  <c r="L1639" i="16"/>
  <c r="K1639" i="16" s="1"/>
  <c r="H1639" i="16" s="1"/>
  <c r="L1640" i="16"/>
  <c r="K1640" i="16" s="1"/>
  <c r="L1641" i="16"/>
  <c r="K1641" i="16" s="1"/>
  <c r="L1642" i="16"/>
  <c r="K1642" i="16" s="1"/>
  <c r="H1642" i="16" s="1"/>
  <c r="L1643" i="16"/>
  <c r="K1643" i="16" s="1"/>
  <c r="H1643" i="16" s="1"/>
  <c r="L1644" i="16"/>
  <c r="K1644" i="16" s="1"/>
  <c r="L1645" i="16"/>
  <c r="K1645" i="16" s="1"/>
  <c r="L1646" i="16"/>
  <c r="K1646" i="16" s="1"/>
  <c r="L1647" i="16"/>
  <c r="K1647" i="16" s="1"/>
  <c r="L1648" i="16"/>
  <c r="K1648" i="16" s="1"/>
  <c r="L1649" i="16"/>
  <c r="K1649" i="16" s="1"/>
  <c r="L1650" i="16"/>
  <c r="K1650" i="16" s="1"/>
  <c r="H1650" i="16" s="1"/>
  <c r="L1651" i="16"/>
  <c r="K1651" i="16" s="1"/>
  <c r="H1651" i="16" s="1"/>
  <c r="L1652" i="16"/>
  <c r="K1652" i="16" s="1"/>
  <c r="L1653" i="16"/>
  <c r="K1653" i="16" s="1"/>
  <c r="H1653" i="16" s="1"/>
  <c r="L1654" i="16"/>
  <c r="K1654" i="16" s="1"/>
  <c r="H1654" i="16" s="1"/>
  <c r="L1655" i="16"/>
  <c r="K1655" i="16" s="1"/>
  <c r="H1655" i="16" s="1"/>
  <c r="L1656" i="16"/>
  <c r="K1656" i="16" s="1"/>
  <c r="L1657" i="16"/>
  <c r="K1657" i="16" s="1"/>
  <c r="L1658" i="16"/>
  <c r="K1658" i="16" s="1"/>
  <c r="L1659" i="16"/>
  <c r="K1659" i="16" s="1"/>
  <c r="H1659" i="16" s="1"/>
  <c r="L1660" i="16"/>
  <c r="K1660" i="16" s="1"/>
  <c r="L1661" i="16"/>
  <c r="K1661" i="16" s="1"/>
  <c r="L1662" i="16"/>
  <c r="K1662" i="16" s="1"/>
  <c r="H1662" i="16" s="1"/>
  <c r="L1663" i="16"/>
  <c r="K1663" i="16" s="1"/>
  <c r="H1663" i="16" s="1"/>
  <c r="L1664" i="16"/>
  <c r="K1664" i="16" s="1"/>
  <c r="L1665" i="16"/>
  <c r="K1665" i="16" s="1"/>
  <c r="H1665" i="16" s="1"/>
  <c r="L1666" i="16"/>
  <c r="K1666" i="16" s="1"/>
  <c r="H1666" i="16" s="1"/>
  <c r="L1667" i="16"/>
  <c r="K1667" i="16" s="1"/>
  <c r="H1667" i="16" s="1"/>
  <c r="L1668" i="16"/>
  <c r="K1668" i="16" s="1"/>
  <c r="L1669" i="16"/>
  <c r="K1669" i="16" s="1"/>
  <c r="L1670" i="16"/>
  <c r="K1670" i="16" s="1"/>
  <c r="L1671" i="16"/>
  <c r="K1671" i="16" s="1"/>
  <c r="L1672" i="16"/>
  <c r="K1672" i="16" s="1"/>
  <c r="L1673" i="16"/>
  <c r="K1673" i="16" s="1"/>
  <c r="L1674" i="16"/>
  <c r="K1674" i="16" s="1"/>
  <c r="L1675" i="16"/>
  <c r="K1675" i="16" s="1"/>
  <c r="H1675" i="16" s="1"/>
  <c r="L1676" i="16"/>
  <c r="K1676" i="16" s="1"/>
  <c r="L1677" i="16"/>
  <c r="K1677" i="16" s="1"/>
  <c r="H1677" i="16" s="1"/>
  <c r="L1678" i="16"/>
  <c r="K1678" i="16" s="1"/>
  <c r="H1678" i="16" s="1"/>
  <c r="L1679" i="16"/>
  <c r="K1679" i="16" s="1"/>
  <c r="H1679" i="16" s="1"/>
  <c r="L1680" i="16"/>
  <c r="K1680" i="16" s="1"/>
  <c r="L1681" i="16"/>
  <c r="K1681" i="16" s="1"/>
  <c r="L1682" i="16"/>
  <c r="K1682" i="16" s="1"/>
  <c r="L1683" i="16"/>
  <c r="K1683" i="16" s="1"/>
  <c r="H1683" i="16" s="1"/>
  <c r="L1684" i="16"/>
  <c r="K1684" i="16" s="1"/>
  <c r="L1685" i="16"/>
  <c r="K1685" i="16" s="1"/>
  <c r="L1686" i="16"/>
  <c r="K1686" i="16" s="1"/>
  <c r="H1686" i="16" s="1"/>
  <c r="L1687" i="16"/>
  <c r="K1687" i="16" s="1"/>
  <c r="H1687" i="16" s="1"/>
  <c r="L1688" i="16"/>
  <c r="K1688" i="16" s="1"/>
  <c r="L1689" i="16"/>
  <c r="K1689" i="16" s="1"/>
  <c r="H1689" i="16" s="1"/>
  <c r="L1690" i="16"/>
  <c r="K1690" i="16" s="1"/>
  <c r="H1690" i="16" s="1"/>
  <c r="L1691" i="16"/>
  <c r="K1691" i="16" s="1"/>
  <c r="H1691" i="16" s="1"/>
  <c r="L1692" i="16"/>
  <c r="K1692" i="16" s="1"/>
  <c r="L1693" i="16"/>
  <c r="K1693" i="16" s="1"/>
  <c r="L1694" i="16"/>
  <c r="K1694" i="16" s="1"/>
  <c r="L1695" i="16"/>
  <c r="K1695" i="16" s="1"/>
  <c r="L1696" i="16"/>
  <c r="K1696" i="16" s="1"/>
  <c r="L1697" i="16"/>
  <c r="K1697" i="16" s="1"/>
  <c r="L1698" i="16"/>
  <c r="K1698" i="16" s="1"/>
  <c r="H1698" i="16" s="1"/>
  <c r="L1699" i="16"/>
  <c r="K1699" i="16" s="1"/>
  <c r="H1699" i="16" s="1"/>
  <c r="L1700" i="16"/>
  <c r="K1700" i="16" s="1"/>
  <c r="L1701" i="16"/>
  <c r="K1701" i="16" s="1"/>
  <c r="H1701" i="16" s="1"/>
  <c r="L1702" i="16"/>
  <c r="K1702" i="16" s="1"/>
  <c r="H1702" i="16" s="1"/>
  <c r="L1703" i="16"/>
  <c r="K1703" i="16" s="1"/>
  <c r="H1703" i="16" s="1"/>
  <c r="L1704" i="16"/>
  <c r="K1704" i="16" s="1"/>
  <c r="L1705" i="16"/>
  <c r="K1705" i="16" s="1"/>
  <c r="L1706" i="16"/>
  <c r="K1706" i="16" s="1"/>
  <c r="L1707" i="16"/>
  <c r="K1707" i="16" s="1"/>
  <c r="H1707" i="16" s="1"/>
  <c r="L1708" i="16"/>
  <c r="K1708" i="16" s="1"/>
  <c r="L1709" i="16"/>
  <c r="K1709" i="16" s="1"/>
  <c r="L1710" i="16"/>
  <c r="K1710" i="16" s="1"/>
  <c r="H1710" i="16" s="1"/>
  <c r="L1711" i="16"/>
  <c r="K1711" i="16" s="1"/>
  <c r="H1711" i="16" s="1"/>
  <c r="L1712" i="16"/>
  <c r="K1712" i="16" s="1"/>
  <c r="L1713" i="16"/>
  <c r="K1713" i="16" s="1"/>
  <c r="H1713" i="16" s="1"/>
  <c r="L1714" i="16"/>
  <c r="K1714" i="16" s="1"/>
  <c r="L1715" i="16"/>
  <c r="K1715" i="16" s="1"/>
  <c r="H1715" i="16" s="1"/>
  <c r="L1716" i="16"/>
  <c r="K1716" i="16" s="1"/>
  <c r="L1717" i="16"/>
  <c r="K1717" i="16" s="1"/>
  <c r="L1718" i="16"/>
  <c r="K1718" i="16" s="1"/>
  <c r="L1719" i="16"/>
  <c r="K1719" i="16" s="1"/>
  <c r="L1720" i="16"/>
  <c r="K1720" i="16" s="1"/>
  <c r="L1721" i="16"/>
  <c r="K1721" i="16" s="1"/>
  <c r="L1722" i="16"/>
  <c r="K1722" i="16" s="1"/>
  <c r="H1722" i="16" s="1"/>
  <c r="L1723" i="16"/>
  <c r="K1723" i="16" s="1"/>
  <c r="H1723" i="16" s="1"/>
  <c r="L1724" i="16"/>
  <c r="K1724" i="16" s="1"/>
  <c r="L1725" i="16"/>
  <c r="K1725" i="16" s="1"/>
  <c r="H1725" i="16" s="1"/>
  <c r="L1726" i="16"/>
  <c r="K1726" i="16" s="1"/>
  <c r="L1727" i="16"/>
  <c r="K1727" i="16" s="1"/>
  <c r="L1728" i="16"/>
  <c r="K1728" i="16" s="1"/>
  <c r="L1729" i="16"/>
  <c r="K1729" i="16" s="1"/>
  <c r="L1730" i="16"/>
  <c r="K1730" i="16" s="1"/>
  <c r="L1731" i="16"/>
  <c r="K1731" i="16" s="1"/>
  <c r="H1731" i="16" s="1"/>
  <c r="L1732" i="16"/>
  <c r="K1732" i="16" s="1"/>
  <c r="L1733" i="16"/>
  <c r="K1733" i="16" s="1"/>
  <c r="L1734" i="16"/>
  <c r="K1734" i="16" s="1"/>
  <c r="H1734" i="16" s="1"/>
  <c r="L1735" i="16"/>
  <c r="K1735" i="16" s="1"/>
  <c r="H1735" i="16" s="1"/>
  <c r="L1736" i="16"/>
  <c r="K1736" i="16" s="1"/>
  <c r="L1737" i="16"/>
  <c r="K1737" i="16" s="1"/>
  <c r="H1737" i="16" s="1"/>
  <c r="L1738" i="16"/>
  <c r="K1738" i="16" s="1"/>
  <c r="H1738" i="16" s="1"/>
  <c r="L1739" i="16"/>
  <c r="K1739" i="16" s="1"/>
  <c r="H1739" i="16" s="1"/>
  <c r="L1740" i="16"/>
  <c r="K1740" i="16" s="1"/>
  <c r="L1741" i="16"/>
  <c r="K1741" i="16" s="1"/>
  <c r="L1742" i="16"/>
  <c r="K1742" i="16" s="1"/>
  <c r="L1743" i="16"/>
  <c r="K1743" i="16" s="1"/>
  <c r="L1744" i="16"/>
  <c r="K1744" i="16" s="1"/>
  <c r="L1745" i="16"/>
  <c r="K1745" i="16" s="1"/>
  <c r="L1746" i="16"/>
  <c r="K1746" i="16" s="1"/>
  <c r="H1746" i="16" s="1"/>
  <c r="L1747" i="16"/>
  <c r="K1747" i="16" s="1"/>
  <c r="H1747" i="16" s="1"/>
  <c r="L1748" i="16"/>
  <c r="K1748" i="16" s="1"/>
  <c r="L1749" i="16"/>
  <c r="K1749" i="16" s="1"/>
  <c r="H1749" i="16" s="1"/>
  <c r="L1750" i="16"/>
  <c r="K1750" i="16" s="1"/>
  <c r="H1750" i="16" s="1"/>
  <c r="L1751" i="16"/>
  <c r="K1751" i="16" s="1"/>
  <c r="H1751" i="16" s="1"/>
  <c r="L1752" i="16"/>
  <c r="K1752" i="16" s="1"/>
  <c r="L1753" i="16"/>
  <c r="K1753" i="16" s="1"/>
  <c r="L1754" i="16"/>
  <c r="K1754" i="16" s="1"/>
  <c r="L1755" i="16"/>
  <c r="K1755" i="16" s="1"/>
  <c r="H1755" i="16" s="1"/>
  <c r="L1756" i="16"/>
  <c r="K1756" i="16" s="1"/>
  <c r="L1757" i="16"/>
  <c r="K1757" i="16" s="1"/>
  <c r="L1758" i="16"/>
  <c r="K1758" i="16" s="1"/>
  <c r="L1759" i="16"/>
  <c r="K1759" i="16" s="1"/>
  <c r="H1759" i="16" s="1"/>
  <c r="L1760" i="16"/>
  <c r="K1760" i="16" s="1"/>
  <c r="L1761" i="16"/>
  <c r="K1761" i="16" s="1"/>
  <c r="H1761" i="16" s="1"/>
  <c r="L1762" i="16"/>
  <c r="K1762" i="16" s="1"/>
  <c r="L1763" i="16"/>
  <c r="K1763" i="16" s="1"/>
  <c r="H1763" i="16" s="1"/>
  <c r="L1764" i="16"/>
  <c r="K1764" i="16" s="1"/>
  <c r="L1765" i="16"/>
  <c r="K1765" i="16" s="1"/>
  <c r="L1766" i="16"/>
  <c r="K1766" i="16" s="1"/>
  <c r="L1767" i="16"/>
  <c r="K1767" i="16" s="1"/>
  <c r="L1768" i="16"/>
  <c r="K1768" i="16" s="1"/>
  <c r="L1769" i="16"/>
  <c r="K1769" i="16" s="1"/>
  <c r="L1770" i="16"/>
  <c r="K1770" i="16" s="1"/>
  <c r="H1770" i="16" s="1"/>
  <c r="L1771" i="16"/>
  <c r="K1771" i="16" s="1"/>
  <c r="H1771" i="16" s="1"/>
  <c r="L1772" i="16"/>
  <c r="K1772" i="16" s="1"/>
  <c r="L1773" i="16"/>
  <c r="K1773" i="16" s="1"/>
  <c r="H1773" i="16" s="1"/>
  <c r="L1774" i="16"/>
  <c r="K1774" i="16" s="1"/>
  <c r="L1775" i="16"/>
  <c r="K1775" i="16" s="1"/>
  <c r="H1775" i="16" s="1"/>
  <c r="L1776" i="16"/>
  <c r="K1776" i="16" s="1"/>
  <c r="L1777" i="16"/>
  <c r="K1777" i="16" s="1"/>
  <c r="L1778" i="16"/>
  <c r="K1778" i="16" s="1"/>
  <c r="L1779" i="16"/>
  <c r="K1779" i="16" s="1"/>
  <c r="H1779" i="16" s="1"/>
  <c r="L1780" i="16"/>
  <c r="K1780" i="16" s="1"/>
  <c r="L1781" i="16"/>
  <c r="K1781" i="16" s="1"/>
  <c r="L1782" i="16"/>
  <c r="K1782" i="16" s="1"/>
  <c r="H1782" i="16" s="1"/>
  <c r="L1783" i="16"/>
  <c r="K1783" i="16" s="1"/>
  <c r="H1783" i="16" s="1"/>
  <c r="L1784" i="16"/>
  <c r="K1784" i="16" s="1"/>
  <c r="L1785" i="16"/>
  <c r="K1785" i="16" s="1"/>
  <c r="H1785" i="16" s="1"/>
  <c r="L1786" i="16"/>
  <c r="K1786" i="16" s="1"/>
  <c r="H1786" i="16" s="1"/>
  <c r="L1787" i="16"/>
  <c r="K1787" i="16" s="1"/>
  <c r="H1787" i="16" s="1"/>
  <c r="L1788" i="16"/>
  <c r="K1788" i="16" s="1"/>
  <c r="L1789" i="16"/>
  <c r="K1789" i="16" s="1"/>
  <c r="L1790" i="16"/>
  <c r="K1790" i="16" s="1"/>
  <c r="L1791" i="16"/>
  <c r="K1791" i="16" s="1"/>
  <c r="L1792" i="16"/>
  <c r="K1792" i="16" s="1"/>
  <c r="L1793" i="16"/>
  <c r="K1793" i="16" s="1"/>
  <c r="L1794" i="16"/>
  <c r="K1794" i="16" s="1"/>
  <c r="L1795" i="16"/>
  <c r="K1795" i="16" s="1"/>
  <c r="H1795" i="16" s="1"/>
  <c r="L1796" i="16"/>
  <c r="K1796" i="16" s="1"/>
  <c r="L1797" i="16"/>
  <c r="K1797" i="16" s="1"/>
  <c r="H1797" i="16" s="1"/>
  <c r="L1798" i="16"/>
  <c r="K1798" i="16" s="1"/>
  <c r="H1798" i="16" s="1"/>
  <c r="L1799" i="16"/>
  <c r="K1799" i="16" s="1"/>
  <c r="H1799" i="16" s="1"/>
  <c r="L1800" i="16"/>
  <c r="K1800" i="16" s="1"/>
  <c r="L1801" i="16"/>
  <c r="K1801" i="16" s="1"/>
  <c r="L1802" i="16"/>
  <c r="K1802" i="16" s="1"/>
  <c r="L1803" i="16"/>
  <c r="K1803" i="16" s="1"/>
  <c r="H1803" i="16" s="1"/>
  <c r="L1804" i="16"/>
  <c r="K1804" i="16" s="1"/>
  <c r="L1805" i="16"/>
  <c r="K1805" i="16" s="1"/>
  <c r="L1806" i="16"/>
  <c r="K1806" i="16" s="1"/>
  <c r="H1806" i="16" s="1"/>
  <c r="L1807" i="16"/>
  <c r="K1807" i="16" s="1"/>
  <c r="L1808" i="16"/>
  <c r="K1808" i="16" s="1"/>
  <c r="L1809" i="16"/>
  <c r="K1809" i="16" s="1"/>
  <c r="H1809" i="16" s="1"/>
  <c r="L1810" i="16"/>
  <c r="K1810" i="16" s="1"/>
  <c r="L1811" i="16"/>
  <c r="K1811" i="16" s="1"/>
  <c r="H1811" i="16" s="1"/>
  <c r="L1812" i="16"/>
  <c r="K1812" i="16" s="1"/>
  <c r="L1813" i="16"/>
  <c r="K1813" i="16" s="1"/>
  <c r="L1814" i="16"/>
  <c r="K1814" i="16" s="1"/>
  <c r="L1815" i="16"/>
  <c r="K1815" i="16" s="1"/>
  <c r="L1816" i="16"/>
  <c r="K1816" i="16" s="1"/>
  <c r="L1817" i="16"/>
  <c r="K1817" i="16" s="1"/>
  <c r="L1818" i="16"/>
  <c r="K1818" i="16" s="1"/>
  <c r="H1818" i="16" s="1"/>
  <c r="L1819" i="16"/>
  <c r="K1819" i="16" s="1"/>
  <c r="H1819" i="16" s="1"/>
  <c r="L1820" i="16"/>
  <c r="K1820" i="16" s="1"/>
  <c r="L1821" i="16"/>
  <c r="K1821" i="16" s="1"/>
  <c r="H1821" i="16" s="1"/>
  <c r="L1822" i="16"/>
  <c r="K1822" i="16" s="1"/>
  <c r="H1822" i="16" s="1"/>
  <c r="L1823" i="16"/>
  <c r="K1823" i="16" s="1"/>
  <c r="H1823" i="16" s="1"/>
  <c r="L1824" i="16"/>
  <c r="K1824" i="16" s="1"/>
  <c r="L1825" i="16"/>
  <c r="K1825" i="16" s="1"/>
  <c r="L1826" i="16"/>
  <c r="K1826" i="16" s="1"/>
  <c r="L1827" i="16"/>
  <c r="K1827" i="16" s="1"/>
  <c r="H1827" i="16" s="1"/>
  <c r="L1828" i="16"/>
  <c r="K1828" i="16" s="1"/>
  <c r="L1829" i="16"/>
  <c r="K1829" i="16" s="1"/>
  <c r="L1830" i="16"/>
  <c r="K1830" i="16" s="1"/>
  <c r="L1831" i="16"/>
  <c r="K1831" i="16" s="1"/>
  <c r="H1831" i="16" s="1"/>
  <c r="L1832" i="16"/>
  <c r="K1832" i="16" s="1"/>
  <c r="L1833" i="16"/>
  <c r="K1833" i="16" s="1"/>
  <c r="H1833" i="16" s="1"/>
  <c r="L1834" i="16"/>
  <c r="K1834" i="16" s="1"/>
  <c r="H1834" i="16" s="1"/>
  <c r="L1835" i="16"/>
  <c r="K1835" i="16" s="1"/>
  <c r="H1835" i="16" s="1"/>
  <c r="L1836" i="16"/>
  <c r="K1836" i="16" s="1"/>
  <c r="L1837" i="16"/>
  <c r="K1837" i="16" s="1"/>
  <c r="L1838" i="16"/>
  <c r="K1838" i="16" s="1"/>
  <c r="L1839" i="16"/>
  <c r="K1839" i="16" s="1"/>
  <c r="L1840" i="16"/>
  <c r="K1840" i="16" s="1"/>
  <c r="L1841" i="16"/>
  <c r="K1841" i="16" s="1"/>
  <c r="L1842" i="16"/>
  <c r="K1842" i="16" s="1"/>
  <c r="L1843" i="16"/>
  <c r="K1843" i="16" s="1"/>
  <c r="H1843" i="16" s="1"/>
  <c r="L1844" i="16"/>
  <c r="K1844" i="16" s="1"/>
  <c r="L1845" i="16"/>
  <c r="K1845" i="16" s="1"/>
  <c r="L1846" i="16"/>
  <c r="K1846" i="16" s="1"/>
  <c r="H1846" i="16" s="1"/>
  <c r="L1847" i="16"/>
  <c r="K1847" i="16" s="1"/>
  <c r="H1847" i="16" s="1"/>
  <c r="L1848" i="16"/>
  <c r="K1848" i="16" s="1"/>
  <c r="L1849" i="16"/>
  <c r="K1849" i="16" s="1"/>
  <c r="L1850" i="16"/>
  <c r="K1850" i="16" s="1"/>
  <c r="L1851" i="16"/>
  <c r="K1851" i="16" s="1"/>
  <c r="H1851" i="16" s="1"/>
  <c r="L1852" i="16"/>
  <c r="K1852" i="16" s="1"/>
  <c r="L1853" i="16"/>
  <c r="K1853" i="16" s="1"/>
  <c r="L1854" i="16"/>
  <c r="K1854" i="16" s="1"/>
  <c r="H1854" i="16" s="1"/>
  <c r="L1855" i="16"/>
  <c r="K1855" i="16" s="1"/>
  <c r="H1855" i="16" s="1"/>
  <c r="L1856" i="16"/>
  <c r="K1856" i="16" s="1"/>
  <c r="L1857" i="16"/>
  <c r="K1857" i="16" s="1"/>
  <c r="L1858" i="16"/>
  <c r="K1858" i="16" s="1"/>
  <c r="H1858" i="16" s="1"/>
  <c r="L1859" i="16"/>
  <c r="K1859" i="16" s="1"/>
  <c r="H1859" i="16" s="1"/>
  <c r="L1860" i="16"/>
  <c r="K1860" i="16" s="1"/>
  <c r="L1861" i="16"/>
  <c r="K1861" i="16" s="1"/>
  <c r="L1862" i="16"/>
  <c r="K1862" i="16" s="1"/>
  <c r="L1863" i="16"/>
  <c r="K1863" i="16" s="1"/>
  <c r="L1864" i="16"/>
  <c r="K1864" i="16" s="1"/>
  <c r="L1865" i="16"/>
  <c r="K1865" i="16" s="1"/>
  <c r="L1866" i="16"/>
  <c r="K1866" i="16" s="1"/>
  <c r="H1866" i="16" s="1"/>
  <c r="L1867" i="16"/>
  <c r="K1867" i="16" s="1"/>
  <c r="H1867" i="16" s="1"/>
  <c r="L1868" i="16"/>
  <c r="K1868" i="16" s="1"/>
  <c r="L1869" i="16"/>
  <c r="K1869" i="16" s="1"/>
  <c r="H1869" i="16" s="1"/>
  <c r="L1870" i="16"/>
  <c r="K1870" i="16" s="1"/>
  <c r="H1870" i="16" s="1"/>
  <c r="L1871" i="16"/>
  <c r="K1871" i="16" s="1"/>
  <c r="H1871" i="16" s="1"/>
  <c r="L1872" i="16"/>
  <c r="K1872" i="16" s="1"/>
  <c r="L1873" i="16"/>
  <c r="K1873" i="16" s="1"/>
  <c r="L1874" i="16"/>
  <c r="K1874" i="16" s="1"/>
  <c r="L1875" i="16"/>
  <c r="K1875" i="16" s="1"/>
  <c r="H1875" i="16" s="1"/>
  <c r="L1876" i="16"/>
  <c r="K1876" i="16" s="1"/>
  <c r="L1877" i="16"/>
  <c r="K1877" i="16" s="1"/>
  <c r="L1878" i="16"/>
  <c r="K1878" i="16" s="1"/>
  <c r="H1878" i="16" s="1"/>
  <c r="L1879" i="16"/>
  <c r="K1879" i="16" s="1"/>
  <c r="H1879" i="16" s="1"/>
  <c r="L1880" i="16"/>
  <c r="K1880" i="16" s="1"/>
  <c r="L1881" i="16"/>
  <c r="K1881" i="16" s="1"/>
  <c r="H1881" i="16" s="1"/>
  <c r="L1882" i="16"/>
  <c r="K1882" i="16" s="1"/>
  <c r="H1882" i="16" s="1"/>
  <c r="L1883" i="16"/>
  <c r="K1883" i="16" s="1"/>
  <c r="H1883" i="16" s="1"/>
  <c r="L1884" i="16"/>
  <c r="K1884" i="16" s="1"/>
  <c r="L1885" i="16"/>
  <c r="K1885" i="16" s="1"/>
  <c r="L1886" i="16"/>
  <c r="K1886" i="16" s="1"/>
  <c r="L1887" i="16"/>
  <c r="K1887" i="16" s="1"/>
  <c r="L1888" i="16"/>
  <c r="K1888" i="16" s="1"/>
  <c r="L1889" i="16"/>
  <c r="K1889" i="16" s="1"/>
  <c r="L1890" i="16"/>
  <c r="K1890" i="16" s="1"/>
  <c r="H1890" i="16" s="1"/>
  <c r="L1891" i="16"/>
  <c r="K1891" i="16" s="1"/>
  <c r="H1891" i="16" s="1"/>
  <c r="L1892" i="16"/>
  <c r="K1892" i="16" s="1"/>
  <c r="L1893" i="16"/>
  <c r="K1893" i="16" s="1"/>
  <c r="H1893" i="16" s="1"/>
  <c r="L1894" i="16"/>
  <c r="K1894" i="16" s="1"/>
  <c r="L1895" i="16"/>
  <c r="K1895" i="16" s="1"/>
  <c r="H1895" i="16" s="1"/>
  <c r="L1896" i="16"/>
  <c r="K1896" i="16" s="1"/>
  <c r="L1897" i="16"/>
  <c r="K1897" i="16" s="1"/>
  <c r="L1898" i="16"/>
  <c r="K1898" i="16" s="1"/>
  <c r="L1899" i="16"/>
  <c r="K1899" i="16" s="1"/>
  <c r="H1899" i="16" s="1"/>
  <c r="L1900" i="16"/>
  <c r="K1900" i="16" s="1"/>
  <c r="L1901" i="16"/>
  <c r="K1901" i="16" s="1"/>
  <c r="L1902" i="16"/>
  <c r="K1902" i="16" s="1"/>
  <c r="H1902" i="16" s="1"/>
  <c r="L1903" i="16"/>
  <c r="K1903" i="16" s="1"/>
  <c r="H1903" i="16" s="1"/>
  <c r="L1904" i="16"/>
  <c r="K1904" i="16" s="1"/>
  <c r="L1905" i="16"/>
  <c r="K1905" i="16" s="1"/>
  <c r="H1905" i="16" s="1"/>
  <c r="L1906" i="16"/>
  <c r="K1906" i="16" s="1"/>
  <c r="H1906" i="16" s="1"/>
  <c r="L1907" i="16"/>
  <c r="K1907" i="16" s="1"/>
  <c r="H1907" i="16" s="1"/>
  <c r="L1908" i="16"/>
  <c r="K1908" i="16" s="1"/>
  <c r="L1909" i="16"/>
  <c r="K1909" i="16" s="1"/>
  <c r="L1910" i="16"/>
  <c r="K1910" i="16" s="1"/>
  <c r="L1911" i="16"/>
  <c r="K1911" i="16" s="1"/>
  <c r="L1912" i="16"/>
  <c r="K1912" i="16" s="1"/>
  <c r="L1913" i="16"/>
  <c r="K1913" i="16" s="1"/>
  <c r="L1914" i="16"/>
  <c r="K1914" i="16" s="1"/>
  <c r="H1914" i="16" s="1"/>
  <c r="L1915" i="16"/>
  <c r="K1915" i="16" s="1"/>
  <c r="H1915" i="16" s="1"/>
  <c r="L1916" i="16"/>
  <c r="K1916" i="16" s="1"/>
  <c r="L1917" i="16"/>
  <c r="K1917" i="16" s="1"/>
  <c r="H1917" i="16" s="1"/>
  <c r="L1918" i="16"/>
  <c r="K1918" i="16" s="1"/>
  <c r="H1918" i="16" s="1"/>
  <c r="L1919" i="16"/>
  <c r="K1919" i="16" s="1"/>
  <c r="H1919" i="16" s="1"/>
  <c r="L1920" i="16"/>
  <c r="K1920" i="16" s="1"/>
  <c r="L1921" i="16"/>
  <c r="K1921" i="16" s="1"/>
  <c r="L1922" i="16"/>
  <c r="K1922" i="16" s="1"/>
  <c r="L1923" i="16"/>
  <c r="K1923" i="16" s="1"/>
  <c r="H1923" i="16" s="1"/>
  <c r="L1924" i="16"/>
  <c r="K1924" i="16" s="1"/>
  <c r="L1925" i="16"/>
  <c r="K1925" i="16" s="1"/>
  <c r="L1926" i="16"/>
  <c r="K1926" i="16" s="1"/>
  <c r="L1927" i="16"/>
  <c r="K1927" i="16" s="1"/>
  <c r="L1928" i="16"/>
  <c r="K1928" i="16" s="1"/>
  <c r="L1929" i="16"/>
  <c r="K1929" i="16" s="1"/>
  <c r="H1929" i="16" s="1"/>
  <c r="L1930" i="16"/>
  <c r="K1930" i="16" s="1"/>
  <c r="H1930" i="16" s="1"/>
  <c r="L1931" i="16"/>
  <c r="K1931" i="16" s="1"/>
  <c r="H1931" i="16" s="1"/>
  <c r="L1932" i="16"/>
  <c r="K1932" i="16" s="1"/>
  <c r="L1933" i="16"/>
  <c r="K1933" i="16" s="1"/>
  <c r="L1934" i="16"/>
  <c r="K1934" i="16" s="1"/>
  <c r="L1935" i="16"/>
  <c r="K1935" i="16" s="1"/>
  <c r="L1936" i="16"/>
  <c r="K1936" i="16" s="1"/>
  <c r="L1937" i="16"/>
  <c r="K1937" i="16" s="1"/>
  <c r="L1938" i="16"/>
  <c r="K1938" i="16" s="1"/>
  <c r="L1939" i="16"/>
  <c r="K1939" i="16" s="1"/>
  <c r="H1939" i="16" s="1"/>
  <c r="L1940" i="16"/>
  <c r="K1940" i="16" s="1"/>
  <c r="L1941" i="16"/>
  <c r="K1941" i="16" s="1"/>
  <c r="H1941" i="16" s="1"/>
  <c r="L1942" i="16"/>
  <c r="K1942" i="16" s="1"/>
  <c r="L1943" i="16"/>
  <c r="K1943" i="16" s="1"/>
  <c r="H1943" i="16" s="1"/>
  <c r="L1944" i="16"/>
  <c r="K1944" i="16" s="1"/>
  <c r="L1945" i="16"/>
  <c r="K1945" i="16" s="1"/>
  <c r="L1946" i="16"/>
  <c r="K1946" i="16" s="1"/>
  <c r="L1947" i="16"/>
  <c r="K1947" i="16" s="1"/>
  <c r="H1947" i="16" s="1"/>
  <c r="L1948" i="16"/>
  <c r="K1948" i="16" s="1"/>
  <c r="L1949" i="16"/>
  <c r="K1949" i="16" s="1"/>
  <c r="L1950" i="16"/>
  <c r="K1950" i="16" s="1"/>
  <c r="H1950" i="16" s="1"/>
  <c r="L1951" i="16"/>
  <c r="K1951" i="16" s="1"/>
  <c r="H1951" i="16" s="1"/>
  <c r="L1952" i="16"/>
  <c r="K1952" i="16" s="1"/>
  <c r="L1953" i="16"/>
  <c r="K1953" i="16" s="1"/>
  <c r="H1953" i="16" s="1"/>
  <c r="L1954" i="16"/>
  <c r="K1954" i="16" s="1"/>
  <c r="H1954" i="16" s="1"/>
  <c r="L1955" i="16"/>
  <c r="K1955" i="16" s="1"/>
  <c r="H1955" i="16" s="1"/>
  <c r="L1956" i="16"/>
  <c r="K1956" i="16" s="1"/>
  <c r="L1957" i="16"/>
  <c r="K1957" i="16" s="1"/>
  <c r="L1958" i="16"/>
  <c r="K1958" i="16" s="1"/>
  <c r="L1959" i="16"/>
  <c r="K1959" i="16" s="1"/>
  <c r="L1960" i="16"/>
  <c r="K1960" i="16" s="1"/>
  <c r="L1961" i="16"/>
  <c r="K1961" i="16" s="1"/>
  <c r="L1962" i="16"/>
  <c r="K1962" i="16" s="1"/>
  <c r="H1962" i="16" s="1"/>
  <c r="L1963" i="16"/>
  <c r="K1963" i="16" s="1"/>
  <c r="H1963" i="16" s="1"/>
  <c r="L1964" i="16"/>
  <c r="K1964" i="16" s="1"/>
  <c r="L1965" i="16"/>
  <c r="K1965" i="16" s="1"/>
  <c r="H1965" i="16" s="1"/>
  <c r="L1966" i="16"/>
  <c r="K1966" i="16" s="1"/>
  <c r="H1966" i="16" s="1"/>
  <c r="L1967" i="16"/>
  <c r="K1967" i="16" s="1"/>
  <c r="H1967" i="16" s="1"/>
  <c r="L1968" i="16"/>
  <c r="K1968" i="16" s="1"/>
  <c r="L1969" i="16"/>
  <c r="K1969" i="16" s="1"/>
  <c r="L1970" i="16"/>
  <c r="K1970" i="16" s="1"/>
  <c r="L1971" i="16"/>
  <c r="K1971" i="16" s="1"/>
  <c r="H1971" i="16" s="1"/>
  <c r="L1972" i="16"/>
  <c r="K1972" i="16" s="1"/>
  <c r="L1973" i="16"/>
  <c r="K1973" i="16" s="1"/>
  <c r="L1974" i="16"/>
  <c r="K1974" i="16" s="1"/>
  <c r="H1974" i="16" s="1"/>
  <c r="L1975" i="16"/>
  <c r="K1975" i="16" s="1"/>
  <c r="H1975" i="16" s="1"/>
  <c r="L1976" i="16"/>
  <c r="K1976" i="16" s="1"/>
  <c r="L1977" i="16"/>
  <c r="K1977" i="16" s="1"/>
  <c r="H1977" i="16" s="1"/>
  <c r="L1978" i="16"/>
  <c r="K1978" i="16" s="1"/>
  <c r="H1978" i="16" s="1"/>
  <c r="L1979" i="16"/>
  <c r="K1979" i="16" s="1"/>
  <c r="H1979" i="16" s="1"/>
  <c r="L1980" i="16"/>
  <c r="K1980" i="16" s="1"/>
  <c r="L1981" i="16"/>
  <c r="K1981" i="16" s="1"/>
  <c r="L1982" i="16"/>
  <c r="K1982" i="16" s="1"/>
  <c r="L1983" i="16"/>
  <c r="K1983" i="16" s="1"/>
  <c r="L1984" i="16"/>
  <c r="K1984" i="16" s="1"/>
  <c r="L1985" i="16"/>
  <c r="K1985" i="16" s="1"/>
  <c r="L1986" i="16"/>
  <c r="K1986" i="16" s="1"/>
  <c r="H1986" i="16" s="1"/>
  <c r="L1987" i="16"/>
  <c r="K1987" i="16" s="1"/>
  <c r="H1987" i="16" s="1"/>
  <c r="L1988" i="16"/>
  <c r="K1988" i="16" s="1"/>
  <c r="L1989" i="16"/>
  <c r="K1989" i="16" s="1"/>
  <c r="H1989" i="16" s="1"/>
  <c r="L1990" i="16"/>
  <c r="K1990" i="16" s="1"/>
  <c r="H1990" i="16" s="1"/>
  <c r="L1991" i="16"/>
  <c r="K1991" i="16" s="1"/>
  <c r="H1991" i="16" s="1"/>
  <c r="L1992" i="16"/>
  <c r="K1992" i="16" s="1"/>
  <c r="L1993" i="16"/>
  <c r="K1993" i="16" s="1"/>
  <c r="L1994" i="16"/>
  <c r="K1994" i="16" s="1"/>
  <c r="L1995" i="16"/>
  <c r="K1995" i="16" s="1"/>
  <c r="H1995" i="16" s="1"/>
  <c r="L1996" i="16"/>
  <c r="K1996" i="16" s="1"/>
  <c r="L1997" i="16"/>
  <c r="K1997" i="16" s="1"/>
  <c r="L1998" i="16"/>
  <c r="K1998" i="16" s="1"/>
  <c r="H1998" i="16" s="1"/>
  <c r="L1999" i="16"/>
  <c r="K1999" i="16" s="1"/>
  <c r="H1999" i="16" s="1"/>
  <c r="L2000" i="16"/>
  <c r="K2000" i="16" s="1"/>
  <c r="L2001" i="16"/>
  <c r="K2001" i="16" s="1"/>
  <c r="H2001" i="16" s="1"/>
  <c r="L2002" i="16"/>
  <c r="K2002" i="16" s="1"/>
  <c r="H2002" i="16" s="1"/>
  <c r="L2003" i="16"/>
  <c r="K2003" i="16" s="1"/>
  <c r="H2003" i="16" s="1"/>
  <c r="L2004" i="16"/>
  <c r="K2004" i="16" s="1"/>
  <c r="L2005" i="16"/>
  <c r="K2005" i="16" s="1"/>
  <c r="L2006" i="16"/>
  <c r="K2006" i="16" s="1"/>
  <c r="L2007" i="16"/>
  <c r="K2007" i="16" s="1"/>
  <c r="L2008" i="16"/>
  <c r="K2008" i="16" s="1"/>
  <c r="L2009" i="16"/>
  <c r="K2009" i="16" s="1"/>
  <c r="L2010" i="16"/>
  <c r="K2010" i="16" s="1"/>
  <c r="H2010" i="16" s="1"/>
  <c r="L2011" i="16"/>
  <c r="K2011" i="16" s="1"/>
  <c r="H2011" i="16" s="1"/>
  <c r="L2012" i="16"/>
  <c r="K2012" i="16" s="1"/>
  <c r="L2013" i="16"/>
  <c r="K2013" i="16" s="1"/>
  <c r="H2013" i="16" s="1"/>
  <c r="L2014" i="16"/>
  <c r="K2014" i="16" s="1"/>
  <c r="H2014" i="16" s="1"/>
  <c r="L2015" i="16"/>
  <c r="K2015" i="16" s="1"/>
  <c r="H2015" i="16" s="1"/>
  <c r="L2016" i="16"/>
  <c r="K2016" i="16" s="1"/>
  <c r="L2017" i="16"/>
  <c r="K2017" i="16" s="1"/>
  <c r="L2018" i="16"/>
  <c r="K2018" i="16" s="1"/>
  <c r="L2019" i="16"/>
  <c r="K2019" i="16" s="1"/>
  <c r="H2019" i="16" s="1"/>
  <c r="L2020" i="16"/>
  <c r="K2020" i="16" s="1"/>
  <c r="L2021" i="16"/>
  <c r="K2021" i="16" s="1"/>
  <c r="L2022" i="16"/>
  <c r="K2022" i="16" s="1"/>
  <c r="H2022" i="16" s="1"/>
  <c r="L2023" i="16"/>
  <c r="K2023" i="16" s="1"/>
  <c r="L2024" i="16"/>
  <c r="K2024" i="16" s="1"/>
  <c r="L2025" i="16"/>
  <c r="K2025" i="16" s="1"/>
  <c r="L2026" i="16"/>
  <c r="K2026" i="16" s="1"/>
  <c r="L2027" i="16"/>
  <c r="K2027" i="16" s="1"/>
  <c r="H2027" i="16" s="1"/>
  <c r="L2028" i="16"/>
  <c r="K2028" i="16" s="1"/>
  <c r="L2029" i="16"/>
  <c r="K2029" i="16" s="1"/>
  <c r="L2030" i="16"/>
  <c r="K2030" i="16" s="1"/>
  <c r="L2031" i="16"/>
  <c r="K2031" i="16" s="1"/>
  <c r="L2032" i="16"/>
  <c r="K2032" i="16" s="1"/>
  <c r="L2033" i="16"/>
  <c r="K2033" i="16" s="1"/>
  <c r="L2034" i="16"/>
  <c r="K2034" i="16" s="1"/>
  <c r="L2035" i="16"/>
  <c r="K2035" i="16" s="1"/>
  <c r="H2035" i="16" s="1"/>
  <c r="L2036" i="16"/>
  <c r="K2036" i="16" s="1"/>
  <c r="L2037" i="16"/>
  <c r="K2037" i="16" s="1"/>
  <c r="L2038" i="16"/>
  <c r="K2038" i="16" s="1"/>
  <c r="H2038" i="16" s="1"/>
  <c r="L2039" i="16"/>
  <c r="K2039" i="16" s="1"/>
  <c r="L2040" i="16"/>
  <c r="K2040" i="16" s="1"/>
  <c r="L2041" i="16"/>
  <c r="K2041" i="16" s="1"/>
  <c r="L2042" i="16"/>
  <c r="K2042" i="16" s="1"/>
  <c r="L2043" i="16"/>
  <c r="K2043" i="16" s="1"/>
  <c r="H2043" i="16" s="1"/>
  <c r="L2044" i="16"/>
  <c r="K2044" i="16" s="1"/>
  <c r="L2045" i="16"/>
  <c r="K2045" i="16" s="1"/>
  <c r="L2046" i="16"/>
  <c r="K2046" i="16" s="1"/>
  <c r="H2046" i="16" s="1"/>
  <c r="L2047" i="16"/>
  <c r="K2047" i="16" s="1"/>
  <c r="H2047" i="16" s="1"/>
  <c r="L2048" i="16"/>
  <c r="K2048" i="16" s="1"/>
  <c r="L2049" i="16"/>
  <c r="K2049" i="16" s="1"/>
  <c r="H2049" i="16" s="1"/>
  <c r="L2050" i="16"/>
  <c r="K2050" i="16" s="1"/>
  <c r="H2050" i="16" s="1"/>
  <c r="L2051" i="16"/>
  <c r="K2051" i="16" s="1"/>
  <c r="H2051" i="16" s="1"/>
  <c r="L2052" i="16"/>
  <c r="K2052" i="16" s="1"/>
  <c r="L2053" i="16"/>
  <c r="K2053" i="16" s="1"/>
  <c r="L2054" i="16"/>
  <c r="K2054" i="16" s="1"/>
  <c r="L2055" i="16"/>
  <c r="K2055" i="16" s="1"/>
  <c r="L2056" i="16"/>
  <c r="K2056" i="16" s="1"/>
  <c r="L2057" i="16"/>
  <c r="K2057" i="16" s="1"/>
  <c r="L2058" i="16"/>
  <c r="K2058" i="16" s="1"/>
  <c r="H2058" i="16" s="1"/>
  <c r="L2059" i="16"/>
  <c r="K2059" i="16" s="1"/>
  <c r="H2059" i="16" s="1"/>
  <c r="L2060" i="16"/>
  <c r="K2060" i="16" s="1"/>
  <c r="L2061" i="16"/>
  <c r="K2061" i="16" s="1"/>
  <c r="H2061" i="16" s="1"/>
  <c r="L2062" i="16"/>
  <c r="K2062" i="16" s="1"/>
  <c r="H2062" i="16" s="1"/>
  <c r="L2063" i="16"/>
  <c r="K2063" i="16" s="1"/>
  <c r="H2063" i="16" s="1"/>
  <c r="L2064" i="16"/>
  <c r="K2064" i="16" s="1"/>
  <c r="L2065" i="16"/>
  <c r="K2065" i="16" s="1"/>
  <c r="L2066" i="16"/>
  <c r="K2066" i="16" s="1"/>
  <c r="L2067" i="16"/>
  <c r="K2067" i="16" s="1"/>
  <c r="H2067" i="16" s="1"/>
  <c r="L2068" i="16"/>
  <c r="K2068" i="16" s="1"/>
  <c r="L2069" i="16"/>
  <c r="K2069" i="16" s="1"/>
  <c r="L2070" i="16"/>
  <c r="K2070" i="16" s="1"/>
  <c r="H2070" i="16" s="1"/>
  <c r="L2071" i="16"/>
  <c r="K2071" i="16" s="1"/>
  <c r="H2071" i="16" s="1"/>
  <c r="L2072" i="16"/>
  <c r="K2072" i="16" s="1"/>
  <c r="L2073" i="16"/>
  <c r="K2073" i="16" s="1"/>
  <c r="H2073" i="16" s="1"/>
  <c r="L2074" i="16"/>
  <c r="K2074" i="16" s="1"/>
  <c r="L2075" i="16"/>
  <c r="K2075" i="16" s="1"/>
  <c r="H2075" i="16" s="1"/>
  <c r="L2076" i="16"/>
  <c r="K2076" i="16" s="1"/>
  <c r="L2077" i="16"/>
  <c r="K2077" i="16" s="1"/>
  <c r="L2078" i="16"/>
  <c r="K2078" i="16" s="1"/>
  <c r="L2079" i="16"/>
  <c r="K2079" i="16" s="1"/>
  <c r="L2080" i="16"/>
  <c r="K2080" i="16" s="1"/>
  <c r="L2081" i="16"/>
  <c r="K2081" i="16" s="1"/>
  <c r="L2082" i="16"/>
  <c r="K2082" i="16" s="1"/>
  <c r="H2082" i="16" s="1"/>
  <c r="L2083" i="16"/>
  <c r="K2083" i="16" s="1"/>
  <c r="H2083" i="16" s="1"/>
  <c r="L2084" i="16"/>
  <c r="K2084" i="16" s="1"/>
  <c r="L2085" i="16"/>
  <c r="K2085" i="16" s="1"/>
  <c r="H2085" i="16" s="1"/>
  <c r="L2086" i="16"/>
  <c r="K2086" i="16" s="1"/>
  <c r="H2086" i="16" s="1"/>
  <c r="L2087" i="16"/>
  <c r="K2087" i="16" s="1"/>
  <c r="L2088" i="16"/>
  <c r="K2088" i="16" s="1"/>
  <c r="L2089" i="16"/>
  <c r="K2089" i="16" s="1"/>
  <c r="L2090" i="16"/>
  <c r="K2090" i="16" s="1"/>
  <c r="L2091" i="16"/>
  <c r="K2091" i="16" s="1"/>
  <c r="H2091" i="16" s="1"/>
  <c r="L2092" i="16"/>
  <c r="K2092" i="16" s="1"/>
  <c r="L2093" i="16"/>
  <c r="K2093" i="16" s="1"/>
  <c r="L2094" i="16"/>
  <c r="K2094" i="16" s="1"/>
  <c r="H2094" i="16" s="1"/>
  <c r="L2095" i="16"/>
  <c r="K2095" i="16" s="1"/>
  <c r="H2095" i="16" s="1"/>
  <c r="L2096" i="16"/>
  <c r="K2096" i="16" s="1"/>
  <c r="L2097" i="16"/>
  <c r="K2097" i="16" s="1"/>
  <c r="H2097" i="16" s="1"/>
  <c r="L2098" i="16"/>
  <c r="K2098" i="16" s="1"/>
  <c r="H2098" i="16" s="1"/>
  <c r="L2099" i="16"/>
  <c r="K2099" i="16" s="1"/>
  <c r="H2099" i="16" s="1"/>
  <c r="L2100" i="16"/>
  <c r="K2100" i="16" s="1"/>
  <c r="L2101" i="16"/>
  <c r="K2101" i="16" s="1"/>
  <c r="L2102" i="16"/>
  <c r="K2102" i="16" s="1"/>
  <c r="L2103" i="16"/>
  <c r="K2103" i="16" s="1"/>
  <c r="L2104" i="16"/>
  <c r="K2104" i="16" s="1"/>
  <c r="L2105" i="16"/>
  <c r="K2105" i="16" s="1"/>
  <c r="L2106" i="16"/>
  <c r="K2106" i="16" s="1"/>
  <c r="L2107" i="16"/>
  <c r="K2107" i="16" s="1"/>
  <c r="H2107" i="16" s="1"/>
  <c r="L2108" i="16"/>
  <c r="K2108" i="16" s="1"/>
  <c r="L2109" i="16"/>
  <c r="K2109" i="16" s="1"/>
  <c r="H2109" i="16" s="1"/>
  <c r="L2110" i="16"/>
  <c r="K2110" i="16" s="1"/>
  <c r="H2110" i="16" s="1"/>
  <c r="L2111" i="16"/>
  <c r="K2111" i="16" s="1"/>
  <c r="H2111" i="16" s="1"/>
  <c r="L2112" i="16"/>
  <c r="K2112" i="16" s="1"/>
  <c r="L2113" i="16"/>
  <c r="K2113" i="16" s="1"/>
  <c r="L2114" i="16"/>
  <c r="K2114" i="16" s="1"/>
  <c r="L2115" i="16"/>
  <c r="K2115" i="16" s="1"/>
  <c r="H2115" i="16" s="1"/>
  <c r="L2116" i="16"/>
  <c r="K2116" i="16" s="1"/>
  <c r="L2117" i="16"/>
  <c r="K2117" i="16" s="1"/>
  <c r="L2118" i="16"/>
  <c r="K2118" i="16" s="1"/>
  <c r="H2118" i="16" s="1"/>
  <c r="L2119" i="16"/>
  <c r="K2119" i="16" s="1"/>
  <c r="H2119" i="16" s="1"/>
  <c r="L2120" i="16"/>
  <c r="K2120" i="16" s="1"/>
  <c r="L2121" i="16"/>
  <c r="K2121" i="16" s="1"/>
  <c r="L2122" i="16"/>
  <c r="K2122" i="16" s="1"/>
  <c r="L2123" i="16"/>
  <c r="K2123" i="16" s="1"/>
  <c r="H2123" i="16" s="1"/>
  <c r="L2124" i="16"/>
  <c r="K2124" i="16" s="1"/>
  <c r="L2125" i="16"/>
  <c r="K2125" i="16" s="1"/>
  <c r="L2126" i="16"/>
  <c r="K2126" i="16" s="1"/>
  <c r="L2127" i="16"/>
  <c r="K2127" i="16" s="1"/>
  <c r="L2128" i="16"/>
  <c r="K2128" i="16" s="1"/>
  <c r="L2129" i="16"/>
  <c r="K2129" i="16" s="1"/>
  <c r="L2130" i="16"/>
  <c r="K2130" i="16" s="1"/>
  <c r="H2130" i="16" s="1"/>
  <c r="L2131" i="16"/>
  <c r="K2131" i="16" s="1"/>
  <c r="H2131" i="16" s="1"/>
  <c r="L2132" i="16"/>
  <c r="K2132" i="16" s="1"/>
  <c r="L2133" i="16"/>
  <c r="K2133" i="16" s="1"/>
  <c r="H2133" i="16" s="1"/>
  <c r="L2134" i="16"/>
  <c r="K2134" i="16" s="1"/>
  <c r="H2134" i="16" s="1"/>
  <c r="L2135" i="16"/>
  <c r="K2135" i="16" s="1"/>
  <c r="H2135" i="16" s="1"/>
  <c r="L2136" i="16"/>
  <c r="K2136" i="16" s="1"/>
  <c r="L2137" i="16"/>
  <c r="K2137" i="16" s="1"/>
  <c r="L2138" i="16"/>
  <c r="K2138" i="16" s="1"/>
  <c r="L2139" i="16"/>
  <c r="K2139" i="16" s="1"/>
  <c r="H2139" i="16" s="1"/>
  <c r="L2140" i="16"/>
  <c r="K2140" i="16" s="1"/>
  <c r="L2141" i="16"/>
  <c r="K2141" i="16" s="1"/>
  <c r="L2142" i="16"/>
  <c r="K2142" i="16" s="1"/>
  <c r="H2142" i="16" s="1"/>
  <c r="L2143" i="16"/>
  <c r="K2143" i="16" s="1"/>
  <c r="H2143" i="16" s="1"/>
  <c r="L2144" i="16"/>
  <c r="K2144" i="16" s="1"/>
  <c r="L2145" i="16"/>
  <c r="K2145" i="16" s="1"/>
  <c r="H2145" i="16" s="1"/>
  <c r="L2146" i="16"/>
  <c r="K2146" i="16" s="1"/>
  <c r="H2146" i="16" s="1"/>
  <c r="L2147" i="16"/>
  <c r="K2147" i="16" s="1"/>
  <c r="H2147" i="16" s="1"/>
  <c r="L2148" i="16"/>
  <c r="K2148" i="16" s="1"/>
  <c r="L2149" i="16"/>
  <c r="K2149" i="16" s="1"/>
  <c r="L2150" i="16"/>
  <c r="K2150" i="16" s="1"/>
  <c r="L2151" i="16"/>
  <c r="K2151" i="16" s="1"/>
  <c r="L2152" i="16"/>
  <c r="K2152" i="16" s="1"/>
  <c r="L2153" i="16"/>
  <c r="K2153" i="16" s="1"/>
  <c r="L2154" i="16"/>
  <c r="K2154" i="16" s="1"/>
  <c r="H2154" i="16" s="1"/>
  <c r="L2155" i="16"/>
  <c r="K2155" i="16" s="1"/>
  <c r="H2155" i="16" s="1"/>
  <c r="L2156" i="16"/>
  <c r="K2156" i="16" s="1"/>
  <c r="L2157" i="16"/>
  <c r="K2157" i="16" s="1"/>
  <c r="H2157" i="16" s="1"/>
  <c r="L2158" i="16"/>
  <c r="K2158" i="16" s="1"/>
  <c r="H2158" i="16" s="1"/>
  <c r="L2159" i="16"/>
  <c r="K2159" i="16" s="1"/>
  <c r="H2159" i="16" s="1"/>
  <c r="L2160" i="16"/>
  <c r="K2160" i="16" s="1"/>
  <c r="L2161" i="16"/>
  <c r="K2161" i="16" s="1"/>
  <c r="L2162" i="16"/>
  <c r="K2162" i="16" s="1"/>
  <c r="L2163" i="16"/>
  <c r="K2163" i="16" s="1"/>
  <c r="H2163" i="16" s="1"/>
  <c r="L2164" i="16"/>
  <c r="K2164" i="16" s="1"/>
  <c r="L2165" i="16"/>
  <c r="K2165" i="16" s="1"/>
  <c r="L2166" i="16"/>
  <c r="K2166" i="16" s="1"/>
  <c r="L2167" i="16"/>
  <c r="K2167" i="16" s="1"/>
  <c r="H2167" i="16" s="1"/>
  <c r="L2168" i="16"/>
  <c r="K2168" i="16" s="1"/>
  <c r="L2169" i="16"/>
  <c r="K2169" i="16" s="1"/>
  <c r="H2169" i="16" s="1"/>
  <c r="L2170" i="16"/>
  <c r="K2170" i="16" s="1"/>
  <c r="H2170" i="16" s="1"/>
  <c r="L2171" i="16"/>
  <c r="K2171" i="16" s="1"/>
  <c r="H2171" i="16" s="1"/>
  <c r="L2172" i="16"/>
  <c r="K2172" i="16" s="1"/>
  <c r="L2173" i="16"/>
  <c r="K2173" i="16" s="1"/>
  <c r="L2174" i="16"/>
  <c r="K2174" i="16" s="1"/>
  <c r="L2175" i="16"/>
  <c r="K2175" i="16" s="1"/>
  <c r="L2176" i="16"/>
  <c r="K2176" i="16" s="1"/>
  <c r="L2177" i="16"/>
  <c r="K2177" i="16" s="1"/>
  <c r="L2178" i="16"/>
  <c r="K2178" i="16" s="1"/>
  <c r="H2178" i="16" s="1"/>
  <c r="L2179" i="16"/>
  <c r="K2179" i="16" s="1"/>
  <c r="H2179" i="16" s="1"/>
  <c r="L2180" i="16"/>
  <c r="K2180" i="16" s="1"/>
  <c r="L2181" i="16"/>
  <c r="K2181" i="16" s="1"/>
  <c r="H2181" i="16" s="1"/>
  <c r="L2182" i="16"/>
  <c r="K2182" i="16" s="1"/>
  <c r="H2182" i="16" s="1"/>
  <c r="L2183" i="16"/>
  <c r="K2183" i="16" s="1"/>
  <c r="H2183" i="16" s="1"/>
  <c r="L2184" i="16"/>
  <c r="K2184" i="16" s="1"/>
  <c r="L2185" i="16"/>
  <c r="K2185" i="16" s="1"/>
  <c r="L2186" i="16"/>
  <c r="K2186" i="16" s="1"/>
  <c r="L2187" i="16"/>
  <c r="K2187" i="16" s="1"/>
  <c r="H2187" i="16" s="1"/>
  <c r="L2188" i="16"/>
  <c r="K2188" i="16" s="1"/>
  <c r="L2189" i="16"/>
  <c r="K2189" i="16" s="1"/>
  <c r="L2190" i="16"/>
  <c r="K2190" i="16" s="1"/>
  <c r="H2190" i="16" s="1"/>
  <c r="L2191" i="16"/>
  <c r="K2191" i="16" s="1"/>
  <c r="H2191" i="16" s="1"/>
  <c r="L2192" i="16"/>
  <c r="K2192" i="16" s="1"/>
  <c r="L2193" i="16"/>
  <c r="K2193" i="16" s="1"/>
  <c r="L2194" i="16"/>
  <c r="K2194" i="16" s="1"/>
  <c r="H2194" i="16" s="1"/>
  <c r="L2195" i="16"/>
  <c r="K2195" i="16" s="1"/>
  <c r="H2195" i="16" s="1"/>
  <c r="L2196" i="16"/>
  <c r="K2196" i="16" s="1"/>
  <c r="L2197" i="16"/>
  <c r="K2197" i="16" s="1"/>
  <c r="L2198" i="16"/>
  <c r="K2198" i="16" s="1"/>
  <c r="L2199" i="16"/>
  <c r="K2199" i="16" s="1"/>
  <c r="L2200" i="16"/>
  <c r="K2200" i="16" s="1"/>
  <c r="L2201" i="16"/>
  <c r="K2201" i="16" s="1"/>
  <c r="L2202" i="16"/>
  <c r="K2202" i="16" s="1"/>
  <c r="L2203" i="16"/>
  <c r="K2203" i="16" s="1"/>
  <c r="H2203" i="16" s="1"/>
  <c r="L2204" i="16"/>
  <c r="K2204" i="16" s="1"/>
  <c r="L2205" i="16"/>
  <c r="K2205" i="16" s="1"/>
  <c r="H2205" i="16" s="1"/>
  <c r="L2206" i="16"/>
  <c r="K2206" i="16" s="1"/>
  <c r="H2206" i="16" s="1"/>
  <c r="L2207" i="16"/>
  <c r="K2207" i="16" s="1"/>
  <c r="H2207" i="16" s="1"/>
  <c r="L2208" i="16"/>
  <c r="K2208" i="16" s="1"/>
  <c r="L2209" i="16"/>
  <c r="K2209" i="16" s="1"/>
  <c r="L2210" i="16"/>
  <c r="K2210" i="16" s="1"/>
  <c r="L2211" i="16"/>
  <c r="K2211" i="16" s="1"/>
  <c r="H2211" i="16" s="1"/>
  <c r="L2212" i="16"/>
  <c r="K2212" i="16" s="1"/>
  <c r="L2213" i="16"/>
  <c r="K2213" i="16" s="1"/>
  <c r="L2214" i="16"/>
  <c r="K2214" i="16" s="1"/>
  <c r="H2214" i="16" s="1"/>
  <c r="L2215" i="16"/>
  <c r="K2215" i="16" s="1"/>
  <c r="H2215" i="16" s="1"/>
  <c r="L2216" i="16"/>
  <c r="K2216" i="16" s="1"/>
  <c r="L2217" i="16"/>
  <c r="K2217" i="16" s="1"/>
  <c r="H2217" i="16" s="1"/>
  <c r="L2218" i="16"/>
  <c r="K2218" i="16" s="1"/>
  <c r="H2218" i="16" s="1"/>
  <c r="L2219" i="16"/>
  <c r="K2219" i="16" s="1"/>
  <c r="H2219" i="16" s="1"/>
  <c r="L2220" i="16"/>
  <c r="K2220" i="16" s="1"/>
  <c r="L2221" i="16"/>
  <c r="K2221" i="16" s="1"/>
  <c r="L2222" i="16"/>
  <c r="K2222" i="16" s="1"/>
  <c r="L2223" i="16"/>
  <c r="K2223" i="16" s="1"/>
  <c r="L2224" i="16"/>
  <c r="K2224" i="16" s="1"/>
  <c r="L2225" i="16"/>
  <c r="K2225" i="16" s="1"/>
  <c r="L2226" i="16"/>
  <c r="K2226" i="16" s="1"/>
  <c r="H2226" i="16" s="1"/>
  <c r="L2227" i="16"/>
  <c r="K2227" i="16" s="1"/>
  <c r="H2227" i="16" s="1"/>
  <c r="L2228" i="16"/>
  <c r="K2228" i="16" s="1"/>
  <c r="L2229" i="16"/>
  <c r="K2229" i="16" s="1"/>
  <c r="H2229" i="16" s="1"/>
  <c r="L2230" i="16"/>
  <c r="K2230" i="16" s="1"/>
  <c r="H2230" i="16" s="1"/>
  <c r="L2231" i="16"/>
  <c r="K2231" i="16" s="1"/>
  <c r="H2231" i="16" s="1"/>
  <c r="L2232" i="16"/>
  <c r="K2232" i="16" s="1"/>
  <c r="L2233" i="16"/>
  <c r="K2233" i="16" s="1"/>
  <c r="L2234" i="16"/>
  <c r="K2234" i="16" s="1"/>
  <c r="L2235" i="16"/>
  <c r="K2235" i="16" s="1"/>
  <c r="H2235" i="16" s="1"/>
  <c r="L2236" i="16"/>
  <c r="K2236" i="16" s="1"/>
  <c r="L2237" i="16"/>
  <c r="K2237" i="16" s="1"/>
  <c r="L2238" i="16"/>
  <c r="K2238" i="16" s="1"/>
  <c r="L2239" i="16"/>
  <c r="K2239" i="16" s="1"/>
  <c r="H2239" i="16" s="1"/>
  <c r="L2240" i="16"/>
  <c r="K2240" i="16" s="1"/>
  <c r="L2241" i="16"/>
  <c r="K2241" i="16" s="1"/>
  <c r="L2242" i="16"/>
  <c r="K2242" i="16" s="1"/>
  <c r="H2242" i="16" s="1"/>
  <c r="L2243" i="16"/>
  <c r="K2243" i="16" s="1"/>
  <c r="H2243" i="16" s="1"/>
  <c r="L2244" i="16"/>
  <c r="K2244" i="16" s="1"/>
  <c r="L2245" i="16"/>
  <c r="K2245" i="16" s="1"/>
  <c r="L2246" i="16"/>
  <c r="K2246" i="16" s="1"/>
  <c r="L2247" i="16"/>
  <c r="K2247" i="16" s="1"/>
  <c r="L2248" i="16"/>
  <c r="K2248" i="16" s="1"/>
  <c r="L2249" i="16"/>
  <c r="K2249" i="16" s="1"/>
  <c r="L2250" i="16"/>
  <c r="K2250" i="16" s="1"/>
  <c r="H2250" i="16" s="1"/>
  <c r="L2251" i="16"/>
  <c r="K2251" i="16" s="1"/>
  <c r="H2251" i="16" s="1"/>
  <c r="L2252" i="16"/>
  <c r="K2252" i="16" s="1"/>
  <c r="L2253" i="16"/>
  <c r="K2253" i="16" s="1"/>
  <c r="H2253" i="16" s="1"/>
  <c r="L2254" i="16"/>
  <c r="K2254" i="16" s="1"/>
  <c r="H2254" i="16" s="1"/>
  <c r="L2255" i="16"/>
  <c r="K2255" i="16" s="1"/>
  <c r="H2255" i="16" s="1"/>
  <c r="L2256" i="16"/>
  <c r="K2256" i="16" s="1"/>
  <c r="L2257" i="16"/>
  <c r="K2257" i="16" s="1"/>
  <c r="L2258" i="16"/>
  <c r="K2258" i="16" s="1"/>
  <c r="L2259" i="16"/>
  <c r="K2259" i="16" s="1"/>
  <c r="H2259" i="16" s="1"/>
  <c r="L2260" i="16"/>
  <c r="K2260" i="16" s="1"/>
  <c r="L2261" i="16"/>
  <c r="K2261" i="16" s="1"/>
  <c r="L2262" i="16"/>
  <c r="K2262" i="16" s="1"/>
  <c r="H2262" i="16" s="1"/>
  <c r="L2263" i="16"/>
  <c r="K2263" i="16" s="1"/>
  <c r="H2263" i="16" s="1"/>
  <c r="L2264" i="16"/>
  <c r="K2264" i="16" s="1"/>
  <c r="L2265" i="16"/>
  <c r="K2265" i="16" s="1"/>
  <c r="H2265" i="16" s="1"/>
  <c r="L2266" i="16"/>
  <c r="K2266" i="16" s="1"/>
  <c r="H2266" i="16" s="1"/>
  <c r="L2267" i="16"/>
  <c r="K2267" i="16" s="1"/>
  <c r="H2267" i="16" s="1"/>
  <c r="L2268" i="16"/>
  <c r="K2268" i="16" s="1"/>
  <c r="L2269" i="16"/>
  <c r="K2269" i="16" s="1"/>
  <c r="L2270" i="16"/>
  <c r="K2270" i="16" s="1"/>
  <c r="L2271" i="16"/>
  <c r="K2271" i="16" s="1"/>
  <c r="L2272" i="16"/>
  <c r="K2272" i="16" s="1"/>
  <c r="L2273" i="16"/>
  <c r="K2273" i="16" s="1"/>
  <c r="L2274" i="16"/>
  <c r="K2274" i="16" s="1"/>
  <c r="H2274" i="16" s="1"/>
  <c r="L2275" i="16"/>
  <c r="K2275" i="16" s="1"/>
  <c r="H2275" i="16" s="1"/>
  <c r="L2276" i="16"/>
  <c r="K2276" i="16" s="1"/>
  <c r="L2277" i="16"/>
  <c r="K2277" i="16" s="1"/>
  <c r="H2277" i="16" s="1"/>
  <c r="L2278" i="16"/>
  <c r="K2278" i="16" s="1"/>
  <c r="L2279" i="16"/>
  <c r="K2279" i="16" s="1"/>
  <c r="H2279" i="16" s="1"/>
  <c r="L2280" i="16"/>
  <c r="K2280" i="16" s="1"/>
  <c r="L2281" i="16"/>
  <c r="K2281" i="16" s="1"/>
  <c r="L2282" i="16"/>
  <c r="K2282" i="16" s="1"/>
  <c r="L2283" i="16"/>
  <c r="K2283" i="16" s="1"/>
  <c r="H2283" i="16" s="1"/>
  <c r="L2284" i="16"/>
  <c r="K2284" i="16" s="1"/>
  <c r="L2285" i="16"/>
  <c r="K2285" i="16" s="1"/>
  <c r="L2286" i="16"/>
  <c r="K2286" i="16" s="1"/>
  <c r="H2286" i="16" s="1"/>
  <c r="L2287" i="16"/>
  <c r="K2287" i="16" s="1"/>
  <c r="L2288" i="16"/>
  <c r="K2288" i="16" s="1"/>
  <c r="L2289" i="16"/>
  <c r="K2289" i="16" s="1"/>
  <c r="H2289" i="16" s="1"/>
  <c r="L2290" i="16"/>
  <c r="K2290" i="16" s="1"/>
  <c r="H2290" i="16" s="1"/>
  <c r="L2291" i="16"/>
  <c r="K2291" i="16" s="1"/>
  <c r="H2291" i="16" s="1"/>
  <c r="L2292" i="16"/>
  <c r="K2292" i="16" s="1"/>
  <c r="L2293" i="16"/>
  <c r="K2293" i="16" s="1"/>
  <c r="L2294" i="16"/>
  <c r="K2294" i="16" s="1"/>
  <c r="L2295" i="16"/>
  <c r="K2295" i="16" s="1"/>
  <c r="L2296" i="16"/>
  <c r="K2296" i="16" s="1"/>
  <c r="L2297" i="16"/>
  <c r="K2297" i="16" s="1"/>
  <c r="L2298" i="16"/>
  <c r="K2298" i="16" s="1"/>
  <c r="H2298" i="16" s="1"/>
  <c r="L2299" i="16"/>
  <c r="K2299" i="16" s="1"/>
  <c r="H2299" i="16" s="1"/>
  <c r="L2300" i="16"/>
  <c r="K2300" i="16" s="1"/>
  <c r="L2301" i="16"/>
  <c r="K2301" i="16" s="1"/>
  <c r="H2301" i="16" s="1"/>
  <c r="L2302" i="16"/>
  <c r="K2302" i="16" s="1"/>
  <c r="H2302" i="16" s="1"/>
  <c r="L2303" i="16"/>
  <c r="K2303" i="16" s="1"/>
  <c r="H2303" i="16" s="1"/>
  <c r="L2304" i="16"/>
  <c r="K2304" i="16" s="1"/>
  <c r="L2305" i="16"/>
  <c r="K2305" i="16" s="1"/>
  <c r="L2306" i="16"/>
  <c r="K2306" i="16" s="1"/>
  <c r="L2307" i="16"/>
  <c r="K2307" i="16" s="1"/>
  <c r="H2307" i="16" s="1"/>
  <c r="L2308" i="16"/>
  <c r="K2308" i="16" s="1"/>
  <c r="L2309" i="16"/>
  <c r="K2309" i="16" s="1"/>
  <c r="L2310" i="16"/>
  <c r="K2310" i="16" s="1"/>
  <c r="L2311" i="16"/>
  <c r="K2311" i="16" s="1"/>
  <c r="H2311" i="16" s="1"/>
  <c r="L2312" i="16"/>
  <c r="K2312" i="16" s="1"/>
  <c r="L2313" i="16"/>
  <c r="K2313" i="16" s="1"/>
  <c r="H2313" i="16" s="1"/>
  <c r="L2314" i="16"/>
  <c r="K2314" i="16" s="1"/>
  <c r="H2314" i="16" s="1"/>
  <c r="L2315" i="16"/>
  <c r="K2315" i="16" s="1"/>
  <c r="H2315" i="16" s="1"/>
  <c r="L2316" i="16"/>
  <c r="K2316" i="16" s="1"/>
  <c r="L2317" i="16"/>
  <c r="K2317" i="16" s="1"/>
  <c r="L2318" i="16"/>
  <c r="K2318" i="16" s="1"/>
  <c r="L2319" i="16"/>
  <c r="K2319" i="16" s="1"/>
  <c r="L2320" i="16"/>
  <c r="K2320" i="16" s="1"/>
  <c r="L2321" i="16"/>
  <c r="K2321" i="16" s="1"/>
  <c r="L2322" i="16"/>
  <c r="K2322" i="16" s="1"/>
  <c r="H2322" i="16" s="1"/>
  <c r="L2323" i="16"/>
  <c r="K2323" i="16" s="1"/>
  <c r="H2323" i="16" s="1"/>
  <c r="L2324" i="16"/>
  <c r="K2324" i="16" s="1"/>
  <c r="L2325" i="16"/>
  <c r="K2325" i="16" s="1"/>
  <c r="H2325" i="16" s="1"/>
  <c r="L2326" i="16"/>
  <c r="K2326" i="16" s="1"/>
  <c r="H2326" i="16" s="1"/>
  <c r="L2327" i="16"/>
  <c r="K2327" i="16" s="1"/>
  <c r="H2327" i="16" s="1"/>
  <c r="L2328" i="16"/>
  <c r="K2328" i="16" s="1"/>
  <c r="L2329" i="16"/>
  <c r="K2329" i="16" s="1"/>
  <c r="L2330" i="16"/>
  <c r="K2330" i="16" s="1"/>
  <c r="L2331" i="16"/>
  <c r="K2331" i="16" s="1"/>
  <c r="H2331" i="16" s="1"/>
  <c r="L2332" i="16"/>
  <c r="K2332" i="16" s="1"/>
  <c r="L2333" i="16"/>
  <c r="K2333" i="16" s="1"/>
  <c r="L2334" i="16"/>
  <c r="K2334" i="16" s="1"/>
  <c r="H2334" i="16" s="1"/>
  <c r="L2335" i="16"/>
  <c r="K2335" i="16" s="1"/>
  <c r="H2335" i="16" s="1"/>
  <c r="L2336" i="16"/>
  <c r="K2336" i="16" s="1"/>
  <c r="L2337" i="16"/>
  <c r="K2337" i="16" s="1"/>
  <c r="L2338" i="16"/>
  <c r="K2338" i="16" s="1"/>
  <c r="H2338" i="16" s="1"/>
  <c r="L2339" i="16"/>
  <c r="K2339" i="16" s="1"/>
  <c r="H2339" i="16" s="1"/>
  <c r="L2340" i="16"/>
  <c r="K2340" i="16" s="1"/>
  <c r="L2341" i="16"/>
  <c r="K2341" i="16" s="1"/>
  <c r="L2342" i="16"/>
  <c r="K2342" i="16" s="1"/>
  <c r="L2343" i="16"/>
  <c r="K2343" i="16" s="1"/>
  <c r="L2344" i="16"/>
  <c r="K2344" i="16" s="1"/>
  <c r="L2345" i="16"/>
  <c r="K2345" i="16" s="1"/>
  <c r="L2346" i="16"/>
  <c r="K2346" i="16" s="1"/>
  <c r="H2346" i="16" s="1"/>
  <c r="L2347" i="16"/>
  <c r="K2347" i="16" s="1"/>
  <c r="H2347" i="16" s="1"/>
  <c r="L2348" i="16"/>
  <c r="K2348" i="16" s="1"/>
  <c r="L2349" i="16"/>
  <c r="K2349" i="16" s="1"/>
  <c r="H2349" i="16" s="1"/>
  <c r="L2350" i="16"/>
  <c r="K2350" i="16" s="1"/>
  <c r="H2350" i="16" s="1"/>
  <c r="L2351" i="16"/>
  <c r="K2351" i="16" s="1"/>
  <c r="H2351" i="16" s="1"/>
  <c r="L2352" i="16"/>
  <c r="K2352" i="16" s="1"/>
  <c r="L2353" i="16"/>
  <c r="K2353" i="16" s="1"/>
  <c r="L2354" i="16"/>
  <c r="K2354" i="16" s="1"/>
  <c r="L2355" i="16"/>
  <c r="K2355" i="16" s="1"/>
  <c r="H2355" i="16" s="1"/>
  <c r="L2356" i="16"/>
  <c r="K2356" i="16" s="1"/>
  <c r="L2357" i="16"/>
  <c r="K2357" i="16" s="1"/>
  <c r="L2358" i="16"/>
  <c r="K2358" i="16" s="1"/>
  <c r="H2358" i="16" s="1"/>
  <c r="L2359" i="16"/>
  <c r="K2359" i="16" s="1"/>
  <c r="L2360" i="16"/>
  <c r="K2360" i="16" s="1"/>
  <c r="L2361" i="16"/>
  <c r="K2361" i="16" s="1"/>
  <c r="H2361" i="16" s="1"/>
  <c r="L2362" i="16"/>
  <c r="K2362" i="16" s="1"/>
  <c r="H2362" i="16" s="1"/>
  <c r="L2363" i="16"/>
  <c r="K2363" i="16" s="1"/>
  <c r="H2363" i="16" s="1"/>
  <c r="L2364" i="16"/>
  <c r="K2364" i="16" s="1"/>
  <c r="L2365" i="16"/>
  <c r="K2365" i="16" s="1"/>
  <c r="L2366" i="16"/>
  <c r="K2366" i="16" s="1"/>
  <c r="L2367" i="16"/>
  <c r="K2367" i="16" s="1"/>
  <c r="L2368" i="16"/>
  <c r="K2368" i="16" s="1"/>
  <c r="L2369" i="16"/>
  <c r="K2369" i="16" s="1"/>
  <c r="L2370" i="16"/>
  <c r="K2370" i="16" s="1"/>
  <c r="H2370" i="16" s="1"/>
  <c r="L2371" i="16"/>
  <c r="K2371" i="16" s="1"/>
  <c r="H2371" i="16" s="1"/>
  <c r="L2372" i="16"/>
  <c r="K2372" i="16" s="1"/>
  <c r="L2373" i="16"/>
  <c r="K2373" i="16" s="1"/>
  <c r="H2373" i="16" s="1"/>
  <c r="L2374" i="16"/>
  <c r="K2374" i="16" s="1"/>
  <c r="L2375" i="16"/>
  <c r="K2375" i="16" s="1"/>
  <c r="H2375" i="16" s="1"/>
  <c r="L2376" i="16"/>
  <c r="K2376" i="16" s="1"/>
  <c r="L2377" i="16"/>
  <c r="K2377" i="16" s="1"/>
  <c r="L2378" i="16"/>
  <c r="K2378" i="16" s="1"/>
  <c r="L2379" i="16"/>
  <c r="K2379" i="16" s="1"/>
  <c r="H2379" i="16" s="1"/>
  <c r="L2380" i="16"/>
  <c r="K2380" i="16" s="1"/>
  <c r="L2381" i="16"/>
  <c r="K2381" i="16" s="1"/>
  <c r="L2382" i="16"/>
  <c r="K2382" i="16" s="1"/>
  <c r="H2382" i="16" s="1"/>
  <c r="L2383" i="16"/>
  <c r="K2383" i="16" s="1"/>
  <c r="H2383" i="16" s="1"/>
  <c r="L2384" i="16"/>
  <c r="K2384" i="16" s="1"/>
  <c r="L2385" i="16"/>
  <c r="K2385" i="16" s="1"/>
  <c r="L2386" i="16"/>
  <c r="K2386" i="16" s="1"/>
  <c r="H2386" i="16" s="1"/>
  <c r="L2387" i="16"/>
  <c r="K2387" i="16" s="1"/>
  <c r="H2387" i="16" s="1"/>
  <c r="L2388" i="16"/>
  <c r="K2388" i="16" s="1"/>
  <c r="L2389" i="16"/>
  <c r="K2389" i="16" s="1"/>
  <c r="L2390" i="16"/>
  <c r="K2390" i="16" s="1"/>
  <c r="L2391" i="16"/>
  <c r="K2391" i="16" s="1"/>
  <c r="L2392" i="16"/>
  <c r="K2392" i="16" s="1"/>
  <c r="L2393" i="16"/>
  <c r="K2393" i="16" s="1"/>
  <c r="L2394" i="16"/>
  <c r="K2394" i="16" s="1"/>
  <c r="H2394" i="16" s="1"/>
  <c r="L2395" i="16"/>
  <c r="K2395" i="16" s="1"/>
  <c r="H2395" i="16" s="1"/>
  <c r="L2396" i="16"/>
  <c r="K2396" i="16" s="1"/>
  <c r="L2397" i="16"/>
  <c r="K2397" i="16" s="1"/>
  <c r="H2397" i="16" s="1"/>
  <c r="L2398" i="16"/>
  <c r="K2398" i="16" s="1"/>
  <c r="H2398" i="16" s="1"/>
  <c r="L2399" i="16"/>
  <c r="K2399" i="16" s="1"/>
  <c r="H2399" i="16" s="1"/>
  <c r="L2400" i="16"/>
  <c r="K2400" i="16" s="1"/>
  <c r="L2401" i="16"/>
  <c r="K2401" i="16" s="1"/>
  <c r="L2402" i="16"/>
  <c r="K2402" i="16" s="1"/>
  <c r="L2403" i="16"/>
  <c r="K2403" i="16" s="1"/>
  <c r="H2403" i="16" s="1"/>
  <c r="L2404" i="16"/>
  <c r="K2404" i="16" s="1"/>
  <c r="L2405" i="16"/>
  <c r="K2405" i="16" s="1"/>
  <c r="L2406" i="16"/>
  <c r="K2406" i="16" s="1"/>
  <c r="L2407" i="16"/>
  <c r="K2407" i="16" s="1"/>
  <c r="L2408" i="16"/>
  <c r="K2408" i="16" s="1"/>
  <c r="L2409" i="16"/>
  <c r="K2409" i="16" s="1"/>
  <c r="H2409" i="16" s="1"/>
  <c r="L2410" i="16"/>
  <c r="K2410" i="16" s="1"/>
  <c r="H2410" i="16" s="1"/>
  <c r="L2411" i="16"/>
  <c r="K2411" i="16" s="1"/>
  <c r="H2411" i="16" s="1"/>
  <c r="L2412" i="16"/>
  <c r="K2412" i="16" s="1"/>
  <c r="L2413" i="16"/>
  <c r="K2413" i="16" s="1"/>
  <c r="L2414" i="16"/>
  <c r="K2414" i="16" s="1"/>
  <c r="L2415" i="16"/>
  <c r="K2415" i="16" s="1"/>
  <c r="L2416" i="16"/>
  <c r="K2416" i="16" s="1"/>
  <c r="L2417" i="16"/>
  <c r="K2417" i="16" s="1"/>
  <c r="L2418" i="16"/>
  <c r="K2418" i="16" s="1"/>
  <c r="H2418" i="16" s="1"/>
  <c r="L2419" i="16"/>
  <c r="K2419" i="16" s="1"/>
  <c r="H2419" i="16" s="1"/>
  <c r="L2420" i="16"/>
  <c r="K2420" i="16" s="1"/>
  <c r="L2421" i="16"/>
  <c r="K2421" i="16" s="1"/>
  <c r="L2422" i="16"/>
  <c r="K2422" i="16" s="1"/>
  <c r="H2422" i="16" s="1"/>
  <c r="L2423" i="16"/>
  <c r="K2423" i="16" s="1"/>
  <c r="H2423" i="16" s="1"/>
  <c r="L2424" i="16"/>
  <c r="K2424" i="16" s="1"/>
  <c r="L2425" i="16"/>
  <c r="K2425" i="16" s="1"/>
  <c r="L2426" i="16"/>
  <c r="K2426" i="16" s="1"/>
  <c r="L2427" i="16"/>
  <c r="K2427" i="16" s="1"/>
  <c r="H2427" i="16" s="1"/>
  <c r="L2428" i="16"/>
  <c r="K2428" i="16" s="1"/>
  <c r="L2429" i="16"/>
  <c r="K2429" i="16" s="1"/>
  <c r="L2430" i="16"/>
  <c r="K2430" i="16" s="1"/>
  <c r="H2430" i="16" s="1"/>
  <c r="L2431" i="16"/>
  <c r="K2431" i="16" s="1"/>
  <c r="H2431" i="16" s="1"/>
  <c r="L2432" i="16"/>
  <c r="K2432" i="16" s="1"/>
  <c r="L2433" i="16"/>
  <c r="K2433" i="16" s="1"/>
  <c r="H2433" i="16" s="1"/>
  <c r="L2434" i="16"/>
  <c r="K2434" i="16" s="1"/>
  <c r="H2434" i="16" s="1"/>
  <c r="L2435" i="16"/>
  <c r="K2435" i="16" s="1"/>
  <c r="H2435" i="16" s="1"/>
  <c r="L2436" i="16"/>
  <c r="K2436" i="16" s="1"/>
  <c r="L2437" i="16"/>
  <c r="K2437" i="16" s="1"/>
  <c r="H2437" i="16" s="1"/>
  <c r="L2438" i="16"/>
  <c r="K2438" i="16" s="1"/>
  <c r="L2439" i="16"/>
  <c r="K2439" i="16" s="1"/>
  <c r="L2440" i="16"/>
  <c r="K2440" i="16" s="1"/>
  <c r="L2441" i="16"/>
  <c r="K2441" i="16" s="1"/>
  <c r="H2441" i="16" s="1"/>
  <c r="L2442" i="16"/>
  <c r="K2442" i="16" s="1"/>
  <c r="H2442" i="16" s="1"/>
  <c r="L2443" i="16"/>
  <c r="K2443" i="16" s="1"/>
  <c r="H2443" i="16" s="1"/>
  <c r="L2444" i="16"/>
  <c r="K2444" i="16" s="1"/>
  <c r="L2445" i="16"/>
  <c r="K2445" i="16" s="1"/>
  <c r="H2445" i="16" s="1"/>
  <c r="L2446" i="16"/>
  <c r="K2446" i="16" s="1"/>
  <c r="H2446" i="16" s="1"/>
  <c r="L2447" i="16"/>
  <c r="K2447" i="16" s="1"/>
  <c r="H2447" i="16" s="1"/>
  <c r="L2448" i="16"/>
  <c r="K2448" i="16" s="1"/>
  <c r="L2449" i="16"/>
  <c r="K2449" i="16" s="1"/>
  <c r="L2450" i="16"/>
  <c r="K2450" i="16" s="1"/>
  <c r="L2451" i="16"/>
  <c r="K2451" i="16" s="1"/>
  <c r="H2451" i="16" s="1"/>
  <c r="L2452" i="16"/>
  <c r="K2452" i="16" s="1"/>
  <c r="L2453" i="16"/>
  <c r="K2453" i="16" s="1"/>
  <c r="L2454" i="16"/>
  <c r="K2454" i="16" s="1"/>
  <c r="L2455" i="16"/>
  <c r="K2455" i="16" s="1"/>
  <c r="H2455" i="16" s="1"/>
  <c r="L2456" i="16"/>
  <c r="K2456" i="16" s="1"/>
  <c r="L2457" i="16"/>
  <c r="K2457" i="16" s="1"/>
  <c r="L2458" i="16"/>
  <c r="K2458" i="16" s="1"/>
  <c r="H2458" i="16" s="1"/>
  <c r="L2459" i="16"/>
  <c r="K2459" i="16" s="1"/>
  <c r="H2459" i="16" s="1"/>
  <c r="L2460" i="16"/>
  <c r="K2460" i="16" s="1"/>
  <c r="L2461" i="16"/>
  <c r="K2461" i="16" s="1"/>
  <c r="H2461" i="16" s="1"/>
  <c r="L2462" i="16"/>
  <c r="K2462" i="16" s="1"/>
  <c r="L2463" i="16"/>
  <c r="K2463" i="16" s="1"/>
  <c r="L2464" i="16"/>
  <c r="K2464" i="16" s="1"/>
  <c r="L2465" i="16"/>
  <c r="K2465" i="16" s="1"/>
  <c r="H2465" i="16" s="1"/>
  <c r="L2466" i="16"/>
  <c r="K2466" i="16" s="1"/>
  <c r="H2466" i="16" s="1"/>
  <c r="L2467" i="16"/>
  <c r="K2467" i="16" s="1"/>
  <c r="H2467" i="16" s="1"/>
  <c r="L2468" i="16"/>
  <c r="K2468" i="16" s="1"/>
  <c r="L2469" i="16"/>
  <c r="K2469" i="16" s="1"/>
  <c r="H2469" i="16" s="1"/>
  <c r="L2470" i="16"/>
  <c r="K2470" i="16" s="1"/>
  <c r="H2470" i="16" s="1"/>
  <c r="L2471" i="16"/>
  <c r="K2471" i="16" s="1"/>
  <c r="H2471" i="16" s="1"/>
  <c r="L2472" i="16"/>
  <c r="K2472" i="16" s="1"/>
  <c r="L2473" i="16"/>
  <c r="K2473" i="16" s="1"/>
  <c r="H2473" i="16" s="1"/>
  <c r="L2474" i="16"/>
  <c r="K2474" i="16" s="1"/>
  <c r="L2475" i="16"/>
  <c r="K2475" i="16" s="1"/>
  <c r="H2475" i="16" s="1"/>
  <c r="L2476" i="16"/>
  <c r="K2476" i="16" s="1"/>
  <c r="L2477" i="16"/>
  <c r="K2477" i="16" s="1"/>
  <c r="L2478" i="16"/>
  <c r="K2478" i="16" s="1"/>
  <c r="L2479" i="16"/>
  <c r="K2479" i="16" s="1"/>
  <c r="L2480" i="16"/>
  <c r="K2480" i="16" s="1"/>
  <c r="L2481" i="16"/>
  <c r="K2481" i="16" s="1"/>
  <c r="H2481" i="16" s="1"/>
  <c r="L2482" i="16"/>
  <c r="K2482" i="16" s="1"/>
  <c r="H2482" i="16" s="1"/>
  <c r="L2483" i="16"/>
  <c r="K2483" i="16" s="1"/>
  <c r="H2483" i="16" s="1"/>
  <c r="L2484" i="16"/>
  <c r="K2484" i="16" s="1"/>
  <c r="L2485" i="16"/>
  <c r="K2485" i="16" s="1"/>
  <c r="L2486" i="16"/>
  <c r="K2486" i="16" s="1"/>
  <c r="L2487" i="16"/>
  <c r="K2487" i="16" s="1"/>
  <c r="L2488" i="16"/>
  <c r="K2488" i="16" s="1"/>
  <c r="L2489" i="16"/>
  <c r="K2489" i="16" s="1"/>
  <c r="L2490" i="16"/>
  <c r="K2490" i="16" s="1"/>
  <c r="H2490" i="16" s="1"/>
  <c r="L2491" i="16"/>
  <c r="K2491" i="16" s="1"/>
  <c r="H2491" i="16" s="1"/>
  <c r="L2492" i="16"/>
  <c r="K2492" i="16" s="1"/>
  <c r="L2493" i="16"/>
  <c r="K2493" i="16" s="1"/>
  <c r="H2493" i="16" s="1"/>
  <c r="L2494" i="16"/>
  <c r="K2494" i="16" s="1"/>
  <c r="L2495" i="16"/>
  <c r="K2495" i="16" s="1"/>
  <c r="L2496" i="16"/>
  <c r="K2496" i="16" s="1"/>
  <c r="L2497" i="16"/>
  <c r="K2497" i="16" s="1"/>
  <c r="H2497" i="16" s="1"/>
  <c r="L2498" i="16"/>
  <c r="K2498" i="16" s="1"/>
  <c r="L2499" i="16"/>
  <c r="K2499" i="16" s="1"/>
  <c r="H2499" i="16" s="1"/>
  <c r="L2500" i="16"/>
  <c r="K2500" i="16" s="1"/>
  <c r="L2501" i="16"/>
  <c r="K2501" i="16" s="1"/>
  <c r="L2502" i="16"/>
  <c r="K2502" i="16" s="1"/>
  <c r="H2502" i="16" s="1"/>
  <c r="L2503" i="16"/>
  <c r="K2503" i="16" s="1"/>
  <c r="H2503" i="16" s="1"/>
  <c r="L2504" i="16"/>
  <c r="K2504" i="16" s="1"/>
  <c r="L2505" i="16"/>
  <c r="K2505" i="16" s="1"/>
  <c r="H2505" i="16" s="1"/>
  <c r="L2506" i="16"/>
  <c r="K2506" i="16" s="1"/>
  <c r="H2506" i="16" s="1"/>
  <c r="L2507" i="16"/>
  <c r="K2507" i="16" s="1"/>
  <c r="H2507" i="16" s="1"/>
  <c r="L2508" i="16"/>
  <c r="K2508" i="16" s="1"/>
  <c r="L2509" i="16"/>
  <c r="K2509" i="16" s="1"/>
  <c r="L2510" i="16"/>
  <c r="K2510" i="16" s="1"/>
  <c r="L2511" i="16"/>
  <c r="K2511" i="16" s="1"/>
  <c r="L2512" i="16"/>
  <c r="K2512" i="16" s="1"/>
  <c r="L2513" i="16"/>
  <c r="K2513" i="16" s="1"/>
  <c r="L2514" i="16"/>
  <c r="K2514" i="16" s="1"/>
  <c r="L2515" i="16"/>
  <c r="K2515" i="16" s="1"/>
  <c r="H2515" i="16" s="1"/>
  <c r="L2516" i="16"/>
  <c r="K2516" i="16" s="1"/>
  <c r="L2517" i="16"/>
  <c r="K2517" i="16" s="1"/>
  <c r="H2517" i="16" s="1"/>
  <c r="L2518" i="16"/>
  <c r="K2518" i="16" s="1"/>
  <c r="H2518" i="16" s="1"/>
  <c r="L2519" i="16"/>
  <c r="K2519" i="16" s="1"/>
  <c r="H2519" i="16" s="1"/>
  <c r="L2520" i="16"/>
  <c r="K2520" i="16" s="1"/>
  <c r="L2521" i="16"/>
  <c r="K2521" i="16" s="1"/>
  <c r="L2522" i="16"/>
  <c r="K2522" i="16" s="1"/>
  <c r="L2523" i="16"/>
  <c r="K2523" i="16" s="1"/>
  <c r="H2523" i="16" s="1"/>
  <c r="L2524" i="16"/>
  <c r="K2524" i="16" s="1"/>
  <c r="L2525" i="16"/>
  <c r="K2525" i="16" s="1"/>
  <c r="H2525" i="16" s="1"/>
  <c r="L2526" i="16"/>
  <c r="K2526" i="16" s="1"/>
  <c r="H2526" i="16" s="1"/>
  <c r="L2527" i="16"/>
  <c r="K2527" i="16" s="1"/>
  <c r="H2527" i="16" s="1"/>
  <c r="L2528" i="16"/>
  <c r="K2528" i="16" s="1"/>
  <c r="L2529" i="16"/>
  <c r="K2529" i="16" s="1"/>
  <c r="H2529" i="16" s="1"/>
  <c r="L2530" i="16"/>
  <c r="K2530" i="16" s="1"/>
  <c r="H2530" i="16" s="1"/>
  <c r="L2531" i="16"/>
  <c r="K2531" i="16" s="1"/>
  <c r="H2531" i="16" s="1"/>
  <c r="L2532" i="16"/>
  <c r="K2532" i="16" s="1"/>
  <c r="L2533" i="16"/>
  <c r="K2533" i="16" s="1"/>
  <c r="L2534" i="16"/>
  <c r="K2534" i="16" s="1"/>
  <c r="L2535" i="16"/>
  <c r="K2535" i="16" s="1"/>
  <c r="L2536" i="16"/>
  <c r="K2536" i="16" s="1"/>
  <c r="L2537" i="16"/>
  <c r="K2537" i="16" s="1"/>
  <c r="H2537" i="16" s="1"/>
  <c r="L2538" i="16"/>
  <c r="K2538" i="16" s="1"/>
  <c r="H2538" i="16" s="1"/>
  <c r="L2539" i="16"/>
  <c r="K2539" i="16" s="1"/>
  <c r="H2539" i="16" s="1"/>
  <c r="L2540" i="16"/>
  <c r="K2540" i="16" s="1"/>
  <c r="L2541" i="16"/>
  <c r="K2541" i="16" s="1"/>
  <c r="H2541" i="16" s="1"/>
  <c r="L2542" i="16"/>
  <c r="K2542" i="16" s="1"/>
  <c r="H2542" i="16" s="1"/>
  <c r="L2543" i="16"/>
  <c r="K2543" i="16" s="1"/>
  <c r="H2543" i="16" s="1"/>
  <c r="L2544" i="16"/>
  <c r="K2544" i="16" s="1"/>
  <c r="L2545" i="16"/>
  <c r="K2545" i="16" s="1"/>
  <c r="L2546" i="16"/>
  <c r="K2546" i="16" s="1"/>
  <c r="L2547" i="16"/>
  <c r="K2547" i="16" s="1"/>
  <c r="H2547" i="16" s="1"/>
  <c r="L2548" i="16"/>
  <c r="K2548" i="16" s="1"/>
  <c r="L2549" i="16"/>
  <c r="K2549" i="16" s="1"/>
  <c r="L2550" i="16"/>
  <c r="K2550" i="16" s="1"/>
  <c r="H2550" i="16" s="1"/>
  <c r="L2551" i="16"/>
  <c r="K2551" i="16" s="1"/>
  <c r="L2552" i="16"/>
  <c r="K2552" i="16" s="1"/>
  <c r="L2553" i="16"/>
  <c r="K2553" i="16" s="1"/>
  <c r="H2553" i="16" s="1"/>
  <c r="L2554" i="16"/>
  <c r="K2554" i="16" s="1"/>
  <c r="L2555" i="16"/>
  <c r="K2555" i="16" s="1"/>
  <c r="H2555" i="16" s="1"/>
  <c r="L2556" i="16"/>
  <c r="K2556" i="16" s="1"/>
  <c r="L2557" i="16"/>
  <c r="K2557" i="16" s="1"/>
  <c r="L2558" i="16"/>
  <c r="K2558" i="16" s="1"/>
  <c r="L2559" i="16"/>
  <c r="K2559" i="16" s="1"/>
  <c r="L2560" i="16"/>
  <c r="K2560" i="16" s="1"/>
  <c r="L2561" i="16"/>
  <c r="K2561" i="16" s="1"/>
  <c r="H2561" i="16" s="1"/>
  <c r="L2562" i="16"/>
  <c r="K2562" i="16" s="1"/>
  <c r="H2562" i="16" s="1"/>
  <c r="L2563" i="16"/>
  <c r="K2563" i="16" s="1"/>
  <c r="H2563" i="16" s="1"/>
  <c r="L2564" i="16"/>
  <c r="K2564" i="16" s="1"/>
  <c r="L2565" i="16"/>
  <c r="K2565" i="16" s="1"/>
  <c r="H2565" i="16" s="1"/>
  <c r="L2566" i="16"/>
  <c r="K2566" i="16" s="1"/>
  <c r="H2566" i="16" s="1"/>
  <c r="L2567" i="16"/>
  <c r="K2567" i="16" s="1"/>
  <c r="H2567" i="16" s="1"/>
  <c r="L2568" i="16"/>
  <c r="K2568" i="16" s="1"/>
  <c r="L2569" i="16"/>
  <c r="K2569" i="16" s="1"/>
  <c r="H2569" i="16" s="1"/>
  <c r="L2570" i="16"/>
  <c r="K2570" i="16" s="1"/>
  <c r="L2571" i="16"/>
  <c r="K2571" i="16" s="1"/>
  <c r="H2571" i="16" s="1"/>
  <c r="L2572" i="16"/>
  <c r="K2572" i="16" s="1"/>
  <c r="L2573" i="16"/>
  <c r="K2573" i="16" s="1"/>
  <c r="L2574" i="16"/>
  <c r="K2574" i="16" s="1"/>
  <c r="L2575" i="16"/>
  <c r="K2575" i="16" s="1"/>
  <c r="H2575" i="16" s="1"/>
  <c r="L2576" i="16"/>
  <c r="K2576" i="16" s="1"/>
  <c r="L2577" i="16"/>
  <c r="K2577" i="16" s="1"/>
  <c r="H2577" i="16" s="1"/>
  <c r="L2578" i="16"/>
  <c r="K2578" i="16" s="1"/>
  <c r="H2578" i="16" s="1"/>
  <c r="L2579" i="16"/>
  <c r="K2579" i="16" s="1"/>
  <c r="H2579" i="16" s="1"/>
  <c r="L2580" i="16"/>
  <c r="K2580" i="16" s="1"/>
  <c r="L2581" i="16"/>
  <c r="K2581" i="16" s="1"/>
  <c r="L2582" i="16"/>
  <c r="K2582" i="16" s="1"/>
  <c r="L2583" i="16"/>
  <c r="K2583" i="16" s="1"/>
  <c r="L2584" i="16"/>
  <c r="K2584" i="16" s="1"/>
  <c r="L2585" i="16"/>
  <c r="K2585" i="16" s="1"/>
  <c r="L2586" i="16"/>
  <c r="K2586" i="16" s="1"/>
  <c r="H2586" i="16" s="1"/>
  <c r="L2587" i="16"/>
  <c r="K2587" i="16" s="1"/>
  <c r="H2587" i="16" s="1"/>
  <c r="L2588" i="16"/>
  <c r="K2588" i="16" s="1"/>
  <c r="L2589" i="16"/>
  <c r="K2589" i="16" s="1"/>
  <c r="H2589" i="16" s="1"/>
  <c r="L2590" i="16"/>
  <c r="K2590" i="16" s="1"/>
  <c r="H2590" i="16" s="1"/>
  <c r="L2591" i="16"/>
  <c r="K2591" i="16" s="1"/>
  <c r="H2591" i="16" s="1"/>
  <c r="L2592" i="16"/>
  <c r="K2592" i="16" s="1"/>
  <c r="L2593" i="16"/>
  <c r="K2593" i="16" s="1"/>
  <c r="L2594" i="16"/>
  <c r="K2594" i="16" s="1"/>
  <c r="L2595" i="16"/>
  <c r="K2595" i="16" s="1"/>
  <c r="H2595" i="16" s="1"/>
  <c r="L2596" i="16"/>
  <c r="K2596" i="16" s="1"/>
  <c r="L2597" i="16"/>
  <c r="K2597" i="16" s="1"/>
  <c r="L2598" i="16"/>
  <c r="K2598" i="16" s="1"/>
  <c r="H2598" i="16" s="1"/>
  <c r="L2599" i="16"/>
  <c r="K2599" i="16" s="1"/>
  <c r="H2599" i="16" s="1"/>
  <c r="L2600" i="16"/>
  <c r="K2600" i="16" s="1"/>
  <c r="L2601" i="16"/>
  <c r="K2601" i="16" s="1"/>
  <c r="H2601" i="16" s="1"/>
  <c r="L2602" i="16"/>
  <c r="K2602" i="16" s="1"/>
  <c r="H2602" i="16" s="1"/>
  <c r="L2603" i="16"/>
  <c r="K2603" i="16" s="1"/>
  <c r="H2603" i="16" s="1"/>
  <c r="L2604" i="16"/>
  <c r="K2604" i="16" s="1"/>
  <c r="L2605" i="16"/>
  <c r="K2605" i="16" s="1"/>
  <c r="L2606" i="16"/>
  <c r="K2606" i="16" s="1"/>
  <c r="L2607" i="16"/>
  <c r="K2607" i="16" s="1"/>
  <c r="L2608" i="16"/>
  <c r="K2608" i="16" s="1"/>
  <c r="L2609" i="16"/>
  <c r="K2609" i="16" s="1"/>
  <c r="L2610" i="16"/>
  <c r="K2610" i="16" s="1"/>
  <c r="H2610" i="16" s="1"/>
  <c r="L2611" i="16"/>
  <c r="K2611" i="16" s="1"/>
  <c r="H2611" i="16" s="1"/>
  <c r="L2612" i="16"/>
  <c r="K2612" i="16" s="1"/>
  <c r="L2613" i="16"/>
  <c r="K2613" i="16" s="1"/>
  <c r="H2613" i="16" s="1"/>
  <c r="L2614" i="16"/>
  <c r="K2614" i="16" s="1"/>
  <c r="H2614" i="16" s="1"/>
  <c r="L2615" i="16"/>
  <c r="K2615" i="16" s="1"/>
  <c r="H2615" i="16" s="1"/>
  <c r="L2616" i="16"/>
  <c r="K2616" i="16" s="1"/>
  <c r="L2617" i="16"/>
  <c r="K2617" i="16" s="1"/>
  <c r="L2618" i="16"/>
  <c r="K2618" i="16" s="1"/>
  <c r="L2619" i="16"/>
  <c r="K2619" i="16" s="1"/>
  <c r="H2619" i="16" s="1"/>
  <c r="L2620" i="16"/>
  <c r="K2620" i="16" s="1"/>
  <c r="L2621" i="16"/>
  <c r="K2621" i="16" s="1"/>
  <c r="L2622" i="16"/>
  <c r="K2622" i="16" s="1"/>
  <c r="L2623" i="16"/>
  <c r="K2623" i="16" s="1"/>
  <c r="H2623" i="16" s="1"/>
  <c r="L2624" i="16"/>
  <c r="K2624" i="16" s="1"/>
  <c r="L2625" i="16"/>
  <c r="K2625" i="16" s="1"/>
  <c r="H2625" i="16" s="1"/>
  <c r="L2626" i="16"/>
  <c r="K2626" i="16" s="1"/>
  <c r="L2627" i="16"/>
  <c r="K2627" i="16" s="1"/>
  <c r="H2627" i="16" s="1"/>
  <c r="L2628" i="16"/>
  <c r="K2628" i="16" s="1"/>
  <c r="L2629" i="16"/>
  <c r="K2629" i="16" s="1"/>
  <c r="H2629" i="16" s="1"/>
  <c r="L2630" i="16"/>
  <c r="K2630" i="16" s="1"/>
  <c r="L2631" i="16"/>
  <c r="K2631" i="16" s="1"/>
  <c r="L2632" i="16"/>
  <c r="K2632" i="16" s="1"/>
  <c r="L2633" i="16"/>
  <c r="K2633" i="16" s="1"/>
  <c r="L2634" i="16"/>
  <c r="K2634" i="16" s="1"/>
  <c r="H2634" i="16" s="1"/>
  <c r="L2635" i="16"/>
  <c r="K2635" i="16" s="1"/>
  <c r="H2635" i="16" s="1"/>
  <c r="L2636" i="16"/>
  <c r="K2636" i="16" s="1"/>
  <c r="L2637" i="16"/>
  <c r="K2637" i="16" s="1"/>
  <c r="H2637" i="16" s="1"/>
  <c r="L2638" i="16"/>
  <c r="K2638" i="16" s="1"/>
  <c r="H2638" i="16" s="1"/>
  <c r="L2639" i="16"/>
  <c r="K2639" i="16" s="1"/>
  <c r="H2639" i="16" s="1"/>
  <c r="L2640" i="16"/>
  <c r="K2640" i="16" s="1"/>
  <c r="L2641" i="16"/>
  <c r="K2641" i="16" s="1"/>
  <c r="L2642" i="16"/>
  <c r="K2642" i="16" s="1"/>
  <c r="L2643" i="16"/>
  <c r="K2643" i="16" s="1"/>
  <c r="H2643" i="16" s="1"/>
  <c r="L2644" i="16"/>
  <c r="K2644" i="16" s="1"/>
  <c r="L2645" i="16"/>
  <c r="K2645" i="16" s="1"/>
  <c r="L2646" i="16"/>
  <c r="K2646" i="16" s="1"/>
  <c r="H2646" i="16" s="1"/>
  <c r="L2647" i="16"/>
  <c r="K2647" i="16" s="1"/>
  <c r="H2647" i="16" s="1"/>
  <c r="L2648" i="16"/>
  <c r="K2648" i="16" s="1"/>
  <c r="L2649" i="16"/>
  <c r="K2649" i="16" s="1"/>
  <c r="H2649" i="16" s="1"/>
  <c r="L2650" i="16"/>
  <c r="K2650" i="16" s="1"/>
  <c r="H2650" i="16" s="1"/>
  <c r="L2651" i="16"/>
  <c r="K2651" i="16" s="1"/>
  <c r="H2651" i="16" s="1"/>
  <c r="L2652" i="16"/>
  <c r="K2652" i="16" s="1"/>
  <c r="L2653" i="16"/>
  <c r="K2653" i="16" s="1"/>
  <c r="L2654" i="16"/>
  <c r="K2654" i="16" s="1"/>
  <c r="L2655" i="16"/>
  <c r="K2655" i="16" s="1"/>
  <c r="L2656" i="16"/>
  <c r="K2656" i="16" s="1"/>
  <c r="L2657" i="16"/>
  <c r="K2657" i="16" s="1"/>
  <c r="L2658" i="16"/>
  <c r="K2658" i="16" s="1"/>
  <c r="H2658" i="16" s="1"/>
  <c r="L2659" i="16"/>
  <c r="K2659" i="16" s="1"/>
  <c r="H2659" i="16" s="1"/>
  <c r="L2660" i="16"/>
  <c r="K2660" i="16" s="1"/>
  <c r="L2661" i="16"/>
  <c r="K2661" i="16" s="1"/>
  <c r="H2661" i="16" s="1"/>
  <c r="L2662" i="16"/>
  <c r="K2662" i="16" s="1"/>
  <c r="L2663" i="16"/>
  <c r="K2663" i="16" s="1"/>
  <c r="H2663" i="16" s="1"/>
  <c r="L2664" i="16"/>
  <c r="K2664" i="16" s="1"/>
  <c r="L2665" i="16"/>
  <c r="K2665" i="16" s="1"/>
  <c r="H2665" i="16" s="1"/>
  <c r="L2666" i="16"/>
  <c r="K2666" i="16" s="1"/>
  <c r="L2667" i="16"/>
  <c r="K2667" i="16" s="1"/>
  <c r="H2667" i="16" s="1"/>
  <c r="L2668" i="16"/>
  <c r="K2668" i="16" s="1"/>
  <c r="L2669" i="16"/>
  <c r="K2669" i="16" s="1"/>
  <c r="L2670" i="16"/>
  <c r="K2670" i="16" s="1"/>
  <c r="H2670" i="16" s="1"/>
  <c r="L2671" i="16"/>
  <c r="K2671" i="16" s="1"/>
  <c r="H2671" i="16" s="1"/>
  <c r="L2672" i="16"/>
  <c r="K2672" i="16" s="1"/>
  <c r="L2673" i="16"/>
  <c r="K2673" i="16" s="1"/>
  <c r="H2673" i="16" s="1"/>
  <c r="L2674" i="16"/>
  <c r="K2674" i="16" s="1"/>
  <c r="H2674" i="16" s="1"/>
  <c r="L2675" i="16"/>
  <c r="K2675" i="16" s="1"/>
  <c r="H2675" i="16" s="1"/>
  <c r="L2676" i="16"/>
  <c r="K2676" i="16" s="1"/>
  <c r="L2677" i="16"/>
  <c r="K2677" i="16" s="1"/>
  <c r="L2678" i="16"/>
  <c r="K2678" i="16" s="1"/>
  <c r="L2679" i="16"/>
  <c r="K2679" i="16" s="1"/>
  <c r="L2680" i="16"/>
  <c r="K2680" i="16" s="1"/>
  <c r="L2681" i="16"/>
  <c r="K2681" i="16" s="1"/>
  <c r="L2682" i="16"/>
  <c r="K2682" i="16" s="1"/>
  <c r="L2683" i="16"/>
  <c r="K2683" i="16" s="1"/>
  <c r="H2683" i="16" s="1"/>
  <c r="L2684" i="16"/>
  <c r="K2684" i="16" s="1"/>
  <c r="L2685" i="16"/>
  <c r="K2685" i="16" s="1"/>
  <c r="H2685" i="16" s="1"/>
  <c r="L2686" i="16"/>
  <c r="K2686" i="16" s="1"/>
  <c r="H2686" i="16" s="1"/>
  <c r="L2687" i="16"/>
  <c r="K2687" i="16" s="1"/>
  <c r="H2687" i="16" s="1"/>
  <c r="L2688" i="16"/>
  <c r="K2688" i="16" s="1"/>
  <c r="L2689" i="16"/>
  <c r="K2689" i="16" s="1"/>
  <c r="L2690" i="16"/>
  <c r="K2690" i="16" s="1"/>
  <c r="L2691" i="16"/>
  <c r="K2691" i="16" s="1"/>
  <c r="H2691" i="16" s="1"/>
  <c r="L2692" i="16"/>
  <c r="K2692" i="16" s="1"/>
  <c r="L2693" i="16"/>
  <c r="K2693" i="16" s="1"/>
  <c r="H2693" i="16" s="1"/>
  <c r="L2694" i="16"/>
  <c r="K2694" i="16" s="1"/>
  <c r="H2694" i="16" s="1"/>
  <c r="L2695" i="16"/>
  <c r="K2695" i="16" s="1"/>
  <c r="H2695" i="16" s="1"/>
  <c r="L2696" i="16"/>
  <c r="K2696" i="16" s="1"/>
  <c r="L2697" i="16"/>
  <c r="K2697" i="16" s="1"/>
  <c r="H2697" i="16" s="1"/>
  <c r="L2698" i="16"/>
  <c r="K2698" i="16" s="1"/>
  <c r="H2698" i="16" s="1"/>
  <c r="L2699" i="16"/>
  <c r="K2699" i="16" s="1"/>
  <c r="H2699" i="16" s="1"/>
  <c r="L2700" i="16"/>
  <c r="K2700" i="16" s="1"/>
  <c r="L2701" i="16"/>
  <c r="K2701" i="16" s="1"/>
  <c r="L2702" i="16"/>
  <c r="K2702" i="16" s="1"/>
  <c r="L2703" i="16"/>
  <c r="K2703" i="16" s="1"/>
  <c r="L2704" i="16"/>
  <c r="K2704" i="16" s="1"/>
  <c r="L2705" i="16"/>
  <c r="K2705" i="16" s="1"/>
  <c r="H2705" i="16" s="1"/>
  <c r="L2706" i="16"/>
  <c r="K2706" i="16" s="1"/>
  <c r="H2706" i="16" s="1"/>
  <c r="L2707" i="16"/>
  <c r="K2707" i="16" s="1"/>
  <c r="H2707" i="16" s="1"/>
  <c r="L2708" i="16"/>
  <c r="K2708" i="16" s="1"/>
  <c r="L2709" i="16"/>
  <c r="K2709" i="16" s="1"/>
  <c r="H2709" i="16" s="1"/>
  <c r="L2710" i="16"/>
  <c r="K2710" i="16" s="1"/>
  <c r="H2710" i="16" s="1"/>
  <c r="L2711" i="16"/>
  <c r="K2711" i="16" s="1"/>
  <c r="H2711" i="16" s="1"/>
  <c r="L2712" i="16"/>
  <c r="K2712" i="16" s="1"/>
  <c r="L2713" i="16"/>
  <c r="K2713" i="16" s="1"/>
  <c r="L2714" i="16"/>
  <c r="K2714" i="16" s="1"/>
  <c r="L2715" i="16"/>
  <c r="K2715" i="16" s="1"/>
  <c r="H2715" i="16" s="1"/>
  <c r="L2716" i="16"/>
  <c r="K2716" i="16" s="1"/>
  <c r="L2717" i="16"/>
  <c r="K2717" i="16" s="1"/>
  <c r="L2718" i="16"/>
  <c r="K2718" i="16" s="1"/>
  <c r="H2718" i="16" s="1"/>
  <c r="L2719" i="16"/>
  <c r="K2719" i="16" s="1"/>
  <c r="L2720" i="16"/>
  <c r="K2720" i="16" s="1"/>
  <c r="L2721" i="16"/>
  <c r="K2721" i="16" s="1"/>
  <c r="H2721" i="16" s="1"/>
  <c r="L2722" i="16"/>
  <c r="K2722" i="16" s="1"/>
  <c r="H2722" i="16" s="1"/>
  <c r="L2723" i="16"/>
  <c r="K2723" i="16" s="1"/>
  <c r="H2723" i="16" s="1"/>
  <c r="L2724" i="16"/>
  <c r="K2724" i="16" s="1"/>
  <c r="L2725" i="16"/>
  <c r="K2725" i="16" s="1"/>
  <c r="H2725" i="16" s="1"/>
  <c r="L2726" i="16"/>
  <c r="K2726" i="16" s="1"/>
  <c r="L2727" i="16"/>
  <c r="K2727" i="16" s="1"/>
  <c r="L2728" i="16"/>
  <c r="K2728" i="16" s="1"/>
  <c r="L2729" i="16"/>
  <c r="K2729" i="16" s="1"/>
  <c r="H2729" i="16" s="1"/>
  <c r="L2730" i="16"/>
  <c r="K2730" i="16" s="1"/>
  <c r="H2730" i="16" s="1"/>
  <c r="L2731" i="16"/>
  <c r="K2731" i="16" s="1"/>
  <c r="H2731" i="16" s="1"/>
  <c r="L2732" i="16"/>
  <c r="K2732" i="16" s="1"/>
  <c r="L2733" i="16"/>
  <c r="K2733" i="16" s="1"/>
  <c r="L2734" i="16"/>
  <c r="K2734" i="16" s="1"/>
  <c r="H2734" i="16" s="1"/>
  <c r="L2735" i="16"/>
  <c r="K2735" i="16" s="1"/>
  <c r="H2735" i="16" s="1"/>
  <c r="L2736" i="16"/>
  <c r="K2736" i="16" s="1"/>
  <c r="L2737" i="16"/>
  <c r="K2737" i="16" s="1"/>
  <c r="L2738" i="16"/>
  <c r="K2738" i="16" s="1"/>
  <c r="L2739" i="16"/>
  <c r="K2739" i="16" s="1"/>
  <c r="H2739" i="16" s="1"/>
  <c r="L2740" i="16"/>
  <c r="K2740" i="16" s="1"/>
  <c r="L2741" i="16"/>
  <c r="K2741" i="16" s="1"/>
  <c r="H2741" i="16" s="1"/>
  <c r="L2742" i="16"/>
  <c r="K2742" i="16" s="1"/>
  <c r="H2742" i="16" s="1"/>
  <c r="L2743" i="16"/>
  <c r="K2743" i="16" s="1"/>
  <c r="H2743" i="16" s="1"/>
  <c r="L2744" i="16"/>
  <c r="K2744" i="16" s="1"/>
  <c r="L2745" i="16"/>
  <c r="K2745" i="16" s="1"/>
  <c r="H2745" i="16" s="1"/>
  <c r="L2746" i="16"/>
  <c r="K2746" i="16" s="1"/>
  <c r="H2746" i="16" s="1"/>
  <c r="L2747" i="16"/>
  <c r="K2747" i="16" s="1"/>
  <c r="H2747" i="16" s="1"/>
  <c r="L2748" i="16"/>
  <c r="K2748" i="16" s="1"/>
  <c r="L2749" i="16"/>
  <c r="K2749" i="16" s="1"/>
  <c r="L2750" i="16"/>
  <c r="K2750" i="16" s="1"/>
  <c r="L2751" i="16"/>
  <c r="K2751" i="16" s="1"/>
  <c r="L2752" i="16"/>
  <c r="K2752" i="16" s="1"/>
  <c r="L2753" i="16"/>
  <c r="K2753" i="16" s="1"/>
  <c r="L2754" i="16"/>
  <c r="K2754" i="16" s="1"/>
  <c r="L2755" i="16"/>
  <c r="K2755" i="16" s="1"/>
  <c r="H2755" i="16" s="1"/>
  <c r="L2756" i="16"/>
  <c r="K2756" i="16" s="1"/>
  <c r="L2757" i="16"/>
  <c r="K2757" i="16" s="1"/>
  <c r="H2757" i="16" s="1"/>
  <c r="L2758" i="16"/>
  <c r="K2758" i="16" s="1"/>
  <c r="H2758" i="16" s="1"/>
  <c r="L2759" i="16"/>
  <c r="K2759" i="16" s="1"/>
  <c r="H2759" i="16" s="1"/>
  <c r="L2760" i="16"/>
  <c r="K2760" i="16" s="1"/>
  <c r="L2761" i="16"/>
  <c r="K2761" i="16" s="1"/>
  <c r="H2761" i="16" s="1"/>
  <c r="L2762" i="16"/>
  <c r="K2762" i="16" s="1"/>
  <c r="L2763" i="16"/>
  <c r="K2763" i="16" s="1"/>
  <c r="H2763" i="16" s="1"/>
  <c r="L2764" i="16"/>
  <c r="K2764" i="16" s="1"/>
  <c r="L2765" i="16"/>
  <c r="K2765" i="16" s="1"/>
  <c r="H2765" i="16" s="1"/>
  <c r="L2766" i="16"/>
  <c r="K2766" i="16" s="1"/>
  <c r="H2766" i="16" s="1"/>
  <c r="L2767" i="16"/>
  <c r="K2767" i="16" s="1"/>
  <c r="H2767" i="16" s="1"/>
  <c r="L2768" i="16"/>
  <c r="K2768" i="16" s="1"/>
  <c r="L2769" i="16"/>
  <c r="K2769" i="16" s="1"/>
  <c r="H2769" i="16" s="1"/>
  <c r="L2770" i="16"/>
  <c r="K2770" i="16" s="1"/>
  <c r="H2770" i="16" s="1"/>
  <c r="L2771" i="16"/>
  <c r="K2771" i="16" s="1"/>
  <c r="H2771" i="16" s="1"/>
  <c r="L2772" i="16"/>
  <c r="K2772" i="16" s="1"/>
  <c r="L2773" i="16"/>
  <c r="K2773" i="16" s="1"/>
  <c r="H2773" i="16" s="1"/>
  <c r="L2774" i="16"/>
  <c r="K2774" i="16" s="1"/>
  <c r="L2775" i="16"/>
  <c r="K2775" i="16" s="1"/>
  <c r="L2776" i="16"/>
  <c r="K2776" i="16" s="1"/>
  <c r="L2777" i="16"/>
  <c r="K2777" i="16" s="1"/>
  <c r="H2777" i="16" s="1"/>
  <c r="L2778" i="16"/>
  <c r="K2778" i="16" s="1"/>
  <c r="H2778" i="16" s="1"/>
  <c r="L2779" i="16"/>
  <c r="K2779" i="16" s="1"/>
  <c r="H2779" i="16" s="1"/>
  <c r="L2780" i="16"/>
  <c r="K2780" i="16" s="1"/>
  <c r="L2781" i="16"/>
  <c r="K2781" i="16" s="1"/>
  <c r="H2781" i="16" s="1"/>
  <c r="L2782" i="16"/>
  <c r="K2782" i="16" s="1"/>
  <c r="H2782" i="16" s="1"/>
  <c r="L2783" i="16"/>
  <c r="K2783" i="16" s="1"/>
  <c r="H2783" i="16" s="1"/>
  <c r="L2784" i="16"/>
  <c r="K2784" i="16" s="1"/>
  <c r="L2785" i="16"/>
  <c r="K2785" i="16" s="1"/>
  <c r="L2786" i="16"/>
  <c r="K2786" i="16" s="1"/>
  <c r="L2787" i="16"/>
  <c r="K2787" i="16" s="1"/>
  <c r="H2787" i="16" s="1"/>
  <c r="L2788" i="16"/>
  <c r="K2788" i="16" s="1"/>
  <c r="L2789" i="16"/>
  <c r="K2789" i="16" s="1"/>
  <c r="L2790" i="16"/>
  <c r="K2790" i="16" s="1"/>
  <c r="H2790" i="16" s="1"/>
  <c r="L2791" i="16"/>
  <c r="K2791" i="16" s="1"/>
  <c r="L2792" i="16"/>
  <c r="K2792" i="16" s="1"/>
  <c r="L2793" i="16"/>
  <c r="K2793" i="16" s="1"/>
  <c r="H2793" i="16" s="1"/>
  <c r="L2794" i="16"/>
  <c r="K2794" i="16" s="1"/>
  <c r="H2794" i="16" s="1"/>
  <c r="L2795" i="16"/>
  <c r="K2795" i="16" s="1"/>
  <c r="H2795" i="16" s="1"/>
  <c r="L2796" i="16"/>
  <c r="K2796" i="16" s="1"/>
  <c r="L2797" i="16"/>
  <c r="K2797" i="16" s="1"/>
  <c r="L2798" i="16"/>
  <c r="K2798" i="16" s="1"/>
  <c r="L2799" i="16"/>
  <c r="K2799" i="16" s="1"/>
  <c r="L2800" i="16"/>
  <c r="K2800" i="16" s="1"/>
  <c r="L2801" i="16"/>
  <c r="K2801" i="16" s="1"/>
  <c r="L2802" i="16"/>
  <c r="K2802" i="16" s="1"/>
  <c r="L2803" i="16"/>
  <c r="K2803" i="16" s="1"/>
  <c r="H2803" i="16" s="1"/>
  <c r="L2804" i="16"/>
  <c r="K2804" i="16" s="1"/>
  <c r="L2805" i="16"/>
  <c r="K2805" i="16" s="1"/>
  <c r="L2806" i="16"/>
  <c r="K2806" i="16" s="1"/>
  <c r="H2806" i="16" s="1"/>
  <c r="L2807" i="16"/>
  <c r="K2807" i="16" s="1"/>
  <c r="L2808" i="16"/>
  <c r="K2808" i="16" s="1"/>
  <c r="L2809" i="16"/>
  <c r="K2809" i="16" s="1"/>
  <c r="H2809" i="16" s="1"/>
  <c r="L2810" i="16"/>
  <c r="K2810" i="16" s="1"/>
  <c r="L2811" i="16"/>
  <c r="K2811" i="16" s="1"/>
  <c r="H2811" i="16" s="1"/>
  <c r="L2812" i="16"/>
  <c r="K2812" i="16" s="1"/>
  <c r="L2813" i="16"/>
  <c r="K2813" i="16" s="1"/>
  <c r="H2813" i="16" s="1"/>
  <c r="L2814" i="16"/>
  <c r="K2814" i="16" s="1"/>
  <c r="H2814" i="16" s="1"/>
  <c r="L2815" i="16"/>
  <c r="K2815" i="16" s="1"/>
  <c r="H2815" i="16" s="1"/>
  <c r="L2816" i="16"/>
  <c r="K2816" i="16" s="1"/>
  <c r="L2817" i="16"/>
  <c r="K2817" i="16" s="1"/>
  <c r="H2817" i="16" s="1"/>
  <c r="L2818" i="16"/>
  <c r="K2818" i="16" s="1"/>
  <c r="H2818" i="16" s="1"/>
  <c r="L2819" i="16"/>
  <c r="K2819" i="16" s="1"/>
  <c r="H2819" i="16" s="1"/>
  <c r="L2820" i="16"/>
  <c r="K2820" i="16" s="1"/>
  <c r="L2821" i="16"/>
  <c r="K2821" i="16" s="1"/>
  <c r="H2821" i="16" s="1"/>
  <c r="L2822" i="16"/>
  <c r="K2822" i="16" s="1"/>
  <c r="L2823" i="16"/>
  <c r="K2823" i="16" s="1"/>
  <c r="L2824" i="16"/>
  <c r="K2824" i="16" s="1"/>
  <c r="L2825" i="16"/>
  <c r="K2825" i="16" s="1"/>
  <c r="H2825" i="16" s="1"/>
  <c r="L2826" i="16"/>
  <c r="K2826" i="16" s="1"/>
  <c r="L2827" i="16"/>
  <c r="K2827" i="16" s="1"/>
  <c r="H2827" i="16" s="1"/>
  <c r="L2828" i="16"/>
  <c r="K2828" i="16" s="1"/>
  <c r="L2829" i="16"/>
  <c r="K2829" i="16" s="1"/>
  <c r="H2829" i="16" s="1"/>
  <c r="L2830" i="16"/>
  <c r="K2830" i="16" s="1"/>
  <c r="L2831" i="16"/>
  <c r="K2831" i="16" s="1"/>
  <c r="H2831" i="16" s="1"/>
  <c r="L2832" i="16"/>
  <c r="K2832" i="16" s="1"/>
  <c r="L2833" i="16"/>
  <c r="K2833" i="16" s="1"/>
  <c r="H2833" i="16" s="1"/>
  <c r="L2834" i="16"/>
  <c r="K2834" i="16" s="1"/>
  <c r="L2835" i="16"/>
  <c r="K2835" i="16" s="1"/>
  <c r="H2835" i="16" s="1"/>
  <c r="L2836" i="16"/>
  <c r="K2836" i="16" s="1"/>
  <c r="L2837" i="16"/>
  <c r="K2837" i="16" s="1"/>
  <c r="L2838" i="16"/>
  <c r="K2838" i="16" s="1"/>
  <c r="H2838" i="16" s="1"/>
  <c r="L2839" i="16"/>
  <c r="K2839" i="16" s="1"/>
  <c r="H2839" i="16" s="1"/>
  <c r="L2840" i="16"/>
  <c r="K2840" i="16" s="1"/>
  <c r="L2841" i="16"/>
  <c r="K2841" i="16" s="1"/>
  <c r="H2841" i="16" s="1"/>
  <c r="L2842" i="16"/>
  <c r="K2842" i="16" s="1"/>
  <c r="H2842" i="16" s="1"/>
  <c r="L2843" i="16"/>
  <c r="K2843" i="16" s="1"/>
  <c r="H2843" i="16" s="1"/>
  <c r="L2844" i="16"/>
  <c r="K2844" i="16" s="1"/>
  <c r="L2845" i="16"/>
  <c r="K2845" i="16" s="1"/>
  <c r="H2845" i="16" s="1"/>
  <c r="L2846" i="16"/>
  <c r="K2846" i="16" s="1"/>
  <c r="L2847" i="16"/>
  <c r="K2847" i="16" s="1"/>
  <c r="L2848" i="16"/>
  <c r="K2848" i="16" s="1"/>
  <c r="L2849" i="16"/>
  <c r="K2849" i="16" s="1"/>
  <c r="L2850" i="16"/>
  <c r="K2850" i="16" s="1"/>
  <c r="H2850" i="16" s="1"/>
  <c r="L2851" i="16"/>
  <c r="K2851" i="16" s="1"/>
  <c r="H2851" i="16" s="1"/>
  <c r="L2852" i="16"/>
  <c r="K2852" i="16" s="1"/>
  <c r="L2853" i="16"/>
  <c r="K2853" i="16" s="1"/>
  <c r="H2853" i="16" s="1"/>
  <c r="L2854" i="16"/>
  <c r="K2854" i="16" s="1"/>
  <c r="H2854" i="16" s="1"/>
  <c r="L2855" i="16"/>
  <c r="K2855" i="16" s="1"/>
  <c r="H2855" i="16" s="1"/>
  <c r="L2856" i="16"/>
  <c r="K2856" i="16" s="1"/>
  <c r="L2857" i="16"/>
  <c r="K2857" i="16" s="1"/>
  <c r="H2857" i="16" s="1"/>
  <c r="L2858" i="16"/>
  <c r="K2858" i="16" s="1"/>
  <c r="L2859" i="16"/>
  <c r="K2859" i="16" s="1"/>
  <c r="H2859" i="16" s="1"/>
  <c r="L2860" i="16"/>
  <c r="K2860" i="16" s="1"/>
  <c r="L2861" i="16"/>
  <c r="K2861" i="16" s="1"/>
  <c r="L2862" i="16"/>
  <c r="K2862" i="16" s="1"/>
  <c r="L2863" i="16"/>
  <c r="K2863" i="16" s="1"/>
  <c r="L2864" i="16"/>
  <c r="K2864" i="16" s="1"/>
  <c r="L2865" i="16"/>
  <c r="K2865" i="16" s="1"/>
  <c r="H2865" i="16" s="1"/>
  <c r="L2866" i="16"/>
  <c r="K2866" i="16" s="1"/>
  <c r="H2866" i="16" s="1"/>
  <c r="L2867" i="16"/>
  <c r="K2867" i="16" s="1"/>
  <c r="H2867" i="16" s="1"/>
  <c r="L2868" i="16"/>
  <c r="K2868" i="16" s="1"/>
  <c r="L2869" i="16"/>
  <c r="K2869" i="16" s="1"/>
  <c r="H2869" i="16" s="1"/>
  <c r="L2870" i="16"/>
  <c r="K2870" i="16" s="1"/>
  <c r="L2871" i="16"/>
  <c r="K2871" i="16" s="1"/>
  <c r="L2872" i="16"/>
  <c r="K2872" i="16" s="1"/>
  <c r="L2873" i="16"/>
  <c r="K2873" i="16" s="1"/>
  <c r="H2873" i="16" s="1"/>
  <c r="L2874" i="16"/>
  <c r="K2874" i="16" s="1"/>
  <c r="H2874" i="16" s="1"/>
  <c r="L2875" i="16"/>
  <c r="K2875" i="16" s="1"/>
  <c r="H2875" i="16" s="1"/>
  <c r="L2876" i="16"/>
  <c r="K2876" i="16" s="1"/>
  <c r="L2877" i="16"/>
  <c r="K2877" i="16" s="1"/>
  <c r="L2878" i="16"/>
  <c r="K2878" i="16" s="1"/>
  <c r="H2878" i="16" s="1"/>
  <c r="L2879" i="16"/>
  <c r="K2879" i="16" s="1"/>
  <c r="H2879" i="16" s="1"/>
  <c r="L2880" i="16"/>
  <c r="K2880" i="16" s="1"/>
  <c r="L2881" i="16"/>
  <c r="K2881" i="16" s="1"/>
  <c r="L2882" i="16"/>
  <c r="K2882" i="16" s="1"/>
  <c r="L2883" i="16"/>
  <c r="K2883" i="16" s="1"/>
  <c r="H2883" i="16" s="1"/>
  <c r="L2884" i="16"/>
  <c r="K2884" i="16" s="1"/>
  <c r="L2885" i="16"/>
  <c r="K2885" i="16" s="1"/>
  <c r="H2885" i="16" s="1"/>
  <c r="L2886" i="16"/>
  <c r="K2886" i="16" s="1"/>
  <c r="H2886" i="16" s="1"/>
  <c r="L2887" i="16"/>
  <c r="K2887" i="16" s="1"/>
  <c r="H2887" i="16" s="1"/>
  <c r="L2888" i="16"/>
  <c r="K2888" i="16" s="1"/>
  <c r="L2889" i="16"/>
  <c r="K2889" i="16" s="1"/>
  <c r="H2889" i="16" s="1"/>
  <c r="L2890" i="16"/>
  <c r="K2890" i="16" s="1"/>
  <c r="H2890" i="16" s="1"/>
  <c r="L2891" i="16"/>
  <c r="K2891" i="16" s="1"/>
  <c r="H2891" i="16" s="1"/>
  <c r="L2892" i="16"/>
  <c r="K2892" i="16" s="1"/>
  <c r="L2893" i="16"/>
  <c r="K2893" i="16" s="1"/>
  <c r="L2894" i="16"/>
  <c r="K2894" i="16" s="1"/>
  <c r="L2895" i="16"/>
  <c r="K2895" i="16" s="1"/>
  <c r="L2896" i="16"/>
  <c r="K2896" i="16" s="1"/>
  <c r="L2897" i="16"/>
  <c r="K2897" i="16" s="1"/>
  <c r="H2897" i="16" s="1"/>
  <c r="L2898" i="16"/>
  <c r="K2898" i="16" s="1"/>
  <c r="L2899" i="16"/>
  <c r="K2899" i="16" s="1"/>
  <c r="H2899" i="16" s="1"/>
  <c r="L2900" i="16"/>
  <c r="K2900" i="16" s="1"/>
  <c r="L2901" i="16"/>
  <c r="K2901" i="16" s="1"/>
  <c r="H2901" i="16" s="1"/>
  <c r="L2902" i="16"/>
  <c r="K2902" i="16" s="1"/>
  <c r="H2902" i="16" s="1"/>
  <c r="L2903" i="16"/>
  <c r="K2903" i="16" s="1"/>
  <c r="H2903" i="16" s="1"/>
  <c r="L2904" i="16"/>
  <c r="K2904" i="16" s="1"/>
  <c r="L2905" i="16"/>
  <c r="K2905" i="16" s="1"/>
  <c r="H2905" i="16" s="1"/>
  <c r="L2906" i="16"/>
  <c r="K2906" i="16" s="1"/>
  <c r="L2907" i="16"/>
  <c r="K2907" i="16" s="1"/>
  <c r="H2907" i="16" s="1"/>
  <c r="L2908" i="16"/>
  <c r="K2908" i="16" s="1"/>
  <c r="L2909" i="16"/>
  <c r="K2909" i="16" s="1"/>
  <c r="H2909" i="16" s="1"/>
  <c r="L2910" i="16"/>
  <c r="K2910" i="16" s="1"/>
  <c r="H2910" i="16" s="1"/>
  <c r="L2911" i="16"/>
  <c r="K2911" i="16" s="1"/>
  <c r="L2912" i="16"/>
  <c r="K2912" i="16" s="1"/>
  <c r="L2913" i="16"/>
  <c r="K2913" i="16" s="1"/>
  <c r="H2913" i="16" s="1"/>
  <c r="L2914" i="16"/>
  <c r="K2914" i="16" s="1"/>
  <c r="H2914" i="16" s="1"/>
  <c r="L2915" i="16"/>
  <c r="K2915" i="16" s="1"/>
  <c r="H2915" i="16" s="1"/>
  <c r="L2916" i="16"/>
  <c r="K2916" i="16" s="1"/>
  <c r="L2917" i="16"/>
  <c r="K2917" i="16" s="1"/>
  <c r="H2917" i="16" s="1"/>
  <c r="L2918" i="16"/>
  <c r="K2918" i="16" s="1"/>
  <c r="L2919" i="16"/>
  <c r="K2919" i="16" s="1"/>
  <c r="L2920" i="16"/>
  <c r="K2920" i="16" s="1"/>
  <c r="L2921" i="16"/>
  <c r="K2921" i="16" s="1"/>
  <c r="L2922" i="16"/>
  <c r="K2922" i="16" s="1"/>
  <c r="H2922" i="16" s="1"/>
  <c r="L2923" i="16"/>
  <c r="K2923" i="16" s="1"/>
  <c r="H2923" i="16" s="1"/>
  <c r="L2924" i="16"/>
  <c r="K2924" i="16" s="1"/>
  <c r="L2925" i="16"/>
  <c r="K2925" i="16" s="1"/>
  <c r="H2925" i="16" s="1"/>
  <c r="L2926" i="16"/>
  <c r="K2926" i="16" s="1"/>
  <c r="H2926" i="16" s="1"/>
  <c r="L2927" i="16"/>
  <c r="K2927" i="16" s="1"/>
  <c r="H2927" i="16" s="1"/>
  <c r="L2928" i="16"/>
  <c r="K2928" i="16" s="1"/>
  <c r="L2929" i="16"/>
  <c r="K2929" i="16" s="1"/>
  <c r="L2930" i="16"/>
  <c r="K2930" i="16" s="1"/>
  <c r="L2931" i="16"/>
  <c r="K2931" i="16" s="1"/>
  <c r="H2931" i="16" s="1"/>
  <c r="L2932" i="16"/>
  <c r="K2932" i="16" s="1"/>
  <c r="L2933" i="16"/>
  <c r="K2933" i="16" s="1"/>
  <c r="H2933" i="16" s="1"/>
  <c r="L2934" i="16"/>
  <c r="K2934" i="16" s="1"/>
  <c r="H2934" i="16" s="1"/>
  <c r="L2935" i="16"/>
  <c r="K2935" i="16" s="1"/>
  <c r="H2935" i="16" s="1"/>
  <c r="L2936" i="16"/>
  <c r="K2936" i="16" s="1"/>
  <c r="L2937" i="16"/>
  <c r="K2937" i="16" s="1"/>
  <c r="H2937" i="16" s="1"/>
  <c r="L2938" i="16"/>
  <c r="K2938" i="16" s="1"/>
  <c r="L2939" i="16"/>
  <c r="K2939" i="16" s="1"/>
  <c r="H2939" i="16" s="1"/>
  <c r="L2940" i="16"/>
  <c r="K2940" i="16" s="1"/>
  <c r="L2941" i="16"/>
  <c r="K2941" i="16" s="1"/>
  <c r="L2942" i="16"/>
  <c r="K2942" i="16" s="1"/>
  <c r="L2943" i="16"/>
  <c r="K2943" i="16" s="1"/>
  <c r="L2944" i="16"/>
  <c r="K2944" i="16" s="1"/>
  <c r="L2945" i="16"/>
  <c r="K2945" i="16" s="1"/>
  <c r="L2946" i="16"/>
  <c r="K2946" i="16" s="1"/>
  <c r="L2947" i="16"/>
  <c r="K2947" i="16" s="1"/>
  <c r="H2947" i="16" s="1"/>
  <c r="L2948" i="16"/>
  <c r="K2948" i="16" s="1"/>
  <c r="L2949" i="16"/>
  <c r="K2949" i="16" s="1"/>
  <c r="H2949" i="16" s="1"/>
  <c r="L2950" i="16"/>
  <c r="K2950" i="16" s="1"/>
  <c r="H2950" i="16" s="1"/>
  <c r="L2951" i="16"/>
  <c r="K2951" i="16" s="1"/>
  <c r="H2951" i="16" s="1"/>
  <c r="L2952" i="16"/>
  <c r="K2952" i="16" s="1"/>
  <c r="L2953" i="16"/>
  <c r="K2953" i="16" s="1"/>
  <c r="H2953" i="16" s="1"/>
  <c r="L2954" i="16"/>
  <c r="K2954" i="16" s="1"/>
  <c r="L2955" i="16"/>
  <c r="K2955" i="16" s="1"/>
  <c r="H2955" i="16" s="1"/>
  <c r="L2956" i="16"/>
  <c r="K2956" i="16" s="1"/>
  <c r="L2957" i="16"/>
  <c r="K2957" i="16" s="1"/>
  <c r="L2958" i="16"/>
  <c r="K2958" i="16" s="1"/>
  <c r="H2958" i="16" s="1"/>
  <c r="L2959" i="16"/>
  <c r="K2959" i="16" s="1"/>
  <c r="H2959" i="16" s="1"/>
  <c r="L2960" i="16"/>
  <c r="K2960" i="16" s="1"/>
  <c r="L2961" i="16"/>
  <c r="K2961" i="16" s="1"/>
  <c r="H2961" i="16" s="1"/>
  <c r="L2962" i="16"/>
  <c r="K2962" i="16" s="1"/>
  <c r="H2962" i="16" s="1"/>
  <c r="L2963" i="16"/>
  <c r="K2963" i="16" s="1"/>
  <c r="H2963" i="16" s="1"/>
  <c r="L2964" i="16"/>
  <c r="K2964" i="16" s="1"/>
  <c r="L2965" i="16"/>
  <c r="K2965" i="16" s="1"/>
  <c r="H2965" i="16" s="1"/>
  <c r="L2966" i="16"/>
  <c r="K2966" i="16" s="1"/>
  <c r="L2967" i="16"/>
  <c r="K2967" i="16" s="1"/>
  <c r="L2968" i="16"/>
  <c r="K2968" i="16" s="1"/>
  <c r="L2969" i="16"/>
  <c r="K2969" i="16" s="1"/>
  <c r="L2970" i="16"/>
  <c r="K2970" i="16" s="1"/>
  <c r="H2970" i="16" s="1"/>
  <c r="L2971" i="16"/>
  <c r="K2971" i="16" s="1"/>
  <c r="H2971" i="16" s="1"/>
  <c r="L2972" i="16"/>
  <c r="K2972" i="16" s="1"/>
  <c r="L2973" i="16"/>
  <c r="K2973" i="16" s="1"/>
  <c r="L2974" i="16"/>
  <c r="K2974" i="16" s="1"/>
  <c r="L2975" i="16"/>
  <c r="K2975" i="16" s="1"/>
  <c r="H2975" i="16" s="1"/>
  <c r="L2976" i="16"/>
  <c r="K2976" i="16" s="1"/>
  <c r="L2977" i="16"/>
  <c r="K2977" i="16" s="1"/>
  <c r="L2978" i="16"/>
  <c r="K2978" i="16" s="1"/>
  <c r="L2979" i="16"/>
  <c r="K2979" i="16" s="1"/>
  <c r="H2979" i="16" s="1"/>
  <c r="L2980" i="16"/>
  <c r="K2980" i="16" s="1"/>
  <c r="L2981" i="16"/>
  <c r="K2981" i="16" s="1"/>
  <c r="H2981" i="16" s="1"/>
  <c r="L2982" i="16"/>
  <c r="K2982" i="16" s="1"/>
  <c r="H2982" i="16" s="1"/>
  <c r="L2983" i="16"/>
  <c r="K2983" i="16" s="1"/>
  <c r="H2983" i="16" s="1"/>
  <c r="L2984" i="16"/>
  <c r="K2984" i="16" s="1"/>
  <c r="L2985" i="16"/>
  <c r="K2985" i="16" s="1"/>
  <c r="H2985" i="16" s="1"/>
  <c r="L2986" i="16"/>
  <c r="K2986" i="16" s="1"/>
  <c r="H2986" i="16" s="1"/>
  <c r="L2987" i="16"/>
  <c r="K2987" i="16" s="1"/>
  <c r="H2987" i="16" s="1"/>
  <c r="L2988" i="16"/>
  <c r="K2988" i="16" s="1"/>
  <c r="L2989" i="16"/>
  <c r="K2989" i="16" s="1"/>
  <c r="H2989" i="16" s="1"/>
  <c r="L2990" i="16"/>
  <c r="K2990" i="16" s="1"/>
  <c r="L2991" i="16"/>
  <c r="K2991" i="16" s="1"/>
  <c r="L2992" i="16"/>
  <c r="K2992" i="16" s="1"/>
  <c r="L2993" i="16"/>
  <c r="K2993" i="16" s="1"/>
  <c r="L2994" i="16"/>
  <c r="K2994" i="16" s="1"/>
  <c r="H2994" i="16" s="1"/>
  <c r="L2995" i="16"/>
  <c r="K2995" i="16" s="1"/>
  <c r="H2995" i="16" s="1"/>
  <c r="L2996" i="16"/>
  <c r="K2996" i="16" s="1"/>
  <c r="L2997" i="16"/>
  <c r="K2997" i="16" s="1"/>
  <c r="H2997" i="16" s="1"/>
  <c r="L2998" i="16"/>
  <c r="K2998" i="16" s="1"/>
  <c r="H2998" i="16" s="1"/>
  <c r="L2999" i="16"/>
  <c r="K2999" i="16" s="1"/>
  <c r="H2999" i="16" s="1"/>
  <c r="L3000" i="16"/>
  <c r="K3000" i="16" s="1"/>
  <c r="L3001" i="16"/>
  <c r="K3001" i="16" s="1"/>
  <c r="H3001" i="16" s="1"/>
  <c r="L3002" i="16"/>
  <c r="K3002" i="16" s="1"/>
  <c r="L3003" i="16"/>
  <c r="K3003" i="16" s="1"/>
  <c r="H3003" i="16" s="1"/>
  <c r="L3004" i="16"/>
  <c r="K3004" i="16" s="1"/>
  <c r="L3005" i="16"/>
  <c r="K3005" i="16" s="1"/>
  <c r="H3005" i="16" s="1"/>
  <c r="L3006" i="16"/>
  <c r="K3006" i="16" s="1"/>
  <c r="H3006" i="16" s="1"/>
  <c r="L3007" i="16"/>
  <c r="K3007" i="16" s="1"/>
  <c r="H3007" i="16" s="1"/>
  <c r="L3008" i="16"/>
  <c r="K3008" i="16" s="1"/>
  <c r="L3009" i="16"/>
  <c r="K3009" i="16" s="1"/>
  <c r="H3009" i="16" s="1"/>
  <c r="L3010" i="16"/>
  <c r="K3010" i="16" s="1"/>
  <c r="H3010" i="16" s="1"/>
  <c r="L3011" i="16"/>
  <c r="K3011" i="16" s="1"/>
  <c r="H3011" i="16" s="1"/>
  <c r="L3012" i="16"/>
  <c r="K3012" i="16" s="1"/>
  <c r="L3013" i="16"/>
  <c r="K3013" i="16" s="1"/>
  <c r="H3013" i="16" s="1"/>
  <c r="L3014" i="16"/>
  <c r="K3014" i="16" s="1"/>
  <c r="L3015" i="16"/>
  <c r="K3015" i="16" s="1"/>
  <c r="L3016" i="16"/>
  <c r="K3016" i="16" s="1"/>
  <c r="L3017" i="16"/>
  <c r="K3017" i="16" s="1"/>
  <c r="H3017" i="16" s="1"/>
  <c r="L3018" i="16"/>
  <c r="K3018" i="16" s="1"/>
  <c r="H3018" i="16" s="1"/>
  <c r="L3019" i="16"/>
  <c r="K3019" i="16" s="1"/>
  <c r="H3019" i="16" s="1"/>
  <c r="L3020" i="16"/>
  <c r="K3020" i="16" s="1"/>
  <c r="L3021" i="16"/>
  <c r="K3021" i="16" s="1"/>
  <c r="H3021" i="16" s="1"/>
  <c r="L3022" i="16"/>
  <c r="K3022" i="16" s="1"/>
  <c r="H3022" i="16" s="1"/>
  <c r="L3023" i="16"/>
  <c r="K3023" i="16" s="1"/>
  <c r="H3023" i="16" s="1"/>
  <c r="L3024" i="16"/>
  <c r="K3024" i="16" s="1"/>
  <c r="L3025" i="16"/>
  <c r="K3025" i="16" s="1"/>
  <c r="L3026" i="16"/>
  <c r="K3026" i="16" s="1"/>
  <c r="L3027" i="16"/>
  <c r="K3027" i="16" s="1"/>
  <c r="H3027" i="16" s="1"/>
  <c r="L3028" i="16"/>
  <c r="K3028" i="16" s="1"/>
  <c r="L3029" i="16"/>
  <c r="K3029" i="16" s="1"/>
  <c r="H3029" i="16" s="1"/>
  <c r="L3030" i="16"/>
  <c r="K3030" i="16" s="1"/>
  <c r="H3030" i="16" s="1"/>
  <c r="L3031" i="16"/>
  <c r="K3031" i="16" s="1"/>
  <c r="H3031" i="16" s="1"/>
  <c r="L3032" i="16"/>
  <c r="K3032" i="16" s="1"/>
  <c r="L3033" i="16"/>
  <c r="K3033" i="16" s="1"/>
  <c r="L3034" i="16"/>
  <c r="K3034" i="16" s="1"/>
  <c r="H3034" i="16" s="1"/>
  <c r="L3035" i="16"/>
  <c r="K3035" i="16" s="1"/>
  <c r="H3035" i="16" s="1"/>
  <c r="L3036" i="16"/>
  <c r="K3036" i="16" s="1"/>
  <c r="L3037" i="16"/>
  <c r="K3037" i="16" s="1"/>
  <c r="L3038" i="16"/>
  <c r="K3038" i="16" s="1"/>
  <c r="L3039" i="16"/>
  <c r="K3039" i="16" s="1"/>
  <c r="L3040" i="16"/>
  <c r="K3040" i="16" s="1"/>
  <c r="L3041" i="16"/>
  <c r="K3041" i="16" s="1"/>
  <c r="L3042" i="16"/>
  <c r="K3042" i="16" s="1"/>
  <c r="H3042" i="16" s="1"/>
  <c r="L3043" i="16"/>
  <c r="K3043" i="16" s="1"/>
  <c r="H3043" i="16" s="1"/>
  <c r="L3044" i="16"/>
  <c r="K3044" i="16" s="1"/>
  <c r="L3045" i="16"/>
  <c r="K3045" i="16" s="1"/>
  <c r="H3045" i="16" s="1"/>
  <c r="L3046" i="16"/>
  <c r="K3046" i="16" s="1"/>
  <c r="H3046" i="16" s="1"/>
  <c r="L3047" i="16"/>
  <c r="K3047" i="16" s="1"/>
  <c r="H3047" i="16" s="1"/>
  <c r="L3048" i="16"/>
  <c r="K3048" i="16" s="1"/>
  <c r="L3049" i="16"/>
  <c r="K3049" i="16" s="1"/>
  <c r="H3049" i="16" s="1"/>
  <c r="L3050" i="16"/>
  <c r="K3050" i="16" s="1"/>
  <c r="L3051" i="16"/>
  <c r="K3051" i="16" s="1"/>
  <c r="H3051" i="16" s="1"/>
  <c r="L3052" i="16"/>
  <c r="K3052" i="16" s="1"/>
  <c r="L3053" i="16"/>
  <c r="K3053" i="16" s="1"/>
  <c r="H3053" i="16" s="1"/>
  <c r="L3054" i="16"/>
  <c r="K3054" i="16" s="1"/>
  <c r="L3055" i="16"/>
  <c r="K3055" i="16" s="1"/>
  <c r="H3055" i="16" s="1"/>
  <c r="L3056" i="16"/>
  <c r="K3056" i="16" s="1"/>
  <c r="L3057" i="16"/>
  <c r="K3057" i="16" s="1"/>
  <c r="H3057" i="16" s="1"/>
  <c r="L3058" i="16"/>
  <c r="K3058" i="16" s="1"/>
  <c r="H3058" i="16" s="1"/>
  <c r="L3059" i="16"/>
  <c r="K3059" i="16" s="1"/>
  <c r="H3059" i="16" s="1"/>
  <c r="L3060" i="16"/>
  <c r="K3060" i="16" s="1"/>
  <c r="L3061" i="16"/>
  <c r="K3061" i="16" s="1"/>
  <c r="H3061" i="16" s="1"/>
  <c r="L3062" i="16"/>
  <c r="K3062" i="16" s="1"/>
  <c r="L3063" i="16"/>
  <c r="K3063" i="16" s="1"/>
  <c r="L3064" i="16"/>
  <c r="K3064" i="16" s="1"/>
  <c r="L3065" i="16"/>
  <c r="K3065" i="16" s="1"/>
  <c r="H3065" i="16" s="1"/>
  <c r="L3066" i="16"/>
  <c r="K3066" i="16" s="1"/>
  <c r="L3067" i="16"/>
  <c r="K3067" i="16" s="1"/>
  <c r="H3067" i="16" s="1"/>
  <c r="L3068" i="16"/>
  <c r="K3068" i="16" s="1"/>
  <c r="L3069" i="16"/>
  <c r="K3069" i="16" s="1"/>
  <c r="H3069" i="16" s="1"/>
  <c r="L3070" i="16"/>
  <c r="K3070" i="16" s="1"/>
  <c r="H3070" i="16" s="1"/>
  <c r="L3071" i="16"/>
  <c r="K3071" i="16" s="1"/>
  <c r="H3071" i="16" s="1"/>
  <c r="L3072" i="16"/>
  <c r="K3072" i="16" s="1"/>
  <c r="L3073" i="16"/>
  <c r="K3073" i="16" s="1"/>
  <c r="L3074" i="16"/>
  <c r="K3074" i="16" s="1"/>
  <c r="L3075" i="16"/>
  <c r="K3075" i="16" s="1"/>
  <c r="H3075" i="16" s="1"/>
  <c r="L3076" i="16"/>
  <c r="K3076" i="16" s="1"/>
  <c r="L3077" i="16"/>
  <c r="K3077" i="16" s="1"/>
  <c r="H3077" i="16" s="1"/>
  <c r="L3078" i="16"/>
  <c r="K3078" i="16" s="1"/>
  <c r="H3078" i="16" s="1"/>
  <c r="L3079" i="16"/>
  <c r="K3079" i="16" s="1"/>
  <c r="H3079" i="16" s="1"/>
  <c r="L3080" i="16"/>
  <c r="K3080" i="16" s="1"/>
  <c r="L3081" i="16"/>
  <c r="K3081" i="16" s="1"/>
  <c r="H3081" i="16" s="1"/>
  <c r="L3082" i="16"/>
  <c r="K3082" i="16" s="1"/>
  <c r="H3082" i="16" s="1"/>
  <c r="L3083" i="16"/>
  <c r="K3083" i="16" s="1"/>
  <c r="H3083" i="16" s="1"/>
  <c r="L3084" i="16"/>
  <c r="K3084" i="16" s="1"/>
  <c r="L3085" i="16"/>
  <c r="K3085" i="16" s="1"/>
  <c r="L3086" i="16"/>
  <c r="K3086" i="16" s="1"/>
  <c r="L3087" i="16"/>
  <c r="K3087" i="16" s="1"/>
  <c r="L3088" i="16"/>
  <c r="K3088" i="16" s="1"/>
  <c r="L3089" i="16"/>
  <c r="K3089" i="16" s="1"/>
  <c r="L3090" i="16"/>
  <c r="K3090" i="16" s="1"/>
  <c r="H3090" i="16" s="1"/>
  <c r="L3091" i="16"/>
  <c r="K3091" i="16" s="1"/>
  <c r="H3091" i="16" s="1"/>
  <c r="L3092" i="16"/>
  <c r="K3092" i="16" s="1"/>
  <c r="L3093" i="16"/>
  <c r="K3093" i="16" s="1"/>
  <c r="H3093" i="16" s="1"/>
  <c r="L3094" i="16"/>
  <c r="K3094" i="16" s="1"/>
  <c r="H3094" i="16" s="1"/>
  <c r="L3095" i="16"/>
  <c r="K3095" i="16" s="1"/>
  <c r="H3095" i="16" s="1"/>
  <c r="L3096" i="16"/>
  <c r="K3096" i="16" s="1"/>
  <c r="L3097" i="16"/>
  <c r="K3097" i="16" s="1"/>
  <c r="H3097" i="16" s="1"/>
  <c r="L3098" i="16"/>
  <c r="K3098" i="16" s="1"/>
  <c r="L3099" i="16"/>
  <c r="K3099" i="16" s="1"/>
  <c r="H3099" i="16" s="1"/>
  <c r="L3100" i="16"/>
  <c r="K3100" i="16" s="1"/>
  <c r="L3101" i="16"/>
  <c r="K3101" i="16" s="1"/>
  <c r="H3101" i="16" s="1"/>
  <c r="L3102" i="16"/>
  <c r="K3102" i="16" s="1"/>
  <c r="H3102" i="16" s="1"/>
  <c r="L3103" i="16"/>
  <c r="K3103" i="16" s="1"/>
  <c r="H3103" i="16" s="1"/>
  <c r="L3104" i="16"/>
  <c r="K3104" i="16" s="1"/>
  <c r="L3105" i="16"/>
  <c r="K3105" i="16" s="1"/>
  <c r="H3105" i="16" s="1"/>
  <c r="L3106" i="16"/>
  <c r="K3106" i="16" s="1"/>
  <c r="H3106" i="16" s="1"/>
  <c r="L3107" i="16"/>
  <c r="K3107" i="16" s="1"/>
  <c r="H3107" i="16" s="1"/>
  <c r="L3108" i="16"/>
  <c r="K3108" i="16" s="1"/>
  <c r="L3109" i="16"/>
  <c r="K3109" i="16" s="1"/>
  <c r="H3109" i="16" s="1"/>
  <c r="L3110" i="16"/>
  <c r="K3110" i="16" s="1"/>
  <c r="L3111" i="16"/>
  <c r="K3111" i="16" s="1"/>
  <c r="L3112" i="16"/>
  <c r="K3112" i="16" s="1"/>
  <c r="L3113" i="16"/>
  <c r="K3113" i="16" s="1"/>
  <c r="H3113" i="16" s="1"/>
  <c r="L3114" i="16"/>
  <c r="K3114" i="16" s="1"/>
  <c r="H3114" i="16" s="1"/>
  <c r="L3115" i="16"/>
  <c r="K3115" i="16" s="1"/>
  <c r="H3115" i="16" s="1"/>
  <c r="L3116" i="16"/>
  <c r="K3116" i="16" s="1"/>
  <c r="L3117" i="16"/>
  <c r="K3117" i="16" s="1"/>
  <c r="H3117" i="16" s="1"/>
  <c r="L3118" i="16"/>
  <c r="K3118" i="16" s="1"/>
  <c r="H3118" i="16" s="1"/>
  <c r="L3119" i="16"/>
  <c r="K3119" i="16" s="1"/>
  <c r="H3119" i="16" s="1"/>
  <c r="L3120" i="16"/>
  <c r="K3120" i="16" s="1"/>
  <c r="L3121" i="16"/>
  <c r="K3121" i="16" s="1"/>
  <c r="H3121" i="16" s="1"/>
  <c r="L3122" i="16"/>
  <c r="K3122" i="16" s="1"/>
  <c r="L3123" i="16"/>
  <c r="K3123" i="16" s="1"/>
  <c r="H3123" i="16" s="1"/>
  <c r="L3124" i="16"/>
  <c r="K3124" i="16" s="1"/>
  <c r="L3125" i="16"/>
  <c r="K3125" i="16" s="1"/>
  <c r="H3125" i="16" s="1"/>
  <c r="L3126" i="16"/>
  <c r="K3126" i="16" s="1"/>
  <c r="H3126" i="16" s="1"/>
  <c r="L3127" i="16"/>
  <c r="K3127" i="16" s="1"/>
  <c r="L3128" i="16"/>
  <c r="K3128" i="16" s="1"/>
  <c r="L3129" i="16"/>
  <c r="K3129" i="16" s="1"/>
  <c r="L3130" i="16"/>
  <c r="K3130" i="16" s="1"/>
  <c r="H3130" i="16" s="1"/>
  <c r="L3131" i="16"/>
  <c r="K3131" i="16" s="1"/>
  <c r="H3131" i="16" s="1"/>
  <c r="L3132" i="16"/>
  <c r="K3132" i="16" s="1"/>
  <c r="L3133" i="16"/>
  <c r="K3133" i="16" s="1"/>
  <c r="L3134" i="16"/>
  <c r="K3134" i="16" s="1"/>
  <c r="L3135" i="16"/>
  <c r="K3135" i="16" s="1"/>
  <c r="L3136" i="16"/>
  <c r="K3136" i="16" s="1"/>
  <c r="L3137" i="16"/>
  <c r="K3137" i="16" s="1"/>
  <c r="L3138" i="16"/>
  <c r="K3138" i="16" s="1"/>
  <c r="L3139" i="16"/>
  <c r="K3139" i="16" s="1"/>
  <c r="H3139" i="16" s="1"/>
  <c r="L3140" i="16"/>
  <c r="K3140" i="16" s="1"/>
  <c r="L3141" i="16"/>
  <c r="K3141" i="16" s="1"/>
  <c r="H3141" i="16" s="1"/>
  <c r="L3142" i="16"/>
  <c r="K3142" i="16" s="1"/>
  <c r="H3142" i="16" s="1"/>
  <c r="L3143" i="16"/>
  <c r="K3143" i="16" s="1"/>
  <c r="H3143" i="16" s="1"/>
  <c r="L3144" i="16"/>
  <c r="K3144" i="16" s="1"/>
  <c r="L3145" i="16"/>
  <c r="K3145" i="16" s="1"/>
  <c r="H3145" i="16" s="1"/>
  <c r="L3146" i="16"/>
  <c r="K3146" i="16" s="1"/>
  <c r="L3147" i="16"/>
  <c r="K3147" i="16" s="1"/>
  <c r="H3147" i="16" s="1"/>
  <c r="L3148" i="16"/>
  <c r="K3148" i="16" s="1"/>
  <c r="L3149" i="16"/>
  <c r="K3149" i="16" s="1"/>
  <c r="H3149" i="16" s="1"/>
  <c r="L3150" i="16"/>
  <c r="K3150" i="16" s="1"/>
  <c r="H3150" i="16" s="1"/>
  <c r="L3151" i="16"/>
  <c r="K3151" i="16" s="1"/>
  <c r="H3151" i="16" s="1"/>
  <c r="L3152" i="16"/>
  <c r="K3152" i="16" s="1"/>
  <c r="L3153" i="16"/>
  <c r="K3153" i="16" s="1"/>
  <c r="H3153" i="16" s="1"/>
  <c r="L3154" i="16"/>
  <c r="K3154" i="16" s="1"/>
  <c r="H3154" i="16" s="1"/>
  <c r="L3155" i="16"/>
  <c r="K3155" i="16" s="1"/>
  <c r="H3155" i="16" s="1"/>
  <c r="L3156" i="16"/>
  <c r="K3156" i="16" s="1"/>
  <c r="L3157" i="16"/>
  <c r="K3157" i="16" s="1"/>
  <c r="H3157" i="16" s="1"/>
  <c r="L3158" i="16"/>
  <c r="K3158" i="16" s="1"/>
  <c r="L3159" i="16"/>
  <c r="K3159" i="16" s="1"/>
  <c r="L3160" i="16"/>
  <c r="K3160" i="16" s="1"/>
  <c r="L3161" i="16"/>
  <c r="K3161" i="16" s="1"/>
  <c r="H3161" i="16" s="1"/>
  <c r="L3162" i="16"/>
  <c r="K3162" i="16" s="1"/>
  <c r="H3162" i="16" s="1"/>
  <c r="L3163" i="16"/>
  <c r="K3163" i="16" s="1"/>
  <c r="H3163" i="16" s="1"/>
  <c r="L3164" i="16"/>
  <c r="K3164" i="16" s="1"/>
  <c r="L3165" i="16"/>
  <c r="K3165" i="16" s="1"/>
  <c r="L3166" i="16"/>
  <c r="K3166" i="16" s="1"/>
  <c r="L3167" i="16"/>
  <c r="K3167" i="16" s="1"/>
  <c r="H3167" i="16" s="1"/>
  <c r="L3168" i="16"/>
  <c r="K3168" i="16" s="1"/>
  <c r="L3169" i="16"/>
  <c r="K3169" i="16" s="1"/>
  <c r="L3170" i="16"/>
  <c r="K3170" i="16" s="1"/>
  <c r="L3171" i="16"/>
  <c r="K3171" i="16" s="1"/>
  <c r="H3171" i="16" s="1"/>
  <c r="L3172" i="16"/>
  <c r="K3172" i="16" s="1"/>
  <c r="L3173" i="16"/>
  <c r="K3173" i="16" s="1"/>
  <c r="H3173" i="16" s="1"/>
  <c r="L3174" i="16"/>
  <c r="K3174" i="16" s="1"/>
  <c r="L3175" i="16"/>
  <c r="K3175" i="16" s="1"/>
  <c r="H3175" i="16" s="1"/>
  <c r="L3176" i="16"/>
  <c r="K3176" i="16" s="1"/>
  <c r="L3177" i="16"/>
  <c r="K3177" i="16" s="1"/>
  <c r="H3177" i="16" s="1"/>
  <c r="L3178" i="16"/>
  <c r="K3178" i="16" s="1"/>
  <c r="H3178" i="16" s="1"/>
  <c r="L3179" i="16"/>
  <c r="K3179" i="16" s="1"/>
  <c r="H3179" i="16" s="1"/>
  <c r="L3180" i="16"/>
  <c r="K3180" i="16" s="1"/>
  <c r="L3181" i="16"/>
  <c r="K3181" i="16" s="1"/>
  <c r="L3182" i="16"/>
  <c r="K3182" i="16" s="1"/>
  <c r="L3183" i="16"/>
  <c r="K3183" i="16" s="1"/>
  <c r="L3184" i="16"/>
  <c r="K3184" i="16" s="1"/>
  <c r="L3185" i="16"/>
  <c r="K3185" i="16" s="1"/>
  <c r="H3185" i="16" s="1"/>
  <c r="L3186" i="16"/>
  <c r="K3186" i="16" s="1"/>
  <c r="H3186" i="16" s="1"/>
  <c r="L3187" i="16"/>
  <c r="K3187" i="16" s="1"/>
  <c r="H3187" i="16" s="1"/>
  <c r="L3188" i="16"/>
  <c r="K3188" i="16" s="1"/>
  <c r="L3189" i="16"/>
  <c r="K3189" i="16" s="1"/>
  <c r="H3189" i="16" s="1"/>
  <c r="L3190" i="16"/>
  <c r="K3190" i="16" s="1"/>
  <c r="H3190" i="16" s="1"/>
  <c r="L3191" i="16"/>
  <c r="K3191" i="16" s="1"/>
  <c r="H3191" i="16" s="1"/>
  <c r="L3192" i="16"/>
  <c r="K3192" i="16" s="1"/>
  <c r="L3193" i="16"/>
  <c r="K3193" i="16" s="1"/>
  <c r="H3193" i="16" s="1"/>
  <c r="L3194" i="16"/>
  <c r="K3194" i="16" s="1"/>
  <c r="L3195" i="16"/>
  <c r="K3195" i="16" s="1"/>
  <c r="H3195" i="16" s="1"/>
  <c r="L3196" i="16"/>
  <c r="K3196" i="16" s="1"/>
  <c r="L3197" i="16"/>
  <c r="K3197" i="16" s="1"/>
  <c r="L3198" i="16"/>
  <c r="K3198" i="16" s="1"/>
  <c r="L3199" i="16"/>
  <c r="K3199" i="16" s="1"/>
  <c r="L3200" i="16"/>
  <c r="K3200" i="16" s="1"/>
  <c r="L3201" i="16"/>
  <c r="K3201" i="16" s="1"/>
  <c r="H3201" i="16" s="1"/>
  <c r="L3202" i="16"/>
  <c r="K3202" i="16" s="1"/>
  <c r="H3202" i="16" s="1"/>
  <c r="L3203" i="16"/>
  <c r="K3203" i="16" s="1"/>
  <c r="H3203" i="16" s="1"/>
  <c r="L3204" i="16"/>
  <c r="K3204" i="16" s="1"/>
  <c r="L3205" i="16"/>
  <c r="K3205" i="16" s="1"/>
  <c r="H3205" i="16" s="1"/>
  <c r="L3206" i="16"/>
  <c r="K3206" i="16" s="1"/>
  <c r="L3207" i="16"/>
  <c r="K3207" i="16" s="1"/>
  <c r="L3208" i="16"/>
  <c r="K3208" i="16" s="1"/>
  <c r="L3209" i="16"/>
  <c r="K3209" i="16" s="1"/>
  <c r="H3209" i="16" s="1"/>
  <c r="L3210" i="16"/>
  <c r="K3210" i="16" s="1"/>
  <c r="H3210" i="16" s="1"/>
  <c r="L3211" i="16"/>
  <c r="K3211" i="16" s="1"/>
  <c r="H3211" i="16" s="1"/>
  <c r="L3212" i="16"/>
  <c r="K3212" i="16" s="1"/>
  <c r="L3213" i="16"/>
  <c r="K3213" i="16" s="1"/>
  <c r="H3213" i="16" s="1"/>
  <c r="L3214" i="16"/>
  <c r="K3214" i="16" s="1"/>
  <c r="H3214" i="16" s="1"/>
  <c r="L3215" i="16"/>
  <c r="K3215" i="16" s="1"/>
  <c r="L3216" i="16"/>
  <c r="K3216" i="16" s="1"/>
  <c r="L3217" i="16"/>
  <c r="K3217" i="16" s="1"/>
  <c r="L3218" i="16"/>
  <c r="K3218" i="16" s="1"/>
  <c r="L3219" i="16"/>
  <c r="K3219" i="16" s="1"/>
  <c r="H3219" i="16" s="1"/>
  <c r="L3220" i="16"/>
  <c r="K3220" i="16" s="1"/>
  <c r="L3221" i="16"/>
  <c r="K3221" i="16" s="1"/>
  <c r="L3222" i="16"/>
  <c r="K3222" i="16" s="1"/>
  <c r="H3222" i="16" s="1"/>
  <c r="L3223" i="16"/>
  <c r="K3223" i="16" s="1"/>
  <c r="H3223" i="16" s="1"/>
  <c r="L3224" i="16"/>
  <c r="K3224" i="16" s="1"/>
  <c r="L3225" i="16"/>
  <c r="K3225" i="16" s="1"/>
  <c r="H3225" i="16" s="1"/>
  <c r="L3226" i="16"/>
  <c r="K3226" i="16" s="1"/>
  <c r="H3226" i="16" s="1"/>
  <c r="L3227" i="16"/>
  <c r="K3227" i="16" s="1"/>
  <c r="H3227" i="16" s="1"/>
  <c r="L3228" i="16"/>
  <c r="K3228" i="16" s="1"/>
  <c r="L3229" i="16"/>
  <c r="K3229" i="16" s="1"/>
  <c r="H3229" i="16" s="1"/>
  <c r="L3230" i="16"/>
  <c r="K3230" i="16" s="1"/>
  <c r="L3231" i="16"/>
  <c r="K3231" i="16" s="1"/>
  <c r="L3232" i="16"/>
  <c r="K3232" i="16" s="1"/>
  <c r="L3233" i="16"/>
  <c r="K3233" i="16" s="1"/>
  <c r="H3233" i="16" s="1"/>
  <c r="L3234" i="16"/>
  <c r="K3234" i="16" s="1"/>
  <c r="H3234" i="16" s="1"/>
  <c r="L3235" i="16"/>
  <c r="K3235" i="16" s="1"/>
  <c r="H3235" i="16" s="1"/>
  <c r="L3236" i="16"/>
  <c r="K3236" i="16" s="1"/>
  <c r="L3237" i="16"/>
  <c r="K3237" i="16" s="1"/>
  <c r="H3237" i="16" s="1"/>
  <c r="L3238" i="16"/>
  <c r="K3238" i="16" s="1"/>
  <c r="H3238" i="16" s="1"/>
  <c r="L3239" i="16"/>
  <c r="K3239" i="16" s="1"/>
  <c r="H3239" i="16" s="1"/>
  <c r="L3240" i="16"/>
  <c r="K3240" i="16" s="1"/>
  <c r="L3241" i="16"/>
  <c r="K3241" i="16" s="1"/>
  <c r="H3241" i="16" s="1"/>
  <c r="L3242" i="16"/>
  <c r="K3242" i="16" s="1"/>
  <c r="L3243" i="16"/>
  <c r="K3243" i="16" s="1"/>
  <c r="H3243" i="16" s="1"/>
  <c r="L3244" i="16"/>
  <c r="K3244" i="16" s="1"/>
  <c r="L3245" i="16"/>
  <c r="K3245" i="16" s="1"/>
  <c r="H3245" i="16" s="1"/>
  <c r="L3246" i="16"/>
  <c r="K3246" i="16" s="1"/>
  <c r="L3247" i="16"/>
  <c r="K3247" i="16" s="1"/>
  <c r="H3247" i="16" s="1"/>
  <c r="L3248" i="16"/>
  <c r="K3248" i="16" s="1"/>
  <c r="L3249" i="16"/>
  <c r="K3249" i="16" s="1"/>
  <c r="H3249" i="16" s="1"/>
  <c r="L3250" i="16"/>
  <c r="K3250" i="16" s="1"/>
  <c r="L3251" i="16"/>
  <c r="K3251" i="16" s="1"/>
  <c r="H3251" i="16" s="1"/>
  <c r="L3252" i="16"/>
  <c r="K3252" i="16" s="1"/>
  <c r="L3253" i="16"/>
  <c r="K3253" i="16" s="1"/>
  <c r="H3253" i="16" s="1"/>
  <c r="L3254" i="16"/>
  <c r="K3254" i="16" s="1"/>
  <c r="L3255" i="16"/>
  <c r="K3255" i="16" s="1"/>
  <c r="L3256" i="16"/>
  <c r="K3256" i="16" s="1"/>
  <c r="L3257" i="16"/>
  <c r="K3257" i="16" s="1"/>
  <c r="H3257" i="16" s="1"/>
  <c r="L3258" i="16"/>
  <c r="K3258" i="16" s="1"/>
  <c r="H3258" i="16" s="1"/>
  <c r="L3259" i="16"/>
  <c r="K3259" i="16" s="1"/>
  <c r="H3259" i="16" s="1"/>
  <c r="L3260" i="16"/>
  <c r="K3260" i="16" s="1"/>
  <c r="L3261" i="16"/>
  <c r="K3261" i="16" s="1"/>
  <c r="H3261" i="16" s="1"/>
  <c r="L3262" i="16"/>
  <c r="K3262" i="16" s="1"/>
  <c r="H3262" i="16" s="1"/>
  <c r="L3263" i="16"/>
  <c r="K3263" i="16" s="1"/>
  <c r="H3263" i="16" s="1"/>
  <c r="L3264" i="16"/>
  <c r="K3264" i="16" s="1"/>
  <c r="L3265" i="16"/>
  <c r="K3265" i="16" s="1"/>
  <c r="H3265" i="16" s="1"/>
  <c r="L3266" i="16"/>
  <c r="K3266" i="16" s="1"/>
  <c r="L3267" i="16"/>
  <c r="K3267" i="16" s="1"/>
  <c r="H3267" i="16" s="1"/>
  <c r="L3268" i="16"/>
  <c r="K3268" i="16" s="1"/>
  <c r="L3269" i="16"/>
  <c r="K3269" i="16" s="1"/>
  <c r="H3269" i="16" s="1"/>
  <c r="L3270" i="16"/>
  <c r="K3270" i="16" s="1"/>
  <c r="L3271" i="16"/>
  <c r="K3271" i="16" s="1"/>
  <c r="L3272" i="16"/>
  <c r="K3272" i="16" s="1"/>
  <c r="L3273" i="16"/>
  <c r="K3273" i="16" s="1"/>
  <c r="H3273" i="16" s="1"/>
  <c r="L3274" i="16"/>
  <c r="K3274" i="16" s="1"/>
  <c r="H3274" i="16" s="1"/>
  <c r="L3275" i="16"/>
  <c r="K3275" i="16" s="1"/>
  <c r="H3275" i="16" s="1"/>
  <c r="L3276" i="16"/>
  <c r="K3276" i="16" s="1"/>
  <c r="L3277" i="16"/>
  <c r="K3277" i="16" s="1"/>
  <c r="H3277" i="16" s="1"/>
  <c r="L3278" i="16"/>
  <c r="K3278" i="16" s="1"/>
  <c r="L3279" i="16"/>
  <c r="K3279" i="16" s="1"/>
  <c r="L3280" i="16"/>
  <c r="K3280" i="16" s="1"/>
  <c r="L3281" i="16"/>
  <c r="K3281" i="16" s="1"/>
  <c r="H3281" i="16" s="1"/>
  <c r="L3282" i="16"/>
  <c r="K3282" i="16" s="1"/>
  <c r="H3282" i="16" s="1"/>
  <c r="L3283" i="16"/>
  <c r="K3283" i="16" s="1"/>
  <c r="H3283" i="16" s="1"/>
  <c r="L3284" i="16"/>
  <c r="K3284" i="16" s="1"/>
  <c r="L3285" i="16"/>
  <c r="K3285" i="16" s="1"/>
  <c r="H3285" i="16" s="1"/>
  <c r="L3286" i="16"/>
  <c r="K3286" i="16" s="1"/>
  <c r="H3286" i="16" s="1"/>
  <c r="L3287" i="16"/>
  <c r="K3287" i="16" s="1"/>
  <c r="H3287" i="16" s="1"/>
  <c r="L3288" i="16"/>
  <c r="K3288" i="16" s="1"/>
  <c r="L3289" i="16"/>
  <c r="K3289" i="16" s="1"/>
  <c r="H3289" i="16" s="1"/>
  <c r="L3290" i="16"/>
  <c r="K3290" i="16" s="1"/>
  <c r="L3291" i="16"/>
  <c r="K3291" i="16" s="1"/>
  <c r="H3291" i="16" s="1"/>
  <c r="L3292" i="16"/>
  <c r="K3292" i="16" s="1"/>
  <c r="L3293" i="16"/>
  <c r="K3293" i="16" s="1"/>
  <c r="H3293" i="16" s="1"/>
  <c r="L3294" i="16"/>
  <c r="K3294" i="16" s="1"/>
  <c r="L3295" i="16"/>
  <c r="K3295" i="16" s="1"/>
  <c r="H3295" i="16" s="1"/>
  <c r="L3296" i="16"/>
  <c r="K3296" i="16" s="1"/>
  <c r="L3297" i="16"/>
  <c r="K3297" i="16" s="1"/>
  <c r="H3297" i="16" s="1"/>
  <c r="L3298" i="16"/>
  <c r="K3298" i="16" s="1"/>
  <c r="H3298" i="16" s="1"/>
  <c r="L3299" i="16"/>
  <c r="K3299" i="16" s="1"/>
  <c r="H3299" i="16" s="1"/>
  <c r="L3300" i="16"/>
  <c r="K3300" i="16" s="1"/>
  <c r="L3301" i="16"/>
  <c r="K3301" i="16" s="1"/>
  <c r="H3301" i="16" s="1"/>
  <c r="L3302" i="16"/>
  <c r="K3302" i="16" s="1"/>
  <c r="L3303" i="16"/>
  <c r="K3303" i="16" s="1"/>
  <c r="L3304" i="16"/>
  <c r="K3304" i="16" s="1"/>
  <c r="L3305" i="16"/>
  <c r="K3305" i="16" s="1"/>
  <c r="H3305" i="16" s="1"/>
  <c r="L3306" i="16"/>
  <c r="K3306" i="16" s="1"/>
  <c r="L3307" i="16"/>
  <c r="K3307" i="16" s="1"/>
  <c r="H3307" i="16" s="1"/>
  <c r="L3308" i="16"/>
  <c r="K3308" i="16" s="1"/>
  <c r="L3309" i="16"/>
  <c r="K3309" i="16" s="1"/>
  <c r="H3309" i="16" s="1"/>
  <c r="L3310" i="16"/>
  <c r="K3310" i="16" s="1"/>
  <c r="H3310" i="16" s="1"/>
  <c r="L3311" i="16"/>
  <c r="K3311" i="16" s="1"/>
  <c r="H3311" i="16" s="1"/>
  <c r="L3312" i="16"/>
  <c r="K3312" i="16" s="1"/>
  <c r="L3313" i="16"/>
  <c r="K3313" i="16" s="1"/>
  <c r="H3313" i="16" s="1"/>
  <c r="L3314" i="16"/>
  <c r="K3314" i="16" s="1"/>
  <c r="L3315" i="16"/>
  <c r="K3315" i="16" s="1"/>
  <c r="H3315" i="16" s="1"/>
  <c r="L3316" i="16"/>
  <c r="K3316" i="16" s="1"/>
  <c r="L3317" i="16"/>
  <c r="K3317" i="16" s="1"/>
  <c r="H3317" i="16" s="1"/>
  <c r="L3318" i="16"/>
  <c r="K3318" i="16" s="1"/>
  <c r="H3318" i="16" s="1"/>
  <c r="L3319" i="16"/>
  <c r="K3319" i="16" s="1"/>
  <c r="H3319" i="16" s="1"/>
  <c r="L3320" i="16"/>
  <c r="K3320" i="16" s="1"/>
  <c r="L3321" i="16"/>
  <c r="K3321" i="16" s="1"/>
  <c r="H3321" i="16" s="1"/>
  <c r="L3322" i="16"/>
  <c r="K3322" i="16" s="1"/>
  <c r="H3322" i="16" s="1"/>
  <c r="L3323" i="16"/>
  <c r="K3323" i="16" s="1"/>
  <c r="H3323" i="16" s="1"/>
  <c r="L3324" i="16"/>
  <c r="K3324" i="16" s="1"/>
  <c r="L3325" i="16"/>
  <c r="K3325" i="16" s="1"/>
  <c r="H3325" i="16" s="1"/>
  <c r="L3326" i="16"/>
  <c r="K3326" i="16" s="1"/>
  <c r="L3327" i="16"/>
  <c r="K3327" i="16" s="1"/>
  <c r="L3328" i="16"/>
  <c r="K3328" i="16" s="1"/>
  <c r="L3329" i="16"/>
  <c r="K3329" i="16" s="1"/>
  <c r="H3329" i="16" s="1"/>
  <c r="L3330" i="16"/>
  <c r="K3330" i="16" s="1"/>
  <c r="L3331" i="16"/>
  <c r="K3331" i="16" s="1"/>
  <c r="H3331" i="16" s="1"/>
  <c r="L3332" i="16"/>
  <c r="K3332" i="16" s="1"/>
  <c r="L3333" i="16"/>
  <c r="K3333" i="16" s="1"/>
  <c r="H3333" i="16" s="1"/>
  <c r="L3334" i="16"/>
  <c r="K3334" i="16" s="1"/>
  <c r="H3334" i="16" s="1"/>
  <c r="L3335" i="16"/>
  <c r="K3335" i="16" s="1"/>
  <c r="H3335" i="16" s="1"/>
  <c r="L3336" i="16"/>
  <c r="K3336" i="16" s="1"/>
  <c r="L3337" i="16"/>
  <c r="K3337" i="16" s="1"/>
  <c r="H3337" i="16" s="1"/>
  <c r="L3338" i="16"/>
  <c r="K3338" i="16" s="1"/>
  <c r="L3339" i="16"/>
  <c r="K3339" i="16" s="1"/>
  <c r="H3339" i="16" s="1"/>
  <c r="L3340" i="16"/>
  <c r="K3340" i="16" s="1"/>
  <c r="L3341" i="16"/>
  <c r="K3341" i="16" s="1"/>
  <c r="H3341" i="16" s="1"/>
  <c r="L3342" i="16"/>
  <c r="K3342" i="16" s="1"/>
  <c r="L3343" i="16"/>
  <c r="K3343" i="16" s="1"/>
  <c r="L3344" i="16"/>
  <c r="K3344" i="16" s="1"/>
  <c r="L3345" i="16"/>
  <c r="K3345" i="16" s="1"/>
  <c r="H3345" i="16" s="1"/>
  <c r="L3346" i="16"/>
  <c r="K3346" i="16" s="1"/>
  <c r="H3346" i="16" s="1"/>
  <c r="L3347" i="16"/>
  <c r="K3347" i="16" s="1"/>
  <c r="H3347" i="16" s="1"/>
  <c r="L3348" i="16"/>
  <c r="K3348" i="16" s="1"/>
  <c r="L3349" i="16"/>
  <c r="K3349" i="16" s="1"/>
  <c r="L3350" i="16"/>
  <c r="K3350" i="16" s="1"/>
  <c r="L3351" i="16"/>
  <c r="K3351" i="16" s="1"/>
  <c r="L3352" i="16"/>
  <c r="K3352" i="16" s="1"/>
  <c r="L3353" i="16"/>
  <c r="K3353" i="16" s="1"/>
  <c r="H3353" i="16" s="1"/>
  <c r="L3354" i="16"/>
  <c r="K3354" i="16" s="1"/>
  <c r="H3354" i="16" s="1"/>
  <c r="L3355" i="16"/>
  <c r="K3355" i="16" s="1"/>
  <c r="H3355" i="16" s="1"/>
  <c r="L3356" i="16"/>
  <c r="K3356" i="16" s="1"/>
  <c r="L3357" i="16"/>
  <c r="K3357" i="16" s="1"/>
  <c r="H3357" i="16" s="1"/>
  <c r="L3358" i="16"/>
  <c r="K3358" i="16" s="1"/>
  <c r="H3358" i="16" s="1"/>
  <c r="L3359" i="16"/>
  <c r="K3359" i="16" s="1"/>
  <c r="H3359" i="16" s="1"/>
  <c r="L3360" i="16"/>
  <c r="K3360" i="16" s="1"/>
  <c r="L3361" i="16"/>
  <c r="K3361" i="16" s="1"/>
  <c r="L3362" i="16"/>
  <c r="K3362" i="16" s="1"/>
  <c r="L3363" i="16"/>
  <c r="K3363" i="16" s="1"/>
  <c r="H3363" i="16" s="1"/>
  <c r="L3364" i="16"/>
  <c r="K3364" i="16" s="1"/>
  <c r="L3365" i="16"/>
  <c r="K3365" i="16" s="1"/>
  <c r="H3365" i="16" s="1"/>
  <c r="L3366" i="16"/>
  <c r="K3366" i="16" s="1"/>
  <c r="H3366" i="16" s="1"/>
  <c r="L3367" i="16"/>
  <c r="K3367" i="16" s="1"/>
  <c r="H3367" i="16" s="1"/>
  <c r="L3368" i="16"/>
  <c r="K3368" i="16" s="1"/>
  <c r="L3369" i="16"/>
  <c r="K3369" i="16" s="1"/>
  <c r="H3369" i="16" s="1"/>
  <c r="L3370" i="16"/>
  <c r="K3370" i="16" s="1"/>
  <c r="H3370" i="16" s="1"/>
  <c r="L3371" i="16"/>
  <c r="K3371" i="16" s="1"/>
  <c r="H3371" i="16" s="1"/>
  <c r="L3372" i="16"/>
  <c r="K3372" i="16" s="1"/>
  <c r="L3373" i="16"/>
  <c r="K3373" i="16" s="1"/>
  <c r="H3373" i="16" s="1"/>
  <c r="L3374" i="16"/>
  <c r="K3374" i="16" s="1"/>
  <c r="L3375" i="16"/>
  <c r="K3375" i="16" s="1"/>
  <c r="L3376" i="16"/>
  <c r="K3376" i="16" s="1"/>
  <c r="L3377" i="16"/>
  <c r="K3377" i="16" s="1"/>
  <c r="L3378" i="16"/>
  <c r="K3378" i="16" s="1"/>
  <c r="L3379" i="16"/>
  <c r="K3379" i="16" s="1"/>
  <c r="H3379" i="16" s="1"/>
  <c r="L3380" i="16"/>
  <c r="K3380" i="16" s="1"/>
  <c r="L3381" i="16"/>
  <c r="K3381" i="16" s="1"/>
  <c r="H3381" i="16" s="1"/>
  <c r="L3382" i="16"/>
  <c r="K3382" i="16" s="1"/>
  <c r="L3383" i="16"/>
  <c r="K3383" i="16" s="1"/>
  <c r="H3383" i="16" s="1"/>
  <c r="L3384" i="16"/>
  <c r="K3384" i="16" s="1"/>
  <c r="L3385" i="16"/>
  <c r="K3385" i="16" s="1"/>
  <c r="H3385" i="16" s="1"/>
  <c r="L3386" i="16"/>
  <c r="K3386" i="16" s="1"/>
  <c r="L3387" i="16"/>
  <c r="K3387" i="16" s="1"/>
  <c r="H3387" i="16" s="1"/>
  <c r="L3388" i="16"/>
  <c r="K3388" i="16" s="1"/>
  <c r="L3389" i="16"/>
  <c r="K3389" i="16" s="1"/>
  <c r="H3389" i="16" s="1"/>
  <c r="L3390" i="16"/>
  <c r="K3390" i="16" s="1"/>
  <c r="H3390" i="16" s="1"/>
  <c r="L3391" i="16"/>
  <c r="K3391" i="16" s="1"/>
  <c r="H3391" i="16" s="1"/>
  <c r="L3392" i="16"/>
  <c r="K3392" i="16" s="1"/>
  <c r="L3393" i="16"/>
  <c r="K3393" i="16" s="1"/>
  <c r="H3393" i="16" s="1"/>
  <c r="L3394" i="16"/>
  <c r="K3394" i="16" s="1"/>
  <c r="H3394" i="16" s="1"/>
  <c r="L3395" i="16"/>
  <c r="K3395" i="16" s="1"/>
  <c r="H3395" i="16" s="1"/>
  <c r="L3396" i="16"/>
  <c r="K3396" i="16" s="1"/>
  <c r="L3397" i="16"/>
  <c r="K3397" i="16" s="1"/>
  <c r="H3397" i="16" s="1"/>
  <c r="L3398" i="16"/>
  <c r="K3398" i="16" s="1"/>
  <c r="L3399" i="16"/>
  <c r="K3399" i="16" s="1"/>
  <c r="L3400" i="16"/>
  <c r="K3400" i="16" s="1"/>
  <c r="L3401" i="16"/>
  <c r="K3401" i="16" s="1"/>
  <c r="H3401" i="16" s="1"/>
  <c r="L3402" i="16"/>
  <c r="K3402" i="16" s="1"/>
  <c r="L3403" i="16"/>
  <c r="K3403" i="16" s="1"/>
  <c r="H3403" i="16" s="1"/>
  <c r="L3404" i="16"/>
  <c r="K3404" i="16" s="1"/>
  <c r="L3405" i="16"/>
  <c r="K3405" i="16" s="1"/>
  <c r="H3405" i="16" s="1"/>
  <c r="L3406" i="16"/>
  <c r="K3406" i="16" s="1"/>
  <c r="H3406" i="16" s="1"/>
  <c r="L3407" i="16"/>
  <c r="K3407" i="16" s="1"/>
  <c r="H3407" i="16" s="1"/>
  <c r="L3408" i="16"/>
  <c r="K3408" i="16" s="1"/>
  <c r="L3409" i="16"/>
  <c r="K3409" i="16" s="1"/>
  <c r="L3410" i="16"/>
  <c r="K3410" i="16" s="1"/>
  <c r="L3411" i="16"/>
  <c r="K3411" i="16" s="1"/>
  <c r="H3411" i="16" s="1"/>
  <c r="L3412" i="16"/>
  <c r="K3412" i="16" s="1"/>
  <c r="L3413" i="16"/>
  <c r="K3413" i="16" s="1"/>
  <c r="L3414" i="16"/>
  <c r="K3414" i="16" s="1"/>
  <c r="L3415" i="16"/>
  <c r="K3415" i="16" s="1"/>
  <c r="H3415" i="16" s="1"/>
  <c r="L3416" i="16"/>
  <c r="K3416" i="16" s="1"/>
  <c r="L3417" i="16"/>
  <c r="K3417" i="16" s="1"/>
  <c r="L3418" i="16"/>
  <c r="K3418" i="16" s="1"/>
  <c r="H3418" i="16" s="1"/>
  <c r="L3419" i="16"/>
  <c r="K3419" i="16" s="1"/>
  <c r="H3419" i="16" s="1"/>
  <c r="L3420" i="16"/>
  <c r="K3420" i="16" s="1"/>
  <c r="L3421" i="16"/>
  <c r="K3421" i="16" s="1"/>
  <c r="H3421" i="16" s="1"/>
  <c r="L3422" i="16"/>
  <c r="K3422" i="16" s="1"/>
  <c r="L3423" i="16"/>
  <c r="K3423" i="16" s="1"/>
  <c r="L3424" i="16"/>
  <c r="K3424" i="16" s="1"/>
  <c r="L3425" i="16"/>
  <c r="K3425" i="16" s="1"/>
  <c r="L3426" i="16"/>
  <c r="K3426" i="16" s="1"/>
  <c r="H3426" i="16" s="1"/>
  <c r="L3427" i="16"/>
  <c r="K3427" i="16" s="1"/>
  <c r="H3427" i="16" s="1"/>
  <c r="L3428" i="16"/>
  <c r="K3428" i="16" s="1"/>
  <c r="L3429" i="16"/>
  <c r="K3429" i="16" s="1"/>
  <c r="H3429" i="16" s="1"/>
  <c r="L3430" i="16"/>
  <c r="K3430" i="16" s="1"/>
  <c r="H3430" i="16" s="1"/>
  <c r="L3431" i="16"/>
  <c r="K3431" i="16" s="1"/>
  <c r="H3431" i="16" s="1"/>
  <c r="L3432" i="16"/>
  <c r="K3432" i="16" s="1"/>
  <c r="L3433" i="16"/>
  <c r="K3433" i="16" s="1"/>
  <c r="H3433" i="16" s="1"/>
  <c r="L3434" i="16"/>
  <c r="K3434" i="16" s="1"/>
  <c r="L3435" i="16"/>
  <c r="K3435" i="16" s="1"/>
  <c r="H3435" i="16" s="1"/>
  <c r="L3436" i="16"/>
  <c r="K3436" i="16" s="1"/>
  <c r="L3437" i="16"/>
  <c r="K3437" i="16" s="1"/>
  <c r="H3437" i="16" s="1"/>
  <c r="L3438" i="16"/>
  <c r="K3438" i="16" s="1"/>
  <c r="H3438" i="16" s="1"/>
  <c r="L3439" i="16"/>
  <c r="K3439" i="16" s="1"/>
  <c r="H3439" i="16" s="1"/>
  <c r="L3440" i="16"/>
  <c r="K3440" i="16" s="1"/>
  <c r="L3441" i="16"/>
  <c r="K3441" i="16" s="1"/>
  <c r="H3441" i="16" s="1"/>
  <c r="L3442" i="16"/>
  <c r="K3442" i="16" s="1"/>
  <c r="H3442" i="16" s="1"/>
  <c r="L3443" i="16"/>
  <c r="K3443" i="16" s="1"/>
  <c r="H3443" i="16" s="1"/>
  <c r="L3444" i="16"/>
  <c r="K3444" i="16" s="1"/>
  <c r="L3445" i="16"/>
  <c r="K3445" i="16" s="1"/>
  <c r="H3445" i="16" s="1"/>
  <c r="L3446" i="16"/>
  <c r="K3446" i="16" s="1"/>
  <c r="L3447" i="16"/>
  <c r="K3447" i="16" s="1"/>
  <c r="L3448" i="16"/>
  <c r="K3448" i="16" s="1"/>
  <c r="L3449" i="16"/>
  <c r="K3449" i="16" s="1"/>
  <c r="H3449" i="16" s="1"/>
  <c r="L3450" i="16"/>
  <c r="K3450" i="16" s="1"/>
  <c r="H3450" i="16" s="1"/>
  <c r="L3451" i="16"/>
  <c r="K3451" i="16" s="1"/>
  <c r="H3451" i="16" s="1"/>
  <c r="L3452" i="16"/>
  <c r="K3452" i="16" s="1"/>
  <c r="L3453" i="16"/>
  <c r="K3453" i="16" s="1"/>
  <c r="H3453" i="16" s="1"/>
  <c r="L3454" i="16"/>
  <c r="K3454" i="16" s="1"/>
  <c r="L3455" i="16"/>
  <c r="K3455" i="16" s="1"/>
  <c r="L3456" i="16"/>
  <c r="K3456" i="16" s="1"/>
  <c r="L3457" i="16"/>
  <c r="K3457" i="16" s="1"/>
  <c r="L3458" i="16"/>
  <c r="K3458" i="16" s="1"/>
  <c r="L3459" i="16"/>
  <c r="K3459" i="16" s="1"/>
  <c r="H3459" i="16" s="1"/>
  <c r="L3460" i="16"/>
  <c r="K3460" i="16" s="1"/>
  <c r="L3461" i="16"/>
  <c r="K3461" i="16" s="1"/>
  <c r="H3461" i="16" s="1"/>
  <c r="L3462" i="16"/>
  <c r="K3462" i="16" s="1"/>
  <c r="H3462" i="16" s="1"/>
  <c r="L3463" i="16"/>
  <c r="K3463" i="16" s="1"/>
  <c r="H3463" i="16" s="1"/>
  <c r="L3464" i="16"/>
  <c r="K3464" i="16" s="1"/>
  <c r="L3465" i="16"/>
  <c r="K3465" i="16" s="1"/>
  <c r="H3465" i="16" s="1"/>
  <c r="L3466" i="16"/>
  <c r="K3466" i="16" s="1"/>
  <c r="H3466" i="16" s="1"/>
  <c r="L3467" i="16"/>
  <c r="K3467" i="16" s="1"/>
  <c r="H3467" i="16" s="1"/>
  <c r="L3468" i="16"/>
  <c r="K3468" i="16" s="1"/>
  <c r="L3469" i="16"/>
  <c r="K3469" i="16" s="1"/>
  <c r="H3469" i="16" s="1"/>
  <c r="L3470" i="16"/>
  <c r="K3470" i="16" s="1"/>
  <c r="L3471" i="16"/>
  <c r="K3471" i="16" s="1"/>
  <c r="L3472" i="16"/>
  <c r="K3472" i="16" s="1"/>
  <c r="L3473" i="16"/>
  <c r="K3473" i="16" s="1"/>
  <c r="H3473" i="16" s="1"/>
  <c r="L3474" i="16"/>
  <c r="K3474" i="16" s="1"/>
  <c r="H3474" i="16" s="1"/>
  <c r="L3475" i="16"/>
  <c r="K3475" i="16" s="1"/>
  <c r="H3475" i="16" s="1"/>
  <c r="L3476" i="16"/>
  <c r="K3476" i="16" s="1"/>
  <c r="L3477" i="16"/>
  <c r="K3477" i="16" s="1"/>
  <c r="H3477" i="16" s="1"/>
  <c r="L3478" i="16"/>
  <c r="K3478" i="16" s="1"/>
  <c r="H3478" i="16" s="1"/>
  <c r="L3479" i="16"/>
  <c r="K3479" i="16" s="1"/>
  <c r="H3479" i="16" s="1"/>
  <c r="L3480" i="16"/>
  <c r="K3480" i="16" s="1"/>
  <c r="L3481" i="16"/>
  <c r="K3481" i="16" s="1"/>
  <c r="H3481" i="16" s="1"/>
  <c r="L3482" i="16"/>
  <c r="K3482" i="16" s="1"/>
  <c r="L3483" i="16"/>
  <c r="K3483" i="16" s="1"/>
  <c r="H3483" i="16" s="1"/>
  <c r="L3484" i="16"/>
  <c r="K3484" i="16" s="1"/>
  <c r="L3485" i="16"/>
  <c r="K3485" i="16" s="1"/>
  <c r="H3485" i="16" s="1"/>
  <c r="L3486" i="16"/>
  <c r="K3486" i="16" s="1"/>
  <c r="L3487" i="16"/>
  <c r="K3487" i="16" s="1"/>
  <c r="H3487" i="16" s="1"/>
  <c r="L3488" i="16"/>
  <c r="K3488" i="16" s="1"/>
  <c r="L3489" i="16"/>
  <c r="K3489" i="16" s="1"/>
  <c r="H3489" i="16" s="1"/>
  <c r="L3490" i="16"/>
  <c r="K3490" i="16" s="1"/>
  <c r="L3491" i="16"/>
  <c r="K3491" i="16" s="1"/>
  <c r="H3491" i="16" s="1"/>
  <c r="L3492" i="16"/>
  <c r="K3492" i="16" s="1"/>
  <c r="L3493" i="16"/>
  <c r="K3493" i="16" s="1"/>
  <c r="H3493" i="16" s="1"/>
  <c r="L3494" i="16"/>
  <c r="K3494" i="16" s="1"/>
  <c r="L3495" i="16"/>
  <c r="K3495" i="16" s="1"/>
  <c r="L3496" i="16"/>
  <c r="K3496" i="16" s="1"/>
  <c r="L3497" i="16"/>
  <c r="K3497" i="16" s="1"/>
  <c r="H3497" i="16" s="1"/>
  <c r="L3498" i="16"/>
  <c r="K3498" i="16" s="1"/>
  <c r="H3498" i="16" s="1"/>
  <c r="L3499" i="16"/>
  <c r="K3499" i="16" s="1"/>
  <c r="H3499" i="16" s="1"/>
  <c r="L3500" i="16"/>
  <c r="K3500" i="16" s="1"/>
  <c r="L3501" i="16"/>
  <c r="K3501" i="16" s="1"/>
  <c r="H3501" i="16" s="1"/>
  <c r="L3502" i="16"/>
  <c r="K3502" i="16" s="1"/>
  <c r="H3502" i="16" s="1"/>
  <c r="L3503" i="16"/>
  <c r="K3503" i="16" s="1"/>
  <c r="H3503" i="16" s="1"/>
  <c r="L3504" i="16"/>
  <c r="K3504" i="16" s="1"/>
  <c r="L3505" i="16"/>
  <c r="K3505" i="16" s="1"/>
  <c r="H3505" i="16" s="1"/>
  <c r="L3506" i="16"/>
  <c r="K3506" i="16" s="1"/>
  <c r="L3507" i="16"/>
  <c r="K3507" i="16" s="1"/>
  <c r="H3507" i="16" s="1"/>
  <c r="L3508" i="16"/>
  <c r="K3508" i="16" s="1"/>
  <c r="L3509" i="16"/>
  <c r="K3509" i="16" s="1"/>
  <c r="L3510" i="16"/>
  <c r="K3510" i="16" s="1"/>
  <c r="H3510" i="16" s="1"/>
  <c r="L3511" i="16"/>
  <c r="K3511" i="16" s="1"/>
  <c r="H3511" i="16" s="1"/>
  <c r="L3512" i="16"/>
  <c r="K3512" i="16" s="1"/>
  <c r="L3513" i="16"/>
  <c r="K3513" i="16" s="1"/>
  <c r="H3513" i="16" s="1"/>
  <c r="L3514" i="16"/>
  <c r="K3514" i="16" s="1"/>
  <c r="H3514" i="16" s="1"/>
  <c r="L3515" i="16"/>
  <c r="K3515" i="16" s="1"/>
  <c r="H3515" i="16" s="1"/>
  <c r="L3516" i="16"/>
  <c r="K3516" i="16" s="1"/>
  <c r="L3517" i="16"/>
  <c r="K3517" i="16" s="1"/>
  <c r="H3517" i="16" s="1"/>
  <c r="L3518" i="16"/>
  <c r="K3518" i="16" s="1"/>
  <c r="L3519" i="16"/>
  <c r="K3519" i="16" s="1"/>
  <c r="L3520" i="16"/>
  <c r="K3520" i="16" s="1"/>
  <c r="L3521" i="16"/>
  <c r="K3521" i="16" s="1"/>
  <c r="H3521" i="16" s="1"/>
  <c r="L3522" i="16"/>
  <c r="K3522" i="16" s="1"/>
  <c r="H3522" i="16" s="1"/>
  <c r="L3523" i="16"/>
  <c r="K3523" i="16" s="1"/>
  <c r="H3523" i="16" s="1"/>
  <c r="L3524" i="16"/>
  <c r="K3524" i="16" s="1"/>
  <c r="L3525" i="16"/>
  <c r="K3525" i="16" s="1"/>
  <c r="H3525" i="16" s="1"/>
  <c r="L3526" i="16"/>
  <c r="K3526" i="16" s="1"/>
  <c r="L3527" i="16"/>
  <c r="K3527" i="16" s="1"/>
  <c r="L3528" i="16"/>
  <c r="K3528" i="16" s="1"/>
  <c r="L3529" i="16"/>
  <c r="K3529" i="16" s="1"/>
  <c r="H3529" i="16" s="1"/>
  <c r="L3530" i="16"/>
  <c r="K3530" i="16" s="1"/>
  <c r="L3531" i="16"/>
  <c r="K3531" i="16" s="1"/>
  <c r="H3531" i="16" s="1"/>
  <c r="L3532" i="16"/>
  <c r="K3532" i="16" s="1"/>
  <c r="L3533" i="16"/>
  <c r="K3533" i="16" s="1"/>
  <c r="H3533" i="16" s="1"/>
  <c r="L3534" i="16"/>
  <c r="K3534" i="16" s="1"/>
  <c r="H3534" i="16" s="1"/>
  <c r="L3535" i="16"/>
  <c r="K3535" i="16" s="1"/>
  <c r="H3535" i="16" s="1"/>
  <c r="L3536" i="16"/>
  <c r="K3536" i="16" s="1"/>
  <c r="L3537" i="16"/>
  <c r="K3537" i="16" s="1"/>
  <c r="H3537" i="16" s="1"/>
  <c r="L3538" i="16"/>
  <c r="K3538" i="16" s="1"/>
  <c r="H3538" i="16" s="1"/>
  <c r="L3539" i="16"/>
  <c r="K3539" i="16" s="1"/>
  <c r="H3539" i="16" s="1"/>
  <c r="L3540" i="16"/>
  <c r="K3540" i="16" s="1"/>
  <c r="L3541" i="16"/>
  <c r="K3541" i="16" s="1"/>
  <c r="H3541" i="16" s="1"/>
  <c r="L3542" i="16"/>
  <c r="K3542" i="16" s="1"/>
  <c r="L3543" i="16"/>
  <c r="K3543" i="16" s="1"/>
  <c r="L3544" i="16"/>
  <c r="K3544" i="16" s="1"/>
  <c r="L3545" i="16"/>
  <c r="K3545" i="16" s="1"/>
  <c r="H3545" i="16" s="1"/>
  <c r="L3546" i="16"/>
  <c r="K3546" i="16" s="1"/>
  <c r="L3547" i="16"/>
  <c r="K3547" i="16" s="1"/>
  <c r="H3547" i="16" s="1"/>
  <c r="L3548" i="16"/>
  <c r="K3548" i="16" s="1"/>
  <c r="L3549" i="16"/>
  <c r="K3549" i="16" s="1"/>
  <c r="H3549" i="16" s="1"/>
  <c r="L3550" i="16"/>
  <c r="K3550" i="16" s="1"/>
  <c r="H3550" i="16" s="1"/>
  <c r="L3551" i="16"/>
  <c r="K3551" i="16" s="1"/>
  <c r="H3551" i="16" s="1"/>
  <c r="L3552" i="16"/>
  <c r="K3552" i="16" s="1"/>
  <c r="L3553" i="16"/>
  <c r="K3553" i="16" s="1"/>
  <c r="H3553" i="16" s="1"/>
  <c r="L3554" i="16"/>
  <c r="K3554" i="16" s="1"/>
  <c r="L3555" i="16"/>
  <c r="K3555" i="16" s="1"/>
  <c r="H3555" i="16" s="1"/>
  <c r="L3556" i="16"/>
  <c r="K3556" i="16" s="1"/>
  <c r="L3557" i="16"/>
  <c r="K3557" i="16" s="1"/>
  <c r="H3557" i="16" s="1"/>
  <c r="L3558" i="16"/>
  <c r="K3558" i="16" s="1"/>
  <c r="H3558" i="16" s="1"/>
  <c r="L3559" i="16"/>
  <c r="K3559" i="16" s="1"/>
  <c r="L3560" i="16"/>
  <c r="K3560" i="16" s="1"/>
  <c r="L3561" i="16"/>
  <c r="K3561" i="16" s="1"/>
  <c r="H3561" i="16" s="1"/>
  <c r="L3562" i="16"/>
  <c r="K3562" i="16" s="1"/>
  <c r="H3562" i="16" s="1"/>
  <c r="L3563" i="16"/>
  <c r="K3563" i="16" s="1"/>
  <c r="H3563" i="16" s="1"/>
  <c r="L3564" i="16"/>
  <c r="K3564" i="16" s="1"/>
  <c r="L3565" i="16"/>
  <c r="K3565" i="16" s="1"/>
  <c r="H3565" i="16" s="1"/>
  <c r="L3566" i="16"/>
  <c r="K3566" i="16" s="1"/>
  <c r="L3567" i="16"/>
  <c r="K3567" i="16" s="1"/>
  <c r="L3568" i="16"/>
  <c r="K3568" i="16" s="1"/>
  <c r="L3569" i="16"/>
  <c r="K3569" i="16" s="1"/>
  <c r="H3569" i="16" s="1"/>
  <c r="L3570" i="16"/>
  <c r="K3570" i="16" s="1"/>
  <c r="H3570" i="16" s="1"/>
  <c r="L3571" i="16"/>
  <c r="K3571" i="16" s="1"/>
  <c r="H3571" i="16" s="1"/>
  <c r="L3572" i="16"/>
  <c r="K3572" i="16" s="1"/>
  <c r="L3573" i="16"/>
  <c r="K3573" i="16" s="1"/>
  <c r="H3573" i="16" s="1"/>
  <c r="L3574" i="16"/>
  <c r="K3574" i="16" s="1"/>
  <c r="H3574" i="16" s="1"/>
  <c r="L3575" i="16"/>
  <c r="K3575" i="16" s="1"/>
  <c r="H3575" i="16" s="1"/>
  <c r="L3576" i="16"/>
  <c r="K3576" i="16" s="1"/>
  <c r="L3577" i="16"/>
  <c r="K3577" i="16" s="1"/>
  <c r="L3578" i="16"/>
  <c r="K3578" i="16" s="1"/>
  <c r="L3579" i="16"/>
  <c r="K3579" i="16" s="1"/>
  <c r="H3579" i="16" s="1"/>
  <c r="L3580" i="16"/>
  <c r="K3580" i="16" s="1"/>
  <c r="L3581" i="16"/>
  <c r="K3581" i="16" s="1"/>
  <c r="H3581" i="16" s="1"/>
  <c r="L3582" i="16"/>
  <c r="K3582" i="16" s="1"/>
  <c r="L3583" i="16"/>
  <c r="K3583" i="16" s="1"/>
  <c r="L3584" i="16"/>
  <c r="K3584" i="16" s="1"/>
  <c r="L3585" i="16"/>
  <c r="K3585" i="16" s="1"/>
  <c r="H3585" i="16" s="1"/>
  <c r="L3586" i="16"/>
  <c r="K3586" i="16" s="1"/>
  <c r="H3586" i="16" s="1"/>
  <c r="L3587" i="16"/>
  <c r="K3587" i="16" s="1"/>
  <c r="H3587" i="16" s="1"/>
  <c r="L3588" i="16"/>
  <c r="K3588" i="16" s="1"/>
  <c r="L3589" i="16"/>
  <c r="K3589" i="16" s="1"/>
  <c r="H3589" i="16" s="1"/>
  <c r="L3590" i="16"/>
  <c r="K3590" i="16" s="1"/>
  <c r="L3591" i="16"/>
  <c r="K3591" i="16" s="1"/>
  <c r="L3592" i="16"/>
  <c r="K3592" i="16" s="1"/>
  <c r="L3593" i="16"/>
  <c r="K3593" i="16" s="1"/>
  <c r="H3593" i="16" s="1"/>
  <c r="L3594" i="16"/>
  <c r="K3594" i="16" s="1"/>
  <c r="L3595" i="16"/>
  <c r="K3595" i="16" s="1"/>
  <c r="H3595" i="16" s="1"/>
  <c r="L3596" i="16"/>
  <c r="K3596" i="16" s="1"/>
  <c r="L3597" i="16"/>
  <c r="K3597" i="16" s="1"/>
  <c r="H3597" i="16" s="1"/>
  <c r="L3598" i="16"/>
  <c r="K3598" i="16" s="1"/>
  <c r="H3598" i="16" s="1"/>
  <c r="L3599" i="16"/>
  <c r="K3599" i="16" s="1"/>
  <c r="H3599" i="16" s="1"/>
  <c r="L3600" i="16"/>
  <c r="K3600" i="16" s="1"/>
  <c r="L3601" i="16"/>
  <c r="K3601" i="16" s="1"/>
  <c r="H3601" i="16" s="1"/>
  <c r="L3602" i="16"/>
  <c r="K3602" i="16" s="1"/>
  <c r="L3603" i="16"/>
  <c r="K3603" i="16" s="1"/>
  <c r="H3603" i="16" s="1"/>
  <c r="L3604" i="16"/>
  <c r="K3604" i="16" s="1"/>
  <c r="L3605" i="16"/>
  <c r="K3605" i="16" s="1"/>
  <c r="H3605" i="16" s="1"/>
  <c r="L3606" i="16"/>
  <c r="K3606" i="16" s="1"/>
  <c r="H3606" i="16" s="1"/>
  <c r="L3607" i="16"/>
  <c r="K3607" i="16" s="1"/>
  <c r="H3607" i="16" s="1"/>
  <c r="L3608" i="16"/>
  <c r="K3608" i="16" s="1"/>
  <c r="L3609" i="16"/>
  <c r="K3609" i="16" s="1"/>
  <c r="H3609" i="16" s="1"/>
  <c r="L3610" i="16"/>
  <c r="K3610" i="16" s="1"/>
  <c r="H3610" i="16" s="1"/>
  <c r="L3611" i="16"/>
  <c r="K3611" i="16" s="1"/>
  <c r="H3611" i="16" s="1"/>
  <c r="L3612" i="16"/>
  <c r="K3612" i="16" s="1"/>
  <c r="L3613" i="16"/>
  <c r="K3613" i="16" s="1"/>
  <c r="H3613" i="16" s="1"/>
  <c r="L3614" i="16"/>
  <c r="K3614" i="16" s="1"/>
  <c r="L3615" i="16"/>
  <c r="K3615" i="16" s="1"/>
  <c r="L3616" i="16"/>
  <c r="K3616" i="16" s="1"/>
  <c r="L3617" i="16"/>
  <c r="K3617" i="16" s="1"/>
  <c r="H3617" i="16" s="1"/>
  <c r="L3618" i="16"/>
  <c r="K3618" i="16" s="1"/>
  <c r="L3619" i="16"/>
  <c r="K3619" i="16" s="1"/>
  <c r="H3619" i="16" s="1"/>
  <c r="L3620" i="16"/>
  <c r="K3620" i="16" s="1"/>
  <c r="L3621" i="16"/>
  <c r="K3621" i="16" s="1"/>
  <c r="H3621" i="16" s="1"/>
  <c r="L3622" i="16"/>
  <c r="K3622" i="16" s="1"/>
  <c r="L3623" i="16"/>
  <c r="K3623" i="16" s="1"/>
  <c r="H3623" i="16" s="1"/>
  <c r="L3624" i="16"/>
  <c r="K3624" i="16" s="1"/>
  <c r="L3625" i="16"/>
  <c r="K3625" i="16" s="1"/>
  <c r="H3625" i="16" s="1"/>
  <c r="L3626" i="16"/>
  <c r="K3626" i="16" s="1"/>
  <c r="L3627" i="16"/>
  <c r="K3627" i="16" s="1"/>
  <c r="H3627" i="16" s="1"/>
  <c r="L3628" i="16"/>
  <c r="K3628" i="16" s="1"/>
  <c r="L3629" i="16"/>
  <c r="K3629" i="16" s="1"/>
  <c r="H3629" i="16" s="1"/>
  <c r="L3630" i="16"/>
  <c r="K3630" i="16" s="1"/>
  <c r="H3630" i="16" s="1"/>
  <c r="L3631" i="16"/>
  <c r="K3631" i="16" s="1"/>
  <c r="H3631" i="16" s="1"/>
  <c r="L3632" i="16"/>
  <c r="K3632" i="16" s="1"/>
  <c r="L3633" i="16"/>
  <c r="K3633" i="16" s="1"/>
  <c r="H3633" i="16" s="1"/>
  <c r="L3634" i="16"/>
  <c r="K3634" i="16" s="1"/>
  <c r="H3634" i="16" s="1"/>
  <c r="L3635" i="16"/>
  <c r="K3635" i="16" s="1"/>
  <c r="H3635" i="16" s="1"/>
  <c r="L3636" i="16"/>
  <c r="K3636" i="16" s="1"/>
  <c r="L3637" i="16"/>
  <c r="K3637" i="16" s="1"/>
  <c r="H3637" i="16" s="1"/>
  <c r="L3638" i="16"/>
  <c r="K3638" i="16" s="1"/>
  <c r="L3639" i="16"/>
  <c r="K3639" i="16" s="1"/>
  <c r="L3640" i="16"/>
  <c r="K3640" i="16" s="1"/>
  <c r="L3641" i="16"/>
  <c r="K3641" i="16" s="1"/>
  <c r="H3641" i="16" s="1"/>
  <c r="L3642" i="16"/>
  <c r="K3642" i="16" s="1"/>
  <c r="H3642" i="16" s="1"/>
  <c r="L3643" i="16"/>
  <c r="K3643" i="16" s="1"/>
  <c r="H3643" i="16" s="1"/>
  <c r="L3644" i="16"/>
  <c r="K3644" i="16" s="1"/>
  <c r="L3645" i="16"/>
  <c r="K3645" i="16" s="1"/>
  <c r="H3645" i="16" s="1"/>
  <c r="L3646" i="16"/>
  <c r="K3646" i="16" s="1"/>
  <c r="H3646" i="16" s="1"/>
  <c r="L3647" i="16"/>
  <c r="K3647" i="16" s="1"/>
  <c r="H3647" i="16" s="1"/>
  <c r="L3648" i="16"/>
  <c r="K3648" i="16" s="1"/>
  <c r="L3649" i="16"/>
  <c r="K3649" i="16" s="1"/>
  <c r="L3650" i="16"/>
  <c r="K3650" i="16" s="1"/>
  <c r="L3651" i="16"/>
  <c r="K3651" i="16" s="1"/>
  <c r="H3651" i="16" s="1"/>
  <c r="L3652" i="16"/>
  <c r="K3652" i="16" s="1"/>
  <c r="L3653" i="16"/>
  <c r="K3653" i="16" s="1"/>
  <c r="L3654" i="16"/>
  <c r="K3654" i="16" s="1"/>
  <c r="H3654" i="16" s="1"/>
  <c r="L3655" i="16"/>
  <c r="K3655" i="16" s="1"/>
  <c r="H3655" i="16" s="1"/>
  <c r="L3656" i="16"/>
  <c r="K3656" i="16" s="1"/>
  <c r="L3657" i="16"/>
  <c r="K3657" i="16" s="1"/>
  <c r="H3657" i="16" s="1"/>
  <c r="L3658" i="16"/>
  <c r="K3658" i="16" s="1"/>
  <c r="L3659" i="16"/>
  <c r="K3659" i="16" s="1"/>
  <c r="H3659" i="16" s="1"/>
  <c r="L3660" i="16"/>
  <c r="K3660" i="16" s="1"/>
  <c r="L3661" i="16"/>
  <c r="K3661" i="16" s="1"/>
  <c r="H3661" i="16" s="1"/>
  <c r="L3662" i="16"/>
  <c r="K3662" i="16" s="1"/>
  <c r="L3663" i="16"/>
  <c r="K3663" i="16" s="1"/>
  <c r="L3664" i="16"/>
  <c r="K3664" i="16" s="1"/>
  <c r="L3665" i="16"/>
  <c r="K3665" i="16" s="1"/>
  <c r="H3665" i="16" s="1"/>
  <c r="L3666" i="16"/>
  <c r="K3666" i="16" s="1"/>
  <c r="H3666" i="16" s="1"/>
  <c r="L3667" i="16"/>
  <c r="K3667" i="16" s="1"/>
  <c r="H3667" i="16" s="1"/>
  <c r="L3668" i="16"/>
  <c r="K3668" i="16" s="1"/>
  <c r="L3669" i="16"/>
  <c r="K3669" i="16" s="1"/>
  <c r="H3669" i="16" s="1"/>
  <c r="L3670" i="16"/>
  <c r="K3670" i="16" s="1"/>
  <c r="H3670" i="16" s="1"/>
  <c r="L3671" i="16"/>
  <c r="K3671" i="16" s="1"/>
  <c r="H3671" i="16" s="1"/>
  <c r="L3672" i="16"/>
  <c r="K3672" i="16" s="1"/>
  <c r="L3673" i="16"/>
  <c r="K3673" i="16" s="1"/>
  <c r="H3673" i="16" s="1"/>
  <c r="L3674" i="16"/>
  <c r="K3674" i="16" s="1"/>
  <c r="L3675" i="16"/>
  <c r="K3675" i="16" s="1"/>
  <c r="H3675" i="16" s="1"/>
  <c r="L3676" i="16"/>
  <c r="K3676" i="16" s="1"/>
  <c r="L3677" i="16"/>
  <c r="K3677" i="16" s="1"/>
  <c r="L3678" i="16"/>
  <c r="K3678" i="16" s="1"/>
  <c r="H3678" i="16" s="1"/>
  <c r="L3679" i="16"/>
  <c r="K3679" i="16" s="1"/>
  <c r="H3679" i="16" s="1"/>
  <c r="L3680" i="16"/>
  <c r="K3680" i="16" s="1"/>
  <c r="L3681" i="16"/>
  <c r="K3681" i="16" s="1"/>
  <c r="H3681" i="16" s="1"/>
  <c r="L3682" i="16"/>
  <c r="K3682" i="16" s="1"/>
  <c r="H3682" i="16" s="1"/>
  <c r="L3683" i="16"/>
  <c r="K3683" i="16" s="1"/>
  <c r="H3683" i="16" s="1"/>
  <c r="L3684" i="16"/>
  <c r="K3684" i="16" s="1"/>
  <c r="L3685" i="16"/>
  <c r="K3685" i="16" s="1"/>
  <c r="H3685" i="16" s="1"/>
  <c r="L3686" i="16"/>
  <c r="K3686" i="16" s="1"/>
  <c r="L3687" i="16"/>
  <c r="K3687" i="16" s="1"/>
  <c r="L3688" i="16"/>
  <c r="K3688" i="16" s="1"/>
  <c r="L3689" i="16"/>
  <c r="K3689" i="16" s="1"/>
  <c r="H3689" i="16" s="1"/>
  <c r="L3690" i="16"/>
  <c r="K3690" i="16" s="1"/>
  <c r="H3690" i="16" s="1"/>
  <c r="L3691" i="16"/>
  <c r="K3691" i="16" s="1"/>
  <c r="H3691" i="16" s="1"/>
  <c r="L3692" i="16"/>
  <c r="K3692" i="16" s="1"/>
  <c r="L3693" i="16"/>
  <c r="K3693" i="16" s="1"/>
  <c r="L3694" i="16"/>
  <c r="K3694" i="16" s="1"/>
  <c r="H3694" i="16" s="1"/>
  <c r="L3695" i="16"/>
  <c r="K3695" i="16" s="1"/>
  <c r="H3695" i="16" s="1"/>
  <c r="L3696" i="16"/>
  <c r="K3696" i="16" s="1"/>
  <c r="L3697" i="16"/>
  <c r="K3697" i="16" s="1"/>
  <c r="H3697" i="16" s="1"/>
  <c r="L3698" i="16"/>
  <c r="K3698" i="16" s="1"/>
  <c r="L3699" i="16"/>
  <c r="K3699" i="16" s="1"/>
  <c r="H3699" i="16" s="1"/>
  <c r="L3700" i="16"/>
  <c r="K3700" i="16" s="1"/>
  <c r="L3701" i="16"/>
  <c r="K3701" i="16" s="1"/>
  <c r="L3702" i="16"/>
  <c r="K3702" i="16" s="1"/>
  <c r="L3703" i="16"/>
  <c r="K3703" i="16" s="1"/>
  <c r="L3704" i="16"/>
  <c r="K3704" i="16" s="1"/>
  <c r="L3705" i="16"/>
  <c r="K3705" i="16" s="1"/>
  <c r="H3705" i="16" s="1"/>
  <c r="L3706" i="16"/>
  <c r="K3706" i="16" s="1"/>
  <c r="H3706" i="16" s="1"/>
  <c r="L3707" i="16"/>
  <c r="K3707" i="16" s="1"/>
  <c r="H3707" i="16" s="1"/>
  <c r="L3708" i="16"/>
  <c r="K3708" i="16" s="1"/>
  <c r="L3709" i="16"/>
  <c r="K3709" i="16" s="1"/>
  <c r="H3709" i="16" s="1"/>
  <c r="L3710" i="16"/>
  <c r="K3710" i="16" s="1"/>
  <c r="L3711" i="16"/>
  <c r="K3711" i="16" s="1"/>
  <c r="L3712" i="16"/>
  <c r="K3712" i="16" s="1"/>
  <c r="L3713" i="16"/>
  <c r="K3713" i="16" s="1"/>
  <c r="H3713" i="16" s="1"/>
  <c r="L3714" i="16"/>
  <c r="K3714" i="16" s="1"/>
  <c r="H3714" i="16" s="1"/>
  <c r="L3715" i="16"/>
  <c r="K3715" i="16" s="1"/>
  <c r="H3715" i="16" s="1"/>
  <c r="L3716" i="16"/>
  <c r="K3716" i="16" s="1"/>
  <c r="L3717" i="16"/>
  <c r="K3717" i="16" s="1"/>
  <c r="H3717" i="16" s="1"/>
  <c r="L3718" i="16"/>
  <c r="K3718" i="16" s="1"/>
  <c r="H3718" i="16" s="1"/>
  <c r="L3719" i="16"/>
  <c r="K3719" i="16" s="1"/>
  <c r="H3719" i="16" s="1"/>
  <c r="L3720" i="16"/>
  <c r="K3720" i="16" s="1"/>
  <c r="L3721" i="16"/>
  <c r="K3721" i="16" s="1"/>
  <c r="L3722" i="16"/>
  <c r="K3722" i="16" s="1"/>
  <c r="L3723" i="16"/>
  <c r="K3723" i="16" s="1"/>
  <c r="H3723" i="16" s="1"/>
  <c r="L3724" i="16"/>
  <c r="K3724" i="16" s="1"/>
  <c r="L3725" i="16"/>
  <c r="K3725" i="16" s="1"/>
  <c r="L3726" i="16"/>
  <c r="K3726" i="16" s="1"/>
  <c r="H3726" i="16" s="1"/>
  <c r="L3727" i="16"/>
  <c r="K3727" i="16" s="1"/>
  <c r="H3727" i="16" s="1"/>
  <c r="L3728" i="16"/>
  <c r="K3728" i="16" s="1"/>
  <c r="L3729" i="16"/>
  <c r="K3729" i="16" s="1"/>
  <c r="H3729" i="16" s="1"/>
  <c r="L3730" i="16"/>
  <c r="K3730" i="16" s="1"/>
  <c r="H3730" i="16" s="1"/>
  <c r="L3731" i="16"/>
  <c r="K3731" i="16" s="1"/>
  <c r="H3731" i="16" s="1"/>
  <c r="L3732" i="16"/>
  <c r="K3732" i="16" s="1"/>
  <c r="L3733" i="16"/>
  <c r="K3733" i="16" s="1"/>
  <c r="H3733" i="16" s="1"/>
  <c r="L3734" i="16"/>
  <c r="K3734" i="16" s="1"/>
  <c r="L3735" i="16"/>
  <c r="K3735" i="16" s="1"/>
  <c r="L3736" i="16"/>
  <c r="K3736" i="16" s="1"/>
  <c r="L3737" i="16"/>
  <c r="K3737" i="16" s="1"/>
  <c r="H3737" i="16" s="1"/>
  <c r="L3738" i="16"/>
  <c r="K3738" i="16" s="1"/>
  <c r="H3738" i="16" s="1"/>
  <c r="L3739" i="16"/>
  <c r="K3739" i="16" s="1"/>
  <c r="H3739" i="16" s="1"/>
  <c r="L3740" i="16"/>
  <c r="K3740" i="16" s="1"/>
  <c r="L3741" i="16"/>
  <c r="K3741" i="16" s="1"/>
  <c r="H3741" i="16" s="1"/>
  <c r="L3742" i="16"/>
  <c r="K3742" i="16" s="1"/>
  <c r="L3743" i="16"/>
  <c r="K3743" i="16" s="1"/>
  <c r="H3743" i="16" s="1"/>
  <c r="L3744" i="16"/>
  <c r="K3744" i="16" s="1"/>
  <c r="L3745" i="16"/>
  <c r="K3745" i="16" s="1"/>
  <c r="H3745" i="16" s="1"/>
  <c r="L3746" i="16"/>
  <c r="K3746" i="16" s="1"/>
  <c r="L3747" i="16"/>
  <c r="K3747" i="16" s="1"/>
  <c r="H3747" i="16" s="1"/>
  <c r="L3748" i="16"/>
  <c r="K3748" i="16" s="1"/>
  <c r="L3749" i="16"/>
  <c r="K3749" i="16" s="1"/>
  <c r="H3749" i="16" s="1"/>
  <c r="L3750" i="16"/>
  <c r="K3750" i="16" s="1"/>
  <c r="H3750" i="16" s="1"/>
  <c r="L3751" i="16"/>
  <c r="K3751" i="16" s="1"/>
  <c r="H3751" i="16" s="1"/>
  <c r="L3752" i="16"/>
  <c r="K3752" i="16" s="1"/>
  <c r="L3753" i="16"/>
  <c r="K3753" i="16" s="1"/>
  <c r="H3753" i="16" s="1"/>
  <c r="L3754" i="16"/>
  <c r="K3754" i="16" s="1"/>
  <c r="H3754" i="16" s="1"/>
  <c r="L3755" i="16"/>
  <c r="K3755" i="16" s="1"/>
  <c r="H3755" i="16" s="1"/>
  <c r="L3756" i="16"/>
  <c r="K3756" i="16" s="1"/>
  <c r="L3757" i="16"/>
  <c r="K3757" i="16" s="1"/>
  <c r="H3757" i="16" s="1"/>
  <c r="L3758" i="16"/>
  <c r="K3758" i="16" s="1"/>
  <c r="L3759" i="16"/>
  <c r="K3759" i="16" s="1"/>
  <c r="L3760" i="16"/>
  <c r="K3760" i="16" s="1"/>
  <c r="L3761" i="16"/>
  <c r="K3761" i="16" s="1"/>
  <c r="H3761" i="16" s="1"/>
  <c r="L3762" i="16"/>
  <c r="K3762" i="16" s="1"/>
  <c r="H3762" i="16" s="1"/>
  <c r="L3763" i="16"/>
  <c r="K3763" i="16" s="1"/>
  <c r="H3763" i="16" s="1"/>
  <c r="L3764" i="16"/>
  <c r="K3764" i="16" s="1"/>
  <c r="L3765" i="16"/>
  <c r="K3765" i="16" s="1"/>
  <c r="H3765" i="16" s="1"/>
  <c r="L3766" i="16"/>
  <c r="K3766" i="16" s="1"/>
  <c r="H3766" i="16" s="1"/>
  <c r="L3767" i="16"/>
  <c r="K3767" i="16" s="1"/>
  <c r="H3767" i="16" s="1"/>
  <c r="L3768" i="16"/>
  <c r="K3768" i="16" s="1"/>
  <c r="L3769" i="16"/>
  <c r="K3769" i="16" s="1"/>
  <c r="H3769" i="16" s="1"/>
  <c r="L3770" i="16"/>
  <c r="K3770" i="16" s="1"/>
  <c r="L3771" i="16"/>
  <c r="K3771" i="16" s="1"/>
  <c r="H3771" i="16" s="1"/>
  <c r="L3772" i="16"/>
  <c r="K3772" i="16" s="1"/>
  <c r="L3773" i="16"/>
  <c r="K3773" i="16" s="1"/>
  <c r="H3773" i="16" s="1"/>
  <c r="L3774" i="16"/>
  <c r="K3774" i="16" s="1"/>
  <c r="L3775" i="16"/>
  <c r="K3775" i="16" s="1"/>
  <c r="L3776" i="16"/>
  <c r="K3776" i="16" s="1"/>
  <c r="L3777" i="16"/>
  <c r="K3777" i="16" s="1"/>
  <c r="H3777" i="16" s="1"/>
  <c r="L3778" i="16"/>
  <c r="K3778" i="16" s="1"/>
  <c r="L3779" i="16"/>
  <c r="K3779" i="16" s="1"/>
  <c r="H3779" i="16" s="1"/>
  <c r="L3780" i="16"/>
  <c r="K3780" i="16" s="1"/>
  <c r="L3781" i="16"/>
  <c r="K3781" i="16" s="1"/>
  <c r="L3782" i="16"/>
  <c r="K3782" i="16" s="1"/>
  <c r="L3783" i="16"/>
  <c r="K3783" i="16" s="1"/>
  <c r="L3784" i="16"/>
  <c r="K3784" i="16" s="1"/>
  <c r="L3785" i="16"/>
  <c r="K3785" i="16" s="1"/>
  <c r="H3785" i="16" s="1"/>
  <c r="L3786" i="16"/>
  <c r="K3786" i="16" s="1"/>
  <c r="H3786" i="16" s="1"/>
  <c r="L3787" i="16"/>
  <c r="K3787" i="16" s="1"/>
  <c r="H3787" i="16" s="1"/>
  <c r="L3788" i="16"/>
  <c r="K3788" i="16" s="1"/>
  <c r="L3789" i="16"/>
  <c r="K3789" i="16" s="1"/>
  <c r="H3789" i="16" s="1"/>
  <c r="L3790" i="16"/>
  <c r="K3790" i="16" s="1"/>
  <c r="H3790" i="16" s="1"/>
  <c r="L3791" i="16"/>
  <c r="K3791" i="16" s="1"/>
  <c r="H3791" i="16" s="1"/>
  <c r="L3792" i="16"/>
  <c r="K3792" i="16" s="1"/>
  <c r="L3793" i="16"/>
  <c r="K3793" i="16" s="1"/>
  <c r="H3793" i="16" s="1"/>
  <c r="L3794" i="16"/>
  <c r="K3794" i="16" s="1"/>
  <c r="L3795" i="16"/>
  <c r="K3795" i="16" s="1"/>
  <c r="H3795" i="16" s="1"/>
  <c r="L3796" i="16"/>
  <c r="K3796" i="16" s="1"/>
  <c r="L3797" i="16"/>
  <c r="K3797" i="16" s="1"/>
  <c r="H3797" i="16" s="1"/>
  <c r="L3798" i="16"/>
  <c r="K3798" i="16" s="1"/>
  <c r="L3799" i="16"/>
  <c r="K3799" i="16" s="1"/>
  <c r="H3799" i="16" s="1"/>
  <c r="L3800" i="16"/>
  <c r="K3800" i="16" s="1"/>
  <c r="L3801" i="16"/>
  <c r="K3801" i="16" s="1"/>
  <c r="H3801" i="16" s="1"/>
  <c r="L3802" i="16"/>
  <c r="K3802" i="16" s="1"/>
  <c r="H3802" i="16" s="1"/>
  <c r="L3803" i="16"/>
  <c r="K3803" i="16" s="1"/>
  <c r="H3803" i="16" s="1"/>
  <c r="L3804" i="16"/>
  <c r="K3804" i="16" s="1"/>
  <c r="L3805" i="16"/>
  <c r="K3805" i="16" s="1"/>
  <c r="H3805" i="16" s="1"/>
  <c r="L3806" i="16"/>
  <c r="K3806" i="16" s="1"/>
  <c r="L3807" i="16"/>
  <c r="K3807" i="16" s="1"/>
  <c r="L3808" i="16"/>
  <c r="K3808" i="16" s="1"/>
  <c r="L3809" i="16"/>
  <c r="K3809" i="16" s="1"/>
  <c r="H3809" i="16" s="1"/>
  <c r="L3810" i="16"/>
  <c r="K3810" i="16" s="1"/>
  <c r="L3811" i="16"/>
  <c r="K3811" i="16" s="1"/>
  <c r="H3811" i="16" s="1"/>
  <c r="L3812" i="16"/>
  <c r="K3812" i="16" s="1"/>
  <c r="L3813" i="16"/>
  <c r="K3813" i="16" s="1"/>
  <c r="H3813" i="16" s="1"/>
  <c r="L3814" i="16"/>
  <c r="K3814" i="16" s="1"/>
  <c r="H3814" i="16" s="1"/>
  <c r="L3815" i="16"/>
  <c r="K3815" i="16" s="1"/>
  <c r="H3815" i="16" s="1"/>
  <c r="L3816" i="16"/>
  <c r="K3816" i="16" s="1"/>
  <c r="L3817" i="16"/>
  <c r="K3817" i="16" s="1"/>
  <c r="L3818" i="16"/>
  <c r="K3818" i="16" s="1"/>
  <c r="L3819" i="16"/>
  <c r="K3819" i="16" s="1"/>
  <c r="H3819" i="16" s="1"/>
  <c r="L3820" i="16"/>
  <c r="K3820" i="16" s="1"/>
  <c r="L3821" i="16"/>
  <c r="K3821" i="16" s="1"/>
  <c r="H3821" i="16" s="1"/>
  <c r="L3822" i="16"/>
  <c r="K3822" i="16" s="1"/>
  <c r="H3822" i="16" s="1"/>
  <c r="L3823" i="16"/>
  <c r="K3823" i="16" s="1"/>
  <c r="H3823" i="16" s="1"/>
  <c r="L3824" i="16"/>
  <c r="K3824" i="16" s="1"/>
  <c r="L3825" i="16"/>
  <c r="K3825" i="16" s="1"/>
  <c r="H3825" i="16" s="1"/>
  <c r="L3826" i="16"/>
  <c r="K3826" i="16" s="1"/>
  <c r="H3826" i="16" s="1"/>
  <c r="L3827" i="16"/>
  <c r="K3827" i="16" s="1"/>
  <c r="H3827" i="16" s="1"/>
  <c r="L3828" i="16"/>
  <c r="K3828" i="16" s="1"/>
  <c r="L3829" i="16"/>
  <c r="K3829" i="16" s="1"/>
  <c r="H3829" i="16" s="1"/>
  <c r="L3830" i="16"/>
  <c r="K3830" i="16" s="1"/>
  <c r="L3831" i="16"/>
  <c r="K3831" i="16" s="1"/>
  <c r="L3832" i="16"/>
  <c r="K3832" i="16" s="1"/>
  <c r="L3833" i="16"/>
  <c r="K3833" i="16" s="1"/>
  <c r="H3833" i="16" s="1"/>
  <c r="L3834" i="16"/>
  <c r="K3834" i="16" s="1"/>
  <c r="L3835" i="16"/>
  <c r="K3835" i="16" s="1"/>
  <c r="H3835" i="16" s="1"/>
  <c r="L3836" i="16"/>
  <c r="K3836" i="16" s="1"/>
  <c r="L3837" i="16"/>
  <c r="K3837" i="16" s="1"/>
  <c r="H3837" i="16" s="1"/>
  <c r="L3838" i="16"/>
  <c r="K3838" i="16" s="1"/>
  <c r="H3838" i="16" s="1"/>
  <c r="L3839" i="16"/>
  <c r="K3839" i="16" s="1"/>
  <c r="H3839" i="16" s="1"/>
  <c r="L3840" i="16"/>
  <c r="K3840" i="16" s="1"/>
  <c r="L3841" i="16"/>
  <c r="K3841" i="16" s="1"/>
  <c r="H3841" i="16" s="1"/>
  <c r="L3842" i="16"/>
  <c r="K3842" i="16" s="1"/>
  <c r="L3843" i="16"/>
  <c r="K3843" i="16" s="1"/>
  <c r="H3843" i="16" s="1"/>
  <c r="K3844" i="16"/>
  <c r="F3845" i="16"/>
  <c r="L3845" i="16"/>
  <c r="G3845" i="16"/>
  <c r="D3845" i="16"/>
  <c r="M3845" i="16"/>
  <c r="H49" i="16"/>
  <c r="H38" i="16"/>
  <c r="H52" i="16"/>
  <c r="H46" i="16"/>
  <c r="H56" i="16"/>
  <c r="H44" i="16"/>
  <c r="H53" i="16"/>
  <c r="H50" i="16"/>
  <c r="H47" i="16"/>
  <c r="H58" i="16"/>
  <c r="H60" i="16"/>
  <c r="H61" i="16"/>
  <c r="H62" i="16"/>
  <c r="H64" i="16"/>
  <c r="H63" i="16"/>
  <c r="H65" i="16"/>
  <c r="H68" i="16"/>
  <c r="H70" i="16"/>
  <c r="H72" i="16"/>
  <c r="H73" i="16"/>
  <c r="H74" i="16"/>
  <c r="H77" i="16"/>
  <c r="H76" i="16"/>
  <c r="H80" i="16"/>
  <c r="H81" i="16"/>
  <c r="H84" i="16"/>
  <c r="H85" i="16"/>
  <c r="H86" i="16"/>
  <c r="H87" i="16"/>
  <c r="H89" i="16"/>
  <c r="H88" i="16"/>
  <c r="H90" i="16"/>
  <c r="H92" i="16"/>
  <c r="H94" i="16"/>
  <c r="H97" i="16"/>
  <c r="H96" i="16"/>
  <c r="H98" i="16"/>
  <c r="H100" i="16"/>
  <c r="H101" i="16"/>
  <c r="H103" i="16"/>
  <c r="H104" i="16"/>
  <c r="H106" i="16"/>
  <c r="H108" i="16"/>
  <c r="H109" i="16"/>
  <c r="H110" i="16"/>
  <c r="H111" i="16"/>
  <c r="H113" i="16"/>
  <c r="H112" i="16"/>
  <c r="H116" i="16"/>
  <c r="H120" i="16"/>
  <c r="H119" i="16"/>
  <c r="H121" i="16"/>
  <c r="H122" i="16"/>
  <c r="H124" i="16"/>
  <c r="H125" i="16"/>
  <c r="H126" i="16"/>
  <c r="H128" i="16"/>
  <c r="H132" i="16"/>
  <c r="H133" i="16"/>
  <c r="H134" i="16"/>
  <c r="H135" i="16"/>
  <c r="H137" i="16"/>
  <c r="H136" i="16"/>
  <c r="H138" i="16"/>
  <c r="H140" i="16"/>
  <c r="H142" i="16"/>
  <c r="H143" i="16"/>
  <c r="H145" i="16"/>
  <c r="H144" i="16"/>
  <c r="H146" i="16"/>
  <c r="H148" i="16"/>
  <c r="H149" i="16"/>
  <c r="H152" i="16"/>
  <c r="H153" i="16"/>
  <c r="H156" i="16"/>
  <c r="H157" i="16"/>
  <c r="H158" i="16"/>
  <c r="H160" i="16"/>
  <c r="H159" i="16"/>
  <c r="H161" i="16"/>
  <c r="H164" i="16"/>
  <c r="H165" i="16"/>
  <c r="H167" i="16"/>
  <c r="H168" i="16"/>
  <c r="H169" i="16"/>
  <c r="H170" i="16"/>
  <c r="H172" i="16"/>
  <c r="H171" i="16"/>
  <c r="H173" i="16"/>
  <c r="H176" i="16"/>
  <c r="H180" i="16"/>
  <c r="H182" i="16"/>
  <c r="H181" i="16"/>
  <c r="H183" i="16"/>
  <c r="H184" i="16"/>
  <c r="H185" i="16"/>
  <c r="H188" i="16"/>
  <c r="H189" i="16"/>
  <c r="H192" i="16"/>
  <c r="H193" i="16"/>
  <c r="H194" i="16"/>
  <c r="H196" i="16"/>
  <c r="H197" i="16"/>
  <c r="H199" i="16"/>
  <c r="H200" i="16"/>
  <c r="H201" i="16"/>
  <c r="H202" i="16"/>
  <c r="H204" i="16"/>
  <c r="H205" i="16"/>
  <c r="H206" i="16"/>
  <c r="H207" i="16"/>
  <c r="H208" i="16"/>
  <c r="H209" i="16"/>
  <c r="H212" i="16"/>
  <c r="H213" i="16"/>
  <c r="H217" i="16"/>
  <c r="H216" i="16"/>
  <c r="H218" i="16"/>
  <c r="H220" i="16"/>
  <c r="H221" i="16"/>
  <c r="H224" i="16"/>
  <c r="H229" i="16"/>
  <c r="H228" i="16"/>
  <c r="H230" i="16"/>
  <c r="H232" i="16"/>
  <c r="H231" i="16"/>
  <c r="H233" i="16"/>
  <c r="H234" i="16"/>
  <c r="H236" i="16"/>
  <c r="H240" i="16"/>
  <c r="H241" i="16"/>
  <c r="H242" i="16"/>
  <c r="H244" i="16"/>
  <c r="H246" i="16"/>
  <c r="H245" i="16"/>
  <c r="H248" i="16"/>
  <c r="H249" i="16"/>
  <c r="H252" i="16"/>
  <c r="H253" i="16"/>
  <c r="H254" i="16"/>
  <c r="H256" i="16"/>
  <c r="H255" i="16"/>
  <c r="H257" i="16"/>
  <c r="H260" i="16"/>
  <c r="H261" i="16"/>
  <c r="H263" i="16"/>
  <c r="H265" i="16"/>
  <c r="H264" i="16"/>
  <c r="H266" i="16"/>
  <c r="H268" i="16"/>
  <c r="H269" i="16"/>
  <c r="H272" i="16"/>
  <c r="H273" i="16"/>
  <c r="H276" i="16"/>
  <c r="H278" i="16"/>
  <c r="H277" i="16"/>
  <c r="H279" i="16"/>
  <c r="H280" i="16"/>
  <c r="H281" i="16"/>
  <c r="H284" i="16"/>
  <c r="H288" i="16"/>
  <c r="H289" i="16"/>
  <c r="H290" i="16"/>
  <c r="H292" i="16"/>
  <c r="H293" i="16"/>
  <c r="H296" i="16"/>
  <c r="H297" i="16"/>
  <c r="H298" i="16"/>
  <c r="H300" i="16"/>
  <c r="H301" i="16"/>
  <c r="H302" i="16"/>
  <c r="H303" i="16"/>
  <c r="H304" i="16"/>
  <c r="H305" i="16"/>
  <c r="H308" i="16"/>
  <c r="H312" i="16"/>
  <c r="H311" i="16"/>
  <c r="H313" i="16"/>
  <c r="H314" i="16"/>
  <c r="H316" i="16"/>
  <c r="H317" i="16"/>
  <c r="H320" i="16"/>
  <c r="H324" i="16"/>
  <c r="H326" i="16"/>
  <c r="H325" i="16"/>
  <c r="H327" i="16"/>
  <c r="H328" i="16"/>
  <c r="H329" i="16"/>
  <c r="H330" i="16"/>
  <c r="H332" i="16"/>
  <c r="H336" i="16"/>
  <c r="H337" i="16"/>
  <c r="H338" i="16"/>
  <c r="H340" i="16"/>
  <c r="H341" i="16"/>
  <c r="H344" i="16"/>
  <c r="H345" i="16"/>
  <c r="H348" i="16"/>
  <c r="H349" i="16"/>
  <c r="H350" i="16"/>
  <c r="H351" i="16"/>
  <c r="H352" i="16"/>
  <c r="H353" i="16"/>
  <c r="H356" i="16"/>
  <c r="H357" i="16"/>
  <c r="H360" i="16"/>
  <c r="H361" i="16"/>
  <c r="H362" i="16"/>
  <c r="H364" i="16"/>
  <c r="H365" i="16"/>
  <c r="H368" i="16"/>
  <c r="H370" i="16"/>
  <c r="H372" i="16"/>
  <c r="H373" i="16"/>
  <c r="H374" i="16"/>
  <c r="H375" i="16"/>
  <c r="H376" i="16"/>
  <c r="H377" i="16"/>
  <c r="H380" i="16"/>
  <c r="H384" i="16"/>
  <c r="H385" i="16"/>
  <c r="H386" i="16"/>
  <c r="H388" i="16"/>
  <c r="H389" i="16"/>
  <c r="H391" i="16"/>
  <c r="H392" i="16"/>
  <c r="H393" i="16"/>
  <c r="H396" i="16"/>
  <c r="H397" i="16"/>
  <c r="H398" i="16"/>
  <c r="H399" i="16"/>
  <c r="H400" i="16"/>
  <c r="H401" i="16"/>
  <c r="H404" i="16"/>
  <c r="H405" i="16"/>
  <c r="H408" i="16"/>
  <c r="H409" i="16"/>
  <c r="H410" i="16"/>
  <c r="H412" i="16"/>
  <c r="H413" i="16"/>
  <c r="H416" i="16"/>
  <c r="H420" i="16"/>
  <c r="H421" i="16"/>
  <c r="H422" i="16"/>
  <c r="H423" i="16"/>
  <c r="H424" i="16"/>
  <c r="H425" i="16"/>
  <c r="H428" i="16"/>
  <c r="H432" i="16"/>
  <c r="H433" i="16"/>
  <c r="H434" i="16"/>
  <c r="H436" i="16"/>
  <c r="H437" i="16"/>
  <c r="H440" i="16"/>
  <c r="H441" i="16"/>
  <c r="H444" i="16"/>
  <c r="H445" i="16"/>
  <c r="H446" i="16"/>
  <c r="H447" i="16"/>
  <c r="H448" i="16"/>
  <c r="H449" i="16"/>
  <c r="H452" i="16"/>
  <c r="H456" i="16"/>
  <c r="H457" i="16"/>
  <c r="H458" i="16"/>
  <c r="H460" i="16"/>
  <c r="H461" i="16"/>
  <c r="H463" i="16"/>
  <c r="H464" i="16"/>
  <c r="H468" i="16"/>
  <c r="H469" i="16"/>
  <c r="H471" i="16"/>
  <c r="H470" i="16"/>
  <c r="H472" i="16"/>
  <c r="H473" i="16"/>
  <c r="H476" i="16"/>
  <c r="H480" i="16"/>
  <c r="H481" i="16"/>
  <c r="H482" i="16"/>
  <c r="H484" i="16"/>
  <c r="H485" i="16"/>
  <c r="H488" i="16"/>
  <c r="H492" i="16"/>
  <c r="H493" i="16"/>
  <c r="H495" i="16"/>
  <c r="H494" i="16"/>
  <c r="H497" i="16"/>
  <c r="H496" i="16"/>
  <c r="H498" i="16"/>
  <c r="H500" i="16"/>
  <c r="H504" i="16"/>
  <c r="H505" i="16"/>
  <c r="H506" i="16"/>
  <c r="H508" i="16"/>
  <c r="H509" i="16"/>
  <c r="H512" i="16"/>
  <c r="H511" i="16"/>
  <c r="H513" i="16"/>
  <c r="H517" i="16"/>
  <c r="H516" i="16"/>
  <c r="H518" i="16"/>
  <c r="H519" i="16"/>
  <c r="H520" i="16"/>
  <c r="H521" i="16"/>
  <c r="H524" i="16"/>
  <c r="H528" i="16"/>
  <c r="H527" i="16"/>
  <c r="H529" i="16"/>
  <c r="H530" i="16"/>
  <c r="H532" i="16"/>
  <c r="H533" i="16"/>
  <c r="H536" i="16"/>
  <c r="H540" i="16"/>
  <c r="H542" i="16"/>
  <c r="H541" i="16"/>
  <c r="H544" i="16"/>
  <c r="H543" i="16"/>
  <c r="H546" i="16"/>
  <c r="H545" i="16"/>
  <c r="H548" i="16"/>
  <c r="H553" i="16"/>
  <c r="H552" i="16"/>
  <c r="H554" i="16"/>
  <c r="H556" i="16"/>
  <c r="H557" i="16"/>
  <c r="H560" i="16"/>
  <c r="H564" i="16"/>
  <c r="H565" i="16"/>
  <c r="H567" i="16"/>
  <c r="H566" i="16"/>
  <c r="H568" i="16"/>
  <c r="H569" i="16"/>
  <c r="H572" i="16"/>
  <c r="H573" i="16"/>
  <c r="H576" i="16"/>
  <c r="H577" i="16"/>
  <c r="H578" i="16"/>
  <c r="H581" i="16"/>
  <c r="H580" i="16"/>
  <c r="H584" i="16"/>
  <c r="H586" i="16"/>
  <c r="H588" i="16"/>
  <c r="H589" i="16"/>
  <c r="H591" i="16"/>
  <c r="H590" i="16"/>
  <c r="H592" i="16"/>
  <c r="H593" i="16"/>
  <c r="H596" i="16"/>
  <c r="H600" i="16"/>
  <c r="H602" i="16"/>
  <c r="H601" i="16"/>
  <c r="H604" i="16"/>
  <c r="H605" i="16"/>
  <c r="H608" i="16"/>
  <c r="H609" i="16"/>
  <c r="H612" i="16"/>
  <c r="H613" i="16"/>
  <c r="H614" i="16"/>
  <c r="H615" i="16"/>
  <c r="H616" i="16"/>
  <c r="H617" i="16"/>
  <c r="H620" i="16"/>
  <c r="H622" i="16"/>
  <c r="H624" i="16"/>
  <c r="H625" i="16"/>
  <c r="H626" i="16"/>
  <c r="H628" i="16"/>
  <c r="H629" i="16"/>
  <c r="H632" i="16"/>
  <c r="H637" i="16"/>
  <c r="H636" i="16"/>
  <c r="H638" i="16"/>
  <c r="H639" i="16"/>
  <c r="H640" i="16"/>
  <c r="H641" i="16"/>
  <c r="H644" i="16"/>
  <c r="H648" i="16"/>
  <c r="H649" i="16"/>
  <c r="H650" i="16"/>
  <c r="H652" i="16"/>
  <c r="H653" i="16"/>
  <c r="H656" i="16"/>
  <c r="H660" i="16"/>
  <c r="H661" i="16"/>
  <c r="H662" i="16"/>
  <c r="H663" i="16"/>
  <c r="H664" i="16"/>
  <c r="H665" i="16"/>
  <c r="H668" i="16"/>
  <c r="H672" i="16"/>
  <c r="H673" i="16"/>
  <c r="H674" i="16"/>
  <c r="H676" i="16"/>
  <c r="H677" i="16"/>
  <c r="H680" i="16"/>
  <c r="H682" i="16"/>
  <c r="H684" i="16"/>
  <c r="H685" i="16"/>
  <c r="H686" i="16"/>
  <c r="H687" i="16"/>
  <c r="H688" i="16"/>
  <c r="H689" i="16"/>
  <c r="H692" i="16"/>
  <c r="H696" i="16"/>
  <c r="H697" i="16"/>
  <c r="H698" i="16"/>
  <c r="H701" i="16"/>
  <c r="H700" i="16"/>
  <c r="H702" i="16"/>
  <c r="H705" i="16"/>
  <c r="H704" i="16"/>
  <c r="H708" i="16"/>
  <c r="H709" i="16"/>
  <c r="H710" i="16"/>
  <c r="H711" i="16"/>
  <c r="H712" i="16"/>
  <c r="H713" i="16"/>
  <c r="H716" i="16"/>
  <c r="H720" i="16"/>
  <c r="H721" i="16"/>
  <c r="H722" i="16"/>
  <c r="H724" i="16"/>
  <c r="H725" i="16"/>
  <c r="H728" i="16"/>
  <c r="H733" i="16"/>
  <c r="H732" i="16"/>
  <c r="H734" i="16"/>
  <c r="H735" i="16"/>
  <c r="H736" i="16"/>
  <c r="H737" i="16"/>
  <c r="H740" i="16"/>
  <c r="H744" i="16"/>
  <c r="H745" i="16"/>
  <c r="H746" i="16"/>
  <c r="H749" i="16"/>
  <c r="H748" i="16"/>
  <c r="H752" i="16"/>
  <c r="H756" i="16"/>
  <c r="H758" i="16"/>
  <c r="H757" i="16"/>
  <c r="H759" i="16"/>
  <c r="H760" i="16"/>
  <c r="H761" i="16"/>
  <c r="H764" i="16"/>
  <c r="H768" i="16"/>
  <c r="H769" i="16"/>
  <c r="H770" i="16"/>
  <c r="H772" i="16"/>
  <c r="H773" i="16"/>
  <c r="H776" i="16"/>
  <c r="H777" i="16"/>
  <c r="H778" i="16"/>
  <c r="H781" i="16"/>
  <c r="H780" i="16"/>
  <c r="H782" i="16"/>
  <c r="H783" i="16"/>
  <c r="H784" i="16"/>
  <c r="H785" i="16"/>
  <c r="H788" i="16"/>
  <c r="H792" i="16"/>
  <c r="H793" i="16"/>
  <c r="H794" i="16"/>
  <c r="H797" i="16"/>
  <c r="H796" i="16"/>
  <c r="H800" i="16"/>
  <c r="H804" i="16"/>
  <c r="H805" i="16"/>
  <c r="H806" i="16"/>
  <c r="H807" i="16"/>
  <c r="H808" i="16"/>
  <c r="H809" i="16"/>
  <c r="H810" i="16"/>
  <c r="H812" i="16"/>
  <c r="H814" i="16"/>
  <c r="H816" i="16"/>
  <c r="H817" i="16"/>
  <c r="H818" i="16"/>
  <c r="H820" i="16"/>
  <c r="H821" i="16"/>
  <c r="H824" i="16"/>
  <c r="H826" i="16"/>
  <c r="H829" i="16"/>
  <c r="H828" i="16"/>
  <c r="H830" i="16"/>
  <c r="H831" i="16"/>
  <c r="H832" i="16"/>
  <c r="H833" i="16"/>
  <c r="H836" i="16"/>
  <c r="H840" i="16"/>
  <c r="H842" i="16"/>
  <c r="H841" i="16"/>
  <c r="H844" i="16"/>
  <c r="H845" i="16"/>
  <c r="H848" i="16"/>
  <c r="H852" i="16"/>
  <c r="H854" i="16"/>
  <c r="H853" i="16"/>
  <c r="H855" i="16"/>
  <c r="H857" i="16"/>
  <c r="H856" i="16"/>
  <c r="H860" i="16"/>
  <c r="H865" i="16"/>
  <c r="H864" i="16"/>
  <c r="H866" i="16"/>
  <c r="H868" i="16"/>
  <c r="H869" i="16"/>
  <c r="H872" i="16"/>
  <c r="H876" i="16"/>
  <c r="H877" i="16"/>
  <c r="H878" i="16"/>
  <c r="H879" i="16"/>
  <c r="H880" i="16"/>
  <c r="H881" i="16"/>
  <c r="H884" i="16"/>
  <c r="H888" i="16"/>
  <c r="H887" i="16"/>
  <c r="H889" i="16"/>
  <c r="H890" i="16"/>
  <c r="H892" i="16"/>
  <c r="H893" i="16"/>
  <c r="H896" i="16"/>
  <c r="H900" i="16"/>
  <c r="H901" i="16"/>
  <c r="H903" i="16"/>
  <c r="H902" i="16"/>
  <c r="H904" i="16"/>
  <c r="H905" i="16"/>
  <c r="H908" i="16"/>
  <c r="H912" i="16"/>
  <c r="H913" i="16"/>
  <c r="H914" i="16"/>
  <c r="H917" i="16"/>
  <c r="H916" i="16"/>
  <c r="H919" i="16"/>
  <c r="H921" i="16"/>
  <c r="H920" i="16"/>
  <c r="H924" i="16"/>
  <c r="H925" i="16"/>
  <c r="H926" i="16"/>
  <c r="H927" i="16"/>
  <c r="H928" i="16"/>
  <c r="H929" i="16"/>
  <c r="H932" i="16"/>
  <c r="H935" i="16"/>
  <c r="H936" i="16"/>
  <c r="H937" i="16"/>
  <c r="H938" i="16"/>
  <c r="H940" i="16"/>
  <c r="H941" i="16"/>
  <c r="H944" i="16"/>
  <c r="H948" i="16"/>
  <c r="H949" i="16"/>
  <c r="H950" i="16"/>
  <c r="H951" i="16"/>
  <c r="H952" i="16"/>
  <c r="H953" i="16"/>
  <c r="H957" i="16"/>
  <c r="H956" i="16"/>
  <c r="H960" i="16"/>
  <c r="H961" i="16"/>
  <c r="H962" i="16"/>
  <c r="H964" i="16"/>
  <c r="H965" i="16"/>
  <c r="H968" i="16"/>
  <c r="H969" i="16"/>
  <c r="H970" i="16"/>
  <c r="H972" i="16"/>
  <c r="H974" i="16"/>
  <c r="H973" i="16"/>
  <c r="H975" i="16"/>
  <c r="H976" i="16"/>
  <c r="H977" i="16"/>
  <c r="H980" i="16"/>
  <c r="H984" i="16"/>
  <c r="H985" i="16"/>
  <c r="H986" i="16"/>
  <c r="H988" i="16"/>
  <c r="H989" i="16"/>
  <c r="H992" i="16"/>
  <c r="H993" i="16"/>
  <c r="H997" i="16"/>
  <c r="H996" i="16"/>
  <c r="H998" i="16"/>
  <c r="H999" i="16"/>
  <c r="H1001" i="16"/>
  <c r="H1000" i="16"/>
  <c r="H1004" i="16"/>
  <c r="H1008" i="16"/>
  <c r="H1010" i="16"/>
  <c r="H1009" i="16"/>
  <c r="H1012" i="16"/>
  <c r="H1013" i="16"/>
  <c r="H1016" i="16"/>
  <c r="H1020" i="16"/>
  <c r="H1022" i="16"/>
  <c r="H1021" i="16"/>
  <c r="H1023" i="16"/>
  <c r="H1024" i="16"/>
  <c r="H1025" i="16"/>
  <c r="H1028" i="16"/>
  <c r="H1030" i="16"/>
  <c r="H1033" i="16"/>
  <c r="H1032" i="16"/>
  <c r="H1034" i="16"/>
  <c r="H1036" i="16"/>
  <c r="H1037" i="16"/>
  <c r="H1040" i="16"/>
  <c r="H1041" i="16"/>
  <c r="H1045" i="16"/>
  <c r="H1044" i="16"/>
  <c r="H1046" i="16"/>
  <c r="H1047" i="16"/>
  <c r="H1048" i="16"/>
  <c r="H1049" i="16"/>
  <c r="H1052" i="16"/>
  <c r="H1056" i="16"/>
  <c r="H1055" i="16"/>
  <c r="H1057" i="16"/>
  <c r="H1058" i="16"/>
  <c r="H1060" i="16"/>
  <c r="H1061" i="16"/>
  <c r="H1064" i="16"/>
  <c r="H1068" i="16"/>
  <c r="H1069" i="16"/>
  <c r="H1070" i="16"/>
  <c r="H1072" i="16"/>
  <c r="H1071" i="16"/>
  <c r="H1073" i="16"/>
  <c r="H1074" i="16"/>
  <c r="H1076" i="16"/>
  <c r="H1080" i="16"/>
  <c r="H1081" i="16"/>
  <c r="H1082" i="16"/>
  <c r="H1084" i="16"/>
  <c r="H1085" i="16"/>
  <c r="H1088" i="16"/>
  <c r="H1092" i="16"/>
  <c r="H1093" i="16"/>
  <c r="H1095" i="16"/>
  <c r="H1094" i="16"/>
  <c r="H1097" i="16"/>
  <c r="H1096" i="16"/>
  <c r="H1100" i="16"/>
  <c r="H1101" i="16"/>
  <c r="H1104" i="16"/>
  <c r="H1105" i="16"/>
  <c r="H1106" i="16"/>
  <c r="H1109" i="16"/>
  <c r="H1108" i="16"/>
  <c r="H1112" i="16"/>
  <c r="H1113" i="16"/>
  <c r="H1116" i="16"/>
  <c r="H1118" i="16"/>
  <c r="H1117" i="16"/>
  <c r="H1119" i="16"/>
  <c r="H1120" i="16"/>
  <c r="H1121" i="16"/>
  <c r="H1124" i="16"/>
  <c r="H1128" i="16"/>
  <c r="H1129" i="16"/>
  <c r="H1130" i="16"/>
  <c r="H1132" i="16"/>
  <c r="H1134" i="16"/>
  <c r="H1133" i="16"/>
  <c r="H1136" i="16"/>
  <c r="H1140" i="16"/>
  <c r="H1141" i="16"/>
  <c r="H1142" i="16"/>
  <c r="H1143" i="16"/>
  <c r="H1144" i="16"/>
  <c r="H1145" i="16"/>
  <c r="H1148" i="16"/>
  <c r="H1152" i="16"/>
  <c r="H1153" i="16"/>
  <c r="H1154" i="16"/>
  <c r="H1156" i="16"/>
  <c r="H1157" i="16"/>
  <c r="H1160" i="16"/>
  <c r="H1164" i="16"/>
  <c r="H1166" i="16"/>
  <c r="H1165" i="16"/>
  <c r="H1167" i="16"/>
  <c r="H1168" i="16"/>
  <c r="H1169" i="16"/>
  <c r="H1172" i="16"/>
  <c r="H1176" i="16"/>
  <c r="H1177" i="16"/>
  <c r="H1178" i="16"/>
  <c r="H1180" i="16"/>
  <c r="H1181" i="16"/>
  <c r="H1184" i="16"/>
  <c r="H1186" i="16"/>
  <c r="H1188" i="16"/>
  <c r="H1189" i="16"/>
  <c r="H1190" i="16"/>
  <c r="H1191" i="16"/>
  <c r="H1192" i="16"/>
  <c r="H1193" i="16"/>
  <c r="H1196" i="16"/>
  <c r="H1200" i="16"/>
  <c r="H1201" i="16"/>
  <c r="H1202" i="16"/>
  <c r="H1204" i="16"/>
  <c r="H1205" i="16"/>
  <c r="H1208" i="16"/>
  <c r="H1212" i="16"/>
  <c r="H1214" i="16"/>
  <c r="H1213" i="16"/>
  <c r="H1215" i="16"/>
  <c r="H1216" i="16"/>
  <c r="H1217" i="16"/>
  <c r="H1218" i="16"/>
  <c r="H1220" i="16"/>
  <c r="H1224" i="16"/>
  <c r="H1225" i="16"/>
  <c r="H1226" i="16"/>
  <c r="H1228" i="16"/>
  <c r="H1230" i="16"/>
  <c r="H1229" i="16"/>
  <c r="H1232" i="16"/>
  <c r="H1234" i="16"/>
  <c r="H1236" i="16"/>
  <c r="H1237" i="16"/>
  <c r="H1239" i="16"/>
  <c r="H1238" i="16"/>
  <c r="H1240" i="16"/>
  <c r="H1241" i="16"/>
  <c r="H1244" i="16"/>
  <c r="H1245" i="16"/>
  <c r="H1248" i="16"/>
  <c r="H1249" i="16"/>
  <c r="H1250" i="16"/>
  <c r="H1252" i="16"/>
  <c r="H1253" i="16"/>
  <c r="H1256" i="16"/>
  <c r="H1260" i="16"/>
  <c r="H1261" i="16"/>
  <c r="H1262" i="16"/>
  <c r="H1264" i="16"/>
  <c r="H1263" i="16"/>
  <c r="H1265" i="16"/>
  <c r="H1269" i="16"/>
  <c r="H1268" i="16"/>
  <c r="H1273" i="16"/>
  <c r="H1272" i="16"/>
  <c r="H1274" i="16"/>
  <c r="H1276" i="16"/>
  <c r="H1277" i="16"/>
  <c r="H1278" i="16"/>
  <c r="H1280" i="16"/>
  <c r="H1282" i="16"/>
  <c r="H1284" i="16"/>
  <c r="H1285" i="16"/>
  <c r="H1286" i="16"/>
  <c r="H1287" i="16"/>
  <c r="H1289" i="16"/>
  <c r="H1288" i="16"/>
  <c r="H1292" i="16"/>
  <c r="H1296" i="16"/>
  <c r="H1297" i="16"/>
  <c r="H1298" i="16"/>
  <c r="H1300" i="16"/>
  <c r="H1301" i="16"/>
  <c r="H1304" i="16"/>
  <c r="H1308" i="16"/>
  <c r="H1310" i="16"/>
  <c r="H1309" i="16"/>
  <c r="H1311" i="16"/>
  <c r="H1313" i="16"/>
  <c r="H1312" i="16"/>
  <c r="H1314" i="16"/>
  <c r="H1316" i="16"/>
  <c r="H1321" i="16"/>
  <c r="H1320" i="16"/>
  <c r="H1322" i="16"/>
  <c r="H1324" i="16"/>
  <c r="H1325" i="16"/>
  <c r="H1328" i="16"/>
  <c r="H1332" i="16"/>
  <c r="H1333" i="16"/>
  <c r="H1334" i="16"/>
  <c r="H1335" i="16"/>
  <c r="H1336" i="16"/>
  <c r="H1337" i="16"/>
  <c r="H1340" i="16"/>
  <c r="H1344" i="16"/>
  <c r="H1345" i="16"/>
  <c r="H1346" i="16"/>
  <c r="H1348" i="16"/>
  <c r="H1349" i="16"/>
  <c r="H1350" i="16"/>
  <c r="H1351" i="16"/>
  <c r="H1352" i="16"/>
  <c r="H1356" i="16"/>
  <c r="H1358" i="16"/>
  <c r="H1357" i="16"/>
  <c r="H1359" i="16"/>
  <c r="H1360" i="16"/>
  <c r="H1361" i="16"/>
  <c r="H1362" i="16"/>
  <c r="H1364" i="16"/>
  <c r="H1365" i="16"/>
  <c r="H1368" i="16"/>
  <c r="H1369" i="16"/>
  <c r="H1370" i="16"/>
  <c r="H1372" i="16"/>
  <c r="H1373" i="16"/>
  <c r="H1376" i="16"/>
  <c r="H1377" i="16"/>
  <c r="H1378" i="16"/>
  <c r="H1381" i="16"/>
  <c r="H1380" i="16"/>
  <c r="H1383" i="16"/>
  <c r="H1382" i="16"/>
  <c r="H1384" i="16"/>
  <c r="H1385" i="16"/>
  <c r="H1388" i="16"/>
  <c r="H1392" i="16"/>
  <c r="H1394" i="16"/>
  <c r="H1393" i="16"/>
  <c r="H1396" i="16"/>
  <c r="H1397" i="16"/>
  <c r="H1400" i="16"/>
  <c r="H1404" i="16"/>
  <c r="H1405" i="16"/>
  <c r="H1406" i="16"/>
  <c r="H1407" i="16"/>
  <c r="H1408" i="16"/>
  <c r="H1409" i="16"/>
  <c r="H1412" i="16"/>
  <c r="H1414" i="16"/>
  <c r="H1415" i="16"/>
  <c r="H1416" i="16"/>
  <c r="H1417" i="16"/>
  <c r="H1418" i="16"/>
  <c r="H1420" i="16"/>
  <c r="H1421" i="16"/>
  <c r="H1424" i="16"/>
  <c r="H1428" i="16"/>
  <c r="H1429" i="16"/>
  <c r="H1430" i="16"/>
  <c r="H1431" i="16"/>
  <c r="H1432" i="16"/>
  <c r="H1433" i="16"/>
  <c r="H1436" i="16"/>
  <c r="H1440" i="16"/>
  <c r="H1442" i="16"/>
  <c r="H1441" i="16"/>
  <c r="H1445" i="16"/>
  <c r="H1444" i="16"/>
  <c r="H1447" i="16"/>
  <c r="H1449" i="16"/>
  <c r="H1448" i="16"/>
  <c r="H1452" i="16"/>
  <c r="H1453" i="16"/>
  <c r="H1454" i="16"/>
  <c r="H1455" i="16"/>
  <c r="H1456" i="16"/>
  <c r="H1457" i="16"/>
  <c r="H1460" i="16"/>
  <c r="H1461" i="16"/>
  <c r="H1463" i="16"/>
  <c r="H1465" i="16"/>
  <c r="H1464" i="16"/>
  <c r="H1466" i="16"/>
  <c r="H1468" i="16"/>
  <c r="H1469" i="16"/>
  <c r="H1472" i="16"/>
  <c r="H1473" i="16"/>
  <c r="H1477" i="16"/>
  <c r="H1476" i="16"/>
  <c r="H1479" i="16"/>
  <c r="H1478" i="16"/>
  <c r="H1480" i="16"/>
  <c r="H1481" i="16"/>
  <c r="H1484" i="16"/>
  <c r="H1488" i="16"/>
  <c r="H1489" i="16"/>
  <c r="H1490" i="16"/>
  <c r="H1492" i="16"/>
  <c r="H1493" i="16"/>
  <c r="H1494" i="16"/>
  <c r="H1496" i="16"/>
  <c r="H1498" i="16"/>
  <c r="H1500" i="16"/>
  <c r="H1501" i="16"/>
  <c r="H1503" i="16"/>
  <c r="H1502" i="16"/>
  <c r="H1504" i="16"/>
  <c r="H1505" i="16"/>
  <c r="H1508" i="16"/>
  <c r="H1509" i="16"/>
  <c r="H1512" i="16"/>
  <c r="H1513" i="16"/>
  <c r="H1514" i="16"/>
  <c r="H1516" i="16"/>
  <c r="H1517" i="16"/>
  <c r="H1520" i="16"/>
  <c r="H1524" i="16"/>
  <c r="H1525" i="16"/>
  <c r="H1527" i="16"/>
  <c r="H1526" i="16"/>
  <c r="H1528" i="16"/>
  <c r="H1529" i="16"/>
  <c r="H1530" i="16"/>
  <c r="H1532" i="16"/>
  <c r="H1536" i="16"/>
  <c r="H1537" i="16"/>
  <c r="H1538" i="16"/>
  <c r="H1540" i="16"/>
  <c r="H1541" i="16"/>
  <c r="H1542" i="16"/>
  <c r="H1544" i="16"/>
  <c r="H1545" i="16"/>
  <c r="H1546" i="16"/>
  <c r="H1548" i="16"/>
  <c r="H1550" i="16"/>
  <c r="H1549" i="16"/>
  <c r="H1552" i="16"/>
  <c r="H1551" i="16"/>
  <c r="H1553" i="16"/>
  <c r="H1556" i="16"/>
  <c r="H1557" i="16"/>
  <c r="H1561" i="16"/>
  <c r="H1560" i="16"/>
  <c r="H1562" i="16"/>
  <c r="H1564" i="16"/>
  <c r="H1565" i="16"/>
  <c r="H1568" i="16"/>
  <c r="H1573" i="16"/>
  <c r="H1572" i="16"/>
  <c r="H1575" i="16"/>
  <c r="H1574" i="16"/>
  <c r="H1576" i="16"/>
  <c r="H1577" i="16"/>
  <c r="H1581" i="16"/>
  <c r="H1580" i="16"/>
  <c r="H1584" i="16"/>
  <c r="H1585" i="16"/>
  <c r="H1586" i="16"/>
  <c r="H1588" i="16"/>
  <c r="H1589" i="16"/>
  <c r="H1591" i="16"/>
  <c r="H1592" i="16"/>
  <c r="H1593" i="16"/>
  <c r="H1596" i="16"/>
  <c r="H1598" i="16"/>
  <c r="H1597" i="16"/>
  <c r="H1599" i="16"/>
  <c r="H1601" i="16"/>
  <c r="H1600" i="16"/>
  <c r="H1604" i="16"/>
  <c r="H1605" i="16"/>
  <c r="H1608" i="16"/>
  <c r="H1609" i="16"/>
  <c r="H1610" i="16"/>
  <c r="H1613" i="16"/>
  <c r="H1612" i="16"/>
  <c r="H1616" i="16"/>
  <c r="H1620" i="16"/>
  <c r="H1621" i="16"/>
  <c r="H1622" i="16"/>
  <c r="H1623" i="16"/>
  <c r="H1624" i="16"/>
  <c r="H1625" i="16"/>
  <c r="H1629" i="16"/>
  <c r="H1628" i="16"/>
  <c r="H1630" i="16"/>
  <c r="H1632" i="16"/>
  <c r="H1633" i="16"/>
  <c r="H1634" i="16"/>
  <c r="H1636" i="16"/>
  <c r="H1637" i="16"/>
  <c r="H1641" i="16"/>
  <c r="H1640" i="16"/>
  <c r="H1644" i="16"/>
  <c r="H1646" i="16"/>
  <c r="H1645" i="16"/>
  <c r="H1647" i="16"/>
  <c r="H1649" i="16"/>
  <c r="H1648" i="16"/>
  <c r="H1652" i="16"/>
  <c r="H1656" i="16"/>
  <c r="H1657" i="16"/>
  <c r="H1658" i="16"/>
  <c r="H1661" i="16"/>
  <c r="H1660" i="16"/>
  <c r="H1664" i="16"/>
  <c r="H1668" i="16"/>
  <c r="H1669" i="16"/>
  <c r="H1670" i="16"/>
  <c r="H1671" i="16"/>
  <c r="H1672" i="16"/>
  <c r="H1673" i="16"/>
  <c r="H1674" i="16"/>
  <c r="H1676" i="16"/>
  <c r="H1680" i="16"/>
  <c r="H1681" i="16"/>
  <c r="H1682" i="16"/>
  <c r="H1684" i="16"/>
  <c r="H1685" i="16"/>
  <c r="H1688" i="16"/>
  <c r="H1693" i="16"/>
  <c r="H1692" i="16"/>
  <c r="H1694" i="16"/>
  <c r="H1695" i="16"/>
  <c r="H1697" i="16"/>
  <c r="H1696" i="16"/>
  <c r="H1700" i="16"/>
  <c r="H1704" i="16"/>
  <c r="H1706" i="16"/>
  <c r="H1705" i="16"/>
  <c r="H1708" i="16"/>
  <c r="H1709" i="16"/>
  <c r="H1712" i="16"/>
  <c r="H1714" i="16"/>
  <c r="H1716" i="16"/>
  <c r="H1717" i="16"/>
  <c r="H1718" i="16"/>
  <c r="H1719" i="16"/>
  <c r="H1720" i="16"/>
  <c r="H1721" i="16"/>
  <c r="H1724" i="16"/>
  <c r="H1726" i="16"/>
  <c r="H1728" i="16"/>
  <c r="H1727" i="16"/>
  <c r="H1729" i="16"/>
  <c r="H1730" i="16"/>
  <c r="H1733" i="16"/>
  <c r="H1732" i="16"/>
  <c r="H1736" i="16"/>
  <c r="H1740" i="16"/>
  <c r="H1742" i="16"/>
  <c r="H1741" i="16"/>
  <c r="H1744" i="16"/>
  <c r="H1743" i="16"/>
  <c r="H1745" i="16"/>
  <c r="H1748" i="16"/>
  <c r="H1752" i="16"/>
  <c r="H1754" i="16"/>
  <c r="H1753" i="16"/>
  <c r="H1757" i="16"/>
  <c r="H1756" i="16"/>
  <c r="H1758" i="16"/>
  <c r="H1760" i="16"/>
  <c r="H1762" i="16"/>
  <c r="H1764" i="16"/>
  <c r="H1766" i="16"/>
  <c r="H1765" i="16"/>
  <c r="H1767" i="16"/>
  <c r="H1768" i="16"/>
  <c r="H1769" i="16"/>
  <c r="H1772" i="16"/>
  <c r="H1774" i="16"/>
  <c r="H1776" i="16"/>
  <c r="H1777" i="16"/>
  <c r="H1778" i="16"/>
  <c r="H1780" i="16"/>
  <c r="H1781" i="16"/>
  <c r="H1784" i="16"/>
  <c r="H1788" i="16"/>
  <c r="H1789" i="16"/>
  <c r="H1790" i="16"/>
  <c r="H1792" i="16"/>
  <c r="H1791" i="16"/>
  <c r="H1793" i="16"/>
  <c r="H1794" i="16"/>
  <c r="H1796" i="16"/>
  <c r="H1800" i="16"/>
  <c r="H1802" i="16"/>
  <c r="H1801" i="16"/>
  <c r="H1805" i="16"/>
  <c r="H1804" i="16"/>
  <c r="H1808" i="16"/>
  <c r="H1807" i="16"/>
  <c r="H1810" i="16"/>
  <c r="H1812" i="16"/>
  <c r="H1813" i="16"/>
  <c r="H1814" i="16"/>
  <c r="H1815" i="16"/>
  <c r="H1816" i="16"/>
  <c r="H1817" i="16"/>
  <c r="H1820" i="16"/>
  <c r="H1824" i="16"/>
  <c r="H1825" i="16"/>
  <c r="H1826" i="16"/>
  <c r="H1828" i="16"/>
  <c r="H1829" i="16"/>
  <c r="H1830" i="16"/>
  <c r="H1832" i="16"/>
  <c r="H1836" i="16"/>
  <c r="H1838" i="16"/>
  <c r="H1837" i="16"/>
  <c r="H1840" i="16"/>
  <c r="H1839" i="16"/>
  <c r="H1841" i="16"/>
  <c r="H1842" i="16"/>
  <c r="H1844" i="16"/>
  <c r="H1845" i="16"/>
  <c r="H1848" i="16"/>
  <c r="H1849" i="16"/>
  <c r="H1850" i="16"/>
  <c r="H1853" i="16"/>
  <c r="H1852" i="16"/>
  <c r="H1856" i="16"/>
  <c r="H1857" i="16"/>
  <c r="H1860" i="16"/>
  <c r="H1861" i="16"/>
  <c r="H1862" i="16"/>
  <c r="H1863" i="16"/>
  <c r="H1864" i="16"/>
  <c r="H1865" i="16"/>
  <c r="H1868" i="16"/>
  <c r="H1873" i="16"/>
  <c r="H1872" i="16"/>
  <c r="H1874" i="16"/>
  <c r="H1876" i="16"/>
  <c r="H1877" i="16"/>
  <c r="H1880" i="16"/>
  <c r="H1884" i="16"/>
  <c r="H1886" i="16"/>
  <c r="H1885" i="16"/>
  <c r="H1887" i="16"/>
  <c r="H1888" i="16"/>
  <c r="H1889" i="16"/>
  <c r="H1892" i="16"/>
  <c r="H1894" i="16"/>
  <c r="H1897" i="16"/>
  <c r="H1896" i="16"/>
  <c r="H1898" i="16"/>
  <c r="H1901" i="16"/>
  <c r="H1900" i="16"/>
  <c r="H1904" i="16"/>
  <c r="H1908" i="16"/>
  <c r="H1909" i="16"/>
  <c r="H1910" i="16"/>
  <c r="H1911" i="16"/>
  <c r="H1912" i="16"/>
  <c r="H1913" i="16"/>
  <c r="H1916" i="16"/>
  <c r="H1920" i="16"/>
  <c r="H1922" i="16"/>
  <c r="H1921" i="16"/>
  <c r="H1924" i="16"/>
  <c r="H1925" i="16"/>
  <c r="H1926" i="16"/>
  <c r="H1927" i="16"/>
  <c r="H1928" i="16"/>
  <c r="H1933" i="16"/>
  <c r="H1932" i="16"/>
  <c r="H1934" i="16"/>
  <c r="H1936" i="16"/>
  <c r="H1935" i="16"/>
  <c r="H1937" i="16"/>
  <c r="H1938" i="16"/>
  <c r="H1940" i="16"/>
  <c r="H1942" i="16"/>
  <c r="H1944" i="16"/>
  <c r="H1945" i="16"/>
  <c r="H1946" i="16"/>
  <c r="H1948" i="16"/>
  <c r="H1949" i="16"/>
  <c r="H1952" i="16"/>
  <c r="H1957" i="16"/>
  <c r="H1956" i="16"/>
  <c r="H1958" i="16"/>
  <c r="H1960" i="16"/>
  <c r="H1959" i="16"/>
  <c r="H1961" i="16"/>
  <c r="H1964" i="16"/>
  <c r="H1968" i="16"/>
  <c r="H1970" i="16"/>
  <c r="H1969" i="16"/>
  <c r="H1972" i="16"/>
  <c r="H1973" i="16"/>
  <c r="H1976" i="16"/>
  <c r="H1980" i="16"/>
  <c r="H1982" i="16"/>
  <c r="H1981" i="16"/>
  <c r="H1984" i="16"/>
  <c r="H1983" i="16"/>
  <c r="H1985" i="16"/>
  <c r="H1988" i="16"/>
  <c r="H1993" i="16"/>
  <c r="H1992" i="16"/>
  <c r="H1994" i="16"/>
  <c r="H1996" i="16"/>
  <c r="H1997" i="16"/>
  <c r="H2000" i="16"/>
  <c r="H2004" i="16"/>
  <c r="H2006" i="16"/>
  <c r="H2005" i="16"/>
  <c r="H2008" i="16"/>
  <c r="H2007" i="16"/>
  <c r="H2009" i="16"/>
  <c r="H2012" i="16"/>
  <c r="H2016" i="16"/>
  <c r="H2017" i="16"/>
  <c r="H2018" i="16"/>
  <c r="H2021" i="16"/>
  <c r="H2020" i="16"/>
  <c r="H2024" i="16"/>
  <c r="H2023" i="16"/>
  <c r="H2025" i="16"/>
  <c r="H2026" i="16"/>
  <c r="H2028" i="16"/>
  <c r="H2029" i="16"/>
  <c r="H2030" i="16"/>
  <c r="H2032" i="16"/>
  <c r="H2031" i="16"/>
  <c r="H2033" i="16"/>
  <c r="H2034" i="16"/>
  <c r="H2036" i="16"/>
  <c r="H2037" i="16"/>
  <c r="H2040" i="16"/>
  <c r="H2039" i="16"/>
  <c r="H2041" i="16"/>
  <c r="H2042" i="16"/>
  <c r="H2044" i="16"/>
  <c r="H2045" i="16"/>
  <c r="H2048" i="16"/>
  <c r="H2052" i="16"/>
  <c r="H2054" i="16"/>
  <c r="H2053" i="16"/>
  <c r="H2055" i="16"/>
  <c r="H2056" i="16"/>
  <c r="H2057" i="16"/>
  <c r="H2060" i="16"/>
  <c r="H2064" i="16"/>
  <c r="H2065" i="16"/>
  <c r="H2066" i="16"/>
  <c r="H2069" i="16"/>
  <c r="H2068" i="16"/>
  <c r="H2072" i="16"/>
  <c r="H2074" i="16"/>
  <c r="H2076" i="16"/>
  <c r="H2077" i="16"/>
  <c r="H2078" i="16"/>
  <c r="H2080" i="16"/>
  <c r="H2079" i="16"/>
  <c r="H2081" i="16"/>
  <c r="H2084" i="16"/>
  <c r="H2088" i="16"/>
  <c r="H2087" i="16"/>
  <c r="H2089" i="16"/>
  <c r="H2090" i="16"/>
  <c r="H2092" i="16"/>
  <c r="H2093" i="16"/>
  <c r="H2096" i="16"/>
  <c r="H2100" i="16"/>
  <c r="H2101" i="16"/>
  <c r="H2102" i="16"/>
  <c r="H2103" i="16"/>
  <c r="H2104" i="16"/>
  <c r="H2105" i="16"/>
  <c r="H2106" i="16"/>
  <c r="H2108" i="16"/>
  <c r="H2113" i="16"/>
  <c r="H2112" i="16"/>
  <c r="H2114" i="16"/>
  <c r="H2116" i="16"/>
  <c r="H2117" i="16"/>
  <c r="H2120" i="16"/>
  <c r="H2121" i="16"/>
  <c r="H2122" i="16"/>
  <c r="H2124" i="16"/>
  <c r="H2126" i="16"/>
  <c r="H2125" i="16"/>
  <c r="H2128" i="16"/>
  <c r="H2127" i="16"/>
  <c r="H2129" i="16"/>
  <c r="H2132" i="16"/>
  <c r="H2136" i="16"/>
  <c r="H2137" i="16"/>
  <c r="H2138" i="16"/>
  <c r="H2140" i="16"/>
  <c r="H2141" i="16"/>
  <c r="H2144" i="16"/>
  <c r="H2149" i="16"/>
  <c r="H2148" i="16"/>
  <c r="H2150" i="16"/>
  <c r="H2152" i="16"/>
  <c r="H2151" i="16"/>
  <c r="H2153" i="16"/>
  <c r="H2156" i="16"/>
  <c r="H2161" i="16"/>
  <c r="H2160" i="16"/>
  <c r="H2162" i="16"/>
  <c r="H2165" i="16"/>
  <c r="H2164" i="16"/>
  <c r="H2166" i="16"/>
  <c r="H2168" i="16"/>
  <c r="H2172" i="16"/>
  <c r="H2174" i="16"/>
  <c r="H2173" i="16"/>
  <c r="H2176" i="16"/>
  <c r="H2175" i="16"/>
  <c r="H2177" i="16"/>
  <c r="H2180" i="16"/>
  <c r="H2184" i="16"/>
  <c r="H2185" i="16"/>
  <c r="H2186" i="16"/>
  <c r="H2188" i="16"/>
  <c r="H2189" i="16"/>
  <c r="H2192" i="16"/>
  <c r="H2193" i="16"/>
  <c r="H2196" i="16"/>
  <c r="H2197" i="16"/>
  <c r="H2198" i="16"/>
  <c r="H2200" i="16"/>
  <c r="H2199" i="16"/>
  <c r="H2201" i="16"/>
  <c r="H2202" i="16"/>
  <c r="H2204" i="16"/>
  <c r="H2208" i="16"/>
  <c r="H2209" i="16"/>
  <c r="H2210" i="16"/>
  <c r="H2213" i="16"/>
  <c r="H2212" i="16"/>
  <c r="H2216" i="16"/>
  <c r="H2220" i="16"/>
  <c r="H2222" i="16"/>
  <c r="H2221" i="16"/>
  <c r="H2223" i="16"/>
  <c r="H2224" i="16"/>
  <c r="H2225" i="16"/>
  <c r="H2228" i="16"/>
  <c r="H2233" i="16"/>
  <c r="H2232" i="16"/>
  <c r="H2234" i="16"/>
  <c r="H2236" i="16"/>
  <c r="H2238" i="16"/>
  <c r="H2237" i="16"/>
  <c r="H2240" i="16"/>
  <c r="H2241" i="16"/>
  <c r="H2244" i="16"/>
  <c r="H2246" i="16"/>
  <c r="H2245" i="16"/>
  <c r="H2247" i="16"/>
  <c r="H2248" i="16"/>
  <c r="H2249" i="16"/>
  <c r="H2252" i="16"/>
  <c r="H2256" i="16"/>
  <c r="H2257" i="16"/>
  <c r="H2258" i="16"/>
  <c r="H2261" i="16"/>
  <c r="H2260" i="16"/>
  <c r="H2264" i="16"/>
  <c r="H2268" i="16"/>
  <c r="H2269" i="16"/>
  <c r="H2270" i="16"/>
  <c r="H2271" i="16"/>
  <c r="H2272" i="16"/>
  <c r="H2273" i="16"/>
  <c r="H2276" i="16"/>
  <c r="H2278" i="16"/>
  <c r="H2280" i="16"/>
  <c r="H2281" i="16"/>
  <c r="H2282" i="16"/>
  <c r="H2285" i="16"/>
  <c r="H2284" i="16"/>
  <c r="H2287" i="16"/>
  <c r="H2288" i="16"/>
  <c r="H2292" i="16"/>
  <c r="H2293" i="16"/>
  <c r="H2295" i="16"/>
  <c r="H2294" i="16"/>
  <c r="H2296" i="16"/>
  <c r="H2297" i="16"/>
  <c r="H2300" i="16"/>
  <c r="H2304" i="16"/>
  <c r="H2305" i="16"/>
  <c r="H2306" i="16"/>
  <c r="H2308" i="16"/>
  <c r="H2309" i="16"/>
  <c r="H2310" i="16"/>
  <c r="H2312" i="16"/>
  <c r="H2316" i="16"/>
  <c r="H2318" i="16"/>
  <c r="H2317" i="16"/>
  <c r="H2319" i="16"/>
  <c r="H2320" i="16"/>
  <c r="H2321" i="16"/>
  <c r="H2324" i="16"/>
  <c r="H2328" i="16"/>
  <c r="H2329" i="16"/>
  <c r="H2330" i="16"/>
  <c r="H2332" i="16"/>
  <c r="H2333" i="16"/>
  <c r="H2336" i="16"/>
  <c r="H2337" i="16"/>
  <c r="H2340" i="16"/>
  <c r="H2341" i="16"/>
  <c r="H2342" i="16"/>
  <c r="H2343" i="16"/>
  <c r="H2344" i="16"/>
  <c r="H2345" i="16"/>
  <c r="H2348" i="16"/>
  <c r="H2352" i="16"/>
  <c r="H2353" i="16"/>
  <c r="H2354" i="16"/>
  <c r="H2356" i="16"/>
  <c r="H2357" i="16"/>
  <c r="H2359" i="16"/>
  <c r="H2360" i="16"/>
  <c r="H2365" i="16"/>
  <c r="H2364" i="16"/>
  <c r="H2367" i="16"/>
  <c r="H2366" i="16"/>
  <c r="H2368" i="16"/>
  <c r="H2369" i="16"/>
  <c r="H2372" i="16"/>
  <c r="H2374" i="16"/>
  <c r="H2376" i="16"/>
  <c r="H2377" i="16"/>
  <c r="H2378" i="16"/>
  <c r="H2380" i="16"/>
  <c r="H2381" i="16"/>
  <c r="H2384" i="16"/>
  <c r="H2385" i="16"/>
  <c r="H2388" i="16"/>
  <c r="H2389" i="16"/>
  <c r="H2391" i="16"/>
  <c r="H2390" i="16"/>
  <c r="H2392" i="16"/>
  <c r="H2393" i="16"/>
  <c r="H2396" i="16"/>
  <c r="H2401" i="16"/>
  <c r="H2400" i="16"/>
  <c r="H2402" i="16"/>
  <c r="H2405" i="16"/>
  <c r="H2404" i="16"/>
  <c r="H2406" i="16"/>
  <c r="H2407" i="16"/>
  <c r="H2408" i="16"/>
  <c r="H2412" i="16"/>
  <c r="H2413" i="16"/>
  <c r="H2414" i="16"/>
  <c r="H2415" i="16"/>
  <c r="H2416" i="16"/>
  <c r="H2417" i="16"/>
  <c r="H2420" i="16"/>
  <c r="H2421" i="16"/>
  <c r="H2424" i="16"/>
  <c r="H2425" i="16"/>
  <c r="H2426" i="16"/>
  <c r="H2428" i="16"/>
  <c r="H2429" i="16"/>
  <c r="H2432" i="16"/>
  <c r="H2436" i="16"/>
  <c r="H2438" i="16"/>
  <c r="H2439" i="16"/>
  <c r="H2440" i="16"/>
  <c r="H2444" i="16"/>
  <c r="H2448" i="16"/>
  <c r="H2449" i="16"/>
  <c r="H2450" i="16"/>
  <c r="H2452" i="16"/>
  <c r="H2453" i="16"/>
  <c r="H2454" i="16"/>
  <c r="H2456" i="16"/>
  <c r="H2457" i="16"/>
  <c r="H2460" i="16"/>
  <c r="H2462" i="16"/>
  <c r="H2463" i="16"/>
  <c r="H2464" i="16"/>
  <c r="H2468" i="16"/>
  <c r="H2472" i="16"/>
  <c r="H2474" i="16"/>
  <c r="H2476" i="16"/>
  <c r="H2477" i="16"/>
  <c r="H2478" i="16"/>
  <c r="H2479" i="16"/>
  <c r="H2480" i="16"/>
  <c r="H2484" i="16"/>
  <c r="H2485" i="16"/>
  <c r="H2486" i="16"/>
  <c r="H2487" i="16"/>
  <c r="H2488" i="16"/>
  <c r="H2489" i="16"/>
  <c r="H2492" i="16"/>
  <c r="H2494" i="16"/>
  <c r="H2495" i="16"/>
  <c r="H2496" i="16"/>
  <c r="H2498" i="16"/>
  <c r="H2501" i="16"/>
  <c r="H2500" i="16"/>
  <c r="H2504" i="16"/>
  <c r="H2508" i="16"/>
  <c r="H2509" i="16"/>
  <c r="H2510" i="16"/>
  <c r="H2511" i="16"/>
  <c r="H2512" i="16"/>
  <c r="H2513" i="16"/>
  <c r="H2514" i="16"/>
  <c r="H2516" i="16"/>
  <c r="H2520" i="16"/>
  <c r="H2521" i="16"/>
  <c r="H2522" i="16"/>
  <c r="H2524" i="16"/>
  <c r="H2528" i="16"/>
  <c r="H2533" i="16"/>
  <c r="H2532" i="16"/>
  <c r="H2534" i="16"/>
  <c r="H2535" i="16"/>
  <c r="H2536" i="16"/>
  <c r="H2540" i="16"/>
  <c r="H2544" i="16"/>
  <c r="H2545" i="16"/>
  <c r="H2546" i="16"/>
  <c r="H2548" i="16"/>
  <c r="H2549" i="16"/>
  <c r="H2551" i="16"/>
  <c r="H2552" i="16"/>
  <c r="H2554" i="16"/>
  <c r="H2556" i="16"/>
  <c r="H2557" i="16"/>
  <c r="H2558" i="16"/>
  <c r="H2559" i="16"/>
  <c r="H2560" i="16"/>
  <c r="H2564" i="16"/>
  <c r="H2568" i="16"/>
  <c r="H2570" i="16"/>
  <c r="H2572" i="16"/>
  <c r="H2573" i="16"/>
  <c r="H2574" i="16"/>
  <c r="H2576" i="16"/>
  <c r="H2580" i="16"/>
  <c r="H2581" i="16"/>
  <c r="H2582" i="16"/>
  <c r="H2583" i="16"/>
  <c r="H2584" i="16"/>
  <c r="H2585" i="16"/>
  <c r="H2588" i="16"/>
  <c r="H2592" i="16"/>
  <c r="H2593" i="16"/>
  <c r="H2594" i="16"/>
  <c r="H2597" i="16"/>
  <c r="H2596" i="16"/>
  <c r="H2600" i="16"/>
  <c r="H2604" i="16"/>
  <c r="H2605" i="16"/>
  <c r="H2606" i="16"/>
  <c r="H2607" i="16"/>
  <c r="H2608" i="16"/>
  <c r="H2609" i="16"/>
  <c r="H2612" i="16"/>
  <c r="H2616" i="16"/>
  <c r="H2617" i="16"/>
  <c r="H2618" i="16"/>
  <c r="H2620" i="16"/>
  <c r="H2621" i="16"/>
  <c r="H2622" i="16"/>
  <c r="H2624" i="16"/>
  <c r="H2626" i="16"/>
  <c r="H2628" i="16"/>
  <c r="H2630" i="16"/>
  <c r="H2631" i="16"/>
  <c r="H2632" i="16"/>
  <c r="H2633" i="16"/>
  <c r="H2636" i="16"/>
  <c r="H2640" i="16"/>
  <c r="H2641" i="16"/>
  <c r="H2642" i="16"/>
  <c r="H2644" i="16"/>
  <c r="H2645" i="16"/>
  <c r="H2648" i="16"/>
  <c r="H2652" i="16"/>
  <c r="H2654" i="16"/>
  <c r="H2653" i="16"/>
  <c r="H2656" i="16"/>
  <c r="H2655" i="16"/>
  <c r="H2657" i="16"/>
  <c r="H2660" i="16"/>
  <c r="H2662" i="16"/>
  <c r="H2664" i="16"/>
  <c r="H2666" i="16"/>
  <c r="H2668" i="16"/>
  <c r="H2669" i="16"/>
  <c r="H2672" i="16"/>
  <c r="H2676" i="16"/>
  <c r="H2677" i="16"/>
  <c r="H2678" i="16"/>
  <c r="H2679" i="16"/>
  <c r="H2680" i="16"/>
  <c r="H2681" i="16"/>
  <c r="H2682" i="16"/>
  <c r="H2684" i="16"/>
  <c r="H2688" i="16"/>
  <c r="H2689" i="16"/>
  <c r="H2690" i="16"/>
  <c r="H2692" i="16"/>
  <c r="H2696" i="16"/>
  <c r="H2700" i="16"/>
  <c r="H2701" i="16"/>
  <c r="H2702" i="16"/>
  <c r="H2703" i="16"/>
  <c r="H2704" i="16"/>
  <c r="H2708" i="16"/>
  <c r="H2712" i="16"/>
  <c r="H2714" i="16"/>
  <c r="H2713" i="16"/>
  <c r="H2716" i="16"/>
  <c r="H2717" i="16"/>
  <c r="H2719" i="16"/>
  <c r="H2720" i="16"/>
  <c r="H2724" i="16"/>
  <c r="H2726" i="16"/>
  <c r="H2727" i="16"/>
  <c r="H2728" i="16"/>
  <c r="H2732" i="16"/>
  <c r="H2733" i="16"/>
  <c r="H2736" i="16"/>
  <c r="H2737" i="16"/>
  <c r="H2738" i="16"/>
  <c r="H2740" i="16"/>
  <c r="H2744" i="16"/>
  <c r="H2748" i="16"/>
  <c r="H2749" i="16"/>
  <c r="H2751" i="16"/>
  <c r="H2750" i="16"/>
  <c r="H2752" i="16"/>
  <c r="H2753" i="16"/>
  <c r="H2754" i="16"/>
  <c r="H2756" i="16"/>
  <c r="H2760" i="16"/>
  <c r="H2762" i="16"/>
  <c r="H2764" i="16"/>
  <c r="H2768" i="16"/>
  <c r="H2772" i="16"/>
  <c r="H2775" i="16"/>
  <c r="H2774" i="16"/>
  <c r="H2776" i="16"/>
  <c r="H2780" i="16"/>
  <c r="H2784" i="16"/>
  <c r="H2785" i="16"/>
  <c r="H2786" i="16"/>
  <c r="H2788" i="16"/>
  <c r="H2789" i="16"/>
  <c r="H2791" i="16"/>
  <c r="H2792" i="16"/>
  <c r="H2796" i="16"/>
  <c r="H2797" i="16"/>
  <c r="H2798" i="16"/>
  <c r="H2799" i="16"/>
  <c r="H2800" i="16"/>
  <c r="H2801" i="16"/>
  <c r="H2802" i="16"/>
  <c r="H2804" i="16"/>
  <c r="H2805" i="16"/>
  <c r="H2807" i="16"/>
  <c r="H2808" i="16"/>
  <c r="H2810" i="16"/>
  <c r="H2812" i="16"/>
  <c r="H2816" i="16"/>
  <c r="H2820" i="16"/>
  <c r="H2822" i="16"/>
  <c r="H2823" i="16"/>
  <c r="H2824" i="16"/>
  <c r="H2826" i="16"/>
  <c r="H2828" i="16"/>
  <c r="H2830" i="16"/>
  <c r="H2832" i="16"/>
  <c r="H2834" i="16"/>
  <c r="H2837" i="16"/>
  <c r="H2836" i="16"/>
  <c r="H2840" i="16"/>
  <c r="H2844" i="16"/>
  <c r="H2846" i="16"/>
  <c r="H2847" i="16"/>
  <c r="H2848" i="16"/>
  <c r="H2849" i="16"/>
  <c r="H2852" i="16"/>
  <c r="H2856" i="16"/>
  <c r="H2858" i="16"/>
  <c r="H2860" i="16"/>
  <c r="H2861" i="16"/>
  <c r="H2862" i="16"/>
  <c r="H2864" i="16"/>
  <c r="H2863" i="16"/>
  <c r="H2868" i="16"/>
  <c r="H2870" i="16"/>
  <c r="H2871" i="16"/>
  <c r="H2872" i="16"/>
  <c r="H2876" i="16"/>
  <c r="H2877" i="16"/>
  <c r="H2880" i="16"/>
  <c r="H2881" i="16"/>
  <c r="H2882" i="16"/>
  <c r="H2884" i="16"/>
  <c r="H2888" i="16"/>
  <c r="H2892" i="16"/>
  <c r="H2893" i="16"/>
  <c r="H2894" i="16"/>
  <c r="H2896" i="16"/>
  <c r="H2895" i="16"/>
  <c r="H2898" i="16"/>
  <c r="H2900" i="16"/>
  <c r="H2904" i="16"/>
  <c r="H2906" i="16"/>
  <c r="H2908" i="16"/>
  <c r="H2912" i="16"/>
  <c r="H2911" i="16"/>
  <c r="H2916" i="16"/>
  <c r="H2918" i="16"/>
  <c r="H2920" i="16"/>
  <c r="H2919" i="16"/>
  <c r="H2921" i="16"/>
  <c r="H2924" i="16"/>
  <c r="H2928" i="16"/>
  <c r="H2929" i="16"/>
  <c r="H2930" i="16"/>
  <c r="H2932" i="16"/>
  <c r="H2936" i="16"/>
  <c r="H2938" i="16"/>
  <c r="H2940" i="16"/>
  <c r="H2941" i="16"/>
  <c r="H2942" i="16"/>
  <c r="H2943" i="16"/>
  <c r="H2944" i="16"/>
  <c r="H2945" i="16"/>
  <c r="H2946" i="16"/>
  <c r="H2948" i="16"/>
  <c r="H2952" i="16"/>
  <c r="H2954" i="16"/>
  <c r="H2956" i="16"/>
  <c r="H2957" i="16"/>
  <c r="H2960" i="16"/>
  <c r="H2964" i="16"/>
  <c r="H2966" i="16"/>
  <c r="H2967" i="16"/>
  <c r="H2969" i="16"/>
  <c r="H2968" i="16"/>
  <c r="H2972" i="16"/>
  <c r="H2973" i="16"/>
  <c r="H2974" i="16"/>
  <c r="H2976" i="16"/>
  <c r="H2977" i="16"/>
  <c r="H2978" i="16"/>
  <c r="H2980" i="16"/>
  <c r="H2984" i="16"/>
  <c r="H2988" i="16"/>
  <c r="H2990" i="16"/>
  <c r="H2992" i="16"/>
  <c r="H2991" i="16"/>
  <c r="H2993" i="16"/>
  <c r="H2996" i="16"/>
  <c r="H3000" i="16"/>
  <c r="H3002" i="16"/>
  <c r="H3004" i="16"/>
  <c r="H3008" i="16"/>
  <c r="H3012" i="16"/>
  <c r="H3015" i="16"/>
  <c r="H3014" i="16"/>
  <c r="H3016" i="16"/>
  <c r="H3020" i="16"/>
  <c r="H3024" i="16"/>
  <c r="H3025" i="16"/>
  <c r="H3026" i="16"/>
  <c r="H3028" i="16"/>
  <c r="H3033" i="16"/>
  <c r="H3032" i="16"/>
  <c r="H3036" i="16"/>
  <c r="H3037" i="16"/>
  <c r="H3038" i="16"/>
  <c r="H3040" i="16"/>
  <c r="H3039" i="16"/>
  <c r="H3041" i="16"/>
  <c r="H3044" i="16"/>
  <c r="H3048" i="16"/>
  <c r="H3050" i="16"/>
  <c r="H3052" i="16"/>
  <c r="H3054" i="16"/>
  <c r="H3056" i="16"/>
  <c r="H3060" i="16"/>
  <c r="H3063" i="16"/>
  <c r="H3062" i="16"/>
  <c r="H3064" i="16"/>
  <c r="H3066" i="16"/>
  <c r="H3068" i="16"/>
  <c r="H3072" i="16"/>
  <c r="H3073" i="16"/>
  <c r="H3074" i="16"/>
  <c r="H3076" i="16"/>
  <c r="H3080" i="16"/>
  <c r="H3084" i="16"/>
  <c r="H3085" i="16"/>
  <c r="H3086" i="16"/>
  <c r="H3088" i="16"/>
  <c r="H3087" i="16"/>
  <c r="H3089" i="16"/>
  <c r="H3092" i="16"/>
  <c r="H3096" i="16"/>
  <c r="H3098" i="16"/>
  <c r="H3100" i="16"/>
  <c r="H3104" i="16"/>
  <c r="H3108" i="16"/>
  <c r="H3110" i="16"/>
  <c r="H3111" i="16"/>
  <c r="H3112" i="16"/>
  <c r="H3116" i="16"/>
  <c r="H3120" i="16"/>
  <c r="H3122" i="16"/>
  <c r="H3124" i="16"/>
  <c r="H3127" i="16"/>
  <c r="H3129" i="16"/>
  <c r="H3128" i="16"/>
  <c r="H3132" i="16"/>
  <c r="H3133" i="16"/>
  <c r="H3134" i="16"/>
  <c r="H3135" i="16"/>
  <c r="H3136" i="16"/>
  <c r="H3137" i="16"/>
  <c r="H3138" i="16"/>
  <c r="H3140" i="16"/>
  <c r="H3144" i="16"/>
  <c r="H3146" i="16"/>
  <c r="H3148" i="16"/>
  <c r="H3152" i="16"/>
  <c r="H3156" i="16"/>
  <c r="H3158" i="16"/>
  <c r="H3160" i="16"/>
  <c r="H3159" i="16"/>
  <c r="H3164" i="16"/>
  <c r="H3165" i="16"/>
  <c r="H3166" i="16"/>
  <c r="H3168" i="16"/>
  <c r="H3169" i="16"/>
  <c r="H3170" i="16"/>
  <c r="H3172" i="16"/>
  <c r="H3174" i="16"/>
  <c r="H3176" i="16"/>
  <c r="H3180" i="16"/>
  <c r="H3181" i="16"/>
  <c r="H3182" i="16"/>
  <c r="H3184" i="16"/>
  <c r="H3183" i="16"/>
  <c r="H3188" i="16"/>
  <c r="H3192" i="16"/>
  <c r="H3194" i="16"/>
  <c r="H3196" i="16"/>
  <c r="H3197" i="16"/>
  <c r="H3198" i="16"/>
  <c r="H3199" i="16"/>
  <c r="H3200" i="16"/>
  <c r="H3204" i="16"/>
  <c r="H3206" i="16"/>
  <c r="H3207" i="16"/>
  <c r="H3208" i="16"/>
  <c r="H3212" i="16"/>
  <c r="H3216" i="16"/>
  <c r="H3215" i="16"/>
  <c r="H3217" i="16"/>
  <c r="H3218" i="16"/>
  <c r="H3220" i="16"/>
  <c r="H3221" i="16"/>
  <c r="H3224" i="16"/>
  <c r="H3228" i="16"/>
  <c r="H3230" i="16"/>
  <c r="H3231" i="16"/>
  <c r="H3232" i="16"/>
  <c r="H3236" i="16"/>
  <c r="H3240" i="16"/>
  <c r="H3242" i="16"/>
  <c r="H3244" i="16"/>
  <c r="H3246" i="16"/>
  <c r="H3248" i="16"/>
  <c r="H3250" i="16"/>
  <c r="H3252" i="16"/>
  <c r="H3254" i="16"/>
  <c r="H3255" i="16"/>
  <c r="H3256" i="16"/>
  <c r="H3260" i="16"/>
  <c r="H3264" i="16"/>
  <c r="H3266" i="16"/>
  <c r="H3268" i="16"/>
  <c r="H3270" i="16"/>
  <c r="H3271" i="16"/>
  <c r="H3272" i="16"/>
  <c r="H3276" i="16"/>
  <c r="H3278" i="16"/>
  <c r="H3279" i="16"/>
  <c r="H3280" i="16"/>
  <c r="H3284" i="16"/>
  <c r="H3288" i="16"/>
  <c r="H3290" i="16"/>
  <c r="H3292" i="16"/>
  <c r="H3294" i="16"/>
  <c r="H3296" i="16"/>
  <c r="H3300" i="16"/>
  <c r="H3302" i="16"/>
  <c r="H3304" i="16"/>
  <c r="H3303" i="16"/>
  <c r="H3306" i="16"/>
  <c r="H3308" i="16"/>
  <c r="H3312" i="16"/>
  <c r="H3314" i="16"/>
  <c r="H3316" i="16"/>
  <c r="H3320" i="16"/>
  <c r="H3324" i="16"/>
  <c r="H3326" i="16"/>
  <c r="H3327" i="16"/>
  <c r="H3328" i="16"/>
  <c r="H3330" i="16"/>
  <c r="H3332" i="16"/>
  <c r="H3336" i="16"/>
  <c r="H3338" i="16"/>
  <c r="H3340" i="16"/>
  <c r="H3342" i="16"/>
  <c r="H3343" i="16"/>
  <c r="H3344" i="16"/>
  <c r="H3349" i="16"/>
  <c r="H3348" i="16"/>
  <c r="H3351" i="16"/>
  <c r="H3350" i="16"/>
  <c r="H3352" i="16"/>
  <c r="H3356" i="16"/>
  <c r="H3360" i="16"/>
  <c r="H3361" i="16"/>
  <c r="H3362" i="16"/>
  <c r="H3364" i="16"/>
  <c r="H3368" i="16"/>
  <c r="H3372" i="16"/>
  <c r="H3374" i="16"/>
  <c r="H3375" i="16"/>
  <c r="H3376" i="16"/>
  <c r="H3377" i="16"/>
  <c r="H3378" i="16"/>
  <c r="H3380" i="16"/>
  <c r="H3382" i="16"/>
  <c r="H3384" i="16"/>
  <c r="H3386" i="16"/>
  <c r="H3388" i="16"/>
  <c r="H3392" i="16"/>
  <c r="H3396" i="16"/>
  <c r="H3398" i="16"/>
  <c r="H3399" i="16"/>
  <c r="H3400" i="16"/>
  <c r="H3402" i="16"/>
  <c r="H3404" i="16"/>
  <c r="H3409" i="16"/>
  <c r="H3408" i="16"/>
  <c r="H3410" i="16"/>
  <c r="H3412" i="16"/>
  <c r="H3413" i="16"/>
  <c r="H3414" i="16"/>
  <c r="H3416" i="16"/>
  <c r="H3417" i="16"/>
  <c r="H3420" i="16"/>
  <c r="H3422" i="16"/>
  <c r="H3423" i="16"/>
  <c r="H3424" i="16"/>
  <c r="H3425" i="16"/>
  <c r="H3428" i="16"/>
  <c r="H3432" i="16"/>
  <c r="H3434" i="16"/>
  <c r="H3436" i="16"/>
  <c r="H3440" i="16"/>
  <c r="H3444" i="16"/>
  <c r="H3446" i="16"/>
  <c r="H3447" i="16"/>
  <c r="H3448" i="16"/>
  <c r="H3452" i="16"/>
  <c r="H3454" i="16"/>
  <c r="H3455" i="16"/>
  <c r="H3456" i="16"/>
  <c r="H3457" i="16"/>
  <c r="H3458" i="16"/>
  <c r="H3460" i="16"/>
  <c r="H3464" i="16"/>
  <c r="H3468" i="16"/>
  <c r="H3470" i="16"/>
  <c r="H3471" i="16"/>
  <c r="H3472" i="16"/>
  <c r="H3476" i="16"/>
  <c r="H3480" i="16"/>
  <c r="H3482" i="16"/>
  <c r="H3484" i="16"/>
  <c r="H3486" i="16"/>
  <c r="H3488" i="16"/>
  <c r="H3490" i="16"/>
  <c r="H3492" i="16"/>
  <c r="H3495" i="16"/>
  <c r="H3494" i="16"/>
  <c r="H3496" i="16"/>
  <c r="H3500" i="16"/>
  <c r="H3504" i="16"/>
  <c r="H3506" i="16"/>
  <c r="H3508" i="16"/>
  <c r="H3509" i="16"/>
  <c r="H3512" i="16"/>
  <c r="H3516" i="16"/>
  <c r="H3518" i="16"/>
  <c r="H3520" i="16"/>
  <c r="H3519" i="16"/>
  <c r="H3524" i="16"/>
  <c r="H3526" i="16"/>
  <c r="H3527" i="16"/>
  <c r="H3528" i="16"/>
  <c r="H3530" i="16"/>
  <c r="H3532" i="16"/>
  <c r="H3536" i="16"/>
  <c r="H3540" i="16"/>
  <c r="H3542" i="16"/>
  <c r="H3544" i="16"/>
  <c r="H3543" i="16"/>
  <c r="H3546" i="16"/>
  <c r="H3548" i="16"/>
  <c r="H3552" i="16"/>
  <c r="H3554" i="16"/>
  <c r="H3556" i="16"/>
  <c r="H3560" i="16"/>
  <c r="H3559" i="16"/>
  <c r="H3564" i="16"/>
  <c r="H3566" i="16"/>
  <c r="H3567" i="16"/>
  <c r="H3568" i="16"/>
  <c r="H3572" i="16"/>
  <c r="H3576" i="16"/>
  <c r="H3577" i="16"/>
  <c r="H3578" i="16"/>
  <c r="H3580" i="16"/>
  <c r="H3582" i="16"/>
  <c r="H3583" i="16"/>
  <c r="H3584" i="16"/>
  <c r="H3588" i="16"/>
  <c r="H3591" i="16"/>
  <c r="H3590" i="16"/>
  <c r="H3592" i="16"/>
  <c r="H3594" i="16"/>
  <c r="H3596" i="16"/>
  <c r="H3600" i="16"/>
  <c r="H3602" i="16"/>
  <c r="H3604" i="16"/>
  <c r="H3608" i="16"/>
  <c r="H3612" i="16"/>
  <c r="H3614" i="16"/>
  <c r="H3615" i="16"/>
  <c r="H3616" i="16"/>
  <c r="H3618" i="16"/>
  <c r="H3620" i="16"/>
  <c r="H3622" i="16"/>
  <c r="H3624" i="16"/>
  <c r="H3626" i="16"/>
  <c r="H3628" i="16"/>
  <c r="H3632" i="16"/>
  <c r="H3636" i="16"/>
  <c r="H3638" i="16"/>
  <c r="H3639" i="16"/>
  <c r="H3640" i="16"/>
  <c r="H3644" i="16"/>
  <c r="H3648" i="16"/>
  <c r="H3649" i="16"/>
  <c r="H3650" i="16"/>
  <c r="H3652" i="16"/>
  <c r="H3653" i="16"/>
  <c r="H3656" i="16"/>
  <c r="H3658" i="16"/>
  <c r="H3660" i="16"/>
  <c r="H3663" i="16"/>
  <c r="H3662" i="16"/>
  <c r="H3664" i="16"/>
  <c r="H3668" i="16"/>
  <c r="H3672" i="16"/>
  <c r="H3674" i="16"/>
  <c r="H3676" i="16"/>
  <c r="H3677" i="16"/>
  <c r="H3680" i="16"/>
  <c r="H3684" i="16"/>
  <c r="H3686" i="16"/>
  <c r="H3687" i="16"/>
  <c r="H3688" i="16"/>
  <c r="H3693" i="16"/>
  <c r="H3692" i="16"/>
  <c r="H3696" i="16"/>
  <c r="H3698" i="16"/>
  <c r="H3700" i="16"/>
  <c r="H3701" i="16"/>
  <c r="H3702" i="16"/>
  <c r="H3703" i="16"/>
  <c r="H3704" i="16"/>
  <c r="H3708" i="16"/>
  <c r="H3710" i="16"/>
  <c r="H3711" i="16"/>
  <c r="H3712" i="16"/>
  <c r="H3716" i="16"/>
  <c r="H3721" i="16"/>
  <c r="H3720" i="16"/>
  <c r="H3722" i="16"/>
  <c r="H3724" i="16"/>
  <c r="H3725" i="16"/>
  <c r="H3728" i="16"/>
  <c r="H3732" i="16"/>
  <c r="H3734" i="16"/>
  <c r="H3735" i="16"/>
  <c r="H3736" i="16"/>
  <c r="H3740" i="16"/>
  <c r="H3742" i="16"/>
  <c r="H3744" i="16"/>
  <c r="H3746" i="16"/>
  <c r="H3748" i="16"/>
  <c r="H3752" i="16"/>
  <c r="H3756" i="16"/>
  <c r="H3758" i="16"/>
  <c r="H3759" i="16"/>
  <c r="H3760" i="16"/>
  <c r="H3764" i="16"/>
  <c r="H3768" i="16"/>
  <c r="H3770" i="16"/>
  <c r="H3772" i="16"/>
  <c r="H3774" i="16"/>
  <c r="H3776" i="16"/>
  <c r="H3775" i="16"/>
  <c r="H3778" i="16"/>
  <c r="H3780" i="16"/>
  <c r="H3781" i="16"/>
  <c r="H3782" i="16"/>
  <c r="H3783" i="16"/>
  <c r="H3784" i="16"/>
  <c r="H3788" i="16"/>
  <c r="H3792" i="16"/>
  <c r="H3794" i="16"/>
  <c r="H3796" i="16"/>
  <c r="H3798" i="16"/>
  <c r="H3800" i="16"/>
  <c r="H3804" i="16"/>
  <c r="H3807" i="16"/>
  <c r="H3806" i="16"/>
  <c r="H3808" i="16"/>
  <c r="H3810" i="16"/>
  <c r="H3812" i="16"/>
  <c r="H3816" i="16"/>
  <c r="H3817" i="16"/>
  <c r="H3818" i="16"/>
  <c r="H3820" i="16"/>
  <c r="H3824" i="16"/>
  <c r="H3828" i="16"/>
  <c r="H3831" i="16"/>
  <c r="H3830" i="16"/>
  <c r="H3832" i="16"/>
  <c r="H3834" i="16"/>
  <c r="H3836" i="16"/>
  <c r="H3840" i="16"/>
  <c r="H3842" i="16"/>
  <c r="H3844" i="16"/>
  <c r="M4" i="6"/>
  <c r="M11" i="6"/>
  <c r="M12" i="6"/>
  <c r="M8" i="6"/>
  <c r="O3" i="8"/>
  <c r="AJ32" i="8"/>
  <c r="AJ31" i="8"/>
  <c r="AJ30" i="8"/>
  <c r="AJ29" i="8"/>
  <c r="AJ28" i="8"/>
  <c r="AJ27" i="8"/>
  <c r="Z27" i="8"/>
  <c r="AJ26" i="8"/>
  <c r="AJ25" i="8"/>
  <c r="AJ24" i="8"/>
  <c r="AJ23" i="8"/>
  <c r="AJ22" i="8"/>
  <c r="AJ21" i="8"/>
  <c r="AJ20" i="8"/>
  <c r="AJ19" i="8"/>
  <c r="AJ18" i="8"/>
  <c r="AJ17" i="8"/>
  <c r="AJ16" i="8"/>
  <c r="AJ15" i="8"/>
  <c r="AJ14" i="8"/>
  <c r="AJ13" i="8"/>
  <c r="AJ12" i="8"/>
  <c r="AJ11" i="8"/>
  <c r="AB11" i="8"/>
  <c r="AJ10" i="8"/>
  <c r="AB10" i="8"/>
  <c r="K10" i="8"/>
  <c r="AJ9" i="8"/>
  <c r="AB9" i="8"/>
  <c r="K9" i="8"/>
  <c r="I9" i="8"/>
  <c r="AO11" i="8" s="1"/>
  <c r="AJ8" i="8"/>
  <c r="AB8" i="8"/>
  <c r="K8" i="8"/>
  <c r="I8" i="8"/>
  <c r="I12" i="8" s="1"/>
  <c r="AO14" i="8" s="1"/>
  <c r="AO7" i="8"/>
  <c r="AJ7" i="8"/>
  <c r="AB7" i="8"/>
  <c r="K7" i="8"/>
  <c r="I7" i="8"/>
  <c r="AO9" i="8" s="1"/>
  <c r="AO6" i="8"/>
  <c r="AJ6" i="8"/>
  <c r="AB6" i="8"/>
  <c r="K6" i="8"/>
  <c r="I6" i="8"/>
  <c r="I10" i="8" s="1"/>
  <c r="I14" i="8" s="1"/>
  <c r="AO16" i="8" s="1"/>
  <c r="AO5" i="8"/>
  <c r="AN5" i="8"/>
  <c r="AN6" i="8" s="1"/>
  <c r="AN7" i="8" s="1"/>
  <c r="AN8" i="8" s="1"/>
  <c r="AN9" i="8" s="1"/>
  <c r="AN10" i="8" s="1"/>
  <c r="AN11" i="8" s="1"/>
  <c r="AN12" i="8" s="1"/>
  <c r="AN13" i="8" s="1"/>
  <c r="AN14" i="8" s="1"/>
  <c r="AN15" i="8" s="1"/>
  <c r="AN16" i="8" s="1"/>
  <c r="AN17" i="8" s="1"/>
  <c r="AN18" i="8" s="1"/>
  <c r="AN19" i="8" s="1"/>
  <c r="AJ5" i="8"/>
  <c r="AC5" i="8"/>
  <c r="AC6" i="8" s="1"/>
  <c r="AC7" i="8" s="1"/>
  <c r="AC8" i="8" s="1"/>
  <c r="AC9" i="8" s="1"/>
  <c r="AC10" i="8" s="1"/>
  <c r="AC11" i="8" s="1"/>
  <c r="AB5" i="8"/>
  <c r="T5" i="8"/>
  <c r="T6" i="8" s="1"/>
  <c r="T7" i="8" s="1"/>
  <c r="T8" i="8" s="1"/>
  <c r="T9" i="8" s="1"/>
  <c r="T10" i="8" s="1"/>
  <c r="T11" i="8" s="1"/>
  <c r="T12" i="8" s="1"/>
  <c r="T13" i="8" s="1"/>
  <c r="T14" i="8" s="1"/>
  <c r="K5" i="8"/>
  <c r="G5" i="8"/>
  <c r="G6" i="8" s="1"/>
  <c r="AO4" i="8"/>
  <c r="AK4" i="8"/>
  <c r="AK5" i="8" s="1"/>
  <c r="AK6" i="8" s="1"/>
  <c r="AK7" i="8" s="1"/>
  <c r="AK8" i="8" s="1"/>
  <c r="AK9" i="8" s="1"/>
  <c r="AK10" i="8" s="1"/>
  <c r="AK11" i="8" s="1"/>
  <c r="AK12" i="8" s="1"/>
  <c r="AK13" i="8" s="1"/>
  <c r="AK14" i="8" s="1"/>
  <c r="AK15" i="8" s="1"/>
  <c r="AK16" i="8" s="1"/>
  <c r="AK17" i="8" s="1"/>
  <c r="AK18" i="8" s="1"/>
  <c r="AK19" i="8" s="1"/>
  <c r="AK20" i="8" s="1"/>
  <c r="AK21" i="8" s="1"/>
  <c r="AK22" i="8" s="1"/>
  <c r="AK23" i="8" s="1"/>
  <c r="AK24" i="8" s="1"/>
  <c r="AK25" i="8" s="1"/>
  <c r="AK26" i="8" s="1"/>
  <c r="AK27" i="8" s="1"/>
  <c r="AK28" i="8" s="1"/>
  <c r="AK29" i="8" s="1"/>
  <c r="AK30" i="8" s="1"/>
  <c r="AK31" i="8" s="1"/>
  <c r="AK32" i="8" s="1"/>
  <c r="AJ4" i="8"/>
  <c r="AB4" i="8"/>
  <c r="O4" i="8"/>
  <c r="K4" i="8"/>
  <c r="H4" i="8"/>
  <c r="H5" i="8" s="1"/>
  <c r="H6" i="8" s="1"/>
  <c r="H7" i="8" s="1"/>
  <c r="H8" i="8" s="1"/>
  <c r="H9" i="8" s="1"/>
  <c r="H10" i="8" s="1"/>
  <c r="H11" i="8" s="1"/>
  <c r="H12" i="8" s="1"/>
  <c r="H13" i="8" s="1"/>
  <c r="H14" i="8" s="1"/>
  <c r="H15" i="8" s="1"/>
  <c r="H16" i="8" s="1"/>
  <c r="H17" i="8" s="1"/>
  <c r="H18" i="8" s="1"/>
  <c r="H19" i="8" s="1"/>
  <c r="H20" i="8" s="1"/>
  <c r="H21" i="8" s="1"/>
  <c r="H22" i="8" s="1"/>
  <c r="H23" i="8" s="1"/>
  <c r="H24" i="8" s="1"/>
  <c r="H25" i="8" s="1"/>
  <c r="H26" i="8" s="1"/>
  <c r="H27" i="8" s="1"/>
  <c r="H28" i="8" s="1"/>
  <c r="H29" i="8" s="1"/>
  <c r="H30" i="8" s="1"/>
  <c r="H31" i="8" s="1"/>
  <c r="H32" i="8" s="1"/>
  <c r="H33" i="8" s="1"/>
  <c r="H34" i="8" s="1"/>
  <c r="H35" i="8" s="1"/>
  <c r="AJ3" i="8"/>
  <c r="AB3" i="8"/>
  <c r="AA3" i="8"/>
  <c r="AA4" i="8" s="1"/>
  <c r="Y3" i="8"/>
  <c r="R3" i="8"/>
  <c r="R4" i="8" s="1"/>
  <c r="R5" i="8" s="1"/>
  <c r="P3" i="8"/>
  <c r="P4" i="8" s="1"/>
  <c r="P5" i="8" s="1"/>
  <c r="P6" i="8" s="1"/>
  <c r="N3" i="8"/>
  <c r="N4" i="8" s="1"/>
  <c r="N5" i="8" s="1"/>
  <c r="L3" i="8"/>
  <c r="L4" i="8" s="1"/>
  <c r="L5" i="8" s="1"/>
  <c r="L6" i="8" s="1"/>
  <c r="L7" i="8" s="1"/>
  <c r="L8" i="8" s="1"/>
  <c r="L9" i="8" s="1"/>
  <c r="L10" i="8" s="1"/>
  <c r="K3" i="8"/>
  <c r="E18" i="13" s="1"/>
  <c r="H18" i="13" s="1"/>
  <c r="J3" i="8"/>
  <c r="J4" i="8" s="1"/>
  <c r="J5" i="8" s="1"/>
  <c r="J6" i="8" s="1"/>
  <c r="J7" i="8" s="1"/>
  <c r="J8" i="8" s="1"/>
  <c r="J9" i="8" s="1"/>
  <c r="J10" i="8" s="1"/>
  <c r="J11" i="8" s="1"/>
  <c r="J12" i="8" s="1"/>
  <c r="J13" i="8" s="1"/>
  <c r="J14" i="8" s="1"/>
  <c r="J15" i="8" s="1"/>
  <c r="J16" i="8" s="1"/>
  <c r="J17" i="8" s="1"/>
  <c r="F3" i="8"/>
  <c r="F4" i="8" s="1"/>
  <c r="F5" i="8" s="1"/>
  <c r="F6" i="8" s="1"/>
  <c r="F7" i="8" s="1"/>
  <c r="F8" i="8" s="1"/>
  <c r="F9" i="8" s="1"/>
  <c r="F10" i="8" s="1"/>
  <c r="F11" i="8" s="1"/>
  <c r="F12" i="8" s="1"/>
  <c r="F13" i="8" s="1"/>
  <c r="F14" i="8" s="1"/>
  <c r="F15" i="8" s="1"/>
  <c r="F16" i="8" s="1"/>
  <c r="F17" i="8" s="1"/>
  <c r="F18" i="8" s="1"/>
  <c r="F19" i="8" s="1"/>
  <c r="F20" i="8" s="1"/>
  <c r="F21" i="8" s="1"/>
  <c r="F22" i="8" s="1"/>
  <c r="F23" i="8" s="1"/>
  <c r="F24" i="8" s="1"/>
  <c r="F25" i="8" s="1"/>
  <c r="F26" i="8" s="1"/>
  <c r="F27" i="8" s="1"/>
  <c r="F28" i="8" s="1"/>
  <c r="F29" i="8" s="1"/>
  <c r="F30" i="8" s="1"/>
  <c r="F31" i="8" s="1"/>
  <c r="F32" i="8" s="1"/>
  <c r="F33" i="8" s="1"/>
  <c r="AL2" i="8"/>
  <c r="AM20" i="7"/>
  <c r="AM19" i="7"/>
  <c r="AM18" i="7"/>
  <c r="AM17" i="7"/>
  <c r="AM16" i="7"/>
  <c r="AM15" i="7"/>
  <c r="AM14" i="7"/>
  <c r="AM13" i="7"/>
  <c r="D13" i="7"/>
  <c r="E13" i="7" s="1"/>
  <c r="F13" i="7" s="1"/>
  <c r="G13" i="7" s="1"/>
  <c r="H13" i="7" s="1"/>
  <c r="I13" i="7" s="1"/>
  <c r="J13" i="7" s="1"/>
  <c r="K13" i="7" s="1"/>
  <c r="L13" i="7" s="1"/>
  <c r="M13" i="7" s="1"/>
  <c r="N13" i="7" s="1"/>
  <c r="O13" i="7" s="1"/>
  <c r="P13" i="7" s="1"/>
  <c r="Q13" i="7" s="1"/>
  <c r="R13" i="7" s="1"/>
  <c r="AM12" i="7"/>
  <c r="AM11" i="7"/>
  <c r="AM10" i="7"/>
  <c r="AM9" i="7"/>
  <c r="AM8" i="7"/>
  <c r="AM7" i="7"/>
  <c r="AM6" i="7"/>
  <c r="AJ6" i="7"/>
  <c r="AQ5" i="7"/>
  <c r="AM5" i="7"/>
  <c r="AL5" i="7"/>
  <c r="AK5" i="7"/>
  <c r="AQ4" i="7"/>
  <c r="E3" i="9" s="1"/>
  <c r="AQ3" i="7"/>
  <c r="B57" i="6"/>
  <c r="B56" i="6"/>
  <c r="B55" i="6"/>
  <c r="B54" i="6"/>
  <c r="J49" i="6"/>
  <c r="B49" i="6"/>
  <c r="B45" i="6"/>
  <c r="B44" i="6"/>
  <c r="B43" i="6"/>
  <c r="B42" i="6"/>
  <c r="J37" i="6"/>
  <c r="B37" i="6"/>
  <c r="B33" i="6"/>
  <c r="B32" i="6"/>
  <c r="B31" i="6"/>
  <c r="B30" i="6"/>
  <c r="H25" i="6"/>
  <c r="G25" i="6"/>
  <c r="B25" i="6"/>
  <c r="B21" i="6"/>
  <c r="B20" i="6"/>
  <c r="B19" i="6"/>
  <c r="B18" i="6"/>
  <c r="C14" i="6"/>
  <c r="D12" i="6"/>
  <c r="J10" i="6"/>
  <c r="H5" i="6"/>
  <c r="G5" i="6"/>
  <c r="AL6" i="7" l="1"/>
  <c r="F10" i="6"/>
  <c r="E20" i="6" s="1"/>
  <c r="K48" i="16"/>
  <c r="H48" i="16" s="1"/>
  <c r="K3845" i="16"/>
  <c r="H3845" i="16" s="1"/>
  <c r="F3" i="9"/>
  <c r="H26" i="6"/>
  <c r="H26" i="13"/>
  <c r="G26" i="13"/>
  <c r="H14" i="6"/>
  <c r="D21" i="13"/>
  <c r="R6" i="8"/>
  <c r="F9" i="6" s="1"/>
  <c r="G7" i="8"/>
  <c r="G8" i="8" s="1"/>
  <c r="G9" i="8" s="1"/>
  <c r="G10" i="8" s="1"/>
  <c r="G11" i="8" s="1"/>
  <c r="G12" i="8" s="1"/>
  <c r="G13" i="8" s="1"/>
  <c r="G14" i="8" s="1"/>
  <c r="G15" i="8" s="1"/>
  <c r="G16" i="8" s="1"/>
  <c r="G17" i="8" s="1"/>
  <c r="G18" i="8" s="1"/>
  <c r="G19" i="8" s="1"/>
  <c r="G20" i="8" s="1"/>
  <c r="G21" i="8" s="1"/>
  <c r="G22" i="8" s="1"/>
  <c r="G23" i="8" s="1"/>
  <c r="G24" i="8" s="1"/>
  <c r="G25" i="8" s="1"/>
  <c r="G26" i="8" s="1"/>
  <c r="G27" i="8" s="1"/>
  <c r="G28" i="8" s="1"/>
  <c r="G29" i="8" s="1"/>
  <c r="G30" i="8" s="1"/>
  <c r="G31" i="8" s="1"/>
  <c r="G32" i="8" s="1"/>
  <c r="G33" i="8" s="1"/>
  <c r="G34" i="8" s="1"/>
  <c r="G35" i="8" s="1"/>
  <c r="F37" i="6"/>
  <c r="N6" i="8"/>
  <c r="N7" i="8" s="1"/>
  <c r="N8" i="8" s="1"/>
  <c r="N9" i="8" s="1"/>
  <c r="N10" i="8" s="1"/>
  <c r="F7" i="6"/>
  <c r="Z3" i="8"/>
  <c r="AO8" i="8"/>
  <c r="F6" i="6"/>
  <c r="J5" i="6"/>
  <c r="G14" i="6"/>
  <c r="F14" i="6"/>
  <c r="G26" i="6"/>
  <c r="H8" i="6"/>
  <c r="G8" i="6"/>
  <c r="O5" i="8"/>
  <c r="F50" i="6" s="1"/>
  <c r="O6" i="8"/>
  <c r="Z4" i="8"/>
  <c r="AA5" i="8"/>
  <c r="E5" i="9"/>
  <c r="AO5" i="7" s="1"/>
  <c r="E11" i="9"/>
  <c r="E10" i="9"/>
  <c r="AQ6" i="7"/>
  <c r="E6" i="9" s="1"/>
  <c r="AJ7" i="7"/>
  <c r="Y4" i="8"/>
  <c r="X3" i="8"/>
  <c r="AK6" i="7"/>
  <c r="I13" i="8"/>
  <c r="I16" i="8"/>
  <c r="AO18" i="8" s="1"/>
  <c r="I11" i="8"/>
  <c r="AO12" i="8"/>
  <c r="AO10" i="8"/>
  <c r="F5" i="6" l="1"/>
  <c r="E18" i="6" s="1"/>
  <c r="F25" i="6"/>
  <c r="F26" i="13"/>
  <c r="J25" i="13"/>
  <c r="F25" i="13"/>
  <c r="F37" i="13"/>
  <c r="E55" i="6"/>
  <c r="F48" i="13"/>
  <c r="G21" i="13"/>
  <c r="H21" i="13"/>
  <c r="J13" i="6"/>
  <c r="F49" i="6"/>
  <c r="D55" i="6" s="1"/>
  <c r="J7" i="6"/>
  <c r="E19" i="6" s="1"/>
  <c r="F38" i="6"/>
  <c r="E43" i="6" s="1"/>
  <c r="F26" i="6"/>
  <c r="F8" i="6"/>
  <c r="J25" i="6"/>
  <c r="AP6" i="7"/>
  <c r="AP5" i="7"/>
  <c r="Y5" i="8"/>
  <c r="X4" i="8"/>
  <c r="AO6" i="7"/>
  <c r="I17" i="8"/>
  <c r="AO19" i="8" s="1"/>
  <c r="AO15" i="8"/>
  <c r="AO7" i="7"/>
  <c r="AK7" i="7"/>
  <c r="AJ8" i="7"/>
  <c r="AQ7" i="7"/>
  <c r="AL7" i="7"/>
  <c r="AP7" i="7"/>
  <c r="AA6" i="8"/>
  <c r="Z5" i="8"/>
  <c r="AO13" i="8"/>
  <c r="I15" i="8"/>
  <c r="AO17" i="8" s="1"/>
  <c r="D18" i="6" l="1"/>
  <c r="G18" i="6" s="1"/>
  <c r="F3" i="15" s="1"/>
  <c r="F7" i="15" s="1"/>
  <c r="E52" i="13"/>
  <c r="H52" i="13" s="1"/>
  <c r="D52" i="13"/>
  <c r="G52" i="13" s="1"/>
  <c r="D43" i="6"/>
  <c r="G43" i="6" s="1"/>
  <c r="E41" i="13"/>
  <c r="H41" i="13" s="1"/>
  <c r="D41" i="13"/>
  <c r="G41" i="13" s="1"/>
  <c r="E30" i="13"/>
  <c r="H30" i="13" s="1"/>
  <c r="D30" i="13"/>
  <c r="G30" i="13" s="1"/>
  <c r="H18" i="6"/>
  <c r="E31" i="6"/>
  <c r="D31" i="6"/>
  <c r="G31" i="6" s="1"/>
  <c r="G55" i="6"/>
  <c r="H55" i="6"/>
  <c r="D19" i="6"/>
  <c r="G19" i="6" s="1"/>
  <c r="J3" i="15" s="1"/>
  <c r="J7" i="15" s="1"/>
  <c r="H43" i="6"/>
  <c r="Y6" i="8"/>
  <c r="X5" i="8"/>
  <c r="AA7" i="8"/>
  <c r="Z6" i="8"/>
  <c r="AO8" i="7"/>
  <c r="AK8" i="7"/>
  <c r="AJ9" i="7"/>
  <c r="AQ8" i="7"/>
  <c r="AP8" i="7"/>
  <c r="AL8" i="7"/>
  <c r="F6" i="9"/>
  <c r="F5" i="9" l="1"/>
  <c r="F2" i="15"/>
  <c r="F6" i="15" s="1"/>
  <c r="F9" i="10" s="1"/>
  <c r="H19" i="6"/>
  <c r="J2" i="15" s="1"/>
  <c r="J6" i="15" s="1"/>
  <c r="F10" i="10" s="1"/>
  <c r="H31" i="6"/>
  <c r="Y7" i="8"/>
  <c r="X6" i="8"/>
  <c r="AO9" i="7"/>
  <c r="AK9" i="7"/>
  <c r="AJ10" i="7"/>
  <c r="AQ9" i="7"/>
  <c r="AP9" i="7"/>
  <c r="AL9" i="7"/>
  <c r="AA8" i="8"/>
  <c r="Z7" i="8"/>
  <c r="AA9" i="8" l="1"/>
  <c r="Z8" i="8"/>
  <c r="AJ11" i="7"/>
  <c r="AO10" i="7"/>
  <c r="AK10" i="7"/>
  <c r="AQ10" i="7"/>
  <c r="AP10" i="7"/>
  <c r="AL10" i="7"/>
  <c r="Y8" i="8"/>
  <c r="X7" i="8"/>
  <c r="AJ12" i="7" l="1"/>
  <c r="AQ11" i="7"/>
  <c r="AL11" i="7"/>
  <c r="AP11" i="7"/>
  <c r="AK11" i="7"/>
  <c r="AO11" i="7"/>
  <c r="Y9" i="8"/>
  <c r="X8" i="8"/>
  <c r="AA10" i="8"/>
  <c r="Z9" i="8"/>
  <c r="Y10" i="8" l="1"/>
  <c r="X9" i="8"/>
  <c r="AA11" i="8"/>
  <c r="Z10" i="8"/>
  <c r="AJ13" i="7"/>
  <c r="AQ12" i="7"/>
  <c r="AO12" i="7"/>
  <c r="AL12" i="7"/>
  <c r="AP12" i="7"/>
  <c r="AK12" i="7"/>
  <c r="Z11" i="8" l="1"/>
  <c r="AA12" i="8"/>
  <c r="AJ14" i="7"/>
  <c r="AO13" i="7"/>
  <c r="AK13" i="7"/>
  <c r="AL13" i="7"/>
  <c r="AQ13" i="7"/>
  <c r="AP13" i="7"/>
  <c r="X10" i="8"/>
  <c r="Y11" i="8"/>
  <c r="Y12" i="8" l="1"/>
  <c r="X11" i="8"/>
  <c r="AJ15" i="7"/>
  <c r="AO14" i="7"/>
  <c r="AK14" i="7"/>
  <c r="AL14" i="7"/>
  <c r="AQ14" i="7"/>
  <c r="AP14" i="7"/>
  <c r="AA13" i="8"/>
  <c r="Z12" i="8"/>
  <c r="AJ16" i="7" l="1"/>
  <c r="AO15" i="7"/>
  <c r="AK15" i="7"/>
  <c r="AL15" i="7"/>
  <c r="AQ15" i="7"/>
  <c r="AP15" i="7"/>
  <c r="AA14" i="8"/>
  <c r="Z13" i="8"/>
  <c r="X12" i="8"/>
  <c r="Y13" i="8"/>
  <c r="Z14" i="8" l="1"/>
  <c r="AA15" i="8"/>
  <c r="Y14" i="8"/>
  <c r="X13" i="8"/>
  <c r="AJ17" i="7"/>
  <c r="AO16" i="7"/>
  <c r="AK16" i="7"/>
  <c r="AL16" i="7"/>
  <c r="AQ16" i="7"/>
  <c r="AP16" i="7"/>
  <c r="Y15" i="8" l="1"/>
  <c r="X14" i="8"/>
  <c r="AA16" i="8"/>
  <c r="Z15" i="8"/>
  <c r="AJ18" i="7"/>
  <c r="AO17" i="7"/>
  <c r="AK17" i="7"/>
  <c r="AL17" i="7"/>
  <c r="AQ17" i="7"/>
  <c r="AP17" i="7"/>
  <c r="AA17" i="8" l="1"/>
  <c r="Z16" i="8"/>
  <c r="AJ19" i="7"/>
  <c r="AO18" i="7"/>
  <c r="AK18" i="7"/>
  <c r="AL18" i="7"/>
  <c r="AQ18" i="7"/>
  <c r="AP18" i="7"/>
  <c r="X15" i="8"/>
  <c r="Y16" i="8"/>
  <c r="X16" i="8" l="1"/>
  <c r="Y17" i="8"/>
  <c r="AJ20" i="7"/>
  <c r="AO19" i="7"/>
  <c r="AK19" i="7"/>
  <c r="AL19" i="7"/>
  <c r="AQ19" i="7"/>
  <c r="AP19" i="7"/>
  <c r="AA18" i="8"/>
  <c r="Z17" i="8"/>
  <c r="AJ21" i="7" l="1"/>
  <c r="AO20" i="7"/>
  <c r="AK20" i="7"/>
  <c r="AL20" i="7"/>
  <c r="AQ20" i="7"/>
  <c r="E4" i="9" s="1"/>
  <c r="AN20" i="7" s="1"/>
  <c r="AP20" i="7"/>
  <c r="AA19" i="8"/>
  <c r="Z18" i="8"/>
  <c r="Y18" i="8"/>
  <c r="X17" i="8"/>
  <c r="Z19" i="8" l="1"/>
  <c r="AA20" i="8"/>
  <c r="X18" i="8"/>
  <c r="F11" i="6" s="1"/>
  <c r="D20" i="6" s="1"/>
  <c r="AN5" i="7"/>
  <c r="AN6" i="7"/>
  <c r="AN7" i="7"/>
  <c r="AN8" i="7"/>
  <c r="AN9" i="7"/>
  <c r="AN10" i="7"/>
  <c r="AN11" i="7"/>
  <c r="AN12" i="7"/>
  <c r="AN13" i="7"/>
  <c r="AN14" i="7"/>
  <c r="AN15" i="7"/>
  <c r="AN16" i="7"/>
  <c r="AN17" i="7"/>
  <c r="AN18" i="7"/>
  <c r="AN19" i="7"/>
  <c r="AK21" i="7"/>
  <c r="AJ22" i="7"/>
  <c r="AQ21" i="7"/>
  <c r="G20" i="6" l="1"/>
  <c r="H20" i="6"/>
  <c r="AA21" i="8"/>
  <c r="Z20" i="8"/>
  <c r="AK22" i="7"/>
  <c r="AQ22" i="7"/>
  <c r="AJ23" i="7"/>
  <c r="F4" i="9"/>
  <c r="B2" i="15" l="1"/>
  <c r="B6" i="15" s="1"/>
  <c r="B3" i="15"/>
  <c r="B7" i="15" s="1"/>
  <c r="AQ23" i="7"/>
  <c r="AK23" i="7"/>
  <c r="AJ24" i="7"/>
  <c r="AA22" i="8"/>
  <c r="Z21" i="8"/>
  <c r="F3" i="10" l="1"/>
  <c r="AA23" i="8"/>
  <c r="Z22" i="8"/>
  <c r="AJ25" i="7"/>
  <c r="AQ24" i="7"/>
  <c r="AK24" i="7"/>
  <c r="AJ26" i="7" l="1"/>
  <c r="AK25" i="7"/>
  <c r="AQ25" i="7"/>
  <c r="AA24" i="8"/>
  <c r="Z23" i="8"/>
  <c r="AA25" i="8" l="1"/>
  <c r="Z24" i="8"/>
  <c r="AK26" i="7"/>
  <c r="AQ26" i="7"/>
  <c r="AJ27" i="7"/>
  <c r="AJ28" i="7" l="1"/>
  <c r="AQ27" i="7"/>
  <c r="AK27" i="7"/>
  <c r="AA26" i="8"/>
  <c r="Z25" i="8"/>
  <c r="AA27" i="8" l="1"/>
  <c r="AA28" i="8" s="1"/>
  <c r="Z26" i="8"/>
  <c r="AJ29" i="7"/>
  <c r="AK28" i="7"/>
  <c r="AQ28" i="7"/>
  <c r="AK29" i="7" l="1"/>
  <c r="AQ29" i="7"/>
  <c r="AJ30" i="7"/>
  <c r="AA29" i="8"/>
  <c r="Z28" i="8"/>
  <c r="AA30" i="8" l="1"/>
  <c r="Z29" i="8"/>
  <c r="AQ30" i="7"/>
  <c r="AJ31" i="7"/>
  <c r="AK30" i="7"/>
  <c r="AJ32" i="7" l="1"/>
  <c r="AK31" i="7"/>
  <c r="AQ31" i="7"/>
  <c r="AA31" i="8"/>
  <c r="Z30" i="8"/>
  <c r="AA32" i="8" l="1"/>
  <c r="Z31" i="8"/>
  <c r="AJ33" i="7"/>
  <c r="AQ32" i="7"/>
  <c r="AK32" i="7"/>
  <c r="Z32" i="8" l="1"/>
  <c r="F13" i="6"/>
  <c r="AK33" i="7"/>
  <c r="AQ33" i="7"/>
  <c r="AJ34" i="7"/>
  <c r="E21" i="6" l="1"/>
  <c r="D21" i="6"/>
  <c r="G21" i="6" s="1"/>
  <c r="N3" i="15" s="1"/>
  <c r="N7" i="15" s="1"/>
  <c r="AQ34" i="7"/>
  <c r="AJ35" i="7"/>
  <c r="AK34" i="7"/>
  <c r="H21" i="6" l="1"/>
  <c r="N2" i="15" s="1"/>
  <c r="N6" i="15" s="1"/>
  <c r="F11" i="10" s="1"/>
  <c r="AJ36" i="7"/>
  <c r="AK35" i="7"/>
  <c r="AQ35" i="7"/>
  <c r="AQ36" i="7" l="1"/>
  <c r="AK36" i="7"/>
  <c r="F122" i="3" l="1"/>
  <c r="F106" i="3"/>
  <c r="F73" i="3"/>
  <c r="F70" i="3"/>
  <c r="C14" i="3"/>
  <c r="C15" i="3"/>
  <c r="F71" i="3" l="1"/>
  <c r="F27" i="3"/>
  <c r="D95" i="3"/>
  <c r="D94" i="3"/>
  <c r="D59" i="3"/>
  <c r="D35" i="3"/>
  <c r="D34" i="3"/>
  <c r="D19" i="3"/>
  <c r="D11" i="3"/>
  <c r="F63" i="3"/>
  <c r="I5" i="3"/>
  <c r="F8" i="3"/>
  <c r="J2" i="3"/>
  <c r="I2" i="3"/>
  <c r="D21" i="3" l="1"/>
  <c r="R3" i="15" s="1"/>
  <c r="R7" i="15" s="1"/>
  <c r="D22" i="3"/>
  <c r="D104" i="3"/>
  <c r="D101" i="3"/>
  <c r="M10" i="6"/>
  <c r="M11" i="13"/>
  <c r="D20" i="3"/>
  <c r="R2" i="15" s="1"/>
  <c r="R6" i="15" s="1"/>
  <c r="F32" i="10" s="1"/>
  <c r="F62" i="3"/>
  <c r="D60" i="3"/>
  <c r="F28" i="10" s="1"/>
  <c r="F26" i="3"/>
  <c r="F30" i="3" s="1"/>
  <c r="D4" i="3"/>
  <c r="C2" i="16" s="1"/>
  <c r="C30" i="16" s="1"/>
  <c r="C31" i="16" s="1"/>
  <c r="C4" i="2"/>
  <c r="C3" i="2"/>
  <c r="D67" i="3"/>
  <c r="I3797" i="16" l="1"/>
  <c r="E3797" i="16" s="1"/>
  <c r="C3797" i="16" s="1"/>
  <c r="I3768" i="16"/>
  <c r="E3768" i="16" s="1"/>
  <c r="C3768" i="16" s="1"/>
  <c r="I3623" i="16"/>
  <c r="E3623" i="16" s="1"/>
  <c r="C3623" i="16" s="1"/>
  <c r="I3479" i="16"/>
  <c r="E3479" i="16" s="1"/>
  <c r="C3479" i="16" s="1"/>
  <c r="I3336" i="16"/>
  <c r="E3336" i="16" s="1"/>
  <c r="C3336" i="16" s="1"/>
  <c r="I3191" i="16"/>
  <c r="E3191" i="16" s="1"/>
  <c r="C3191" i="16" s="1"/>
  <c r="I3047" i="16"/>
  <c r="E3047" i="16" s="1"/>
  <c r="C3047" i="16" s="1"/>
  <c r="I2903" i="16"/>
  <c r="E2903" i="16" s="1"/>
  <c r="C2903" i="16" s="1"/>
  <c r="I2760" i="16"/>
  <c r="E2760" i="16" s="1"/>
  <c r="C2760" i="16" s="1"/>
  <c r="I2603" i="16"/>
  <c r="E2603" i="16" s="1"/>
  <c r="C2603" i="16" s="1"/>
  <c r="I2461" i="16"/>
  <c r="E2461" i="16" s="1"/>
  <c r="C2461" i="16" s="1"/>
  <c r="I2316" i="16"/>
  <c r="E2316" i="16" s="1"/>
  <c r="C2316" i="16" s="1"/>
  <c r="I2171" i="16"/>
  <c r="E2171" i="16" s="1"/>
  <c r="C2171" i="16" s="1"/>
  <c r="I3827" i="16"/>
  <c r="E3827" i="16" s="1"/>
  <c r="C3827" i="16" s="1"/>
  <c r="I3683" i="16"/>
  <c r="E3683" i="16" s="1"/>
  <c r="C3683" i="16" s="1"/>
  <c r="I3539" i="16"/>
  <c r="E3539" i="16" s="1"/>
  <c r="C3539" i="16" s="1"/>
  <c r="I3395" i="16"/>
  <c r="E3395" i="16" s="1"/>
  <c r="C3395" i="16" s="1"/>
  <c r="I3250" i="16"/>
  <c r="E3250" i="16" s="1"/>
  <c r="C3250" i="16" s="1"/>
  <c r="I3108" i="16"/>
  <c r="E3108" i="16" s="1"/>
  <c r="C3108" i="16" s="1"/>
  <c r="I2964" i="16"/>
  <c r="E2964" i="16" s="1"/>
  <c r="C2964" i="16" s="1"/>
  <c r="I2819" i="16"/>
  <c r="E2819" i="16" s="1"/>
  <c r="C2819" i="16" s="1"/>
  <c r="I2676" i="16"/>
  <c r="E2676" i="16" s="1"/>
  <c r="C2676" i="16" s="1"/>
  <c r="I2531" i="16"/>
  <c r="E2531" i="16" s="1"/>
  <c r="C2531" i="16" s="1"/>
  <c r="I2387" i="16"/>
  <c r="E2387" i="16" s="1"/>
  <c r="C2387" i="16" s="1"/>
  <c r="I2243" i="16"/>
  <c r="E2243" i="16" s="1"/>
  <c r="C2243" i="16" s="1"/>
  <c r="I3786" i="16"/>
  <c r="E3786" i="16" s="1"/>
  <c r="C3786" i="16" s="1"/>
  <c r="I3729" i="16"/>
  <c r="E3729" i="16" s="1"/>
  <c r="C3729" i="16" s="1"/>
  <c r="I3586" i="16"/>
  <c r="E3586" i="16" s="1"/>
  <c r="C3586" i="16" s="1"/>
  <c r="I3442" i="16"/>
  <c r="E3442" i="16" s="1"/>
  <c r="C3442" i="16" s="1"/>
  <c r="I3299" i="16"/>
  <c r="E3299" i="16" s="1"/>
  <c r="C3299" i="16" s="1"/>
  <c r="I3154" i="16"/>
  <c r="E3154" i="16" s="1"/>
  <c r="C3154" i="16" s="1"/>
  <c r="I3010" i="16"/>
  <c r="E3010" i="16" s="1"/>
  <c r="C3010" i="16" s="1"/>
  <c r="I2866" i="16"/>
  <c r="E2866" i="16" s="1"/>
  <c r="C2866" i="16" s="1"/>
  <c r="I2722" i="16"/>
  <c r="E2722" i="16" s="1"/>
  <c r="C2722" i="16" s="1"/>
  <c r="I2566" i="16"/>
  <c r="E2566" i="16" s="1"/>
  <c r="C2566" i="16" s="1"/>
  <c r="I2422" i="16"/>
  <c r="E2422" i="16" s="1"/>
  <c r="C2422" i="16" s="1"/>
  <c r="I2277" i="16"/>
  <c r="E2277" i="16" s="1"/>
  <c r="C2277" i="16" s="1"/>
  <c r="I2133" i="16"/>
  <c r="E2133" i="16" s="1"/>
  <c r="C2133" i="16" s="1"/>
  <c r="I3800" i="16"/>
  <c r="E3800" i="16" s="1"/>
  <c r="C3800" i="16" s="1"/>
  <c r="I3658" i="16"/>
  <c r="E3658" i="16" s="1"/>
  <c r="C3658" i="16" s="1"/>
  <c r="I3514" i="16"/>
  <c r="E3514" i="16" s="1"/>
  <c r="C3514" i="16" s="1"/>
  <c r="I3369" i="16"/>
  <c r="E3369" i="16" s="1"/>
  <c r="C3369" i="16" s="1"/>
  <c r="I3225" i="16"/>
  <c r="E3225" i="16" s="1"/>
  <c r="C3225" i="16" s="1"/>
  <c r="I3081" i="16"/>
  <c r="E3081" i="16" s="1"/>
  <c r="C3081" i="16" s="1"/>
  <c r="I2937" i="16"/>
  <c r="E2937" i="16" s="1"/>
  <c r="C2937" i="16" s="1"/>
  <c r="I2793" i="16"/>
  <c r="E2793" i="16" s="1"/>
  <c r="C2793" i="16" s="1"/>
  <c r="I2649" i="16"/>
  <c r="E2649" i="16" s="1"/>
  <c r="C2649" i="16" s="1"/>
  <c r="I2505" i="16"/>
  <c r="E2505" i="16" s="1"/>
  <c r="C2505" i="16" s="1"/>
  <c r="I2350" i="16"/>
  <c r="E2350" i="16" s="1"/>
  <c r="C2350" i="16" s="1"/>
  <c r="I2205" i="16"/>
  <c r="E2205" i="16" s="1"/>
  <c r="C2205" i="16" s="1"/>
  <c r="I3774" i="16"/>
  <c r="E3774" i="16" s="1"/>
  <c r="C3774" i="16" s="1"/>
  <c r="I3752" i="16"/>
  <c r="E3752" i="16" s="1"/>
  <c r="C3752" i="16" s="1"/>
  <c r="I3608" i="16"/>
  <c r="E3608" i="16" s="1"/>
  <c r="C3608" i="16" s="1"/>
  <c r="I3453" i="16"/>
  <c r="E3453" i="16" s="1"/>
  <c r="C3453" i="16" s="1"/>
  <c r="I3308" i="16"/>
  <c r="E3308" i="16" s="1"/>
  <c r="C3308" i="16" s="1"/>
  <c r="I3164" i="16"/>
  <c r="E3164" i="16" s="1"/>
  <c r="C3164" i="16" s="1"/>
  <c r="I3020" i="16"/>
  <c r="E3020" i="16" s="1"/>
  <c r="C3020" i="16" s="1"/>
  <c r="I2876" i="16"/>
  <c r="E2876" i="16" s="1"/>
  <c r="C2876" i="16" s="1"/>
  <c r="I2732" i="16"/>
  <c r="E2732" i="16" s="1"/>
  <c r="C2732" i="16" s="1"/>
  <c r="I2588" i="16"/>
  <c r="E2588" i="16" s="1"/>
  <c r="C2588" i="16" s="1"/>
  <c r="I2444" i="16"/>
  <c r="E2444" i="16" s="1"/>
  <c r="C2444" i="16" s="1"/>
  <c r="I2300" i="16"/>
  <c r="E2300" i="16" s="1"/>
  <c r="C2300" i="16" s="1"/>
  <c r="I2155" i="16"/>
  <c r="E2155" i="16" s="1"/>
  <c r="C2155" i="16" s="1"/>
  <c r="I3799" i="16"/>
  <c r="E3799" i="16" s="1"/>
  <c r="C3799" i="16" s="1"/>
  <c r="I3656" i="16"/>
  <c r="E3656" i="16" s="1"/>
  <c r="C3656" i="16" s="1"/>
  <c r="I3512" i="16"/>
  <c r="E3512" i="16" s="1"/>
  <c r="C3512" i="16" s="1"/>
  <c r="I3366" i="16"/>
  <c r="E3366" i="16" s="1"/>
  <c r="C3366" i="16" s="1"/>
  <c r="I3223" i="16"/>
  <c r="E3223" i="16" s="1"/>
  <c r="C3223" i="16" s="1"/>
  <c r="I3080" i="16"/>
  <c r="E3080" i="16" s="1"/>
  <c r="C3080" i="16" s="1"/>
  <c r="I2934" i="16"/>
  <c r="E2934" i="16" s="1"/>
  <c r="C2934" i="16" s="1"/>
  <c r="I2791" i="16"/>
  <c r="E2791" i="16" s="1"/>
  <c r="C2791" i="16" s="1"/>
  <c r="I2647" i="16"/>
  <c r="E2647" i="16" s="1"/>
  <c r="C2647" i="16" s="1"/>
  <c r="I2503" i="16"/>
  <c r="E2503" i="16" s="1"/>
  <c r="C2503" i="16" s="1"/>
  <c r="I2358" i="16"/>
  <c r="E2358" i="16" s="1"/>
  <c r="C2358" i="16" s="1"/>
  <c r="I2216" i="16"/>
  <c r="E2216" i="16" s="1"/>
  <c r="C2216" i="16" s="1"/>
  <c r="I3629" i="16"/>
  <c r="E3629" i="16" s="1"/>
  <c r="C3629" i="16" s="1"/>
  <c r="I3415" i="16"/>
  <c r="E3415" i="16" s="1"/>
  <c r="C3415" i="16" s="1"/>
  <c r="I3246" i="16"/>
  <c r="E3246" i="16" s="1"/>
  <c r="C3246" i="16" s="1"/>
  <c r="I3103" i="16"/>
  <c r="E3103" i="16" s="1"/>
  <c r="C3103" i="16" s="1"/>
  <c r="I2958" i="16"/>
  <c r="E2958" i="16" s="1"/>
  <c r="C2958" i="16" s="1"/>
  <c r="I2814" i="16"/>
  <c r="E2814" i="16" s="1"/>
  <c r="C2814" i="16" s="1"/>
  <c r="I2670" i="16"/>
  <c r="E2670" i="16" s="1"/>
  <c r="C2670" i="16" s="1"/>
  <c r="I2526" i="16"/>
  <c r="E2526" i="16" s="1"/>
  <c r="C2526" i="16" s="1"/>
  <c r="I2370" i="16"/>
  <c r="E2370" i="16" s="1"/>
  <c r="C2370" i="16" s="1"/>
  <c r="I2225" i="16"/>
  <c r="E2225" i="16" s="1"/>
  <c r="C2225" i="16" s="1"/>
  <c r="I2081" i="16"/>
  <c r="E2081" i="16" s="1"/>
  <c r="C2081" i="16" s="1"/>
  <c r="I1939" i="16"/>
  <c r="E1939" i="16" s="1"/>
  <c r="C1939" i="16" s="1"/>
  <c r="I3834" i="16"/>
  <c r="E3834" i="16" s="1"/>
  <c r="C3834" i="16" s="1"/>
  <c r="I3413" i="16"/>
  <c r="E3413" i="16" s="1"/>
  <c r="C3413" i="16" s="1"/>
  <c r="I3269" i="16"/>
  <c r="E3269" i="16" s="1"/>
  <c r="C3269" i="16" s="1"/>
  <c r="I3125" i="16"/>
  <c r="E3125" i="16" s="1"/>
  <c r="C3125" i="16" s="1"/>
  <c r="I2981" i="16"/>
  <c r="E2981" i="16" s="1"/>
  <c r="C2981" i="16" s="1"/>
  <c r="I2836" i="16"/>
  <c r="E2836" i="16" s="1"/>
  <c r="C2836" i="16" s="1"/>
  <c r="I2693" i="16"/>
  <c r="E2693" i="16" s="1"/>
  <c r="C2693" i="16" s="1"/>
  <c r="I2549" i="16"/>
  <c r="E2549" i="16" s="1"/>
  <c r="C2549" i="16" s="1"/>
  <c r="I2404" i="16"/>
  <c r="E2404" i="16" s="1"/>
  <c r="C2404" i="16" s="1"/>
  <c r="I2260" i="16"/>
  <c r="E2260" i="16" s="1"/>
  <c r="C2260" i="16" s="1"/>
  <c r="I2117" i="16"/>
  <c r="E2117" i="16" s="1"/>
  <c r="C2117" i="16" s="1"/>
  <c r="I1974" i="16"/>
  <c r="E1974" i="16" s="1"/>
  <c r="C1974" i="16" s="1"/>
  <c r="I1829" i="16"/>
  <c r="E1829" i="16" s="1"/>
  <c r="C1829" i="16" s="1"/>
  <c r="I3772" i="16"/>
  <c r="E3772" i="16" s="1"/>
  <c r="C3772" i="16" s="1"/>
  <c r="I3628" i="16"/>
  <c r="E3628" i="16" s="1"/>
  <c r="C3628" i="16" s="1"/>
  <c r="I3484" i="16"/>
  <c r="E3484" i="16" s="1"/>
  <c r="C3484" i="16" s="1"/>
  <c r="I3339" i="16"/>
  <c r="E3339" i="16" s="1"/>
  <c r="C3339" i="16" s="1"/>
  <c r="I3196" i="16"/>
  <c r="E3196" i="16" s="1"/>
  <c r="C3196" i="16" s="1"/>
  <c r="I3053" i="16"/>
  <c r="E3053" i="16" s="1"/>
  <c r="C3053" i="16" s="1"/>
  <c r="I2908" i="16"/>
  <c r="E2908" i="16" s="1"/>
  <c r="C2908" i="16" s="1"/>
  <c r="I2764" i="16"/>
  <c r="E2764" i="16" s="1"/>
  <c r="C2764" i="16" s="1"/>
  <c r="I2620" i="16"/>
  <c r="E2620" i="16" s="1"/>
  <c r="C2620" i="16" s="1"/>
  <c r="I2475" i="16"/>
  <c r="E2475" i="16" s="1"/>
  <c r="C2475" i="16" s="1"/>
  <c r="I2320" i="16"/>
  <c r="E2320" i="16" s="1"/>
  <c r="C2320" i="16" s="1"/>
  <c r="I2175" i="16"/>
  <c r="E2175" i="16" s="1"/>
  <c r="C2175" i="16" s="1"/>
  <c r="I3545" i="16"/>
  <c r="E3545" i="16" s="1"/>
  <c r="C3545" i="16" s="1"/>
  <c r="I3711" i="16"/>
  <c r="E3711" i="16" s="1"/>
  <c r="C3711" i="16" s="1"/>
  <c r="I3555" i="16"/>
  <c r="E3555" i="16" s="1"/>
  <c r="C3555" i="16" s="1"/>
  <c r="I3411" i="16"/>
  <c r="E3411" i="16" s="1"/>
  <c r="C3411" i="16" s="1"/>
  <c r="I3266" i="16"/>
  <c r="E3266" i="16" s="1"/>
  <c r="C3266" i="16" s="1"/>
  <c r="I3122" i="16"/>
  <c r="E3122" i="16" s="1"/>
  <c r="C3122" i="16" s="1"/>
  <c r="I2980" i="16"/>
  <c r="E2980" i="16" s="1"/>
  <c r="C2980" i="16" s="1"/>
  <c r="I2835" i="16"/>
  <c r="E2835" i="16" s="1"/>
  <c r="C2835" i="16" s="1"/>
  <c r="I2691" i="16"/>
  <c r="E2691" i="16" s="1"/>
  <c r="C2691" i="16" s="1"/>
  <c r="I2547" i="16"/>
  <c r="E2547" i="16" s="1"/>
  <c r="C2547" i="16" s="1"/>
  <c r="I2402" i="16"/>
  <c r="E2402" i="16" s="1"/>
  <c r="C2402" i="16" s="1"/>
  <c r="I2259" i="16"/>
  <c r="E2259" i="16" s="1"/>
  <c r="C2259" i="16" s="1"/>
  <c r="I2115" i="16"/>
  <c r="E2115" i="16" s="1"/>
  <c r="C2115" i="16" s="1"/>
  <c r="I3782" i="16"/>
  <c r="E3782" i="16" s="1"/>
  <c r="C3782" i="16" s="1"/>
  <c r="I3637" i="16"/>
  <c r="E3637" i="16" s="1"/>
  <c r="C3637" i="16" s="1"/>
  <c r="I3495" i="16"/>
  <c r="E3495" i="16" s="1"/>
  <c r="C3495" i="16" s="1"/>
  <c r="I3351" i="16"/>
  <c r="E3351" i="16" s="1"/>
  <c r="C3351" i="16" s="1"/>
  <c r="I3206" i="16"/>
  <c r="E3206" i="16" s="1"/>
  <c r="C3206" i="16" s="1"/>
  <c r="I3063" i="16"/>
  <c r="E3063" i="16" s="1"/>
  <c r="C3063" i="16" s="1"/>
  <c r="I2918" i="16"/>
  <c r="E2918" i="16" s="1"/>
  <c r="C2918" i="16" s="1"/>
  <c r="I2751" i="16"/>
  <c r="E2751" i="16" s="1"/>
  <c r="C2751" i="16" s="1"/>
  <c r="I2606" i="16"/>
  <c r="E2606" i="16" s="1"/>
  <c r="C2606" i="16" s="1"/>
  <c r="I2462" i="16"/>
  <c r="E2462" i="16" s="1"/>
  <c r="C2462" i="16" s="1"/>
  <c r="I2317" i="16"/>
  <c r="E2317" i="16" s="1"/>
  <c r="C2317" i="16" s="1"/>
  <c r="I2162" i="16"/>
  <c r="E2162" i="16" s="1"/>
  <c r="C2162" i="16" s="1"/>
  <c r="I3817" i="16"/>
  <c r="E3817" i="16" s="1"/>
  <c r="C3817" i="16" s="1"/>
  <c r="I3674" i="16"/>
  <c r="E3674" i="16" s="1"/>
  <c r="C3674" i="16" s="1"/>
  <c r="I3529" i="16"/>
  <c r="E3529" i="16" s="1"/>
  <c r="C3529" i="16" s="1"/>
  <c r="I3385" i="16"/>
  <c r="E3385" i="16" s="1"/>
  <c r="C3385" i="16" s="1"/>
  <c r="I3240" i="16"/>
  <c r="E3240" i="16" s="1"/>
  <c r="C3240" i="16" s="1"/>
  <c r="I3096" i="16"/>
  <c r="E3096" i="16" s="1"/>
  <c r="C3096" i="16" s="1"/>
  <c r="I2953" i="16"/>
  <c r="E2953" i="16" s="1"/>
  <c r="C2953" i="16" s="1"/>
  <c r="I2809" i="16"/>
  <c r="E2809" i="16" s="1"/>
  <c r="C2809" i="16" s="1"/>
  <c r="I2665" i="16"/>
  <c r="E2665" i="16" s="1"/>
  <c r="C2665" i="16" s="1"/>
  <c r="I2521" i="16"/>
  <c r="E2521" i="16" s="1"/>
  <c r="C2521" i="16" s="1"/>
  <c r="I2364" i="16"/>
  <c r="E2364" i="16" s="1"/>
  <c r="C2364" i="16" s="1"/>
  <c r="I2222" i="16"/>
  <c r="E2222" i="16" s="1"/>
  <c r="C2222" i="16" s="1"/>
  <c r="I2100" i="16"/>
  <c r="E2100" i="16" s="1"/>
  <c r="C2100" i="16" s="1"/>
  <c r="I1957" i="16"/>
  <c r="E1957" i="16" s="1"/>
  <c r="C1957" i="16" s="1"/>
  <c r="I1812" i="16"/>
  <c r="E1812" i="16" s="1"/>
  <c r="C1812" i="16" s="1"/>
  <c r="I1668" i="16"/>
  <c r="E1668" i="16" s="1"/>
  <c r="C1668" i="16" s="1"/>
  <c r="I1524" i="16"/>
  <c r="E1524" i="16" s="1"/>
  <c r="C1524" i="16" s="1"/>
  <c r="I1381" i="16"/>
  <c r="E1381" i="16" s="1"/>
  <c r="C1381" i="16" s="1"/>
  <c r="I1236" i="16"/>
  <c r="E1236" i="16" s="1"/>
  <c r="C1236" i="16" s="1"/>
  <c r="I1092" i="16"/>
  <c r="E1092" i="16" s="1"/>
  <c r="C1092" i="16" s="1"/>
  <c r="I1967" i="16"/>
  <c r="E1967" i="16" s="1"/>
  <c r="C1967" i="16" s="1"/>
  <c r="I1823" i="16"/>
  <c r="E1823" i="16" s="1"/>
  <c r="C1823" i="16" s="1"/>
  <c r="I3666" i="16"/>
  <c r="E3666" i="16" s="1"/>
  <c r="C3666" i="16" s="1"/>
  <c r="I3756" i="16"/>
  <c r="E3756" i="16" s="1"/>
  <c r="C3756" i="16" s="1"/>
  <c r="I3611" i="16"/>
  <c r="E3611" i="16" s="1"/>
  <c r="C3611" i="16" s="1"/>
  <c r="I3469" i="16"/>
  <c r="E3469" i="16" s="1"/>
  <c r="C3469" i="16" s="1"/>
  <c r="I3325" i="16"/>
  <c r="E3325" i="16" s="1"/>
  <c r="C3325" i="16" s="1"/>
  <c r="I3180" i="16"/>
  <c r="E3180" i="16" s="1"/>
  <c r="C3180" i="16" s="1"/>
  <c r="I3036" i="16"/>
  <c r="E3036" i="16" s="1"/>
  <c r="C3036" i="16" s="1"/>
  <c r="I2892" i="16"/>
  <c r="E2892" i="16" s="1"/>
  <c r="C2892" i="16" s="1"/>
  <c r="I2748" i="16"/>
  <c r="E2748" i="16" s="1"/>
  <c r="C2748" i="16" s="1"/>
  <c r="I2592" i="16"/>
  <c r="E2592" i="16" s="1"/>
  <c r="C2592" i="16" s="1"/>
  <c r="I2448" i="16"/>
  <c r="E2448" i="16" s="1"/>
  <c r="C2448" i="16" s="1"/>
  <c r="I2304" i="16"/>
  <c r="E2304" i="16" s="1"/>
  <c r="C2304" i="16" s="1"/>
  <c r="I2161" i="16"/>
  <c r="E2161" i="16" s="1"/>
  <c r="C2161" i="16" s="1"/>
  <c r="I3815" i="16"/>
  <c r="E3815" i="16" s="1"/>
  <c r="C3815" i="16" s="1"/>
  <c r="I3671" i="16"/>
  <c r="E3671" i="16" s="1"/>
  <c r="C3671" i="16" s="1"/>
  <c r="I3527" i="16"/>
  <c r="E3527" i="16" s="1"/>
  <c r="C3527" i="16" s="1"/>
  <c r="I3384" i="16"/>
  <c r="E3384" i="16" s="1"/>
  <c r="C3384" i="16" s="1"/>
  <c r="I3239" i="16"/>
  <c r="E3239" i="16" s="1"/>
  <c r="C3239" i="16" s="1"/>
  <c r="I3095" i="16"/>
  <c r="E3095" i="16" s="1"/>
  <c r="C3095" i="16" s="1"/>
  <c r="I2952" i="16"/>
  <c r="E2952" i="16" s="1"/>
  <c r="C2952" i="16" s="1"/>
  <c r="I2807" i="16"/>
  <c r="E2807" i="16" s="1"/>
  <c r="C2807" i="16" s="1"/>
  <c r="I2663" i="16"/>
  <c r="E2663" i="16" s="1"/>
  <c r="C2663" i="16" s="1"/>
  <c r="I2519" i="16"/>
  <c r="E2519" i="16" s="1"/>
  <c r="C2519" i="16" s="1"/>
  <c r="I2375" i="16"/>
  <c r="E2375" i="16" s="1"/>
  <c r="C2375" i="16" s="1"/>
  <c r="I2231" i="16"/>
  <c r="E2231" i="16" s="1"/>
  <c r="C2231" i="16" s="1"/>
  <c r="I3653" i="16"/>
  <c r="E3653" i="16" s="1"/>
  <c r="C3653" i="16" s="1"/>
  <c r="I3718" i="16"/>
  <c r="E3718" i="16" s="1"/>
  <c r="C3718" i="16" s="1"/>
  <c r="I3574" i="16"/>
  <c r="E3574" i="16" s="1"/>
  <c r="C3574" i="16" s="1"/>
  <c r="I3430" i="16"/>
  <c r="E3430" i="16" s="1"/>
  <c r="C3430" i="16" s="1"/>
  <c r="I3286" i="16"/>
  <c r="E3286" i="16" s="1"/>
  <c r="C3286" i="16" s="1"/>
  <c r="I3142" i="16"/>
  <c r="E3142" i="16" s="1"/>
  <c r="C3142" i="16" s="1"/>
  <c r="I2998" i="16"/>
  <c r="E2998" i="16" s="1"/>
  <c r="C2998" i="16" s="1"/>
  <c r="I2855" i="16"/>
  <c r="E2855" i="16" s="1"/>
  <c r="C2855" i="16" s="1"/>
  <c r="I2710" i="16"/>
  <c r="E2710" i="16" s="1"/>
  <c r="C2710" i="16" s="1"/>
  <c r="I2554" i="16"/>
  <c r="E2554" i="16" s="1"/>
  <c r="C2554" i="16" s="1"/>
  <c r="I2410" i="16"/>
  <c r="E2410" i="16" s="1"/>
  <c r="C2410" i="16" s="1"/>
  <c r="I2266" i="16"/>
  <c r="E2266" i="16" s="1"/>
  <c r="C2266" i="16" s="1"/>
  <c r="I2122" i="16"/>
  <c r="E2122" i="16" s="1"/>
  <c r="C2122" i="16" s="1"/>
  <c r="I3789" i="16"/>
  <c r="E3789" i="16" s="1"/>
  <c r="C3789" i="16" s="1"/>
  <c r="I3645" i="16"/>
  <c r="E3645" i="16" s="1"/>
  <c r="C3645" i="16" s="1"/>
  <c r="I3500" i="16"/>
  <c r="E3500" i="16" s="1"/>
  <c r="C3500" i="16" s="1"/>
  <c r="I3357" i="16"/>
  <c r="E3357" i="16" s="1"/>
  <c r="C3357" i="16" s="1"/>
  <c r="I3213" i="16"/>
  <c r="E3213" i="16" s="1"/>
  <c r="C3213" i="16" s="1"/>
  <c r="I3069" i="16"/>
  <c r="E3069" i="16" s="1"/>
  <c r="C3069" i="16" s="1"/>
  <c r="I2924" i="16"/>
  <c r="E2924" i="16" s="1"/>
  <c r="C2924" i="16" s="1"/>
  <c r="I2781" i="16"/>
  <c r="E2781" i="16" s="1"/>
  <c r="C2781" i="16" s="1"/>
  <c r="I2637" i="16"/>
  <c r="E2637" i="16" s="1"/>
  <c r="C2637" i="16" s="1"/>
  <c r="I2494" i="16"/>
  <c r="E2494" i="16" s="1"/>
  <c r="C2494" i="16" s="1"/>
  <c r="I2337" i="16"/>
  <c r="E2337" i="16" s="1"/>
  <c r="C2337" i="16" s="1"/>
  <c r="I2193" i="16"/>
  <c r="E2193" i="16" s="1"/>
  <c r="C2193" i="16" s="1"/>
  <c r="I3607" i="16"/>
  <c r="E3607" i="16" s="1"/>
  <c r="C3607" i="16" s="1"/>
  <c r="I3740" i="16"/>
  <c r="E3740" i="16" s="1"/>
  <c r="C3740" i="16" s="1"/>
  <c r="I3595" i="16"/>
  <c r="E3595" i="16" s="1"/>
  <c r="C3595" i="16" s="1"/>
  <c r="I3440" i="16"/>
  <c r="E3440" i="16" s="1"/>
  <c r="C3440" i="16" s="1"/>
  <c r="I3295" i="16"/>
  <c r="E3295" i="16" s="1"/>
  <c r="C3295" i="16" s="1"/>
  <c r="I3151" i="16"/>
  <c r="E3151" i="16" s="1"/>
  <c r="C3151" i="16" s="1"/>
  <c r="I3007" i="16"/>
  <c r="E3007" i="16" s="1"/>
  <c r="C3007" i="16" s="1"/>
  <c r="I2863" i="16"/>
  <c r="E2863" i="16" s="1"/>
  <c r="C2863" i="16" s="1"/>
  <c r="I2720" i="16"/>
  <c r="E2720" i="16" s="1"/>
  <c r="C2720" i="16" s="1"/>
  <c r="I2576" i="16"/>
  <c r="E2576" i="16" s="1"/>
  <c r="C2576" i="16" s="1"/>
  <c r="I2432" i="16"/>
  <c r="E2432" i="16" s="1"/>
  <c r="C2432" i="16" s="1"/>
  <c r="I2289" i="16"/>
  <c r="E2289" i="16" s="1"/>
  <c r="C2289" i="16" s="1"/>
  <c r="I2145" i="16"/>
  <c r="E2145" i="16" s="1"/>
  <c r="C2145" i="16" s="1"/>
  <c r="I3787" i="16"/>
  <c r="E3787" i="16" s="1"/>
  <c r="C3787" i="16" s="1"/>
  <c r="I3642" i="16"/>
  <c r="E3642" i="16" s="1"/>
  <c r="C3642" i="16" s="1"/>
  <c r="I3498" i="16"/>
  <c r="E3498" i="16" s="1"/>
  <c r="C3498" i="16" s="1"/>
  <c r="I3355" i="16"/>
  <c r="E3355" i="16" s="1"/>
  <c r="C3355" i="16" s="1"/>
  <c r="I3211" i="16"/>
  <c r="E3211" i="16" s="1"/>
  <c r="C3211" i="16" s="1"/>
  <c r="I3066" i="16"/>
  <c r="E3066" i="16" s="1"/>
  <c r="C3066" i="16" s="1"/>
  <c r="I2923" i="16"/>
  <c r="E2923" i="16" s="1"/>
  <c r="C2923" i="16" s="1"/>
  <c r="I2778" i="16"/>
  <c r="E2778" i="16" s="1"/>
  <c r="C2778" i="16" s="1"/>
  <c r="I2635" i="16"/>
  <c r="E2635" i="16" s="1"/>
  <c r="C2635" i="16" s="1"/>
  <c r="I2491" i="16"/>
  <c r="E2491" i="16" s="1"/>
  <c r="C2491" i="16" s="1"/>
  <c r="I2347" i="16"/>
  <c r="E2347" i="16" s="1"/>
  <c r="C2347" i="16" s="1"/>
  <c r="I2204" i="16"/>
  <c r="E2204" i="16" s="1"/>
  <c r="C2204" i="16" s="1"/>
  <c r="I3546" i="16"/>
  <c r="E3546" i="16" s="1"/>
  <c r="C3546" i="16" s="1"/>
  <c r="I3402" i="16"/>
  <c r="E3402" i="16" s="1"/>
  <c r="C3402" i="16" s="1"/>
  <c r="I3235" i="16"/>
  <c r="E3235" i="16" s="1"/>
  <c r="C3235" i="16" s="1"/>
  <c r="I3090" i="16"/>
  <c r="E3090" i="16" s="1"/>
  <c r="C3090" i="16" s="1"/>
  <c r="I2946" i="16"/>
  <c r="E2946" i="16" s="1"/>
  <c r="C2946" i="16" s="1"/>
  <c r="I2802" i="16"/>
  <c r="E2802" i="16" s="1"/>
  <c r="C2802" i="16" s="1"/>
  <c r="I2658" i="16"/>
  <c r="E2658" i="16" s="1"/>
  <c r="C2658" i="16" s="1"/>
  <c r="I2514" i="16"/>
  <c r="E2514" i="16" s="1"/>
  <c r="C2514" i="16" s="1"/>
  <c r="I2359" i="16"/>
  <c r="E2359" i="16" s="1"/>
  <c r="C2359" i="16" s="1"/>
  <c r="I2214" i="16"/>
  <c r="E2214" i="16" s="1"/>
  <c r="C2214" i="16" s="1"/>
  <c r="I2070" i="16"/>
  <c r="E2070" i="16" s="1"/>
  <c r="C2070" i="16" s="1"/>
  <c r="I1926" i="16"/>
  <c r="E1926" i="16" s="1"/>
  <c r="C1926" i="16" s="1"/>
  <c r="I3690" i="16"/>
  <c r="E3690" i="16" s="1"/>
  <c r="C3690" i="16" s="1"/>
  <c r="I3401" i="16"/>
  <c r="E3401" i="16" s="1"/>
  <c r="C3401" i="16" s="1"/>
  <c r="I3257" i="16"/>
  <c r="E3257" i="16" s="1"/>
  <c r="C3257" i="16" s="1"/>
  <c r="I3114" i="16"/>
  <c r="E3114" i="16" s="1"/>
  <c r="C3114" i="16" s="1"/>
  <c r="I2968" i="16"/>
  <c r="E2968" i="16" s="1"/>
  <c r="C2968" i="16" s="1"/>
  <c r="I2825" i="16"/>
  <c r="E2825" i="16" s="1"/>
  <c r="C2825" i="16" s="1"/>
  <c r="I2681" i="16"/>
  <c r="E2681" i="16" s="1"/>
  <c r="C2681" i="16" s="1"/>
  <c r="I2537" i="16"/>
  <c r="E2537" i="16" s="1"/>
  <c r="C2537" i="16" s="1"/>
  <c r="I2393" i="16"/>
  <c r="E2393" i="16" s="1"/>
  <c r="C2393" i="16" s="1"/>
  <c r="I2249" i="16"/>
  <c r="E2249" i="16" s="1"/>
  <c r="C2249" i="16" s="1"/>
  <c r="I2105" i="16"/>
  <c r="E2105" i="16" s="1"/>
  <c r="C2105" i="16" s="1"/>
  <c r="I1961" i="16"/>
  <c r="E1961" i="16" s="1"/>
  <c r="C1961" i="16" s="1"/>
  <c r="I1817" i="16"/>
  <c r="E1817" i="16" s="1"/>
  <c r="C1817" i="16" s="1"/>
  <c r="I3760" i="16"/>
  <c r="E3760" i="16" s="1"/>
  <c r="C3760" i="16" s="1"/>
  <c r="I3616" i="16"/>
  <c r="E3616" i="16" s="1"/>
  <c r="C3616" i="16" s="1"/>
  <c r="I3473" i="16"/>
  <c r="E3473" i="16" s="1"/>
  <c r="C3473" i="16" s="1"/>
  <c r="I3328" i="16"/>
  <c r="E3328" i="16" s="1"/>
  <c r="C3328" i="16" s="1"/>
  <c r="I3183" i="16"/>
  <c r="E3183" i="16" s="1"/>
  <c r="C3183" i="16" s="1"/>
  <c r="I3039" i="16"/>
  <c r="E3039" i="16" s="1"/>
  <c r="C3039" i="16" s="1"/>
  <c r="I2895" i="16"/>
  <c r="E2895" i="16" s="1"/>
  <c r="C2895" i="16" s="1"/>
  <c r="I2752" i="16"/>
  <c r="E2752" i="16" s="1"/>
  <c r="C2752" i="16" s="1"/>
  <c r="I2608" i="16"/>
  <c r="E2608" i="16" s="1"/>
  <c r="C2608" i="16" s="1"/>
  <c r="I2465" i="16"/>
  <c r="E2465" i="16" s="1"/>
  <c r="C2465" i="16" s="1"/>
  <c r="I2308" i="16"/>
  <c r="E2308" i="16" s="1"/>
  <c r="C2308" i="16" s="1"/>
  <c r="I2165" i="16"/>
  <c r="E2165" i="16" s="1"/>
  <c r="C2165" i="16" s="1"/>
  <c r="I3842" i="16"/>
  <c r="E3842" i="16" s="1"/>
  <c r="C3842" i="16" s="1"/>
  <c r="I3699" i="16"/>
  <c r="E3699" i="16" s="1"/>
  <c r="C3699" i="16" s="1"/>
  <c r="I3544" i="16"/>
  <c r="E3544" i="16" s="1"/>
  <c r="C3544" i="16" s="1"/>
  <c r="I3399" i="16"/>
  <c r="E3399" i="16" s="1"/>
  <c r="C3399" i="16" s="1"/>
  <c r="I3255" i="16"/>
  <c r="E3255" i="16" s="1"/>
  <c r="C3255" i="16" s="1"/>
  <c r="I3111" i="16"/>
  <c r="E3111" i="16" s="1"/>
  <c r="C3111" i="16" s="1"/>
  <c r="I2967" i="16"/>
  <c r="E2967" i="16" s="1"/>
  <c r="C2967" i="16" s="1"/>
  <c r="I2823" i="16"/>
  <c r="E2823" i="16" s="1"/>
  <c r="C2823" i="16" s="1"/>
  <c r="I2679" i="16"/>
  <c r="E2679" i="16" s="1"/>
  <c r="C2679" i="16" s="1"/>
  <c r="I2535" i="16"/>
  <c r="E2535" i="16" s="1"/>
  <c r="C2535" i="16" s="1"/>
  <c r="I2390" i="16"/>
  <c r="E2390" i="16" s="1"/>
  <c r="C2390" i="16" s="1"/>
  <c r="I2247" i="16"/>
  <c r="E2247" i="16" s="1"/>
  <c r="C2247" i="16" s="1"/>
  <c r="I2103" i="16"/>
  <c r="E2103" i="16" s="1"/>
  <c r="C2103" i="16" s="1"/>
  <c r="I3770" i="16"/>
  <c r="E3770" i="16" s="1"/>
  <c r="C3770" i="16" s="1"/>
  <c r="I3625" i="16"/>
  <c r="E3625" i="16" s="1"/>
  <c r="C3625" i="16" s="1"/>
  <c r="I3482" i="16"/>
  <c r="E3482" i="16" s="1"/>
  <c r="C3482" i="16" s="1"/>
  <c r="I3338" i="16"/>
  <c r="E3338" i="16" s="1"/>
  <c r="C3338" i="16" s="1"/>
  <c r="I3194" i="16"/>
  <c r="E3194" i="16" s="1"/>
  <c r="C3194" i="16" s="1"/>
  <c r="I3049" i="16"/>
  <c r="E3049" i="16" s="1"/>
  <c r="C3049" i="16" s="1"/>
  <c r="I2906" i="16"/>
  <c r="E2906" i="16" s="1"/>
  <c r="C2906" i="16" s="1"/>
  <c r="I2738" i="16"/>
  <c r="E2738" i="16" s="1"/>
  <c r="C2738" i="16" s="1"/>
  <c r="I2594" i="16"/>
  <c r="E2594" i="16" s="1"/>
  <c r="C2594" i="16" s="1"/>
  <c r="I2450" i="16"/>
  <c r="E2450" i="16" s="1"/>
  <c r="C2450" i="16" s="1"/>
  <c r="I2307" i="16"/>
  <c r="E2307" i="16" s="1"/>
  <c r="C2307" i="16" s="1"/>
  <c r="I2150" i="16"/>
  <c r="E2150" i="16" s="1"/>
  <c r="C2150" i="16" s="1"/>
  <c r="I3805" i="16"/>
  <c r="E3805" i="16" s="1"/>
  <c r="C3805" i="16" s="1"/>
  <c r="I3661" i="16"/>
  <c r="E3661" i="16" s="1"/>
  <c r="C3661" i="16" s="1"/>
  <c r="I3517" i="16"/>
  <c r="E3517" i="16" s="1"/>
  <c r="C3517" i="16" s="1"/>
  <c r="I3372" i="16"/>
  <c r="E3372" i="16" s="1"/>
  <c r="C3372" i="16" s="1"/>
  <c r="I3229" i="16"/>
  <c r="E3229" i="16" s="1"/>
  <c r="C3229" i="16" s="1"/>
  <c r="I3085" i="16"/>
  <c r="E3085" i="16" s="1"/>
  <c r="C3085" i="16" s="1"/>
  <c r="I2941" i="16"/>
  <c r="E2941" i="16" s="1"/>
  <c r="C2941" i="16" s="1"/>
  <c r="I2797" i="16"/>
  <c r="E2797" i="16" s="1"/>
  <c r="C2797" i="16" s="1"/>
  <c r="I2654" i="16"/>
  <c r="E2654" i="16" s="1"/>
  <c r="C2654" i="16" s="1"/>
  <c r="I2509" i="16"/>
  <c r="E2509" i="16" s="1"/>
  <c r="C2509" i="16" s="1"/>
  <c r="I2353" i="16"/>
  <c r="E2353" i="16" s="1"/>
  <c r="C2353" i="16" s="1"/>
  <c r="I2209" i="16"/>
  <c r="E2209" i="16" s="1"/>
  <c r="C2209" i="16" s="1"/>
  <c r="I2087" i="16"/>
  <c r="E2087" i="16" s="1"/>
  <c r="C2087" i="16" s="1"/>
  <c r="I1944" i="16"/>
  <c r="E1944" i="16" s="1"/>
  <c r="C1944" i="16" s="1"/>
  <c r="I1800" i="16"/>
  <c r="E1800" i="16" s="1"/>
  <c r="C1800" i="16" s="1"/>
  <c r="I1656" i="16"/>
  <c r="E1656" i="16" s="1"/>
  <c r="C1656" i="16" s="1"/>
  <c r="I1512" i="16"/>
  <c r="E1512" i="16" s="1"/>
  <c r="C1512" i="16" s="1"/>
  <c r="I1368" i="16"/>
  <c r="E1368" i="16" s="1"/>
  <c r="C1368" i="16" s="1"/>
  <c r="I3821" i="16"/>
  <c r="E3821" i="16" s="1"/>
  <c r="C3821" i="16" s="1"/>
  <c r="I3744" i="16"/>
  <c r="E3744" i="16" s="1"/>
  <c r="C3744" i="16" s="1"/>
  <c r="I3599" i="16"/>
  <c r="E3599" i="16" s="1"/>
  <c r="C3599" i="16" s="1"/>
  <c r="I3456" i="16"/>
  <c r="E3456" i="16" s="1"/>
  <c r="C3456" i="16" s="1"/>
  <c r="I3312" i="16"/>
  <c r="E3312" i="16" s="1"/>
  <c r="C3312" i="16" s="1"/>
  <c r="I3167" i="16"/>
  <c r="E3167" i="16" s="1"/>
  <c r="C3167" i="16" s="1"/>
  <c r="I3023" i="16"/>
  <c r="E3023" i="16" s="1"/>
  <c r="C3023" i="16" s="1"/>
  <c r="I2880" i="16"/>
  <c r="E2880" i="16" s="1"/>
  <c r="C2880" i="16" s="1"/>
  <c r="I2736" i="16"/>
  <c r="E2736" i="16" s="1"/>
  <c r="C2736" i="16" s="1"/>
  <c r="I2580" i="16"/>
  <c r="E2580" i="16" s="1"/>
  <c r="C2580" i="16" s="1"/>
  <c r="I2436" i="16"/>
  <c r="E2436" i="16" s="1"/>
  <c r="C2436" i="16" s="1"/>
  <c r="I2292" i="16"/>
  <c r="E2292" i="16" s="1"/>
  <c r="C2292" i="16" s="1"/>
  <c r="I2149" i="16"/>
  <c r="E2149" i="16" s="1"/>
  <c r="C2149" i="16" s="1"/>
  <c r="I3802" i="16"/>
  <c r="E3802" i="16" s="1"/>
  <c r="C3802" i="16" s="1"/>
  <c r="I3659" i="16"/>
  <c r="E3659" i="16" s="1"/>
  <c r="C3659" i="16" s="1"/>
  <c r="I3516" i="16"/>
  <c r="E3516" i="16" s="1"/>
  <c r="C3516" i="16" s="1"/>
  <c r="I3371" i="16"/>
  <c r="E3371" i="16" s="1"/>
  <c r="C3371" i="16" s="1"/>
  <c r="I3227" i="16"/>
  <c r="E3227" i="16" s="1"/>
  <c r="C3227" i="16" s="1"/>
  <c r="I3082" i="16"/>
  <c r="E3082" i="16" s="1"/>
  <c r="C3082" i="16" s="1"/>
  <c r="I2938" i="16"/>
  <c r="E2938" i="16" s="1"/>
  <c r="C2938" i="16" s="1"/>
  <c r="I2795" i="16"/>
  <c r="E2795" i="16" s="1"/>
  <c r="C2795" i="16" s="1"/>
  <c r="I2652" i="16"/>
  <c r="E2652" i="16" s="1"/>
  <c r="C2652" i="16" s="1"/>
  <c r="I2508" i="16"/>
  <c r="E2508" i="16" s="1"/>
  <c r="C2508" i="16" s="1"/>
  <c r="I2363" i="16"/>
  <c r="E2363" i="16" s="1"/>
  <c r="C2363" i="16" s="1"/>
  <c r="I2220" i="16"/>
  <c r="E2220" i="16" s="1"/>
  <c r="C2220" i="16" s="1"/>
  <c r="I3798" i="16"/>
  <c r="E3798" i="16" s="1"/>
  <c r="C3798" i="16" s="1"/>
  <c r="I3705" i="16"/>
  <c r="E3705" i="16" s="1"/>
  <c r="C3705" i="16" s="1"/>
  <c r="I3562" i="16"/>
  <c r="E3562" i="16" s="1"/>
  <c r="C3562" i="16" s="1"/>
  <c r="I3418" i="16"/>
  <c r="E3418" i="16" s="1"/>
  <c r="C3418" i="16" s="1"/>
  <c r="I3275" i="16"/>
  <c r="E3275" i="16" s="1"/>
  <c r="C3275" i="16" s="1"/>
  <c r="I3131" i="16"/>
  <c r="E3131" i="16" s="1"/>
  <c r="C3131" i="16" s="1"/>
  <c r="I2987" i="16"/>
  <c r="E2987" i="16" s="1"/>
  <c r="C2987" i="16" s="1"/>
  <c r="I2842" i="16"/>
  <c r="E2842" i="16" s="1"/>
  <c r="C2842" i="16" s="1"/>
  <c r="I2686" i="16"/>
  <c r="E2686" i="16" s="1"/>
  <c r="C2686" i="16" s="1"/>
  <c r="I2542" i="16"/>
  <c r="E2542" i="16" s="1"/>
  <c r="C2542" i="16" s="1"/>
  <c r="I2398" i="16"/>
  <c r="E2398" i="16" s="1"/>
  <c r="C2398" i="16" s="1"/>
  <c r="I2254" i="16"/>
  <c r="E2254" i="16" s="1"/>
  <c r="C2254" i="16" s="1"/>
  <c r="I2110" i="16"/>
  <c r="E2110" i="16" s="1"/>
  <c r="C2110" i="16" s="1"/>
  <c r="I3777" i="16"/>
  <c r="E3777" i="16" s="1"/>
  <c r="C3777" i="16" s="1"/>
  <c r="I3632" i="16"/>
  <c r="E3632" i="16" s="1"/>
  <c r="C3632" i="16" s="1"/>
  <c r="I3488" i="16"/>
  <c r="E3488" i="16" s="1"/>
  <c r="C3488" i="16" s="1"/>
  <c r="I3345" i="16"/>
  <c r="E3345" i="16" s="1"/>
  <c r="C3345" i="16" s="1"/>
  <c r="I3201" i="16"/>
  <c r="E3201" i="16" s="1"/>
  <c r="C3201" i="16" s="1"/>
  <c r="I3057" i="16"/>
  <c r="E3057" i="16" s="1"/>
  <c r="C3057" i="16" s="1"/>
  <c r="I2913" i="16"/>
  <c r="E2913" i="16" s="1"/>
  <c r="C2913" i="16" s="1"/>
  <c r="I2769" i="16"/>
  <c r="E2769" i="16" s="1"/>
  <c r="C2769" i="16" s="1"/>
  <c r="I2625" i="16"/>
  <c r="E2625" i="16" s="1"/>
  <c r="C2625" i="16" s="1"/>
  <c r="I2481" i="16"/>
  <c r="E2481" i="16" s="1"/>
  <c r="C2481" i="16" s="1"/>
  <c r="I2325" i="16"/>
  <c r="E2325" i="16" s="1"/>
  <c r="C2325" i="16" s="1"/>
  <c r="I2182" i="16"/>
  <c r="E2182" i="16" s="1"/>
  <c r="C2182" i="16" s="1"/>
  <c r="I3784" i="16"/>
  <c r="E3784" i="16" s="1"/>
  <c r="C3784" i="16" s="1"/>
  <c r="I3728" i="16"/>
  <c r="E3728" i="16" s="1"/>
  <c r="C3728" i="16" s="1"/>
  <c r="I3584" i="16"/>
  <c r="E3584" i="16" s="1"/>
  <c r="C3584" i="16" s="1"/>
  <c r="I3428" i="16"/>
  <c r="E3428" i="16" s="1"/>
  <c r="C3428" i="16" s="1"/>
  <c r="I3284" i="16"/>
  <c r="E3284" i="16" s="1"/>
  <c r="C3284" i="16" s="1"/>
  <c r="I3139" i="16"/>
  <c r="E3139" i="16" s="1"/>
  <c r="C3139" i="16" s="1"/>
  <c r="I2995" i="16"/>
  <c r="E2995" i="16" s="1"/>
  <c r="C2995" i="16" s="1"/>
  <c r="I2852" i="16"/>
  <c r="E2852" i="16" s="1"/>
  <c r="C2852" i="16" s="1"/>
  <c r="I2708" i="16"/>
  <c r="E2708" i="16" s="1"/>
  <c r="C2708" i="16" s="1"/>
  <c r="I2564" i="16"/>
  <c r="E2564" i="16" s="1"/>
  <c r="C2564" i="16" s="1"/>
  <c r="I2420" i="16"/>
  <c r="E2420" i="16" s="1"/>
  <c r="C2420" i="16" s="1"/>
  <c r="I2276" i="16"/>
  <c r="E2276" i="16" s="1"/>
  <c r="C2276" i="16" s="1"/>
  <c r="I2132" i="16"/>
  <c r="E2132" i="16" s="1"/>
  <c r="C2132" i="16" s="1"/>
  <c r="I3776" i="16"/>
  <c r="E3776" i="16" s="1"/>
  <c r="C3776" i="16" s="1"/>
  <c r="I3631" i="16"/>
  <c r="E3631" i="16" s="1"/>
  <c r="C3631" i="16" s="1"/>
  <c r="I3487" i="16"/>
  <c r="E3487" i="16" s="1"/>
  <c r="C3487" i="16" s="1"/>
  <c r="I3343" i="16"/>
  <c r="E3343" i="16" s="1"/>
  <c r="C3343" i="16" s="1"/>
  <c r="I3199" i="16"/>
  <c r="E3199" i="16" s="1"/>
  <c r="C3199" i="16" s="1"/>
  <c r="I3056" i="16"/>
  <c r="E3056" i="16" s="1"/>
  <c r="C3056" i="16" s="1"/>
  <c r="I2912" i="16"/>
  <c r="E2912" i="16" s="1"/>
  <c r="C2912" i="16" s="1"/>
  <c r="I2767" i="16"/>
  <c r="E2767" i="16" s="1"/>
  <c r="C2767" i="16" s="1"/>
  <c r="I2623" i="16"/>
  <c r="E2623" i="16" s="1"/>
  <c r="C2623" i="16" s="1"/>
  <c r="I2479" i="16"/>
  <c r="E2479" i="16" s="1"/>
  <c r="C2479" i="16" s="1"/>
  <c r="I2335" i="16"/>
  <c r="E2335" i="16" s="1"/>
  <c r="C2335" i="16" s="1"/>
  <c r="I2192" i="16"/>
  <c r="E2192" i="16" s="1"/>
  <c r="C2192" i="16" s="1"/>
  <c r="I3534" i="16"/>
  <c r="E3534" i="16" s="1"/>
  <c r="C3534" i="16" s="1"/>
  <c r="I3378" i="16"/>
  <c r="E3378" i="16" s="1"/>
  <c r="C3378" i="16" s="1"/>
  <c r="I3221" i="16"/>
  <c r="E3221" i="16" s="1"/>
  <c r="C3221" i="16" s="1"/>
  <c r="I3078" i="16"/>
  <c r="E3078" i="16" s="1"/>
  <c r="C3078" i="16" s="1"/>
  <c r="I2935" i="16"/>
  <c r="E2935" i="16" s="1"/>
  <c r="C2935" i="16" s="1"/>
  <c r="I2789" i="16"/>
  <c r="E2789" i="16" s="1"/>
  <c r="C2789" i="16" s="1"/>
  <c r="I2646" i="16"/>
  <c r="E2646" i="16" s="1"/>
  <c r="C2646" i="16" s="1"/>
  <c r="I2502" i="16"/>
  <c r="E2502" i="16" s="1"/>
  <c r="C2502" i="16" s="1"/>
  <c r="I2346" i="16"/>
  <c r="E2346" i="16" s="1"/>
  <c r="C2346" i="16" s="1"/>
  <c r="I2202" i="16"/>
  <c r="E2202" i="16" s="1"/>
  <c r="C2202" i="16" s="1"/>
  <c r="I2058" i="16"/>
  <c r="E2058" i="16" s="1"/>
  <c r="C2058" i="16" s="1"/>
  <c r="I1914" i="16"/>
  <c r="E1914" i="16" s="1"/>
  <c r="C1914" i="16" s="1"/>
  <c r="I3833" i="16"/>
  <c r="E3833" i="16" s="1"/>
  <c r="C3833" i="16" s="1"/>
  <c r="I3388" i="16"/>
  <c r="E3388" i="16" s="1"/>
  <c r="C3388" i="16" s="1"/>
  <c r="I3245" i="16"/>
  <c r="E3245" i="16" s="1"/>
  <c r="C3245" i="16" s="1"/>
  <c r="I3101" i="16"/>
  <c r="E3101" i="16" s="1"/>
  <c r="C3101" i="16" s="1"/>
  <c r="I2957" i="16"/>
  <c r="E2957" i="16" s="1"/>
  <c r="C2957" i="16" s="1"/>
  <c r="I2812" i="16"/>
  <c r="E2812" i="16" s="1"/>
  <c r="C2812" i="16" s="1"/>
  <c r="I2669" i="16"/>
  <c r="E2669" i="16" s="1"/>
  <c r="C2669" i="16" s="1"/>
  <c r="I2524" i="16"/>
  <c r="E2524" i="16" s="1"/>
  <c r="C2524" i="16" s="1"/>
  <c r="I2382" i="16"/>
  <c r="E2382" i="16" s="1"/>
  <c r="C2382" i="16" s="1"/>
  <c r="I2238" i="16"/>
  <c r="E2238" i="16" s="1"/>
  <c r="C2238" i="16" s="1"/>
  <c r="I2093" i="16"/>
  <c r="E2093" i="16" s="1"/>
  <c r="C2093" i="16" s="1"/>
  <c r="I1949" i="16"/>
  <c r="E1949" i="16" s="1"/>
  <c r="C1949" i="16" s="1"/>
  <c r="I3810" i="16"/>
  <c r="E3810" i="16" s="1"/>
  <c r="C3810" i="16" s="1"/>
  <c r="I3747" i="16"/>
  <c r="E3747" i="16" s="1"/>
  <c r="C3747" i="16" s="1"/>
  <c r="I3604" i="16"/>
  <c r="E3604" i="16" s="1"/>
  <c r="C3604" i="16" s="1"/>
  <c r="I3460" i="16"/>
  <c r="E3460" i="16" s="1"/>
  <c r="C3460" i="16" s="1"/>
  <c r="I3315" i="16"/>
  <c r="E3315" i="16" s="1"/>
  <c r="C3315" i="16" s="1"/>
  <c r="I3172" i="16"/>
  <c r="E3172" i="16" s="1"/>
  <c r="C3172" i="16" s="1"/>
  <c r="I3027" i="16"/>
  <c r="E3027" i="16" s="1"/>
  <c r="C3027" i="16" s="1"/>
  <c r="I2884" i="16"/>
  <c r="E2884" i="16" s="1"/>
  <c r="C2884" i="16" s="1"/>
  <c r="I2740" i="16"/>
  <c r="E2740" i="16" s="1"/>
  <c r="C2740" i="16" s="1"/>
  <c r="I2597" i="16"/>
  <c r="E2597" i="16" s="1"/>
  <c r="C2597" i="16" s="1"/>
  <c r="I2452" i="16"/>
  <c r="E2452" i="16" s="1"/>
  <c r="C2452" i="16" s="1"/>
  <c r="I2296" i="16"/>
  <c r="E2296" i="16" s="1"/>
  <c r="C2296" i="16" s="1"/>
  <c r="I2151" i="16"/>
  <c r="E2151" i="16" s="1"/>
  <c r="C2151" i="16" s="1"/>
  <c r="I3830" i="16"/>
  <c r="E3830" i="16" s="1"/>
  <c r="C3830" i="16" s="1"/>
  <c r="I3687" i="16"/>
  <c r="E3687" i="16" s="1"/>
  <c r="C3687" i="16" s="1"/>
  <c r="I3531" i="16"/>
  <c r="E3531" i="16" s="1"/>
  <c r="C3531" i="16" s="1"/>
  <c r="I3387" i="16"/>
  <c r="E3387" i="16" s="1"/>
  <c r="C3387" i="16" s="1"/>
  <c r="I3243" i="16"/>
  <c r="E3243" i="16" s="1"/>
  <c r="C3243" i="16" s="1"/>
  <c r="I3099" i="16"/>
  <c r="E3099" i="16" s="1"/>
  <c r="C3099" i="16" s="1"/>
  <c r="I2955" i="16"/>
  <c r="E2955" i="16" s="1"/>
  <c r="C2955" i="16" s="1"/>
  <c r="I2810" i="16"/>
  <c r="E2810" i="16" s="1"/>
  <c r="C2810" i="16" s="1"/>
  <c r="I2667" i="16"/>
  <c r="E2667" i="16" s="1"/>
  <c r="C2667" i="16" s="1"/>
  <c r="I2522" i="16"/>
  <c r="E2522" i="16" s="1"/>
  <c r="C2522" i="16" s="1"/>
  <c r="I2379" i="16"/>
  <c r="E2379" i="16" s="1"/>
  <c r="C2379" i="16" s="1"/>
  <c r="I2235" i="16"/>
  <c r="E2235" i="16" s="1"/>
  <c r="C2235" i="16" s="1"/>
  <c r="I3702" i="16"/>
  <c r="E3702" i="16" s="1"/>
  <c r="C3702" i="16" s="1"/>
  <c r="I3758" i="16"/>
  <c r="E3758" i="16" s="1"/>
  <c r="C3758" i="16" s="1"/>
  <c r="I3614" i="16"/>
  <c r="E3614" i="16" s="1"/>
  <c r="C3614" i="16" s="1"/>
  <c r="I3470" i="16"/>
  <c r="E3470" i="16" s="1"/>
  <c r="C3470" i="16" s="1"/>
  <c r="I3326" i="16"/>
  <c r="E3326" i="16" s="1"/>
  <c r="C3326" i="16" s="1"/>
  <c r="I3182" i="16"/>
  <c r="E3182" i="16" s="1"/>
  <c r="C3182" i="16" s="1"/>
  <c r="I3038" i="16"/>
  <c r="E3038" i="16" s="1"/>
  <c r="C3038" i="16" s="1"/>
  <c r="I2894" i="16"/>
  <c r="E2894" i="16" s="1"/>
  <c r="C2894" i="16" s="1"/>
  <c r="I2726" i="16"/>
  <c r="E2726" i="16" s="1"/>
  <c r="C2726" i="16" s="1"/>
  <c r="I2582" i="16"/>
  <c r="E2582" i="16" s="1"/>
  <c r="C2582" i="16" s="1"/>
  <c r="I2438" i="16"/>
  <c r="E2438" i="16" s="1"/>
  <c r="C2438" i="16" s="1"/>
  <c r="I2295" i="16"/>
  <c r="E2295" i="16" s="1"/>
  <c r="C2295" i="16" s="1"/>
  <c r="I2138" i="16"/>
  <c r="E2138" i="16" s="1"/>
  <c r="C2138" i="16" s="1"/>
  <c r="I3793" i="16"/>
  <c r="E3793" i="16" s="1"/>
  <c r="C3793" i="16" s="1"/>
  <c r="I3649" i="16"/>
  <c r="E3649" i="16" s="1"/>
  <c r="C3649" i="16" s="1"/>
  <c r="I3505" i="16"/>
  <c r="E3505" i="16" s="1"/>
  <c r="C3505" i="16" s="1"/>
  <c r="I3361" i="16"/>
  <c r="E3361" i="16" s="1"/>
  <c r="C3361" i="16" s="1"/>
  <c r="I3217" i="16"/>
  <c r="E3217" i="16" s="1"/>
  <c r="C3217" i="16" s="1"/>
  <c r="I3073" i="16"/>
  <c r="E3073" i="16" s="1"/>
  <c r="C3073" i="16" s="1"/>
  <c r="I2929" i="16"/>
  <c r="E2929" i="16" s="1"/>
  <c r="C2929" i="16" s="1"/>
  <c r="I2785" i="16"/>
  <c r="E2785" i="16" s="1"/>
  <c r="C2785" i="16" s="1"/>
  <c r="I2641" i="16"/>
  <c r="E2641" i="16" s="1"/>
  <c r="C2641" i="16" s="1"/>
  <c r="I2496" i="16"/>
  <c r="E2496" i="16" s="1"/>
  <c r="C2496" i="16" s="1"/>
  <c r="I2341" i="16"/>
  <c r="E2341" i="16" s="1"/>
  <c r="C2341" i="16" s="1"/>
  <c r="I2197" i="16"/>
  <c r="E2197" i="16" s="1"/>
  <c r="C2197" i="16" s="1"/>
  <c r="I2075" i="16"/>
  <c r="E2075" i="16" s="1"/>
  <c r="C2075" i="16" s="1"/>
  <c r="I1933" i="16"/>
  <c r="E1933" i="16" s="1"/>
  <c r="C1933" i="16" s="1"/>
  <c r="I1788" i="16"/>
  <c r="E1788" i="16" s="1"/>
  <c r="C1788" i="16" s="1"/>
  <c r="I1644" i="16"/>
  <c r="E1644" i="16" s="1"/>
  <c r="C1644" i="16" s="1"/>
  <c r="I1500" i="16"/>
  <c r="E1500" i="16" s="1"/>
  <c r="C1500" i="16" s="1"/>
  <c r="I1356" i="16"/>
  <c r="E1356" i="16" s="1"/>
  <c r="C1356" i="16" s="1"/>
  <c r="I1212" i="16"/>
  <c r="E1212" i="16" s="1"/>
  <c r="C1212" i="16" s="1"/>
  <c r="I2088" i="16"/>
  <c r="E2088" i="16" s="1"/>
  <c r="C2088" i="16" s="1"/>
  <c r="I1943" i="16"/>
  <c r="E1943" i="16" s="1"/>
  <c r="C1943" i="16" s="1"/>
  <c r="I3713" i="16"/>
  <c r="E3713" i="16" s="1"/>
  <c r="C3713" i="16" s="1"/>
  <c r="I3732" i="16"/>
  <c r="E3732" i="16" s="1"/>
  <c r="C3732" i="16" s="1"/>
  <c r="I3588" i="16"/>
  <c r="E3588" i="16" s="1"/>
  <c r="C3588" i="16" s="1"/>
  <c r="I3444" i="16"/>
  <c r="E3444" i="16" s="1"/>
  <c r="C3444" i="16" s="1"/>
  <c r="I3300" i="16"/>
  <c r="E3300" i="16" s="1"/>
  <c r="C3300" i="16" s="1"/>
  <c r="I3155" i="16"/>
  <c r="E3155" i="16" s="1"/>
  <c r="C3155" i="16" s="1"/>
  <c r="I3011" i="16"/>
  <c r="E3011" i="16" s="1"/>
  <c r="C3011" i="16" s="1"/>
  <c r="I2868" i="16"/>
  <c r="E2868" i="16" s="1"/>
  <c r="C2868" i="16" s="1"/>
  <c r="I2724" i="16"/>
  <c r="E2724" i="16" s="1"/>
  <c r="C2724" i="16" s="1"/>
  <c r="I2568" i="16"/>
  <c r="E2568" i="16" s="1"/>
  <c r="C2568" i="16" s="1"/>
  <c r="I2424" i="16"/>
  <c r="E2424" i="16" s="1"/>
  <c r="C2424" i="16" s="1"/>
  <c r="I2280" i="16"/>
  <c r="E2280" i="16" s="1"/>
  <c r="C2280" i="16" s="1"/>
  <c r="I2135" i="16"/>
  <c r="E2135" i="16" s="1"/>
  <c r="C2135" i="16" s="1"/>
  <c r="I3790" i="16"/>
  <c r="E3790" i="16" s="1"/>
  <c r="C3790" i="16" s="1"/>
  <c r="I3646" i="16"/>
  <c r="E3646" i="16" s="1"/>
  <c r="C3646" i="16" s="1"/>
  <c r="I3503" i="16"/>
  <c r="E3503" i="16" s="1"/>
  <c r="C3503" i="16" s="1"/>
  <c r="I3359" i="16"/>
  <c r="E3359" i="16" s="1"/>
  <c r="C3359" i="16" s="1"/>
  <c r="I3216" i="16"/>
  <c r="E3216" i="16" s="1"/>
  <c r="C3216" i="16" s="1"/>
  <c r="I3071" i="16"/>
  <c r="E3071" i="16" s="1"/>
  <c r="C3071" i="16" s="1"/>
  <c r="I2928" i="16"/>
  <c r="E2928" i="16" s="1"/>
  <c r="C2928" i="16" s="1"/>
  <c r="I2783" i="16"/>
  <c r="E2783" i="16" s="1"/>
  <c r="C2783" i="16" s="1"/>
  <c r="I2640" i="16"/>
  <c r="E2640" i="16" s="1"/>
  <c r="C2640" i="16" s="1"/>
  <c r="I2495" i="16"/>
  <c r="E2495" i="16" s="1"/>
  <c r="C2495" i="16" s="1"/>
  <c r="I2351" i="16"/>
  <c r="E2351" i="16" s="1"/>
  <c r="C2351" i="16" s="1"/>
  <c r="I2208" i="16"/>
  <c r="E2208" i="16" s="1"/>
  <c r="C2208" i="16" s="1"/>
  <c r="I3677" i="16"/>
  <c r="E3677" i="16" s="1"/>
  <c r="C3677" i="16" s="1"/>
  <c r="I3694" i="16"/>
  <c r="E3694" i="16" s="1"/>
  <c r="C3694" i="16" s="1"/>
  <c r="I3551" i="16"/>
  <c r="E3551" i="16" s="1"/>
  <c r="C3551" i="16" s="1"/>
  <c r="I3406" i="16"/>
  <c r="E3406" i="16" s="1"/>
  <c r="C3406" i="16" s="1"/>
  <c r="I3262" i="16"/>
  <c r="E3262" i="16" s="1"/>
  <c r="C3262" i="16" s="1"/>
  <c r="I3119" i="16"/>
  <c r="E3119" i="16" s="1"/>
  <c r="C3119" i="16" s="1"/>
  <c r="I2974" i="16"/>
  <c r="E2974" i="16" s="1"/>
  <c r="C2974" i="16" s="1"/>
  <c r="I2830" i="16"/>
  <c r="E2830" i="16" s="1"/>
  <c r="C2830" i="16" s="1"/>
  <c r="I2674" i="16"/>
  <c r="E2674" i="16" s="1"/>
  <c r="C2674" i="16" s="1"/>
  <c r="I2530" i="16"/>
  <c r="E2530" i="16" s="1"/>
  <c r="C2530" i="16" s="1"/>
  <c r="I2385" i="16"/>
  <c r="E2385" i="16" s="1"/>
  <c r="C2385" i="16" s="1"/>
  <c r="I2242" i="16"/>
  <c r="E2242" i="16" s="1"/>
  <c r="C2242" i="16" s="1"/>
  <c r="I2097" i="16"/>
  <c r="E2097" i="16" s="1"/>
  <c r="C2097" i="16" s="1"/>
  <c r="I3764" i="16"/>
  <c r="E3764" i="16" s="1"/>
  <c r="C3764" i="16" s="1"/>
  <c r="I3622" i="16"/>
  <c r="E3622" i="16" s="1"/>
  <c r="C3622" i="16" s="1"/>
  <c r="I3477" i="16"/>
  <c r="E3477" i="16" s="1"/>
  <c r="C3477" i="16" s="1"/>
  <c r="I3333" i="16"/>
  <c r="E3333" i="16" s="1"/>
  <c r="C3333" i="16" s="1"/>
  <c r="I3190" i="16"/>
  <c r="E3190" i="16" s="1"/>
  <c r="C3190" i="16" s="1"/>
  <c r="I3045" i="16"/>
  <c r="E3045" i="16" s="1"/>
  <c r="C3045" i="16" s="1"/>
  <c r="I2901" i="16"/>
  <c r="E2901" i="16" s="1"/>
  <c r="C2901" i="16" s="1"/>
  <c r="I2757" i="16"/>
  <c r="E2757" i="16" s="1"/>
  <c r="C2757" i="16" s="1"/>
  <c r="I2613" i="16"/>
  <c r="E2613" i="16" s="1"/>
  <c r="C2613" i="16" s="1"/>
  <c r="I2468" i="16"/>
  <c r="E2468" i="16" s="1"/>
  <c r="C2468" i="16" s="1"/>
  <c r="I2313" i="16"/>
  <c r="E2313" i="16" s="1"/>
  <c r="C2313" i="16" s="1"/>
  <c r="I2168" i="16"/>
  <c r="E2168" i="16" s="1"/>
  <c r="C2168" i="16" s="1"/>
  <c r="I3665" i="16"/>
  <c r="E3665" i="16" s="1"/>
  <c r="C3665" i="16" s="1"/>
  <c r="I3717" i="16"/>
  <c r="E3717" i="16" s="1"/>
  <c r="C3717" i="16" s="1"/>
  <c r="I3572" i="16"/>
  <c r="E3572" i="16" s="1"/>
  <c r="C3572" i="16" s="1"/>
  <c r="I3416" i="16"/>
  <c r="E3416" i="16" s="1"/>
  <c r="C3416" i="16" s="1"/>
  <c r="I3272" i="16"/>
  <c r="E3272" i="16" s="1"/>
  <c r="C3272" i="16" s="1"/>
  <c r="I3129" i="16"/>
  <c r="E3129" i="16" s="1"/>
  <c r="C3129" i="16" s="1"/>
  <c r="I2985" i="16"/>
  <c r="E2985" i="16" s="1"/>
  <c r="C2985" i="16" s="1"/>
  <c r="I2840" i="16"/>
  <c r="E2840" i="16" s="1"/>
  <c r="C2840" i="16" s="1"/>
  <c r="I2696" i="16"/>
  <c r="E2696" i="16" s="1"/>
  <c r="C2696" i="16" s="1"/>
  <c r="I2552" i="16"/>
  <c r="E2552" i="16" s="1"/>
  <c r="C2552" i="16" s="1"/>
  <c r="I2408" i="16"/>
  <c r="E2408" i="16" s="1"/>
  <c r="C2408" i="16" s="1"/>
  <c r="I2263" i="16"/>
  <c r="E2263" i="16" s="1"/>
  <c r="C2263" i="16" s="1"/>
  <c r="I2119" i="16"/>
  <c r="E2119" i="16" s="1"/>
  <c r="C2119" i="16" s="1"/>
  <c r="I3763" i="16"/>
  <c r="E3763" i="16" s="1"/>
  <c r="C3763" i="16" s="1"/>
  <c r="I3618" i="16"/>
  <c r="E3618" i="16" s="1"/>
  <c r="C3618" i="16" s="1"/>
  <c r="I3475" i="16"/>
  <c r="E3475" i="16" s="1"/>
  <c r="C3475" i="16" s="1"/>
  <c r="I3330" i="16"/>
  <c r="E3330" i="16" s="1"/>
  <c r="C3330" i="16" s="1"/>
  <c r="I3187" i="16"/>
  <c r="E3187" i="16" s="1"/>
  <c r="C3187" i="16" s="1"/>
  <c r="I3042" i="16"/>
  <c r="E3042" i="16" s="1"/>
  <c r="C3042" i="16" s="1"/>
  <c r="I2899" i="16"/>
  <c r="E2899" i="16" s="1"/>
  <c r="C2899" i="16" s="1"/>
  <c r="I2755" i="16"/>
  <c r="E2755" i="16" s="1"/>
  <c r="C2755" i="16" s="1"/>
  <c r="I2611" i="16"/>
  <c r="E2611" i="16" s="1"/>
  <c r="C2611" i="16" s="1"/>
  <c r="I2467" i="16"/>
  <c r="E2467" i="16" s="1"/>
  <c r="C2467" i="16" s="1"/>
  <c r="I2323" i="16"/>
  <c r="E2323" i="16" s="1"/>
  <c r="C2323" i="16" s="1"/>
  <c r="I2179" i="16"/>
  <c r="E2179" i="16" s="1"/>
  <c r="C2179" i="16" s="1"/>
  <c r="I3522" i="16"/>
  <c r="E3522" i="16" s="1"/>
  <c r="C3522" i="16" s="1"/>
  <c r="I3367" i="16"/>
  <c r="E3367" i="16" s="1"/>
  <c r="C3367" i="16" s="1"/>
  <c r="I3210" i="16"/>
  <c r="E3210" i="16" s="1"/>
  <c r="C3210" i="16" s="1"/>
  <c r="I3067" i="16"/>
  <c r="E3067" i="16" s="1"/>
  <c r="C3067" i="16" s="1"/>
  <c r="I2921" i="16"/>
  <c r="E2921" i="16" s="1"/>
  <c r="C2921" i="16" s="1"/>
  <c r="I2779" i="16"/>
  <c r="E2779" i="16" s="1"/>
  <c r="C2779" i="16" s="1"/>
  <c r="I2633" i="16"/>
  <c r="E2633" i="16" s="1"/>
  <c r="C2633" i="16" s="1"/>
  <c r="I2490" i="16"/>
  <c r="E2490" i="16" s="1"/>
  <c r="C2490" i="16" s="1"/>
  <c r="I2334" i="16"/>
  <c r="E2334" i="16" s="1"/>
  <c r="C2334" i="16" s="1"/>
  <c r="I2189" i="16"/>
  <c r="E2189" i="16" s="1"/>
  <c r="C2189" i="16" s="1"/>
  <c r="I2045" i="16"/>
  <c r="E2045" i="16" s="1"/>
  <c r="C2045" i="16" s="1"/>
  <c r="I1902" i="16"/>
  <c r="E1902" i="16" s="1"/>
  <c r="C1902" i="16" s="1"/>
  <c r="I3701" i="16"/>
  <c r="E3701" i="16" s="1"/>
  <c r="C3701" i="16" s="1"/>
  <c r="I3377" i="16"/>
  <c r="E3377" i="16" s="1"/>
  <c r="C3377" i="16" s="1"/>
  <c r="I3233" i="16"/>
  <c r="E3233" i="16" s="1"/>
  <c r="C3233" i="16" s="1"/>
  <c r="I3089" i="16"/>
  <c r="E3089" i="16" s="1"/>
  <c r="C3089" i="16" s="1"/>
  <c r="I2945" i="16"/>
  <c r="E2945" i="16" s="1"/>
  <c r="C2945" i="16" s="1"/>
  <c r="I2801" i="16"/>
  <c r="E2801" i="16" s="1"/>
  <c r="C2801" i="16" s="1"/>
  <c r="I2657" i="16"/>
  <c r="E2657" i="16" s="1"/>
  <c r="C2657" i="16" s="1"/>
  <c r="I2513" i="16"/>
  <c r="E2513" i="16" s="1"/>
  <c r="C2513" i="16" s="1"/>
  <c r="I2369" i="16"/>
  <c r="E2369" i="16" s="1"/>
  <c r="C2369" i="16" s="1"/>
  <c r="I2226" i="16"/>
  <c r="E2226" i="16" s="1"/>
  <c r="C2226" i="16" s="1"/>
  <c r="I2082" i="16"/>
  <c r="E2082" i="16" s="1"/>
  <c r="C2082" i="16" s="1"/>
  <c r="I1937" i="16"/>
  <c r="E1937" i="16" s="1"/>
  <c r="C1937" i="16" s="1"/>
  <c r="I3643" i="16"/>
  <c r="E3643" i="16" s="1"/>
  <c r="C3643" i="16" s="1"/>
  <c r="I3737" i="16"/>
  <c r="E3737" i="16" s="1"/>
  <c r="C3737" i="16" s="1"/>
  <c r="I3592" i="16"/>
  <c r="E3592" i="16" s="1"/>
  <c r="C3592" i="16" s="1"/>
  <c r="I3448" i="16"/>
  <c r="E3448" i="16" s="1"/>
  <c r="C3448" i="16" s="1"/>
  <c r="I3303" i="16"/>
  <c r="E3303" i="16" s="1"/>
  <c r="C3303" i="16" s="1"/>
  <c r="I3159" i="16"/>
  <c r="E3159" i="16" s="1"/>
  <c r="C3159" i="16" s="1"/>
  <c r="I3016" i="16"/>
  <c r="E3016" i="16" s="1"/>
  <c r="C3016" i="16" s="1"/>
  <c r="I2872" i="16"/>
  <c r="E2872" i="16" s="1"/>
  <c r="C2872" i="16" s="1"/>
  <c r="I2728" i="16"/>
  <c r="E2728" i="16" s="1"/>
  <c r="C2728" i="16" s="1"/>
  <c r="I2584" i="16"/>
  <c r="E2584" i="16" s="1"/>
  <c r="C2584" i="16" s="1"/>
  <c r="I2440" i="16"/>
  <c r="E2440" i="16" s="1"/>
  <c r="C2440" i="16" s="1"/>
  <c r="I2285" i="16"/>
  <c r="E2285" i="16" s="1"/>
  <c r="C2285" i="16" s="1"/>
  <c r="I2139" i="16"/>
  <c r="E2139" i="16" s="1"/>
  <c r="C2139" i="16" s="1"/>
  <c r="I3820" i="16"/>
  <c r="E3820" i="16" s="1"/>
  <c r="C3820" i="16" s="1"/>
  <c r="I3675" i="16"/>
  <c r="E3675" i="16" s="1"/>
  <c r="C3675" i="16" s="1"/>
  <c r="I3520" i="16"/>
  <c r="E3520" i="16" s="1"/>
  <c r="C3520" i="16" s="1"/>
  <c r="I3375" i="16"/>
  <c r="E3375" i="16" s="1"/>
  <c r="C3375" i="16" s="1"/>
  <c r="I3231" i="16"/>
  <c r="E3231" i="16" s="1"/>
  <c r="C3231" i="16" s="1"/>
  <c r="I3088" i="16"/>
  <c r="E3088" i="16" s="1"/>
  <c r="C3088" i="16" s="1"/>
  <c r="I2943" i="16"/>
  <c r="E2943" i="16" s="1"/>
  <c r="C2943" i="16" s="1"/>
  <c r="I2799" i="16"/>
  <c r="E2799" i="16" s="1"/>
  <c r="C2799" i="16" s="1"/>
  <c r="I2656" i="16"/>
  <c r="E2656" i="16" s="1"/>
  <c r="C2656" i="16" s="1"/>
  <c r="I2511" i="16"/>
  <c r="E2511" i="16" s="1"/>
  <c r="C2511" i="16" s="1"/>
  <c r="I2366" i="16"/>
  <c r="E2366" i="16" s="1"/>
  <c r="C2366" i="16" s="1"/>
  <c r="I2223" i="16"/>
  <c r="E2223" i="16" s="1"/>
  <c r="C2223" i="16" s="1"/>
  <c r="I3582" i="16"/>
  <c r="E3582" i="16" s="1"/>
  <c r="C3582" i="16" s="1"/>
  <c r="I3746" i="16"/>
  <c r="E3746" i="16" s="1"/>
  <c r="C3746" i="16" s="1"/>
  <c r="I3603" i="16"/>
  <c r="E3603" i="16" s="1"/>
  <c r="C3603" i="16" s="1"/>
  <c r="I3458" i="16"/>
  <c r="E3458" i="16" s="1"/>
  <c r="C3458" i="16" s="1"/>
  <c r="I3314" i="16"/>
  <c r="E3314" i="16" s="1"/>
  <c r="C3314" i="16" s="1"/>
  <c r="I3171" i="16"/>
  <c r="E3171" i="16" s="1"/>
  <c r="C3171" i="16" s="1"/>
  <c r="I3026" i="16"/>
  <c r="E3026" i="16" s="1"/>
  <c r="C3026" i="16" s="1"/>
  <c r="I2882" i="16"/>
  <c r="E2882" i="16" s="1"/>
  <c r="C2882" i="16" s="1"/>
  <c r="I2713" i="16"/>
  <c r="E2713" i="16" s="1"/>
  <c r="C2713" i="16" s="1"/>
  <c r="I2570" i="16"/>
  <c r="E2570" i="16" s="1"/>
  <c r="C2570" i="16" s="1"/>
  <c r="I2426" i="16"/>
  <c r="E2426" i="16" s="1"/>
  <c r="C2426" i="16" s="1"/>
  <c r="I2282" i="16"/>
  <c r="E2282" i="16" s="1"/>
  <c r="C2282" i="16" s="1"/>
  <c r="I2125" i="16"/>
  <c r="E2125" i="16" s="1"/>
  <c r="C2125" i="16" s="1"/>
  <c r="I3781" i="16"/>
  <c r="E3781" i="16" s="1"/>
  <c r="C3781" i="16" s="1"/>
  <c r="I3638" i="16"/>
  <c r="E3638" i="16" s="1"/>
  <c r="C3638" i="16" s="1"/>
  <c r="I3493" i="16"/>
  <c r="E3493" i="16" s="1"/>
  <c r="C3493" i="16" s="1"/>
  <c r="I3348" i="16"/>
  <c r="E3348" i="16" s="1"/>
  <c r="C3348" i="16" s="1"/>
  <c r="I3205" i="16"/>
  <c r="E3205" i="16" s="1"/>
  <c r="C3205" i="16" s="1"/>
  <c r="I3061" i="16"/>
  <c r="E3061" i="16" s="1"/>
  <c r="C3061" i="16" s="1"/>
  <c r="I2917" i="16"/>
  <c r="E2917" i="16" s="1"/>
  <c r="C2917" i="16" s="1"/>
  <c r="I2773" i="16"/>
  <c r="E2773" i="16" s="1"/>
  <c r="C2773" i="16" s="1"/>
  <c r="I2629" i="16"/>
  <c r="E2629" i="16" s="1"/>
  <c r="C2629" i="16" s="1"/>
  <c r="I2485" i="16"/>
  <c r="E2485" i="16" s="1"/>
  <c r="C2485" i="16" s="1"/>
  <c r="I2329" i="16"/>
  <c r="E2329" i="16" s="1"/>
  <c r="C2329" i="16" s="1"/>
  <c r="I2185" i="16"/>
  <c r="E2185" i="16" s="1"/>
  <c r="C2185" i="16" s="1"/>
  <c r="I2063" i="16"/>
  <c r="E2063" i="16" s="1"/>
  <c r="C2063" i="16" s="1"/>
  <c r="I1920" i="16"/>
  <c r="E1920" i="16" s="1"/>
  <c r="C1920" i="16" s="1"/>
  <c r="I1776" i="16"/>
  <c r="E1776" i="16" s="1"/>
  <c r="C1776" i="16" s="1"/>
  <c r="I1631" i="16"/>
  <c r="E1631" i="16" s="1"/>
  <c r="C1631" i="16" s="1"/>
  <c r="I1488" i="16"/>
  <c r="E1488" i="16" s="1"/>
  <c r="C1488" i="16" s="1"/>
  <c r="I1344" i="16"/>
  <c r="E1344" i="16" s="1"/>
  <c r="C1344" i="16" s="1"/>
  <c r="I3593" i="16"/>
  <c r="E3593" i="16" s="1"/>
  <c r="C3593" i="16" s="1"/>
  <c r="I3721" i="16"/>
  <c r="E3721" i="16" s="1"/>
  <c r="C3721" i="16" s="1"/>
  <c r="I3576" i="16"/>
  <c r="E3576" i="16" s="1"/>
  <c r="C3576" i="16" s="1"/>
  <c r="I3431" i="16"/>
  <c r="E3431" i="16" s="1"/>
  <c r="C3431" i="16" s="1"/>
  <c r="I3288" i="16"/>
  <c r="E3288" i="16" s="1"/>
  <c r="C3288" i="16" s="1"/>
  <c r="I3143" i="16"/>
  <c r="E3143" i="16" s="1"/>
  <c r="C3143" i="16" s="1"/>
  <c r="I2999" i="16"/>
  <c r="E2999" i="16" s="1"/>
  <c r="C2999" i="16" s="1"/>
  <c r="I2856" i="16"/>
  <c r="E2856" i="16" s="1"/>
  <c r="C2856" i="16" s="1"/>
  <c r="I2712" i="16"/>
  <c r="E2712" i="16" s="1"/>
  <c r="C2712" i="16" s="1"/>
  <c r="I2556" i="16"/>
  <c r="E2556" i="16" s="1"/>
  <c r="C2556" i="16" s="1"/>
  <c r="I2411" i="16"/>
  <c r="E2411" i="16" s="1"/>
  <c r="C2411" i="16" s="1"/>
  <c r="I2267" i="16"/>
  <c r="E2267" i="16" s="1"/>
  <c r="C2267" i="16" s="1"/>
  <c r="I2123" i="16"/>
  <c r="E2123" i="16" s="1"/>
  <c r="C2123" i="16" s="1"/>
  <c r="I3778" i="16"/>
  <c r="E3778" i="16" s="1"/>
  <c r="C3778" i="16" s="1"/>
  <c r="I3634" i="16"/>
  <c r="E3634" i="16" s="1"/>
  <c r="C3634" i="16" s="1"/>
  <c r="I3492" i="16"/>
  <c r="E3492" i="16" s="1"/>
  <c r="C3492" i="16" s="1"/>
  <c r="I3347" i="16"/>
  <c r="E3347" i="16" s="1"/>
  <c r="C3347" i="16" s="1"/>
  <c r="I3204" i="16"/>
  <c r="E3204" i="16" s="1"/>
  <c r="C3204" i="16" s="1"/>
  <c r="I3060" i="16"/>
  <c r="E3060" i="16" s="1"/>
  <c r="C3060" i="16" s="1"/>
  <c r="I2915" i="16"/>
  <c r="E2915" i="16" s="1"/>
  <c r="C2915" i="16" s="1"/>
  <c r="I2771" i="16"/>
  <c r="E2771" i="16" s="1"/>
  <c r="C2771" i="16" s="1"/>
  <c r="I2627" i="16"/>
  <c r="E2627" i="16" s="1"/>
  <c r="C2627" i="16" s="1"/>
  <c r="I2483" i="16"/>
  <c r="E2483" i="16" s="1"/>
  <c r="C2483" i="16" s="1"/>
  <c r="I2339" i="16"/>
  <c r="E2339" i="16" s="1"/>
  <c r="C2339" i="16" s="1"/>
  <c r="I2195" i="16"/>
  <c r="E2195" i="16" s="1"/>
  <c r="C2195" i="16" s="1"/>
  <c r="I3837" i="16"/>
  <c r="E3837" i="16" s="1"/>
  <c r="C3837" i="16" s="1"/>
  <c r="I3682" i="16"/>
  <c r="E3682" i="16" s="1"/>
  <c r="C3682" i="16" s="1"/>
  <c r="I3538" i="16"/>
  <c r="E3538" i="16" s="1"/>
  <c r="C3538" i="16" s="1"/>
  <c r="I3393" i="16"/>
  <c r="E3393" i="16" s="1"/>
  <c r="C3393" i="16" s="1"/>
  <c r="I3251" i="16"/>
  <c r="E3251" i="16" s="1"/>
  <c r="C3251" i="16" s="1"/>
  <c r="I3106" i="16"/>
  <c r="E3106" i="16" s="1"/>
  <c r="C3106" i="16" s="1"/>
  <c r="I2961" i="16"/>
  <c r="E2961" i="16" s="1"/>
  <c r="C2961" i="16" s="1"/>
  <c r="I2818" i="16"/>
  <c r="E2818" i="16" s="1"/>
  <c r="C2818" i="16" s="1"/>
  <c r="I2662" i="16"/>
  <c r="E2662" i="16" s="1"/>
  <c r="C2662" i="16" s="1"/>
  <c r="I2518" i="16"/>
  <c r="E2518" i="16" s="1"/>
  <c r="C2518" i="16" s="1"/>
  <c r="I2374" i="16"/>
  <c r="E2374" i="16" s="1"/>
  <c r="C2374" i="16" s="1"/>
  <c r="I2230" i="16"/>
  <c r="E2230" i="16" s="1"/>
  <c r="C2230" i="16" s="1"/>
  <c r="I3738" i="16"/>
  <c r="E3738" i="16" s="1"/>
  <c r="C3738" i="16" s="1"/>
  <c r="I3753" i="16"/>
  <c r="E3753" i="16" s="1"/>
  <c r="C3753" i="16" s="1"/>
  <c r="I3610" i="16"/>
  <c r="E3610" i="16" s="1"/>
  <c r="C3610" i="16" s="1"/>
  <c r="I3465" i="16"/>
  <c r="E3465" i="16" s="1"/>
  <c r="C3465" i="16" s="1"/>
  <c r="I3321" i="16"/>
  <c r="E3321" i="16" s="1"/>
  <c r="C3321" i="16" s="1"/>
  <c r="I3177" i="16"/>
  <c r="E3177" i="16" s="1"/>
  <c r="C3177" i="16" s="1"/>
  <c r="I3032" i="16"/>
  <c r="E3032" i="16" s="1"/>
  <c r="C3032" i="16" s="1"/>
  <c r="I2890" i="16"/>
  <c r="E2890" i="16" s="1"/>
  <c r="C2890" i="16" s="1"/>
  <c r="I2746" i="16"/>
  <c r="E2746" i="16" s="1"/>
  <c r="C2746" i="16" s="1"/>
  <c r="I2601" i="16"/>
  <c r="E2601" i="16" s="1"/>
  <c r="C2601" i="16" s="1"/>
  <c r="I2457" i="16"/>
  <c r="E2457" i="16" s="1"/>
  <c r="C2457" i="16" s="1"/>
  <c r="I2302" i="16"/>
  <c r="E2302" i="16" s="1"/>
  <c r="C2302" i="16" s="1"/>
  <c r="I2157" i="16"/>
  <c r="E2157" i="16" s="1"/>
  <c r="C2157" i="16" s="1"/>
  <c r="I3826" i="16"/>
  <c r="E3826" i="16" s="1"/>
  <c r="C3826" i="16" s="1"/>
  <c r="I3704" i="16"/>
  <c r="E3704" i="16" s="1"/>
  <c r="C3704" i="16" s="1"/>
  <c r="I3559" i="16"/>
  <c r="E3559" i="16" s="1"/>
  <c r="C3559" i="16" s="1"/>
  <c r="I3405" i="16"/>
  <c r="E3405" i="16" s="1"/>
  <c r="C3405" i="16" s="1"/>
  <c r="I3261" i="16"/>
  <c r="E3261" i="16" s="1"/>
  <c r="C3261" i="16" s="1"/>
  <c r="I3115" i="16"/>
  <c r="E3115" i="16" s="1"/>
  <c r="C3115" i="16" s="1"/>
  <c r="I2972" i="16"/>
  <c r="E2972" i="16" s="1"/>
  <c r="C2972" i="16" s="1"/>
  <c r="I2829" i="16"/>
  <c r="E2829" i="16" s="1"/>
  <c r="C2829" i="16" s="1"/>
  <c r="I2684" i="16"/>
  <c r="E2684" i="16" s="1"/>
  <c r="C2684" i="16" s="1"/>
  <c r="I2539" i="16"/>
  <c r="E2539" i="16" s="1"/>
  <c r="C2539" i="16" s="1"/>
  <c r="I2396" i="16"/>
  <c r="E2396" i="16" s="1"/>
  <c r="C2396" i="16" s="1"/>
  <c r="I2251" i="16"/>
  <c r="E2251" i="16" s="1"/>
  <c r="C2251" i="16" s="1"/>
  <c r="I2107" i="16"/>
  <c r="E2107" i="16" s="1"/>
  <c r="C2107" i="16" s="1"/>
  <c r="I3751" i="16"/>
  <c r="E3751" i="16" s="1"/>
  <c r="C3751" i="16" s="1"/>
  <c r="I3606" i="16"/>
  <c r="E3606" i="16" s="1"/>
  <c r="C3606" i="16" s="1"/>
  <c r="I3462" i="16"/>
  <c r="E3462" i="16" s="1"/>
  <c r="C3462" i="16" s="1"/>
  <c r="I3319" i="16"/>
  <c r="E3319" i="16" s="1"/>
  <c r="C3319" i="16" s="1"/>
  <c r="I3174" i="16"/>
  <c r="E3174" i="16" s="1"/>
  <c r="C3174" i="16" s="1"/>
  <c r="I3031" i="16"/>
  <c r="E3031" i="16" s="1"/>
  <c r="C3031" i="16" s="1"/>
  <c r="I2888" i="16"/>
  <c r="E2888" i="16" s="1"/>
  <c r="C2888" i="16" s="1"/>
  <c r="I2744" i="16"/>
  <c r="E2744" i="16" s="1"/>
  <c r="C2744" i="16" s="1"/>
  <c r="I2598" i="16"/>
  <c r="E2598" i="16" s="1"/>
  <c r="C2598" i="16" s="1"/>
  <c r="I2455" i="16"/>
  <c r="E2455" i="16" s="1"/>
  <c r="C2455" i="16" s="1"/>
  <c r="I2311" i="16"/>
  <c r="E2311" i="16" s="1"/>
  <c r="C2311" i="16" s="1"/>
  <c r="I2167" i="16"/>
  <c r="E2167" i="16" s="1"/>
  <c r="C2167" i="16" s="1"/>
  <c r="I3510" i="16"/>
  <c r="E3510" i="16" s="1"/>
  <c r="C3510" i="16" s="1"/>
  <c r="I3354" i="16"/>
  <c r="E3354" i="16" s="1"/>
  <c r="C3354" i="16" s="1"/>
  <c r="I3198" i="16"/>
  <c r="E3198" i="16" s="1"/>
  <c r="C3198" i="16" s="1"/>
  <c r="I3054" i="16"/>
  <c r="E3054" i="16" s="1"/>
  <c r="C3054" i="16" s="1"/>
  <c r="I2909" i="16"/>
  <c r="E2909" i="16" s="1"/>
  <c r="C2909" i="16" s="1"/>
  <c r="I2765" i="16"/>
  <c r="E2765" i="16" s="1"/>
  <c r="C2765" i="16" s="1"/>
  <c r="I2622" i="16"/>
  <c r="E2622" i="16" s="1"/>
  <c r="C2622" i="16" s="1"/>
  <c r="I2478" i="16"/>
  <c r="E2478" i="16" s="1"/>
  <c r="C2478" i="16" s="1"/>
  <c r="I2322" i="16"/>
  <c r="E2322" i="16" s="1"/>
  <c r="C2322" i="16" s="1"/>
  <c r="I2178" i="16"/>
  <c r="E2178" i="16" s="1"/>
  <c r="C2178" i="16" s="1"/>
  <c r="I2034" i="16"/>
  <c r="E2034" i="16" s="1"/>
  <c r="C2034" i="16" s="1"/>
  <c r="I1890" i="16"/>
  <c r="E1890" i="16" s="1"/>
  <c r="C1890" i="16" s="1"/>
  <c r="I3581" i="16"/>
  <c r="E3581" i="16" s="1"/>
  <c r="C3581" i="16" s="1"/>
  <c r="I3365" i="16"/>
  <c r="E3365" i="16" s="1"/>
  <c r="C3365" i="16" s="1"/>
  <c r="I3222" i="16"/>
  <c r="E3222" i="16" s="1"/>
  <c r="C3222" i="16" s="1"/>
  <c r="I3077" i="16"/>
  <c r="E3077" i="16" s="1"/>
  <c r="C3077" i="16" s="1"/>
  <c r="I2933" i="16"/>
  <c r="E2933" i="16" s="1"/>
  <c r="C2933" i="16" s="1"/>
  <c r="I2790" i="16"/>
  <c r="E2790" i="16" s="1"/>
  <c r="C2790" i="16" s="1"/>
  <c r="I2645" i="16"/>
  <c r="E2645" i="16" s="1"/>
  <c r="C2645" i="16" s="1"/>
  <c r="I2500" i="16"/>
  <c r="E2500" i="16" s="1"/>
  <c r="C2500" i="16" s="1"/>
  <c r="I2357" i="16"/>
  <c r="E2357" i="16" s="1"/>
  <c r="C2357" i="16" s="1"/>
  <c r="I2212" i="16"/>
  <c r="E2212" i="16" s="1"/>
  <c r="C2212" i="16" s="1"/>
  <c r="I2068" i="16"/>
  <c r="E2068" i="16" s="1"/>
  <c r="C2068" i="16" s="1"/>
  <c r="I1925" i="16"/>
  <c r="E1925" i="16" s="1"/>
  <c r="C1925" i="16" s="1"/>
  <c r="I3809" i="16"/>
  <c r="E3809" i="16" s="1"/>
  <c r="C3809" i="16" s="1"/>
  <c r="I3724" i="16"/>
  <c r="E3724" i="16" s="1"/>
  <c r="C3724" i="16" s="1"/>
  <c r="I3580" i="16"/>
  <c r="E3580" i="16" s="1"/>
  <c r="C3580" i="16" s="1"/>
  <c r="I3437" i="16"/>
  <c r="E3437" i="16" s="1"/>
  <c r="C3437" i="16" s="1"/>
  <c r="I3291" i="16"/>
  <c r="E3291" i="16" s="1"/>
  <c r="C3291" i="16" s="1"/>
  <c r="I3149" i="16"/>
  <c r="E3149" i="16" s="1"/>
  <c r="C3149" i="16" s="1"/>
  <c r="I3005" i="16"/>
  <c r="E3005" i="16" s="1"/>
  <c r="C3005" i="16" s="1"/>
  <c r="I2860" i="16"/>
  <c r="E2860" i="16" s="1"/>
  <c r="C2860" i="16" s="1"/>
  <c r="I2716" i="16"/>
  <c r="E2716" i="16" s="1"/>
  <c r="C2716" i="16" s="1"/>
  <c r="I2572" i="16"/>
  <c r="E2572" i="16" s="1"/>
  <c r="C2572" i="16" s="1"/>
  <c r="I2428" i="16"/>
  <c r="E2428" i="16" s="1"/>
  <c r="C2428" i="16" s="1"/>
  <c r="I2272" i="16"/>
  <c r="E2272" i="16" s="1"/>
  <c r="C2272" i="16" s="1"/>
  <c r="I2127" i="16"/>
  <c r="E2127" i="16" s="1"/>
  <c r="C2127" i="16" s="1"/>
  <c r="I3806" i="16"/>
  <c r="E3806" i="16" s="1"/>
  <c r="C3806" i="16" s="1"/>
  <c r="I3662" i="16"/>
  <c r="E3662" i="16" s="1"/>
  <c r="C3662" i="16" s="1"/>
  <c r="I3507" i="16"/>
  <c r="E3507" i="16" s="1"/>
  <c r="C3507" i="16" s="1"/>
  <c r="I3363" i="16"/>
  <c r="E3363" i="16" s="1"/>
  <c r="C3363" i="16" s="1"/>
  <c r="I3219" i="16"/>
  <c r="E3219" i="16" s="1"/>
  <c r="C3219" i="16" s="1"/>
  <c r="I3076" i="16"/>
  <c r="E3076" i="16" s="1"/>
  <c r="C3076" i="16" s="1"/>
  <c r="I2931" i="16"/>
  <c r="E2931" i="16" s="1"/>
  <c r="C2931" i="16" s="1"/>
  <c r="I2787" i="16"/>
  <c r="E2787" i="16" s="1"/>
  <c r="C2787" i="16" s="1"/>
  <c r="I2643" i="16"/>
  <c r="E2643" i="16" s="1"/>
  <c r="C2643" i="16" s="1"/>
  <c r="I2499" i="16"/>
  <c r="E2499" i="16" s="1"/>
  <c r="C2499" i="16" s="1"/>
  <c r="I2356" i="16"/>
  <c r="E2356" i="16" s="1"/>
  <c r="C2356" i="16" s="1"/>
  <c r="I2211" i="16"/>
  <c r="E2211" i="16" s="1"/>
  <c r="C2211" i="16" s="1"/>
  <c r="I3773" i="16"/>
  <c r="E3773" i="16" s="1"/>
  <c r="C3773" i="16" s="1"/>
  <c r="I3734" i="16"/>
  <c r="E3734" i="16" s="1"/>
  <c r="C3734" i="16" s="1"/>
  <c r="I3591" i="16"/>
  <c r="E3591" i="16" s="1"/>
  <c r="C3591" i="16" s="1"/>
  <c r="I3446" i="16"/>
  <c r="E3446" i="16" s="1"/>
  <c r="C3446" i="16" s="1"/>
  <c r="I3302" i="16"/>
  <c r="E3302" i="16" s="1"/>
  <c r="C3302" i="16" s="1"/>
  <c r="I3158" i="16"/>
  <c r="E3158" i="16" s="1"/>
  <c r="C3158" i="16" s="1"/>
  <c r="I3015" i="16"/>
  <c r="E3015" i="16" s="1"/>
  <c r="C3015" i="16" s="1"/>
  <c r="I2870" i="16"/>
  <c r="E2870" i="16" s="1"/>
  <c r="C2870" i="16" s="1"/>
  <c r="I2702" i="16"/>
  <c r="E2702" i="16" s="1"/>
  <c r="C2702" i="16" s="1"/>
  <c r="I2558" i="16"/>
  <c r="E2558" i="16" s="1"/>
  <c r="C2558" i="16" s="1"/>
  <c r="I2414" i="16"/>
  <c r="E2414" i="16" s="1"/>
  <c r="C2414" i="16" s="1"/>
  <c r="I2270" i="16"/>
  <c r="E2270" i="16" s="1"/>
  <c r="C2270" i="16" s="1"/>
  <c r="I2114" i="16"/>
  <c r="E2114" i="16" s="1"/>
  <c r="C2114" i="16" s="1"/>
  <c r="I3769" i="16"/>
  <c r="E3769" i="16" s="1"/>
  <c r="C3769" i="16" s="1"/>
  <c r="I3626" i="16"/>
  <c r="E3626" i="16" s="1"/>
  <c r="C3626" i="16" s="1"/>
  <c r="I3481" i="16"/>
  <c r="E3481" i="16" s="1"/>
  <c r="C3481" i="16" s="1"/>
  <c r="I3337" i="16"/>
  <c r="E3337" i="16" s="1"/>
  <c r="C3337" i="16" s="1"/>
  <c r="I3193" i="16"/>
  <c r="E3193" i="16" s="1"/>
  <c r="C3193" i="16" s="1"/>
  <c r="I3050" i="16"/>
  <c r="E3050" i="16" s="1"/>
  <c r="C3050" i="16" s="1"/>
  <c r="I2905" i="16"/>
  <c r="E2905" i="16" s="1"/>
  <c r="C2905" i="16" s="1"/>
  <c r="I2761" i="16"/>
  <c r="E2761" i="16" s="1"/>
  <c r="C2761" i="16" s="1"/>
  <c r="I2617" i="16"/>
  <c r="E2617" i="16" s="1"/>
  <c r="C2617" i="16" s="1"/>
  <c r="I2473" i="16"/>
  <c r="E2473" i="16" s="1"/>
  <c r="C2473" i="16" s="1"/>
  <c r="I2318" i="16"/>
  <c r="E2318" i="16" s="1"/>
  <c r="C2318" i="16" s="1"/>
  <c r="I2174" i="16"/>
  <c r="E2174" i="16" s="1"/>
  <c r="C2174" i="16" s="1"/>
  <c r="I2052" i="16"/>
  <c r="E2052" i="16" s="1"/>
  <c r="C2052" i="16" s="1"/>
  <c r="I1908" i="16"/>
  <c r="E1908" i="16" s="1"/>
  <c r="C1908" i="16" s="1"/>
  <c r="I1764" i="16"/>
  <c r="E1764" i="16" s="1"/>
  <c r="C1764" i="16" s="1"/>
  <c r="I1620" i="16"/>
  <c r="E1620" i="16" s="1"/>
  <c r="C1620" i="16" s="1"/>
  <c r="I1477" i="16"/>
  <c r="E1477" i="16" s="1"/>
  <c r="C1477" i="16" s="1"/>
  <c r="I1332" i="16"/>
  <c r="E1332" i="16" s="1"/>
  <c r="C1332" i="16" s="1"/>
  <c r="I1188" i="16"/>
  <c r="E1188" i="16" s="1"/>
  <c r="C1188" i="16" s="1"/>
  <c r="I3844" i="16"/>
  <c r="E3844" i="16" s="1"/>
  <c r="C3844" i="16" s="1"/>
  <c r="I3709" i="16"/>
  <c r="E3709" i="16" s="1"/>
  <c r="C3709" i="16" s="1"/>
  <c r="I3564" i="16"/>
  <c r="E3564" i="16" s="1"/>
  <c r="C3564" i="16" s="1"/>
  <c r="I3420" i="16"/>
  <c r="E3420" i="16" s="1"/>
  <c r="C3420" i="16" s="1"/>
  <c r="I3276" i="16"/>
  <c r="E3276" i="16" s="1"/>
  <c r="C3276" i="16" s="1"/>
  <c r="I3132" i="16"/>
  <c r="E3132" i="16" s="1"/>
  <c r="C3132" i="16" s="1"/>
  <c r="I2989" i="16"/>
  <c r="E2989" i="16" s="1"/>
  <c r="C2989" i="16" s="1"/>
  <c r="I2845" i="16"/>
  <c r="E2845" i="16" s="1"/>
  <c r="C2845" i="16" s="1"/>
  <c r="I2700" i="16"/>
  <c r="E2700" i="16" s="1"/>
  <c r="C2700" i="16" s="1"/>
  <c r="I2544" i="16"/>
  <c r="E2544" i="16" s="1"/>
  <c r="C2544" i="16" s="1"/>
  <c r="I2401" i="16"/>
  <c r="E2401" i="16" s="1"/>
  <c r="C2401" i="16" s="1"/>
  <c r="I2255" i="16"/>
  <c r="E2255" i="16" s="1"/>
  <c r="C2255" i="16" s="1"/>
  <c r="I2113" i="16"/>
  <c r="E2113" i="16" s="1"/>
  <c r="C2113" i="16" s="1"/>
  <c r="I3767" i="16"/>
  <c r="E3767" i="16" s="1"/>
  <c r="C3767" i="16" s="1"/>
  <c r="I3624" i="16"/>
  <c r="E3624" i="16" s="1"/>
  <c r="C3624" i="16" s="1"/>
  <c r="I3480" i="16"/>
  <c r="E3480" i="16" s="1"/>
  <c r="C3480" i="16" s="1"/>
  <c r="I3335" i="16"/>
  <c r="E3335" i="16" s="1"/>
  <c r="C3335" i="16" s="1"/>
  <c r="I3192" i="16"/>
  <c r="E3192" i="16" s="1"/>
  <c r="C3192" i="16" s="1"/>
  <c r="I3048" i="16"/>
  <c r="E3048" i="16" s="1"/>
  <c r="C3048" i="16" s="1"/>
  <c r="I2904" i="16"/>
  <c r="E2904" i="16" s="1"/>
  <c r="C2904" i="16" s="1"/>
  <c r="I2759" i="16"/>
  <c r="E2759" i="16" s="1"/>
  <c r="C2759" i="16" s="1"/>
  <c r="I2615" i="16"/>
  <c r="E2615" i="16" s="1"/>
  <c r="C2615" i="16" s="1"/>
  <c r="I2471" i="16"/>
  <c r="E2471" i="16" s="1"/>
  <c r="C2471" i="16" s="1"/>
  <c r="I2327" i="16"/>
  <c r="E2327" i="16" s="1"/>
  <c r="C2327" i="16" s="1"/>
  <c r="I2183" i="16"/>
  <c r="E2183" i="16" s="1"/>
  <c r="C2183" i="16" s="1"/>
  <c r="I3814" i="16"/>
  <c r="E3814" i="16" s="1"/>
  <c r="C3814" i="16" s="1"/>
  <c r="I3670" i="16"/>
  <c r="E3670" i="16" s="1"/>
  <c r="C3670" i="16" s="1"/>
  <c r="I3526" i="16"/>
  <c r="E3526" i="16" s="1"/>
  <c r="C3526" i="16" s="1"/>
  <c r="I3382" i="16"/>
  <c r="E3382" i="16" s="1"/>
  <c r="C3382" i="16" s="1"/>
  <c r="I3237" i="16"/>
  <c r="E3237" i="16" s="1"/>
  <c r="C3237" i="16" s="1"/>
  <c r="I3093" i="16"/>
  <c r="E3093" i="16" s="1"/>
  <c r="C3093" i="16" s="1"/>
  <c r="I2950" i="16"/>
  <c r="E2950" i="16" s="1"/>
  <c r="C2950" i="16" s="1"/>
  <c r="I2805" i="16"/>
  <c r="E2805" i="16" s="1"/>
  <c r="C2805" i="16" s="1"/>
  <c r="I2650" i="16"/>
  <c r="E2650" i="16" s="1"/>
  <c r="C2650" i="16" s="1"/>
  <c r="I2506" i="16"/>
  <c r="E2506" i="16" s="1"/>
  <c r="C2506" i="16" s="1"/>
  <c r="I2362" i="16"/>
  <c r="E2362" i="16" s="1"/>
  <c r="C2362" i="16" s="1"/>
  <c r="I2218" i="16"/>
  <c r="E2218" i="16" s="1"/>
  <c r="C2218" i="16" s="1"/>
  <c r="I3558" i="16"/>
  <c r="E3558" i="16" s="1"/>
  <c r="C3558" i="16" s="1"/>
  <c r="I3741" i="16"/>
  <c r="E3741" i="16" s="1"/>
  <c r="C3741" i="16" s="1"/>
  <c r="I3597" i="16"/>
  <c r="E3597" i="16" s="1"/>
  <c r="C3597" i="16" s="1"/>
  <c r="I3452" i="16"/>
  <c r="E3452" i="16" s="1"/>
  <c r="C3452" i="16" s="1"/>
  <c r="I3309" i="16"/>
  <c r="E3309" i="16" s="1"/>
  <c r="C3309" i="16" s="1"/>
  <c r="I3165" i="16"/>
  <c r="E3165" i="16" s="1"/>
  <c r="C3165" i="16" s="1"/>
  <c r="I3021" i="16"/>
  <c r="E3021" i="16" s="1"/>
  <c r="C3021" i="16" s="1"/>
  <c r="I2877" i="16"/>
  <c r="E2877" i="16" s="1"/>
  <c r="C2877" i="16" s="1"/>
  <c r="I2733" i="16"/>
  <c r="E2733" i="16" s="1"/>
  <c r="C2733" i="16" s="1"/>
  <c r="I2589" i="16"/>
  <c r="E2589" i="16" s="1"/>
  <c r="C2589" i="16" s="1"/>
  <c r="I2433" i="16"/>
  <c r="E2433" i="16" s="1"/>
  <c r="C2433" i="16" s="1"/>
  <c r="I2288" i="16"/>
  <c r="E2288" i="16" s="1"/>
  <c r="C2288" i="16" s="1"/>
  <c r="I2144" i="16"/>
  <c r="E2144" i="16" s="1"/>
  <c r="C2144" i="16" s="1"/>
  <c r="I3836" i="16"/>
  <c r="E3836" i="16" s="1"/>
  <c r="C3836" i="16" s="1"/>
  <c r="I3693" i="16"/>
  <c r="E3693" i="16" s="1"/>
  <c r="C3693" i="16" s="1"/>
  <c r="I3548" i="16"/>
  <c r="E3548" i="16" s="1"/>
  <c r="C3548" i="16" s="1"/>
  <c r="I3391" i="16"/>
  <c r="E3391" i="16" s="1"/>
  <c r="C3391" i="16" s="1"/>
  <c r="I3248" i="16"/>
  <c r="E3248" i="16" s="1"/>
  <c r="C3248" i="16" s="1"/>
  <c r="I3104" i="16"/>
  <c r="E3104" i="16" s="1"/>
  <c r="C3104" i="16" s="1"/>
  <c r="I2960" i="16"/>
  <c r="E2960" i="16" s="1"/>
  <c r="C2960" i="16" s="1"/>
  <c r="I2816" i="16"/>
  <c r="E2816" i="16" s="1"/>
  <c r="C2816" i="16" s="1"/>
  <c r="I2672" i="16"/>
  <c r="E2672" i="16" s="1"/>
  <c r="C2672" i="16" s="1"/>
  <c r="I2529" i="16"/>
  <c r="E2529" i="16" s="1"/>
  <c r="C2529" i="16" s="1"/>
  <c r="I2384" i="16"/>
  <c r="E2384" i="16" s="1"/>
  <c r="C2384" i="16" s="1"/>
  <c r="I2239" i="16"/>
  <c r="E2239" i="16" s="1"/>
  <c r="C2239" i="16" s="1"/>
  <c r="I2095" i="16"/>
  <c r="E2095" i="16" s="1"/>
  <c r="C2095" i="16" s="1"/>
  <c r="I3739" i="16"/>
  <c r="E3739" i="16" s="1"/>
  <c r="C3739" i="16" s="1"/>
  <c r="I3596" i="16"/>
  <c r="E3596" i="16" s="1"/>
  <c r="C3596" i="16" s="1"/>
  <c r="I3451" i="16"/>
  <c r="E3451" i="16" s="1"/>
  <c r="C3451" i="16" s="1"/>
  <c r="I3307" i="16"/>
  <c r="E3307" i="16" s="1"/>
  <c r="C3307" i="16" s="1"/>
  <c r="I3163" i="16"/>
  <c r="E3163" i="16" s="1"/>
  <c r="C3163" i="16" s="1"/>
  <c r="I3019" i="16"/>
  <c r="E3019" i="16" s="1"/>
  <c r="C3019" i="16" s="1"/>
  <c r="I2874" i="16"/>
  <c r="E2874" i="16" s="1"/>
  <c r="C2874" i="16" s="1"/>
  <c r="I2731" i="16"/>
  <c r="E2731" i="16" s="1"/>
  <c r="C2731" i="16" s="1"/>
  <c r="I2586" i="16"/>
  <c r="E2586" i="16" s="1"/>
  <c r="C2586" i="16" s="1"/>
  <c r="I2443" i="16"/>
  <c r="E2443" i="16" s="1"/>
  <c r="C2443" i="16" s="1"/>
  <c r="I2299" i="16"/>
  <c r="E2299" i="16" s="1"/>
  <c r="C2299" i="16" s="1"/>
  <c r="I2156" i="16"/>
  <c r="E2156" i="16" s="1"/>
  <c r="C2156" i="16" s="1"/>
  <c r="I3499" i="16"/>
  <c r="E3499" i="16" s="1"/>
  <c r="C3499" i="16" s="1"/>
  <c r="I3342" i="16"/>
  <c r="E3342" i="16" s="1"/>
  <c r="C3342" i="16" s="1"/>
  <c r="I3185" i="16"/>
  <c r="E3185" i="16" s="1"/>
  <c r="C3185" i="16" s="1"/>
  <c r="I3043" i="16"/>
  <c r="E3043" i="16" s="1"/>
  <c r="C3043" i="16" s="1"/>
  <c r="I2897" i="16"/>
  <c r="E2897" i="16" s="1"/>
  <c r="C2897" i="16" s="1"/>
  <c r="I2754" i="16"/>
  <c r="E2754" i="16" s="1"/>
  <c r="C2754" i="16" s="1"/>
  <c r="I2610" i="16"/>
  <c r="E2610" i="16" s="1"/>
  <c r="C2610" i="16" s="1"/>
  <c r="I2466" i="16"/>
  <c r="E2466" i="16" s="1"/>
  <c r="C2466" i="16" s="1"/>
  <c r="I2310" i="16"/>
  <c r="E2310" i="16" s="1"/>
  <c r="C2310" i="16" s="1"/>
  <c r="I2166" i="16"/>
  <c r="E2166" i="16" s="1"/>
  <c r="C2166" i="16" s="1"/>
  <c r="I2022" i="16"/>
  <c r="E2022" i="16" s="1"/>
  <c r="C2022" i="16" s="1"/>
  <c r="I1877" i="16"/>
  <c r="E1877" i="16" s="1"/>
  <c r="C1877" i="16" s="1"/>
  <c r="I3497" i="16"/>
  <c r="E3497" i="16" s="1"/>
  <c r="C3497" i="16" s="1"/>
  <c r="I3353" i="16"/>
  <c r="E3353" i="16" s="1"/>
  <c r="C3353" i="16" s="1"/>
  <c r="I3209" i="16"/>
  <c r="E3209" i="16" s="1"/>
  <c r="C3209" i="16" s="1"/>
  <c r="I3065" i="16"/>
  <c r="E3065" i="16" s="1"/>
  <c r="C3065" i="16" s="1"/>
  <c r="I2922" i="16"/>
  <c r="E2922" i="16" s="1"/>
  <c r="C2922" i="16" s="1"/>
  <c r="I2777" i="16"/>
  <c r="E2777" i="16" s="1"/>
  <c r="C2777" i="16" s="1"/>
  <c r="I2634" i="16"/>
  <c r="E2634" i="16" s="1"/>
  <c r="C2634" i="16" s="1"/>
  <c r="I2489" i="16"/>
  <c r="E2489" i="16" s="1"/>
  <c r="C2489" i="16" s="1"/>
  <c r="I2345" i="16"/>
  <c r="E2345" i="16" s="1"/>
  <c r="C2345" i="16" s="1"/>
  <c r="I2201" i="16"/>
  <c r="E2201" i="16" s="1"/>
  <c r="C2201" i="16" s="1"/>
  <c r="I2057" i="16"/>
  <c r="E2057" i="16" s="1"/>
  <c r="C2057" i="16" s="1"/>
  <c r="I1913" i="16"/>
  <c r="E1913" i="16" s="1"/>
  <c r="C1913" i="16" s="1"/>
  <c r="I3688" i="16"/>
  <c r="E3688" i="16" s="1"/>
  <c r="C3688" i="16" s="1"/>
  <c r="I3712" i="16"/>
  <c r="E3712" i="16" s="1"/>
  <c r="C3712" i="16" s="1"/>
  <c r="I3568" i="16"/>
  <c r="E3568" i="16" s="1"/>
  <c r="C3568" i="16" s="1"/>
  <c r="I3424" i="16"/>
  <c r="E3424" i="16" s="1"/>
  <c r="C3424" i="16" s="1"/>
  <c r="I3280" i="16"/>
  <c r="E3280" i="16" s="1"/>
  <c r="C3280" i="16" s="1"/>
  <c r="I3136" i="16"/>
  <c r="E3136" i="16" s="1"/>
  <c r="C3136" i="16" s="1"/>
  <c r="I2991" i="16"/>
  <c r="E2991" i="16" s="1"/>
  <c r="C2991" i="16" s="1"/>
  <c r="I2848" i="16"/>
  <c r="E2848" i="16" s="1"/>
  <c r="C2848" i="16" s="1"/>
  <c r="I2704" i="16"/>
  <c r="E2704" i="16" s="1"/>
  <c r="C2704" i="16" s="1"/>
  <c r="I2561" i="16"/>
  <c r="E2561" i="16" s="1"/>
  <c r="C2561" i="16" s="1"/>
  <c r="I2416" i="16"/>
  <c r="E2416" i="16" s="1"/>
  <c r="C2416" i="16" s="1"/>
  <c r="I2261" i="16"/>
  <c r="E2261" i="16" s="1"/>
  <c r="C2261" i="16" s="1"/>
  <c r="I2116" i="16"/>
  <c r="E2116" i="16" s="1"/>
  <c r="C2116" i="16" s="1"/>
  <c r="I3795" i="16"/>
  <c r="E3795" i="16" s="1"/>
  <c r="C3795" i="16" s="1"/>
  <c r="I3651" i="16"/>
  <c r="E3651" i="16" s="1"/>
  <c r="C3651" i="16" s="1"/>
  <c r="I3494" i="16"/>
  <c r="E3494" i="16" s="1"/>
  <c r="C3494" i="16" s="1"/>
  <c r="I3350" i="16"/>
  <c r="E3350" i="16" s="1"/>
  <c r="C3350" i="16" s="1"/>
  <c r="I3207" i="16"/>
  <c r="E3207" i="16" s="1"/>
  <c r="C3207" i="16" s="1"/>
  <c r="I3062" i="16"/>
  <c r="E3062" i="16" s="1"/>
  <c r="C3062" i="16" s="1"/>
  <c r="I2920" i="16"/>
  <c r="E2920" i="16" s="1"/>
  <c r="C2920" i="16" s="1"/>
  <c r="I2774" i="16"/>
  <c r="E2774" i="16" s="1"/>
  <c r="C2774" i="16" s="1"/>
  <c r="I2631" i="16"/>
  <c r="E2631" i="16" s="1"/>
  <c r="C2631" i="16" s="1"/>
  <c r="I2487" i="16"/>
  <c r="E2487" i="16" s="1"/>
  <c r="C2487" i="16" s="1"/>
  <c r="I2343" i="16"/>
  <c r="E2343" i="16" s="1"/>
  <c r="C2343" i="16" s="1"/>
  <c r="I2200" i="16"/>
  <c r="E2200" i="16" s="1"/>
  <c r="C2200" i="16" s="1"/>
  <c r="I3641" i="16"/>
  <c r="E3641" i="16" s="1"/>
  <c r="C3641" i="16" s="1"/>
  <c r="I3722" i="16"/>
  <c r="E3722" i="16" s="1"/>
  <c r="C3722" i="16" s="1"/>
  <c r="I3578" i="16"/>
  <c r="E3578" i="16" s="1"/>
  <c r="C3578" i="16" s="1"/>
  <c r="I3434" i="16"/>
  <c r="E3434" i="16" s="1"/>
  <c r="C3434" i="16" s="1"/>
  <c r="I3290" i="16"/>
  <c r="E3290" i="16" s="1"/>
  <c r="C3290" i="16" s="1"/>
  <c r="I3146" i="16"/>
  <c r="E3146" i="16" s="1"/>
  <c r="C3146" i="16" s="1"/>
  <c r="I3003" i="16"/>
  <c r="E3003" i="16" s="1"/>
  <c r="C3003" i="16" s="1"/>
  <c r="I2859" i="16"/>
  <c r="E2859" i="16" s="1"/>
  <c r="C2859" i="16" s="1"/>
  <c r="I2690" i="16"/>
  <c r="E2690" i="16" s="1"/>
  <c r="C2690" i="16" s="1"/>
  <c r="I2546" i="16"/>
  <c r="E2546" i="16" s="1"/>
  <c r="C2546" i="16" s="1"/>
  <c r="I2403" i="16"/>
  <c r="E2403" i="16" s="1"/>
  <c r="C2403" i="16" s="1"/>
  <c r="I2258" i="16"/>
  <c r="E2258" i="16" s="1"/>
  <c r="C2258" i="16" s="1"/>
  <c r="I3762" i="16"/>
  <c r="E3762" i="16" s="1"/>
  <c r="C3762" i="16" s="1"/>
  <c r="I3757" i="16"/>
  <c r="E3757" i="16" s="1"/>
  <c r="C3757" i="16" s="1"/>
  <c r="I3613" i="16"/>
  <c r="E3613" i="16" s="1"/>
  <c r="C3613" i="16" s="1"/>
  <c r="I3468" i="16"/>
  <c r="E3468" i="16" s="1"/>
  <c r="C3468" i="16" s="1"/>
  <c r="I3324" i="16"/>
  <c r="E3324" i="16" s="1"/>
  <c r="C3324" i="16" s="1"/>
  <c r="I3181" i="16"/>
  <c r="E3181" i="16" s="1"/>
  <c r="C3181" i="16" s="1"/>
  <c r="I3037" i="16"/>
  <c r="E3037" i="16" s="1"/>
  <c r="C3037" i="16" s="1"/>
  <c r="I2893" i="16"/>
  <c r="E2893" i="16" s="1"/>
  <c r="C2893" i="16" s="1"/>
  <c r="I2749" i="16"/>
  <c r="E2749" i="16" s="1"/>
  <c r="C2749" i="16" s="1"/>
  <c r="I2605" i="16"/>
  <c r="E2605" i="16" s="1"/>
  <c r="C2605" i="16" s="1"/>
  <c r="I2460" i="16"/>
  <c r="E2460" i="16" s="1"/>
  <c r="C2460" i="16" s="1"/>
  <c r="I2305" i="16"/>
  <c r="E2305" i="16" s="1"/>
  <c r="C2305" i="16" s="1"/>
  <c r="I2160" i="16"/>
  <c r="E2160" i="16" s="1"/>
  <c r="C2160" i="16" s="1"/>
  <c r="I2039" i="16"/>
  <c r="E2039" i="16" s="1"/>
  <c r="C2039" i="16" s="1"/>
  <c r="I1897" i="16"/>
  <c r="E1897" i="16" s="1"/>
  <c r="C1897" i="16" s="1"/>
  <c r="I1752" i="16"/>
  <c r="E1752" i="16" s="1"/>
  <c r="C1752" i="16" s="1"/>
  <c r="I1608" i="16"/>
  <c r="E1608" i="16" s="1"/>
  <c r="C1608" i="16" s="1"/>
  <c r="I1465" i="16"/>
  <c r="E1465" i="16" s="1"/>
  <c r="C1465" i="16" s="1"/>
  <c r="I1321" i="16"/>
  <c r="E1321" i="16" s="1"/>
  <c r="C1321" i="16" s="1"/>
  <c r="I1176" i="16"/>
  <c r="E1176" i="16" s="1"/>
  <c r="C1176" i="16" s="1"/>
  <c r="I2051" i="16"/>
  <c r="E2051" i="16" s="1"/>
  <c r="C2051" i="16" s="1"/>
  <c r="I1906" i="16"/>
  <c r="E1906" i="16" s="1"/>
  <c r="C1906" i="16" s="1"/>
  <c r="I1762" i="16"/>
  <c r="E1762" i="16" s="1"/>
  <c r="C1762" i="16" s="1"/>
  <c r="I1618" i="16"/>
  <c r="E1618" i="16" s="1"/>
  <c r="C1618" i="16" s="1"/>
  <c r="I1475" i="16"/>
  <c r="E1475" i="16" s="1"/>
  <c r="C1475" i="16" s="1"/>
  <c r="I1331" i="16"/>
  <c r="E1331" i="16" s="1"/>
  <c r="C1331" i="16" s="1"/>
  <c r="I3840" i="16"/>
  <c r="E3840" i="16" s="1"/>
  <c r="C3840" i="16" s="1"/>
  <c r="I3696" i="16"/>
  <c r="E3696" i="16" s="1"/>
  <c r="C3696" i="16" s="1"/>
  <c r="I3552" i="16"/>
  <c r="E3552" i="16" s="1"/>
  <c r="C3552" i="16" s="1"/>
  <c r="I3409" i="16"/>
  <c r="E3409" i="16" s="1"/>
  <c r="C3409" i="16" s="1"/>
  <c r="I3265" i="16"/>
  <c r="E3265" i="16" s="1"/>
  <c r="C3265" i="16" s="1"/>
  <c r="I3120" i="16"/>
  <c r="E3120" i="16" s="1"/>
  <c r="C3120" i="16" s="1"/>
  <c r="I2975" i="16"/>
  <c r="E2975" i="16" s="1"/>
  <c r="C2975" i="16" s="1"/>
  <c r="I2833" i="16"/>
  <c r="E2833" i="16" s="1"/>
  <c r="C2833" i="16" s="1"/>
  <c r="I2688" i="16"/>
  <c r="E2688" i="16" s="1"/>
  <c r="C2688" i="16" s="1"/>
  <c r="I2533" i="16"/>
  <c r="E2533" i="16" s="1"/>
  <c r="C2533" i="16" s="1"/>
  <c r="I2388" i="16"/>
  <c r="E2388" i="16" s="1"/>
  <c r="C2388" i="16" s="1"/>
  <c r="I2244" i="16"/>
  <c r="E2244" i="16" s="1"/>
  <c r="C2244" i="16" s="1"/>
  <c r="I3727" i="16"/>
  <c r="E3727" i="16" s="1"/>
  <c r="C3727" i="16" s="1"/>
  <c r="I3755" i="16"/>
  <c r="E3755" i="16" s="1"/>
  <c r="C3755" i="16" s="1"/>
  <c r="I3612" i="16"/>
  <c r="E3612" i="16" s="1"/>
  <c r="C3612" i="16" s="1"/>
  <c r="I3467" i="16"/>
  <c r="E3467" i="16" s="1"/>
  <c r="C3467" i="16" s="1"/>
  <c r="I3323" i="16"/>
  <c r="E3323" i="16" s="1"/>
  <c r="C3323" i="16" s="1"/>
  <c r="I3178" i="16"/>
  <c r="E3178" i="16" s="1"/>
  <c r="C3178" i="16" s="1"/>
  <c r="I3035" i="16"/>
  <c r="E3035" i="16" s="1"/>
  <c r="C3035" i="16" s="1"/>
  <c r="I2891" i="16"/>
  <c r="E2891" i="16" s="1"/>
  <c r="C2891" i="16" s="1"/>
  <c r="I2747" i="16"/>
  <c r="E2747" i="16" s="1"/>
  <c r="C2747" i="16" s="1"/>
  <c r="I2604" i="16"/>
  <c r="E2604" i="16" s="1"/>
  <c r="C2604" i="16" s="1"/>
  <c r="I2458" i="16"/>
  <c r="E2458" i="16" s="1"/>
  <c r="C2458" i="16" s="1"/>
  <c r="I2314" i="16"/>
  <c r="E2314" i="16" s="1"/>
  <c r="C2314" i="16" s="1"/>
  <c r="I2172" i="16"/>
  <c r="E2172" i="16" s="1"/>
  <c r="C2172" i="16" s="1"/>
  <c r="I3803" i="16"/>
  <c r="E3803" i="16" s="1"/>
  <c r="C3803" i="16" s="1"/>
  <c r="I3657" i="16"/>
  <c r="E3657" i="16" s="1"/>
  <c r="C3657" i="16" s="1"/>
  <c r="I3513" i="16"/>
  <c r="E3513" i="16" s="1"/>
  <c r="C3513" i="16" s="1"/>
  <c r="I3370" i="16"/>
  <c r="E3370" i="16" s="1"/>
  <c r="C3370" i="16" s="1"/>
  <c r="I3226" i="16"/>
  <c r="E3226" i="16" s="1"/>
  <c r="C3226" i="16" s="1"/>
  <c r="I3083" i="16"/>
  <c r="E3083" i="16" s="1"/>
  <c r="C3083" i="16" s="1"/>
  <c r="I2939" i="16"/>
  <c r="E2939" i="16" s="1"/>
  <c r="C2939" i="16" s="1"/>
  <c r="I2794" i="16"/>
  <c r="E2794" i="16" s="1"/>
  <c r="C2794" i="16" s="1"/>
  <c r="I2638" i="16"/>
  <c r="E2638" i="16" s="1"/>
  <c r="C2638" i="16" s="1"/>
  <c r="I2493" i="16"/>
  <c r="E2493" i="16" s="1"/>
  <c r="C2493" i="16" s="1"/>
  <c r="I2349" i="16"/>
  <c r="E2349" i="16" s="1"/>
  <c r="C2349" i="16" s="1"/>
  <c r="I2206" i="16"/>
  <c r="E2206" i="16" s="1"/>
  <c r="C2206" i="16" s="1"/>
  <c r="I3761" i="16"/>
  <c r="E3761" i="16" s="1"/>
  <c r="C3761" i="16" s="1"/>
  <c r="I3730" i="16"/>
  <c r="E3730" i="16" s="1"/>
  <c r="C3730" i="16" s="1"/>
  <c r="I3585" i="16"/>
  <c r="E3585" i="16" s="1"/>
  <c r="C3585" i="16" s="1"/>
  <c r="I3441" i="16"/>
  <c r="E3441" i="16" s="1"/>
  <c r="C3441" i="16" s="1"/>
  <c r="I3297" i="16"/>
  <c r="E3297" i="16" s="1"/>
  <c r="C3297" i="16" s="1"/>
  <c r="I3153" i="16"/>
  <c r="E3153" i="16" s="1"/>
  <c r="C3153" i="16" s="1"/>
  <c r="I3009" i="16"/>
  <c r="E3009" i="16" s="1"/>
  <c r="C3009" i="16" s="1"/>
  <c r="I2865" i="16"/>
  <c r="E2865" i="16" s="1"/>
  <c r="C2865" i="16" s="1"/>
  <c r="I2721" i="16"/>
  <c r="E2721" i="16" s="1"/>
  <c r="C2721" i="16" s="1"/>
  <c r="I2577" i="16"/>
  <c r="E2577" i="16" s="1"/>
  <c r="C2577" i="16" s="1"/>
  <c r="I2421" i="16"/>
  <c r="E2421" i="16" s="1"/>
  <c r="C2421" i="16" s="1"/>
  <c r="I2278" i="16"/>
  <c r="E2278" i="16" s="1"/>
  <c r="C2278" i="16" s="1"/>
  <c r="I2134" i="16"/>
  <c r="E2134" i="16" s="1"/>
  <c r="C2134" i="16" s="1"/>
  <c r="I3824" i="16"/>
  <c r="E3824" i="16" s="1"/>
  <c r="C3824" i="16" s="1"/>
  <c r="I3680" i="16"/>
  <c r="E3680" i="16" s="1"/>
  <c r="C3680" i="16" s="1"/>
  <c r="I3536" i="16"/>
  <c r="E3536" i="16" s="1"/>
  <c r="C3536" i="16" s="1"/>
  <c r="I3380" i="16"/>
  <c r="E3380" i="16" s="1"/>
  <c r="C3380" i="16" s="1"/>
  <c r="I3236" i="16"/>
  <c r="E3236" i="16" s="1"/>
  <c r="C3236" i="16" s="1"/>
  <c r="I3092" i="16"/>
  <c r="E3092" i="16" s="1"/>
  <c r="C3092" i="16" s="1"/>
  <c r="I2947" i="16"/>
  <c r="E2947" i="16" s="1"/>
  <c r="C2947" i="16" s="1"/>
  <c r="I2804" i="16"/>
  <c r="E2804" i="16" s="1"/>
  <c r="C2804" i="16" s="1"/>
  <c r="I2660" i="16"/>
  <c r="E2660" i="16" s="1"/>
  <c r="C2660" i="16" s="1"/>
  <c r="I2516" i="16"/>
  <c r="E2516" i="16" s="1"/>
  <c r="C2516" i="16" s="1"/>
  <c r="I2373" i="16"/>
  <c r="E2373" i="16" s="1"/>
  <c r="C2373" i="16" s="1"/>
  <c r="I2228" i="16"/>
  <c r="E2228" i="16" s="1"/>
  <c r="C2228" i="16" s="1"/>
  <c r="I2084" i="16"/>
  <c r="E2084" i="16" s="1"/>
  <c r="C2084" i="16" s="1"/>
  <c r="I3726" i="16"/>
  <c r="E3726" i="16" s="1"/>
  <c r="C3726" i="16" s="1"/>
  <c r="I3583" i="16"/>
  <c r="E3583" i="16" s="1"/>
  <c r="C3583" i="16" s="1"/>
  <c r="I3439" i="16"/>
  <c r="E3439" i="16" s="1"/>
  <c r="C3439" i="16" s="1"/>
  <c r="I3296" i="16"/>
  <c r="E3296" i="16" s="1"/>
  <c r="C3296" i="16" s="1"/>
  <c r="I3152" i="16"/>
  <c r="E3152" i="16" s="1"/>
  <c r="C3152" i="16" s="1"/>
  <c r="I3008" i="16"/>
  <c r="E3008" i="16" s="1"/>
  <c r="C3008" i="16" s="1"/>
  <c r="I2864" i="16"/>
  <c r="E2864" i="16" s="1"/>
  <c r="C2864" i="16" s="1"/>
  <c r="I2718" i="16"/>
  <c r="E2718" i="16" s="1"/>
  <c r="C2718" i="16" s="1"/>
  <c r="I2575" i="16"/>
  <c r="E2575" i="16" s="1"/>
  <c r="C2575" i="16" s="1"/>
  <c r="I2431" i="16"/>
  <c r="E2431" i="16" s="1"/>
  <c r="C2431" i="16" s="1"/>
  <c r="I2287" i="16"/>
  <c r="E2287" i="16" s="1"/>
  <c r="C2287" i="16" s="1"/>
  <c r="I2143" i="16"/>
  <c r="E2143" i="16" s="1"/>
  <c r="C2143" i="16" s="1"/>
  <c r="I3486" i="16"/>
  <c r="E3486" i="16" s="1"/>
  <c r="C3486" i="16" s="1"/>
  <c r="I3331" i="16"/>
  <c r="E3331" i="16" s="1"/>
  <c r="C3331" i="16" s="1"/>
  <c r="I3175" i="16"/>
  <c r="E3175" i="16" s="1"/>
  <c r="C3175" i="16" s="1"/>
  <c r="I3030" i="16"/>
  <c r="E3030" i="16" s="1"/>
  <c r="C3030" i="16" s="1"/>
  <c r="I2886" i="16"/>
  <c r="E2886" i="16" s="1"/>
  <c r="C2886" i="16" s="1"/>
  <c r="I2742" i="16"/>
  <c r="E2742" i="16" s="1"/>
  <c r="C2742" i="16" s="1"/>
  <c r="I2599" i="16"/>
  <c r="E2599" i="16" s="1"/>
  <c r="C2599" i="16" s="1"/>
  <c r="I2454" i="16"/>
  <c r="E2454" i="16" s="1"/>
  <c r="C2454" i="16" s="1"/>
  <c r="I2298" i="16"/>
  <c r="E2298" i="16" s="1"/>
  <c r="C2298" i="16" s="1"/>
  <c r="I2154" i="16"/>
  <c r="E2154" i="16" s="1"/>
  <c r="C2154" i="16" s="1"/>
  <c r="I2010" i="16"/>
  <c r="E2010" i="16" s="1"/>
  <c r="C2010" i="16" s="1"/>
  <c r="I1865" i="16"/>
  <c r="E1865" i="16" s="1"/>
  <c r="C1865" i="16" s="1"/>
  <c r="I3485" i="16"/>
  <c r="E3485" i="16" s="1"/>
  <c r="C3485" i="16" s="1"/>
  <c r="I3341" i="16"/>
  <c r="E3341" i="16" s="1"/>
  <c r="C3341" i="16" s="1"/>
  <c r="I3197" i="16"/>
  <c r="E3197" i="16" s="1"/>
  <c r="C3197" i="16" s="1"/>
  <c r="I3052" i="16"/>
  <c r="E3052" i="16" s="1"/>
  <c r="C3052" i="16" s="1"/>
  <c r="I2910" i="16"/>
  <c r="E2910" i="16" s="1"/>
  <c r="C2910" i="16" s="1"/>
  <c r="I2766" i="16"/>
  <c r="E2766" i="16" s="1"/>
  <c r="C2766" i="16" s="1"/>
  <c r="I2621" i="16"/>
  <c r="E2621" i="16" s="1"/>
  <c r="C2621" i="16" s="1"/>
  <c r="I2477" i="16"/>
  <c r="E2477" i="16" s="1"/>
  <c r="C2477" i="16" s="1"/>
  <c r="I2333" i="16"/>
  <c r="E2333" i="16" s="1"/>
  <c r="C2333" i="16" s="1"/>
  <c r="I2190" i="16"/>
  <c r="E2190" i="16" s="1"/>
  <c r="C2190" i="16" s="1"/>
  <c r="I2046" i="16"/>
  <c r="E2046" i="16" s="1"/>
  <c r="C2046" i="16" s="1"/>
  <c r="I1900" i="16"/>
  <c r="E1900" i="16" s="1"/>
  <c r="C1900" i="16" s="1"/>
  <c r="I3569" i="16"/>
  <c r="E3569" i="16" s="1"/>
  <c r="C3569" i="16" s="1"/>
  <c r="I3700" i="16"/>
  <c r="E3700" i="16" s="1"/>
  <c r="C3700" i="16" s="1"/>
  <c r="I3556" i="16"/>
  <c r="E3556" i="16" s="1"/>
  <c r="C3556" i="16" s="1"/>
  <c r="I3412" i="16"/>
  <c r="E3412" i="16" s="1"/>
  <c r="C3412" i="16" s="1"/>
  <c r="I3268" i="16"/>
  <c r="E3268" i="16" s="1"/>
  <c r="C3268" i="16" s="1"/>
  <c r="I3124" i="16"/>
  <c r="E3124" i="16" s="1"/>
  <c r="C3124" i="16" s="1"/>
  <c r="I2979" i="16"/>
  <c r="E2979" i="16" s="1"/>
  <c r="C2979" i="16" s="1"/>
  <c r="I2837" i="16"/>
  <c r="E2837" i="16" s="1"/>
  <c r="C2837" i="16" s="1"/>
  <c r="I2692" i="16"/>
  <c r="E2692" i="16" s="1"/>
  <c r="C2692" i="16" s="1"/>
  <c r="I2548" i="16"/>
  <c r="E2548" i="16" s="1"/>
  <c r="C2548" i="16" s="1"/>
  <c r="I2405" i="16"/>
  <c r="E2405" i="16" s="1"/>
  <c r="C2405" i="16" s="1"/>
  <c r="I2248" i="16"/>
  <c r="E2248" i="16" s="1"/>
  <c r="C2248" i="16" s="1"/>
  <c r="I2104" i="16"/>
  <c r="E2104" i="16" s="1"/>
  <c r="C2104" i="16" s="1"/>
  <c r="I3783" i="16"/>
  <c r="E3783" i="16" s="1"/>
  <c r="C3783" i="16" s="1"/>
  <c r="I3627" i="16"/>
  <c r="E3627" i="16" s="1"/>
  <c r="C3627" i="16" s="1"/>
  <c r="I3483" i="16"/>
  <c r="E3483" i="16" s="1"/>
  <c r="C3483" i="16" s="1"/>
  <c r="I3340" i="16"/>
  <c r="E3340" i="16" s="1"/>
  <c r="C3340" i="16" s="1"/>
  <c r="I3195" i="16"/>
  <c r="E3195" i="16" s="1"/>
  <c r="C3195" i="16" s="1"/>
  <c r="I3051" i="16"/>
  <c r="E3051" i="16" s="1"/>
  <c r="C3051" i="16" s="1"/>
  <c r="I2907" i="16"/>
  <c r="E2907" i="16" s="1"/>
  <c r="C2907" i="16" s="1"/>
  <c r="I2762" i="16"/>
  <c r="E2762" i="16" s="1"/>
  <c r="C2762" i="16" s="1"/>
  <c r="I2618" i="16"/>
  <c r="E2618" i="16" s="1"/>
  <c r="C2618" i="16" s="1"/>
  <c r="I2476" i="16"/>
  <c r="E2476" i="16" s="1"/>
  <c r="C2476" i="16" s="1"/>
  <c r="I2332" i="16"/>
  <c r="E2332" i="16" s="1"/>
  <c r="C2332" i="16" s="1"/>
  <c r="I2188" i="16"/>
  <c r="E2188" i="16" s="1"/>
  <c r="C2188" i="16" s="1"/>
  <c r="I3521" i="16"/>
  <c r="E3521" i="16" s="1"/>
  <c r="C3521" i="16" s="1"/>
  <c r="I3710" i="16"/>
  <c r="E3710" i="16" s="1"/>
  <c r="C3710" i="16" s="1"/>
  <c r="I3566" i="16"/>
  <c r="E3566" i="16" s="1"/>
  <c r="C3566" i="16" s="1"/>
  <c r="I3422" i="16"/>
  <c r="E3422" i="16" s="1"/>
  <c r="C3422" i="16" s="1"/>
  <c r="I3278" i="16"/>
  <c r="E3278" i="16" s="1"/>
  <c r="C3278" i="16" s="1"/>
  <c r="I3134" i="16"/>
  <c r="E3134" i="16" s="1"/>
  <c r="C3134" i="16" s="1"/>
  <c r="I2990" i="16"/>
  <c r="E2990" i="16" s="1"/>
  <c r="C2990" i="16" s="1"/>
  <c r="I2846" i="16"/>
  <c r="E2846" i="16" s="1"/>
  <c r="C2846" i="16" s="1"/>
  <c r="I2678" i="16"/>
  <c r="E2678" i="16" s="1"/>
  <c r="C2678" i="16" s="1"/>
  <c r="I2534" i="16"/>
  <c r="E2534" i="16" s="1"/>
  <c r="C2534" i="16" s="1"/>
  <c r="I2391" i="16"/>
  <c r="E2391" i="16" s="1"/>
  <c r="C2391" i="16" s="1"/>
  <c r="I2245" i="16"/>
  <c r="E2245" i="16" s="1"/>
  <c r="C2245" i="16" s="1"/>
  <c r="I3619" i="16"/>
  <c r="E3619" i="16" s="1"/>
  <c r="C3619" i="16" s="1"/>
  <c r="I3745" i="16"/>
  <c r="E3745" i="16" s="1"/>
  <c r="C3745" i="16" s="1"/>
  <c r="I3601" i="16"/>
  <c r="E3601" i="16" s="1"/>
  <c r="C3601" i="16" s="1"/>
  <c r="I3457" i="16"/>
  <c r="E3457" i="16" s="1"/>
  <c r="C3457" i="16" s="1"/>
  <c r="I3313" i="16"/>
  <c r="E3313" i="16" s="1"/>
  <c r="C3313" i="16" s="1"/>
  <c r="I3169" i="16"/>
  <c r="E3169" i="16" s="1"/>
  <c r="C3169" i="16" s="1"/>
  <c r="I3025" i="16"/>
  <c r="E3025" i="16" s="1"/>
  <c r="C3025" i="16" s="1"/>
  <c r="I2881" i="16"/>
  <c r="E2881" i="16" s="1"/>
  <c r="C2881" i="16" s="1"/>
  <c r="I2737" i="16"/>
  <c r="E2737" i="16" s="1"/>
  <c r="C2737" i="16" s="1"/>
  <c r="I2593" i="16"/>
  <c r="E2593" i="16" s="1"/>
  <c r="C2593" i="16" s="1"/>
  <c r="I2449" i="16"/>
  <c r="E2449" i="16" s="1"/>
  <c r="C2449" i="16" s="1"/>
  <c r="I2293" i="16"/>
  <c r="E2293" i="16" s="1"/>
  <c r="C2293" i="16" s="1"/>
  <c r="I2148" i="16"/>
  <c r="E2148" i="16" s="1"/>
  <c r="C2148" i="16" s="1"/>
  <c r="I2028" i="16"/>
  <c r="E2028" i="16" s="1"/>
  <c r="C2028" i="16" s="1"/>
  <c r="I1884" i="16"/>
  <c r="E1884" i="16" s="1"/>
  <c r="C1884" i="16" s="1"/>
  <c r="I1740" i="16"/>
  <c r="E1740" i="16" s="1"/>
  <c r="C1740" i="16" s="1"/>
  <c r="I1596" i="16"/>
  <c r="E1596" i="16" s="1"/>
  <c r="C1596" i="16" s="1"/>
  <c r="I1452" i="16"/>
  <c r="E1452" i="16" s="1"/>
  <c r="C1452" i="16" s="1"/>
  <c r="I1308" i="16"/>
  <c r="E1308" i="16" s="1"/>
  <c r="C1308" i="16" s="1"/>
  <c r="I1164" i="16"/>
  <c r="E1164" i="16" s="1"/>
  <c r="C1164" i="16" s="1"/>
  <c r="I3828" i="16"/>
  <c r="E3828" i="16" s="1"/>
  <c r="C3828" i="16" s="1"/>
  <c r="I3684" i="16"/>
  <c r="E3684" i="16" s="1"/>
  <c r="C3684" i="16" s="1"/>
  <c r="I3540" i="16"/>
  <c r="E3540" i="16" s="1"/>
  <c r="C3540" i="16" s="1"/>
  <c r="I3396" i="16"/>
  <c r="E3396" i="16" s="1"/>
  <c r="C3396" i="16" s="1"/>
  <c r="I3252" i="16"/>
  <c r="E3252" i="16" s="1"/>
  <c r="C3252" i="16" s="1"/>
  <c r="I3107" i="16"/>
  <c r="E3107" i="16" s="1"/>
  <c r="C3107" i="16" s="1"/>
  <c r="I2963" i="16"/>
  <c r="E2963" i="16" s="1"/>
  <c r="C2963" i="16" s="1"/>
  <c r="I2820" i="16"/>
  <c r="E2820" i="16" s="1"/>
  <c r="C2820" i="16" s="1"/>
  <c r="I2675" i="16"/>
  <c r="E2675" i="16" s="1"/>
  <c r="C2675" i="16" s="1"/>
  <c r="I2520" i="16"/>
  <c r="E2520" i="16" s="1"/>
  <c r="C2520" i="16" s="1"/>
  <c r="I2376" i="16"/>
  <c r="E2376" i="16" s="1"/>
  <c r="C2376" i="16" s="1"/>
  <c r="I2233" i="16"/>
  <c r="E2233" i="16" s="1"/>
  <c r="C2233" i="16" s="1"/>
  <c r="I3571" i="16"/>
  <c r="E3571" i="16" s="1"/>
  <c r="C3571" i="16" s="1"/>
  <c r="I3742" i="16"/>
  <c r="E3742" i="16" s="1"/>
  <c r="C3742" i="16" s="1"/>
  <c r="I3600" i="16"/>
  <c r="E3600" i="16" s="1"/>
  <c r="C3600" i="16" s="1"/>
  <c r="I3455" i="16"/>
  <c r="E3455" i="16" s="1"/>
  <c r="C3455" i="16" s="1"/>
  <c r="I3311" i="16"/>
  <c r="E3311" i="16" s="1"/>
  <c r="C3311" i="16" s="1"/>
  <c r="I3168" i="16"/>
  <c r="E3168" i="16" s="1"/>
  <c r="C3168" i="16" s="1"/>
  <c r="I3024" i="16"/>
  <c r="E3024" i="16" s="1"/>
  <c r="C3024" i="16" s="1"/>
  <c r="I2879" i="16"/>
  <c r="E2879" i="16" s="1"/>
  <c r="C2879" i="16" s="1"/>
  <c r="I2735" i="16"/>
  <c r="E2735" i="16" s="1"/>
  <c r="C2735" i="16" s="1"/>
  <c r="I2591" i="16"/>
  <c r="E2591" i="16" s="1"/>
  <c r="C2591" i="16" s="1"/>
  <c r="I2447" i="16"/>
  <c r="E2447" i="16" s="1"/>
  <c r="C2447" i="16" s="1"/>
  <c r="I2303" i="16"/>
  <c r="E2303" i="16" s="1"/>
  <c r="C2303" i="16" s="1"/>
  <c r="I2159" i="16"/>
  <c r="E2159" i="16" s="1"/>
  <c r="C2159" i="16" s="1"/>
  <c r="I3791" i="16"/>
  <c r="E3791" i="16" s="1"/>
  <c r="C3791" i="16" s="1"/>
  <c r="I3647" i="16"/>
  <c r="E3647" i="16" s="1"/>
  <c r="C3647" i="16" s="1"/>
  <c r="I3502" i="16"/>
  <c r="E3502" i="16" s="1"/>
  <c r="C3502" i="16" s="1"/>
  <c r="I3358" i="16"/>
  <c r="E3358" i="16" s="1"/>
  <c r="C3358" i="16" s="1"/>
  <c r="I3214" i="16"/>
  <c r="E3214" i="16" s="1"/>
  <c r="C3214" i="16" s="1"/>
  <c r="I3070" i="16"/>
  <c r="E3070" i="16" s="1"/>
  <c r="C3070" i="16" s="1"/>
  <c r="I2926" i="16"/>
  <c r="E2926" i="16" s="1"/>
  <c r="C2926" i="16" s="1"/>
  <c r="I2782" i="16"/>
  <c r="E2782" i="16" s="1"/>
  <c r="C2782" i="16" s="1"/>
  <c r="I2626" i="16"/>
  <c r="E2626" i="16" s="1"/>
  <c r="C2626" i="16" s="1"/>
  <c r="I2482" i="16"/>
  <c r="E2482" i="16" s="1"/>
  <c r="C2482" i="16" s="1"/>
  <c r="I2338" i="16"/>
  <c r="E2338" i="16" s="1"/>
  <c r="C2338" i="16" s="1"/>
  <c r="I2194" i="16"/>
  <c r="E2194" i="16" s="1"/>
  <c r="C2194" i="16" s="1"/>
  <c r="I3654" i="16"/>
  <c r="E3654" i="16" s="1"/>
  <c r="C3654" i="16" s="1"/>
  <c r="I3716" i="16"/>
  <c r="E3716" i="16" s="1"/>
  <c r="C3716" i="16" s="1"/>
  <c r="I3573" i="16"/>
  <c r="E3573" i="16" s="1"/>
  <c r="C3573" i="16" s="1"/>
  <c r="I3429" i="16"/>
  <c r="E3429" i="16" s="1"/>
  <c r="C3429" i="16" s="1"/>
  <c r="I3285" i="16"/>
  <c r="E3285" i="16" s="1"/>
  <c r="C3285" i="16" s="1"/>
  <c r="I3141" i="16"/>
  <c r="E3141" i="16" s="1"/>
  <c r="C3141" i="16" s="1"/>
  <c r="I2997" i="16"/>
  <c r="E2997" i="16" s="1"/>
  <c r="C2997" i="16" s="1"/>
  <c r="I2853" i="16"/>
  <c r="E2853" i="16" s="1"/>
  <c r="C2853" i="16" s="1"/>
  <c r="I2709" i="16"/>
  <c r="E2709" i="16" s="1"/>
  <c r="C2709" i="16" s="1"/>
  <c r="I2565" i="16"/>
  <c r="E2565" i="16" s="1"/>
  <c r="C2565" i="16" s="1"/>
  <c r="I2409" i="16"/>
  <c r="E2409" i="16" s="1"/>
  <c r="C2409" i="16" s="1"/>
  <c r="I2265" i="16"/>
  <c r="E2265" i="16" s="1"/>
  <c r="C2265" i="16" s="1"/>
  <c r="I2121" i="16"/>
  <c r="E2121" i="16" s="1"/>
  <c r="C2121" i="16" s="1"/>
  <c r="I3813" i="16"/>
  <c r="E3813" i="16" s="1"/>
  <c r="C3813" i="16" s="1"/>
  <c r="I3668" i="16"/>
  <c r="E3668" i="16" s="1"/>
  <c r="C3668" i="16" s="1"/>
  <c r="I3511" i="16"/>
  <c r="E3511" i="16" s="1"/>
  <c r="C3511" i="16" s="1"/>
  <c r="I3368" i="16"/>
  <c r="E3368" i="16" s="1"/>
  <c r="C3368" i="16" s="1"/>
  <c r="I3224" i="16"/>
  <c r="E3224" i="16" s="1"/>
  <c r="C3224" i="16" s="1"/>
  <c r="I3079" i="16"/>
  <c r="E3079" i="16" s="1"/>
  <c r="C3079" i="16" s="1"/>
  <c r="I2936" i="16"/>
  <c r="E2936" i="16" s="1"/>
  <c r="C2936" i="16" s="1"/>
  <c r="I2792" i="16"/>
  <c r="E2792" i="16" s="1"/>
  <c r="C2792" i="16" s="1"/>
  <c r="I2648" i="16"/>
  <c r="E2648" i="16" s="1"/>
  <c r="C2648" i="16" s="1"/>
  <c r="I2504" i="16"/>
  <c r="E2504" i="16" s="1"/>
  <c r="C2504" i="16" s="1"/>
  <c r="I2360" i="16"/>
  <c r="E2360" i="16" s="1"/>
  <c r="C2360" i="16" s="1"/>
  <c r="I2215" i="16"/>
  <c r="E2215" i="16" s="1"/>
  <c r="C2215" i="16" s="1"/>
  <c r="I3822" i="16"/>
  <c r="E3822" i="16" s="1"/>
  <c r="C3822" i="16" s="1"/>
  <c r="I3714" i="16"/>
  <c r="E3714" i="16" s="1"/>
  <c r="C3714" i="16" s="1"/>
  <c r="I3570" i="16"/>
  <c r="E3570" i="16" s="1"/>
  <c r="C3570" i="16" s="1"/>
  <c r="I3427" i="16"/>
  <c r="E3427" i="16" s="1"/>
  <c r="C3427" i="16" s="1"/>
  <c r="I3283" i="16"/>
  <c r="E3283" i="16" s="1"/>
  <c r="C3283" i="16" s="1"/>
  <c r="I3140" i="16"/>
  <c r="E3140" i="16" s="1"/>
  <c r="C3140" i="16" s="1"/>
  <c r="I2996" i="16"/>
  <c r="E2996" i="16" s="1"/>
  <c r="C2996" i="16" s="1"/>
  <c r="I2851" i="16"/>
  <c r="E2851" i="16" s="1"/>
  <c r="C2851" i="16" s="1"/>
  <c r="I2707" i="16"/>
  <c r="E2707" i="16" s="1"/>
  <c r="C2707" i="16" s="1"/>
  <c r="I2563" i="16"/>
  <c r="E2563" i="16" s="1"/>
  <c r="C2563" i="16" s="1"/>
  <c r="I2419" i="16"/>
  <c r="E2419" i="16" s="1"/>
  <c r="C2419" i="16" s="1"/>
  <c r="I2275" i="16"/>
  <c r="E2275" i="16" s="1"/>
  <c r="C2275" i="16" s="1"/>
  <c r="I2131" i="16"/>
  <c r="E2131" i="16" s="1"/>
  <c r="C2131" i="16" s="1"/>
  <c r="I3474" i="16"/>
  <c r="E3474" i="16" s="1"/>
  <c r="C3474" i="16" s="1"/>
  <c r="I3317" i="16"/>
  <c r="E3317" i="16" s="1"/>
  <c r="C3317" i="16" s="1"/>
  <c r="I3161" i="16"/>
  <c r="E3161" i="16" s="1"/>
  <c r="C3161" i="16" s="1"/>
  <c r="I3018" i="16"/>
  <c r="E3018" i="16" s="1"/>
  <c r="C3018" i="16" s="1"/>
  <c r="I2875" i="16"/>
  <c r="E2875" i="16" s="1"/>
  <c r="C2875" i="16" s="1"/>
  <c r="I2730" i="16"/>
  <c r="E2730" i="16" s="1"/>
  <c r="C2730" i="16" s="1"/>
  <c r="I2587" i="16"/>
  <c r="E2587" i="16" s="1"/>
  <c r="C2587" i="16" s="1"/>
  <c r="I2430" i="16"/>
  <c r="E2430" i="16" s="1"/>
  <c r="C2430" i="16" s="1"/>
  <c r="I2286" i="16"/>
  <c r="E2286" i="16" s="1"/>
  <c r="C2286" i="16" s="1"/>
  <c r="I2142" i="16"/>
  <c r="E2142" i="16" s="1"/>
  <c r="C2142" i="16" s="1"/>
  <c r="I1999" i="16"/>
  <c r="E1999" i="16" s="1"/>
  <c r="C1999" i="16" s="1"/>
  <c r="I1854" i="16"/>
  <c r="E1854" i="16" s="1"/>
  <c r="C1854" i="16" s="1"/>
  <c r="I3472" i="16"/>
  <c r="E3472" i="16" s="1"/>
  <c r="C3472" i="16" s="1"/>
  <c r="I3329" i="16"/>
  <c r="E3329" i="16" s="1"/>
  <c r="C3329" i="16" s="1"/>
  <c r="I3186" i="16"/>
  <c r="E3186" i="16" s="1"/>
  <c r="C3186" i="16" s="1"/>
  <c r="I3041" i="16"/>
  <c r="E3041" i="16" s="1"/>
  <c r="C3041" i="16" s="1"/>
  <c r="I2898" i="16"/>
  <c r="E2898" i="16" s="1"/>
  <c r="C2898" i="16" s="1"/>
  <c r="I2753" i="16"/>
  <c r="E2753" i="16" s="1"/>
  <c r="C2753" i="16" s="1"/>
  <c r="I2609" i="16"/>
  <c r="E2609" i="16" s="1"/>
  <c r="C2609" i="16" s="1"/>
  <c r="I2464" i="16"/>
  <c r="E2464" i="16" s="1"/>
  <c r="C2464" i="16" s="1"/>
  <c r="I2321" i="16"/>
  <c r="E2321" i="16" s="1"/>
  <c r="C2321" i="16" s="1"/>
  <c r="I2177" i="16"/>
  <c r="E2177" i="16" s="1"/>
  <c r="C2177" i="16" s="1"/>
  <c r="I2033" i="16"/>
  <c r="E2033" i="16" s="1"/>
  <c r="C2033" i="16" s="1"/>
  <c r="I1889" i="16"/>
  <c r="E1889" i="16" s="1"/>
  <c r="C1889" i="16" s="1"/>
  <c r="I3832" i="16"/>
  <c r="E3832" i="16" s="1"/>
  <c r="C3832" i="16" s="1"/>
  <c r="I3689" i="16"/>
  <c r="E3689" i="16" s="1"/>
  <c r="C3689" i="16" s="1"/>
  <c r="I3543" i="16"/>
  <c r="E3543" i="16" s="1"/>
  <c r="C3543" i="16" s="1"/>
  <c r="I3400" i="16"/>
  <c r="E3400" i="16" s="1"/>
  <c r="C3400" i="16" s="1"/>
  <c r="I3256" i="16"/>
  <c r="E3256" i="16" s="1"/>
  <c r="C3256" i="16" s="1"/>
  <c r="I3112" i="16"/>
  <c r="E3112" i="16" s="1"/>
  <c r="C3112" i="16" s="1"/>
  <c r="I2969" i="16"/>
  <c r="E2969" i="16" s="1"/>
  <c r="C2969" i="16" s="1"/>
  <c r="I2824" i="16"/>
  <c r="E2824" i="16" s="1"/>
  <c r="C2824" i="16" s="1"/>
  <c r="I2680" i="16"/>
  <c r="E2680" i="16" s="1"/>
  <c r="C2680" i="16" s="1"/>
  <c r="I2536" i="16"/>
  <c r="E2536" i="16" s="1"/>
  <c r="C2536" i="16" s="1"/>
  <c r="I2392" i="16"/>
  <c r="E2392" i="16" s="1"/>
  <c r="C2392" i="16" s="1"/>
  <c r="I2236" i="16"/>
  <c r="E2236" i="16" s="1"/>
  <c r="C2236" i="16" s="1"/>
  <c r="I2091" i="16"/>
  <c r="E2091" i="16" s="1"/>
  <c r="C2091" i="16" s="1"/>
  <c r="I3771" i="16"/>
  <c r="E3771" i="16" s="1"/>
  <c r="C3771" i="16" s="1"/>
  <c r="I3615" i="16"/>
  <c r="E3615" i="16" s="1"/>
  <c r="C3615" i="16" s="1"/>
  <c r="I3471" i="16"/>
  <c r="E3471" i="16" s="1"/>
  <c r="C3471" i="16" s="1"/>
  <c r="I3327" i="16"/>
  <c r="E3327" i="16" s="1"/>
  <c r="C3327" i="16" s="1"/>
  <c r="I3184" i="16"/>
  <c r="E3184" i="16" s="1"/>
  <c r="C3184" i="16" s="1"/>
  <c r="I3040" i="16"/>
  <c r="E3040" i="16" s="1"/>
  <c r="C3040" i="16" s="1"/>
  <c r="I2896" i="16"/>
  <c r="E2896" i="16" s="1"/>
  <c r="C2896" i="16" s="1"/>
  <c r="I2750" i="16"/>
  <c r="E2750" i="16" s="1"/>
  <c r="C2750" i="16" s="1"/>
  <c r="I2607" i="16"/>
  <c r="E2607" i="16" s="1"/>
  <c r="C2607" i="16" s="1"/>
  <c r="I2463" i="16"/>
  <c r="E2463" i="16" s="1"/>
  <c r="C2463" i="16" s="1"/>
  <c r="I2319" i="16"/>
  <c r="E2319" i="16" s="1"/>
  <c r="C2319" i="16" s="1"/>
  <c r="I2176" i="16"/>
  <c r="E2176" i="16" s="1"/>
  <c r="C2176" i="16" s="1"/>
  <c r="I3843" i="16"/>
  <c r="E3843" i="16" s="1"/>
  <c r="C3843" i="16" s="1"/>
  <c r="I3698" i="16"/>
  <c r="E3698" i="16" s="1"/>
  <c r="C3698" i="16" s="1"/>
  <c r="I3554" i="16"/>
  <c r="E3554" i="16" s="1"/>
  <c r="C3554" i="16" s="1"/>
  <c r="I3410" i="16"/>
  <c r="E3410" i="16" s="1"/>
  <c r="C3410" i="16" s="1"/>
  <c r="I3267" i="16"/>
  <c r="E3267" i="16" s="1"/>
  <c r="C3267" i="16" s="1"/>
  <c r="I3123" i="16"/>
  <c r="E3123" i="16" s="1"/>
  <c r="C3123" i="16" s="1"/>
  <c r="I2978" i="16"/>
  <c r="E2978" i="16" s="1"/>
  <c r="C2978" i="16" s="1"/>
  <c r="I2822" i="16"/>
  <c r="E2822" i="16" s="1"/>
  <c r="C2822" i="16" s="1"/>
  <c r="I2666" i="16"/>
  <c r="E2666" i="16" s="1"/>
  <c r="C2666" i="16" s="1"/>
  <c r="I2523" i="16"/>
  <c r="E2523" i="16" s="1"/>
  <c r="C2523" i="16" s="1"/>
  <c r="I2378" i="16"/>
  <c r="E2378" i="16" s="1"/>
  <c r="C2378" i="16" s="1"/>
  <c r="I2234" i="16"/>
  <c r="E2234" i="16" s="1"/>
  <c r="C2234" i="16" s="1"/>
  <c r="I3750" i="16"/>
  <c r="E3750" i="16" s="1"/>
  <c r="C3750" i="16" s="1"/>
  <c r="I3733" i="16"/>
  <c r="E3733" i="16" s="1"/>
  <c r="C3733" i="16" s="1"/>
  <c r="I3589" i="16"/>
  <c r="E3589" i="16" s="1"/>
  <c r="C3589" i="16" s="1"/>
  <c r="I3445" i="16"/>
  <c r="E3445" i="16" s="1"/>
  <c r="C3445" i="16" s="1"/>
  <c r="I3301" i="16"/>
  <c r="E3301" i="16" s="1"/>
  <c r="C3301" i="16" s="1"/>
  <c r="I3157" i="16"/>
  <c r="E3157" i="16" s="1"/>
  <c r="C3157" i="16" s="1"/>
  <c r="I3013" i="16"/>
  <c r="E3013" i="16" s="1"/>
  <c r="C3013" i="16" s="1"/>
  <c r="I2869" i="16"/>
  <c r="E2869" i="16" s="1"/>
  <c r="C2869" i="16" s="1"/>
  <c r="I2725" i="16"/>
  <c r="E2725" i="16" s="1"/>
  <c r="C2725" i="16" s="1"/>
  <c r="I2581" i="16"/>
  <c r="E2581" i="16" s="1"/>
  <c r="C2581" i="16" s="1"/>
  <c r="I2437" i="16"/>
  <c r="E2437" i="16" s="1"/>
  <c r="C2437" i="16" s="1"/>
  <c r="I2281" i="16"/>
  <c r="E2281" i="16" s="1"/>
  <c r="C2281" i="16" s="1"/>
  <c r="I2137" i="16"/>
  <c r="E2137" i="16" s="1"/>
  <c r="C2137" i="16" s="1"/>
  <c r="I2015" i="16"/>
  <c r="E2015" i="16" s="1"/>
  <c r="C2015" i="16" s="1"/>
  <c r="I1873" i="16"/>
  <c r="E1873" i="16" s="1"/>
  <c r="C1873" i="16" s="1"/>
  <c r="I1727" i="16"/>
  <c r="E1727" i="16" s="1"/>
  <c r="C1727" i="16" s="1"/>
  <c r="I1583" i="16"/>
  <c r="E1583" i="16" s="1"/>
  <c r="C1583" i="16" s="1"/>
  <c r="I1439" i="16"/>
  <c r="E1439" i="16" s="1"/>
  <c r="C1439" i="16" s="1"/>
  <c r="I3816" i="16"/>
  <c r="E3816" i="16" s="1"/>
  <c r="C3816" i="16" s="1"/>
  <c r="I3672" i="16"/>
  <c r="E3672" i="16" s="1"/>
  <c r="C3672" i="16" s="1"/>
  <c r="I3528" i="16"/>
  <c r="E3528" i="16" s="1"/>
  <c r="C3528" i="16" s="1"/>
  <c r="I3383" i="16"/>
  <c r="E3383" i="16" s="1"/>
  <c r="C3383" i="16" s="1"/>
  <c r="I3241" i="16"/>
  <c r="E3241" i="16" s="1"/>
  <c r="C3241" i="16" s="1"/>
  <c r="I3097" i="16"/>
  <c r="E3097" i="16" s="1"/>
  <c r="C3097" i="16" s="1"/>
  <c r="I2951" i="16"/>
  <c r="E2951" i="16" s="1"/>
  <c r="C2951" i="16" s="1"/>
  <c r="I2808" i="16"/>
  <c r="E2808" i="16" s="1"/>
  <c r="C2808" i="16" s="1"/>
  <c r="I2664" i="16"/>
  <c r="E2664" i="16" s="1"/>
  <c r="C2664" i="16" s="1"/>
  <c r="I2507" i="16"/>
  <c r="E2507" i="16" s="1"/>
  <c r="C2507" i="16" s="1"/>
  <c r="I2365" i="16"/>
  <c r="E2365" i="16" s="1"/>
  <c r="C2365" i="16" s="1"/>
  <c r="I2219" i="16"/>
  <c r="E2219" i="16" s="1"/>
  <c r="C2219" i="16" s="1"/>
  <c r="I3736" i="16"/>
  <c r="E3736" i="16" s="1"/>
  <c r="C3736" i="16" s="1"/>
  <c r="I3731" i="16"/>
  <c r="E3731" i="16" s="1"/>
  <c r="C3731" i="16" s="1"/>
  <c r="I3587" i="16"/>
  <c r="E3587" i="16" s="1"/>
  <c r="C3587" i="16" s="1"/>
  <c r="I3443" i="16"/>
  <c r="E3443" i="16" s="1"/>
  <c r="C3443" i="16" s="1"/>
  <c r="I3298" i="16"/>
  <c r="E3298" i="16" s="1"/>
  <c r="C3298" i="16" s="1"/>
  <c r="I3156" i="16"/>
  <c r="E3156" i="16" s="1"/>
  <c r="C3156" i="16" s="1"/>
  <c r="I3012" i="16"/>
  <c r="E3012" i="16" s="1"/>
  <c r="C3012" i="16" s="1"/>
  <c r="I2867" i="16"/>
  <c r="E2867" i="16" s="1"/>
  <c r="C2867" i="16" s="1"/>
  <c r="I2723" i="16"/>
  <c r="E2723" i="16" s="1"/>
  <c r="C2723" i="16" s="1"/>
  <c r="I2579" i="16"/>
  <c r="E2579" i="16" s="1"/>
  <c r="C2579" i="16" s="1"/>
  <c r="I2435" i="16"/>
  <c r="E2435" i="16" s="1"/>
  <c r="C2435" i="16" s="1"/>
  <c r="I2291" i="16"/>
  <c r="E2291" i="16" s="1"/>
  <c r="C2291" i="16" s="1"/>
  <c r="I2147" i="16"/>
  <c r="E2147" i="16" s="1"/>
  <c r="C2147" i="16" s="1"/>
  <c r="I3779" i="16"/>
  <c r="E3779" i="16" s="1"/>
  <c r="C3779" i="16" s="1"/>
  <c r="I3635" i="16"/>
  <c r="E3635" i="16" s="1"/>
  <c r="C3635" i="16" s="1"/>
  <c r="I3490" i="16"/>
  <c r="E3490" i="16" s="1"/>
  <c r="C3490" i="16" s="1"/>
  <c r="I3346" i="16"/>
  <c r="E3346" i="16" s="1"/>
  <c r="C3346" i="16" s="1"/>
  <c r="I3202" i="16"/>
  <c r="E3202" i="16" s="1"/>
  <c r="C3202" i="16" s="1"/>
  <c r="I3058" i="16"/>
  <c r="E3058" i="16" s="1"/>
  <c r="C3058" i="16" s="1"/>
  <c r="I2914" i="16"/>
  <c r="E2914" i="16" s="1"/>
  <c r="C2914" i="16" s="1"/>
  <c r="I2770" i="16"/>
  <c r="E2770" i="16" s="1"/>
  <c r="C2770" i="16" s="1"/>
  <c r="I2614" i="16"/>
  <c r="E2614" i="16" s="1"/>
  <c r="C2614" i="16" s="1"/>
  <c r="I2470" i="16"/>
  <c r="E2470" i="16" s="1"/>
  <c r="C2470" i="16" s="1"/>
  <c r="I2326" i="16"/>
  <c r="E2326" i="16" s="1"/>
  <c r="C2326" i="16" s="1"/>
  <c r="I2181" i="16"/>
  <c r="E2181" i="16" s="1"/>
  <c r="C2181" i="16" s="1"/>
  <c r="I3557" i="16"/>
  <c r="E3557" i="16" s="1"/>
  <c r="C3557" i="16" s="1"/>
  <c r="I3706" i="16"/>
  <c r="E3706" i="16" s="1"/>
  <c r="C3706" i="16" s="1"/>
  <c r="I3561" i="16"/>
  <c r="E3561" i="16" s="1"/>
  <c r="C3561" i="16" s="1"/>
  <c r="I3417" i="16"/>
  <c r="E3417" i="16" s="1"/>
  <c r="C3417" i="16" s="1"/>
  <c r="I3273" i="16"/>
  <c r="E3273" i="16" s="1"/>
  <c r="C3273" i="16" s="1"/>
  <c r="I3128" i="16"/>
  <c r="E3128" i="16" s="1"/>
  <c r="C3128" i="16" s="1"/>
  <c r="I2984" i="16"/>
  <c r="E2984" i="16" s="1"/>
  <c r="C2984" i="16" s="1"/>
  <c r="I2841" i="16"/>
  <c r="E2841" i="16" s="1"/>
  <c r="C2841" i="16" s="1"/>
  <c r="I2698" i="16"/>
  <c r="E2698" i="16" s="1"/>
  <c r="C2698" i="16" s="1"/>
  <c r="I2553" i="16"/>
  <c r="E2553" i="16" s="1"/>
  <c r="C2553" i="16" s="1"/>
  <c r="I2397" i="16"/>
  <c r="E2397" i="16" s="1"/>
  <c r="C2397" i="16" s="1"/>
  <c r="I2253" i="16"/>
  <c r="E2253" i="16" s="1"/>
  <c r="C2253" i="16" s="1"/>
  <c r="I2109" i="16"/>
  <c r="E2109" i="16" s="1"/>
  <c r="C2109" i="16" s="1"/>
  <c r="I3801" i="16"/>
  <c r="E3801" i="16" s="1"/>
  <c r="C3801" i="16" s="1"/>
  <c r="I3655" i="16"/>
  <c r="E3655" i="16" s="1"/>
  <c r="C3655" i="16" s="1"/>
  <c r="I3501" i="16"/>
  <c r="E3501" i="16" s="1"/>
  <c r="C3501" i="16" s="1"/>
  <c r="I3356" i="16"/>
  <c r="E3356" i="16" s="1"/>
  <c r="C3356" i="16" s="1"/>
  <c r="I3212" i="16"/>
  <c r="E3212" i="16" s="1"/>
  <c r="C3212" i="16" s="1"/>
  <c r="I3068" i="16"/>
  <c r="E3068" i="16" s="1"/>
  <c r="C3068" i="16" s="1"/>
  <c r="I2925" i="16"/>
  <c r="E2925" i="16" s="1"/>
  <c r="C2925" i="16" s="1"/>
  <c r="I2780" i="16"/>
  <c r="E2780" i="16" s="1"/>
  <c r="C2780" i="16" s="1"/>
  <c r="I2636" i="16"/>
  <c r="E2636" i="16" s="1"/>
  <c r="C2636" i="16" s="1"/>
  <c r="I2492" i="16"/>
  <c r="E2492" i="16" s="1"/>
  <c r="C2492" i="16" s="1"/>
  <c r="I2348" i="16"/>
  <c r="E2348" i="16" s="1"/>
  <c r="C2348" i="16" s="1"/>
  <c r="I2203" i="16"/>
  <c r="E2203" i="16" s="1"/>
  <c r="C2203" i="16" s="1"/>
  <c r="I3679" i="16"/>
  <c r="E3679" i="16" s="1"/>
  <c r="C3679" i="16" s="1"/>
  <c r="I3703" i="16"/>
  <c r="E3703" i="16" s="1"/>
  <c r="C3703" i="16" s="1"/>
  <c r="I3560" i="16"/>
  <c r="E3560" i="16" s="1"/>
  <c r="C3560" i="16" s="1"/>
  <c r="I3414" i="16"/>
  <c r="E3414" i="16" s="1"/>
  <c r="C3414" i="16" s="1"/>
  <c r="I3271" i="16"/>
  <c r="E3271" i="16" s="1"/>
  <c r="C3271" i="16" s="1"/>
  <c r="I3127" i="16"/>
  <c r="E3127" i="16" s="1"/>
  <c r="C3127" i="16" s="1"/>
  <c r="I2983" i="16"/>
  <c r="E2983" i="16" s="1"/>
  <c r="C2983" i="16" s="1"/>
  <c r="I2839" i="16"/>
  <c r="E2839" i="16" s="1"/>
  <c r="C2839" i="16" s="1"/>
  <c r="I2695" i="16"/>
  <c r="E2695" i="16" s="1"/>
  <c r="C2695" i="16" s="1"/>
  <c r="I2551" i="16"/>
  <c r="E2551" i="16" s="1"/>
  <c r="C2551" i="16" s="1"/>
  <c r="I2407" i="16"/>
  <c r="E2407" i="16" s="1"/>
  <c r="C2407" i="16" s="1"/>
  <c r="I2264" i="16"/>
  <c r="E2264" i="16" s="1"/>
  <c r="C2264" i="16" s="1"/>
  <c r="I2120" i="16"/>
  <c r="E2120" i="16" s="1"/>
  <c r="C2120" i="16" s="1"/>
  <c r="I3463" i="16"/>
  <c r="E3463" i="16" s="1"/>
  <c r="C3463" i="16" s="1"/>
  <c r="I3306" i="16"/>
  <c r="E3306" i="16" s="1"/>
  <c r="C3306" i="16" s="1"/>
  <c r="I3150" i="16"/>
  <c r="E3150" i="16" s="1"/>
  <c r="C3150" i="16" s="1"/>
  <c r="I3006" i="16"/>
  <c r="E3006" i="16" s="1"/>
  <c r="C3006" i="16" s="1"/>
  <c r="I2862" i="16"/>
  <c r="E2862" i="16" s="1"/>
  <c r="C2862" i="16" s="1"/>
  <c r="I2719" i="16"/>
  <c r="E2719" i="16" s="1"/>
  <c r="C2719" i="16" s="1"/>
  <c r="I2574" i="16"/>
  <c r="E2574" i="16" s="1"/>
  <c r="C2574" i="16" s="1"/>
  <c r="I2418" i="16"/>
  <c r="E2418" i="16" s="1"/>
  <c r="C2418" i="16" s="1"/>
  <c r="I2274" i="16"/>
  <c r="E2274" i="16" s="1"/>
  <c r="C2274" i="16" s="1"/>
  <c r="I2130" i="16"/>
  <c r="E2130" i="16" s="1"/>
  <c r="C2130" i="16" s="1"/>
  <c r="I1986" i="16"/>
  <c r="E1986" i="16" s="1"/>
  <c r="C1986" i="16" s="1"/>
  <c r="I1842" i="16"/>
  <c r="E1842" i="16" s="1"/>
  <c r="C1842" i="16" s="1"/>
  <c r="I3461" i="16"/>
  <c r="E3461" i="16" s="1"/>
  <c r="C3461" i="16" s="1"/>
  <c r="I3318" i="16"/>
  <c r="E3318" i="16" s="1"/>
  <c r="C3318" i="16" s="1"/>
  <c r="I3173" i="16"/>
  <c r="E3173" i="16" s="1"/>
  <c r="C3173" i="16" s="1"/>
  <c r="I3029" i="16"/>
  <c r="E3029" i="16" s="1"/>
  <c r="C3029" i="16" s="1"/>
  <c r="I2885" i="16"/>
  <c r="E2885" i="16" s="1"/>
  <c r="C2885" i="16" s="1"/>
  <c r="I2741" i="16"/>
  <c r="E2741" i="16" s="1"/>
  <c r="C2741" i="16" s="1"/>
  <c r="I2596" i="16"/>
  <c r="E2596" i="16" s="1"/>
  <c r="C2596" i="16" s="1"/>
  <c r="I2453" i="16"/>
  <c r="E2453" i="16" s="1"/>
  <c r="C2453" i="16" s="1"/>
  <c r="I2309" i="16"/>
  <c r="E2309" i="16" s="1"/>
  <c r="C2309" i="16" s="1"/>
  <c r="I2164" i="16"/>
  <c r="E2164" i="16" s="1"/>
  <c r="C2164" i="16" s="1"/>
  <c r="I2020" i="16"/>
  <c r="E2020" i="16" s="1"/>
  <c r="C2020" i="16" s="1"/>
  <c r="I1878" i="16"/>
  <c r="E1878" i="16" s="1"/>
  <c r="C1878" i="16" s="1"/>
  <c r="I3819" i="16"/>
  <c r="E3819" i="16" s="1"/>
  <c r="C3819" i="16" s="1"/>
  <c r="I3676" i="16"/>
  <c r="E3676" i="16" s="1"/>
  <c r="C3676" i="16" s="1"/>
  <c r="I3532" i="16"/>
  <c r="E3532" i="16" s="1"/>
  <c r="C3532" i="16" s="1"/>
  <c r="I3389" i="16"/>
  <c r="E3389" i="16" s="1"/>
  <c r="C3389" i="16" s="1"/>
  <c r="I3244" i="16"/>
  <c r="E3244" i="16" s="1"/>
  <c r="C3244" i="16" s="1"/>
  <c r="I3100" i="16"/>
  <c r="E3100" i="16" s="1"/>
  <c r="C3100" i="16" s="1"/>
  <c r="I2956" i="16"/>
  <c r="E2956" i="16" s="1"/>
  <c r="C2956" i="16" s="1"/>
  <c r="I2813" i="16"/>
  <c r="E2813" i="16" s="1"/>
  <c r="C2813" i="16" s="1"/>
  <c r="I2668" i="16"/>
  <c r="E2668" i="16" s="1"/>
  <c r="C2668" i="16" s="1"/>
  <c r="I2525" i="16"/>
  <c r="E2525" i="16" s="1"/>
  <c r="C2525" i="16" s="1"/>
  <c r="I2380" i="16"/>
  <c r="E2380" i="16" s="1"/>
  <c r="C2380" i="16" s="1"/>
  <c r="I2224" i="16"/>
  <c r="E2224" i="16" s="1"/>
  <c r="C2224" i="16" s="1"/>
  <c r="I3749" i="16"/>
  <c r="E3749" i="16" s="1"/>
  <c r="C3749" i="16" s="1"/>
  <c r="I3759" i="16"/>
  <c r="E3759" i="16" s="1"/>
  <c r="C3759" i="16" s="1"/>
  <c r="I3602" i="16"/>
  <c r="E3602" i="16" s="1"/>
  <c r="C3602" i="16" s="1"/>
  <c r="I3459" i="16"/>
  <c r="E3459" i="16" s="1"/>
  <c r="C3459" i="16" s="1"/>
  <c r="I3316" i="16"/>
  <c r="E3316" i="16" s="1"/>
  <c r="C3316" i="16" s="1"/>
  <c r="I3170" i="16"/>
  <c r="E3170" i="16" s="1"/>
  <c r="C3170" i="16" s="1"/>
  <c r="I3028" i="16"/>
  <c r="E3028" i="16" s="1"/>
  <c r="C3028" i="16" s="1"/>
  <c r="I2883" i="16"/>
  <c r="E2883" i="16" s="1"/>
  <c r="C2883" i="16" s="1"/>
  <c r="I2739" i="16"/>
  <c r="E2739" i="16" s="1"/>
  <c r="C2739" i="16" s="1"/>
  <c r="I2595" i="16"/>
  <c r="E2595" i="16" s="1"/>
  <c r="C2595" i="16" s="1"/>
  <c r="I2451" i="16"/>
  <c r="E2451" i="16" s="1"/>
  <c r="C2451" i="16" s="1"/>
  <c r="I2306" i="16"/>
  <c r="E2306" i="16" s="1"/>
  <c r="C2306" i="16" s="1"/>
  <c r="I2163" i="16"/>
  <c r="E2163" i="16" s="1"/>
  <c r="C2163" i="16" s="1"/>
  <c r="I3831" i="16"/>
  <c r="E3831" i="16" s="1"/>
  <c r="C3831" i="16" s="1"/>
  <c r="I3686" i="16"/>
  <c r="E3686" i="16" s="1"/>
  <c r="C3686" i="16" s="1"/>
  <c r="I3542" i="16"/>
  <c r="E3542" i="16" s="1"/>
  <c r="C3542" i="16" s="1"/>
  <c r="I3398" i="16"/>
  <c r="E3398" i="16" s="1"/>
  <c r="C3398" i="16" s="1"/>
  <c r="I3254" i="16"/>
  <c r="E3254" i="16" s="1"/>
  <c r="C3254" i="16" s="1"/>
  <c r="I3110" i="16"/>
  <c r="E3110" i="16" s="1"/>
  <c r="C3110" i="16" s="1"/>
  <c r="I2966" i="16"/>
  <c r="E2966" i="16" s="1"/>
  <c r="C2966" i="16" s="1"/>
  <c r="I2811" i="16"/>
  <c r="E2811" i="16" s="1"/>
  <c r="C2811" i="16" s="1"/>
  <c r="I2653" i="16"/>
  <c r="E2653" i="16" s="1"/>
  <c r="C2653" i="16" s="1"/>
  <c r="I2510" i="16"/>
  <c r="E2510" i="16" s="1"/>
  <c r="C2510" i="16" s="1"/>
  <c r="I2367" i="16"/>
  <c r="E2367" i="16" s="1"/>
  <c r="C2367" i="16" s="1"/>
  <c r="I2210" i="16"/>
  <c r="E2210" i="16" s="1"/>
  <c r="C2210" i="16" s="1"/>
  <c r="I3605" i="16"/>
  <c r="E3605" i="16" s="1"/>
  <c r="C3605" i="16" s="1"/>
  <c r="I3720" i="16"/>
  <c r="E3720" i="16" s="1"/>
  <c r="C3720" i="16" s="1"/>
  <c r="I3577" i="16"/>
  <c r="E3577" i="16" s="1"/>
  <c r="C3577" i="16" s="1"/>
  <c r="I3433" i="16"/>
  <c r="E3433" i="16" s="1"/>
  <c r="C3433" i="16" s="1"/>
  <c r="I3289" i="16"/>
  <c r="E3289" i="16" s="1"/>
  <c r="C3289" i="16" s="1"/>
  <c r="I3145" i="16"/>
  <c r="E3145" i="16" s="1"/>
  <c r="C3145" i="16" s="1"/>
  <c r="I3001" i="16"/>
  <c r="E3001" i="16" s="1"/>
  <c r="C3001" i="16" s="1"/>
  <c r="I2857" i="16"/>
  <c r="E2857" i="16" s="1"/>
  <c r="C2857" i="16" s="1"/>
  <c r="I2714" i="16"/>
  <c r="E2714" i="16" s="1"/>
  <c r="C2714" i="16" s="1"/>
  <c r="I2569" i="16"/>
  <c r="E2569" i="16" s="1"/>
  <c r="C2569" i="16" s="1"/>
  <c r="I2425" i="16"/>
  <c r="E2425" i="16" s="1"/>
  <c r="C2425" i="16" s="1"/>
  <c r="I2269" i="16"/>
  <c r="E2269" i="16" s="1"/>
  <c r="C2269" i="16" s="1"/>
  <c r="I2126" i="16"/>
  <c r="E2126" i="16" s="1"/>
  <c r="C2126" i="16" s="1"/>
  <c r="I2004" i="16"/>
  <c r="E2004" i="16" s="1"/>
  <c r="C2004" i="16" s="1"/>
  <c r="I1859" i="16"/>
  <c r="E1859" i="16" s="1"/>
  <c r="C1859" i="16" s="1"/>
  <c r="I1716" i="16"/>
  <c r="E1716" i="16" s="1"/>
  <c r="C1716" i="16" s="1"/>
  <c r="I1573" i="16"/>
  <c r="E1573" i="16" s="1"/>
  <c r="C1573" i="16" s="1"/>
  <c r="I1428" i="16"/>
  <c r="E1428" i="16" s="1"/>
  <c r="C1428" i="16" s="1"/>
  <c r="I1284" i="16"/>
  <c r="E1284" i="16" s="1"/>
  <c r="C1284" i="16" s="1"/>
  <c r="I1140" i="16"/>
  <c r="E1140" i="16" s="1"/>
  <c r="C1140" i="16" s="1"/>
  <c r="I3804" i="16"/>
  <c r="E3804" i="16" s="1"/>
  <c r="C3804" i="16" s="1"/>
  <c r="I3660" i="16"/>
  <c r="E3660" i="16" s="1"/>
  <c r="C3660" i="16" s="1"/>
  <c r="I3515" i="16"/>
  <c r="E3515" i="16" s="1"/>
  <c r="C3515" i="16" s="1"/>
  <c r="I3373" i="16"/>
  <c r="E3373" i="16" s="1"/>
  <c r="C3373" i="16" s="1"/>
  <c r="I3228" i="16"/>
  <c r="E3228" i="16" s="1"/>
  <c r="C3228" i="16" s="1"/>
  <c r="I3084" i="16"/>
  <c r="E3084" i="16" s="1"/>
  <c r="C3084" i="16" s="1"/>
  <c r="I2940" i="16"/>
  <c r="E2940" i="16" s="1"/>
  <c r="C2940" i="16" s="1"/>
  <c r="I2796" i="16"/>
  <c r="E2796" i="16" s="1"/>
  <c r="C2796" i="16" s="1"/>
  <c r="I2651" i="16"/>
  <c r="E2651" i="16" s="1"/>
  <c r="C2651" i="16" s="1"/>
  <c r="I2497" i="16"/>
  <c r="E2497" i="16" s="1"/>
  <c r="C2497" i="16" s="1"/>
  <c r="I2352" i="16"/>
  <c r="E2352" i="16" s="1"/>
  <c r="C2352" i="16" s="1"/>
  <c r="I2207" i="16"/>
  <c r="E2207" i="16" s="1"/>
  <c r="C2207" i="16" s="1"/>
  <c r="I3630" i="16"/>
  <c r="E3630" i="16" s="1"/>
  <c r="C3630" i="16" s="1"/>
  <c r="I3719" i="16"/>
  <c r="E3719" i="16" s="1"/>
  <c r="C3719" i="16" s="1"/>
  <c r="I3575" i="16"/>
  <c r="E3575" i="16" s="1"/>
  <c r="C3575" i="16" s="1"/>
  <c r="I3432" i="16"/>
  <c r="E3432" i="16" s="1"/>
  <c r="C3432" i="16" s="1"/>
  <c r="I3287" i="16"/>
  <c r="E3287" i="16" s="1"/>
  <c r="C3287" i="16" s="1"/>
  <c r="I3144" i="16"/>
  <c r="E3144" i="16" s="1"/>
  <c r="C3144" i="16" s="1"/>
  <c r="I3000" i="16"/>
  <c r="E3000" i="16" s="1"/>
  <c r="C3000" i="16" s="1"/>
  <c r="I2854" i="16"/>
  <c r="E2854" i="16" s="1"/>
  <c r="C2854" i="16" s="1"/>
  <c r="I2711" i="16"/>
  <c r="E2711" i="16" s="1"/>
  <c r="C2711" i="16" s="1"/>
  <c r="I2567" i="16"/>
  <c r="E2567" i="16" s="1"/>
  <c r="C2567" i="16" s="1"/>
  <c r="I2423" i="16"/>
  <c r="E2423" i="16" s="1"/>
  <c r="C2423" i="16" s="1"/>
  <c r="I2279" i="16"/>
  <c r="E2279" i="16" s="1"/>
  <c r="C2279" i="16" s="1"/>
  <c r="I2136" i="16"/>
  <c r="E2136" i="16" s="1"/>
  <c r="C2136" i="16" s="1"/>
  <c r="I3766" i="16"/>
  <c r="E3766" i="16" s="1"/>
  <c r="C3766" i="16" s="1"/>
  <c r="I3621" i="16"/>
  <c r="E3621" i="16" s="1"/>
  <c r="C3621" i="16" s="1"/>
  <c r="I3478" i="16"/>
  <c r="E3478" i="16" s="1"/>
  <c r="C3478" i="16" s="1"/>
  <c r="I3334" i="16"/>
  <c r="E3334" i="16" s="1"/>
  <c r="C3334" i="16" s="1"/>
  <c r="I3189" i="16"/>
  <c r="E3189" i="16" s="1"/>
  <c r="C3189" i="16" s="1"/>
  <c r="I3046" i="16"/>
  <c r="E3046" i="16" s="1"/>
  <c r="C3046" i="16" s="1"/>
  <c r="I2902" i="16"/>
  <c r="E2902" i="16" s="1"/>
  <c r="C2902" i="16" s="1"/>
  <c r="I2758" i="16"/>
  <c r="E2758" i="16" s="1"/>
  <c r="C2758" i="16" s="1"/>
  <c r="I2602" i="16"/>
  <c r="E2602" i="16" s="1"/>
  <c r="C2602" i="16" s="1"/>
  <c r="I2459" i="16"/>
  <c r="E2459" i="16" s="1"/>
  <c r="C2459" i="16" s="1"/>
  <c r="I2315" i="16"/>
  <c r="E2315" i="16" s="1"/>
  <c r="C2315" i="16" s="1"/>
  <c r="I2170" i="16"/>
  <c r="E2170" i="16" s="1"/>
  <c r="C2170" i="16" s="1"/>
  <c r="I3838" i="16"/>
  <c r="E3838" i="16" s="1"/>
  <c r="C3838" i="16" s="1"/>
  <c r="I3692" i="16"/>
  <c r="E3692" i="16" s="1"/>
  <c r="C3692" i="16" s="1"/>
  <c r="I3549" i="16"/>
  <c r="E3549" i="16" s="1"/>
  <c r="C3549" i="16" s="1"/>
  <c r="I3404" i="16"/>
  <c r="E3404" i="16" s="1"/>
  <c r="C3404" i="16" s="1"/>
  <c r="I3260" i="16"/>
  <c r="E3260" i="16" s="1"/>
  <c r="C3260" i="16" s="1"/>
  <c r="I3117" i="16"/>
  <c r="E3117" i="16" s="1"/>
  <c r="C3117" i="16" s="1"/>
  <c r="I2973" i="16"/>
  <c r="E2973" i="16" s="1"/>
  <c r="C2973" i="16" s="1"/>
  <c r="I2828" i="16"/>
  <c r="E2828" i="16" s="1"/>
  <c r="C2828" i="16" s="1"/>
  <c r="I2685" i="16"/>
  <c r="E2685" i="16" s="1"/>
  <c r="C2685" i="16" s="1"/>
  <c r="I2541" i="16"/>
  <c r="E2541" i="16" s="1"/>
  <c r="C2541" i="16" s="1"/>
  <c r="I2386" i="16"/>
  <c r="E2386" i="16" s="1"/>
  <c r="C2386" i="16" s="1"/>
  <c r="I2241" i="16"/>
  <c r="E2241" i="16" s="1"/>
  <c r="C2241" i="16" s="1"/>
  <c r="I2098" i="16"/>
  <c r="E2098" i="16" s="1"/>
  <c r="C2098" i="16" s="1"/>
  <c r="I3788" i="16"/>
  <c r="E3788" i="16" s="1"/>
  <c r="C3788" i="16" s="1"/>
  <c r="I3644" i="16"/>
  <c r="E3644" i="16" s="1"/>
  <c r="C3644" i="16" s="1"/>
  <c r="I3489" i="16"/>
  <c r="E3489" i="16" s="1"/>
  <c r="C3489" i="16" s="1"/>
  <c r="I3344" i="16"/>
  <c r="E3344" i="16" s="1"/>
  <c r="C3344" i="16" s="1"/>
  <c r="I3200" i="16"/>
  <c r="E3200" i="16" s="1"/>
  <c r="C3200" i="16" s="1"/>
  <c r="I3055" i="16"/>
  <c r="E3055" i="16" s="1"/>
  <c r="C3055" i="16" s="1"/>
  <c r="I2911" i="16"/>
  <c r="E2911" i="16" s="1"/>
  <c r="C2911" i="16" s="1"/>
  <c r="I2768" i="16"/>
  <c r="E2768" i="16" s="1"/>
  <c r="C2768" i="16" s="1"/>
  <c r="I2624" i="16"/>
  <c r="E2624" i="16" s="1"/>
  <c r="C2624" i="16" s="1"/>
  <c r="I2480" i="16"/>
  <c r="E2480" i="16" s="1"/>
  <c r="C2480" i="16" s="1"/>
  <c r="I2336" i="16"/>
  <c r="E2336" i="16" s="1"/>
  <c r="C2336" i="16" s="1"/>
  <c r="I2191" i="16"/>
  <c r="E2191" i="16" s="1"/>
  <c r="C2191" i="16" s="1"/>
  <c r="I3835" i="16"/>
  <c r="E3835" i="16" s="1"/>
  <c r="C3835" i="16" s="1"/>
  <c r="I3691" i="16"/>
  <c r="E3691" i="16" s="1"/>
  <c r="C3691" i="16" s="1"/>
  <c r="I3547" i="16"/>
  <c r="E3547" i="16" s="1"/>
  <c r="C3547" i="16" s="1"/>
  <c r="I3403" i="16"/>
  <c r="E3403" i="16" s="1"/>
  <c r="C3403" i="16" s="1"/>
  <c r="I3259" i="16"/>
  <c r="E3259" i="16" s="1"/>
  <c r="C3259" i="16" s="1"/>
  <c r="I3116" i="16"/>
  <c r="E3116" i="16" s="1"/>
  <c r="C3116" i="16" s="1"/>
  <c r="I2970" i="16"/>
  <c r="E2970" i="16" s="1"/>
  <c r="C2970" i="16" s="1"/>
  <c r="I2827" i="16"/>
  <c r="E2827" i="16" s="1"/>
  <c r="C2827" i="16" s="1"/>
  <c r="I2682" i="16"/>
  <c r="E2682" i="16" s="1"/>
  <c r="C2682" i="16" s="1"/>
  <c r="I2540" i="16"/>
  <c r="E2540" i="16" s="1"/>
  <c r="C2540" i="16" s="1"/>
  <c r="I2395" i="16"/>
  <c r="E2395" i="16" s="1"/>
  <c r="C2395" i="16" s="1"/>
  <c r="I2252" i="16"/>
  <c r="E2252" i="16" s="1"/>
  <c r="C2252" i="16" s="1"/>
  <c r="I2108" i="16"/>
  <c r="E2108" i="16" s="1"/>
  <c r="C2108" i="16" s="1"/>
  <c r="I3450" i="16"/>
  <c r="E3450" i="16" s="1"/>
  <c r="C3450" i="16" s="1"/>
  <c r="I3282" i="16"/>
  <c r="E3282" i="16" s="1"/>
  <c r="C3282" i="16" s="1"/>
  <c r="I3138" i="16"/>
  <c r="E3138" i="16" s="1"/>
  <c r="C3138" i="16" s="1"/>
  <c r="I2994" i="16"/>
  <c r="E2994" i="16" s="1"/>
  <c r="C2994" i="16" s="1"/>
  <c r="I2850" i="16"/>
  <c r="E2850" i="16" s="1"/>
  <c r="C2850" i="16" s="1"/>
  <c r="I2705" i="16"/>
  <c r="E2705" i="16" s="1"/>
  <c r="C2705" i="16" s="1"/>
  <c r="I2562" i="16"/>
  <c r="E2562" i="16" s="1"/>
  <c r="C2562" i="16" s="1"/>
  <c r="I2406" i="16"/>
  <c r="E2406" i="16" s="1"/>
  <c r="C2406" i="16" s="1"/>
  <c r="I2262" i="16"/>
  <c r="E2262" i="16" s="1"/>
  <c r="C2262" i="16" s="1"/>
  <c r="I2118" i="16"/>
  <c r="E2118" i="16" s="1"/>
  <c r="C2118" i="16" s="1"/>
  <c r="I1973" i="16"/>
  <c r="E1973" i="16" s="1"/>
  <c r="C1973" i="16" s="1"/>
  <c r="I1830" i="16"/>
  <c r="E1830" i="16" s="1"/>
  <c r="C1830" i="16" s="1"/>
  <c r="I3449" i="16"/>
  <c r="E3449" i="16" s="1"/>
  <c r="C3449" i="16" s="1"/>
  <c r="I3305" i="16"/>
  <c r="E3305" i="16" s="1"/>
  <c r="C3305" i="16" s="1"/>
  <c r="I3162" i="16"/>
  <c r="E3162" i="16" s="1"/>
  <c r="C3162" i="16" s="1"/>
  <c r="I3017" i="16"/>
  <c r="E3017" i="16" s="1"/>
  <c r="C3017" i="16" s="1"/>
  <c r="I2873" i="16"/>
  <c r="E2873" i="16" s="1"/>
  <c r="C2873" i="16" s="1"/>
  <c r="I2729" i="16"/>
  <c r="E2729" i="16" s="1"/>
  <c r="C2729" i="16" s="1"/>
  <c r="I2585" i="16"/>
  <c r="E2585" i="16" s="1"/>
  <c r="C2585" i="16" s="1"/>
  <c r="I2441" i="16"/>
  <c r="E2441" i="16" s="1"/>
  <c r="C2441" i="16" s="1"/>
  <c r="I2297" i="16"/>
  <c r="E2297" i="16" s="1"/>
  <c r="C2297" i="16" s="1"/>
  <c r="I2153" i="16"/>
  <c r="E2153" i="16" s="1"/>
  <c r="C2153" i="16" s="1"/>
  <c r="I2009" i="16"/>
  <c r="E2009" i="16" s="1"/>
  <c r="C2009" i="16" s="1"/>
  <c r="I1866" i="16"/>
  <c r="E1866" i="16" s="1"/>
  <c r="C1866" i="16" s="1"/>
  <c r="I3808" i="16"/>
  <c r="E3808" i="16" s="1"/>
  <c r="C3808" i="16" s="1"/>
  <c r="I3664" i="16"/>
  <c r="E3664" i="16" s="1"/>
  <c r="C3664" i="16" s="1"/>
  <c r="I3519" i="16"/>
  <c r="E3519" i="16" s="1"/>
  <c r="C3519" i="16" s="1"/>
  <c r="I3376" i="16"/>
  <c r="E3376" i="16" s="1"/>
  <c r="C3376" i="16" s="1"/>
  <c r="I3232" i="16"/>
  <c r="E3232" i="16" s="1"/>
  <c r="C3232" i="16" s="1"/>
  <c r="I3087" i="16"/>
  <c r="E3087" i="16" s="1"/>
  <c r="C3087" i="16" s="1"/>
  <c r="I2944" i="16"/>
  <c r="E2944" i="16" s="1"/>
  <c r="C2944" i="16" s="1"/>
  <c r="I2800" i="16"/>
  <c r="E2800" i="16" s="1"/>
  <c r="C2800" i="16" s="1"/>
  <c r="I2655" i="16"/>
  <c r="E2655" i="16" s="1"/>
  <c r="C2655" i="16" s="1"/>
  <c r="I2512" i="16"/>
  <c r="E2512" i="16" s="1"/>
  <c r="C2512" i="16" s="1"/>
  <c r="I2368" i="16"/>
  <c r="E2368" i="16" s="1"/>
  <c r="C2368" i="16" s="1"/>
  <c r="I2213" i="16"/>
  <c r="E2213" i="16" s="1"/>
  <c r="C2213" i="16" s="1"/>
  <c r="I3594" i="16"/>
  <c r="E3594" i="16" s="1"/>
  <c r="C3594" i="16" s="1"/>
  <c r="I3748" i="16"/>
  <c r="E3748" i="16" s="1"/>
  <c r="C3748" i="16" s="1"/>
  <c r="I3590" i="16"/>
  <c r="E3590" i="16" s="1"/>
  <c r="C3590" i="16" s="1"/>
  <c r="I3447" i="16"/>
  <c r="E3447" i="16" s="1"/>
  <c r="C3447" i="16" s="1"/>
  <c r="I3304" i="16"/>
  <c r="E3304" i="16" s="1"/>
  <c r="C3304" i="16" s="1"/>
  <c r="I3160" i="16"/>
  <c r="E3160" i="16" s="1"/>
  <c r="C3160" i="16" s="1"/>
  <c r="I3014" i="16"/>
  <c r="E3014" i="16" s="1"/>
  <c r="C3014" i="16" s="1"/>
  <c r="I2871" i="16"/>
  <c r="E2871" i="16" s="1"/>
  <c r="C2871" i="16" s="1"/>
  <c r="I2727" i="16"/>
  <c r="E2727" i="16" s="1"/>
  <c r="C2727" i="16" s="1"/>
  <c r="I2583" i="16"/>
  <c r="E2583" i="16" s="1"/>
  <c r="C2583" i="16" s="1"/>
  <c r="I2439" i="16"/>
  <c r="E2439" i="16" s="1"/>
  <c r="C2439" i="16" s="1"/>
  <c r="I2294" i="16"/>
  <c r="E2294" i="16" s="1"/>
  <c r="C2294" i="16" s="1"/>
  <c r="I2152" i="16"/>
  <c r="E2152" i="16" s="1"/>
  <c r="C2152" i="16" s="1"/>
  <c r="I3818" i="16"/>
  <c r="E3818" i="16" s="1"/>
  <c r="C3818" i="16" s="1"/>
  <c r="I3673" i="16"/>
  <c r="E3673" i="16" s="1"/>
  <c r="C3673" i="16" s="1"/>
  <c r="I3530" i="16"/>
  <c r="E3530" i="16" s="1"/>
  <c r="C3530" i="16" s="1"/>
  <c r="I3386" i="16"/>
  <c r="E3386" i="16" s="1"/>
  <c r="C3386" i="16" s="1"/>
  <c r="I3242" i="16"/>
  <c r="E3242" i="16" s="1"/>
  <c r="C3242" i="16" s="1"/>
  <c r="I3098" i="16"/>
  <c r="E3098" i="16" s="1"/>
  <c r="C3098" i="16" s="1"/>
  <c r="I2954" i="16"/>
  <c r="E2954" i="16" s="1"/>
  <c r="C2954" i="16" s="1"/>
  <c r="I2786" i="16"/>
  <c r="E2786" i="16" s="1"/>
  <c r="C2786" i="16" s="1"/>
  <c r="I2642" i="16"/>
  <c r="E2642" i="16" s="1"/>
  <c r="C2642" i="16" s="1"/>
  <c r="I2498" i="16"/>
  <c r="E2498" i="16" s="1"/>
  <c r="C2498" i="16" s="1"/>
  <c r="I2354" i="16"/>
  <c r="E2354" i="16" s="1"/>
  <c r="C2354" i="16" s="1"/>
  <c r="I2198" i="16"/>
  <c r="E2198" i="16" s="1"/>
  <c r="C2198" i="16" s="1"/>
  <c r="I3509" i="16"/>
  <c r="E3509" i="16" s="1"/>
  <c r="C3509" i="16" s="1"/>
  <c r="I3708" i="16"/>
  <c r="E3708" i="16" s="1"/>
  <c r="C3708" i="16" s="1"/>
  <c r="I3565" i="16"/>
  <c r="E3565" i="16" s="1"/>
  <c r="C3565" i="16" s="1"/>
  <c r="I3421" i="16"/>
  <c r="E3421" i="16" s="1"/>
  <c r="C3421" i="16" s="1"/>
  <c r="I3277" i="16"/>
  <c r="E3277" i="16" s="1"/>
  <c r="C3277" i="16" s="1"/>
  <c r="I3133" i="16"/>
  <c r="E3133" i="16" s="1"/>
  <c r="C3133" i="16" s="1"/>
  <c r="I2988" i="16"/>
  <c r="E2988" i="16" s="1"/>
  <c r="C2988" i="16" s="1"/>
  <c r="I2844" i="16"/>
  <c r="E2844" i="16" s="1"/>
  <c r="C2844" i="16" s="1"/>
  <c r="I2701" i="16"/>
  <c r="E2701" i="16" s="1"/>
  <c r="C2701" i="16" s="1"/>
  <c r="I2557" i="16"/>
  <c r="E2557" i="16" s="1"/>
  <c r="C2557" i="16" s="1"/>
  <c r="I2413" i="16"/>
  <c r="E2413" i="16" s="1"/>
  <c r="C2413" i="16" s="1"/>
  <c r="I2257" i="16"/>
  <c r="E2257" i="16" s="1"/>
  <c r="C2257" i="16" s="1"/>
  <c r="I2112" i="16"/>
  <c r="E2112" i="16" s="1"/>
  <c r="C2112" i="16" s="1"/>
  <c r="I1993" i="16"/>
  <c r="E1993" i="16" s="1"/>
  <c r="C1993" i="16" s="1"/>
  <c r="I1848" i="16"/>
  <c r="E1848" i="16" s="1"/>
  <c r="C1848" i="16" s="1"/>
  <c r="I1704" i="16"/>
  <c r="E1704" i="16" s="1"/>
  <c r="C1704" i="16" s="1"/>
  <c r="I1561" i="16"/>
  <c r="E1561" i="16" s="1"/>
  <c r="C1561" i="16" s="1"/>
  <c r="I3792" i="16"/>
  <c r="E3792" i="16" s="1"/>
  <c r="C3792" i="16" s="1"/>
  <c r="I3648" i="16"/>
  <c r="E3648" i="16" s="1"/>
  <c r="C3648" i="16" s="1"/>
  <c r="I3504" i="16"/>
  <c r="E3504" i="16" s="1"/>
  <c r="C3504" i="16" s="1"/>
  <c r="I3360" i="16"/>
  <c r="E3360" i="16" s="1"/>
  <c r="C3360" i="16" s="1"/>
  <c r="I3215" i="16"/>
  <c r="E3215" i="16" s="1"/>
  <c r="C3215" i="16" s="1"/>
  <c r="I3072" i="16"/>
  <c r="E3072" i="16" s="1"/>
  <c r="C3072" i="16" s="1"/>
  <c r="I2927" i="16"/>
  <c r="E2927" i="16" s="1"/>
  <c r="C2927" i="16" s="1"/>
  <c r="I2784" i="16"/>
  <c r="E2784" i="16" s="1"/>
  <c r="C2784" i="16" s="1"/>
  <c r="I2628" i="16"/>
  <c r="E2628" i="16" s="1"/>
  <c r="C2628" i="16" s="1"/>
  <c r="I2484" i="16"/>
  <c r="E2484" i="16" s="1"/>
  <c r="C2484" i="16" s="1"/>
  <c r="I2340" i="16"/>
  <c r="E2340" i="16" s="1"/>
  <c r="C2340" i="16" s="1"/>
  <c r="I2196" i="16"/>
  <c r="E2196" i="16" s="1"/>
  <c r="C2196" i="16" s="1"/>
  <c r="I3533" i="16"/>
  <c r="E3533" i="16" s="1"/>
  <c r="C3533" i="16" s="1"/>
  <c r="I3707" i="16"/>
  <c r="E3707" i="16" s="1"/>
  <c r="C3707" i="16" s="1"/>
  <c r="I3563" i="16"/>
  <c r="E3563" i="16" s="1"/>
  <c r="C3563" i="16" s="1"/>
  <c r="I3419" i="16"/>
  <c r="E3419" i="16" s="1"/>
  <c r="C3419" i="16" s="1"/>
  <c r="I3274" i="16"/>
  <c r="E3274" i="16" s="1"/>
  <c r="C3274" i="16" s="1"/>
  <c r="I3130" i="16"/>
  <c r="E3130" i="16" s="1"/>
  <c r="C3130" i="16" s="1"/>
  <c r="I2986" i="16"/>
  <c r="E2986" i="16" s="1"/>
  <c r="C2986" i="16" s="1"/>
  <c r="I2843" i="16"/>
  <c r="E2843" i="16" s="1"/>
  <c r="C2843" i="16" s="1"/>
  <c r="I2699" i="16"/>
  <c r="E2699" i="16" s="1"/>
  <c r="C2699" i="16" s="1"/>
  <c r="I2555" i="16"/>
  <c r="E2555" i="16" s="1"/>
  <c r="C2555" i="16" s="1"/>
  <c r="I2412" i="16"/>
  <c r="E2412" i="16" s="1"/>
  <c r="C2412" i="16" s="1"/>
  <c r="I2268" i="16"/>
  <c r="E2268" i="16" s="1"/>
  <c r="C2268" i="16" s="1"/>
  <c r="I2124" i="16"/>
  <c r="E2124" i="16" s="1"/>
  <c r="C2124" i="16" s="1"/>
  <c r="I3754" i="16"/>
  <c r="E3754" i="16" s="1"/>
  <c r="C3754" i="16" s="1"/>
  <c r="I3609" i="16"/>
  <c r="E3609" i="16" s="1"/>
  <c r="C3609" i="16" s="1"/>
  <c r="I3466" i="16"/>
  <c r="E3466" i="16" s="1"/>
  <c r="C3466" i="16" s="1"/>
  <c r="I3322" i="16"/>
  <c r="E3322" i="16" s="1"/>
  <c r="C3322" i="16" s="1"/>
  <c r="I3179" i="16"/>
  <c r="E3179" i="16" s="1"/>
  <c r="C3179" i="16" s="1"/>
  <c r="I3034" i="16"/>
  <c r="E3034" i="16" s="1"/>
  <c r="C3034" i="16" s="1"/>
  <c r="I2889" i="16"/>
  <c r="E2889" i="16" s="1"/>
  <c r="C2889" i="16" s="1"/>
  <c r="I2745" i="16"/>
  <c r="E2745" i="16" s="1"/>
  <c r="C2745" i="16" s="1"/>
  <c r="I2590" i="16"/>
  <c r="E2590" i="16" s="1"/>
  <c r="C2590" i="16" s="1"/>
  <c r="I2446" i="16"/>
  <c r="E2446" i="16" s="1"/>
  <c r="C2446" i="16" s="1"/>
  <c r="I2301" i="16"/>
  <c r="E2301" i="16" s="1"/>
  <c r="C2301" i="16" s="1"/>
  <c r="I2158" i="16"/>
  <c r="E2158" i="16" s="1"/>
  <c r="C2158" i="16" s="1"/>
  <c r="I3825" i="16"/>
  <c r="E3825" i="16" s="1"/>
  <c r="C3825" i="16" s="1"/>
  <c r="I3681" i="16"/>
  <c r="E3681" i="16" s="1"/>
  <c r="C3681" i="16" s="1"/>
  <c r="I3537" i="16"/>
  <c r="E3537" i="16" s="1"/>
  <c r="C3537" i="16" s="1"/>
  <c r="I3394" i="16"/>
  <c r="E3394" i="16" s="1"/>
  <c r="C3394" i="16" s="1"/>
  <c r="I3249" i="16"/>
  <c r="E3249" i="16" s="1"/>
  <c r="C3249" i="16" s="1"/>
  <c r="I3105" i="16"/>
  <c r="E3105" i="16" s="1"/>
  <c r="C3105" i="16" s="1"/>
  <c r="I2962" i="16"/>
  <c r="E2962" i="16" s="1"/>
  <c r="C2962" i="16" s="1"/>
  <c r="I2817" i="16"/>
  <c r="E2817" i="16" s="1"/>
  <c r="C2817" i="16" s="1"/>
  <c r="I2673" i="16"/>
  <c r="E2673" i="16" s="1"/>
  <c r="C2673" i="16" s="1"/>
  <c r="I2528" i="16"/>
  <c r="E2528" i="16" s="1"/>
  <c r="C2528" i="16" s="1"/>
  <c r="I2372" i="16"/>
  <c r="E2372" i="16" s="1"/>
  <c r="C2372" i="16" s="1"/>
  <c r="I2229" i="16"/>
  <c r="E2229" i="16" s="1"/>
  <c r="C2229" i="16" s="1"/>
  <c r="I2085" i="16"/>
  <c r="E2085" i="16" s="1"/>
  <c r="C2085" i="16" s="1"/>
  <c r="I3775" i="16"/>
  <c r="E3775" i="16" s="1"/>
  <c r="C3775" i="16" s="1"/>
  <c r="I3633" i="16"/>
  <c r="E3633" i="16" s="1"/>
  <c r="C3633" i="16" s="1"/>
  <c r="I3476" i="16"/>
  <c r="E3476" i="16" s="1"/>
  <c r="C3476" i="16" s="1"/>
  <c r="I3332" i="16"/>
  <c r="E3332" i="16" s="1"/>
  <c r="C3332" i="16" s="1"/>
  <c r="I3188" i="16"/>
  <c r="E3188" i="16" s="1"/>
  <c r="C3188" i="16" s="1"/>
  <c r="I3044" i="16"/>
  <c r="E3044" i="16" s="1"/>
  <c r="C3044" i="16" s="1"/>
  <c r="I2900" i="16"/>
  <c r="E2900" i="16" s="1"/>
  <c r="C2900" i="16" s="1"/>
  <c r="I2756" i="16"/>
  <c r="E2756" i="16" s="1"/>
  <c r="C2756" i="16" s="1"/>
  <c r="I2612" i="16"/>
  <c r="E2612" i="16" s="1"/>
  <c r="C2612" i="16" s="1"/>
  <c r="I2469" i="16"/>
  <c r="E2469" i="16" s="1"/>
  <c r="C2469" i="16" s="1"/>
  <c r="I2324" i="16"/>
  <c r="E2324" i="16" s="1"/>
  <c r="C2324" i="16" s="1"/>
  <c r="I2180" i="16"/>
  <c r="E2180" i="16" s="1"/>
  <c r="C2180" i="16" s="1"/>
  <c r="I3823" i="16"/>
  <c r="E3823" i="16" s="1"/>
  <c r="C3823" i="16" s="1"/>
  <c r="I3678" i="16"/>
  <c r="E3678" i="16" s="1"/>
  <c r="C3678" i="16" s="1"/>
  <c r="I3535" i="16"/>
  <c r="E3535" i="16" s="1"/>
  <c r="C3535" i="16" s="1"/>
  <c r="I3392" i="16"/>
  <c r="E3392" i="16" s="1"/>
  <c r="C3392" i="16" s="1"/>
  <c r="I3247" i="16"/>
  <c r="E3247" i="16" s="1"/>
  <c r="C3247" i="16" s="1"/>
  <c r="I3102" i="16"/>
  <c r="E3102" i="16" s="1"/>
  <c r="C3102" i="16" s="1"/>
  <c r="I2959" i="16"/>
  <c r="E2959" i="16" s="1"/>
  <c r="C2959" i="16" s="1"/>
  <c r="I2815" i="16"/>
  <c r="E2815" i="16" s="1"/>
  <c r="C2815" i="16" s="1"/>
  <c r="I2671" i="16"/>
  <c r="E2671" i="16" s="1"/>
  <c r="C2671" i="16" s="1"/>
  <c r="I2527" i="16"/>
  <c r="E2527" i="16" s="1"/>
  <c r="C2527" i="16" s="1"/>
  <c r="I2383" i="16"/>
  <c r="E2383" i="16" s="1"/>
  <c r="C2383" i="16" s="1"/>
  <c r="I2240" i="16"/>
  <c r="E2240" i="16" s="1"/>
  <c r="C2240" i="16" s="1"/>
  <c r="I2096" i="16"/>
  <c r="E2096" i="16" s="1"/>
  <c r="C2096" i="16" s="1"/>
  <c r="I3438" i="16"/>
  <c r="E3438" i="16" s="1"/>
  <c r="C3438" i="16" s="1"/>
  <c r="I3270" i="16"/>
  <c r="E3270" i="16" s="1"/>
  <c r="C3270" i="16" s="1"/>
  <c r="I3126" i="16"/>
  <c r="E3126" i="16" s="1"/>
  <c r="C3126" i="16" s="1"/>
  <c r="I2982" i="16"/>
  <c r="E2982" i="16" s="1"/>
  <c r="C2982" i="16" s="1"/>
  <c r="I2838" i="16"/>
  <c r="E2838" i="16" s="1"/>
  <c r="C2838" i="16" s="1"/>
  <c r="I2694" i="16"/>
  <c r="E2694" i="16" s="1"/>
  <c r="C2694" i="16" s="1"/>
  <c r="I2550" i="16"/>
  <c r="E2550" i="16" s="1"/>
  <c r="C2550" i="16" s="1"/>
  <c r="I2394" i="16"/>
  <c r="E2394" i="16" s="1"/>
  <c r="C2394" i="16" s="1"/>
  <c r="I2250" i="16"/>
  <c r="E2250" i="16" s="1"/>
  <c r="C2250" i="16" s="1"/>
  <c r="I2106" i="16"/>
  <c r="E2106" i="16" s="1"/>
  <c r="C2106" i="16" s="1"/>
  <c r="I1962" i="16"/>
  <c r="E1962" i="16" s="1"/>
  <c r="C1962" i="16" s="1"/>
  <c r="I1818" i="16"/>
  <c r="E1818" i="16" s="1"/>
  <c r="C1818" i="16" s="1"/>
  <c r="I3436" i="16"/>
  <c r="E3436" i="16" s="1"/>
  <c r="C3436" i="16" s="1"/>
  <c r="I3293" i="16"/>
  <c r="E3293" i="16" s="1"/>
  <c r="C3293" i="16" s="1"/>
  <c r="I3148" i="16"/>
  <c r="E3148" i="16" s="1"/>
  <c r="C3148" i="16" s="1"/>
  <c r="I3004" i="16"/>
  <c r="E3004" i="16" s="1"/>
  <c r="C3004" i="16" s="1"/>
  <c r="I2861" i="16"/>
  <c r="E2861" i="16" s="1"/>
  <c r="C2861" i="16" s="1"/>
  <c r="I2717" i="16"/>
  <c r="E2717" i="16" s="1"/>
  <c r="C2717" i="16" s="1"/>
  <c r="I2573" i="16"/>
  <c r="E2573" i="16" s="1"/>
  <c r="C2573" i="16" s="1"/>
  <c r="I2429" i="16"/>
  <c r="E2429" i="16" s="1"/>
  <c r="C2429" i="16" s="1"/>
  <c r="I2284" i="16"/>
  <c r="E2284" i="16" s="1"/>
  <c r="C2284" i="16" s="1"/>
  <c r="I2141" i="16"/>
  <c r="E2141" i="16" s="1"/>
  <c r="C2141" i="16" s="1"/>
  <c r="I1997" i="16"/>
  <c r="E1997" i="16" s="1"/>
  <c r="C1997" i="16" s="1"/>
  <c r="I1852" i="16"/>
  <c r="E1852" i="16" s="1"/>
  <c r="C1852" i="16" s="1"/>
  <c r="I3796" i="16"/>
  <c r="E3796" i="16" s="1"/>
  <c r="C3796" i="16" s="1"/>
  <c r="I3652" i="16"/>
  <c r="E3652" i="16" s="1"/>
  <c r="C3652" i="16" s="1"/>
  <c r="I3508" i="16"/>
  <c r="E3508" i="16" s="1"/>
  <c r="C3508" i="16" s="1"/>
  <c r="I3364" i="16"/>
  <c r="E3364" i="16" s="1"/>
  <c r="C3364" i="16" s="1"/>
  <c r="I3220" i="16"/>
  <c r="E3220" i="16" s="1"/>
  <c r="C3220" i="16" s="1"/>
  <c r="I3075" i="16"/>
  <c r="E3075" i="16" s="1"/>
  <c r="C3075" i="16" s="1"/>
  <c r="I2932" i="16"/>
  <c r="E2932" i="16" s="1"/>
  <c r="C2932" i="16" s="1"/>
  <c r="I2788" i="16"/>
  <c r="E2788" i="16" s="1"/>
  <c r="C2788" i="16" s="1"/>
  <c r="I2644" i="16"/>
  <c r="E2644" i="16" s="1"/>
  <c r="C2644" i="16" s="1"/>
  <c r="I2501" i="16"/>
  <c r="E2501" i="16" s="1"/>
  <c r="C2501" i="16" s="1"/>
  <c r="I2355" i="16"/>
  <c r="E2355" i="16" s="1"/>
  <c r="C2355" i="16" s="1"/>
  <c r="I2199" i="16"/>
  <c r="E2199" i="16" s="1"/>
  <c r="C2199" i="16" s="1"/>
  <c r="I3725" i="16"/>
  <c r="E3725" i="16" s="1"/>
  <c r="C3725" i="16" s="1"/>
  <c r="I3735" i="16"/>
  <c r="E3735" i="16" s="1"/>
  <c r="C3735" i="16" s="1"/>
  <c r="I3579" i="16"/>
  <c r="E3579" i="16" s="1"/>
  <c r="C3579" i="16" s="1"/>
  <c r="I3435" i="16"/>
  <c r="E3435" i="16" s="1"/>
  <c r="C3435" i="16" s="1"/>
  <c r="I3292" i="16"/>
  <c r="E3292" i="16" s="1"/>
  <c r="C3292" i="16" s="1"/>
  <c r="I3147" i="16"/>
  <c r="E3147" i="16" s="1"/>
  <c r="C3147" i="16" s="1"/>
  <c r="I3002" i="16"/>
  <c r="E3002" i="16" s="1"/>
  <c r="C3002" i="16" s="1"/>
  <c r="I2858" i="16"/>
  <c r="E2858" i="16" s="1"/>
  <c r="C2858" i="16" s="1"/>
  <c r="I2715" i="16"/>
  <c r="E2715" i="16" s="1"/>
  <c r="C2715" i="16" s="1"/>
  <c r="I2571" i="16"/>
  <c r="E2571" i="16" s="1"/>
  <c r="C2571" i="16" s="1"/>
  <c r="I2427" i="16"/>
  <c r="E2427" i="16" s="1"/>
  <c r="C2427" i="16" s="1"/>
  <c r="I2283" i="16"/>
  <c r="E2283" i="16" s="1"/>
  <c r="C2283" i="16" s="1"/>
  <c r="I2140" i="16"/>
  <c r="E2140" i="16" s="1"/>
  <c r="C2140" i="16" s="1"/>
  <c r="I3807" i="16"/>
  <c r="E3807" i="16" s="1"/>
  <c r="C3807" i="16" s="1"/>
  <c r="I3663" i="16"/>
  <c r="E3663" i="16" s="1"/>
  <c r="C3663" i="16" s="1"/>
  <c r="I3518" i="16"/>
  <c r="E3518" i="16" s="1"/>
  <c r="C3518" i="16" s="1"/>
  <c r="I3374" i="16"/>
  <c r="E3374" i="16" s="1"/>
  <c r="C3374" i="16" s="1"/>
  <c r="I3230" i="16"/>
  <c r="E3230" i="16" s="1"/>
  <c r="C3230" i="16" s="1"/>
  <c r="I3086" i="16"/>
  <c r="E3086" i="16" s="1"/>
  <c r="C3086" i="16" s="1"/>
  <c r="I2942" i="16"/>
  <c r="E2942" i="16" s="1"/>
  <c r="C2942" i="16" s="1"/>
  <c r="I2775" i="16"/>
  <c r="E2775" i="16" s="1"/>
  <c r="C2775" i="16" s="1"/>
  <c r="I2630" i="16"/>
  <c r="E2630" i="16" s="1"/>
  <c r="C2630" i="16" s="1"/>
  <c r="I2486" i="16"/>
  <c r="E2486" i="16" s="1"/>
  <c r="C2486" i="16" s="1"/>
  <c r="I2342" i="16"/>
  <c r="E2342" i="16" s="1"/>
  <c r="C2342" i="16" s="1"/>
  <c r="I2186" i="16"/>
  <c r="E2186" i="16" s="1"/>
  <c r="C2186" i="16" s="1"/>
  <c r="I3841" i="16"/>
  <c r="E3841" i="16" s="1"/>
  <c r="C3841" i="16" s="1"/>
  <c r="I3697" i="16"/>
  <c r="E3697" i="16" s="1"/>
  <c r="C3697" i="16" s="1"/>
  <c r="I3553" i="16"/>
  <c r="E3553" i="16" s="1"/>
  <c r="C3553" i="16" s="1"/>
  <c r="I3408" i="16"/>
  <c r="E3408" i="16" s="1"/>
  <c r="C3408" i="16" s="1"/>
  <c r="I3264" i="16"/>
  <c r="E3264" i="16" s="1"/>
  <c r="C3264" i="16" s="1"/>
  <c r="I3121" i="16"/>
  <c r="E3121" i="16" s="1"/>
  <c r="C3121" i="16" s="1"/>
  <c r="I2977" i="16"/>
  <c r="E2977" i="16" s="1"/>
  <c r="C2977" i="16" s="1"/>
  <c r="I2832" i="16"/>
  <c r="E2832" i="16" s="1"/>
  <c r="C2832" i="16" s="1"/>
  <c r="I2689" i="16"/>
  <c r="E2689" i="16" s="1"/>
  <c r="C2689" i="16" s="1"/>
  <c r="I2545" i="16"/>
  <c r="E2545" i="16" s="1"/>
  <c r="C2545" i="16" s="1"/>
  <c r="I2389" i="16"/>
  <c r="E2389" i="16" s="1"/>
  <c r="C2389" i="16" s="1"/>
  <c r="I2246" i="16"/>
  <c r="E2246" i="16" s="1"/>
  <c r="C2246" i="16" s="1"/>
  <c r="I2101" i="16"/>
  <c r="E2101" i="16" s="1"/>
  <c r="C2101" i="16" s="1"/>
  <c r="I1979" i="16"/>
  <c r="E1979" i="16" s="1"/>
  <c r="C1979" i="16" s="1"/>
  <c r="I1835" i="16"/>
  <c r="E1835" i="16" s="1"/>
  <c r="C1835" i="16" s="1"/>
  <c r="I1693" i="16"/>
  <c r="E1693" i="16" s="1"/>
  <c r="C1693" i="16" s="1"/>
  <c r="I1548" i="16"/>
  <c r="E1548" i="16" s="1"/>
  <c r="C1548" i="16" s="1"/>
  <c r="I1404" i="16"/>
  <c r="E1404" i="16" s="1"/>
  <c r="C1404" i="16" s="1"/>
  <c r="I1260" i="16"/>
  <c r="E1260" i="16" s="1"/>
  <c r="C1260" i="16" s="1"/>
  <c r="I1116" i="16"/>
  <c r="E1116" i="16" s="1"/>
  <c r="C1116" i="16" s="1"/>
  <c r="I3780" i="16"/>
  <c r="E3780" i="16" s="1"/>
  <c r="C3780" i="16" s="1"/>
  <c r="I3636" i="16"/>
  <c r="E3636" i="16" s="1"/>
  <c r="C3636" i="16" s="1"/>
  <c r="I3491" i="16"/>
  <c r="E3491" i="16" s="1"/>
  <c r="C3491" i="16" s="1"/>
  <c r="I3349" i="16"/>
  <c r="E3349" i="16" s="1"/>
  <c r="C3349" i="16" s="1"/>
  <c r="I3203" i="16"/>
  <c r="E3203" i="16" s="1"/>
  <c r="C3203" i="16" s="1"/>
  <c r="I3059" i="16"/>
  <c r="E3059" i="16" s="1"/>
  <c r="C3059" i="16" s="1"/>
  <c r="I2916" i="16"/>
  <c r="E2916" i="16" s="1"/>
  <c r="C2916" i="16" s="1"/>
  <c r="I2772" i="16"/>
  <c r="E2772" i="16" s="1"/>
  <c r="C2772" i="16" s="1"/>
  <c r="I2616" i="16"/>
  <c r="E2616" i="16" s="1"/>
  <c r="C2616" i="16" s="1"/>
  <c r="I2472" i="16"/>
  <c r="E2472" i="16" s="1"/>
  <c r="C2472" i="16" s="1"/>
  <c r="I2328" i="16"/>
  <c r="E2328" i="16" s="1"/>
  <c r="C2328" i="16" s="1"/>
  <c r="I2184" i="16"/>
  <c r="E2184" i="16" s="1"/>
  <c r="C2184" i="16" s="1"/>
  <c r="I3839" i="16"/>
  <c r="E3839" i="16" s="1"/>
  <c r="C3839" i="16" s="1"/>
  <c r="I3695" i="16"/>
  <c r="E3695" i="16" s="1"/>
  <c r="C3695" i="16" s="1"/>
  <c r="I3550" i="16"/>
  <c r="E3550" i="16" s="1"/>
  <c r="C3550" i="16" s="1"/>
  <c r="I3407" i="16"/>
  <c r="E3407" i="16" s="1"/>
  <c r="C3407" i="16" s="1"/>
  <c r="I3263" i="16"/>
  <c r="E3263" i="16" s="1"/>
  <c r="C3263" i="16" s="1"/>
  <c r="I3118" i="16"/>
  <c r="E3118" i="16" s="1"/>
  <c r="C3118" i="16" s="1"/>
  <c r="I2976" i="16"/>
  <c r="E2976" i="16" s="1"/>
  <c r="C2976" i="16" s="1"/>
  <c r="I2831" i="16"/>
  <c r="E2831" i="16" s="1"/>
  <c r="C2831" i="16" s="1"/>
  <c r="I2687" i="16"/>
  <c r="E2687" i="16" s="1"/>
  <c r="C2687" i="16" s="1"/>
  <c r="I2543" i="16"/>
  <c r="E2543" i="16" s="1"/>
  <c r="C2543" i="16" s="1"/>
  <c r="I2399" i="16"/>
  <c r="E2399" i="16" s="1"/>
  <c r="C2399" i="16" s="1"/>
  <c r="I2256" i="16"/>
  <c r="E2256" i="16" s="1"/>
  <c r="C2256" i="16" s="1"/>
  <c r="I2111" i="16"/>
  <c r="E2111" i="16" s="1"/>
  <c r="C2111" i="16" s="1"/>
  <c r="I3743" i="16"/>
  <c r="E3743" i="16" s="1"/>
  <c r="C3743" i="16" s="1"/>
  <c r="I3598" i="16"/>
  <c r="E3598" i="16" s="1"/>
  <c r="C3598" i="16" s="1"/>
  <c r="I3454" i="16"/>
  <c r="E3454" i="16" s="1"/>
  <c r="C3454" i="16" s="1"/>
  <c r="I3310" i="16"/>
  <c r="E3310" i="16" s="1"/>
  <c r="C3310" i="16" s="1"/>
  <c r="I3166" i="16"/>
  <c r="E3166" i="16" s="1"/>
  <c r="C3166" i="16" s="1"/>
  <c r="I3022" i="16"/>
  <c r="E3022" i="16" s="1"/>
  <c r="C3022" i="16" s="1"/>
  <c r="I2878" i="16"/>
  <c r="E2878" i="16" s="1"/>
  <c r="C2878" i="16" s="1"/>
  <c r="I2734" i="16"/>
  <c r="E2734" i="16" s="1"/>
  <c r="C2734" i="16" s="1"/>
  <c r="I2578" i="16"/>
  <c r="E2578" i="16" s="1"/>
  <c r="C2578" i="16" s="1"/>
  <c r="I2434" i="16"/>
  <c r="E2434" i="16" s="1"/>
  <c r="C2434" i="16" s="1"/>
  <c r="I2290" i="16"/>
  <c r="E2290" i="16" s="1"/>
  <c r="C2290" i="16" s="1"/>
  <c r="I2146" i="16"/>
  <c r="E2146" i="16" s="1"/>
  <c r="C2146" i="16" s="1"/>
  <c r="I3812" i="16"/>
  <c r="E3812" i="16" s="1"/>
  <c r="C3812" i="16" s="1"/>
  <c r="I3669" i="16"/>
  <c r="E3669" i="16" s="1"/>
  <c r="C3669" i="16" s="1"/>
  <c r="I3525" i="16"/>
  <c r="E3525" i="16" s="1"/>
  <c r="C3525" i="16" s="1"/>
  <c r="I3381" i="16"/>
  <c r="E3381" i="16" s="1"/>
  <c r="C3381" i="16" s="1"/>
  <c r="I3238" i="16"/>
  <c r="E3238" i="16" s="1"/>
  <c r="C3238" i="16" s="1"/>
  <c r="I3094" i="16"/>
  <c r="E3094" i="16" s="1"/>
  <c r="C3094" i="16" s="1"/>
  <c r="I2949" i="16"/>
  <c r="E2949" i="16" s="1"/>
  <c r="C2949" i="16" s="1"/>
  <c r="I2806" i="16"/>
  <c r="E2806" i="16" s="1"/>
  <c r="C2806" i="16" s="1"/>
  <c r="I2661" i="16"/>
  <c r="E2661" i="16" s="1"/>
  <c r="C2661" i="16" s="1"/>
  <c r="I2517" i="16"/>
  <c r="E2517" i="16" s="1"/>
  <c r="C2517" i="16" s="1"/>
  <c r="I2361" i="16"/>
  <c r="E2361" i="16" s="1"/>
  <c r="C2361" i="16" s="1"/>
  <c r="I2217" i="16"/>
  <c r="E2217" i="16" s="1"/>
  <c r="C2217" i="16" s="1"/>
  <c r="I2073" i="16"/>
  <c r="E2073" i="16" s="1"/>
  <c r="C2073" i="16" s="1"/>
  <c r="I3765" i="16"/>
  <c r="E3765" i="16" s="1"/>
  <c r="C3765" i="16" s="1"/>
  <c r="I3620" i="16"/>
  <c r="E3620" i="16" s="1"/>
  <c r="C3620" i="16" s="1"/>
  <c r="I3464" i="16"/>
  <c r="E3464" i="16" s="1"/>
  <c r="C3464" i="16" s="1"/>
  <c r="I3320" i="16"/>
  <c r="E3320" i="16" s="1"/>
  <c r="C3320" i="16" s="1"/>
  <c r="I3176" i="16"/>
  <c r="E3176" i="16" s="1"/>
  <c r="C3176" i="16" s="1"/>
  <c r="I3033" i="16"/>
  <c r="E3033" i="16" s="1"/>
  <c r="C3033" i="16" s="1"/>
  <c r="I2887" i="16"/>
  <c r="E2887" i="16" s="1"/>
  <c r="C2887" i="16" s="1"/>
  <c r="I2743" i="16"/>
  <c r="E2743" i="16" s="1"/>
  <c r="C2743" i="16" s="1"/>
  <c r="I2600" i="16"/>
  <c r="E2600" i="16" s="1"/>
  <c r="C2600" i="16" s="1"/>
  <c r="I2456" i="16"/>
  <c r="E2456" i="16" s="1"/>
  <c r="C2456" i="16" s="1"/>
  <c r="I2312" i="16"/>
  <c r="E2312" i="16" s="1"/>
  <c r="C2312" i="16" s="1"/>
  <c r="I2169" i="16"/>
  <c r="E2169" i="16" s="1"/>
  <c r="C2169" i="16" s="1"/>
  <c r="I3811" i="16"/>
  <c r="E3811" i="16" s="1"/>
  <c r="C3811" i="16" s="1"/>
  <c r="I3667" i="16"/>
  <c r="E3667" i="16" s="1"/>
  <c r="C3667" i="16" s="1"/>
  <c r="I3523" i="16"/>
  <c r="E3523" i="16" s="1"/>
  <c r="C3523" i="16" s="1"/>
  <c r="I3379" i="16"/>
  <c r="E3379" i="16" s="1"/>
  <c r="C3379" i="16" s="1"/>
  <c r="I3234" i="16"/>
  <c r="E3234" i="16" s="1"/>
  <c r="C3234" i="16" s="1"/>
  <c r="I3091" i="16"/>
  <c r="E3091" i="16" s="1"/>
  <c r="C3091" i="16" s="1"/>
  <c r="I2948" i="16"/>
  <c r="E2948" i="16" s="1"/>
  <c r="C2948" i="16" s="1"/>
  <c r="I2803" i="16"/>
  <c r="E2803" i="16" s="1"/>
  <c r="C2803" i="16" s="1"/>
  <c r="I2659" i="16"/>
  <c r="E2659" i="16" s="1"/>
  <c r="C2659" i="16" s="1"/>
  <c r="I2515" i="16"/>
  <c r="E2515" i="16" s="1"/>
  <c r="C2515" i="16" s="1"/>
  <c r="I2371" i="16"/>
  <c r="E2371" i="16" s="1"/>
  <c r="C2371" i="16" s="1"/>
  <c r="I2227" i="16"/>
  <c r="E2227" i="16" s="1"/>
  <c r="C2227" i="16" s="1"/>
  <c r="I3715" i="16"/>
  <c r="E3715" i="16" s="1"/>
  <c r="C3715" i="16" s="1"/>
  <c r="I3425" i="16"/>
  <c r="E3425" i="16" s="1"/>
  <c r="C3425" i="16" s="1"/>
  <c r="I3258" i="16"/>
  <c r="E3258" i="16" s="1"/>
  <c r="C3258" i="16" s="1"/>
  <c r="I3113" i="16"/>
  <c r="E3113" i="16" s="1"/>
  <c r="C3113" i="16" s="1"/>
  <c r="I2971" i="16"/>
  <c r="E2971" i="16" s="1"/>
  <c r="C2971" i="16" s="1"/>
  <c r="I2826" i="16"/>
  <c r="E2826" i="16" s="1"/>
  <c r="C2826" i="16" s="1"/>
  <c r="I2683" i="16"/>
  <c r="E2683" i="16" s="1"/>
  <c r="C2683" i="16" s="1"/>
  <c r="I2538" i="16"/>
  <c r="E2538" i="16" s="1"/>
  <c r="C2538" i="16" s="1"/>
  <c r="I2381" i="16"/>
  <c r="E2381" i="16" s="1"/>
  <c r="C2381" i="16" s="1"/>
  <c r="I2237" i="16"/>
  <c r="E2237" i="16" s="1"/>
  <c r="C2237" i="16" s="1"/>
  <c r="I2094" i="16"/>
  <c r="E2094" i="16" s="1"/>
  <c r="C2094" i="16" s="1"/>
  <c r="I1950" i="16"/>
  <c r="E1950" i="16" s="1"/>
  <c r="C1950" i="16" s="1"/>
  <c r="I1806" i="16"/>
  <c r="E1806" i="16" s="1"/>
  <c r="C1806" i="16" s="1"/>
  <c r="I3426" i="16"/>
  <c r="E3426" i="16" s="1"/>
  <c r="C3426" i="16" s="1"/>
  <c r="I3281" i="16"/>
  <c r="E3281" i="16" s="1"/>
  <c r="C3281" i="16" s="1"/>
  <c r="I3137" i="16"/>
  <c r="E3137" i="16" s="1"/>
  <c r="C3137" i="16" s="1"/>
  <c r="I2993" i="16"/>
  <c r="E2993" i="16" s="1"/>
  <c r="C2993" i="16" s="1"/>
  <c r="I2849" i="16"/>
  <c r="E2849" i="16" s="1"/>
  <c r="C2849" i="16" s="1"/>
  <c r="I2706" i="16"/>
  <c r="E2706" i="16" s="1"/>
  <c r="C2706" i="16" s="1"/>
  <c r="I2560" i="16"/>
  <c r="E2560" i="16" s="1"/>
  <c r="C2560" i="16" s="1"/>
  <c r="I2417" i="16"/>
  <c r="E2417" i="16" s="1"/>
  <c r="C2417" i="16" s="1"/>
  <c r="I2273" i="16"/>
  <c r="E2273" i="16" s="1"/>
  <c r="C2273" i="16" s="1"/>
  <c r="I2129" i="16"/>
  <c r="E2129" i="16" s="1"/>
  <c r="C2129" i="16" s="1"/>
  <c r="I1985" i="16"/>
  <c r="E1985" i="16" s="1"/>
  <c r="C1985" i="16" s="1"/>
  <c r="I1841" i="16"/>
  <c r="E1841" i="16" s="1"/>
  <c r="C1841" i="16" s="1"/>
  <c r="I3785" i="16"/>
  <c r="E3785" i="16" s="1"/>
  <c r="C3785" i="16" s="1"/>
  <c r="I3640" i="16"/>
  <c r="E3640" i="16" s="1"/>
  <c r="C3640" i="16" s="1"/>
  <c r="I3496" i="16"/>
  <c r="E3496" i="16" s="1"/>
  <c r="C3496" i="16" s="1"/>
  <c r="I3352" i="16"/>
  <c r="E3352" i="16" s="1"/>
  <c r="C3352" i="16" s="1"/>
  <c r="I3208" i="16"/>
  <c r="E3208" i="16" s="1"/>
  <c r="C3208" i="16" s="1"/>
  <c r="I3064" i="16"/>
  <c r="E3064" i="16" s="1"/>
  <c r="C3064" i="16" s="1"/>
  <c r="I2919" i="16"/>
  <c r="E2919" i="16" s="1"/>
  <c r="C2919" i="16" s="1"/>
  <c r="I2776" i="16"/>
  <c r="E2776" i="16" s="1"/>
  <c r="C2776" i="16" s="1"/>
  <c r="I2632" i="16"/>
  <c r="E2632" i="16" s="1"/>
  <c r="C2632" i="16" s="1"/>
  <c r="I2488" i="16"/>
  <c r="E2488" i="16" s="1"/>
  <c r="C2488" i="16" s="1"/>
  <c r="I2331" i="16"/>
  <c r="E2331" i="16" s="1"/>
  <c r="C2331" i="16" s="1"/>
  <c r="I2187" i="16"/>
  <c r="E2187" i="16" s="1"/>
  <c r="C2187" i="16" s="1"/>
  <c r="I3617" i="16"/>
  <c r="E3617" i="16" s="1"/>
  <c r="C3617" i="16" s="1"/>
  <c r="I3723" i="16"/>
  <c r="E3723" i="16" s="1"/>
  <c r="C3723" i="16" s="1"/>
  <c r="I3567" i="16"/>
  <c r="E3567" i="16" s="1"/>
  <c r="C3567" i="16" s="1"/>
  <c r="I3423" i="16"/>
  <c r="E3423" i="16" s="1"/>
  <c r="C3423" i="16" s="1"/>
  <c r="I3279" i="16"/>
  <c r="E3279" i="16" s="1"/>
  <c r="C3279" i="16" s="1"/>
  <c r="I3135" i="16"/>
  <c r="E3135" i="16" s="1"/>
  <c r="C3135" i="16" s="1"/>
  <c r="I2992" i="16"/>
  <c r="E2992" i="16" s="1"/>
  <c r="C2992" i="16" s="1"/>
  <c r="I2847" i="16"/>
  <c r="E2847" i="16" s="1"/>
  <c r="C2847" i="16" s="1"/>
  <c r="I2703" i="16"/>
  <c r="E2703" i="16" s="1"/>
  <c r="C2703" i="16" s="1"/>
  <c r="I2559" i="16"/>
  <c r="E2559" i="16" s="1"/>
  <c r="C2559" i="16" s="1"/>
  <c r="I2415" i="16"/>
  <c r="E2415" i="16" s="1"/>
  <c r="C2415" i="16" s="1"/>
  <c r="I2271" i="16"/>
  <c r="E2271" i="16" s="1"/>
  <c r="C2271" i="16" s="1"/>
  <c r="I2128" i="16"/>
  <c r="E2128" i="16" s="1"/>
  <c r="C2128" i="16" s="1"/>
  <c r="I3794" i="16"/>
  <c r="E3794" i="16" s="1"/>
  <c r="C3794" i="16" s="1"/>
  <c r="I3650" i="16"/>
  <c r="E3650" i="16" s="1"/>
  <c r="C3650" i="16" s="1"/>
  <c r="I3506" i="16"/>
  <c r="E3506" i="16" s="1"/>
  <c r="C3506" i="16" s="1"/>
  <c r="I3362" i="16"/>
  <c r="E3362" i="16" s="1"/>
  <c r="C3362" i="16" s="1"/>
  <c r="I3218" i="16"/>
  <c r="E3218" i="16" s="1"/>
  <c r="C3218" i="16" s="1"/>
  <c r="I3074" i="16"/>
  <c r="E3074" i="16" s="1"/>
  <c r="C3074" i="16" s="1"/>
  <c r="I2930" i="16"/>
  <c r="E2930" i="16" s="1"/>
  <c r="C2930" i="16" s="1"/>
  <c r="I2763" i="16"/>
  <c r="E2763" i="16" s="1"/>
  <c r="C2763" i="16" s="1"/>
  <c r="I2619" i="16"/>
  <c r="E2619" i="16" s="1"/>
  <c r="C2619" i="16" s="1"/>
  <c r="I2474" i="16"/>
  <c r="E2474" i="16" s="1"/>
  <c r="C2474" i="16" s="1"/>
  <c r="I2330" i="16"/>
  <c r="E2330" i="16" s="1"/>
  <c r="C2330" i="16" s="1"/>
  <c r="I2173" i="16"/>
  <c r="E2173" i="16" s="1"/>
  <c r="C2173" i="16" s="1"/>
  <c r="I3829" i="16"/>
  <c r="E3829" i="16" s="1"/>
  <c r="C3829" i="16" s="1"/>
  <c r="I3685" i="16"/>
  <c r="E3685" i="16" s="1"/>
  <c r="C3685" i="16" s="1"/>
  <c r="I3541" i="16"/>
  <c r="E3541" i="16" s="1"/>
  <c r="C3541" i="16" s="1"/>
  <c r="I3397" i="16"/>
  <c r="E3397" i="16" s="1"/>
  <c r="C3397" i="16" s="1"/>
  <c r="I3253" i="16"/>
  <c r="E3253" i="16" s="1"/>
  <c r="C3253" i="16" s="1"/>
  <c r="I3109" i="16"/>
  <c r="E3109" i="16" s="1"/>
  <c r="C3109" i="16" s="1"/>
  <c r="I2965" i="16"/>
  <c r="E2965" i="16" s="1"/>
  <c r="C2965" i="16" s="1"/>
  <c r="I2821" i="16"/>
  <c r="E2821" i="16" s="1"/>
  <c r="C2821" i="16" s="1"/>
  <c r="I2677" i="16"/>
  <c r="E2677" i="16" s="1"/>
  <c r="C2677" i="16" s="1"/>
  <c r="I2532" i="16"/>
  <c r="E2532" i="16" s="1"/>
  <c r="C2532" i="16" s="1"/>
  <c r="I2377" i="16"/>
  <c r="E2377" i="16" s="1"/>
  <c r="C2377" i="16" s="1"/>
  <c r="I2232" i="16"/>
  <c r="E2232" i="16" s="1"/>
  <c r="C2232" i="16" s="1"/>
  <c r="I2089" i="16"/>
  <c r="E2089" i="16" s="1"/>
  <c r="C2089" i="16" s="1"/>
  <c r="I1968" i="16"/>
  <c r="E1968" i="16" s="1"/>
  <c r="C1968" i="16" s="1"/>
  <c r="I1824" i="16"/>
  <c r="E1824" i="16" s="1"/>
  <c r="C1824" i="16" s="1"/>
  <c r="I1679" i="16"/>
  <c r="E1679" i="16" s="1"/>
  <c r="C1679" i="16" s="1"/>
  <c r="I1536" i="16"/>
  <c r="E1536" i="16" s="1"/>
  <c r="C1536" i="16" s="1"/>
  <c r="I1392" i="16"/>
  <c r="E1392" i="16" s="1"/>
  <c r="C1392" i="16" s="1"/>
  <c r="I1248" i="16"/>
  <c r="E1248" i="16" s="1"/>
  <c r="C1248" i="16" s="1"/>
  <c r="I1104" i="16"/>
  <c r="E1104" i="16" s="1"/>
  <c r="C1104" i="16" s="1"/>
  <c r="I1980" i="16"/>
  <c r="E1980" i="16" s="1"/>
  <c r="C1980" i="16" s="1"/>
  <c r="I1836" i="16"/>
  <c r="E1836" i="16" s="1"/>
  <c r="C1836" i="16" s="1"/>
  <c r="I1691" i="16"/>
  <c r="E1691" i="16" s="1"/>
  <c r="C1691" i="16" s="1"/>
  <c r="I1547" i="16"/>
  <c r="E1547" i="16" s="1"/>
  <c r="C1547" i="16" s="1"/>
  <c r="I1403" i="16"/>
  <c r="E1403" i="16" s="1"/>
  <c r="C1403" i="16" s="1"/>
  <c r="I1259" i="16"/>
  <c r="E1259" i="16" s="1"/>
  <c r="C1259" i="16" s="1"/>
  <c r="I1115" i="16"/>
  <c r="E1115" i="16" s="1"/>
  <c r="C1115" i="16" s="1"/>
  <c r="I1978" i="16"/>
  <c r="E1978" i="16" s="1"/>
  <c r="C1978" i="16" s="1"/>
  <c r="I1822" i="16"/>
  <c r="E1822" i="16" s="1"/>
  <c r="C1822" i="16" s="1"/>
  <c r="I1677" i="16"/>
  <c r="E1677" i="16" s="1"/>
  <c r="C1677" i="16" s="1"/>
  <c r="I1533" i="16"/>
  <c r="E1533" i="16" s="1"/>
  <c r="C1533" i="16" s="1"/>
  <c r="I1390" i="16"/>
  <c r="E1390" i="16" s="1"/>
  <c r="C1390" i="16" s="1"/>
  <c r="I1245" i="16"/>
  <c r="E1245" i="16" s="1"/>
  <c r="C1245" i="16" s="1"/>
  <c r="I1102" i="16"/>
  <c r="E1102" i="16" s="1"/>
  <c r="C1102" i="16" s="1"/>
  <c r="I1416" i="16"/>
  <c r="E1416" i="16" s="1"/>
  <c r="C1416" i="16" s="1"/>
  <c r="I2016" i="16"/>
  <c r="E2016" i="16" s="1"/>
  <c r="C2016" i="16" s="1"/>
  <c r="I1798" i="16"/>
  <c r="E1798" i="16" s="1"/>
  <c r="C1798" i="16" s="1"/>
  <c r="I1632" i="16"/>
  <c r="E1632" i="16" s="1"/>
  <c r="C1632" i="16" s="1"/>
  <c r="I1451" i="16"/>
  <c r="E1451" i="16" s="1"/>
  <c r="C1451" i="16" s="1"/>
  <c r="I1283" i="16"/>
  <c r="E1283" i="16" s="1"/>
  <c r="C1283" i="16" s="1"/>
  <c r="I1127" i="16"/>
  <c r="E1127" i="16" s="1"/>
  <c r="C1127" i="16" s="1"/>
  <c r="I1966" i="16"/>
  <c r="E1966" i="16" s="1"/>
  <c r="C1966" i="16" s="1"/>
  <c r="I1799" i="16"/>
  <c r="E1799" i="16" s="1"/>
  <c r="C1799" i="16" s="1"/>
  <c r="I1642" i="16"/>
  <c r="E1642" i="16" s="1"/>
  <c r="C1642" i="16" s="1"/>
  <c r="I1485" i="16"/>
  <c r="E1485" i="16" s="1"/>
  <c r="C1485" i="16" s="1"/>
  <c r="I1330" i="16"/>
  <c r="E1330" i="16" s="1"/>
  <c r="C1330" i="16" s="1"/>
  <c r="I1174" i="16"/>
  <c r="E1174" i="16" s="1"/>
  <c r="C1174" i="16" s="1"/>
  <c r="I2013" i="16"/>
  <c r="E2013" i="16" s="1"/>
  <c r="C2013" i="16" s="1"/>
  <c r="I1868" i="16"/>
  <c r="E1868" i="16" s="1"/>
  <c r="C1868" i="16" s="1"/>
  <c r="I1726" i="16"/>
  <c r="E1726" i="16" s="1"/>
  <c r="C1726" i="16" s="1"/>
  <c r="I1580" i="16"/>
  <c r="E1580" i="16" s="1"/>
  <c r="C1580" i="16" s="1"/>
  <c r="I1438" i="16"/>
  <c r="E1438" i="16" s="1"/>
  <c r="C1438" i="16" s="1"/>
  <c r="I1294" i="16"/>
  <c r="E1294" i="16" s="1"/>
  <c r="C1294" i="16" s="1"/>
  <c r="I1149" i="16"/>
  <c r="E1149" i="16" s="1"/>
  <c r="C1149" i="16" s="1"/>
  <c r="I2000" i="16"/>
  <c r="E2000" i="16" s="1"/>
  <c r="C2000" i="16" s="1"/>
  <c r="I1855" i="16"/>
  <c r="E1855" i="16" s="1"/>
  <c r="C1855" i="16" s="1"/>
  <c r="I1712" i="16"/>
  <c r="E1712" i="16" s="1"/>
  <c r="C1712" i="16" s="1"/>
  <c r="I1568" i="16"/>
  <c r="E1568" i="16" s="1"/>
  <c r="C1568" i="16" s="1"/>
  <c r="I1424" i="16"/>
  <c r="E1424" i="16" s="1"/>
  <c r="C1424" i="16" s="1"/>
  <c r="I1280" i="16"/>
  <c r="E1280" i="16" s="1"/>
  <c r="C1280" i="16" s="1"/>
  <c r="I1135" i="16"/>
  <c r="E1135" i="16" s="1"/>
  <c r="C1135" i="16" s="1"/>
  <c r="I2024" i="16"/>
  <c r="E2024" i="16" s="1"/>
  <c r="C2024" i="16" s="1"/>
  <c r="I1879" i="16"/>
  <c r="E1879" i="16" s="1"/>
  <c r="C1879" i="16" s="1"/>
  <c r="I1735" i="16"/>
  <c r="E1735" i="16" s="1"/>
  <c r="C1735" i="16" s="1"/>
  <c r="I1591" i="16"/>
  <c r="E1591" i="16" s="1"/>
  <c r="C1591" i="16" s="1"/>
  <c r="I1435" i="16"/>
  <c r="E1435" i="16" s="1"/>
  <c r="C1435" i="16" s="1"/>
  <c r="I1279" i="16"/>
  <c r="E1279" i="16" s="1"/>
  <c r="C1279" i="16" s="1"/>
  <c r="I1123" i="16"/>
  <c r="E1123" i="16" s="1"/>
  <c r="C1123" i="16" s="1"/>
  <c r="I1698" i="16"/>
  <c r="E1698" i="16" s="1"/>
  <c r="C1698" i="16" s="1"/>
  <c r="I1554" i="16"/>
  <c r="E1554" i="16" s="1"/>
  <c r="C1554" i="16" s="1"/>
  <c r="I1409" i="16"/>
  <c r="E1409" i="16" s="1"/>
  <c r="C1409" i="16" s="1"/>
  <c r="I1265" i="16"/>
  <c r="E1265" i="16" s="1"/>
  <c r="C1265" i="16" s="1"/>
  <c r="I1122" i="16"/>
  <c r="E1122" i="16" s="1"/>
  <c r="C1122" i="16" s="1"/>
  <c r="I978" i="16"/>
  <c r="E978" i="16" s="1"/>
  <c r="C978" i="16" s="1"/>
  <c r="I833" i="16"/>
  <c r="E833" i="16" s="1"/>
  <c r="C833" i="16" s="1"/>
  <c r="I1673" i="16"/>
  <c r="E1673" i="16" s="1"/>
  <c r="C1673" i="16" s="1"/>
  <c r="I1529" i="16"/>
  <c r="E1529" i="16" s="1"/>
  <c r="C1529" i="16" s="1"/>
  <c r="I1385" i="16"/>
  <c r="E1385" i="16" s="1"/>
  <c r="C1385" i="16" s="1"/>
  <c r="I1241" i="16"/>
  <c r="E1241" i="16" s="1"/>
  <c r="C1241" i="16" s="1"/>
  <c r="I1096" i="16"/>
  <c r="E1096" i="16" s="1"/>
  <c r="C1096" i="16" s="1"/>
  <c r="I953" i="16"/>
  <c r="E953" i="16" s="1"/>
  <c r="C953" i="16" s="1"/>
  <c r="I2069" i="16"/>
  <c r="E2069" i="16" s="1"/>
  <c r="C2069" i="16" s="1"/>
  <c r="I1923" i="16"/>
  <c r="E1923" i="16" s="1"/>
  <c r="C1923" i="16" s="1"/>
  <c r="I1779" i="16"/>
  <c r="E1779" i="16" s="1"/>
  <c r="C1779" i="16" s="1"/>
  <c r="I1636" i="16"/>
  <c r="E1636" i="16" s="1"/>
  <c r="C1636" i="16" s="1"/>
  <c r="I1491" i="16"/>
  <c r="E1491" i="16" s="1"/>
  <c r="C1491" i="16" s="1"/>
  <c r="I1348" i="16"/>
  <c r="E1348" i="16" s="1"/>
  <c r="C1348" i="16" s="1"/>
  <c r="I1203" i="16"/>
  <c r="E1203" i="16" s="1"/>
  <c r="C1203" i="16" s="1"/>
  <c r="I2067" i="16"/>
  <c r="E2067" i="16" s="1"/>
  <c r="C2067" i="16" s="1"/>
  <c r="I1924" i="16"/>
  <c r="E1924" i="16" s="1"/>
  <c r="C1924" i="16" s="1"/>
  <c r="I1780" i="16"/>
  <c r="E1780" i="16" s="1"/>
  <c r="C1780" i="16" s="1"/>
  <c r="I1634" i="16"/>
  <c r="E1634" i="16" s="1"/>
  <c r="C1634" i="16" s="1"/>
  <c r="I1492" i="16"/>
  <c r="E1492" i="16" s="1"/>
  <c r="C1492" i="16" s="1"/>
  <c r="I1347" i="16"/>
  <c r="E1347" i="16" s="1"/>
  <c r="C1347" i="16" s="1"/>
  <c r="I1204" i="16"/>
  <c r="E1204" i="16" s="1"/>
  <c r="C1204" i="16" s="1"/>
  <c r="I2078" i="16"/>
  <c r="E2078" i="16" s="1"/>
  <c r="C2078" i="16" s="1"/>
  <c r="I1934" i="16"/>
  <c r="E1934" i="16" s="1"/>
  <c r="C1934" i="16" s="1"/>
  <c r="I1790" i="16"/>
  <c r="E1790" i="16" s="1"/>
  <c r="C1790" i="16" s="1"/>
  <c r="I1645" i="16"/>
  <c r="E1645" i="16" s="1"/>
  <c r="C1645" i="16" s="1"/>
  <c r="I1503" i="16"/>
  <c r="E1503" i="16" s="1"/>
  <c r="C1503" i="16" s="1"/>
  <c r="I1357" i="16"/>
  <c r="E1357" i="16" s="1"/>
  <c r="C1357" i="16" s="1"/>
  <c r="I1213" i="16"/>
  <c r="E1213" i="16" s="1"/>
  <c r="C1213" i="16" s="1"/>
  <c r="I2065" i="16"/>
  <c r="E2065" i="16" s="1"/>
  <c r="C2065" i="16" s="1"/>
  <c r="I1909" i="16"/>
  <c r="E1909" i="16" s="1"/>
  <c r="C1909" i="16" s="1"/>
  <c r="I1754" i="16"/>
  <c r="E1754" i="16" s="1"/>
  <c r="C1754" i="16" s="1"/>
  <c r="I1609" i="16"/>
  <c r="E1609" i="16" s="1"/>
  <c r="C1609" i="16" s="1"/>
  <c r="I1464" i="16"/>
  <c r="E1464" i="16" s="1"/>
  <c r="C1464" i="16" s="1"/>
  <c r="I1320" i="16"/>
  <c r="E1320" i="16" s="1"/>
  <c r="C1320" i="16" s="1"/>
  <c r="I1177" i="16"/>
  <c r="E1177" i="16" s="1"/>
  <c r="C1177" i="16" s="1"/>
  <c r="I1032" i="16"/>
  <c r="E1032" i="16" s="1"/>
  <c r="C1032" i="16" s="1"/>
  <c r="I972" i="16"/>
  <c r="E972" i="16" s="1"/>
  <c r="C972" i="16" s="1"/>
  <c r="I829" i="16"/>
  <c r="E829" i="16" s="1"/>
  <c r="C829" i="16" s="1"/>
  <c r="I684" i="16"/>
  <c r="E684" i="16" s="1"/>
  <c r="C684" i="16" s="1"/>
  <c r="I539" i="16"/>
  <c r="E539" i="16" s="1"/>
  <c r="C539" i="16" s="1"/>
  <c r="I396" i="16"/>
  <c r="E396" i="16" s="1"/>
  <c r="C396" i="16" s="1"/>
  <c r="I240" i="16"/>
  <c r="E240" i="16" s="1"/>
  <c r="C240" i="16" s="1"/>
  <c r="I97" i="16"/>
  <c r="E97" i="16" s="1"/>
  <c r="C97" i="16" s="1"/>
  <c r="I983" i="16"/>
  <c r="E983" i="16" s="1"/>
  <c r="C983" i="16" s="1"/>
  <c r="I839" i="16"/>
  <c r="E839" i="16" s="1"/>
  <c r="C839" i="16" s="1"/>
  <c r="I695" i="16"/>
  <c r="E695" i="16" s="1"/>
  <c r="C695" i="16" s="1"/>
  <c r="I540" i="16"/>
  <c r="E540" i="16" s="1"/>
  <c r="C540" i="16" s="1"/>
  <c r="I395" i="16"/>
  <c r="E395" i="16" s="1"/>
  <c r="C395" i="16" s="1"/>
  <c r="I251" i="16"/>
  <c r="E251" i="16" s="1"/>
  <c r="C251" i="16" s="1"/>
  <c r="I95" i="16"/>
  <c r="E95" i="16" s="1"/>
  <c r="C95" i="16" s="1"/>
  <c r="I982" i="16"/>
  <c r="E982" i="16" s="1"/>
  <c r="C982" i="16" s="1"/>
  <c r="I837" i="16"/>
  <c r="E837" i="16" s="1"/>
  <c r="C837" i="16" s="1"/>
  <c r="I682" i="16"/>
  <c r="E682" i="16" s="1"/>
  <c r="C682" i="16" s="1"/>
  <c r="I537" i="16"/>
  <c r="E537" i="16" s="1"/>
  <c r="C537" i="16" s="1"/>
  <c r="I394" i="16"/>
  <c r="E394" i="16" s="1"/>
  <c r="C394" i="16" s="1"/>
  <c r="I250" i="16"/>
  <c r="E250" i="16" s="1"/>
  <c r="C250" i="16" s="1"/>
  <c r="I106" i="16"/>
  <c r="E106" i="16" s="1"/>
  <c r="C106" i="16" s="1"/>
  <c r="I1006" i="16"/>
  <c r="E1006" i="16" s="1"/>
  <c r="C1006" i="16" s="1"/>
  <c r="I860" i="16"/>
  <c r="E860" i="16" s="1"/>
  <c r="C860" i="16" s="1"/>
  <c r="I717" i="16"/>
  <c r="E717" i="16" s="1"/>
  <c r="C717" i="16" s="1"/>
  <c r="I573" i="16"/>
  <c r="E573" i="16" s="1"/>
  <c r="C573" i="16" s="1"/>
  <c r="I429" i="16"/>
  <c r="E429" i="16" s="1"/>
  <c r="C429" i="16" s="1"/>
  <c r="I286" i="16"/>
  <c r="E286" i="16" s="1"/>
  <c r="C286" i="16" s="1"/>
  <c r="I142" i="16"/>
  <c r="E142" i="16" s="1"/>
  <c r="C142" i="16" s="1"/>
  <c r="I1017" i="16"/>
  <c r="E1017" i="16" s="1"/>
  <c r="C1017" i="16" s="1"/>
  <c r="I871" i="16"/>
  <c r="E871" i="16" s="1"/>
  <c r="C871" i="16" s="1"/>
  <c r="I728" i="16"/>
  <c r="E728" i="16" s="1"/>
  <c r="C728" i="16" s="1"/>
  <c r="I585" i="16"/>
  <c r="E585" i="16" s="1"/>
  <c r="C585" i="16" s="1"/>
  <c r="I440" i="16"/>
  <c r="E440" i="16" s="1"/>
  <c r="C440" i="16" s="1"/>
  <c r="I284" i="16"/>
  <c r="E284" i="16" s="1"/>
  <c r="C284" i="16" s="1"/>
  <c r="I139" i="16"/>
  <c r="E139" i="16" s="1"/>
  <c r="C139" i="16" s="1"/>
  <c r="I1027" i="16"/>
  <c r="E1027" i="16" s="1"/>
  <c r="C1027" i="16" s="1"/>
  <c r="I882" i="16"/>
  <c r="E882" i="16" s="1"/>
  <c r="C882" i="16" s="1"/>
  <c r="I739" i="16"/>
  <c r="E739" i="16" s="1"/>
  <c r="C739" i="16" s="1"/>
  <c r="I596" i="16"/>
  <c r="E596" i="16" s="1"/>
  <c r="C596" i="16" s="1"/>
  <c r="I451" i="16"/>
  <c r="E451" i="16" s="1"/>
  <c r="C451" i="16" s="1"/>
  <c r="I307" i="16"/>
  <c r="E307" i="16" s="1"/>
  <c r="C307" i="16" s="1"/>
  <c r="I163" i="16"/>
  <c r="E163" i="16" s="1"/>
  <c r="C163" i="16" s="1"/>
  <c r="I810" i="16"/>
  <c r="E810" i="16" s="1"/>
  <c r="C810" i="16" s="1"/>
  <c r="I666" i="16"/>
  <c r="E666" i="16" s="1"/>
  <c r="C666" i="16" s="1"/>
  <c r="I521" i="16"/>
  <c r="E521" i="16" s="1"/>
  <c r="C521" i="16" s="1"/>
  <c r="I377" i="16"/>
  <c r="E377" i="16" s="1"/>
  <c r="C377" i="16" s="1"/>
  <c r="I234" i="16"/>
  <c r="E234" i="16" s="1"/>
  <c r="C234" i="16" s="1"/>
  <c r="I90" i="16"/>
  <c r="E90" i="16" s="1"/>
  <c r="C90" i="16" s="1"/>
  <c r="I725" i="16"/>
  <c r="E725" i="16" s="1"/>
  <c r="C725" i="16" s="1"/>
  <c r="I580" i="16"/>
  <c r="E580" i="16" s="1"/>
  <c r="C580" i="16" s="1"/>
  <c r="I437" i="16"/>
  <c r="E437" i="16" s="1"/>
  <c r="C437" i="16" s="1"/>
  <c r="I293" i="16"/>
  <c r="E293" i="16" s="1"/>
  <c r="C293" i="16" s="1"/>
  <c r="I150" i="16"/>
  <c r="E150" i="16" s="1"/>
  <c r="C150" i="16" s="1"/>
  <c r="I1048" i="16"/>
  <c r="E1048" i="16" s="1"/>
  <c r="C1048" i="16" s="1"/>
  <c r="I904" i="16"/>
  <c r="E904" i="16" s="1"/>
  <c r="C904" i="16" s="1"/>
  <c r="I760" i="16"/>
  <c r="E760" i="16" s="1"/>
  <c r="C760" i="16" s="1"/>
  <c r="I616" i="16"/>
  <c r="E616" i="16" s="1"/>
  <c r="C616" i="16" s="1"/>
  <c r="I472" i="16"/>
  <c r="E472" i="16" s="1"/>
  <c r="C472" i="16" s="1"/>
  <c r="I328" i="16"/>
  <c r="E328" i="16" s="1"/>
  <c r="C328" i="16" s="1"/>
  <c r="I184" i="16"/>
  <c r="E184" i="16" s="1"/>
  <c r="C184" i="16" s="1"/>
  <c r="I1083" i="16"/>
  <c r="E1083" i="16" s="1"/>
  <c r="C1083" i="16" s="1"/>
  <c r="I939" i="16"/>
  <c r="E939" i="16" s="1"/>
  <c r="C939" i="16" s="1"/>
  <c r="I795" i="16"/>
  <c r="E795" i="16" s="1"/>
  <c r="C795" i="16" s="1"/>
  <c r="I652" i="16"/>
  <c r="E652" i="16" s="1"/>
  <c r="C652" i="16" s="1"/>
  <c r="I506" i="16"/>
  <c r="E506" i="16" s="1"/>
  <c r="C506" i="16" s="1"/>
  <c r="I363" i="16"/>
  <c r="E363" i="16" s="1"/>
  <c r="C363" i="16" s="1"/>
  <c r="I207" i="16"/>
  <c r="E207" i="16" s="1"/>
  <c r="C207" i="16" s="1"/>
  <c r="I64" i="16"/>
  <c r="E64" i="16" s="1"/>
  <c r="C64" i="16" s="1"/>
  <c r="I962" i="16"/>
  <c r="E962" i="16" s="1"/>
  <c r="C962" i="16" s="1"/>
  <c r="I818" i="16"/>
  <c r="E818" i="16" s="1"/>
  <c r="C818" i="16" s="1"/>
  <c r="I674" i="16"/>
  <c r="E674" i="16" s="1"/>
  <c r="C674" i="16" s="1"/>
  <c r="I530" i="16"/>
  <c r="E530" i="16" s="1"/>
  <c r="C530" i="16" s="1"/>
  <c r="I386" i="16"/>
  <c r="E386" i="16" s="1"/>
  <c r="C386" i="16" s="1"/>
  <c r="I242" i="16"/>
  <c r="E242" i="16" s="1"/>
  <c r="C242" i="16" s="1"/>
  <c r="I98" i="16"/>
  <c r="E98" i="16" s="1"/>
  <c r="C98" i="16" s="1"/>
  <c r="I913" i="16"/>
  <c r="E913" i="16" s="1"/>
  <c r="C913" i="16" s="1"/>
  <c r="I769" i="16"/>
  <c r="E769" i="16" s="1"/>
  <c r="C769" i="16" s="1"/>
  <c r="I625" i="16"/>
  <c r="E625" i="16" s="1"/>
  <c r="C625" i="16" s="1"/>
  <c r="I481" i="16"/>
  <c r="E481" i="16" s="1"/>
  <c r="C481" i="16" s="1"/>
  <c r="I337" i="16"/>
  <c r="E337" i="16" s="1"/>
  <c r="C337" i="16" s="1"/>
  <c r="I193" i="16"/>
  <c r="E193" i="16" s="1"/>
  <c r="C193" i="16" s="1"/>
  <c r="I54" i="16"/>
  <c r="E54" i="16" s="1"/>
  <c r="C54" i="16" s="1"/>
  <c r="I1296" i="16"/>
  <c r="E1296" i="16" s="1"/>
  <c r="C1296" i="16" s="1"/>
  <c r="I2002" i="16"/>
  <c r="E2002" i="16" s="1"/>
  <c r="C2002" i="16" s="1"/>
  <c r="I1787" i="16"/>
  <c r="E1787" i="16" s="1"/>
  <c r="C1787" i="16" s="1"/>
  <c r="I1607" i="16"/>
  <c r="E1607" i="16" s="1"/>
  <c r="C1607" i="16" s="1"/>
  <c r="I1440" i="16"/>
  <c r="E1440" i="16" s="1"/>
  <c r="C1440" i="16" s="1"/>
  <c r="I1270" i="16"/>
  <c r="E1270" i="16" s="1"/>
  <c r="C1270" i="16" s="1"/>
  <c r="I1103" i="16"/>
  <c r="E1103" i="16" s="1"/>
  <c r="C1103" i="16" s="1"/>
  <c r="I1954" i="16"/>
  <c r="E1954" i="16" s="1"/>
  <c r="C1954" i="16" s="1"/>
  <c r="I1786" i="16"/>
  <c r="E1786" i="16" s="1"/>
  <c r="C1786" i="16" s="1"/>
  <c r="I1630" i="16"/>
  <c r="E1630" i="16" s="1"/>
  <c r="C1630" i="16" s="1"/>
  <c r="I1473" i="16"/>
  <c r="E1473" i="16" s="1"/>
  <c r="C1473" i="16" s="1"/>
  <c r="I1318" i="16"/>
  <c r="E1318" i="16" s="1"/>
  <c r="C1318" i="16" s="1"/>
  <c r="I1163" i="16"/>
  <c r="E1163" i="16" s="1"/>
  <c r="C1163" i="16" s="1"/>
  <c r="I2001" i="16"/>
  <c r="E2001" i="16" s="1"/>
  <c r="C2001" i="16" s="1"/>
  <c r="I1857" i="16"/>
  <c r="E1857" i="16" s="1"/>
  <c r="C1857" i="16" s="1"/>
  <c r="I1713" i="16"/>
  <c r="E1713" i="16" s="1"/>
  <c r="C1713" i="16" s="1"/>
  <c r="I1569" i="16"/>
  <c r="E1569" i="16" s="1"/>
  <c r="C1569" i="16" s="1"/>
  <c r="I1425" i="16"/>
  <c r="E1425" i="16" s="1"/>
  <c r="C1425" i="16" s="1"/>
  <c r="I1282" i="16"/>
  <c r="E1282" i="16" s="1"/>
  <c r="C1282" i="16" s="1"/>
  <c r="I1138" i="16"/>
  <c r="E1138" i="16" s="1"/>
  <c r="C1138" i="16" s="1"/>
  <c r="I1988" i="16"/>
  <c r="E1988" i="16" s="1"/>
  <c r="C1988" i="16" s="1"/>
  <c r="I1843" i="16"/>
  <c r="E1843" i="16" s="1"/>
  <c r="C1843" i="16" s="1"/>
  <c r="I1700" i="16"/>
  <c r="E1700" i="16" s="1"/>
  <c r="C1700" i="16" s="1"/>
  <c r="I1555" i="16"/>
  <c r="E1555" i="16" s="1"/>
  <c r="C1555" i="16" s="1"/>
  <c r="I1412" i="16"/>
  <c r="E1412" i="16" s="1"/>
  <c r="C1412" i="16" s="1"/>
  <c r="I1269" i="16"/>
  <c r="E1269" i="16" s="1"/>
  <c r="C1269" i="16" s="1"/>
  <c r="I1124" i="16"/>
  <c r="E1124" i="16" s="1"/>
  <c r="C1124" i="16" s="1"/>
  <c r="I2012" i="16"/>
  <c r="E2012" i="16" s="1"/>
  <c r="C2012" i="16" s="1"/>
  <c r="I1867" i="16"/>
  <c r="E1867" i="16" s="1"/>
  <c r="C1867" i="16" s="1"/>
  <c r="I1723" i="16"/>
  <c r="E1723" i="16" s="1"/>
  <c r="C1723" i="16" s="1"/>
  <c r="I1579" i="16"/>
  <c r="E1579" i="16" s="1"/>
  <c r="C1579" i="16" s="1"/>
  <c r="I1423" i="16"/>
  <c r="E1423" i="16" s="1"/>
  <c r="C1423" i="16" s="1"/>
  <c r="I1267" i="16"/>
  <c r="E1267" i="16" s="1"/>
  <c r="C1267" i="16" s="1"/>
  <c r="I1110" i="16"/>
  <c r="E1110" i="16" s="1"/>
  <c r="C1110" i="16" s="1"/>
  <c r="I1686" i="16"/>
  <c r="E1686" i="16" s="1"/>
  <c r="C1686" i="16" s="1"/>
  <c r="I1542" i="16"/>
  <c r="E1542" i="16" s="1"/>
  <c r="C1542" i="16" s="1"/>
  <c r="I1398" i="16"/>
  <c r="E1398" i="16" s="1"/>
  <c r="C1398" i="16" s="1"/>
  <c r="I1255" i="16"/>
  <c r="E1255" i="16" s="1"/>
  <c r="C1255" i="16" s="1"/>
  <c r="I1111" i="16"/>
  <c r="E1111" i="16" s="1"/>
  <c r="C1111" i="16" s="1"/>
  <c r="I967" i="16"/>
  <c r="E967" i="16" s="1"/>
  <c r="C967" i="16" s="1"/>
  <c r="I1804" i="16"/>
  <c r="E1804" i="16" s="1"/>
  <c r="C1804" i="16" s="1"/>
  <c r="I1660" i="16"/>
  <c r="E1660" i="16" s="1"/>
  <c r="C1660" i="16" s="1"/>
  <c r="I1518" i="16"/>
  <c r="E1518" i="16" s="1"/>
  <c r="C1518" i="16" s="1"/>
  <c r="I1374" i="16"/>
  <c r="E1374" i="16" s="1"/>
  <c r="C1374" i="16" s="1"/>
  <c r="I1230" i="16"/>
  <c r="E1230" i="16" s="1"/>
  <c r="C1230" i="16" s="1"/>
  <c r="I1085" i="16"/>
  <c r="E1085" i="16" s="1"/>
  <c r="C1085" i="16" s="1"/>
  <c r="I941" i="16"/>
  <c r="E941" i="16" s="1"/>
  <c r="C941" i="16" s="1"/>
  <c r="I2056" i="16"/>
  <c r="E2056" i="16" s="1"/>
  <c r="C2056" i="16" s="1"/>
  <c r="I1912" i="16"/>
  <c r="E1912" i="16" s="1"/>
  <c r="C1912" i="16" s="1"/>
  <c r="I1768" i="16"/>
  <c r="E1768" i="16" s="1"/>
  <c r="C1768" i="16" s="1"/>
  <c r="I1624" i="16"/>
  <c r="E1624" i="16" s="1"/>
  <c r="C1624" i="16" s="1"/>
  <c r="I1480" i="16"/>
  <c r="E1480" i="16" s="1"/>
  <c r="C1480" i="16" s="1"/>
  <c r="I1336" i="16"/>
  <c r="E1336" i="16" s="1"/>
  <c r="C1336" i="16" s="1"/>
  <c r="I1192" i="16"/>
  <c r="E1192" i="16" s="1"/>
  <c r="C1192" i="16" s="1"/>
  <c r="I2055" i="16"/>
  <c r="E2055" i="16" s="1"/>
  <c r="C2055" i="16" s="1"/>
  <c r="I1911" i="16"/>
  <c r="E1911" i="16" s="1"/>
  <c r="C1911" i="16" s="1"/>
  <c r="I1767" i="16"/>
  <c r="E1767" i="16" s="1"/>
  <c r="C1767" i="16" s="1"/>
  <c r="I1623" i="16"/>
  <c r="E1623" i="16" s="1"/>
  <c r="C1623" i="16" s="1"/>
  <c r="I1478" i="16"/>
  <c r="E1478" i="16" s="1"/>
  <c r="C1478" i="16" s="1"/>
  <c r="I1335" i="16"/>
  <c r="E1335" i="16" s="1"/>
  <c r="C1335" i="16" s="1"/>
  <c r="I1191" i="16"/>
  <c r="E1191" i="16" s="1"/>
  <c r="C1191" i="16" s="1"/>
  <c r="I2066" i="16"/>
  <c r="E2066" i="16" s="1"/>
  <c r="C2066" i="16" s="1"/>
  <c r="I1921" i="16"/>
  <c r="E1921" i="16" s="1"/>
  <c r="C1921" i="16" s="1"/>
  <c r="I1778" i="16"/>
  <c r="E1778" i="16" s="1"/>
  <c r="C1778" i="16" s="1"/>
  <c r="I1635" i="16"/>
  <c r="E1635" i="16" s="1"/>
  <c r="C1635" i="16" s="1"/>
  <c r="I1490" i="16"/>
  <c r="E1490" i="16" s="1"/>
  <c r="C1490" i="16" s="1"/>
  <c r="I1346" i="16"/>
  <c r="E1346" i="16" s="1"/>
  <c r="C1346" i="16" s="1"/>
  <c r="I1202" i="16"/>
  <c r="E1202" i="16" s="1"/>
  <c r="C1202" i="16" s="1"/>
  <c r="I2054" i="16"/>
  <c r="E2054" i="16" s="1"/>
  <c r="C2054" i="16" s="1"/>
  <c r="I1896" i="16"/>
  <c r="E1896" i="16" s="1"/>
  <c r="C1896" i="16" s="1"/>
  <c r="I1742" i="16"/>
  <c r="E1742" i="16" s="1"/>
  <c r="C1742" i="16" s="1"/>
  <c r="I1598" i="16"/>
  <c r="E1598" i="16" s="1"/>
  <c r="C1598" i="16" s="1"/>
  <c r="I1453" i="16"/>
  <c r="E1453" i="16" s="1"/>
  <c r="C1453" i="16" s="1"/>
  <c r="I1310" i="16"/>
  <c r="E1310" i="16" s="1"/>
  <c r="C1310" i="16" s="1"/>
  <c r="I1166" i="16"/>
  <c r="E1166" i="16" s="1"/>
  <c r="C1166" i="16" s="1"/>
  <c r="I1022" i="16"/>
  <c r="E1022" i="16" s="1"/>
  <c r="C1022" i="16" s="1"/>
  <c r="I959" i="16"/>
  <c r="E959" i="16" s="1"/>
  <c r="C959" i="16" s="1"/>
  <c r="I816" i="16"/>
  <c r="E816" i="16" s="1"/>
  <c r="C816" i="16" s="1"/>
  <c r="I672" i="16"/>
  <c r="E672" i="16" s="1"/>
  <c r="C672" i="16" s="1"/>
  <c r="I527" i="16"/>
  <c r="E527" i="16" s="1"/>
  <c r="C527" i="16" s="1"/>
  <c r="I384" i="16"/>
  <c r="E384" i="16" s="1"/>
  <c r="C384" i="16" s="1"/>
  <c r="I229" i="16"/>
  <c r="E229" i="16" s="1"/>
  <c r="C229" i="16" s="1"/>
  <c r="I83" i="16"/>
  <c r="E83" i="16" s="1"/>
  <c r="C83" i="16" s="1"/>
  <c r="I971" i="16"/>
  <c r="E971" i="16" s="1"/>
  <c r="C971" i="16" s="1"/>
  <c r="I827" i="16"/>
  <c r="E827" i="16" s="1"/>
  <c r="C827" i="16" s="1"/>
  <c r="I683" i="16"/>
  <c r="E683" i="16" s="1"/>
  <c r="C683" i="16" s="1"/>
  <c r="I528" i="16"/>
  <c r="E528" i="16" s="1"/>
  <c r="C528" i="16" s="1"/>
  <c r="I383" i="16"/>
  <c r="E383" i="16" s="1"/>
  <c r="C383" i="16" s="1"/>
  <c r="I239" i="16"/>
  <c r="E239" i="16" s="1"/>
  <c r="C239" i="16" s="1"/>
  <c r="I84" i="16"/>
  <c r="E84" i="16" s="1"/>
  <c r="C84" i="16" s="1"/>
  <c r="I970" i="16"/>
  <c r="E970" i="16" s="1"/>
  <c r="C970" i="16" s="1"/>
  <c r="I825" i="16"/>
  <c r="E825" i="16" s="1"/>
  <c r="C825" i="16" s="1"/>
  <c r="I670" i="16"/>
  <c r="E670" i="16" s="1"/>
  <c r="C670" i="16" s="1"/>
  <c r="I525" i="16"/>
  <c r="E525" i="16" s="1"/>
  <c r="C525" i="16" s="1"/>
  <c r="I382" i="16"/>
  <c r="E382" i="16" s="1"/>
  <c r="C382" i="16" s="1"/>
  <c r="I238" i="16"/>
  <c r="E238" i="16" s="1"/>
  <c r="C238" i="16" s="1"/>
  <c r="I94" i="16"/>
  <c r="E94" i="16" s="1"/>
  <c r="C94" i="16" s="1"/>
  <c r="I994" i="16"/>
  <c r="E994" i="16" s="1"/>
  <c r="C994" i="16" s="1"/>
  <c r="I850" i="16"/>
  <c r="E850" i="16" s="1"/>
  <c r="C850" i="16" s="1"/>
  <c r="I704" i="16"/>
  <c r="E704" i="16" s="1"/>
  <c r="C704" i="16" s="1"/>
  <c r="I562" i="16"/>
  <c r="E562" i="16" s="1"/>
  <c r="C562" i="16" s="1"/>
  <c r="I417" i="16"/>
  <c r="E417" i="16" s="1"/>
  <c r="C417" i="16" s="1"/>
  <c r="I274" i="16"/>
  <c r="E274" i="16" s="1"/>
  <c r="C274" i="16" s="1"/>
  <c r="I129" i="16"/>
  <c r="E129" i="16" s="1"/>
  <c r="C129" i="16" s="1"/>
  <c r="I1004" i="16"/>
  <c r="E1004" i="16" s="1"/>
  <c r="C1004" i="16" s="1"/>
  <c r="I861" i="16"/>
  <c r="E861" i="16" s="1"/>
  <c r="C861" i="16" s="1"/>
  <c r="I716" i="16"/>
  <c r="E716" i="16" s="1"/>
  <c r="C716" i="16" s="1"/>
  <c r="I572" i="16"/>
  <c r="E572" i="16" s="1"/>
  <c r="C572" i="16" s="1"/>
  <c r="I428" i="16"/>
  <c r="E428" i="16" s="1"/>
  <c r="C428" i="16" s="1"/>
  <c r="I272" i="16"/>
  <c r="E272" i="16" s="1"/>
  <c r="C272" i="16" s="1"/>
  <c r="I127" i="16"/>
  <c r="E127" i="16" s="1"/>
  <c r="C127" i="16" s="1"/>
  <c r="I1015" i="16"/>
  <c r="E1015" i="16" s="1"/>
  <c r="C1015" i="16" s="1"/>
  <c r="I872" i="16"/>
  <c r="E872" i="16" s="1"/>
  <c r="C872" i="16" s="1"/>
  <c r="I727" i="16"/>
  <c r="E727" i="16" s="1"/>
  <c r="C727" i="16" s="1"/>
  <c r="I582" i="16"/>
  <c r="E582" i="16" s="1"/>
  <c r="C582" i="16" s="1"/>
  <c r="I438" i="16"/>
  <c r="E438" i="16" s="1"/>
  <c r="C438" i="16" s="1"/>
  <c r="I296" i="16"/>
  <c r="E296" i="16" s="1"/>
  <c r="C296" i="16" s="1"/>
  <c r="I151" i="16"/>
  <c r="E151" i="16" s="1"/>
  <c r="C151" i="16" s="1"/>
  <c r="I798" i="16"/>
  <c r="E798" i="16" s="1"/>
  <c r="C798" i="16" s="1"/>
  <c r="I654" i="16"/>
  <c r="E654" i="16" s="1"/>
  <c r="C654" i="16" s="1"/>
  <c r="I509" i="16"/>
  <c r="E509" i="16" s="1"/>
  <c r="C509" i="16" s="1"/>
  <c r="I366" i="16"/>
  <c r="E366" i="16" s="1"/>
  <c r="C366" i="16" s="1"/>
  <c r="I221" i="16"/>
  <c r="E221" i="16" s="1"/>
  <c r="C221" i="16" s="1"/>
  <c r="I78" i="16"/>
  <c r="E78" i="16" s="1"/>
  <c r="C78" i="16" s="1"/>
  <c r="I713" i="16"/>
  <c r="E713" i="16" s="1"/>
  <c r="C713" i="16" s="1"/>
  <c r="I569" i="16"/>
  <c r="E569" i="16" s="1"/>
  <c r="C569" i="16" s="1"/>
  <c r="I425" i="16"/>
  <c r="E425" i="16" s="1"/>
  <c r="C425" i="16" s="1"/>
  <c r="I282" i="16"/>
  <c r="E282" i="16" s="1"/>
  <c r="C282" i="16" s="1"/>
  <c r="I136" i="16"/>
  <c r="E136" i="16" s="1"/>
  <c r="C136" i="16" s="1"/>
  <c r="I1036" i="16"/>
  <c r="E1036" i="16" s="1"/>
  <c r="C1036" i="16" s="1"/>
  <c r="I892" i="16"/>
  <c r="E892" i="16" s="1"/>
  <c r="C892" i="16" s="1"/>
  <c r="I749" i="16"/>
  <c r="E749" i="16" s="1"/>
  <c r="C749" i="16" s="1"/>
  <c r="I604" i="16"/>
  <c r="E604" i="16" s="1"/>
  <c r="C604" i="16" s="1"/>
  <c r="I460" i="16"/>
  <c r="E460" i="16" s="1"/>
  <c r="C460" i="16" s="1"/>
  <c r="I315" i="16"/>
  <c r="E315" i="16" s="1"/>
  <c r="C315" i="16" s="1"/>
  <c r="I171" i="16"/>
  <c r="E171" i="16" s="1"/>
  <c r="C171" i="16" s="1"/>
  <c r="I1072" i="16"/>
  <c r="E1072" i="16" s="1"/>
  <c r="C1072" i="16" s="1"/>
  <c r="I927" i="16"/>
  <c r="E927" i="16" s="1"/>
  <c r="C927" i="16" s="1"/>
  <c r="I783" i="16"/>
  <c r="E783" i="16" s="1"/>
  <c r="C783" i="16" s="1"/>
  <c r="I639" i="16"/>
  <c r="E639" i="16" s="1"/>
  <c r="C639" i="16" s="1"/>
  <c r="I494" i="16"/>
  <c r="E494" i="16" s="1"/>
  <c r="C494" i="16" s="1"/>
  <c r="I351" i="16"/>
  <c r="E351" i="16" s="1"/>
  <c r="C351" i="16" s="1"/>
  <c r="I195" i="16"/>
  <c r="E195" i="16" s="1"/>
  <c r="C195" i="16" s="1"/>
  <c r="I48" i="16"/>
  <c r="E48" i="16" s="1"/>
  <c r="C48" i="16" s="1"/>
  <c r="I950" i="16"/>
  <c r="E950" i="16" s="1"/>
  <c r="C950" i="16" s="1"/>
  <c r="I806" i="16"/>
  <c r="E806" i="16" s="1"/>
  <c r="C806" i="16" s="1"/>
  <c r="I662" i="16"/>
  <c r="E662" i="16" s="1"/>
  <c r="C662" i="16" s="1"/>
  <c r="I518" i="16"/>
  <c r="E518" i="16" s="1"/>
  <c r="C518" i="16" s="1"/>
  <c r="I374" i="16"/>
  <c r="E374" i="16" s="1"/>
  <c r="C374" i="16" s="1"/>
  <c r="I230" i="16"/>
  <c r="E230" i="16" s="1"/>
  <c r="C230" i="16" s="1"/>
  <c r="I86" i="16"/>
  <c r="E86" i="16" s="1"/>
  <c r="C86" i="16" s="1"/>
  <c r="I901" i="16"/>
  <c r="E901" i="16" s="1"/>
  <c r="C901" i="16" s="1"/>
  <c r="I758" i="16"/>
  <c r="E758" i="16" s="1"/>
  <c r="C758" i="16" s="1"/>
  <c r="I613" i="16"/>
  <c r="E613" i="16" s="1"/>
  <c r="C613" i="16" s="1"/>
  <c r="I469" i="16"/>
  <c r="E469" i="16" s="1"/>
  <c r="C469" i="16" s="1"/>
  <c r="I326" i="16"/>
  <c r="E326" i="16" s="1"/>
  <c r="C326" i="16" s="1"/>
  <c r="I182" i="16"/>
  <c r="E182" i="16" s="1"/>
  <c r="C182" i="16" s="1"/>
  <c r="I1273" i="16"/>
  <c r="E1273" i="16" s="1"/>
  <c r="C1273" i="16" s="1"/>
  <c r="I1991" i="16"/>
  <c r="E1991" i="16" s="1"/>
  <c r="C1991" i="16" s="1"/>
  <c r="I1775" i="16"/>
  <c r="E1775" i="16" s="1"/>
  <c r="C1775" i="16" s="1"/>
  <c r="I1595" i="16"/>
  <c r="E1595" i="16" s="1"/>
  <c r="C1595" i="16" s="1"/>
  <c r="I1427" i="16"/>
  <c r="E1427" i="16" s="1"/>
  <c r="C1427" i="16" s="1"/>
  <c r="I1247" i="16"/>
  <c r="E1247" i="16" s="1"/>
  <c r="C1247" i="16" s="1"/>
  <c r="I1091" i="16"/>
  <c r="E1091" i="16" s="1"/>
  <c r="C1091" i="16" s="1"/>
  <c r="I1942" i="16"/>
  <c r="E1942" i="16" s="1"/>
  <c r="C1942" i="16" s="1"/>
  <c r="I1773" i="16"/>
  <c r="E1773" i="16" s="1"/>
  <c r="C1773" i="16" s="1"/>
  <c r="I1619" i="16"/>
  <c r="E1619" i="16" s="1"/>
  <c r="C1619" i="16" s="1"/>
  <c r="I1462" i="16"/>
  <c r="E1462" i="16" s="1"/>
  <c r="C1462" i="16" s="1"/>
  <c r="I1306" i="16"/>
  <c r="E1306" i="16" s="1"/>
  <c r="C1306" i="16" s="1"/>
  <c r="I1150" i="16"/>
  <c r="E1150" i="16" s="1"/>
  <c r="C1150" i="16" s="1"/>
  <c r="I1990" i="16"/>
  <c r="E1990" i="16" s="1"/>
  <c r="C1990" i="16" s="1"/>
  <c r="I1845" i="16"/>
  <c r="E1845" i="16" s="1"/>
  <c r="C1845" i="16" s="1"/>
  <c r="I1702" i="16"/>
  <c r="E1702" i="16" s="1"/>
  <c r="C1702" i="16" s="1"/>
  <c r="I1557" i="16"/>
  <c r="E1557" i="16" s="1"/>
  <c r="C1557" i="16" s="1"/>
  <c r="I1413" i="16"/>
  <c r="E1413" i="16" s="1"/>
  <c r="C1413" i="16" s="1"/>
  <c r="I1268" i="16"/>
  <c r="E1268" i="16" s="1"/>
  <c r="C1268" i="16" s="1"/>
  <c r="I1125" i="16"/>
  <c r="E1125" i="16" s="1"/>
  <c r="C1125" i="16" s="1"/>
  <c r="I1976" i="16"/>
  <c r="E1976" i="16" s="1"/>
  <c r="C1976" i="16" s="1"/>
  <c r="I1832" i="16"/>
  <c r="E1832" i="16" s="1"/>
  <c r="C1832" i="16" s="1"/>
  <c r="I1688" i="16"/>
  <c r="E1688" i="16" s="1"/>
  <c r="C1688" i="16" s="1"/>
  <c r="I1544" i="16"/>
  <c r="E1544" i="16" s="1"/>
  <c r="C1544" i="16" s="1"/>
  <c r="I1400" i="16"/>
  <c r="E1400" i="16" s="1"/>
  <c r="C1400" i="16" s="1"/>
  <c r="I1256" i="16"/>
  <c r="E1256" i="16" s="1"/>
  <c r="C1256" i="16" s="1"/>
  <c r="I1112" i="16"/>
  <c r="E1112" i="16" s="1"/>
  <c r="C1112" i="16" s="1"/>
  <c r="I1998" i="16"/>
  <c r="E1998" i="16" s="1"/>
  <c r="C1998" i="16" s="1"/>
  <c r="I1856" i="16"/>
  <c r="E1856" i="16" s="1"/>
  <c r="C1856" i="16" s="1"/>
  <c r="I1711" i="16"/>
  <c r="E1711" i="16" s="1"/>
  <c r="C1711" i="16" s="1"/>
  <c r="I1567" i="16"/>
  <c r="E1567" i="16" s="1"/>
  <c r="C1567" i="16" s="1"/>
  <c r="I1411" i="16"/>
  <c r="E1411" i="16" s="1"/>
  <c r="C1411" i="16" s="1"/>
  <c r="I1254" i="16"/>
  <c r="E1254" i="16" s="1"/>
  <c r="C1254" i="16" s="1"/>
  <c r="I1099" i="16"/>
  <c r="E1099" i="16" s="1"/>
  <c r="C1099" i="16" s="1"/>
  <c r="I1674" i="16"/>
  <c r="E1674" i="16" s="1"/>
  <c r="C1674" i="16" s="1"/>
  <c r="I1530" i="16"/>
  <c r="E1530" i="16" s="1"/>
  <c r="C1530" i="16" s="1"/>
  <c r="I1386" i="16"/>
  <c r="E1386" i="16" s="1"/>
  <c r="C1386" i="16" s="1"/>
  <c r="I1242" i="16"/>
  <c r="E1242" i="16" s="1"/>
  <c r="C1242" i="16" s="1"/>
  <c r="I1098" i="16"/>
  <c r="E1098" i="16" s="1"/>
  <c r="C1098" i="16" s="1"/>
  <c r="I954" i="16"/>
  <c r="E954" i="16" s="1"/>
  <c r="C954" i="16" s="1"/>
  <c r="I1793" i="16"/>
  <c r="E1793" i="16" s="1"/>
  <c r="C1793" i="16" s="1"/>
  <c r="I1648" i="16"/>
  <c r="E1648" i="16" s="1"/>
  <c r="C1648" i="16" s="1"/>
  <c r="I1505" i="16"/>
  <c r="E1505" i="16" s="1"/>
  <c r="C1505" i="16" s="1"/>
  <c r="I1361" i="16"/>
  <c r="E1361" i="16" s="1"/>
  <c r="C1361" i="16" s="1"/>
  <c r="I1217" i="16"/>
  <c r="E1217" i="16" s="1"/>
  <c r="C1217" i="16" s="1"/>
  <c r="I1073" i="16"/>
  <c r="E1073" i="16" s="1"/>
  <c r="C1073" i="16" s="1"/>
  <c r="I929" i="16"/>
  <c r="E929" i="16" s="1"/>
  <c r="C929" i="16" s="1"/>
  <c r="I2043" i="16"/>
  <c r="E2043" i="16" s="1"/>
  <c r="C2043" i="16" s="1"/>
  <c r="I1901" i="16"/>
  <c r="E1901" i="16" s="1"/>
  <c r="C1901" i="16" s="1"/>
  <c r="I1757" i="16"/>
  <c r="E1757" i="16" s="1"/>
  <c r="C1757" i="16" s="1"/>
  <c r="I1613" i="16"/>
  <c r="E1613" i="16" s="1"/>
  <c r="C1613" i="16" s="1"/>
  <c r="I1468" i="16"/>
  <c r="E1468" i="16" s="1"/>
  <c r="C1468" i="16" s="1"/>
  <c r="I1324" i="16"/>
  <c r="E1324" i="16" s="1"/>
  <c r="C1324" i="16" s="1"/>
  <c r="I1180" i="16"/>
  <c r="E1180" i="16" s="1"/>
  <c r="C1180" i="16" s="1"/>
  <c r="I2044" i="16"/>
  <c r="E2044" i="16" s="1"/>
  <c r="C2044" i="16" s="1"/>
  <c r="I1899" i="16"/>
  <c r="E1899" i="16" s="1"/>
  <c r="C1899" i="16" s="1"/>
  <c r="I1755" i="16"/>
  <c r="E1755" i="16" s="1"/>
  <c r="C1755" i="16" s="1"/>
  <c r="I1611" i="16"/>
  <c r="E1611" i="16" s="1"/>
  <c r="C1611" i="16" s="1"/>
  <c r="I1467" i="16"/>
  <c r="E1467" i="16" s="1"/>
  <c r="C1467" i="16" s="1"/>
  <c r="I1322" i="16"/>
  <c r="E1322" i="16" s="1"/>
  <c r="C1322" i="16" s="1"/>
  <c r="I1179" i="16"/>
  <c r="E1179" i="16" s="1"/>
  <c r="C1179" i="16" s="1"/>
  <c r="I2053" i="16"/>
  <c r="E2053" i="16" s="1"/>
  <c r="C2053" i="16" s="1"/>
  <c r="I1910" i="16"/>
  <c r="E1910" i="16" s="1"/>
  <c r="C1910" i="16" s="1"/>
  <c r="I1765" i="16"/>
  <c r="E1765" i="16" s="1"/>
  <c r="C1765" i="16" s="1"/>
  <c r="I1622" i="16"/>
  <c r="E1622" i="16" s="1"/>
  <c r="C1622" i="16" s="1"/>
  <c r="I1479" i="16"/>
  <c r="E1479" i="16" s="1"/>
  <c r="C1479" i="16" s="1"/>
  <c r="I1334" i="16"/>
  <c r="E1334" i="16" s="1"/>
  <c r="C1334" i="16" s="1"/>
  <c r="I1190" i="16"/>
  <c r="E1190" i="16" s="1"/>
  <c r="C1190" i="16" s="1"/>
  <c r="I2041" i="16"/>
  <c r="E2041" i="16" s="1"/>
  <c r="C2041" i="16" s="1"/>
  <c r="I1886" i="16"/>
  <c r="E1886" i="16" s="1"/>
  <c r="C1886" i="16" s="1"/>
  <c r="I1729" i="16"/>
  <c r="E1729" i="16" s="1"/>
  <c r="C1729" i="16" s="1"/>
  <c r="I1585" i="16"/>
  <c r="E1585" i="16" s="1"/>
  <c r="C1585" i="16" s="1"/>
  <c r="I1442" i="16"/>
  <c r="E1442" i="16" s="1"/>
  <c r="C1442" i="16" s="1"/>
  <c r="I1297" i="16"/>
  <c r="E1297" i="16" s="1"/>
  <c r="C1297" i="16" s="1"/>
  <c r="I1153" i="16"/>
  <c r="E1153" i="16" s="1"/>
  <c r="C1153" i="16" s="1"/>
  <c r="I1010" i="16"/>
  <c r="E1010" i="16" s="1"/>
  <c r="C1010" i="16" s="1"/>
  <c r="I948" i="16"/>
  <c r="E948" i="16" s="1"/>
  <c r="C948" i="16" s="1"/>
  <c r="I804" i="16"/>
  <c r="E804" i="16" s="1"/>
  <c r="C804" i="16" s="1"/>
  <c r="I660" i="16"/>
  <c r="E660" i="16" s="1"/>
  <c r="C660" i="16" s="1"/>
  <c r="I517" i="16"/>
  <c r="E517" i="16" s="1"/>
  <c r="C517" i="16" s="1"/>
  <c r="I372" i="16"/>
  <c r="E372" i="16" s="1"/>
  <c r="C372" i="16" s="1"/>
  <c r="I217" i="16"/>
  <c r="E217" i="16" s="1"/>
  <c r="C217" i="16" s="1"/>
  <c r="I60" i="16"/>
  <c r="E60" i="16" s="1"/>
  <c r="C60" i="16" s="1"/>
  <c r="I960" i="16"/>
  <c r="E960" i="16" s="1"/>
  <c r="C960" i="16" s="1"/>
  <c r="I815" i="16"/>
  <c r="E815" i="16" s="1"/>
  <c r="C815" i="16" s="1"/>
  <c r="I671" i="16"/>
  <c r="E671" i="16" s="1"/>
  <c r="C671" i="16" s="1"/>
  <c r="I515" i="16"/>
  <c r="E515" i="16" s="1"/>
  <c r="C515" i="16" s="1"/>
  <c r="I371" i="16"/>
  <c r="E371" i="16" s="1"/>
  <c r="C371" i="16" s="1"/>
  <c r="I215" i="16"/>
  <c r="E215" i="16" s="1"/>
  <c r="C215" i="16" s="1"/>
  <c r="I72" i="16"/>
  <c r="E72" i="16" s="1"/>
  <c r="C72" i="16" s="1"/>
  <c r="I958" i="16"/>
  <c r="E958" i="16" s="1"/>
  <c r="C958" i="16" s="1"/>
  <c r="I802" i="16"/>
  <c r="E802" i="16" s="1"/>
  <c r="C802" i="16" s="1"/>
  <c r="I658" i="16"/>
  <c r="E658" i="16" s="1"/>
  <c r="C658" i="16" s="1"/>
  <c r="I513" i="16"/>
  <c r="E513" i="16" s="1"/>
  <c r="C513" i="16" s="1"/>
  <c r="I370" i="16"/>
  <c r="E370" i="16" s="1"/>
  <c r="C370" i="16" s="1"/>
  <c r="I226" i="16"/>
  <c r="E226" i="16" s="1"/>
  <c r="C226" i="16" s="1"/>
  <c r="I82" i="16"/>
  <c r="E82" i="16" s="1"/>
  <c r="C82" i="16" s="1"/>
  <c r="I981" i="16"/>
  <c r="E981" i="16" s="1"/>
  <c r="C981" i="16" s="1"/>
  <c r="I838" i="16"/>
  <c r="E838" i="16" s="1"/>
  <c r="C838" i="16" s="1"/>
  <c r="I693" i="16"/>
  <c r="E693" i="16" s="1"/>
  <c r="C693" i="16" s="1"/>
  <c r="I550" i="16"/>
  <c r="E550" i="16" s="1"/>
  <c r="C550" i="16" s="1"/>
  <c r="I405" i="16"/>
  <c r="E405" i="16" s="1"/>
  <c r="C405" i="16" s="1"/>
  <c r="I261" i="16"/>
  <c r="E261" i="16" s="1"/>
  <c r="C261" i="16" s="1"/>
  <c r="I117" i="16"/>
  <c r="E117" i="16" s="1"/>
  <c r="C117" i="16" s="1"/>
  <c r="I991" i="16"/>
  <c r="E991" i="16" s="1"/>
  <c r="C991" i="16" s="1"/>
  <c r="I848" i="16"/>
  <c r="E848" i="16" s="1"/>
  <c r="C848" i="16" s="1"/>
  <c r="I705" i="16"/>
  <c r="E705" i="16" s="1"/>
  <c r="C705" i="16" s="1"/>
  <c r="I559" i="16"/>
  <c r="E559" i="16" s="1"/>
  <c r="C559" i="16" s="1"/>
  <c r="I416" i="16"/>
  <c r="E416" i="16" s="1"/>
  <c r="C416" i="16" s="1"/>
  <c r="I259" i="16"/>
  <c r="E259" i="16" s="1"/>
  <c r="C259" i="16" s="1"/>
  <c r="I115" i="16"/>
  <c r="E115" i="16" s="1"/>
  <c r="C115" i="16" s="1"/>
  <c r="I1003" i="16"/>
  <c r="E1003" i="16" s="1"/>
  <c r="C1003" i="16" s="1"/>
  <c r="I858" i="16"/>
  <c r="E858" i="16" s="1"/>
  <c r="C858" i="16" s="1"/>
  <c r="I715" i="16"/>
  <c r="E715" i="16" s="1"/>
  <c r="C715" i="16" s="1"/>
  <c r="I570" i="16"/>
  <c r="E570" i="16" s="1"/>
  <c r="C570" i="16" s="1"/>
  <c r="I427" i="16"/>
  <c r="E427" i="16" s="1"/>
  <c r="C427" i="16" s="1"/>
  <c r="I283" i="16"/>
  <c r="E283" i="16" s="1"/>
  <c r="C283" i="16" s="1"/>
  <c r="I140" i="16"/>
  <c r="E140" i="16" s="1"/>
  <c r="C140" i="16" s="1"/>
  <c r="I786" i="16"/>
  <c r="E786" i="16" s="1"/>
  <c r="C786" i="16" s="1"/>
  <c r="I642" i="16"/>
  <c r="E642" i="16" s="1"/>
  <c r="C642" i="16" s="1"/>
  <c r="I499" i="16"/>
  <c r="E499" i="16" s="1"/>
  <c r="C499" i="16" s="1"/>
  <c r="I354" i="16"/>
  <c r="E354" i="16" s="1"/>
  <c r="C354" i="16" s="1"/>
  <c r="I210" i="16"/>
  <c r="E210" i="16" s="1"/>
  <c r="C210" i="16" s="1"/>
  <c r="I66" i="16"/>
  <c r="E66" i="16" s="1"/>
  <c r="C66" i="16" s="1"/>
  <c r="I700" i="16"/>
  <c r="E700" i="16" s="1"/>
  <c r="C700" i="16" s="1"/>
  <c r="I558" i="16"/>
  <c r="E558" i="16" s="1"/>
  <c r="C558" i="16" s="1"/>
  <c r="I413" i="16"/>
  <c r="E413" i="16" s="1"/>
  <c r="C413" i="16" s="1"/>
  <c r="I269" i="16"/>
  <c r="E269" i="16" s="1"/>
  <c r="C269" i="16" s="1"/>
  <c r="I125" i="16"/>
  <c r="E125" i="16" s="1"/>
  <c r="C125" i="16" s="1"/>
  <c r="I1024" i="16"/>
  <c r="E1024" i="16" s="1"/>
  <c r="C1024" i="16" s="1"/>
  <c r="I880" i="16"/>
  <c r="E880" i="16" s="1"/>
  <c r="C880" i="16" s="1"/>
  <c r="I736" i="16"/>
  <c r="E736" i="16" s="1"/>
  <c r="C736" i="16" s="1"/>
  <c r="I592" i="16"/>
  <c r="E592" i="16" s="1"/>
  <c r="C592" i="16" s="1"/>
  <c r="I448" i="16"/>
  <c r="E448" i="16" s="1"/>
  <c r="C448" i="16" s="1"/>
  <c r="I304" i="16"/>
  <c r="E304" i="16" s="1"/>
  <c r="C304" i="16" s="1"/>
  <c r="I159" i="16"/>
  <c r="E159" i="16" s="1"/>
  <c r="C159" i="16" s="1"/>
  <c r="I1059" i="16"/>
  <c r="E1059" i="16" s="1"/>
  <c r="C1059" i="16" s="1"/>
  <c r="I915" i="16"/>
  <c r="E915" i="16" s="1"/>
  <c r="C915" i="16" s="1"/>
  <c r="I771" i="16"/>
  <c r="E771" i="16" s="1"/>
  <c r="C771" i="16" s="1"/>
  <c r="I628" i="16"/>
  <c r="E628" i="16" s="1"/>
  <c r="C628" i="16" s="1"/>
  <c r="I482" i="16"/>
  <c r="E482" i="16" s="1"/>
  <c r="C482" i="16" s="1"/>
  <c r="I339" i="16"/>
  <c r="E339" i="16" s="1"/>
  <c r="C339" i="16" s="1"/>
  <c r="I183" i="16"/>
  <c r="E183" i="16" s="1"/>
  <c r="C183" i="16" s="1"/>
  <c r="I1082" i="16"/>
  <c r="E1082" i="16" s="1"/>
  <c r="C1082" i="16" s="1"/>
  <c r="I938" i="16"/>
  <c r="E938" i="16" s="1"/>
  <c r="C938" i="16" s="1"/>
  <c r="I794" i="16"/>
  <c r="E794" i="16" s="1"/>
  <c r="C794" i="16" s="1"/>
  <c r="I650" i="16"/>
  <c r="E650" i="16" s="1"/>
  <c r="C650" i="16" s="1"/>
  <c r="I507" i="16"/>
  <c r="E507" i="16" s="1"/>
  <c r="C507" i="16" s="1"/>
  <c r="I362" i="16"/>
  <c r="E362" i="16" s="1"/>
  <c r="C362" i="16" s="1"/>
  <c r="I218" i="16"/>
  <c r="E218" i="16" s="1"/>
  <c r="C218" i="16" s="1"/>
  <c r="I74" i="16"/>
  <c r="E74" i="16" s="1"/>
  <c r="C74" i="16" s="1"/>
  <c r="I889" i="16"/>
  <c r="E889" i="16" s="1"/>
  <c r="C889" i="16" s="1"/>
  <c r="I745" i="16"/>
  <c r="E745" i="16" s="1"/>
  <c r="C745" i="16" s="1"/>
  <c r="I602" i="16"/>
  <c r="E602" i="16" s="1"/>
  <c r="C602" i="16" s="1"/>
  <c r="I457" i="16"/>
  <c r="E457" i="16" s="1"/>
  <c r="C457" i="16" s="1"/>
  <c r="I313" i="16"/>
  <c r="E313" i="16" s="1"/>
  <c r="C313" i="16" s="1"/>
  <c r="I169" i="16"/>
  <c r="E169" i="16" s="1"/>
  <c r="C169" i="16" s="1"/>
  <c r="I1223" i="16"/>
  <c r="E1223" i="16" s="1"/>
  <c r="C1223" i="16" s="1"/>
  <c r="I1955" i="16"/>
  <c r="E1955" i="16" s="1"/>
  <c r="C1955" i="16" s="1"/>
  <c r="I1751" i="16"/>
  <c r="E1751" i="16" s="1"/>
  <c r="C1751" i="16" s="1"/>
  <c r="I1584" i="16"/>
  <c r="E1584" i="16" s="1"/>
  <c r="C1584" i="16" s="1"/>
  <c r="I1415" i="16"/>
  <c r="E1415" i="16" s="1"/>
  <c r="C1415" i="16" s="1"/>
  <c r="I1235" i="16"/>
  <c r="E1235" i="16" s="1"/>
  <c r="C1235" i="16" s="1"/>
  <c r="I2086" i="16"/>
  <c r="E2086" i="16" s="1"/>
  <c r="C2086" i="16" s="1"/>
  <c r="I1930" i="16"/>
  <c r="E1930" i="16" s="1"/>
  <c r="C1930" i="16" s="1"/>
  <c r="I1763" i="16"/>
  <c r="E1763" i="16" s="1"/>
  <c r="C1763" i="16" s="1"/>
  <c r="I1606" i="16"/>
  <c r="E1606" i="16" s="1"/>
  <c r="C1606" i="16" s="1"/>
  <c r="I1450" i="16"/>
  <c r="E1450" i="16" s="1"/>
  <c r="C1450" i="16" s="1"/>
  <c r="I1293" i="16"/>
  <c r="E1293" i="16" s="1"/>
  <c r="C1293" i="16" s="1"/>
  <c r="I1137" i="16"/>
  <c r="E1137" i="16" s="1"/>
  <c r="C1137" i="16" s="1"/>
  <c r="I1977" i="16"/>
  <c r="E1977" i="16" s="1"/>
  <c r="C1977" i="16" s="1"/>
  <c r="I1834" i="16"/>
  <c r="E1834" i="16" s="1"/>
  <c r="C1834" i="16" s="1"/>
  <c r="I1689" i="16"/>
  <c r="E1689" i="16" s="1"/>
  <c r="C1689" i="16" s="1"/>
  <c r="I1545" i="16"/>
  <c r="E1545" i="16" s="1"/>
  <c r="C1545" i="16" s="1"/>
  <c r="I1401" i="16"/>
  <c r="E1401" i="16" s="1"/>
  <c r="C1401" i="16" s="1"/>
  <c r="I1257" i="16"/>
  <c r="E1257" i="16" s="1"/>
  <c r="C1257" i="16" s="1"/>
  <c r="I1113" i="16"/>
  <c r="E1113" i="16" s="1"/>
  <c r="C1113" i="16" s="1"/>
  <c r="I1963" i="16"/>
  <c r="E1963" i="16" s="1"/>
  <c r="C1963" i="16" s="1"/>
  <c r="I1819" i="16"/>
  <c r="E1819" i="16" s="1"/>
  <c r="C1819" i="16" s="1"/>
  <c r="I1676" i="16"/>
  <c r="E1676" i="16" s="1"/>
  <c r="C1676" i="16" s="1"/>
  <c r="I1532" i="16"/>
  <c r="E1532" i="16" s="1"/>
  <c r="C1532" i="16" s="1"/>
  <c r="I1388" i="16"/>
  <c r="E1388" i="16" s="1"/>
  <c r="C1388" i="16" s="1"/>
  <c r="I1244" i="16"/>
  <c r="E1244" i="16" s="1"/>
  <c r="C1244" i="16" s="1"/>
  <c r="I1100" i="16"/>
  <c r="E1100" i="16" s="1"/>
  <c r="C1100" i="16" s="1"/>
  <c r="I1987" i="16"/>
  <c r="E1987" i="16" s="1"/>
  <c r="C1987" i="16" s="1"/>
  <c r="I1844" i="16"/>
  <c r="E1844" i="16" s="1"/>
  <c r="C1844" i="16" s="1"/>
  <c r="I1699" i="16"/>
  <c r="E1699" i="16" s="1"/>
  <c r="C1699" i="16" s="1"/>
  <c r="I1556" i="16"/>
  <c r="E1556" i="16" s="1"/>
  <c r="C1556" i="16" s="1"/>
  <c r="I1399" i="16"/>
  <c r="E1399" i="16" s="1"/>
  <c r="C1399" i="16" s="1"/>
  <c r="I1243" i="16"/>
  <c r="E1243" i="16" s="1"/>
  <c r="C1243" i="16" s="1"/>
  <c r="I1087" i="16"/>
  <c r="E1087" i="16" s="1"/>
  <c r="C1087" i="16" s="1"/>
  <c r="I1662" i="16"/>
  <c r="E1662" i="16" s="1"/>
  <c r="C1662" i="16" s="1"/>
  <c r="I1517" i="16"/>
  <c r="E1517" i="16" s="1"/>
  <c r="C1517" i="16" s="1"/>
  <c r="I1373" i="16"/>
  <c r="E1373" i="16" s="1"/>
  <c r="C1373" i="16" s="1"/>
  <c r="I1229" i="16"/>
  <c r="E1229" i="16" s="1"/>
  <c r="C1229" i="16" s="1"/>
  <c r="I1086" i="16"/>
  <c r="E1086" i="16" s="1"/>
  <c r="C1086" i="16" s="1"/>
  <c r="I942" i="16"/>
  <c r="E942" i="16" s="1"/>
  <c r="C942" i="16" s="1"/>
  <c r="I1781" i="16"/>
  <c r="E1781" i="16" s="1"/>
  <c r="C1781" i="16" s="1"/>
  <c r="I1637" i="16"/>
  <c r="E1637" i="16" s="1"/>
  <c r="C1637" i="16" s="1"/>
  <c r="I1493" i="16"/>
  <c r="E1493" i="16" s="1"/>
  <c r="C1493" i="16" s="1"/>
  <c r="I1349" i="16"/>
  <c r="E1349" i="16" s="1"/>
  <c r="C1349" i="16" s="1"/>
  <c r="I1205" i="16"/>
  <c r="E1205" i="16" s="1"/>
  <c r="C1205" i="16" s="1"/>
  <c r="I1061" i="16"/>
  <c r="E1061" i="16" s="1"/>
  <c r="C1061" i="16" s="1"/>
  <c r="I916" i="16"/>
  <c r="E916" i="16" s="1"/>
  <c r="C916" i="16" s="1"/>
  <c r="I2031" i="16"/>
  <c r="E2031" i="16" s="1"/>
  <c r="C2031" i="16" s="1"/>
  <c r="I1888" i="16"/>
  <c r="E1888" i="16" s="1"/>
  <c r="C1888" i="16" s="1"/>
  <c r="I1743" i="16"/>
  <c r="E1743" i="16" s="1"/>
  <c r="C1743" i="16" s="1"/>
  <c r="I1601" i="16"/>
  <c r="E1601" i="16" s="1"/>
  <c r="C1601" i="16" s="1"/>
  <c r="I1456" i="16"/>
  <c r="E1456" i="16" s="1"/>
  <c r="C1456" i="16" s="1"/>
  <c r="I1313" i="16"/>
  <c r="E1313" i="16" s="1"/>
  <c r="C1313" i="16" s="1"/>
  <c r="I1168" i="16"/>
  <c r="E1168" i="16" s="1"/>
  <c r="C1168" i="16" s="1"/>
  <c r="I2032" i="16"/>
  <c r="E2032" i="16" s="1"/>
  <c r="C2032" i="16" s="1"/>
  <c r="I1887" i="16"/>
  <c r="E1887" i="16" s="1"/>
  <c r="C1887" i="16" s="1"/>
  <c r="I1744" i="16"/>
  <c r="E1744" i="16" s="1"/>
  <c r="C1744" i="16" s="1"/>
  <c r="I1599" i="16"/>
  <c r="E1599" i="16" s="1"/>
  <c r="C1599" i="16" s="1"/>
  <c r="I1455" i="16"/>
  <c r="E1455" i="16" s="1"/>
  <c r="C1455" i="16" s="1"/>
  <c r="I1311" i="16"/>
  <c r="E1311" i="16" s="1"/>
  <c r="C1311" i="16" s="1"/>
  <c r="I1167" i="16"/>
  <c r="E1167" i="16" s="1"/>
  <c r="C1167" i="16" s="1"/>
  <c r="I2042" i="16"/>
  <c r="E2042" i="16" s="1"/>
  <c r="C2042" i="16" s="1"/>
  <c r="I1898" i="16"/>
  <c r="E1898" i="16" s="1"/>
  <c r="C1898" i="16" s="1"/>
  <c r="I1753" i="16"/>
  <c r="E1753" i="16" s="1"/>
  <c r="C1753" i="16" s="1"/>
  <c r="I1610" i="16"/>
  <c r="E1610" i="16" s="1"/>
  <c r="C1610" i="16" s="1"/>
  <c r="I1466" i="16"/>
  <c r="E1466" i="16" s="1"/>
  <c r="C1466" i="16" s="1"/>
  <c r="I1323" i="16"/>
  <c r="E1323" i="16" s="1"/>
  <c r="C1323" i="16" s="1"/>
  <c r="I1178" i="16"/>
  <c r="E1178" i="16" s="1"/>
  <c r="C1178" i="16" s="1"/>
  <c r="I2029" i="16"/>
  <c r="E2029" i="16" s="1"/>
  <c r="C2029" i="16" s="1"/>
  <c r="I1861" i="16"/>
  <c r="E1861" i="16" s="1"/>
  <c r="C1861" i="16" s="1"/>
  <c r="I1717" i="16"/>
  <c r="E1717" i="16" s="1"/>
  <c r="C1717" i="16" s="1"/>
  <c r="I1572" i="16"/>
  <c r="E1572" i="16" s="1"/>
  <c r="C1572" i="16" s="1"/>
  <c r="I1429" i="16"/>
  <c r="E1429" i="16" s="1"/>
  <c r="C1429" i="16" s="1"/>
  <c r="I1285" i="16"/>
  <c r="E1285" i="16" s="1"/>
  <c r="C1285" i="16" s="1"/>
  <c r="I1141" i="16"/>
  <c r="E1141" i="16" s="1"/>
  <c r="C1141" i="16" s="1"/>
  <c r="I1080" i="16"/>
  <c r="E1080" i="16" s="1"/>
  <c r="C1080" i="16" s="1"/>
  <c r="I936" i="16"/>
  <c r="E936" i="16" s="1"/>
  <c r="C936" i="16" s="1"/>
  <c r="I792" i="16"/>
  <c r="E792" i="16" s="1"/>
  <c r="C792" i="16" s="1"/>
  <c r="I648" i="16"/>
  <c r="E648" i="16" s="1"/>
  <c r="C648" i="16" s="1"/>
  <c r="I504" i="16"/>
  <c r="E504" i="16" s="1"/>
  <c r="C504" i="16" s="1"/>
  <c r="I360" i="16"/>
  <c r="E360" i="16" s="1"/>
  <c r="C360" i="16" s="1"/>
  <c r="I204" i="16"/>
  <c r="E204" i="16" s="1"/>
  <c r="C204" i="16" s="1"/>
  <c r="I56" i="16"/>
  <c r="E56" i="16" s="1"/>
  <c r="C56" i="16" s="1"/>
  <c r="I947" i="16"/>
  <c r="E947" i="16" s="1"/>
  <c r="C947" i="16" s="1"/>
  <c r="I803" i="16"/>
  <c r="E803" i="16" s="1"/>
  <c r="C803" i="16" s="1"/>
  <c r="I659" i="16"/>
  <c r="E659" i="16" s="1"/>
  <c r="C659" i="16" s="1"/>
  <c r="I503" i="16"/>
  <c r="E503" i="16" s="1"/>
  <c r="C503" i="16" s="1"/>
  <c r="I359" i="16"/>
  <c r="E359" i="16" s="1"/>
  <c r="C359" i="16" s="1"/>
  <c r="I203" i="16"/>
  <c r="E203" i="16" s="1"/>
  <c r="C203" i="16" s="1"/>
  <c r="I58" i="16"/>
  <c r="E58" i="16" s="1"/>
  <c r="C58" i="16" s="1"/>
  <c r="I946" i="16"/>
  <c r="E946" i="16" s="1"/>
  <c r="C946" i="16" s="1"/>
  <c r="I791" i="16"/>
  <c r="E791" i="16" s="1"/>
  <c r="C791" i="16" s="1"/>
  <c r="I646" i="16"/>
  <c r="E646" i="16" s="1"/>
  <c r="C646" i="16" s="1"/>
  <c r="I502" i="16"/>
  <c r="E502" i="16" s="1"/>
  <c r="C502" i="16" s="1"/>
  <c r="I358" i="16"/>
  <c r="E358" i="16" s="1"/>
  <c r="C358" i="16" s="1"/>
  <c r="I214" i="16"/>
  <c r="E214" i="16" s="1"/>
  <c r="C214" i="16" s="1"/>
  <c r="I70" i="16"/>
  <c r="E70" i="16" s="1"/>
  <c r="C70" i="16" s="1"/>
  <c r="I969" i="16"/>
  <c r="E969" i="16" s="1"/>
  <c r="C969" i="16" s="1"/>
  <c r="I826" i="16"/>
  <c r="E826" i="16" s="1"/>
  <c r="C826" i="16" s="1"/>
  <c r="I681" i="16"/>
  <c r="E681" i="16" s="1"/>
  <c r="C681" i="16" s="1"/>
  <c r="I538" i="16"/>
  <c r="E538" i="16" s="1"/>
  <c r="C538" i="16" s="1"/>
  <c r="I393" i="16"/>
  <c r="E393" i="16" s="1"/>
  <c r="C393" i="16" s="1"/>
  <c r="I249" i="16"/>
  <c r="E249" i="16" s="1"/>
  <c r="C249" i="16" s="1"/>
  <c r="I105" i="16"/>
  <c r="E105" i="16" s="1"/>
  <c r="C105" i="16" s="1"/>
  <c r="I980" i="16"/>
  <c r="E980" i="16" s="1"/>
  <c r="C980" i="16" s="1"/>
  <c r="I835" i="16"/>
  <c r="E835" i="16" s="1"/>
  <c r="C835" i="16" s="1"/>
  <c r="I692" i="16"/>
  <c r="E692" i="16" s="1"/>
  <c r="C692" i="16" s="1"/>
  <c r="I547" i="16"/>
  <c r="E547" i="16" s="1"/>
  <c r="C547" i="16" s="1"/>
  <c r="I404" i="16"/>
  <c r="E404" i="16" s="1"/>
  <c r="C404" i="16" s="1"/>
  <c r="I248" i="16"/>
  <c r="E248" i="16" s="1"/>
  <c r="C248" i="16" s="1"/>
  <c r="I104" i="16"/>
  <c r="E104" i="16" s="1"/>
  <c r="C104" i="16" s="1"/>
  <c r="I992" i="16"/>
  <c r="E992" i="16" s="1"/>
  <c r="C992" i="16" s="1"/>
  <c r="I847" i="16"/>
  <c r="E847" i="16" s="1"/>
  <c r="C847" i="16" s="1"/>
  <c r="I703" i="16"/>
  <c r="E703" i="16" s="1"/>
  <c r="C703" i="16" s="1"/>
  <c r="I560" i="16"/>
  <c r="E560" i="16" s="1"/>
  <c r="C560" i="16" s="1"/>
  <c r="I415" i="16"/>
  <c r="E415" i="16" s="1"/>
  <c r="C415" i="16" s="1"/>
  <c r="I271" i="16"/>
  <c r="E271" i="16" s="1"/>
  <c r="C271" i="16" s="1"/>
  <c r="I128" i="16"/>
  <c r="E128" i="16" s="1"/>
  <c r="C128" i="16" s="1"/>
  <c r="I774" i="16"/>
  <c r="E774" i="16" s="1"/>
  <c r="C774" i="16" s="1"/>
  <c r="I630" i="16"/>
  <c r="E630" i="16" s="1"/>
  <c r="C630" i="16" s="1"/>
  <c r="I485" i="16"/>
  <c r="E485" i="16" s="1"/>
  <c r="C485" i="16" s="1"/>
  <c r="I342" i="16"/>
  <c r="E342" i="16" s="1"/>
  <c r="C342" i="16" s="1"/>
  <c r="I198" i="16"/>
  <c r="E198" i="16" s="1"/>
  <c r="C198" i="16" s="1"/>
  <c r="I55" i="16"/>
  <c r="E55" i="16" s="1"/>
  <c r="C55" i="16" s="1"/>
  <c r="I689" i="16"/>
  <c r="E689" i="16" s="1"/>
  <c r="C689" i="16" s="1"/>
  <c r="I546" i="16"/>
  <c r="E546" i="16" s="1"/>
  <c r="C546" i="16" s="1"/>
  <c r="I401" i="16"/>
  <c r="E401" i="16" s="1"/>
  <c r="C401" i="16" s="1"/>
  <c r="I257" i="16"/>
  <c r="E257" i="16" s="1"/>
  <c r="C257" i="16" s="1"/>
  <c r="I112" i="16"/>
  <c r="E112" i="16" s="1"/>
  <c r="C112" i="16" s="1"/>
  <c r="I1012" i="16"/>
  <c r="E1012" i="16" s="1"/>
  <c r="C1012" i="16" s="1"/>
  <c r="I868" i="16"/>
  <c r="E868" i="16" s="1"/>
  <c r="C868" i="16" s="1"/>
  <c r="I724" i="16"/>
  <c r="E724" i="16" s="1"/>
  <c r="C724" i="16" s="1"/>
  <c r="I581" i="16"/>
  <c r="E581" i="16" s="1"/>
  <c r="C581" i="16" s="1"/>
  <c r="I436" i="16"/>
  <c r="E436" i="16" s="1"/>
  <c r="C436" i="16" s="1"/>
  <c r="I292" i="16"/>
  <c r="E292" i="16" s="1"/>
  <c r="C292" i="16" s="1"/>
  <c r="I147" i="16"/>
  <c r="E147" i="16" s="1"/>
  <c r="C147" i="16" s="1"/>
  <c r="I1047" i="16"/>
  <c r="E1047" i="16" s="1"/>
  <c r="C1047" i="16" s="1"/>
  <c r="I902" i="16"/>
  <c r="E902" i="16" s="1"/>
  <c r="C902" i="16" s="1"/>
  <c r="I759" i="16"/>
  <c r="E759" i="16" s="1"/>
  <c r="C759" i="16" s="1"/>
  <c r="I615" i="16"/>
  <c r="E615" i="16" s="1"/>
  <c r="C615" i="16" s="1"/>
  <c r="I470" i="16"/>
  <c r="E470" i="16" s="1"/>
  <c r="C470" i="16" s="1"/>
  <c r="I327" i="16"/>
  <c r="E327" i="16" s="1"/>
  <c r="C327" i="16" s="1"/>
  <c r="I172" i="16"/>
  <c r="E172" i="16" s="1"/>
  <c r="C172" i="16" s="1"/>
  <c r="I1070" i="16"/>
  <c r="E1070" i="16" s="1"/>
  <c r="C1070" i="16" s="1"/>
  <c r="I926" i="16"/>
  <c r="E926" i="16" s="1"/>
  <c r="C926" i="16" s="1"/>
  <c r="I782" i="16"/>
  <c r="E782" i="16" s="1"/>
  <c r="C782" i="16" s="1"/>
  <c r="I638" i="16"/>
  <c r="E638" i="16" s="1"/>
  <c r="C638" i="16" s="1"/>
  <c r="I495" i="16"/>
  <c r="E495" i="16" s="1"/>
  <c r="C495" i="16" s="1"/>
  <c r="I350" i="16"/>
  <c r="E350" i="16" s="1"/>
  <c r="C350" i="16" s="1"/>
  <c r="I206" i="16"/>
  <c r="E206" i="16" s="1"/>
  <c r="C206" i="16" s="1"/>
  <c r="I62" i="16"/>
  <c r="E62" i="16" s="1"/>
  <c r="C62" i="16" s="1"/>
  <c r="I877" i="16"/>
  <c r="E877" i="16" s="1"/>
  <c r="C877" i="16" s="1"/>
  <c r="I732" i="16"/>
  <c r="E732" i="16" s="1"/>
  <c r="C732" i="16" s="1"/>
  <c r="I589" i="16"/>
  <c r="E589" i="16" s="1"/>
  <c r="C589" i="16" s="1"/>
  <c r="I445" i="16"/>
  <c r="E445" i="16" s="1"/>
  <c r="C445" i="16" s="1"/>
  <c r="I301" i="16"/>
  <c r="E301" i="16" s="1"/>
  <c r="C301" i="16" s="1"/>
  <c r="I1199" i="16"/>
  <c r="E1199" i="16" s="1"/>
  <c r="C1199" i="16" s="1"/>
  <c r="I1931" i="16"/>
  <c r="E1931" i="16" s="1"/>
  <c r="C1931" i="16" s="1"/>
  <c r="I1739" i="16"/>
  <c r="E1739" i="16" s="1"/>
  <c r="C1739" i="16" s="1"/>
  <c r="I1571" i="16"/>
  <c r="E1571" i="16" s="1"/>
  <c r="C1571" i="16" s="1"/>
  <c r="I1391" i="16"/>
  <c r="E1391" i="16" s="1"/>
  <c r="C1391" i="16" s="1"/>
  <c r="I1224" i="16"/>
  <c r="E1224" i="16" s="1"/>
  <c r="C1224" i="16" s="1"/>
  <c r="I2074" i="16"/>
  <c r="E2074" i="16" s="1"/>
  <c r="C2074" i="16" s="1"/>
  <c r="I1918" i="16"/>
  <c r="E1918" i="16" s="1"/>
  <c r="C1918" i="16" s="1"/>
  <c r="I1750" i="16"/>
  <c r="E1750" i="16" s="1"/>
  <c r="C1750" i="16" s="1"/>
  <c r="I1593" i="16"/>
  <c r="E1593" i="16" s="1"/>
  <c r="C1593" i="16" s="1"/>
  <c r="I1437" i="16"/>
  <c r="E1437" i="16" s="1"/>
  <c r="C1437" i="16" s="1"/>
  <c r="I1281" i="16"/>
  <c r="E1281" i="16" s="1"/>
  <c r="C1281" i="16" s="1"/>
  <c r="I1126" i="16"/>
  <c r="E1126" i="16" s="1"/>
  <c r="C1126" i="16" s="1"/>
  <c r="I1965" i="16"/>
  <c r="E1965" i="16" s="1"/>
  <c r="C1965" i="16" s="1"/>
  <c r="I1821" i="16"/>
  <c r="E1821" i="16" s="1"/>
  <c r="C1821" i="16" s="1"/>
  <c r="I1678" i="16"/>
  <c r="E1678" i="16" s="1"/>
  <c r="C1678" i="16" s="1"/>
  <c r="I1534" i="16"/>
  <c r="E1534" i="16" s="1"/>
  <c r="C1534" i="16" s="1"/>
  <c r="I1389" i="16"/>
  <c r="E1389" i="16" s="1"/>
  <c r="C1389" i="16" s="1"/>
  <c r="I1246" i="16"/>
  <c r="E1246" i="16" s="1"/>
  <c r="C1246" i="16" s="1"/>
  <c r="I1101" i="16"/>
  <c r="E1101" i="16" s="1"/>
  <c r="C1101" i="16" s="1"/>
  <c r="I1951" i="16"/>
  <c r="E1951" i="16" s="1"/>
  <c r="C1951" i="16" s="1"/>
  <c r="I1807" i="16"/>
  <c r="E1807" i="16" s="1"/>
  <c r="C1807" i="16" s="1"/>
  <c r="I1664" i="16"/>
  <c r="E1664" i="16" s="1"/>
  <c r="C1664" i="16" s="1"/>
  <c r="I1520" i="16"/>
  <c r="E1520" i="16" s="1"/>
  <c r="C1520" i="16" s="1"/>
  <c r="I1376" i="16"/>
  <c r="E1376" i="16" s="1"/>
  <c r="C1376" i="16" s="1"/>
  <c r="I1232" i="16"/>
  <c r="E1232" i="16" s="1"/>
  <c r="C1232" i="16" s="1"/>
  <c r="I1088" i="16"/>
  <c r="E1088" i="16" s="1"/>
  <c r="C1088" i="16" s="1"/>
  <c r="I1975" i="16"/>
  <c r="E1975" i="16" s="1"/>
  <c r="C1975" i="16" s="1"/>
  <c r="I1831" i="16"/>
  <c r="E1831" i="16" s="1"/>
  <c r="C1831" i="16" s="1"/>
  <c r="I1687" i="16"/>
  <c r="E1687" i="16" s="1"/>
  <c r="C1687" i="16" s="1"/>
  <c r="I1531" i="16"/>
  <c r="E1531" i="16" s="1"/>
  <c r="C1531" i="16" s="1"/>
  <c r="I1387" i="16"/>
  <c r="E1387" i="16" s="1"/>
  <c r="C1387" i="16" s="1"/>
  <c r="I1231" i="16"/>
  <c r="E1231" i="16" s="1"/>
  <c r="C1231" i="16" s="1"/>
  <c r="I1794" i="16"/>
  <c r="E1794" i="16" s="1"/>
  <c r="C1794" i="16" s="1"/>
  <c r="I1650" i="16"/>
  <c r="E1650" i="16" s="1"/>
  <c r="C1650" i="16" s="1"/>
  <c r="I1506" i="16"/>
  <c r="E1506" i="16" s="1"/>
  <c r="C1506" i="16" s="1"/>
  <c r="I1362" i="16"/>
  <c r="E1362" i="16" s="1"/>
  <c r="C1362" i="16" s="1"/>
  <c r="I1218" i="16"/>
  <c r="E1218" i="16" s="1"/>
  <c r="C1218" i="16" s="1"/>
  <c r="I1074" i="16"/>
  <c r="E1074" i="16" s="1"/>
  <c r="C1074" i="16" s="1"/>
  <c r="I930" i="16"/>
  <c r="E930" i="16" s="1"/>
  <c r="C930" i="16" s="1"/>
  <c r="I1770" i="16"/>
  <c r="E1770" i="16" s="1"/>
  <c r="C1770" i="16" s="1"/>
  <c r="I1626" i="16"/>
  <c r="E1626" i="16" s="1"/>
  <c r="C1626" i="16" s="1"/>
  <c r="I1481" i="16"/>
  <c r="E1481" i="16" s="1"/>
  <c r="C1481" i="16" s="1"/>
  <c r="I1337" i="16"/>
  <c r="E1337" i="16" s="1"/>
  <c r="C1337" i="16" s="1"/>
  <c r="I1193" i="16"/>
  <c r="E1193" i="16" s="1"/>
  <c r="C1193" i="16" s="1"/>
  <c r="I1049" i="16"/>
  <c r="E1049" i="16" s="1"/>
  <c r="C1049" i="16" s="1"/>
  <c r="I905" i="16"/>
  <c r="E905" i="16" s="1"/>
  <c r="C905" i="16" s="1"/>
  <c r="I2021" i="16"/>
  <c r="E2021" i="16" s="1"/>
  <c r="C2021" i="16" s="1"/>
  <c r="I1875" i="16"/>
  <c r="E1875" i="16" s="1"/>
  <c r="C1875" i="16" s="1"/>
  <c r="I1733" i="16"/>
  <c r="E1733" i="16" s="1"/>
  <c r="C1733" i="16" s="1"/>
  <c r="I1588" i="16"/>
  <c r="E1588" i="16" s="1"/>
  <c r="C1588" i="16" s="1"/>
  <c r="I1445" i="16"/>
  <c r="E1445" i="16" s="1"/>
  <c r="C1445" i="16" s="1"/>
  <c r="I1300" i="16"/>
  <c r="E1300" i="16" s="1"/>
  <c r="C1300" i="16" s="1"/>
  <c r="I1155" i="16"/>
  <c r="E1155" i="16" s="1"/>
  <c r="C1155" i="16" s="1"/>
  <c r="I2019" i="16"/>
  <c r="E2019" i="16" s="1"/>
  <c r="C2019" i="16" s="1"/>
  <c r="I1876" i="16"/>
  <c r="E1876" i="16" s="1"/>
  <c r="C1876" i="16" s="1"/>
  <c r="I1731" i="16"/>
  <c r="E1731" i="16" s="1"/>
  <c r="C1731" i="16" s="1"/>
  <c r="I1586" i="16"/>
  <c r="E1586" i="16" s="1"/>
  <c r="C1586" i="16" s="1"/>
  <c r="I1443" i="16"/>
  <c r="E1443" i="16" s="1"/>
  <c r="C1443" i="16" s="1"/>
  <c r="I1299" i="16"/>
  <c r="E1299" i="16" s="1"/>
  <c r="C1299" i="16" s="1"/>
  <c r="I1156" i="16"/>
  <c r="E1156" i="16" s="1"/>
  <c r="C1156" i="16" s="1"/>
  <c r="I2030" i="16"/>
  <c r="E2030" i="16" s="1"/>
  <c r="C2030" i="16" s="1"/>
  <c r="I1885" i="16"/>
  <c r="E1885" i="16" s="1"/>
  <c r="C1885" i="16" s="1"/>
  <c r="I1741" i="16"/>
  <c r="E1741" i="16" s="1"/>
  <c r="C1741" i="16" s="1"/>
  <c r="I1597" i="16"/>
  <c r="E1597" i="16" s="1"/>
  <c r="C1597" i="16" s="1"/>
  <c r="I1454" i="16"/>
  <c r="E1454" i="16" s="1"/>
  <c r="C1454" i="16" s="1"/>
  <c r="I1309" i="16"/>
  <c r="E1309" i="16" s="1"/>
  <c r="C1309" i="16" s="1"/>
  <c r="I1165" i="16"/>
  <c r="E1165" i="16" s="1"/>
  <c r="C1165" i="16" s="1"/>
  <c r="I2017" i="16"/>
  <c r="E2017" i="16" s="1"/>
  <c r="C2017" i="16" s="1"/>
  <c r="I1849" i="16"/>
  <c r="E1849" i="16" s="1"/>
  <c r="C1849" i="16" s="1"/>
  <c r="I1706" i="16"/>
  <c r="E1706" i="16" s="1"/>
  <c r="C1706" i="16" s="1"/>
  <c r="I1560" i="16"/>
  <c r="E1560" i="16" s="1"/>
  <c r="C1560" i="16" s="1"/>
  <c r="I1417" i="16"/>
  <c r="E1417" i="16" s="1"/>
  <c r="C1417" i="16" s="1"/>
  <c r="I1272" i="16"/>
  <c r="E1272" i="16" s="1"/>
  <c r="C1272" i="16" s="1"/>
  <c r="I1129" i="16"/>
  <c r="E1129" i="16" s="1"/>
  <c r="C1129" i="16" s="1"/>
  <c r="I1068" i="16"/>
  <c r="E1068" i="16" s="1"/>
  <c r="C1068" i="16" s="1"/>
  <c r="I924" i="16"/>
  <c r="E924" i="16" s="1"/>
  <c r="C924" i="16" s="1"/>
  <c r="I781" i="16"/>
  <c r="E781" i="16" s="1"/>
  <c r="C781" i="16" s="1"/>
  <c r="I637" i="16"/>
  <c r="E637" i="16" s="1"/>
  <c r="C637" i="16" s="1"/>
  <c r="I492" i="16"/>
  <c r="E492" i="16" s="1"/>
  <c r="C492" i="16" s="1"/>
  <c r="I348" i="16"/>
  <c r="E348" i="16" s="1"/>
  <c r="C348" i="16" s="1"/>
  <c r="I192" i="16"/>
  <c r="E192" i="16" s="1"/>
  <c r="C192" i="16" s="1"/>
  <c r="I1079" i="16"/>
  <c r="E1079" i="16" s="1"/>
  <c r="C1079" i="16" s="1"/>
  <c r="I935" i="16"/>
  <c r="E935" i="16" s="1"/>
  <c r="C935" i="16" s="1"/>
  <c r="I790" i="16"/>
  <c r="E790" i="16" s="1"/>
  <c r="C790" i="16" s="1"/>
  <c r="I647" i="16"/>
  <c r="E647" i="16" s="1"/>
  <c r="C647" i="16" s="1"/>
  <c r="I491" i="16"/>
  <c r="E491" i="16" s="1"/>
  <c r="C491" i="16" s="1"/>
  <c r="I347" i="16"/>
  <c r="E347" i="16" s="1"/>
  <c r="C347" i="16" s="1"/>
  <c r="I190" i="16"/>
  <c r="E190" i="16" s="1"/>
  <c r="C190" i="16" s="1"/>
  <c r="I46" i="16"/>
  <c r="E46" i="16" s="1"/>
  <c r="C46" i="16" s="1"/>
  <c r="I934" i="16"/>
  <c r="E934" i="16" s="1"/>
  <c r="C934" i="16" s="1"/>
  <c r="I778" i="16"/>
  <c r="E778" i="16" s="1"/>
  <c r="C778" i="16" s="1"/>
  <c r="I634" i="16"/>
  <c r="E634" i="16" s="1"/>
  <c r="C634" i="16" s="1"/>
  <c r="I490" i="16"/>
  <c r="E490" i="16" s="1"/>
  <c r="C490" i="16" s="1"/>
  <c r="I346" i="16"/>
  <c r="E346" i="16" s="1"/>
  <c r="C346" i="16" s="1"/>
  <c r="I202" i="16"/>
  <c r="E202" i="16" s="1"/>
  <c r="C202" i="16" s="1"/>
  <c r="I59" i="16"/>
  <c r="E59" i="16" s="1"/>
  <c r="C59" i="16" s="1"/>
  <c r="I956" i="16"/>
  <c r="E956" i="16" s="1"/>
  <c r="C956" i="16" s="1"/>
  <c r="I813" i="16"/>
  <c r="E813" i="16" s="1"/>
  <c r="C813" i="16" s="1"/>
  <c r="I669" i="16"/>
  <c r="E669" i="16" s="1"/>
  <c r="C669" i="16" s="1"/>
  <c r="I526" i="16"/>
  <c r="E526" i="16" s="1"/>
  <c r="C526" i="16" s="1"/>
  <c r="I381" i="16"/>
  <c r="E381" i="16" s="1"/>
  <c r="C381" i="16" s="1"/>
  <c r="I237" i="16"/>
  <c r="E237" i="16" s="1"/>
  <c r="C237" i="16" s="1"/>
  <c r="I92" i="16"/>
  <c r="E92" i="16" s="1"/>
  <c r="C92" i="16" s="1"/>
  <c r="I968" i="16"/>
  <c r="E968" i="16" s="1"/>
  <c r="C968" i="16" s="1"/>
  <c r="I824" i="16"/>
  <c r="E824" i="16" s="1"/>
  <c r="C824" i="16" s="1"/>
  <c r="I679" i="16"/>
  <c r="E679" i="16" s="1"/>
  <c r="C679" i="16" s="1"/>
  <c r="I535" i="16"/>
  <c r="E535" i="16" s="1"/>
  <c r="C535" i="16" s="1"/>
  <c r="I392" i="16"/>
  <c r="E392" i="16" s="1"/>
  <c r="C392" i="16" s="1"/>
  <c r="I236" i="16"/>
  <c r="E236" i="16" s="1"/>
  <c r="C236" i="16" s="1"/>
  <c r="I93" i="16"/>
  <c r="E93" i="16" s="1"/>
  <c r="C93" i="16" s="1"/>
  <c r="I979" i="16"/>
  <c r="E979" i="16" s="1"/>
  <c r="C979" i="16" s="1"/>
  <c r="I836" i="16"/>
  <c r="E836" i="16" s="1"/>
  <c r="C836" i="16" s="1"/>
  <c r="I691" i="16"/>
  <c r="E691" i="16" s="1"/>
  <c r="C691" i="16" s="1"/>
  <c r="I548" i="16"/>
  <c r="E548" i="16" s="1"/>
  <c r="C548" i="16" s="1"/>
  <c r="I403" i="16"/>
  <c r="E403" i="16" s="1"/>
  <c r="C403" i="16" s="1"/>
  <c r="I260" i="16"/>
  <c r="E260" i="16" s="1"/>
  <c r="C260" i="16" s="1"/>
  <c r="I116" i="16"/>
  <c r="E116" i="16" s="1"/>
  <c r="C116" i="16" s="1"/>
  <c r="I762" i="16"/>
  <c r="E762" i="16" s="1"/>
  <c r="C762" i="16" s="1"/>
  <c r="I618" i="16"/>
  <c r="E618" i="16" s="1"/>
  <c r="C618" i="16" s="1"/>
  <c r="I473" i="16"/>
  <c r="E473" i="16" s="1"/>
  <c r="C473" i="16" s="1"/>
  <c r="I330" i="16"/>
  <c r="E330" i="16" s="1"/>
  <c r="C330" i="16" s="1"/>
  <c r="I186" i="16"/>
  <c r="E186" i="16" s="1"/>
  <c r="C186" i="16" s="1"/>
  <c r="I822" i="16"/>
  <c r="E822" i="16" s="1"/>
  <c r="C822" i="16" s="1"/>
  <c r="I677" i="16"/>
  <c r="E677" i="16" s="1"/>
  <c r="C677" i="16" s="1"/>
  <c r="I533" i="16"/>
  <c r="E533" i="16" s="1"/>
  <c r="C533" i="16" s="1"/>
  <c r="I389" i="16"/>
  <c r="E389" i="16" s="1"/>
  <c r="C389" i="16" s="1"/>
  <c r="I246" i="16"/>
  <c r="E246" i="16" s="1"/>
  <c r="C246" i="16" s="1"/>
  <c r="I101" i="16"/>
  <c r="E101" i="16" s="1"/>
  <c r="C101" i="16" s="1"/>
  <c r="I1001" i="16"/>
  <c r="E1001" i="16" s="1"/>
  <c r="C1001" i="16" s="1"/>
  <c r="I857" i="16"/>
  <c r="E857" i="16" s="1"/>
  <c r="C857" i="16" s="1"/>
  <c r="I712" i="16"/>
  <c r="E712" i="16" s="1"/>
  <c r="C712" i="16" s="1"/>
  <c r="I568" i="16"/>
  <c r="E568" i="16" s="1"/>
  <c r="C568" i="16" s="1"/>
  <c r="I424" i="16"/>
  <c r="E424" i="16" s="1"/>
  <c r="C424" i="16" s="1"/>
  <c r="I280" i="16"/>
  <c r="E280" i="16" s="1"/>
  <c r="C280" i="16" s="1"/>
  <c r="I137" i="16"/>
  <c r="E137" i="16" s="1"/>
  <c r="C137" i="16" s="1"/>
  <c r="I1035" i="16"/>
  <c r="E1035" i="16" s="1"/>
  <c r="C1035" i="16" s="1"/>
  <c r="I890" i="16"/>
  <c r="E890" i="16" s="1"/>
  <c r="C890" i="16" s="1"/>
  <c r="I747" i="16"/>
  <c r="E747" i="16" s="1"/>
  <c r="C747" i="16" s="1"/>
  <c r="I603" i="16"/>
  <c r="E603" i="16" s="1"/>
  <c r="C603" i="16" s="1"/>
  <c r="I459" i="16"/>
  <c r="E459" i="16" s="1"/>
  <c r="C459" i="16" s="1"/>
  <c r="I316" i="16"/>
  <c r="E316" i="16" s="1"/>
  <c r="C316" i="16" s="1"/>
  <c r="I160" i="16"/>
  <c r="E160" i="16" s="1"/>
  <c r="C160" i="16" s="1"/>
  <c r="I1058" i="16"/>
  <c r="E1058" i="16" s="1"/>
  <c r="C1058" i="16" s="1"/>
  <c r="I914" i="16"/>
  <c r="E914" i="16" s="1"/>
  <c r="C914" i="16" s="1"/>
  <c r="I770" i="16"/>
  <c r="E770" i="16" s="1"/>
  <c r="C770" i="16" s="1"/>
  <c r="I626" i="16"/>
  <c r="E626" i="16" s="1"/>
  <c r="C626" i="16" s="1"/>
  <c r="I483" i="16"/>
  <c r="E483" i="16" s="1"/>
  <c r="C483" i="16" s="1"/>
  <c r="I1152" i="16"/>
  <c r="E1152" i="16" s="1"/>
  <c r="C1152" i="16" s="1"/>
  <c r="I1919" i="16"/>
  <c r="E1919" i="16" s="1"/>
  <c r="C1919" i="16" s="1"/>
  <c r="I1728" i="16"/>
  <c r="E1728" i="16" s="1"/>
  <c r="C1728" i="16" s="1"/>
  <c r="I1558" i="16"/>
  <c r="E1558" i="16" s="1"/>
  <c r="C1558" i="16" s="1"/>
  <c r="I1379" i="16"/>
  <c r="E1379" i="16" s="1"/>
  <c r="C1379" i="16" s="1"/>
  <c r="I1211" i="16"/>
  <c r="E1211" i="16" s="1"/>
  <c r="C1211" i="16" s="1"/>
  <c r="I2062" i="16"/>
  <c r="E2062" i="16" s="1"/>
  <c r="C2062" i="16" s="1"/>
  <c r="I1907" i="16"/>
  <c r="E1907" i="16" s="1"/>
  <c r="C1907" i="16" s="1"/>
  <c r="I1737" i="16"/>
  <c r="E1737" i="16" s="1"/>
  <c r="C1737" i="16" s="1"/>
  <c r="I1582" i="16"/>
  <c r="E1582" i="16" s="1"/>
  <c r="C1582" i="16" s="1"/>
  <c r="I1426" i="16"/>
  <c r="E1426" i="16" s="1"/>
  <c r="C1426" i="16" s="1"/>
  <c r="I1271" i="16"/>
  <c r="E1271" i="16" s="1"/>
  <c r="C1271" i="16" s="1"/>
  <c r="I1114" i="16"/>
  <c r="E1114" i="16" s="1"/>
  <c r="C1114" i="16" s="1"/>
  <c r="I1953" i="16"/>
  <c r="E1953" i="16" s="1"/>
  <c r="C1953" i="16" s="1"/>
  <c r="I1809" i="16"/>
  <c r="E1809" i="16" s="1"/>
  <c r="C1809" i="16" s="1"/>
  <c r="I1665" i="16"/>
  <c r="E1665" i="16" s="1"/>
  <c r="C1665" i="16" s="1"/>
  <c r="I1521" i="16"/>
  <c r="E1521" i="16" s="1"/>
  <c r="C1521" i="16" s="1"/>
  <c r="I1377" i="16"/>
  <c r="E1377" i="16" s="1"/>
  <c r="C1377" i="16" s="1"/>
  <c r="I1233" i="16"/>
  <c r="E1233" i="16" s="1"/>
  <c r="C1233" i="16" s="1"/>
  <c r="I1090" i="16"/>
  <c r="E1090" i="16" s="1"/>
  <c r="C1090" i="16" s="1"/>
  <c r="I1940" i="16"/>
  <c r="E1940" i="16" s="1"/>
  <c r="C1940" i="16" s="1"/>
  <c r="I1796" i="16"/>
  <c r="E1796" i="16" s="1"/>
  <c r="C1796" i="16" s="1"/>
  <c r="I1651" i="16"/>
  <c r="E1651" i="16" s="1"/>
  <c r="C1651" i="16" s="1"/>
  <c r="I1508" i="16"/>
  <c r="E1508" i="16" s="1"/>
  <c r="C1508" i="16" s="1"/>
  <c r="I1363" i="16"/>
  <c r="E1363" i="16" s="1"/>
  <c r="C1363" i="16" s="1"/>
  <c r="I1220" i="16"/>
  <c r="E1220" i="16" s="1"/>
  <c r="C1220" i="16" s="1"/>
  <c r="I1076" i="16"/>
  <c r="E1076" i="16" s="1"/>
  <c r="C1076" i="16" s="1"/>
  <c r="I1964" i="16"/>
  <c r="E1964" i="16" s="1"/>
  <c r="C1964" i="16" s="1"/>
  <c r="I1820" i="16"/>
  <c r="E1820" i="16" s="1"/>
  <c r="C1820" i="16" s="1"/>
  <c r="I1675" i="16"/>
  <c r="E1675" i="16" s="1"/>
  <c r="C1675" i="16" s="1"/>
  <c r="I1519" i="16"/>
  <c r="E1519" i="16" s="1"/>
  <c r="C1519" i="16" s="1"/>
  <c r="I1375" i="16"/>
  <c r="E1375" i="16" s="1"/>
  <c r="C1375" i="16" s="1"/>
  <c r="I1219" i="16"/>
  <c r="E1219" i="16" s="1"/>
  <c r="C1219" i="16" s="1"/>
  <c r="I1782" i="16"/>
  <c r="E1782" i="16" s="1"/>
  <c r="C1782" i="16" s="1"/>
  <c r="I1639" i="16"/>
  <c r="E1639" i="16" s="1"/>
  <c r="C1639" i="16" s="1"/>
  <c r="I1495" i="16"/>
  <c r="E1495" i="16" s="1"/>
  <c r="C1495" i="16" s="1"/>
  <c r="I1350" i="16"/>
  <c r="E1350" i="16" s="1"/>
  <c r="C1350" i="16" s="1"/>
  <c r="I1207" i="16"/>
  <c r="E1207" i="16" s="1"/>
  <c r="C1207" i="16" s="1"/>
  <c r="I1062" i="16"/>
  <c r="E1062" i="16" s="1"/>
  <c r="C1062" i="16" s="1"/>
  <c r="I918" i="16"/>
  <c r="E918" i="16" s="1"/>
  <c r="C918" i="16" s="1"/>
  <c r="I1756" i="16"/>
  <c r="E1756" i="16" s="1"/>
  <c r="C1756" i="16" s="1"/>
  <c r="I1612" i="16"/>
  <c r="E1612" i="16" s="1"/>
  <c r="C1612" i="16" s="1"/>
  <c r="I1470" i="16"/>
  <c r="E1470" i="16" s="1"/>
  <c r="C1470" i="16" s="1"/>
  <c r="I1325" i="16"/>
  <c r="E1325" i="16" s="1"/>
  <c r="C1325" i="16" s="1"/>
  <c r="I1182" i="16"/>
  <c r="E1182" i="16" s="1"/>
  <c r="C1182" i="16" s="1"/>
  <c r="I1038" i="16"/>
  <c r="E1038" i="16" s="1"/>
  <c r="C1038" i="16" s="1"/>
  <c r="I893" i="16"/>
  <c r="E893" i="16" s="1"/>
  <c r="C893" i="16" s="1"/>
  <c r="I2007" i="16"/>
  <c r="E2007" i="16" s="1"/>
  <c r="C2007" i="16" s="1"/>
  <c r="I1864" i="16"/>
  <c r="E1864" i="16" s="1"/>
  <c r="C1864" i="16" s="1"/>
  <c r="I1720" i="16"/>
  <c r="E1720" i="16" s="1"/>
  <c r="C1720" i="16" s="1"/>
  <c r="I1576" i="16"/>
  <c r="E1576" i="16" s="1"/>
  <c r="C1576" i="16" s="1"/>
  <c r="I1432" i="16"/>
  <c r="E1432" i="16" s="1"/>
  <c r="C1432" i="16" s="1"/>
  <c r="I1289" i="16"/>
  <c r="E1289" i="16" s="1"/>
  <c r="C1289" i="16" s="1"/>
  <c r="I1144" i="16"/>
  <c r="E1144" i="16" s="1"/>
  <c r="C1144" i="16" s="1"/>
  <c r="I2008" i="16"/>
  <c r="E2008" i="16" s="1"/>
  <c r="C2008" i="16" s="1"/>
  <c r="I1863" i="16"/>
  <c r="E1863" i="16" s="1"/>
  <c r="C1863" i="16" s="1"/>
  <c r="I1719" i="16"/>
  <c r="E1719" i="16" s="1"/>
  <c r="C1719" i="16" s="1"/>
  <c r="I1574" i="16"/>
  <c r="E1574" i="16" s="1"/>
  <c r="C1574" i="16" s="1"/>
  <c r="I1431" i="16"/>
  <c r="E1431" i="16" s="1"/>
  <c r="C1431" i="16" s="1"/>
  <c r="I1287" i="16"/>
  <c r="E1287" i="16" s="1"/>
  <c r="C1287" i="16" s="1"/>
  <c r="I1143" i="16"/>
  <c r="E1143" i="16" s="1"/>
  <c r="C1143" i="16" s="1"/>
  <c r="I2018" i="16"/>
  <c r="E2018" i="16" s="1"/>
  <c r="C2018" i="16" s="1"/>
  <c r="I1874" i="16"/>
  <c r="E1874" i="16" s="1"/>
  <c r="C1874" i="16" s="1"/>
  <c r="I1730" i="16"/>
  <c r="E1730" i="16" s="1"/>
  <c r="C1730" i="16" s="1"/>
  <c r="I1587" i="16"/>
  <c r="E1587" i="16" s="1"/>
  <c r="C1587" i="16" s="1"/>
  <c r="I1441" i="16"/>
  <c r="E1441" i="16" s="1"/>
  <c r="C1441" i="16" s="1"/>
  <c r="I1298" i="16"/>
  <c r="E1298" i="16" s="1"/>
  <c r="C1298" i="16" s="1"/>
  <c r="I1154" i="16"/>
  <c r="E1154" i="16" s="1"/>
  <c r="C1154" i="16" s="1"/>
  <c r="I2006" i="16"/>
  <c r="E2006" i="16" s="1"/>
  <c r="C2006" i="16" s="1"/>
  <c r="I1838" i="16"/>
  <c r="E1838" i="16" s="1"/>
  <c r="C1838" i="16" s="1"/>
  <c r="I1692" i="16"/>
  <c r="E1692" i="16" s="1"/>
  <c r="C1692" i="16" s="1"/>
  <c r="I1550" i="16"/>
  <c r="E1550" i="16" s="1"/>
  <c r="C1550" i="16" s="1"/>
  <c r="I1405" i="16"/>
  <c r="E1405" i="16" s="1"/>
  <c r="C1405" i="16" s="1"/>
  <c r="I1261" i="16"/>
  <c r="E1261" i="16" s="1"/>
  <c r="C1261" i="16" s="1"/>
  <c r="I1118" i="16"/>
  <c r="E1118" i="16" s="1"/>
  <c r="C1118" i="16" s="1"/>
  <c r="I1055" i="16"/>
  <c r="E1055" i="16" s="1"/>
  <c r="C1055" i="16" s="1"/>
  <c r="I912" i="16"/>
  <c r="E912" i="16" s="1"/>
  <c r="C912" i="16" s="1"/>
  <c r="I768" i="16"/>
  <c r="E768" i="16" s="1"/>
  <c r="C768" i="16" s="1"/>
  <c r="I624" i="16"/>
  <c r="E624" i="16" s="1"/>
  <c r="C624" i="16" s="1"/>
  <c r="I479" i="16"/>
  <c r="E479" i="16" s="1"/>
  <c r="C479" i="16" s="1"/>
  <c r="I336" i="16"/>
  <c r="E336" i="16" s="1"/>
  <c r="C336" i="16" s="1"/>
  <c r="I180" i="16"/>
  <c r="E180" i="16" s="1"/>
  <c r="C180" i="16" s="1"/>
  <c r="I1067" i="16"/>
  <c r="E1067" i="16" s="1"/>
  <c r="C1067" i="16" s="1"/>
  <c r="I923" i="16"/>
  <c r="E923" i="16" s="1"/>
  <c r="C923" i="16" s="1"/>
  <c r="I779" i="16"/>
  <c r="E779" i="16" s="1"/>
  <c r="C779" i="16" s="1"/>
  <c r="I635" i="16"/>
  <c r="E635" i="16" s="1"/>
  <c r="C635" i="16" s="1"/>
  <c r="I480" i="16"/>
  <c r="E480" i="16" s="1"/>
  <c r="C480" i="16" s="1"/>
  <c r="I334" i="16"/>
  <c r="E334" i="16" s="1"/>
  <c r="C334" i="16" s="1"/>
  <c r="I178" i="16"/>
  <c r="E178" i="16" s="1"/>
  <c r="C178" i="16" s="1"/>
  <c r="I1066" i="16"/>
  <c r="E1066" i="16" s="1"/>
  <c r="C1066" i="16" s="1"/>
  <c r="I922" i="16"/>
  <c r="E922" i="16" s="1"/>
  <c r="C922" i="16" s="1"/>
  <c r="I767" i="16"/>
  <c r="E767" i="16" s="1"/>
  <c r="C767" i="16" s="1"/>
  <c r="I622" i="16"/>
  <c r="E622" i="16" s="1"/>
  <c r="C622" i="16" s="1"/>
  <c r="I478" i="16"/>
  <c r="E478" i="16" s="1"/>
  <c r="C478" i="16" s="1"/>
  <c r="I335" i="16"/>
  <c r="E335" i="16" s="1"/>
  <c r="C335" i="16" s="1"/>
  <c r="I191" i="16"/>
  <c r="E191" i="16" s="1"/>
  <c r="C191" i="16" s="1"/>
  <c r="I52" i="16"/>
  <c r="E52" i="16" s="1"/>
  <c r="C52" i="16" s="1"/>
  <c r="I945" i="16"/>
  <c r="E945" i="16" s="1"/>
  <c r="C945" i="16" s="1"/>
  <c r="I801" i="16"/>
  <c r="E801" i="16" s="1"/>
  <c r="C801" i="16" s="1"/>
  <c r="I657" i="16"/>
  <c r="E657" i="16" s="1"/>
  <c r="C657" i="16" s="1"/>
  <c r="I514" i="16"/>
  <c r="E514" i="16" s="1"/>
  <c r="C514" i="16" s="1"/>
  <c r="I369" i="16"/>
  <c r="E369" i="16" s="1"/>
  <c r="C369" i="16" s="1"/>
  <c r="I225" i="16"/>
  <c r="E225" i="16" s="1"/>
  <c r="C225" i="16" s="1"/>
  <c r="I81" i="16"/>
  <c r="E81" i="16" s="1"/>
  <c r="C81" i="16" s="1"/>
  <c r="I957" i="16"/>
  <c r="E957" i="16" s="1"/>
  <c r="C957" i="16" s="1"/>
  <c r="I812" i="16"/>
  <c r="E812" i="16" s="1"/>
  <c r="C812" i="16" s="1"/>
  <c r="I668" i="16"/>
  <c r="E668" i="16" s="1"/>
  <c r="C668" i="16" s="1"/>
  <c r="I523" i="16"/>
  <c r="E523" i="16" s="1"/>
  <c r="C523" i="16" s="1"/>
  <c r="I379" i="16"/>
  <c r="E379" i="16" s="1"/>
  <c r="C379" i="16" s="1"/>
  <c r="I224" i="16"/>
  <c r="E224" i="16" s="1"/>
  <c r="C224" i="16" s="1"/>
  <c r="I80" i="16"/>
  <c r="E80" i="16" s="1"/>
  <c r="C80" i="16" s="1"/>
  <c r="I966" i="16"/>
  <c r="E966" i="16" s="1"/>
  <c r="C966" i="16" s="1"/>
  <c r="I823" i="16"/>
  <c r="E823" i="16" s="1"/>
  <c r="C823" i="16" s="1"/>
  <c r="I680" i="16"/>
  <c r="E680" i="16" s="1"/>
  <c r="C680" i="16" s="1"/>
  <c r="I536" i="16"/>
  <c r="E536" i="16" s="1"/>
  <c r="C536" i="16" s="1"/>
  <c r="I391" i="16"/>
  <c r="E391" i="16" s="1"/>
  <c r="C391" i="16" s="1"/>
  <c r="I247" i="16"/>
  <c r="E247" i="16" s="1"/>
  <c r="C247" i="16" s="1"/>
  <c r="I102" i="16"/>
  <c r="E102" i="16" s="1"/>
  <c r="C102" i="16" s="1"/>
  <c r="I750" i="16"/>
  <c r="E750" i="16" s="1"/>
  <c r="C750" i="16" s="1"/>
  <c r="I607" i="16"/>
  <c r="E607" i="16" s="1"/>
  <c r="C607" i="16" s="1"/>
  <c r="I462" i="16"/>
  <c r="E462" i="16" s="1"/>
  <c r="C462" i="16" s="1"/>
  <c r="I318" i="16"/>
  <c r="E318" i="16" s="1"/>
  <c r="C318" i="16" s="1"/>
  <c r="I173" i="16"/>
  <c r="E173" i="16" s="1"/>
  <c r="C173" i="16" s="1"/>
  <c r="I809" i="16"/>
  <c r="E809" i="16" s="1"/>
  <c r="C809" i="16" s="1"/>
  <c r="I665" i="16"/>
  <c r="E665" i="16" s="1"/>
  <c r="C665" i="16" s="1"/>
  <c r="I522" i="16"/>
  <c r="E522" i="16" s="1"/>
  <c r="C522" i="16" s="1"/>
  <c r="I378" i="16"/>
  <c r="E378" i="16" s="1"/>
  <c r="C378" i="16" s="1"/>
  <c r="I233" i="16"/>
  <c r="E233" i="16" s="1"/>
  <c r="C233" i="16" s="1"/>
  <c r="I88" i="16"/>
  <c r="E88" i="16" s="1"/>
  <c r="C88" i="16" s="1"/>
  <c r="I988" i="16"/>
  <c r="E988" i="16" s="1"/>
  <c r="C988" i="16" s="1"/>
  <c r="I844" i="16"/>
  <c r="E844" i="16" s="1"/>
  <c r="C844" i="16" s="1"/>
  <c r="I701" i="16"/>
  <c r="E701" i="16" s="1"/>
  <c r="C701" i="16" s="1"/>
  <c r="I556" i="16"/>
  <c r="E556" i="16" s="1"/>
  <c r="C556" i="16" s="1"/>
  <c r="I412" i="16"/>
  <c r="E412" i="16" s="1"/>
  <c r="C412" i="16" s="1"/>
  <c r="I268" i="16"/>
  <c r="E268" i="16" s="1"/>
  <c r="C268" i="16" s="1"/>
  <c r="I123" i="16"/>
  <c r="E123" i="16" s="1"/>
  <c r="C123" i="16" s="1"/>
  <c r="I1023" i="16"/>
  <c r="E1023" i="16" s="1"/>
  <c r="C1023" i="16" s="1"/>
  <c r="I879" i="16"/>
  <c r="E879" i="16" s="1"/>
  <c r="C879" i="16" s="1"/>
  <c r="I735" i="16"/>
  <c r="E735" i="16" s="1"/>
  <c r="C735" i="16" s="1"/>
  <c r="I590" i="16"/>
  <c r="E590" i="16" s="1"/>
  <c r="C590" i="16" s="1"/>
  <c r="I447" i="16"/>
  <c r="E447" i="16" s="1"/>
  <c r="C447" i="16" s="1"/>
  <c r="I290" i="16"/>
  <c r="E290" i="16" s="1"/>
  <c r="C290" i="16" s="1"/>
  <c r="I148" i="16"/>
  <c r="E148" i="16" s="1"/>
  <c r="C148" i="16" s="1"/>
  <c r="I1046" i="16"/>
  <c r="E1046" i="16" s="1"/>
  <c r="C1046" i="16" s="1"/>
  <c r="I903" i="16"/>
  <c r="E903" i="16" s="1"/>
  <c r="C903" i="16" s="1"/>
  <c r="I757" i="16"/>
  <c r="E757" i="16" s="1"/>
  <c r="C757" i="16" s="1"/>
  <c r="I614" i="16"/>
  <c r="E614" i="16" s="1"/>
  <c r="C614" i="16" s="1"/>
  <c r="I471" i="16"/>
  <c r="E471" i="16" s="1"/>
  <c r="C471" i="16" s="1"/>
  <c r="I325" i="16"/>
  <c r="E325" i="16" s="1"/>
  <c r="C325" i="16" s="1"/>
  <c r="I181" i="16"/>
  <c r="E181" i="16" s="1"/>
  <c r="C181" i="16" s="1"/>
  <c r="I996" i="16"/>
  <c r="E996" i="16" s="1"/>
  <c r="C996" i="16" s="1"/>
  <c r="I854" i="16"/>
  <c r="E854" i="16" s="1"/>
  <c r="C854" i="16" s="1"/>
  <c r="I709" i="16"/>
  <c r="E709" i="16" s="1"/>
  <c r="C709" i="16" s="1"/>
  <c r="I565" i="16"/>
  <c r="E565" i="16" s="1"/>
  <c r="C565" i="16" s="1"/>
  <c r="I421" i="16"/>
  <c r="E421" i="16" s="1"/>
  <c r="C421" i="16" s="1"/>
  <c r="I278" i="16"/>
  <c r="E278" i="16" s="1"/>
  <c r="C278" i="16" s="1"/>
  <c r="I133" i="16"/>
  <c r="E133" i="16" s="1"/>
  <c r="C133" i="16" s="1"/>
  <c r="I1128" i="16"/>
  <c r="E1128" i="16" s="1"/>
  <c r="C1128" i="16" s="1"/>
  <c r="I1895" i="16"/>
  <c r="E1895" i="16" s="1"/>
  <c r="C1895" i="16" s="1"/>
  <c r="I1715" i="16"/>
  <c r="E1715" i="16" s="1"/>
  <c r="C1715" i="16" s="1"/>
  <c r="I1535" i="16"/>
  <c r="E1535" i="16" s="1"/>
  <c r="C1535" i="16" s="1"/>
  <c r="I1367" i="16"/>
  <c r="E1367" i="16" s="1"/>
  <c r="C1367" i="16" s="1"/>
  <c r="I1200" i="16"/>
  <c r="E1200" i="16" s="1"/>
  <c r="C1200" i="16" s="1"/>
  <c r="I2050" i="16"/>
  <c r="E2050" i="16" s="1"/>
  <c r="C2050" i="16" s="1"/>
  <c r="I1882" i="16"/>
  <c r="E1882" i="16" s="1"/>
  <c r="C1882" i="16" s="1"/>
  <c r="I1725" i="16"/>
  <c r="E1725" i="16" s="1"/>
  <c r="C1725" i="16" s="1"/>
  <c r="I1570" i="16"/>
  <c r="E1570" i="16" s="1"/>
  <c r="C1570" i="16" s="1"/>
  <c r="I1414" i="16"/>
  <c r="E1414" i="16" s="1"/>
  <c r="C1414" i="16" s="1"/>
  <c r="I1258" i="16"/>
  <c r="E1258" i="16" s="1"/>
  <c r="C1258" i="16" s="1"/>
  <c r="I1089" i="16"/>
  <c r="E1089" i="16" s="1"/>
  <c r="C1089" i="16" s="1"/>
  <c r="I1941" i="16"/>
  <c r="E1941" i="16" s="1"/>
  <c r="C1941" i="16" s="1"/>
  <c r="I1797" i="16"/>
  <c r="E1797" i="16" s="1"/>
  <c r="C1797" i="16" s="1"/>
  <c r="I1653" i="16"/>
  <c r="E1653" i="16" s="1"/>
  <c r="C1653" i="16" s="1"/>
  <c r="I1509" i="16"/>
  <c r="E1509" i="16" s="1"/>
  <c r="C1509" i="16" s="1"/>
  <c r="I1365" i="16"/>
  <c r="E1365" i="16" s="1"/>
  <c r="C1365" i="16" s="1"/>
  <c r="I1221" i="16"/>
  <c r="E1221" i="16" s="1"/>
  <c r="C1221" i="16" s="1"/>
  <c r="I2071" i="16"/>
  <c r="E2071" i="16" s="1"/>
  <c r="C2071" i="16" s="1"/>
  <c r="I1928" i="16"/>
  <c r="E1928" i="16" s="1"/>
  <c r="C1928" i="16" s="1"/>
  <c r="I1783" i="16"/>
  <c r="E1783" i="16" s="1"/>
  <c r="C1783" i="16" s="1"/>
  <c r="I1641" i="16"/>
  <c r="E1641" i="16" s="1"/>
  <c r="C1641" i="16" s="1"/>
  <c r="I1496" i="16"/>
  <c r="E1496" i="16" s="1"/>
  <c r="C1496" i="16" s="1"/>
  <c r="I1352" i="16"/>
  <c r="E1352" i="16" s="1"/>
  <c r="C1352" i="16" s="1"/>
  <c r="I1209" i="16"/>
  <c r="E1209" i="16" s="1"/>
  <c r="C1209" i="16" s="1"/>
  <c r="I1064" i="16"/>
  <c r="E1064" i="16" s="1"/>
  <c r="C1064" i="16" s="1"/>
  <c r="I1952" i="16"/>
  <c r="E1952" i="16" s="1"/>
  <c r="C1952" i="16" s="1"/>
  <c r="I1808" i="16"/>
  <c r="E1808" i="16" s="1"/>
  <c r="C1808" i="16" s="1"/>
  <c r="I1663" i="16"/>
  <c r="E1663" i="16" s="1"/>
  <c r="C1663" i="16" s="1"/>
  <c r="I1507" i="16"/>
  <c r="E1507" i="16" s="1"/>
  <c r="C1507" i="16" s="1"/>
  <c r="I1364" i="16"/>
  <c r="E1364" i="16" s="1"/>
  <c r="C1364" i="16" s="1"/>
  <c r="I1206" i="16"/>
  <c r="E1206" i="16" s="1"/>
  <c r="C1206" i="16" s="1"/>
  <c r="I1769" i="16"/>
  <c r="E1769" i="16" s="1"/>
  <c r="C1769" i="16" s="1"/>
  <c r="I1625" i="16"/>
  <c r="E1625" i="16" s="1"/>
  <c r="C1625" i="16" s="1"/>
  <c r="I1482" i="16"/>
  <c r="E1482" i="16" s="1"/>
  <c r="C1482" i="16" s="1"/>
  <c r="I1338" i="16"/>
  <c r="E1338" i="16" s="1"/>
  <c r="C1338" i="16" s="1"/>
  <c r="I1194" i="16"/>
  <c r="E1194" i="16" s="1"/>
  <c r="C1194" i="16" s="1"/>
  <c r="I1050" i="16"/>
  <c r="E1050" i="16" s="1"/>
  <c r="C1050" i="16" s="1"/>
  <c r="I906" i="16"/>
  <c r="E906" i="16" s="1"/>
  <c r="C906" i="16" s="1"/>
  <c r="I1745" i="16"/>
  <c r="E1745" i="16" s="1"/>
  <c r="C1745" i="16" s="1"/>
  <c r="I1600" i="16"/>
  <c r="E1600" i="16" s="1"/>
  <c r="C1600" i="16" s="1"/>
  <c r="I1458" i="16"/>
  <c r="E1458" i="16" s="1"/>
  <c r="C1458" i="16" s="1"/>
  <c r="I1312" i="16"/>
  <c r="E1312" i="16" s="1"/>
  <c r="C1312" i="16" s="1"/>
  <c r="I1169" i="16"/>
  <c r="E1169" i="16" s="1"/>
  <c r="C1169" i="16" s="1"/>
  <c r="I1026" i="16"/>
  <c r="E1026" i="16" s="1"/>
  <c r="C1026" i="16" s="1"/>
  <c r="I881" i="16"/>
  <c r="E881" i="16" s="1"/>
  <c r="C881" i="16" s="1"/>
  <c r="I1996" i="16"/>
  <c r="E1996" i="16" s="1"/>
  <c r="C1996" i="16" s="1"/>
  <c r="I1853" i="16"/>
  <c r="E1853" i="16" s="1"/>
  <c r="C1853" i="16" s="1"/>
  <c r="I1708" i="16"/>
  <c r="E1708" i="16" s="1"/>
  <c r="C1708" i="16" s="1"/>
  <c r="I1564" i="16"/>
  <c r="E1564" i="16" s="1"/>
  <c r="C1564" i="16" s="1"/>
  <c r="I1420" i="16"/>
  <c r="E1420" i="16" s="1"/>
  <c r="C1420" i="16" s="1"/>
  <c r="I1276" i="16"/>
  <c r="E1276" i="16" s="1"/>
  <c r="C1276" i="16" s="1"/>
  <c r="I1132" i="16"/>
  <c r="E1132" i="16" s="1"/>
  <c r="C1132" i="16" s="1"/>
  <c r="I1994" i="16"/>
  <c r="E1994" i="16" s="1"/>
  <c r="C1994" i="16" s="1"/>
  <c r="I1850" i="16"/>
  <c r="E1850" i="16" s="1"/>
  <c r="C1850" i="16" s="1"/>
  <c r="I1707" i="16"/>
  <c r="E1707" i="16" s="1"/>
  <c r="C1707" i="16" s="1"/>
  <c r="I1563" i="16"/>
  <c r="E1563" i="16" s="1"/>
  <c r="C1563" i="16" s="1"/>
  <c r="I1419" i="16"/>
  <c r="E1419" i="16" s="1"/>
  <c r="C1419" i="16" s="1"/>
  <c r="I1275" i="16"/>
  <c r="E1275" i="16" s="1"/>
  <c r="C1275" i="16" s="1"/>
  <c r="I1131" i="16"/>
  <c r="E1131" i="16" s="1"/>
  <c r="C1131" i="16" s="1"/>
  <c r="I2005" i="16"/>
  <c r="E2005" i="16" s="1"/>
  <c r="C2005" i="16" s="1"/>
  <c r="I1862" i="16"/>
  <c r="E1862" i="16" s="1"/>
  <c r="C1862" i="16" s="1"/>
  <c r="I1718" i="16"/>
  <c r="E1718" i="16" s="1"/>
  <c r="C1718" i="16" s="1"/>
  <c r="I1575" i="16"/>
  <c r="E1575" i="16" s="1"/>
  <c r="C1575" i="16" s="1"/>
  <c r="I1430" i="16"/>
  <c r="E1430" i="16" s="1"/>
  <c r="C1430" i="16" s="1"/>
  <c r="I1286" i="16"/>
  <c r="E1286" i="16" s="1"/>
  <c r="C1286" i="16" s="1"/>
  <c r="I1142" i="16"/>
  <c r="E1142" i="16" s="1"/>
  <c r="C1142" i="16" s="1"/>
  <c r="I1992" i="16"/>
  <c r="E1992" i="16" s="1"/>
  <c r="C1992" i="16" s="1"/>
  <c r="I1825" i="16"/>
  <c r="E1825" i="16" s="1"/>
  <c r="C1825" i="16" s="1"/>
  <c r="I1681" i="16"/>
  <c r="E1681" i="16" s="1"/>
  <c r="C1681" i="16" s="1"/>
  <c r="I1537" i="16"/>
  <c r="E1537" i="16" s="1"/>
  <c r="C1537" i="16" s="1"/>
  <c r="I1394" i="16"/>
  <c r="E1394" i="16" s="1"/>
  <c r="C1394" i="16" s="1"/>
  <c r="I1249" i="16"/>
  <c r="E1249" i="16" s="1"/>
  <c r="C1249" i="16" s="1"/>
  <c r="I1105" i="16"/>
  <c r="E1105" i="16" s="1"/>
  <c r="C1105" i="16" s="1"/>
  <c r="I1045" i="16"/>
  <c r="E1045" i="16" s="1"/>
  <c r="C1045" i="16" s="1"/>
  <c r="I899" i="16"/>
  <c r="E899" i="16" s="1"/>
  <c r="C899" i="16" s="1"/>
  <c r="I755" i="16"/>
  <c r="E755" i="16" s="1"/>
  <c r="C755" i="16" s="1"/>
  <c r="I612" i="16"/>
  <c r="E612" i="16" s="1"/>
  <c r="C612" i="16" s="1"/>
  <c r="I468" i="16"/>
  <c r="E468" i="16" s="1"/>
  <c r="C468" i="16" s="1"/>
  <c r="I324" i="16"/>
  <c r="E324" i="16" s="1"/>
  <c r="C324" i="16" s="1"/>
  <c r="I168" i="16"/>
  <c r="E168" i="16" s="1"/>
  <c r="C168" i="16" s="1"/>
  <c r="I1056" i="16"/>
  <c r="E1056" i="16" s="1"/>
  <c r="C1056" i="16" s="1"/>
  <c r="I911" i="16"/>
  <c r="E911" i="16" s="1"/>
  <c r="C911" i="16" s="1"/>
  <c r="I766" i="16"/>
  <c r="E766" i="16" s="1"/>
  <c r="C766" i="16" s="1"/>
  <c r="I623" i="16"/>
  <c r="E623" i="16" s="1"/>
  <c r="C623" i="16" s="1"/>
  <c r="I466" i="16"/>
  <c r="E466" i="16" s="1"/>
  <c r="C466" i="16" s="1"/>
  <c r="I323" i="16"/>
  <c r="E323" i="16" s="1"/>
  <c r="C323" i="16" s="1"/>
  <c r="I167" i="16"/>
  <c r="E167" i="16" s="1"/>
  <c r="C167" i="16" s="1"/>
  <c r="I1053" i="16"/>
  <c r="E1053" i="16" s="1"/>
  <c r="C1053" i="16" s="1"/>
  <c r="I909" i="16"/>
  <c r="E909" i="16" s="1"/>
  <c r="C909" i="16" s="1"/>
  <c r="I754" i="16"/>
  <c r="E754" i="16" s="1"/>
  <c r="C754" i="16" s="1"/>
  <c r="I609" i="16"/>
  <c r="E609" i="16" s="1"/>
  <c r="C609" i="16" s="1"/>
  <c r="I467" i="16"/>
  <c r="E467" i="16" s="1"/>
  <c r="C467" i="16" s="1"/>
  <c r="I321" i="16"/>
  <c r="E321" i="16" s="1"/>
  <c r="C321" i="16" s="1"/>
  <c r="I179" i="16"/>
  <c r="E179" i="16" s="1"/>
  <c r="C179" i="16" s="1"/>
  <c r="I1077" i="16"/>
  <c r="E1077" i="16" s="1"/>
  <c r="C1077" i="16" s="1"/>
  <c r="I932" i="16"/>
  <c r="E932" i="16" s="1"/>
  <c r="C932" i="16" s="1"/>
  <c r="I788" i="16"/>
  <c r="E788" i="16" s="1"/>
  <c r="C788" i="16" s="1"/>
  <c r="I645" i="16"/>
  <c r="E645" i="16" s="1"/>
  <c r="C645" i="16" s="1"/>
  <c r="I501" i="16"/>
  <c r="E501" i="16" s="1"/>
  <c r="C501" i="16" s="1"/>
  <c r="I357" i="16"/>
  <c r="E357" i="16" s="1"/>
  <c r="C357" i="16" s="1"/>
  <c r="I213" i="16"/>
  <c r="E213" i="16" s="1"/>
  <c r="C213" i="16" s="1"/>
  <c r="I69" i="16"/>
  <c r="E69" i="16" s="1"/>
  <c r="C69" i="16" s="1"/>
  <c r="I943" i="16"/>
  <c r="E943" i="16" s="1"/>
  <c r="C943" i="16" s="1"/>
  <c r="I800" i="16"/>
  <c r="E800" i="16" s="1"/>
  <c r="C800" i="16" s="1"/>
  <c r="I656" i="16"/>
  <c r="E656" i="16" s="1"/>
  <c r="C656" i="16" s="1"/>
  <c r="I511" i="16"/>
  <c r="E511" i="16" s="1"/>
  <c r="C511" i="16" s="1"/>
  <c r="I368" i="16"/>
  <c r="E368" i="16" s="1"/>
  <c r="C368" i="16" s="1"/>
  <c r="I212" i="16"/>
  <c r="E212" i="16" s="1"/>
  <c r="C212" i="16" s="1"/>
  <c r="I68" i="16"/>
  <c r="E68" i="16" s="1"/>
  <c r="C68" i="16" s="1"/>
  <c r="I955" i="16"/>
  <c r="E955" i="16" s="1"/>
  <c r="C955" i="16" s="1"/>
  <c r="I811" i="16"/>
  <c r="E811" i="16" s="1"/>
  <c r="C811" i="16" s="1"/>
  <c r="I667" i="16"/>
  <c r="E667" i="16" s="1"/>
  <c r="C667" i="16" s="1"/>
  <c r="I524" i="16"/>
  <c r="E524" i="16" s="1"/>
  <c r="C524" i="16" s="1"/>
  <c r="I380" i="16"/>
  <c r="E380" i="16" s="1"/>
  <c r="C380" i="16" s="1"/>
  <c r="I235" i="16"/>
  <c r="E235" i="16" s="1"/>
  <c r="C235" i="16" s="1"/>
  <c r="I91" i="16"/>
  <c r="E91" i="16" s="1"/>
  <c r="C91" i="16" s="1"/>
  <c r="I738" i="16"/>
  <c r="E738" i="16" s="1"/>
  <c r="C738" i="16" s="1"/>
  <c r="I594" i="16"/>
  <c r="E594" i="16" s="1"/>
  <c r="C594" i="16" s="1"/>
  <c r="I450" i="16"/>
  <c r="E450" i="16" s="1"/>
  <c r="C450" i="16" s="1"/>
  <c r="I305" i="16"/>
  <c r="E305" i="16" s="1"/>
  <c r="C305" i="16" s="1"/>
  <c r="I162" i="16"/>
  <c r="E162" i="16" s="1"/>
  <c r="C162" i="16" s="1"/>
  <c r="I796" i="16"/>
  <c r="E796" i="16" s="1"/>
  <c r="C796" i="16" s="1"/>
  <c r="I653" i="16"/>
  <c r="E653" i="16" s="1"/>
  <c r="C653" i="16" s="1"/>
  <c r="I510" i="16"/>
  <c r="E510" i="16" s="1"/>
  <c r="C510" i="16" s="1"/>
  <c r="I365" i="16"/>
  <c r="E365" i="16" s="1"/>
  <c r="C365" i="16" s="1"/>
  <c r="I222" i="16"/>
  <c r="E222" i="16" s="1"/>
  <c r="C222" i="16" s="1"/>
  <c r="I76" i="16"/>
  <c r="E76" i="16" s="1"/>
  <c r="C76" i="16" s="1"/>
  <c r="I976" i="16"/>
  <c r="E976" i="16" s="1"/>
  <c r="C976" i="16" s="1"/>
  <c r="I832" i="16"/>
  <c r="E832" i="16" s="1"/>
  <c r="C832" i="16" s="1"/>
  <c r="I688" i="16"/>
  <c r="E688" i="16" s="1"/>
  <c r="C688" i="16" s="1"/>
  <c r="I543" i="16"/>
  <c r="E543" i="16" s="1"/>
  <c r="C543" i="16" s="1"/>
  <c r="I400" i="16"/>
  <c r="E400" i="16" s="1"/>
  <c r="C400" i="16" s="1"/>
  <c r="I255" i="16"/>
  <c r="E255" i="16" s="1"/>
  <c r="C255" i="16" s="1"/>
  <c r="I113" i="16"/>
  <c r="E113" i="16" s="1"/>
  <c r="C113" i="16" s="1"/>
  <c r="I1011" i="16"/>
  <c r="E1011" i="16" s="1"/>
  <c r="C1011" i="16" s="1"/>
  <c r="I867" i="16"/>
  <c r="E867" i="16" s="1"/>
  <c r="C867" i="16" s="1"/>
  <c r="I723" i="16"/>
  <c r="E723" i="16" s="1"/>
  <c r="C723" i="16" s="1"/>
  <c r="I578" i="16"/>
  <c r="E578" i="16" s="1"/>
  <c r="C578" i="16" s="1"/>
  <c r="I435" i="16"/>
  <c r="E435" i="16" s="1"/>
  <c r="C435" i="16" s="1"/>
  <c r="I279" i="16"/>
  <c r="E279" i="16" s="1"/>
  <c r="C279" i="16" s="1"/>
  <c r="I135" i="16"/>
  <c r="E135" i="16" s="1"/>
  <c r="C135" i="16" s="1"/>
  <c r="I1034" i="16"/>
  <c r="E1034" i="16" s="1"/>
  <c r="C1034" i="16" s="1"/>
  <c r="I891" i="16"/>
  <c r="E891" i="16" s="1"/>
  <c r="C891" i="16" s="1"/>
  <c r="I746" i="16"/>
  <c r="E746" i="16" s="1"/>
  <c r="C746" i="16" s="1"/>
  <c r="I601" i="16"/>
  <c r="E601" i="16" s="1"/>
  <c r="C601" i="16" s="1"/>
  <c r="I458" i="16"/>
  <c r="E458" i="16" s="1"/>
  <c r="C458" i="16" s="1"/>
  <c r="I314" i="16"/>
  <c r="E314" i="16" s="1"/>
  <c r="C314" i="16" s="1"/>
  <c r="I170" i="16"/>
  <c r="E170" i="16" s="1"/>
  <c r="C170" i="16" s="1"/>
  <c r="I985" i="16"/>
  <c r="E985" i="16" s="1"/>
  <c r="C985" i="16" s="1"/>
  <c r="I842" i="16"/>
  <c r="E842" i="16" s="1"/>
  <c r="C842" i="16" s="1"/>
  <c r="I697" i="16"/>
  <c r="E697" i="16" s="1"/>
  <c r="C697" i="16" s="1"/>
  <c r="I2099" i="16"/>
  <c r="E2099" i="16" s="1"/>
  <c r="C2099" i="16" s="1"/>
  <c r="I1883" i="16"/>
  <c r="E1883" i="16" s="1"/>
  <c r="C1883" i="16" s="1"/>
  <c r="I1703" i="16"/>
  <c r="E1703" i="16" s="1"/>
  <c r="C1703" i="16" s="1"/>
  <c r="I1523" i="16"/>
  <c r="E1523" i="16" s="1"/>
  <c r="C1523" i="16" s="1"/>
  <c r="I1355" i="16"/>
  <c r="E1355" i="16" s="1"/>
  <c r="C1355" i="16" s="1"/>
  <c r="I1187" i="16"/>
  <c r="E1187" i="16" s="1"/>
  <c r="C1187" i="16" s="1"/>
  <c r="I2037" i="16"/>
  <c r="E2037" i="16" s="1"/>
  <c r="C2037" i="16" s="1"/>
  <c r="I1870" i="16"/>
  <c r="E1870" i="16" s="1"/>
  <c r="C1870" i="16" s="1"/>
  <c r="I1714" i="16"/>
  <c r="E1714" i="16" s="1"/>
  <c r="C1714" i="16" s="1"/>
  <c r="I1559" i="16"/>
  <c r="E1559" i="16" s="1"/>
  <c r="C1559" i="16" s="1"/>
  <c r="I1402" i="16"/>
  <c r="E1402" i="16" s="1"/>
  <c r="C1402" i="16" s="1"/>
  <c r="I1234" i="16"/>
  <c r="E1234" i="16" s="1"/>
  <c r="C1234" i="16" s="1"/>
  <c r="I1078" i="16"/>
  <c r="E1078" i="16" s="1"/>
  <c r="C1078" i="16" s="1"/>
  <c r="I1929" i="16"/>
  <c r="E1929" i="16" s="1"/>
  <c r="C1929" i="16" s="1"/>
  <c r="I1785" i="16"/>
  <c r="E1785" i="16" s="1"/>
  <c r="C1785" i="16" s="1"/>
  <c r="I1640" i="16"/>
  <c r="E1640" i="16" s="1"/>
  <c r="C1640" i="16" s="1"/>
  <c r="I1497" i="16"/>
  <c r="E1497" i="16" s="1"/>
  <c r="C1497" i="16" s="1"/>
  <c r="I1353" i="16"/>
  <c r="E1353" i="16" s="1"/>
  <c r="C1353" i="16" s="1"/>
  <c r="I1208" i="16"/>
  <c r="E1208" i="16" s="1"/>
  <c r="C1208" i="16" s="1"/>
  <c r="I2060" i="16"/>
  <c r="E2060" i="16" s="1"/>
  <c r="C2060" i="16" s="1"/>
  <c r="I1917" i="16"/>
  <c r="E1917" i="16" s="1"/>
  <c r="C1917" i="16" s="1"/>
  <c r="I1772" i="16"/>
  <c r="E1772" i="16" s="1"/>
  <c r="C1772" i="16" s="1"/>
  <c r="I1629" i="16"/>
  <c r="E1629" i="16" s="1"/>
  <c r="C1629" i="16" s="1"/>
  <c r="I1484" i="16"/>
  <c r="E1484" i="16" s="1"/>
  <c r="C1484" i="16" s="1"/>
  <c r="I1340" i="16"/>
  <c r="E1340" i="16" s="1"/>
  <c r="C1340" i="16" s="1"/>
  <c r="I1196" i="16"/>
  <c r="E1196" i="16" s="1"/>
  <c r="C1196" i="16" s="1"/>
  <c r="I2083" i="16"/>
  <c r="E2083" i="16" s="1"/>
  <c r="C2083" i="16" s="1"/>
  <c r="I1938" i="16"/>
  <c r="E1938" i="16" s="1"/>
  <c r="C1938" i="16" s="1"/>
  <c r="I1795" i="16"/>
  <c r="E1795" i="16" s="1"/>
  <c r="C1795" i="16" s="1"/>
  <c r="I1652" i="16"/>
  <c r="E1652" i="16" s="1"/>
  <c r="C1652" i="16" s="1"/>
  <c r="I1494" i="16"/>
  <c r="E1494" i="16" s="1"/>
  <c r="C1494" i="16" s="1"/>
  <c r="I1339" i="16"/>
  <c r="E1339" i="16" s="1"/>
  <c r="C1339" i="16" s="1"/>
  <c r="I1195" i="16"/>
  <c r="E1195" i="16" s="1"/>
  <c r="C1195" i="16" s="1"/>
  <c r="I1758" i="16"/>
  <c r="E1758" i="16" s="1"/>
  <c r="C1758" i="16" s="1"/>
  <c r="I1614" i="16"/>
  <c r="E1614" i="16" s="1"/>
  <c r="C1614" i="16" s="1"/>
  <c r="I1469" i="16"/>
  <c r="E1469" i="16" s="1"/>
  <c r="C1469" i="16" s="1"/>
  <c r="I1326" i="16"/>
  <c r="E1326" i="16" s="1"/>
  <c r="C1326" i="16" s="1"/>
  <c r="I1181" i="16"/>
  <c r="E1181" i="16" s="1"/>
  <c r="C1181" i="16" s="1"/>
  <c r="I1037" i="16"/>
  <c r="E1037" i="16" s="1"/>
  <c r="C1037" i="16" s="1"/>
  <c r="I894" i="16"/>
  <c r="E894" i="16" s="1"/>
  <c r="C894" i="16" s="1"/>
  <c r="I1732" i="16"/>
  <c r="E1732" i="16" s="1"/>
  <c r="C1732" i="16" s="1"/>
  <c r="I1589" i="16"/>
  <c r="E1589" i="16" s="1"/>
  <c r="C1589" i="16" s="1"/>
  <c r="I1444" i="16"/>
  <c r="E1444" i="16" s="1"/>
  <c r="C1444" i="16" s="1"/>
  <c r="I1301" i="16"/>
  <c r="E1301" i="16" s="1"/>
  <c r="C1301" i="16" s="1"/>
  <c r="I1157" i="16"/>
  <c r="E1157" i="16" s="1"/>
  <c r="C1157" i="16" s="1"/>
  <c r="I1013" i="16"/>
  <c r="E1013" i="16" s="1"/>
  <c r="C1013" i="16" s="1"/>
  <c r="I870" i="16"/>
  <c r="E870" i="16" s="1"/>
  <c r="C870" i="16" s="1"/>
  <c r="I1983" i="16"/>
  <c r="E1983" i="16" s="1"/>
  <c r="C1983" i="16" s="1"/>
  <c r="I1839" i="16"/>
  <c r="E1839" i="16" s="1"/>
  <c r="C1839" i="16" s="1"/>
  <c r="I1697" i="16"/>
  <c r="E1697" i="16" s="1"/>
  <c r="C1697" i="16" s="1"/>
  <c r="I1551" i="16"/>
  <c r="E1551" i="16" s="1"/>
  <c r="C1551" i="16" s="1"/>
  <c r="I1408" i="16"/>
  <c r="E1408" i="16" s="1"/>
  <c r="C1408" i="16" s="1"/>
  <c r="I1263" i="16"/>
  <c r="E1263" i="16" s="1"/>
  <c r="C1263" i="16" s="1"/>
  <c r="I1120" i="16"/>
  <c r="E1120" i="16" s="1"/>
  <c r="C1120" i="16" s="1"/>
  <c r="I1984" i="16"/>
  <c r="E1984" i="16" s="1"/>
  <c r="C1984" i="16" s="1"/>
  <c r="I1840" i="16"/>
  <c r="E1840" i="16" s="1"/>
  <c r="C1840" i="16" s="1"/>
  <c r="I1695" i="16"/>
  <c r="E1695" i="16" s="1"/>
  <c r="C1695" i="16" s="1"/>
  <c r="I1552" i="16"/>
  <c r="E1552" i="16" s="1"/>
  <c r="C1552" i="16" s="1"/>
  <c r="I1407" i="16"/>
  <c r="E1407" i="16" s="1"/>
  <c r="C1407" i="16" s="1"/>
  <c r="I1264" i="16"/>
  <c r="E1264" i="16" s="1"/>
  <c r="C1264" i="16" s="1"/>
  <c r="I1119" i="16"/>
  <c r="E1119" i="16" s="1"/>
  <c r="C1119" i="16" s="1"/>
  <c r="I1995" i="16"/>
  <c r="E1995" i="16" s="1"/>
  <c r="C1995" i="16" s="1"/>
  <c r="I1851" i="16"/>
  <c r="E1851" i="16" s="1"/>
  <c r="C1851" i="16" s="1"/>
  <c r="I1705" i="16"/>
  <c r="E1705" i="16" s="1"/>
  <c r="C1705" i="16" s="1"/>
  <c r="I1562" i="16"/>
  <c r="E1562" i="16" s="1"/>
  <c r="C1562" i="16" s="1"/>
  <c r="I1418" i="16"/>
  <c r="E1418" i="16" s="1"/>
  <c r="C1418" i="16" s="1"/>
  <c r="I1274" i="16"/>
  <c r="E1274" i="16" s="1"/>
  <c r="C1274" i="16" s="1"/>
  <c r="I1130" i="16"/>
  <c r="E1130" i="16" s="1"/>
  <c r="C1130" i="16" s="1"/>
  <c r="I1982" i="16"/>
  <c r="E1982" i="16" s="1"/>
  <c r="C1982" i="16" s="1"/>
  <c r="I1813" i="16"/>
  <c r="E1813" i="16" s="1"/>
  <c r="C1813" i="16" s="1"/>
  <c r="I1669" i="16"/>
  <c r="E1669" i="16" s="1"/>
  <c r="C1669" i="16" s="1"/>
  <c r="I1525" i="16"/>
  <c r="E1525" i="16" s="1"/>
  <c r="C1525" i="16" s="1"/>
  <c r="I1380" i="16"/>
  <c r="E1380" i="16" s="1"/>
  <c r="C1380" i="16" s="1"/>
  <c r="I1237" i="16"/>
  <c r="E1237" i="16" s="1"/>
  <c r="C1237" i="16" s="1"/>
  <c r="I1093" i="16"/>
  <c r="E1093" i="16" s="1"/>
  <c r="C1093" i="16" s="1"/>
  <c r="I1033" i="16"/>
  <c r="E1033" i="16" s="1"/>
  <c r="C1033" i="16" s="1"/>
  <c r="I887" i="16"/>
  <c r="E887" i="16" s="1"/>
  <c r="C887" i="16" s="1"/>
  <c r="I744" i="16"/>
  <c r="E744" i="16" s="1"/>
  <c r="C744" i="16" s="1"/>
  <c r="I600" i="16"/>
  <c r="E600" i="16" s="1"/>
  <c r="C600" i="16" s="1"/>
  <c r="I456" i="16"/>
  <c r="E456" i="16" s="1"/>
  <c r="C456" i="16" s="1"/>
  <c r="I311" i="16"/>
  <c r="E311" i="16" s="1"/>
  <c r="C311" i="16" s="1"/>
  <c r="I155" i="16"/>
  <c r="E155" i="16" s="1"/>
  <c r="C155" i="16" s="1"/>
  <c r="I1043" i="16"/>
  <c r="E1043" i="16" s="1"/>
  <c r="C1043" i="16" s="1"/>
  <c r="I900" i="16"/>
  <c r="E900" i="16" s="1"/>
  <c r="C900" i="16" s="1"/>
  <c r="I756" i="16"/>
  <c r="E756" i="16" s="1"/>
  <c r="C756" i="16" s="1"/>
  <c r="I611" i="16"/>
  <c r="E611" i="16" s="1"/>
  <c r="C611" i="16" s="1"/>
  <c r="I455" i="16"/>
  <c r="E455" i="16" s="1"/>
  <c r="C455" i="16" s="1"/>
  <c r="I312" i="16"/>
  <c r="E312" i="16" s="1"/>
  <c r="C312" i="16" s="1"/>
  <c r="I156" i="16"/>
  <c r="E156" i="16" s="1"/>
  <c r="C156" i="16" s="1"/>
  <c r="I1041" i="16"/>
  <c r="E1041" i="16" s="1"/>
  <c r="C1041" i="16" s="1"/>
  <c r="I898" i="16"/>
  <c r="E898" i="16" s="1"/>
  <c r="C898" i="16" s="1"/>
  <c r="I742" i="16"/>
  <c r="E742" i="16" s="1"/>
  <c r="C742" i="16" s="1"/>
  <c r="I599" i="16"/>
  <c r="E599" i="16" s="1"/>
  <c r="C599" i="16" s="1"/>
  <c r="I454" i="16"/>
  <c r="E454" i="16" s="1"/>
  <c r="C454" i="16" s="1"/>
  <c r="I310" i="16"/>
  <c r="E310" i="16" s="1"/>
  <c r="C310" i="16" s="1"/>
  <c r="I165" i="16"/>
  <c r="E165" i="16" s="1"/>
  <c r="C165" i="16" s="1"/>
  <c r="I1065" i="16"/>
  <c r="E1065" i="16" s="1"/>
  <c r="C1065" i="16" s="1"/>
  <c r="I920" i="16"/>
  <c r="E920" i="16" s="1"/>
  <c r="C920" i="16" s="1"/>
  <c r="I777" i="16"/>
  <c r="E777" i="16" s="1"/>
  <c r="C777" i="16" s="1"/>
  <c r="I633" i="16"/>
  <c r="E633" i="16" s="1"/>
  <c r="C633" i="16" s="1"/>
  <c r="I489" i="16"/>
  <c r="E489" i="16" s="1"/>
  <c r="C489" i="16" s="1"/>
  <c r="I345" i="16"/>
  <c r="E345" i="16" s="1"/>
  <c r="C345" i="16" s="1"/>
  <c r="I201" i="16"/>
  <c r="E201" i="16" s="1"/>
  <c r="C201" i="16" s="1"/>
  <c r="I45" i="16"/>
  <c r="E45" i="16" s="1"/>
  <c r="C45" i="16" s="1"/>
  <c r="I933" i="16"/>
  <c r="E933" i="16" s="1"/>
  <c r="C933" i="16" s="1"/>
  <c r="I789" i="16"/>
  <c r="E789" i="16" s="1"/>
  <c r="C789" i="16" s="1"/>
  <c r="I644" i="16"/>
  <c r="E644" i="16" s="1"/>
  <c r="C644" i="16" s="1"/>
  <c r="I500" i="16"/>
  <c r="E500" i="16" s="1"/>
  <c r="C500" i="16" s="1"/>
  <c r="I356" i="16"/>
  <c r="E356" i="16" s="1"/>
  <c r="C356" i="16" s="1"/>
  <c r="I200" i="16"/>
  <c r="E200" i="16" s="1"/>
  <c r="C200" i="16" s="1"/>
  <c r="I47" i="16"/>
  <c r="E47" i="16" s="1"/>
  <c r="C47" i="16" s="1"/>
  <c r="I944" i="16"/>
  <c r="E944" i="16" s="1"/>
  <c r="C944" i="16" s="1"/>
  <c r="I799" i="16"/>
  <c r="E799" i="16" s="1"/>
  <c r="C799" i="16" s="1"/>
  <c r="I655" i="16"/>
  <c r="E655" i="16" s="1"/>
  <c r="C655" i="16" s="1"/>
  <c r="I512" i="16"/>
  <c r="E512" i="16" s="1"/>
  <c r="C512" i="16" s="1"/>
  <c r="I367" i="16"/>
  <c r="E367" i="16" s="1"/>
  <c r="C367" i="16" s="1"/>
  <c r="I223" i="16"/>
  <c r="E223" i="16" s="1"/>
  <c r="C223" i="16" s="1"/>
  <c r="I79" i="16"/>
  <c r="E79" i="16" s="1"/>
  <c r="C79" i="16" s="1"/>
  <c r="I726" i="16"/>
  <c r="E726" i="16" s="1"/>
  <c r="C726" i="16" s="1"/>
  <c r="I583" i="16"/>
  <c r="E583" i="16" s="1"/>
  <c r="C583" i="16" s="1"/>
  <c r="I439" i="16"/>
  <c r="E439" i="16" s="1"/>
  <c r="C439" i="16" s="1"/>
  <c r="I294" i="16"/>
  <c r="E294" i="16" s="1"/>
  <c r="C294" i="16" s="1"/>
  <c r="I149" i="16"/>
  <c r="E149" i="16" s="1"/>
  <c r="C149" i="16" s="1"/>
  <c r="I785" i="16"/>
  <c r="E785" i="16" s="1"/>
  <c r="C785" i="16" s="1"/>
  <c r="I641" i="16"/>
  <c r="E641" i="16" s="1"/>
  <c r="C641" i="16" s="1"/>
  <c r="I496" i="16"/>
  <c r="E496" i="16" s="1"/>
  <c r="C496" i="16" s="1"/>
  <c r="I353" i="16"/>
  <c r="E353" i="16" s="1"/>
  <c r="C353" i="16" s="1"/>
  <c r="I209" i="16"/>
  <c r="E209" i="16" s="1"/>
  <c r="C209" i="16" s="1"/>
  <c r="I65" i="16"/>
  <c r="E65" i="16" s="1"/>
  <c r="C65" i="16" s="1"/>
  <c r="I964" i="16"/>
  <c r="E964" i="16" s="1"/>
  <c r="C964" i="16" s="1"/>
  <c r="I820" i="16"/>
  <c r="E820" i="16" s="1"/>
  <c r="C820" i="16" s="1"/>
  <c r="I676" i="16"/>
  <c r="E676" i="16" s="1"/>
  <c r="C676" i="16" s="1"/>
  <c r="I531" i="16"/>
  <c r="E531" i="16" s="1"/>
  <c r="C531" i="16" s="1"/>
  <c r="I388" i="16"/>
  <c r="E388" i="16" s="1"/>
  <c r="C388" i="16" s="1"/>
  <c r="I244" i="16"/>
  <c r="E244" i="16" s="1"/>
  <c r="C244" i="16" s="1"/>
  <c r="I100" i="16"/>
  <c r="E100" i="16" s="1"/>
  <c r="C100" i="16" s="1"/>
  <c r="I999" i="16"/>
  <c r="E999" i="16" s="1"/>
  <c r="C999" i="16" s="1"/>
  <c r="I855" i="16"/>
  <c r="E855" i="16" s="1"/>
  <c r="C855" i="16" s="1"/>
  <c r="I711" i="16"/>
  <c r="E711" i="16" s="1"/>
  <c r="C711" i="16" s="1"/>
  <c r="I566" i="16"/>
  <c r="E566" i="16" s="1"/>
  <c r="C566" i="16" s="1"/>
  <c r="I423" i="16"/>
  <c r="E423" i="16" s="1"/>
  <c r="C423" i="16" s="1"/>
  <c r="I267" i="16"/>
  <c r="E267" i="16" s="1"/>
  <c r="C267" i="16" s="1"/>
  <c r="I124" i="16"/>
  <c r="E124" i="16" s="1"/>
  <c r="C124" i="16" s="1"/>
  <c r="I1021" i="16"/>
  <c r="E1021" i="16" s="1"/>
  <c r="C1021" i="16" s="1"/>
  <c r="I878" i="16"/>
  <c r="E878" i="16" s="1"/>
  <c r="C878" i="16" s="1"/>
  <c r="I734" i="16"/>
  <c r="E734" i="16" s="1"/>
  <c r="C734" i="16" s="1"/>
  <c r="I591" i="16"/>
  <c r="E591" i="16" s="1"/>
  <c r="C591" i="16" s="1"/>
  <c r="I446" i="16"/>
  <c r="E446" i="16" s="1"/>
  <c r="C446" i="16" s="1"/>
  <c r="I302" i="16"/>
  <c r="E302" i="16" s="1"/>
  <c r="C302" i="16" s="1"/>
  <c r="I158" i="16"/>
  <c r="E158" i="16" s="1"/>
  <c r="C158" i="16" s="1"/>
  <c r="I974" i="16"/>
  <c r="E974" i="16" s="1"/>
  <c r="C974" i="16" s="1"/>
  <c r="I828" i="16"/>
  <c r="E828" i="16" s="1"/>
  <c r="C828" i="16" s="1"/>
  <c r="I685" i="16"/>
  <c r="E685" i="16" s="1"/>
  <c r="C685" i="16" s="1"/>
  <c r="I542" i="16"/>
  <c r="E542" i="16" s="1"/>
  <c r="C542" i="16" s="1"/>
  <c r="I397" i="16"/>
  <c r="E397" i="16" s="1"/>
  <c r="C397" i="16" s="1"/>
  <c r="I253" i="16"/>
  <c r="E253" i="16" s="1"/>
  <c r="C253" i="16" s="1"/>
  <c r="I109" i="16"/>
  <c r="E109" i="16" s="1"/>
  <c r="C109" i="16" s="1"/>
  <c r="I2076" i="16"/>
  <c r="E2076" i="16" s="1"/>
  <c r="C2076" i="16" s="1"/>
  <c r="I1871" i="16"/>
  <c r="E1871" i="16" s="1"/>
  <c r="C1871" i="16" s="1"/>
  <c r="I1680" i="16"/>
  <c r="E1680" i="16" s="1"/>
  <c r="C1680" i="16" s="1"/>
  <c r="I1511" i="16"/>
  <c r="E1511" i="16" s="1"/>
  <c r="C1511" i="16" s="1"/>
  <c r="I1343" i="16"/>
  <c r="E1343" i="16" s="1"/>
  <c r="C1343" i="16" s="1"/>
  <c r="I1175" i="16"/>
  <c r="E1175" i="16" s="1"/>
  <c r="C1175" i="16" s="1"/>
  <c r="I2026" i="16"/>
  <c r="E2026" i="16" s="1"/>
  <c r="C2026" i="16" s="1"/>
  <c r="I1858" i="16"/>
  <c r="E1858" i="16" s="1"/>
  <c r="C1858" i="16" s="1"/>
  <c r="I1701" i="16"/>
  <c r="E1701" i="16" s="1"/>
  <c r="C1701" i="16" s="1"/>
  <c r="I1546" i="16"/>
  <c r="E1546" i="16" s="1"/>
  <c r="C1546" i="16" s="1"/>
  <c r="I1378" i="16"/>
  <c r="E1378" i="16" s="1"/>
  <c r="C1378" i="16" s="1"/>
  <c r="I1222" i="16"/>
  <c r="E1222" i="16" s="1"/>
  <c r="C1222" i="16" s="1"/>
  <c r="I2061" i="16"/>
  <c r="E2061" i="16" s="1"/>
  <c r="C2061" i="16" s="1"/>
  <c r="I1916" i="16"/>
  <c r="E1916" i="16" s="1"/>
  <c r="C1916" i="16" s="1"/>
  <c r="I1774" i="16"/>
  <c r="E1774" i="16" s="1"/>
  <c r="C1774" i="16" s="1"/>
  <c r="I1628" i="16"/>
  <c r="E1628" i="16" s="1"/>
  <c r="C1628" i="16" s="1"/>
  <c r="I1486" i="16"/>
  <c r="E1486" i="16" s="1"/>
  <c r="C1486" i="16" s="1"/>
  <c r="I1342" i="16"/>
  <c r="E1342" i="16" s="1"/>
  <c r="C1342" i="16" s="1"/>
  <c r="I1197" i="16"/>
  <c r="E1197" i="16" s="1"/>
  <c r="C1197" i="16" s="1"/>
  <c r="I2047" i="16"/>
  <c r="E2047" i="16" s="1"/>
  <c r="C2047" i="16" s="1"/>
  <c r="I1905" i="16"/>
  <c r="E1905" i="16" s="1"/>
  <c r="C1905" i="16" s="1"/>
  <c r="I1761" i="16"/>
  <c r="E1761" i="16" s="1"/>
  <c r="C1761" i="16" s="1"/>
  <c r="I1615" i="16"/>
  <c r="E1615" i="16" s="1"/>
  <c r="C1615" i="16" s="1"/>
  <c r="I1472" i="16"/>
  <c r="E1472" i="16" s="1"/>
  <c r="C1472" i="16" s="1"/>
  <c r="I1328" i="16"/>
  <c r="E1328" i="16" s="1"/>
  <c r="C1328" i="16" s="1"/>
  <c r="I1184" i="16"/>
  <c r="E1184" i="16" s="1"/>
  <c r="C1184" i="16" s="1"/>
  <c r="I2072" i="16"/>
  <c r="E2072" i="16" s="1"/>
  <c r="C2072" i="16" s="1"/>
  <c r="I1927" i="16"/>
  <c r="E1927" i="16" s="1"/>
  <c r="C1927" i="16" s="1"/>
  <c r="I1784" i="16"/>
  <c r="E1784" i="16" s="1"/>
  <c r="C1784" i="16" s="1"/>
  <c r="I1638" i="16"/>
  <c r="E1638" i="16" s="1"/>
  <c r="C1638" i="16" s="1"/>
  <c r="I1483" i="16"/>
  <c r="E1483" i="16" s="1"/>
  <c r="C1483" i="16" s="1"/>
  <c r="I1327" i="16"/>
  <c r="E1327" i="16" s="1"/>
  <c r="C1327" i="16" s="1"/>
  <c r="I1183" i="16"/>
  <c r="E1183" i="16" s="1"/>
  <c r="C1183" i="16" s="1"/>
  <c r="I1746" i="16"/>
  <c r="E1746" i="16" s="1"/>
  <c r="C1746" i="16" s="1"/>
  <c r="I1602" i="16"/>
  <c r="E1602" i="16" s="1"/>
  <c r="C1602" i="16" s="1"/>
  <c r="I1457" i="16"/>
  <c r="E1457" i="16" s="1"/>
  <c r="C1457" i="16" s="1"/>
  <c r="I1314" i="16"/>
  <c r="E1314" i="16" s="1"/>
  <c r="C1314" i="16" s="1"/>
  <c r="I1170" i="16"/>
  <c r="E1170" i="16" s="1"/>
  <c r="C1170" i="16" s="1"/>
  <c r="I1025" i="16"/>
  <c r="E1025" i="16" s="1"/>
  <c r="C1025" i="16" s="1"/>
  <c r="I883" i="16"/>
  <c r="E883" i="16" s="1"/>
  <c r="C883" i="16" s="1"/>
  <c r="I1722" i="16"/>
  <c r="E1722" i="16" s="1"/>
  <c r="C1722" i="16" s="1"/>
  <c r="I1578" i="16"/>
  <c r="E1578" i="16" s="1"/>
  <c r="C1578" i="16" s="1"/>
  <c r="I1433" i="16"/>
  <c r="E1433" i="16" s="1"/>
  <c r="C1433" i="16" s="1"/>
  <c r="I1288" i="16"/>
  <c r="E1288" i="16" s="1"/>
  <c r="C1288" i="16" s="1"/>
  <c r="I1145" i="16"/>
  <c r="E1145" i="16" s="1"/>
  <c r="C1145" i="16" s="1"/>
  <c r="I1000" i="16"/>
  <c r="E1000" i="16" s="1"/>
  <c r="C1000" i="16" s="1"/>
  <c r="I856" i="16"/>
  <c r="E856" i="16" s="1"/>
  <c r="C856" i="16" s="1"/>
  <c r="I1972" i="16"/>
  <c r="E1972" i="16" s="1"/>
  <c r="C1972" i="16" s="1"/>
  <c r="I1828" i="16"/>
  <c r="E1828" i="16" s="1"/>
  <c r="C1828" i="16" s="1"/>
  <c r="I1684" i="16"/>
  <c r="E1684" i="16" s="1"/>
  <c r="C1684" i="16" s="1"/>
  <c r="I1539" i="16"/>
  <c r="E1539" i="16" s="1"/>
  <c r="C1539" i="16" s="1"/>
  <c r="I1396" i="16"/>
  <c r="E1396" i="16" s="1"/>
  <c r="C1396" i="16" s="1"/>
  <c r="I1252" i="16"/>
  <c r="E1252" i="16" s="1"/>
  <c r="C1252" i="16" s="1"/>
  <c r="I1109" i="16"/>
  <c r="E1109" i="16" s="1"/>
  <c r="C1109" i="16" s="1"/>
  <c r="I1971" i="16"/>
  <c r="E1971" i="16" s="1"/>
  <c r="C1971" i="16" s="1"/>
  <c r="I1826" i="16"/>
  <c r="E1826" i="16" s="1"/>
  <c r="C1826" i="16" s="1"/>
  <c r="I1682" i="16"/>
  <c r="E1682" i="16" s="1"/>
  <c r="C1682" i="16" s="1"/>
  <c r="I1540" i="16"/>
  <c r="E1540" i="16" s="1"/>
  <c r="C1540" i="16" s="1"/>
  <c r="I1395" i="16"/>
  <c r="E1395" i="16" s="1"/>
  <c r="C1395" i="16" s="1"/>
  <c r="I1251" i="16"/>
  <c r="E1251" i="16" s="1"/>
  <c r="C1251" i="16" s="1"/>
  <c r="I1107" i="16"/>
  <c r="E1107" i="16" s="1"/>
  <c r="C1107" i="16" s="1"/>
  <c r="I1981" i="16"/>
  <c r="E1981" i="16" s="1"/>
  <c r="C1981" i="16" s="1"/>
  <c r="I1837" i="16"/>
  <c r="E1837" i="16" s="1"/>
  <c r="C1837" i="16" s="1"/>
  <c r="I1694" i="16"/>
  <c r="E1694" i="16" s="1"/>
  <c r="C1694" i="16" s="1"/>
  <c r="I1549" i="16"/>
  <c r="E1549" i="16" s="1"/>
  <c r="C1549" i="16" s="1"/>
  <c r="I1406" i="16"/>
  <c r="E1406" i="16" s="1"/>
  <c r="C1406" i="16" s="1"/>
  <c r="I1262" i="16"/>
  <c r="E1262" i="16" s="1"/>
  <c r="C1262" i="16" s="1"/>
  <c r="I1117" i="16"/>
  <c r="E1117" i="16" s="1"/>
  <c r="C1117" i="16" s="1"/>
  <c r="I1970" i="16"/>
  <c r="E1970" i="16" s="1"/>
  <c r="C1970" i="16" s="1"/>
  <c r="I1802" i="16"/>
  <c r="E1802" i="16" s="1"/>
  <c r="C1802" i="16" s="1"/>
  <c r="I1657" i="16"/>
  <c r="E1657" i="16" s="1"/>
  <c r="C1657" i="16" s="1"/>
  <c r="I1513" i="16"/>
  <c r="E1513" i="16" s="1"/>
  <c r="C1513" i="16" s="1"/>
  <c r="I1369" i="16"/>
  <c r="E1369" i="16" s="1"/>
  <c r="C1369" i="16" s="1"/>
  <c r="I1225" i="16"/>
  <c r="E1225" i="16" s="1"/>
  <c r="C1225" i="16" s="1"/>
  <c r="I1081" i="16"/>
  <c r="E1081" i="16" s="1"/>
  <c r="C1081" i="16" s="1"/>
  <c r="I1020" i="16"/>
  <c r="E1020" i="16" s="1"/>
  <c r="C1020" i="16" s="1"/>
  <c r="I875" i="16"/>
  <c r="E875" i="16" s="1"/>
  <c r="C875" i="16" s="1"/>
  <c r="I733" i="16"/>
  <c r="E733" i="16" s="1"/>
  <c r="C733" i="16" s="1"/>
  <c r="I588" i="16"/>
  <c r="E588" i="16" s="1"/>
  <c r="C588" i="16" s="1"/>
  <c r="I444" i="16"/>
  <c r="E444" i="16" s="1"/>
  <c r="C444" i="16" s="1"/>
  <c r="I299" i="16"/>
  <c r="E299" i="16" s="1"/>
  <c r="C299" i="16" s="1"/>
  <c r="I145" i="16"/>
  <c r="E145" i="16" s="1"/>
  <c r="C145" i="16" s="1"/>
  <c r="I1031" i="16"/>
  <c r="E1031" i="16" s="1"/>
  <c r="C1031" i="16" s="1"/>
  <c r="I888" i="16"/>
  <c r="E888" i="16" s="1"/>
  <c r="C888" i="16" s="1"/>
  <c r="I743" i="16"/>
  <c r="E743" i="16" s="1"/>
  <c r="C743" i="16" s="1"/>
  <c r="I586" i="16"/>
  <c r="E586" i="16" s="1"/>
  <c r="C586" i="16" s="1"/>
  <c r="I443" i="16"/>
  <c r="E443" i="16" s="1"/>
  <c r="C443" i="16" s="1"/>
  <c r="I300" i="16"/>
  <c r="E300" i="16" s="1"/>
  <c r="C300" i="16" s="1"/>
  <c r="I143" i="16"/>
  <c r="E143" i="16" s="1"/>
  <c r="C143" i="16" s="1"/>
  <c r="I1030" i="16"/>
  <c r="E1030" i="16" s="1"/>
  <c r="C1030" i="16" s="1"/>
  <c r="I886" i="16"/>
  <c r="E886" i="16" s="1"/>
  <c r="C886" i="16" s="1"/>
  <c r="I730" i="16"/>
  <c r="E730" i="16" s="1"/>
  <c r="C730" i="16" s="1"/>
  <c r="I587" i="16"/>
  <c r="E587" i="16" s="1"/>
  <c r="C587" i="16" s="1"/>
  <c r="I442" i="16"/>
  <c r="E442" i="16" s="1"/>
  <c r="C442" i="16" s="1"/>
  <c r="I298" i="16"/>
  <c r="E298" i="16" s="1"/>
  <c r="C298" i="16" s="1"/>
  <c r="I153" i="16"/>
  <c r="E153" i="16" s="1"/>
  <c r="C153" i="16" s="1"/>
  <c r="I1054" i="16"/>
  <c r="E1054" i="16" s="1"/>
  <c r="C1054" i="16" s="1"/>
  <c r="I910" i="16"/>
  <c r="E910" i="16" s="1"/>
  <c r="C910" i="16" s="1"/>
  <c r="I765" i="16"/>
  <c r="E765" i="16" s="1"/>
  <c r="C765" i="16" s="1"/>
  <c r="I621" i="16"/>
  <c r="E621" i="16" s="1"/>
  <c r="C621" i="16" s="1"/>
  <c r="I476" i="16"/>
  <c r="E476" i="16" s="1"/>
  <c r="C476" i="16" s="1"/>
  <c r="I333" i="16"/>
  <c r="E333" i="16" s="1"/>
  <c r="C333" i="16" s="1"/>
  <c r="I189" i="16"/>
  <c r="E189" i="16" s="1"/>
  <c r="C189" i="16" s="1"/>
  <c r="I57" i="16"/>
  <c r="E57" i="16" s="1"/>
  <c r="C57" i="16" s="1"/>
  <c r="I921" i="16"/>
  <c r="E921" i="16" s="1"/>
  <c r="C921" i="16" s="1"/>
  <c r="I775" i="16"/>
  <c r="E775" i="16" s="1"/>
  <c r="C775" i="16" s="1"/>
  <c r="I631" i="16"/>
  <c r="E631" i="16" s="1"/>
  <c r="C631" i="16" s="1"/>
  <c r="I488" i="16"/>
  <c r="E488" i="16" s="1"/>
  <c r="C488" i="16" s="1"/>
  <c r="I344" i="16"/>
  <c r="E344" i="16" s="1"/>
  <c r="C344" i="16" s="1"/>
  <c r="I188" i="16"/>
  <c r="E188" i="16" s="1"/>
  <c r="C188" i="16" s="1"/>
  <c r="I1075" i="16"/>
  <c r="E1075" i="16" s="1"/>
  <c r="C1075" i="16" s="1"/>
  <c r="I931" i="16"/>
  <c r="E931" i="16" s="1"/>
  <c r="C931" i="16" s="1"/>
  <c r="I787" i="16"/>
  <c r="E787" i="16" s="1"/>
  <c r="C787" i="16" s="1"/>
  <c r="I643" i="16"/>
  <c r="E643" i="16" s="1"/>
  <c r="C643" i="16" s="1"/>
  <c r="I498" i="16"/>
  <c r="E498" i="16" s="1"/>
  <c r="C498" i="16" s="1"/>
  <c r="I355" i="16"/>
  <c r="E355" i="16" s="1"/>
  <c r="C355" i="16" s="1"/>
  <c r="I211" i="16"/>
  <c r="E211" i="16" s="1"/>
  <c r="C211" i="16" s="1"/>
  <c r="I67" i="16"/>
  <c r="E67" i="16" s="1"/>
  <c r="C67" i="16" s="1"/>
  <c r="I714" i="16"/>
  <c r="E714" i="16" s="1"/>
  <c r="C714" i="16" s="1"/>
  <c r="I571" i="16"/>
  <c r="E571" i="16" s="1"/>
  <c r="C571" i="16" s="1"/>
  <c r="I426" i="16"/>
  <c r="E426" i="16" s="1"/>
  <c r="C426" i="16" s="1"/>
  <c r="I281" i="16"/>
  <c r="E281" i="16" s="1"/>
  <c r="C281" i="16" s="1"/>
  <c r="I138" i="16"/>
  <c r="E138" i="16" s="1"/>
  <c r="C138" i="16" s="1"/>
  <c r="I773" i="16"/>
  <c r="E773" i="16" s="1"/>
  <c r="C773" i="16" s="1"/>
  <c r="I629" i="16"/>
  <c r="E629" i="16" s="1"/>
  <c r="C629" i="16" s="1"/>
  <c r="I486" i="16"/>
  <c r="E486" i="16" s="1"/>
  <c r="C486" i="16" s="1"/>
  <c r="I341" i="16"/>
  <c r="E341" i="16" s="1"/>
  <c r="C341" i="16" s="1"/>
  <c r="I197" i="16"/>
  <c r="E197" i="16" s="1"/>
  <c r="C197" i="16" s="1"/>
  <c r="I51" i="16"/>
  <c r="E51" i="16" s="1"/>
  <c r="C51" i="16" s="1"/>
  <c r="I952" i="16"/>
  <c r="E952" i="16" s="1"/>
  <c r="C952" i="16" s="1"/>
  <c r="I808" i="16"/>
  <c r="E808" i="16" s="1"/>
  <c r="C808" i="16" s="1"/>
  <c r="I664" i="16"/>
  <c r="E664" i="16" s="1"/>
  <c r="C664" i="16" s="1"/>
  <c r="I520" i="16"/>
  <c r="E520" i="16" s="1"/>
  <c r="C520" i="16" s="1"/>
  <c r="I376" i="16"/>
  <c r="E376" i="16" s="1"/>
  <c r="C376" i="16" s="1"/>
  <c r="I231" i="16"/>
  <c r="E231" i="16" s="1"/>
  <c r="C231" i="16" s="1"/>
  <c r="I89" i="16"/>
  <c r="E89" i="16" s="1"/>
  <c r="C89" i="16" s="1"/>
  <c r="I986" i="16"/>
  <c r="E986" i="16" s="1"/>
  <c r="C986" i="16" s="1"/>
  <c r="I843" i="16"/>
  <c r="E843" i="16" s="1"/>
  <c r="C843" i="16" s="1"/>
  <c r="I699" i="16"/>
  <c r="E699" i="16" s="1"/>
  <c r="C699" i="16" s="1"/>
  <c r="I554" i="16"/>
  <c r="E554" i="16" s="1"/>
  <c r="C554" i="16" s="1"/>
  <c r="I411" i="16"/>
  <c r="E411" i="16" s="1"/>
  <c r="C411" i="16" s="1"/>
  <c r="I256" i="16"/>
  <c r="E256" i="16" s="1"/>
  <c r="C256" i="16" s="1"/>
  <c r="I111" i="16"/>
  <c r="E111" i="16" s="1"/>
  <c r="C111" i="16" s="1"/>
  <c r="I1009" i="16"/>
  <c r="E1009" i="16" s="1"/>
  <c r="C1009" i="16" s="1"/>
  <c r="I866" i="16"/>
  <c r="E866" i="16" s="1"/>
  <c r="C866" i="16" s="1"/>
  <c r="I722" i="16"/>
  <c r="E722" i="16" s="1"/>
  <c r="C722" i="16" s="1"/>
  <c r="I579" i="16"/>
  <c r="E579" i="16" s="1"/>
  <c r="C579" i="16" s="1"/>
  <c r="I434" i="16"/>
  <c r="E434" i="16" s="1"/>
  <c r="C434" i="16" s="1"/>
  <c r="I291" i="16"/>
  <c r="E291" i="16" s="1"/>
  <c r="C291" i="16" s="1"/>
  <c r="I146" i="16"/>
  <c r="E146" i="16" s="1"/>
  <c r="C146" i="16" s="1"/>
  <c r="I961" i="16"/>
  <c r="E961" i="16" s="1"/>
  <c r="C961" i="16" s="1"/>
  <c r="I817" i="16"/>
  <c r="E817" i="16" s="1"/>
  <c r="C817" i="16" s="1"/>
  <c r="I673" i="16"/>
  <c r="E673" i="16" s="1"/>
  <c r="C673" i="16" s="1"/>
  <c r="I529" i="16"/>
  <c r="E529" i="16" s="1"/>
  <c r="C529" i="16" s="1"/>
  <c r="I385" i="16"/>
  <c r="E385" i="16" s="1"/>
  <c r="C385" i="16" s="1"/>
  <c r="I241" i="16"/>
  <c r="E241" i="16" s="1"/>
  <c r="C241" i="16" s="1"/>
  <c r="I2064" i="16"/>
  <c r="E2064" i="16" s="1"/>
  <c r="C2064" i="16" s="1"/>
  <c r="I1860" i="16"/>
  <c r="E1860" i="16" s="1"/>
  <c r="C1860" i="16" s="1"/>
  <c r="I1666" i="16"/>
  <c r="E1666" i="16" s="1"/>
  <c r="C1666" i="16" s="1"/>
  <c r="I1499" i="16"/>
  <c r="E1499" i="16" s="1"/>
  <c r="C1499" i="16" s="1"/>
  <c r="I1319" i="16"/>
  <c r="E1319" i="16" s="1"/>
  <c r="C1319" i="16" s="1"/>
  <c r="I1162" i="16"/>
  <c r="E1162" i="16" s="1"/>
  <c r="C1162" i="16" s="1"/>
  <c r="I2014" i="16"/>
  <c r="E2014" i="16" s="1"/>
  <c r="C2014" i="16" s="1"/>
  <c r="I1846" i="16"/>
  <c r="E1846" i="16" s="1"/>
  <c r="C1846" i="16" s="1"/>
  <c r="I1690" i="16"/>
  <c r="E1690" i="16" s="1"/>
  <c r="C1690" i="16" s="1"/>
  <c r="I1522" i="16"/>
  <c r="E1522" i="16" s="1"/>
  <c r="C1522" i="16" s="1"/>
  <c r="I1366" i="16"/>
  <c r="E1366" i="16" s="1"/>
  <c r="C1366" i="16" s="1"/>
  <c r="I1210" i="16"/>
  <c r="E1210" i="16" s="1"/>
  <c r="C1210" i="16" s="1"/>
  <c r="I2049" i="16"/>
  <c r="E2049" i="16" s="1"/>
  <c r="C2049" i="16" s="1"/>
  <c r="I1904" i="16"/>
  <c r="E1904" i="16" s="1"/>
  <c r="C1904" i="16" s="1"/>
  <c r="I1760" i="16"/>
  <c r="E1760" i="16" s="1"/>
  <c r="C1760" i="16" s="1"/>
  <c r="I1617" i="16"/>
  <c r="E1617" i="16" s="1"/>
  <c r="C1617" i="16" s="1"/>
  <c r="I1474" i="16"/>
  <c r="E1474" i="16" s="1"/>
  <c r="C1474" i="16" s="1"/>
  <c r="I1329" i="16"/>
  <c r="E1329" i="16" s="1"/>
  <c r="C1329" i="16" s="1"/>
  <c r="I1185" i="16"/>
  <c r="E1185" i="16" s="1"/>
  <c r="C1185" i="16" s="1"/>
  <c r="I2036" i="16"/>
  <c r="E2036" i="16" s="1"/>
  <c r="C2036" i="16" s="1"/>
  <c r="I1892" i="16"/>
  <c r="E1892" i="16" s="1"/>
  <c r="C1892" i="16" s="1"/>
  <c r="I1747" i="16"/>
  <c r="E1747" i="16" s="1"/>
  <c r="C1747" i="16" s="1"/>
  <c r="I1604" i="16"/>
  <c r="E1604" i="16" s="1"/>
  <c r="C1604" i="16" s="1"/>
  <c r="I1460" i="16"/>
  <c r="E1460" i="16" s="1"/>
  <c r="C1460" i="16" s="1"/>
  <c r="I1317" i="16"/>
  <c r="E1317" i="16" s="1"/>
  <c r="C1317" i="16" s="1"/>
  <c r="I1172" i="16"/>
  <c r="E1172" i="16" s="1"/>
  <c r="C1172" i="16" s="1"/>
  <c r="I2059" i="16"/>
  <c r="E2059" i="16" s="1"/>
  <c r="C2059" i="16" s="1"/>
  <c r="I1915" i="16"/>
  <c r="E1915" i="16" s="1"/>
  <c r="C1915" i="16" s="1"/>
  <c r="I1771" i="16"/>
  <c r="E1771" i="16" s="1"/>
  <c r="C1771" i="16" s="1"/>
  <c r="I1627" i="16"/>
  <c r="E1627" i="16" s="1"/>
  <c r="C1627" i="16" s="1"/>
  <c r="I1471" i="16"/>
  <c r="E1471" i="16" s="1"/>
  <c r="C1471" i="16" s="1"/>
  <c r="I1315" i="16"/>
  <c r="E1315" i="16" s="1"/>
  <c r="C1315" i="16" s="1"/>
  <c r="I1171" i="16"/>
  <c r="E1171" i="16" s="1"/>
  <c r="C1171" i="16" s="1"/>
  <c r="I1734" i="16"/>
  <c r="E1734" i="16" s="1"/>
  <c r="C1734" i="16" s="1"/>
  <c r="I1590" i="16"/>
  <c r="E1590" i="16" s="1"/>
  <c r="C1590" i="16" s="1"/>
  <c r="I1447" i="16"/>
  <c r="E1447" i="16" s="1"/>
  <c r="C1447" i="16" s="1"/>
  <c r="I1303" i="16"/>
  <c r="E1303" i="16" s="1"/>
  <c r="C1303" i="16" s="1"/>
  <c r="I1158" i="16"/>
  <c r="E1158" i="16" s="1"/>
  <c r="C1158" i="16" s="1"/>
  <c r="I1014" i="16"/>
  <c r="E1014" i="16" s="1"/>
  <c r="C1014" i="16" s="1"/>
  <c r="I869" i="16"/>
  <c r="E869" i="16" s="1"/>
  <c r="C869" i="16" s="1"/>
  <c r="I1710" i="16"/>
  <c r="E1710" i="16" s="1"/>
  <c r="C1710" i="16" s="1"/>
  <c r="I1566" i="16"/>
  <c r="E1566" i="16" s="1"/>
  <c r="C1566" i="16" s="1"/>
  <c r="I1422" i="16"/>
  <c r="E1422" i="16" s="1"/>
  <c r="C1422" i="16" s="1"/>
  <c r="I1277" i="16"/>
  <c r="E1277" i="16" s="1"/>
  <c r="C1277" i="16" s="1"/>
  <c r="I1134" i="16"/>
  <c r="E1134" i="16" s="1"/>
  <c r="C1134" i="16" s="1"/>
  <c r="I990" i="16"/>
  <c r="E990" i="16" s="1"/>
  <c r="C990" i="16" s="1"/>
  <c r="I846" i="16"/>
  <c r="E846" i="16" s="1"/>
  <c r="C846" i="16" s="1"/>
  <c r="I1959" i="16"/>
  <c r="E1959" i="16" s="1"/>
  <c r="C1959" i="16" s="1"/>
  <c r="I1816" i="16"/>
  <c r="E1816" i="16" s="1"/>
  <c r="C1816" i="16" s="1"/>
  <c r="I1672" i="16"/>
  <c r="E1672" i="16" s="1"/>
  <c r="C1672" i="16" s="1"/>
  <c r="I1528" i="16"/>
  <c r="E1528" i="16" s="1"/>
  <c r="C1528" i="16" s="1"/>
  <c r="I1384" i="16"/>
  <c r="E1384" i="16" s="1"/>
  <c r="C1384" i="16" s="1"/>
  <c r="I1240" i="16"/>
  <c r="E1240" i="16" s="1"/>
  <c r="C1240" i="16" s="1"/>
  <c r="I1097" i="16"/>
  <c r="E1097" i="16" s="1"/>
  <c r="C1097" i="16" s="1"/>
  <c r="I1960" i="16"/>
  <c r="E1960" i="16" s="1"/>
  <c r="C1960" i="16" s="1"/>
  <c r="I1815" i="16"/>
  <c r="E1815" i="16" s="1"/>
  <c r="C1815" i="16" s="1"/>
  <c r="I1671" i="16"/>
  <c r="E1671" i="16" s="1"/>
  <c r="C1671" i="16" s="1"/>
  <c r="I1526" i="16"/>
  <c r="E1526" i="16" s="1"/>
  <c r="C1526" i="16" s="1"/>
  <c r="I1382" i="16"/>
  <c r="E1382" i="16" s="1"/>
  <c r="C1382" i="16" s="1"/>
  <c r="I1238" i="16"/>
  <c r="E1238" i="16" s="1"/>
  <c r="C1238" i="16" s="1"/>
  <c r="I1094" i="16"/>
  <c r="E1094" i="16" s="1"/>
  <c r="C1094" i="16" s="1"/>
  <c r="I1969" i="16"/>
  <c r="E1969" i="16" s="1"/>
  <c r="C1969" i="16" s="1"/>
  <c r="I1827" i="16"/>
  <c r="E1827" i="16" s="1"/>
  <c r="C1827" i="16" s="1"/>
  <c r="I1683" i="16"/>
  <c r="E1683" i="16" s="1"/>
  <c r="C1683" i="16" s="1"/>
  <c r="I1538" i="16"/>
  <c r="E1538" i="16" s="1"/>
  <c r="C1538" i="16" s="1"/>
  <c r="I1393" i="16"/>
  <c r="E1393" i="16" s="1"/>
  <c r="C1393" i="16" s="1"/>
  <c r="I1250" i="16"/>
  <c r="E1250" i="16" s="1"/>
  <c r="C1250" i="16" s="1"/>
  <c r="I1106" i="16"/>
  <c r="E1106" i="16" s="1"/>
  <c r="C1106" i="16" s="1"/>
  <c r="I1945" i="16"/>
  <c r="E1945" i="16" s="1"/>
  <c r="C1945" i="16" s="1"/>
  <c r="I1789" i="16"/>
  <c r="E1789" i="16" s="1"/>
  <c r="C1789" i="16" s="1"/>
  <c r="I1646" i="16"/>
  <c r="E1646" i="16" s="1"/>
  <c r="C1646" i="16" s="1"/>
  <c r="I1501" i="16"/>
  <c r="E1501" i="16" s="1"/>
  <c r="C1501" i="16" s="1"/>
  <c r="I1358" i="16"/>
  <c r="E1358" i="16" s="1"/>
  <c r="C1358" i="16" s="1"/>
  <c r="I1214" i="16"/>
  <c r="E1214" i="16" s="1"/>
  <c r="C1214" i="16" s="1"/>
  <c r="I1069" i="16"/>
  <c r="E1069" i="16" s="1"/>
  <c r="C1069" i="16" s="1"/>
  <c r="I1007" i="16"/>
  <c r="E1007" i="16" s="1"/>
  <c r="C1007" i="16" s="1"/>
  <c r="I865" i="16"/>
  <c r="E865" i="16" s="1"/>
  <c r="C865" i="16" s="1"/>
  <c r="I720" i="16"/>
  <c r="E720" i="16" s="1"/>
  <c r="C720" i="16" s="1"/>
  <c r="I576" i="16"/>
  <c r="E576" i="16" s="1"/>
  <c r="C576" i="16" s="1"/>
  <c r="I432" i="16"/>
  <c r="E432" i="16" s="1"/>
  <c r="C432" i="16" s="1"/>
  <c r="I288" i="16"/>
  <c r="E288" i="16" s="1"/>
  <c r="C288" i="16" s="1"/>
  <c r="I131" i="16"/>
  <c r="E131" i="16" s="1"/>
  <c r="C131" i="16" s="1"/>
  <c r="I1019" i="16"/>
  <c r="E1019" i="16" s="1"/>
  <c r="C1019" i="16" s="1"/>
  <c r="I876" i="16"/>
  <c r="E876" i="16" s="1"/>
  <c r="C876" i="16" s="1"/>
  <c r="I731" i="16"/>
  <c r="E731" i="16" s="1"/>
  <c r="C731" i="16" s="1"/>
  <c r="I574" i="16"/>
  <c r="E574" i="16" s="1"/>
  <c r="C574" i="16" s="1"/>
  <c r="I431" i="16"/>
  <c r="E431" i="16" s="1"/>
  <c r="C431" i="16" s="1"/>
  <c r="I287" i="16"/>
  <c r="E287" i="16" s="1"/>
  <c r="C287" i="16" s="1"/>
  <c r="I132" i="16"/>
  <c r="E132" i="16" s="1"/>
  <c r="C132" i="16" s="1"/>
  <c r="I1018" i="16"/>
  <c r="E1018" i="16" s="1"/>
  <c r="C1018" i="16" s="1"/>
  <c r="I874" i="16"/>
  <c r="E874" i="16" s="1"/>
  <c r="C874" i="16" s="1"/>
  <c r="I719" i="16"/>
  <c r="E719" i="16" s="1"/>
  <c r="C719" i="16" s="1"/>
  <c r="I575" i="16"/>
  <c r="E575" i="16" s="1"/>
  <c r="C575" i="16" s="1"/>
  <c r="I430" i="16"/>
  <c r="E430" i="16" s="1"/>
  <c r="C430" i="16" s="1"/>
  <c r="I285" i="16"/>
  <c r="E285" i="16" s="1"/>
  <c r="C285" i="16" s="1"/>
  <c r="I141" i="16"/>
  <c r="E141" i="16" s="1"/>
  <c r="C141" i="16" s="1"/>
  <c r="I1042" i="16"/>
  <c r="E1042" i="16" s="1"/>
  <c r="C1042" i="16" s="1"/>
  <c r="I897" i="16"/>
  <c r="E897" i="16" s="1"/>
  <c r="C897" i="16" s="1"/>
  <c r="I753" i="16"/>
  <c r="E753" i="16" s="1"/>
  <c r="C753" i="16" s="1"/>
  <c r="I610" i="16"/>
  <c r="E610" i="16" s="1"/>
  <c r="C610" i="16" s="1"/>
  <c r="I465" i="16"/>
  <c r="E465" i="16" s="1"/>
  <c r="C465" i="16" s="1"/>
  <c r="I322" i="16"/>
  <c r="E322" i="16" s="1"/>
  <c r="C322" i="16" s="1"/>
  <c r="I177" i="16"/>
  <c r="E177" i="16" s="1"/>
  <c r="C177" i="16" s="1"/>
  <c r="I1052" i="16"/>
  <c r="E1052" i="16" s="1"/>
  <c r="C1052" i="16" s="1"/>
  <c r="I908" i="16"/>
  <c r="E908" i="16" s="1"/>
  <c r="C908" i="16" s="1"/>
  <c r="I764" i="16"/>
  <c r="E764" i="16" s="1"/>
  <c r="C764" i="16" s="1"/>
  <c r="I620" i="16"/>
  <c r="E620" i="16" s="1"/>
  <c r="C620" i="16" s="1"/>
  <c r="I477" i="16"/>
  <c r="E477" i="16" s="1"/>
  <c r="C477" i="16" s="1"/>
  <c r="I332" i="16"/>
  <c r="E332" i="16" s="1"/>
  <c r="C332" i="16" s="1"/>
  <c r="I176" i="16"/>
  <c r="E176" i="16" s="1"/>
  <c r="C176" i="16" s="1"/>
  <c r="I1063" i="16"/>
  <c r="E1063" i="16" s="1"/>
  <c r="C1063" i="16" s="1"/>
  <c r="I919" i="16"/>
  <c r="E919" i="16" s="1"/>
  <c r="C919" i="16" s="1"/>
  <c r="I776" i="16"/>
  <c r="E776" i="16" s="1"/>
  <c r="C776" i="16" s="1"/>
  <c r="I632" i="16"/>
  <c r="E632" i="16" s="1"/>
  <c r="C632" i="16" s="1"/>
  <c r="I487" i="16"/>
  <c r="E487" i="16" s="1"/>
  <c r="C487" i="16" s="1"/>
  <c r="I343" i="16"/>
  <c r="E343" i="16" s="1"/>
  <c r="C343" i="16" s="1"/>
  <c r="I199" i="16"/>
  <c r="E199" i="16" s="1"/>
  <c r="C199" i="16" s="1"/>
  <c r="I50" i="16"/>
  <c r="E50" i="16" s="1"/>
  <c r="C50" i="16" s="1"/>
  <c r="I702" i="16"/>
  <c r="E702" i="16" s="1"/>
  <c r="C702" i="16" s="1"/>
  <c r="I557" i="16"/>
  <c r="E557" i="16" s="1"/>
  <c r="C557" i="16" s="1"/>
  <c r="I414" i="16"/>
  <c r="E414" i="16" s="1"/>
  <c r="C414" i="16" s="1"/>
  <c r="I270" i="16"/>
  <c r="E270" i="16" s="1"/>
  <c r="C270" i="16" s="1"/>
  <c r="I126" i="16"/>
  <c r="E126" i="16" s="1"/>
  <c r="C126" i="16" s="1"/>
  <c r="I761" i="16"/>
  <c r="E761" i="16" s="1"/>
  <c r="C761" i="16" s="1"/>
  <c r="I617" i="16"/>
  <c r="E617" i="16" s="1"/>
  <c r="C617" i="16" s="1"/>
  <c r="I474" i="16"/>
  <c r="E474" i="16" s="1"/>
  <c r="C474" i="16" s="1"/>
  <c r="I329" i="16"/>
  <c r="E329" i="16" s="1"/>
  <c r="C329" i="16" s="1"/>
  <c r="I185" i="16"/>
  <c r="E185" i="16" s="1"/>
  <c r="C185" i="16" s="1"/>
  <c r="I1084" i="16"/>
  <c r="E1084" i="16" s="1"/>
  <c r="C1084" i="16" s="1"/>
  <c r="I940" i="16"/>
  <c r="E940" i="16" s="1"/>
  <c r="C940" i="16" s="1"/>
  <c r="I797" i="16"/>
  <c r="E797" i="16" s="1"/>
  <c r="C797" i="16" s="1"/>
  <c r="I651" i="16"/>
  <c r="E651" i="16" s="1"/>
  <c r="C651" i="16" s="1"/>
  <c r="I508" i="16"/>
  <c r="E508" i="16" s="1"/>
  <c r="C508" i="16" s="1"/>
  <c r="I364" i="16"/>
  <c r="E364" i="16" s="1"/>
  <c r="C364" i="16" s="1"/>
  <c r="I220" i="16"/>
  <c r="E220" i="16" s="1"/>
  <c r="C220" i="16" s="1"/>
  <c r="I77" i="16"/>
  <c r="E77" i="16" s="1"/>
  <c r="C77" i="16" s="1"/>
  <c r="I975" i="16"/>
  <c r="E975" i="16" s="1"/>
  <c r="C975" i="16" s="1"/>
  <c r="I831" i="16"/>
  <c r="E831" i="16" s="1"/>
  <c r="C831" i="16" s="1"/>
  <c r="I687" i="16"/>
  <c r="E687" i="16" s="1"/>
  <c r="C687" i="16" s="1"/>
  <c r="I544" i="16"/>
  <c r="E544" i="16" s="1"/>
  <c r="C544" i="16" s="1"/>
  <c r="I399" i="16"/>
  <c r="E399" i="16" s="1"/>
  <c r="C399" i="16" s="1"/>
  <c r="I243" i="16"/>
  <c r="E243" i="16" s="1"/>
  <c r="C243" i="16" s="1"/>
  <c r="I99" i="16"/>
  <c r="E99" i="16" s="1"/>
  <c r="C99" i="16" s="1"/>
  <c r="I998" i="16"/>
  <c r="E998" i="16" s="1"/>
  <c r="C998" i="16" s="1"/>
  <c r="I853" i="16"/>
  <c r="E853" i="16" s="1"/>
  <c r="C853" i="16" s="1"/>
  <c r="I710" i="16"/>
  <c r="E710" i="16" s="1"/>
  <c r="C710" i="16" s="1"/>
  <c r="I567" i="16"/>
  <c r="E567" i="16" s="1"/>
  <c r="C567" i="16" s="1"/>
  <c r="I422" i="16"/>
  <c r="E422" i="16" s="1"/>
  <c r="C422" i="16" s="1"/>
  <c r="I277" i="16"/>
  <c r="E277" i="16" s="1"/>
  <c r="C277" i="16" s="1"/>
  <c r="I134" i="16"/>
  <c r="E134" i="16" s="1"/>
  <c r="C134" i="16" s="1"/>
  <c r="I949" i="16"/>
  <c r="E949" i="16" s="1"/>
  <c r="C949" i="16" s="1"/>
  <c r="I805" i="16"/>
  <c r="E805" i="16" s="1"/>
  <c r="C805" i="16" s="1"/>
  <c r="I2040" i="16"/>
  <c r="E2040" i="16" s="1"/>
  <c r="C2040" i="16" s="1"/>
  <c r="I1847" i="16"/>
  <c r="E1847" i="16" s="1"/>
  <c r="C1847" i="16" s="1"/>
  <c r="I1655" i="16"/>
  <c r="E1655" i="16" s="1"/>
  <c r="C1655" i="16" s="1"/>
  <c r="I1487" i="16"/>
  <c r="E1487" i="16" s="1"/>
  <c r="C1487" i="16" s="1"/>
  <c r="I1307" i="16"/>
  <c r="E1307" i="16" s="1"/>
  <c r="C1307" i="16" s="1"/>
  <c r="I1151" i="16"/>
  <c r="E1151" i="16" s="1"/>
  <c r="C1151" i="16" s="1"/>
  <c r="I2003" i="16"/>
  <c r="E2003" i="16" s="1"/>
  <c r="C2003" i="16" s="1"/>
  <c r="I1833" i="16"/>
  <c r="E1833" i="16" s="1"/>
  <c r="C1833" i="16" s="1"/>
  <c r="I1667" i="16"/>
  <c r="E1667" i="16" s="1"/>
  <c r="C1667" i="16" s="1"/>
  <c r="I1510" i="16"/>
  <c r="E1510" i="16" s="1"/>
  <c r="C1510" i="16" s="1"/>
  <c r="I1354" i="16"/>
  <c r="E1354" i="16" s="1"/>
  <c r="C1354" i="16" s="1"/>
  <c r="I1198" i="16"/>
  <c r="E1198" i="16" s="1"/>
  <c r="C1198" i="16" s="1"/>
  <c r="I2038" i="16"/>
  <c r="E2038" i="16" s="1"/>
  <c r="C2038" i="16" s="1"/>
  <c r="I1894" i="16"/>
  <c r="E1894" i="16" s="1"/>
  <c r="C1894" i="16" s="1"/>
  <c r="I1749" i="16"/>
  <c r="E1749" i="16" s="1"/>
  <c r="C1749" i="16" s="1"/>
  <c r="I1605" i="16"/>
  <c r="E1605" i="16" s="1"/>
  <c r="C1605" i="16" s="1"/>
  <c r="I1461" i="16"/>
  <c r="E1461" i="16" s="1"/>
  <c r="C1461" i="16" s="1"/>
  <c r="I1316" i="16"/>
  <c r="E1316" i="16" s="1"/>
  <c r="C1316" i="16" s="1"/>
  <c r="I1173" i="16"/>
  <c r="E1173" i="16" s="1"/>
  <c r="C1173" i="16" s="1"/>
  <c r="I2023" i="16"/>
  <c r="E2023" i="16" s="1"/>
  <c r="C2023" i="16" s="1"/>
  <c r="I1881" i="16"/>
  <c r="E1881" i="16" s="1"/>
  <c r="C1881" i="16" s="1"/>
  <c r="I1736" i="16"/>
  <c r="E1736" i="16" s="1"/>
  <c r="C1736" i="16" s="1"/>
  <c r="I1592" i="16"/>
  <c r="E1592" i="16" s="1"/>
  <c r="C1592" i="16" s="1"/>
  <c r="I1449" i="16"/>
  <c r="E1449" i="16" s="1"/>
  <c r="C1449" i="16" s="1"/>
  <c r="I1305" i="16"/>
  <c r="E1305" i="16" s="1"/>
  <c r="C1305" i="16" s="1"/>
  <c r="I1160" i="16"/>
  <c r="E1160" i="16" s="1"/>
  <c r="C1160" i="16" s="1"/>
  <c r="I2048" i="16"/>
  <c r="E2048" i="16" s="1"/>
  <c r="C2048" i="16" s="1"/>
  <c r="I1903" i="16"/>
  <c r="E1903" i="16" s="1"/>
  <c r="C1903" i="16" s="1"/>
  <c r="I1759" i="16"/>
  <c r="E1759" i="16" s="1"/>
  <c r="C1759" i="16" s="1"/>
  <c r="I1616" i="16"/>
  <c r="E1616" i="16" s="1"/>
  <c r="C1616" i="16" s="1"/>
  <c r="I1459" i="16"/>
  <c r="E1459" i="16" s="1"/>
  <c r="C1459" i="16" s="1"/>
  <c r="I1302" i="16"/>
  <c r="E1302" i="16" s="1"/>
  <c r="C1302" i="16" s="1"/>
  <c r="I1147" i="16"/>
  <c r="E1147" i="16" s="1"/>
  <c r="C1147" i="16" s="1"/>
  <c r="I1721" i="16"/>
  <c r="E1721" i="16" s="1"/>
  <c r="C1721" i="16" s="1"/>
  <c r="I1577" i="16"/>
  <c r="E1577" i="16" s="1"/>
  <c r="C1577" i="16" s="1"/>
  <c r="I1434" i="16"/>
  <c r="E1434" i="16" s="1"/>
  <c r="C1434" i="16" s="1"/>
  <c r="I1290" i="16"/>
  <c r="E1290" i="16" s="1"/>
  <c r="C1290" i="16" s="1"/>
  <c r="I1146" i="16"/>
  <c r="E1146" i="16" s="1"/>
  <c r="C1146" i="16" s="1"/>
  <c r="I1002" i="16"/>
  <c r="E1002" i="16" s="1"/>
  <c r="C1002" i="16" s="1"/>
  <c r="I859" i="16"/>
  <c r="E859" i="16" s="1"/>
  <c r="C859" i="16" s="1"/>
  <c r="I1696" i="16"/>
  <c r="E1696" i="16" s="1"/>
  <c r="C1696" i="16" s="1"/>
  <c r="I1553" i="16"/>
  <c r="E1553" i="16" s="1"/>
  <c r="C1553" i="16" s="1"/>
  <c r="I1410" i="16"/>
  <c r="E1410" i="16" s="1"/>
  <c r="C1410" i="16" s="1"/>
  <c r="I1266" i="16"/>
  <c r="E1266" i="16" s="1"/>
  <c r="C1266" i="16" s="1"/>
  <c r="I1121" i="16"/>
  <c r="E1121" i="16" s="1"/>
  <c r="C1121" i="16" s="1"/>
  <c r="I977" i="16"/>
  <c r="E977" i="16" s="1"/>
  <c r="C977" i="16" s="1"/>
  <c r="I834" i="16"/>
  <c r="E834" i="16" s="1"/>
  <c r="C834" i="16" s="1"/>
  <c r="I1947" i="16"/>
  <c r="E1947" i="16" s="1"/>
  <c r="C1947" i="16" s="1"/>
  <c r="I1805" i="16"/>
  <c r="E1805" i="16" s="1"/>
  <c r="C1805" i="16" s="1"/>
  <c r="I1661" i="16"/>
  <c r="E1661" i="16" s="1"/>
  <c r="C1661" i="16" s="1"/>
  <c r="I1516" i="16"/>
  <c r="E1516" i="16" s="1"/>
  <c r="C1516" i="16" s="1"/>
  <c r="I1372" i="16"/>
  <c r="E1372" i="16" s="1"/>
  <c r="C1372" i="16" s="1"/>
  <c r="I1228" i="16"/>
  <c r="E1228" i="16" s="1"/>
  <c r="C1228" i="16" s="1"/>
  <c r="I2092" i="16"/>
  <c r="E2092" i="16" s="1"/>
  <c r="C2092" i="16" s="1"/>
  <c r="I1948" i="16"/>
  <c r="E1948" i="16" s="1"/>
  <c r="C1948" i="16" s="1"/>
  <c r="I1803" i="16"/>
  <c r="E1803" i="16" s="1"/>
  <c r="C1803" i="16" s="1"/>
  <c r="I1659" i="16"/>
  <c r="E1659" i="16" s="1"/>
  <c r="C1659" i="16" s="1"/>
  <c r="I1515" i="16"/>
  <c r="E1515" i="16" s="1"/>
  <c r="C1515" i="16" s="1"/>
  <c r="I1371" i="16"/>
  <c r="E1371" i="16" s="1"/>
  <c r="C1371" i="16" s="1"/>
  <c r="I1226" i="16"/>
  <c r="E1226" i="16" s="1"/>
  <c r="C1226" i="16" s="1"/>
  <c r="I2102" i="16"/>
  <c r="E2102" i="16" s="1"/>
  <c r="C2102" i="16" s="1"/>
  <c r="I1958" i="16"/>
  <c r="E1958" i="16" s="1"/>
  <c r="C1958" i="16" s="1"/>
  <c r="I1814" i="16"/>
  <c r="E1814" i="16" s="1"/>
  <c r="C1814" i="16" s="1"/>
  <c r="I1670" i="16"/>
  <c r="E1670" i="16" s="1"/>
  <c r="C1670" i="16" s="1"/>
  <c r="I1527" i="16"/>
  <c r="E1527" i="16" s="1"/>
  <c r="C1527" i="16" s="1"/>
  <c r="I1383" i="16"/>
  <c r="E1383" i="16" s="1"/>
  <c r="C1383" i="16" s="1"/>
  <c r="I1239" i="16"/>
  <c r="E1239" i="16" s="1"/>
  <c r="C1239" i="16" s="1"/>
  <c r="I1095" i="16"/>
  <c r="E1095" i="16" s="1"/>
  <c r="C1095" i="16" s="1"/>
  <c r="I1932" i="16"/>
  <c r="E1932" i="16" s="1"/>
  <c r="C1932" i="16" s="1"/>
  <c r="I1777" i="16"/>
  <c r="E1777" i="16" s="1"/>
  <c r="C1777" i="16" s="1"/>
  <c r="I1633" i="16"/>
  <c r="E1633" i="16" s="1"/>
  <c r="C1633" i="16" s="1"/>
  <c r="I1489" i="16"/>
  <c r="E1489" i="16" s="1"/>
  <c r="C1489" i="16" s="1"/>
  <c r="I1345" i="16"/>
  <c r="E1345" i="16" s="1"/>
  <c r="C1345" i="16" s="1"/>
  <c r="I1201" i="16"/>
  <c r="E1201" i="16" s="1"/>
  <c r="C1201" i="16" s="1"/>
  <c r="I1057" i="16"/>
  <c r="E1057" i="16" s="1"/>
  <c r="C1057" i="16" s="1"/>
  <c r="I997" i="16"/>
  <c r="E997" i="16" s="1"/>
  <c r="C997" i="16" s="1"/>
  <c r="I851" i="16"/>
  <c r="E851" i="16" s="1"/>
  <c r="C851" i="16" s="1"/>
  <c r="I708" i="16"/>
  <c r="E708" i="16" s="1"/>
  <c r="C708" i="16" s="1"/>
  <c r="I564" i="16"/>
  <c r="E564" i="16" s="1"/>
  <c r="C564" i="16" s="1"/>
  <c r="I420" i="16"/>
  <c r="E420" i="16" s="1"/>
  <c r="C420" i="16" s="1"/>
  <c r="I265" i="16"/>
  <c r="E265" i="16" s="1"/>
  <c r="C265" i="16" s="1"/>
  <c r="I119" i="16"/>
  <c r="E119" i="16" s="1"/>
  <c r="C119" i="16" s="1"/>
  <c r="I1008" i="16"/>
  <c r="E1008" i="16" s="1"/>
  <c r="C1008" i="16" s="1"/>
  <c r="I863" i="16"/>
  <c r="E863" i="16" s="1"/>
  <c r="C863" i="16" s="1"/>
  <c r="I718" i="16"/>
  <c r="E718" i="16" s="1"/>
  <c r="C718" i="16" s="1"/>
  <c r="I563" i="16"/>
  <c r="E563" i="16" s="1"/>
  <c r="C563" i="16" s="1"/>
  <c r="I419" i="16"/>
  <c r="E419" i="16" s="1"/>
  <c r="C419" i="16" s="1"/>
  <c r="I276" i="16"/>
  <c r="E276" i="16" s="1"/>
  <c r="C276" i="16" s="1"/>
  <c r="I120" i="16"/>
  <c r="E120" i="16" s="1"/>
  <c r="C120" i="16" s="1"/>
  <c r="I1005" i="16"/>
  <c r="E1005" i="16" s="1"/>
  <c r="C1005" i="16" s="1"/>
  <c r="I862" i="16"/>
  <c r="E862" i="16" s="1"/>
  <c r="C862" i="16" s="1"/>
  <c r="I706" i="16"/>
  <c r="E706" i="16" s="1"/>
  <c r="C706" i="16" s="1"/>
  <c r="I561" i="16"/>
  <c r="E561" i="16" s="1"/>
  <c r="C561" i="16" s="1"/>
  <c r="I418" i="16"/>
  <c r="E418" i="16" s="1"/>
  <c r="C418" i="16" s="1"/>
  <c r="I273" i="16"/>
  <c r="E273" i="16" s="1"/>
  <c r="C273" i="16" s="1"/>
  <c r="I130" i="16"/>
  <c r="E130" i="16" s="1"/>
  <c r="C130" i="16" s="1"/>
  <c r="I1028" i="16"/>
  <c r="E1028" i="16" s="1"/>
  <c r="C1028" i="16" s="1"/>
  <c r="I885" i="16"/>
  <c r="E885" i="16" s="1"/>
  <c r="C885" i="16" s="1"/>
  <c r="I741" i="16"/>
  <c r="E741" i="16" s="1"/>
  <c r="C741" i="16" s="1"/>
  <c r="I597" i="16"/>
  <c r="E597" i="16" s="1"/>
  <c r="C597" i="16" s="1"/>
  <c r="I453" i="16"/>
  <c r="E453" i="16" s="1"/>
  <c r="C453" i="16" s="1"/>
  <c r="I309" i="16"/>
  <c r="E309" i="16" s="1"/>
  <c r="C309" i="16" s="1"/>
  <c r="I166" i="16"/>
  <c r="E166" i="16" s="1"/>
  <c r="C166" i="16" s="1"/>
  <c r="I1039" i="16"/>
  <c r="E1039" i="16" s="1"/>
  <c r="C1039" i="16" s="1"/>
  <c r="I896" i="16"/>
  <c r="E896" i="16" s="1"/>
  <c r="C896" i="16" s="1"/>
  <c r="I752" i="16"/>
  <c r="E752" i="16" s="1"/>
  <c r="C752" i="16" s="1"/>
  <c r="I608" i="16"/>
  <c r="E608" i="16" s="1"/>
  <c r="C608" i="16" s="1"/>
  <c r="I464" i="16"/>
  <c r="E464" i="16" s="1"/>
  <c r="C464" i="16" s="1"/>
  <c r="I308" i="16"/>
  <c r="E308" i="16" s="1"/>
  <c r="C308" i="16" s="1"/>
  <c r="I164" i="16"/>
  <c r="E164" i="16" s="1"/>
  <c r="C164" i="16" s="1"/>
  <c r="I1051" i="16"/>
  <c r="E1051" i="16" s="1"/>
  <c r="C1051" i="16" s="1"/>
  <c r="I907" i="16"/>
  <c r="E907" i="16" s="1"/>
  <c r="C907" i="16" s="1"/>
  <c r="I763" i="16"/>
  <c r="E763" i="16" s="1"/>
  <c r="C763" i="16" s="1"/>
  <c r="I619" i="16"/>
  <c r="E619" i="16" s="1"/>
  <c r="C619" i="16" s="1"/>
  <c r="I475" i="16"/>
  <c r="E475" i="16" s="1"/>
  <c r="C475" i="16" s="1"/>
  <c r="I331" i="16"/>
  <c r="E331" i="16" s="1"/>
  <c r="C331" i="16" s="1"/>
  <c r="I187" i="16"/>
  <c r="E187" i="16" s="1"/>
  <c r="C187" i="16" s="1"/>
  <c r="I49" i="16"/>
  <c r="E49" i="16" s="1"/>
  <c r="C49" i="16" s="1"/>
  <c r="I690" i="16"/>
  <c r="E690" i="16" s="1"/>
  <c r="C690" i="16" s="1"/>
  <c r="I545" i="16"/>
  <c r="E545" i="16" s="1"/>
  <c r="C545" i="16" s="1"/>
  <c r="I402" i="16"/>
  <c r="E402" i="16" s="1"/>
  <c r="C402" i="16" s="1"/>
  <c r="I258" i="16"/>
  <c r="E258" i="16" s="1"/>
  <c r="C258" i="16" s="1"/>
  <c r="I114" i="16"/>
  <c r="E114" i="16" s="1"/>
  <c r="C114" i="16" s="1"/>
  <c r="I748" i="16"/>
  <c r="E748" i="16" s="1"/>
  <c r="C748" i="16" s="1"/>
  <c r="I605" i="16"/>
  <c r="E605" i="16" s="1"/>
  <c r="C605" i="16" s="1"/>
  <c r="I461" i="16"/>
  <c r="E461" i="16" s="1"/>
  <c r="C461" i="16" s="1"/>
  <c r="I317" i="16"/>
  <c r="E317" i="16" s="1"/>
  <c r="C317" i="16" s="1"/>
  <c r="I174" i="16"/>
  <c r="E174" i="16" s="1"/>
  <c r="C174" i="16" s="1"/>
  <c r="I1071" i="16"/>
  <c r="E1071" i="16" s="1"/>
  <c r="C1071" i="16" s="1"/>
  <c r="I928" i="16"/>
  <c r="E928" i="16" s="1"/>
  <c r="C928" i="16" s="1"/>
  <c r="I784" i="16"/>
  <c r="E784" i="16" s="1"/>
  <c r="C784" i="16" s="1"/>
  <c r="I640" i="16"/>
  <c r="E640" i="16" s="1"/>
  <c r="C640" i="16" s="1"/>
  <c r="I497" i="16"/>
  <c r="E497" i="16" s="1"/>
  <c r="C497" i="16" s="1"/>
  <c r="I352" i="16"/>
  <c r="E352" i="16" s="1"/>
  <c r="C352" i="16" s="1"/>
  <c r="I208" i="16"/>
  <c r="E208" i="16" s="1"/>
  <c r="C208" i="16" s="1"/>
  <c r="I63" i="16"/>
  <c r="E63" i="16" s="1"/>
  <c r="C63" i="16" s="1"/>
  <c r="I963" i="16"/>
  <c r="E963" i="16" s="1"/>
  <c r="C963" i="16" s="1"/>
  <c r="I819" i="16"/>
  <c r="E819" i="16" s="1"/>
  <c r="C819" i="16" s="1"/>
  <c r="I675" i="16"/>
  <c r="E675" i="16" s="1"/>
  <c r="C675" i="16" s="1"/>
  <c r="I532" i="16"/>
  <c r="E532" i="16" s="1"/>
  <c r="C532" i="16" s="1"/>
  <c r="I387" i="16"/>
  <c r="E387" i="16" s="1"/>
  <c r="C387" i="16" s="1"/>
  <c r="I232" i="16"/>
  <c r="E232" i="16" s="1"/>
  <c r="C232" i="16" s="1"/>
  <c r="I87" i="16"/>
  <c r="E87" i="16" s="1"/>
  <c r="C87" i="16" s="1"/>
  <c r="I987" i="16"/>
  <c r="E987" i="16" s="1"/>
  <c r="C987" i="16" s="1"/>
  <c r="I841" i="16"/>
  <c r="E841" i="16" s="1"/>
  <c r="C841" i="16" s="1"/>
  <c r="I698" i="16"/>
  <c r="E698" i="16" s="1"/>
  <c r="C698" i="16" s="1"/>
  <c r="I555" i="16"/>
  <c r="E555" i="16" s="1"/>
  <c r="C555" i="16" s="1"/>
  <c r="I410" i="16"/>
  <c r="E410" i="16" s="1"/>
  <c r="C410" i="16" s="1"/>
  <c r="I266" i="16"/>
  <c r="E266" i="16" s="1"/>
  <c r="C266" i="16" s="1"/>
  <c r="I122" i="16"/>
  <c r="E122" i="16" s="1"/>
  <c r="C122" i="16" s="1"/>
  <c r="I937" i="16"/>
  <c r="E937" i="16" s="1"/>
  <c r="C937" i="16" s="1"/>
  <c r="I793" i="16"/>
  <c r="E793" i="16" s="1"/>
  <c r="C793" i="16" s="1"/>
  <c r="I649" i="16"/>
  <c r="E649" i="16" s="1"/>
  <c r="C649" i="16" s="1"/>
  <c r="I505" i="16"/>
  <c r="E505" i="16" s="1"/>
  <c r="C505" i="16" s="1"/>
  <c r="I361" i="16"/>
  <c r="E361" i="16" s="1"/>
  <c r="C361" i="16" s="1"/>
  <c r="I216" i="16"/>
  <c r="E216" i="16" s="1"/>
  <c r="C216" i="16" s="1"/>
  <c r="I73" i="16"/>
  <c r="E73" i="16" s="1"/>
  <c r="C73" i="16" s="1"/>
  <c r="I2027" i="16"/>
  <c r="E2027" i="16" s="1"/>
  <c r="C2027" i="16" s="1"/>
  <c r="I1810" i="16"/>
  <c r="E1810" i="16" s="1"/>
  <c r="C1810" i="16" s="1"/>
  <c r="I1643" i="16"/>
  <c r="E1643" i="16" s="1"/>
  <c r="C1643" i="16" s="1"/>
  <c r="I1463" i="16"/>
  <c r="E1463" i="16" s="1"/>
  <c r="C1463" i="16" s="1"/>
  <c r="I1295" i="16"/>
  <c r="E1295" i="16" s="1"/>
  <c r="C1295" i="16" s="1"/>
  <c r="I1139" i="16"/>
  <c r="E1139" i="16" s="1"/>
  <c r="C1139" i="16" s="1"/>
  <c r="I1989" i="16"/>
  <c r="E1989" i="16" s="1"/>
  <c r="C1989" i="16" s="1"/>
  <c r="I1811" i="16"/>
  <c r="E1811" i="16" s="1"/>
  <c r="C1811" i="16" s="1"/>
  <c r="I1654" i="16"/>
  <c r="E1654" i="16" s="1"/>
  <c r="C1654" i="16" s="1"/>
  <c r="I1498" i="16"/>
  <c r="E1498" i="16" s="1"/>
  <c r="C1498" i="16" s="1"/>
  <c r="I1341" i="16"/>
  <c r="E1341" i="16" s="1"/>
  <c r="C1341" i="16" s="1"/>
  <c r="I1186" i="16"/>
  <c r="E1186" i="16" s="1"/>
  <c r="C1186" i="16" s="1"/>
  <c r="I2025" i="16"/>
  <c r="E2025" i="16" s="1"/>
  <c r="C2025" i="16" s="1"/>
  <c r="I1880" i="16"/>
  <c r="E1880" i="16" s="1"/>
  <c r="C1880" i="16" s="1"/>
  <c r="I1738" i="16"/>
  <c r="E1738" i="16" s="1"/>
  <c r="C1738" i="16" s="1"/>
  <c r="I1594" i="16"/>
  <c r="E1594" i="16" s="1"/>
  <c r="C1594" i="16" s="1"/>
  <c r="I1448" i="16"/>
  <c r="E1448" i="16" s="1"/>
  <c r="C1448" i="16" s="1"/>
  <c r="I1304" i="16"/>
  <c r="E1304" i="16" s="1"/>
  <c r="C1304" i="16" s="1"/>
  <c r="I1161" i="16"/>
  <c r="E1161" i="16" s="1"/>
  <c r="C1161" i="16" s="1"/>
  <c r="I2011" i="16"/>
  <c r="E2011" i="16" s="1"/>
  <c r="C2011" i="16" s="1"/>
  <c r="I1869" i="16"/>
  <c r="E1869" i="16" s="1"/>
  <c r="C1869" i="16" s="1"/>
  <c r="I1724" i="16"/>
  <c r="E1724" i="16" s="1"/>
  <c r="C1724" i="16" s="1"/>
  <c r="I1581" i="16"/>
  <c r="E1581" i="16" s="1"/>
  <c r="C1581" i="16" s="1"/>
  <c r="I1436" i="16"/>
  <c r="E1436" i="16" s="1"/>
  <c r="C1436" i="16" s="1"/>
  <c r="I1292" i="16"/>
  <c r="E1292" i="16" s="1"/>
  <c r="C1292" i="16" s="1"/>
  <c r="I1148" i="16"/>
  <c r="E1148" i="16" s="1"/>
  <c r="C1148" i="16" s="1"/>
  <c r="I2035" i="16"/>
  <c r="E2035" i="16" s="1"/>
  <c r="C2035" i="16" s="1"/>
  <c r="I1891" i="16"/>
  <c r="E1891" i="16" s="1"/>
  <c r="C1891" i="16" s="1"/>
  <c r="I1748" i="16"/>
  <c r="E1748" i="16" s="1"/>
  <c r="C1748" i="16" s="1"/>
  <c r="I1603" i="16"/>
  <c r="E1603" i="16" s="1"/>
  <c r="C1603" i="16" s="1"/>
  <c r="I1446" i="16"/>
  <c r="E1446" i="16" s="1"/>
  <c r="C1446" i="16" s="1"/>
  <c r="I1291" i="16"/>
  <c r="E1291" i="16" s="1"/>
  <c r="C1291" i="16" s="1"/>
  <c r="I1136" i="16"/>
  <c r="E1136" i="16" s="1"/>
  <c r="C1136" i="16" s="1"/>
  <c r="I1709" i="16"/>
  <c r="E1709" i="16" s="1"/>
  <c r="C1709" i="16" s="1"/>
  <c r="I1565" i="16"/>
  <c r="E1565" i="16" s="1"/>
  <c r="C1565" i="16" s="1"/>
  <c r="I1421" i="16"/>
  <c r="E1421" i="16" s="1"/>
  <c r="C1421" i="16" s="1"/>
  <c r="I1278" i="16"/>
  <c r="E1278" i="16" s="1"/>
  <c r="C1278" i="16" s="1"/>
  <c r="I1133" i="16"/>
  <c r="E1133" i="16" s="1"/>
  <c r="C1133" i="16" s="1"/>
  <c r="I989" i="16"/>
  <c r="E989" i="16" s="1"/>
  <c r="C989" i="16" s="1"/>
  <c r="I845" i="16"/>
  <c r="E845" i="16" s="1"/>
  <c r="C845" i="16" s="1"/>
  <c r="I1685" i="16"/>
  <c r="E1685" i="16" s="1"/>
  <c r="C1685" i="16" s="1"/>
  <c r="I1541" i="16"/>
  <c r="E1541" i="16" s="1"/>
  <c r="C1541" i="16" s="1"/>
  <c r="I1397" i="16"/>
  <c r="E1397" i="16" s="1"/>
  <c r="C1397" i="16" s="1"/>
  <c r="I1253" i="16"/>
  <c r="E1253" i="16" s="1"/>
  <c r="C1253" i="16" s="1"/>
  <c r="I1108" i="16"/>
  <c r="E1108" i="16" s="1"/>
  <c r="C1108" i="16" s="1"/>
  <c r="I965" i="16"/>
  <c r="E965" i="16" s="1"/>
  <c r="C965" i="16" s="1"/>
  <c r="I2079" i="16"/>
  <c r="E2079" i="16" s="1"/>
  <c r="C2079" i="16" s="1"/>
  <c r="I1935" i="16"/>
  <c r="E1935" i="16" s="1"/>
  <c r="C1935" i="16" s="1"/>
  <c r="I1791" i="16"/>
  <c r="E1791" i="16" s="1"/>
  <c r="C1791" i="16" s="1"/>
  <c r="I1649" i="16"/>
  <c r="E1649" i="16" s="1"/>
  <c r="C1649" i="16" s="1"/>
  <c r="I1504" i="16"/>
  <c r="E1504" i="16" s="1"/>
  <c r="C1504" i="16" s="1"/>
  <c r="I1360" i="16"/>
  <c r="E1360" i="16" s="1"/>
  <c r="C1360" i="16" s="1"/>
  <c r="I1216" i="16"/>
  <c r="E1216" i="16" s="1"/>
  <c r="C1216" i="16" s="1"/>
  <c r="I2080" i="16"/>
  <c r="E2080" i="16" s="1"/>
  <c r="C2080" i="16" s="1"/>
  <c r="I1936" i="16"/>
  <c r="E1936" i="16" s="1"/>
  <c r="C1936" i="16" s="1"/>
  <c r="I1792" i="16"/>
  <c r="E1792" i="16" s="1"/>
  <c r="C1792" i="16" s="1"/>
  <c r="I1647" i="16"/>
  <c r="E1647" i="16" s="1"/>
  <c r="C1647" i="16" s="1"/>
  <c r="I1502" i="16"/>
  <c r="E1502" i="16" s="1"/>
  <c r="C1502" i="16" s="1"/>
  <c r="I1359" i="16"/>
  <c r="E1359" i="16" s="1"/>
  <c r="C1359" i="16" s="1"/>
  <c r="I1215" i="16"/>
  <c r="E1215" i="16" s="1"/>
  <c r="C1215" i="16" s="1"/>
  <c r="I2090" i="16"/>
  <c r="E2090" i="16" s="1"/>
  <c r="C2090" i="16" s="1"/>
  <c r="I1946" i="16"/>
  <c r="E1946" i="16" s="1"/>
  <c r="C1946" i="16" s="1"/>
  <c r="I1801" i="16"/>
  <c r="E1801" i="16" s="1"/>
  <c r="C1801" i="16" s="1"/>
  <c r="I1658" i="16"/>
  <c r="E1658" i="16" s="1"/>
  <c r="C1658" i="16" s="1"/>
  <c r="I1514" i="16"/>
  <c r="E1514" i="16" s="1"/>
  <c r="C1514" i="16" s="1"/>
  <c r="I1370" i="16"/>
  <c r="E1370" i="16" s="1"/>
  <c r="C1370" i="16" s="1"/>
  <c r="I1227" i="16"/>
  <c r="E1227" i="16" s="1"/>
  <c r="C1227" i="16" s="1"/>
  <c r="I2077" i="16"/>
  <c r="E2077" i="16" s="1"/>
  <c r="C2077" i="16" s="1"/>
  <c r="I1922" i="16"/>
  <c r="E1922" i="16" s="1"/>
  <c r="C1922" i="16" s="1"/>
  <c r="I1766" i="16"/>
  <c r="E1766" i="16" s="1"/>
  <c r="C1766" i="16" s="1"/>
  <c r="I1621" i="16"/>
  <c r="E1621" i="16" s="1"/>
  <c r="C1621" i="16" s="1"/>
  <c r="I1476" i="16"/>
  <c r="E1476" i="16" s="1"/>
  <c r="C1476" i="16" s="1"/>
  <c r="I1333" i="16"/>
  <c r="E1333" i="16" s="1"/>
  <c r="C1333" i="16" s="1"/>
  <c r="I1189" i="16"/>
  <c r="E1189" i="16" s="1"/>
  <c r="C1189" i="16" s="1"/>
  <c r="I1044" i="16"/>
  <c r="E1044" i="16" s="1"/>
  <c r="C1044" i="16" s="1"/>
  <c r="I984" i="16"/>
  <c r="E984" i="16" s="1"/>
  <c r="C984" i="16" s="1"/>
  <c r="I840" i="16"/>
  <c r="E840" i="16" s="1"/>
  <c r="C840" i="16" s="1"/>
  <c r="I696" i="16"/>
  <c r="E696" i="16" s="1"/>
  <c r="C696" i="16" s="1"/>
  <c r="I553" i="16"/>
  <c r="E553" i="16" s="1"/>
  <c r="C553" i="16" s="1"/>
  <c r="I408" i="16"/>
  <c r="E408" i="16" s="1"/>
  <c r="C408" i="16" s="1"/>
  <c r="I252" i="16"/>
  <c r="E252" i="16" s="1"/>
  <c r="C252" i="16" s="1"/>
  <c r="I107" i="16"/>
  <c r="E107" i="16" s="1"/>
  <c r="C107" i="16" s="1"/>
  <c r="I995" i="16"/>
  <c r="E995" i="16" s="1"/>
  <c r="C995" i="16" s="1"/>
  <c r="I852" i="16"/>
  <c r="E852" i="16" s="1"/>
  <c r="C852" i="16" s="1"/>
  <c r="I707" i="16"/>
  <c r="E707" i="16" s="1"/>
  <c r="C707" i="16" s="1"/>
  <c r="I551" i="16"/>
  <c r="E551" i="16" s="1"/>
  <c r="C551" i="16" s="1"/>
  <c r="I407" i="16"/>
  <c r="E407" i="16" s="1"/>
  <c r="C407" i="16" s="1"/>
  <c r="I263" i="16"/>
  <c r="E263" i="16" s="1"/>
  <c r="C263" i="16" s="1"/>
  <c r="I108" i="16"/>
  <c r="E108" i="16" s="1"/>
  <c r="C108" i="16" s="1"/>
  <c r="I993" i="16"/>
  <c r="E993" i="16" s="1"/>
  <c r="C993" i="16" s="1"/>
  <c r="I849" i="16"/>
  <c r="E849" i="16" s="1"/>
  <c r="C849" i="16" s="1"/>
  <c r="I694" i="16"/>
  <c r="E694" i="16" s="1"/>
  <c r="C694" i="16" s="1"/>
  <c r="I549" i="16"/>
  <c r="E549" i="16" s="1"/>
  <c r="C549" i="16" s="1"/>
  <c r="I406" i="16"/>
  <c r="E406" i="16" s="1"/>
  <c r="C406" i="16" s="1"/>
  <c r="I262" i="16"/>
  <c r="E262" i="16" s="1"/>
  <c r="C262" i="16" s="1"/>
  <c r="I118" i="16"/>
  <c r="E118" i="16" s="1"/>
  <c r="C118" i="16" s="1"/>
  <c r="I1016" i="16"/>
  <c r="E1016" i="16" s="1"/>
  <c r="C1016" i="16" s="1"/>
  <c r="I873" i="16"/>
  <c r="E873" i="16" s="1"/>
  <c r="C873" i="16" s="1"/>
  <c r="I729" i="16"/>
  <c r="E729" i="16" s="1"/>
  <c r="C729" i="16" s="1"/>
  <c r="I584" i="16"/>
  <c r="E584" i="16" s="1"/>
  <c r="C584" i="16" s="1"/>
  <c r="I441" i="16"/>
  <c r="E441" i="16" s="1"/>
  <c r="C441" i="16" s="1"/>
  <c r="I297" i="16"/>
  <c r="E297" i="16" s="1"/>
  <c r="C297" i="16" s="1"/>
  <c r="I154" i="16"/>
  <c r="E154" i="16" s="1"/>
  <c r="C154" i="16" s="1"/>
  <c r="I1029" i="16"/>
  <c r="E1029" i="16" s="1"/>
  <c r="C1029" i="16" s="1"/>
  <c r="I884" i="16"/>
  <c r="E884" i="16" s="1"/>
  <c r="C884" i="16" s="1"/>
  <c r="I740" i="16"/>
  <c r="E740" i="16" s="1"/>
  <c r="C740" i="16" s="1"/>
  <c r="I595" i="16"/>
  <c r="E595" i="16" s="1"/>
  <c r="C595" i="16" s="1"/>
  <c r="I452" i="16"/>
  <c r="E452" i="16" s="1"/>
  <c r="C452" i="16" s="1"/>
  <c r="I295" i="16"/>
  <c r="E295" i="16" s="1"/>
  <c r="C295" i="16" s="1"/>
  <c r="I152" i="16"/>
  <c r="E152" i="16" s="1"/>
  <c r="C152" i="16" s="1"/>
  <c r="I1040" i="16"/>
  <c r="E1040" i="16" s="1"/>
  <c r="C1040" i="16" s="1"/>
  <c r="I895" i="16"/>
  <c r="E895" i="16" s="1"/>
  <c r="C895" i="16" s="1"/>
  <c r="I751" i="16"/>
  <c r="E751" i="16" s="1"/>
  <c r="C751" i="16" s="1"/>
  <c r="I606" i="16"/>
  <c r="E606" i="16" s="1"/>
  <c r="C606" i="16" s="1"/>
  <c r="I463" i="16"/>
  <c r="E463" i="16" s="1"/>
  <c r="C463" i="16" s="1"/>
  <c r="I319" i="16"/>
  <c r="E319" i="16" s="1"/>
  <c r="C319" i="16" s="1"/>
  <c r="I175" i="16"/>
  <c r="E175" i="16" s="1"/>
  <c r="C175" i="16" s="1"/>
  <c r="I821" i="16"/>
  <c r="E821" i="16" s="1"/>
  <c r="C821" i="16" s="1"/>
  <c r="I678" i="16"/>
  <c r="E678" i="16" s="1"/>
  <c r="C678" i="16" s="1"/>
  <c r="I534" i="16"/>
  <c r="E534" i="16" s="1"/>
  <c r="C534" i="16" s="1"/>
  <c r="I390" i="16"/>
  <c r="E390" i="16" s="1"/>
  <c r="C390" i="16" s="1"/>
  <c r="I245" i="16"/>
  <c r="E245" i="16" s="1"/>
  <c r="C245" i="16" s="1"/>
  <c r="I103" i="16"/>
  <c r="E103" i="16" s="1"/>
  <c r="C103" i="16" s="1"/>
  <c r="I196" i="16"/>
  <c r="E196" i="16" s="1"/>
  <c r="C196" i="16" s="1"/>
  <c r="I541" i="16"/>
  <c r="E541" i="16" s="1"/>
  <c r="C541" i="16" s="1"/>
  <c r="I636" i="16"/>
  <c r="E636" i="16" s="1"/>
  <c r="C636" i="16" s="1"/>
  <c r="I205" i="16"/>
  <c r="E205" i="16" s="1"/>
  <c r="C205" i="16" s="1"/>
  <c r="I737" i="16"/>
  <c r="E737" i="16" s="1"/>
  <c r="C737" i="16" s="1"/>
  <c r="I53" i="16"/>
  <c r="E53" i="16" s="1"/>
  <c r="C53" i="16" s="1"/>
  <c r="I398" i="16"/>
  <c r="E398" i="16" s="1"/>
  <c r="C398" i="16" s="1"/>
  <c r="I577" i="16"/>
  <c r="E577" i="16" s="1"/>
  <c r="C577" i="16" s="1"/>
  <c r="I157" i="16"/>
  <c r="E157" i="16" s="1"/>
  <c r="C157" i="16" s="1"/>
  <c r="I593" i="16"/>
  <c r="E593" i="16" s="1"/>
  <c r="C593" i="16" s="1"/>
  <c r="I951" i="16"/>
  <c r="E951" i="16" s="1"/>
  <c r="C951" i="16" s="1"/>
  <c r="I338" i="16"/>
  <c r="E338" i="16" s="1"/>
  <c r="C338" i="16" s="1"/>
  <c r="I552" i="16"/>
  <c r="E552" i="16" s="1"/>
  <c r="C552" i="16" s="1"/>
  <c r="I144" i="16"/>
  <c r="E144" i="16" s="1"/>
  <c r="C144" i="16" s="1"/>
  <c r="I3390" i="16"/>
  <c r="E3390" i="16" s="1"/>
  <c r="C3390" i="16" s="1"/>
  <c r="I449" i="16"/>
  <c r="E449" i="16" s="1"/>
  <c r="C449" i="16" s="1"/>
  <c r="I807" i="16"/>
  <c r="E807" i="16" s="1"/>
  <c r="C807" i="16" s="1"/>
  <c r="I254" i="16"/>
  <c r="E254" i="16" s="1"/>
  <c r="C254" i="16" s="1"/>
  <c r="I516" i="16"/>
  <c r="E516" i="16" s="1"/>
  <c r="C516" i="16" s="1"/>
  <c r="I121" i="16"/>
  <c r="E121" i="16" s="1"/>
  <c r="C121" i="16" s="1"/>
  <c r="I3294" i="16"/>
  <c r="E3294" i="16" s="1"/>
  <c r="C3294" i="16" s="1"/>
  <c r="I306" i="16"/>
  <c r="E306" i="16" s="1"/>
  <c r="C306" i="16" s="1"/>
  <c r="I663" i="16"/>
  <c r="E663" i="16" s="1"/>
  <c r="C663" i="16" s="1"/>
  <c r="I194" i="16"/>
  <c r="E194" i="16" s="1"/>
  <c r="C194" i="16" s="1"/>
  <c r="I493" i="16"/>
  <c r="E493" i="16" s="1"/>
  <c r="C493" i="16" s="1"/>
  <c r="I96" i="16"/>
  <c r="E96" i="16" s="1"/>
  <c r="C96" i="16" s="1"/>
  <c r="I161" i="16"/>
  <c r="E161" i="16" s="1"/>
  <c r="C161" i="16" s="1"/>
  <c r="I519" i="16"/>
  <c r="E519" i="16" s="1"/>
  <c r="C519" i="16" s="1"/>
  <c r="I110" i="16"/>
  <c r="E110" i="16" s="1"/>
  <c r="C110" i="16" s="1"/>
  <c r="I433" i="16"/>
  <c r="E433" i="16" s="1"/>
  <c r="C433" i="16" s="1"/>
  <c r="I85" i="16"/>
  <c r="E85" i="16" s="1"/>
  <c r="C85" i="16" s="1"/>
  <c r="I1060" i="16"/>
  <c r="E1060" i="16" s="1"/>
  <c r="C1060" i="16" s="1"/>
  <c r="I375" i="16"/>
  <c r="E375" i="16" s="1"/>
  <c r="C375" i="16" s="1"/>
  <c r="I44" i="16"/>
  <c r="E44" i="16" s="1"/>
  <c r="C44" i="16" s="1"/>
  <c r="I409" i="16"/>
  <c r="E409" i="16" s="1"/>
  <c r="C409" i="16" s="1"/>
  <c r="I61" i="16"/>
  <c r="E61" i="16" s="1"/>
  <c r="C61" i="16" s="1"/>
  <c r="I3639" i="16"/>
  <c r="E3639" i="16" s="1"/>
  <c r="C3639" i="16" s="1"/>
  <c r="I2442" i="16"/>
  <c r="E2442" i="16" s="1"/>
  <c r="C2442" i="16" s="1"/>
  <c r="I917" i="16"/>
  <c r="E917" i="16" s="1"/>
  <c r="C917" i="16" s="1"/>
  <c r="I219" i="16"/>
  <c r="E219" i="16" s="1"/>
  <c r="C219" i="16" s="1"/>
  <c r="I925" i="16"/>
  <c r="E925" i="16" s="1"/>
  <c r="C925" i="16" s="1"/>
  <c r="I373" i="16"/>
  <c r="E373" i="16" s="1"/>
  <c r="C373" i="16" s="1"/>
  <c r="I772" i="16"/>
  <c r="E772" i="16" s="1"/>
  <c r="C772" i="16" s="1"/>
  <c r="I75" i="16"/>
  <c r="E75" i="16" s="1"/>
  <c r="C75" i="16" s="1"/>
  <c r="I864" i="16"/>
  <c r="E864" i="16" s="1"/>
  <c r="C864" i="16" s="1"/>
  <c r="I349" i="16"/>
  <c r="E349" i="16" s="1"/>
  <c r="C349" i="16" s="1"/>
  <c r="I627" i="16"/>
  <c r="E627" i="16" s="1"/>
  <c r="C627" i="16" s="1"/>
  <c r="I973" i="16"/>
  <c r="E973" i="16" s="1"/>
  <c r="C973" i="16" s="1"/>
  <c r="I780" i="16"/>
  <c r="E780" i="16" s="1"/>
  <c r="C780" i="16" s="1"/>
  <c r="I289" i="16"/>
  <c r="E289" i="16" s="1"/>
  <c r="C289" i="16" s="1"/>
  <c r="I3524" i="16"/>
  <c r="E3524" i="16" s="1"/>
  <c r="C3524" i="16" s="1"/>
  <c r="I484" i="16"/>
  <c r="E484" i="16" s="1"/>
  <c r="C484" i="16" s="1"/>
  <c r="I830" i="16"/>
  <c r="E830" i="16" s="1"/>
  <c r="C830" i="16" s="1"/>
  <c r="I721" i="16"/>
  <c r="E721" i="16" s="1"/>
  <c r="C721" i="16" s="1"/>
  <c r="I264" i="16"/>
  <c r="E264" i="16" s="1"/>
  <c r="C264" i="16" s="1"/>
  <c r="I340" i="16"/>
  <c r="E340" i="16" s="1"/>
  <c r="C340" i="16" s="1"/>
  <c r="I686" i="16"/>
  <c r="E686" i="16" s="1"/>
  <c r="C686" i="16" s="1"/>
  <c r="I661" i="16"/>
  <c r="E661" i="16" s="1"/>
  <c r="C661" i="16" s="1"/>
  <c r="I228" i="16"/>
  <c r="E228" i="16" s="1"/>
  <c r="C228" i="16" s="1"/>
  <c r="I2221" i="16"/>
  <c r="E2221" i="16" s="1"/>
  <c r="C2221" i="16" s="1"/>
  <c r="I2798" i="16"/>
  <c r="E2798" i="16" s="1"/>
  <c r="C2798" i="16" s="1"/>
  <c r="I2834" i="16"/>
  <c r="E2834" i="16" s="1"/>
  <c r="C2834" i="16" s="1"/>
  <c r="I303" i="16"/>
  <c r="E303" i="16" s="1"/>
  <c r="C303" i="16" s="1"/>
  <c r="I2344" i="16"/>
  <c r="E2344" i="16" s="1"/>
  <c r="C2344" i="16" s="1"/>
  <c r="I2697" i="16"/>
  <c r="E2697" i="16" s="1"/>
  <c r="C2697" i="16" s="1"/>
  <c r="I814" i="16"/>
  <c r="E814" i="16" s="1"/>
  <c r="C814" i="16" s="1"/>
  <c r="I71" i="16"/>
  <c r="E71" i="16" s="1"/>
  <c r="C71" i="16" s="1"/>
  <c r="I1893" i="16"/>
  <c r="E1893" i="16" s="1"/>
  <c r="C1893" i="16" s="1"/>
  <c r="I2400" i="16"/>
  <c r="E2400" i="16" s="1"/>
  <c r="C2400" i="16" s="1"/>
  <c r="I275" i="16"/>
  <c r="E275" i="16" s="1"/>
  <c r="C275" i="16" s="1"/>
  <c r="I598" i="16"/>
  <c r="E598" i="16" s="1"/>
  <c r="C598" i="16" s="1"/>
  <c r="I1956" i="16"/>
  <c r="E1956" i="16" s="1"/>
  <c r="C1956" i="16" s="1"/>
  <c r="I227" i="16"/>
  <c r="E227" i="16" s="1"/>
  <c r="C227" i="16" s="1"/>
  <c r="I1872" i="16"/>
  <c r="E1872" i="16" s="1"/>
  <c r="C1872" i="16" s="1"/>
  <c r="I2639" i="16"/>
  <c r="E2639" i="16" s="1"/>
  <c r="C2639" i="16" s="1"/>
  <c r="I1351" i="16"/>
  <c r="E1351" i="16" s="1"/>
  <c r="C1351" i="16" s="1"/>
  <c r="I1543" i="16"/>
  <c r="E1543" i="16" s="1"/>
  <c r="C1543" i="16" s="1"/>
  <c r="I320" i="16"/>
  <c r="E320" i="16" s="1"/>
  <c r="C320" i="16" s="1"/>
  <c r="I2445" i="16"/>
  <c r="E2445" i="16" s="1"/>
  <c r="C2445" i="16" s="1"/>
  <c r="I1159" i="16"/>
  <c r="E1159" i="16" s="1"/>
  <c r="C1159" i="16" s="1"/>
  <c r="I3845" i="16"/>
  <c r="E3845" i="16" s="1"/>
  <c r="C3845" i="16" s="1"/>
  <c r="D68" i="3"/>
  <c r="D93" i="3"/>
  <c r="D99" i="3" s="1"/>
  <c r="D33" i="3"/>
  <c r="F33" i="10" s="1"/>
  <c r="F29" i="3"/>
  <c r="F28" i="3"/>
  <c r="L34" i="5"/>
  <c r="I34" i="5" s="1"/>
  <c r="L18" i="5"/>
  <c r="H18" i="5" s="1"/>
  <c r="Q627" i="16" l="1"/>
  <c r="R627" i="16" s="1"/>
  <c r="N627" i="16" s="1"/>
  <c r="P627" i="16"/>
  <c r="Q1148" i="16"/>
  <c r="R1148" i="16" s="1"/>
  <c r="N1148" i="16" s="1"/>
  <c r="P1148" i="16"/>
  <c r="Q1814" i="16"/>
  <c r="R1814" i="16" s="1"/>
  <c r="N1814" i="16" s="1"/>
  <c r="P1814" i="16"/>
  <c r="Q2048" i="16"/>
  <c r="R2048" i="16" s="1"/>
  <c r="N2048" i="16" s="1"/>
  <c r="P2048" i="16"/>
  <c r="Q1749" i="16"/>
  <c r="R1749" i="16" s="1"/>
  <c r="N1749" i="16" s="1"/>
  <c r="P1749" i="16"/>
  <c r="Q1655" i="16"/>
  <c r="R1655" i="16" s="1"/>
  <c r="N1655" i="16" s="1"/>
  <c r="P1655" i="16"/>
  <c r="P99" i="16"/>
  <c r="Q99" i="16"/>
  <c r="R99" i="16" s="1"/>
  <c r="N99" i="16" s="1"/>
  <c r="Q797" i="16"/>
  <c r="R797" i="16" s="1"/>
  <c r="N797" i="16" s="1"/>
  <c r="P797" i="16"/>
  <c r="P702" i="16"/>
  <c r="Q702" i="16"/>
  <c r="R702" i="16" s="1"/>
  <c r="N702" i="16" s="1"/>
  <c r="Q620" i="16"/>
  <c r="R620" i="16" s="1"/>
  <c r="N620" i="16" s="1"/>
  <c r="P620" i="16"/>
  <c r="Q285" i="16"/>
  <c r="R285" i="16" s="1"/>
  <c r="N285" i="16" s="1"/>
  <c r="P285" i="16"/>
  <c r="Q1019" i="16"/>
  <c r="R1019" i="16" s="1"/>
  <c r="N1019" i="16" s="1"/>
  <c r="P1019" i="16"/>
  <c r="Q1646" i="16"/>
  <c r="R1646" i="16" s="1"/>
  <c r="N1646" i="16" s="1"/>
  <c r="P1646" i="16"/>
  <c r="P1382" i="16"/>
  <c r="Q1382" i="16"/>
  <c r="R1382" i="16" s="1"/>
  <c r="N1382" i="16" s="1"/>
  <c r="P846" i="16"/>
  <c r="Q846" i="16"/>
  <c r="R846" i="16" s="1"/>
  <c r="N846" i="16" s="1"/>
  <c r="Q1590" i="16"/>
  <c r="R1590" i="16" s="1"/>
  <c r="N1590" i="16" s="1"/>
  <c r="P1590" i="16"/>
  <c r="P1604" i="16"/>
  <c r="Q1604" i="16"/>
  <c r="R1604" i="16" s="1"/>
  <c r="N1604" i="16" s="1"/>
  <c r="P1366" i="16"/>
  <c r="Q1366" i="16"/>
  <c r="R1366" i="16" s="1"/>
  <c r="N1366" i="16" s="1"/>
  <c r="Q385" i="16"/>
  <c r="R385" i="16" s="1"/>
  <c r="N385" i="16" s="1"/>
  <c r="P385" i="16"/>
  <c r="P111" i="16"/>
  <c r="Q111" i="16"/>
  <c r="R111" i="16" s="1"/>
  <c r="N111" i="16" s="1"/>
  <c r="Q808" i="16"/>
  <c r="R808" i="16" s="1"/>
  <c r="N808" i="16" s="1"/>
  <c r="P808" i="16"/>
  <c r="P714" i="16"/>
  <c r="Q714" i="16"/>
  <c r="R714" i="16" s="1"/>
  <c r="N714" i="16" s="1"/>
  <c r="Q631" i="16"/>
  <c r="R631" i="16" s="1"/>
  <c r="N631" i="16" s="1"/>
  <c r="P631" i="16"/>
  <c r="P298" i="16"/>
  <c r="Q298" i="16"/>
  <c r="R298" i="16" s="1"/>
  <c r="N298" i="16" s="1"/>
  <c r="Q1031" i="16"/>
  <c r="R1031" i="16" s="1"/>
  <c r="N1031" i="16" s="1"/>
  <c r="P1031" i="16"/>
  <c r="Q1657" i="16"/>
  <c r="R1657" i="16" s="1"/>
  <c r="N1657" i="16" s="1"/>
  <c r="P1657" i="16"/>
  <c r="Q1395" i="16"/>
  <c r="R1395" i="16" s="1"/>
  <c r="N1395" i="16" s="1"/>
  <c r="P1395" i="16"/>
  <c r="Q856" i="16"/>
  <c r="R856" i="16" s="1"/>
  <c r="N856" i="16" s="1"/>
  <c r="P856" i="16"/>
  <c r="Q1602" i="16"/>
  <c r="R1602" i="16" s="1"/>
  <c r="N1602" i="16" s="1"/>
  <c r="P1602" i="16"/>
  <c r="Q1615" i="16"/>
  <c r="R1615" i="16" s="1"/>
  <c r="N1615" i="16" s="1"/>
  <c r="P1615" i="16"/>
  <c r="P1378" i="16"/>
  <c r="Q1378" i="16"/>
  <c r="R1378" i="16" s="1"/>
  <c r="N1378" i="16" s="1"/>
  <c r="P253" i="16"/>
  <c r="Q253" i="16"/>
  <c r="R253" i="16" s="1"/>
  <c r="N253" i="16" s="1"/>
  <c r="Q1021" i="16"/>
  <c r="R1021" i="16" s="1"/>
  <c r="N1021" i="16" s="1"/>
  <c r="P1021" i="16"/>
  <c r="P676" i="16"/>
  <c r="Q676" i="16"/>
  <c r="R676" i="16" s="1"/>
  <c r="N676" i="16" s="1"/>
  <c r="Q583" i="16"/>
  <c r="R583" i="16" s="1"/>
  <c r="N583" i="16" s="1"/>
  <c r="P583" i="16"/>
  <c r="Q500" i="16"/>
  <c r="R500" i="16" s="1"/>
  <c r="N500" i="16" s="1"/>
  <c r="P500" i="16"/>
  <c r="Q165" i="16"/>
  <c r="R165" i="16" s="1"/>
  <c r="N165" i="16" s="1"/>
  <c r="P165" i="16"/>
  <c r="Q900" i="16"/>
  <c r="R900" i="16" s="1"/>
  <c r="N900" i="16" s="1"/>
  <c r="P900" i="16"/>
  <c r="Q1525" i="16"/>
  <c r="R1525" i="16" s="1"/>
  <c r="N1525" i="16" s="1"/>
  <c r="P1525" i="16"/>
  <c r="Q1264" i="16"/>
  <c r="R1264" i="16" s="1"/>
  <c r="N1264" i="16" s="1"/>
  <c r="P1264" i="16"/>
  <c r="P1983" i="16"/>
  <c r="Q1983" i="16"/>
  <c r="R1983" i="16" s="1"/>
  <c r="N1983" i="16" s="1"/>
  <c r="P1469" i="16"/>
  <c r="Q1469" i="16"/>
  <c r="R1469" i="16" s="1"/>
  <c r="N1469" i="16" s="1"/>
  <c r="Q1484" i="16"/>
  <c r="R1484" i="16" s="1"/>
  <c r="N1484" i="16" s="1"/>
  <c r="P1484" i="16"/>
  <c r="P1234" i="16"/>
  <c r="Q1234" i="16"/>
  <c r="R1234" i="16" s="1"/>
  <c r="N1234" i="16" s="1"/>
  <c r="Q697" i="16"/>
  <c r="R697" i="16" s="1"/>
  <c r="N697" i="16" s="1"/>
  <c r="P697" i="16"/>
  <c r="P435" i="16"/>
  <c r="Q435" i="16"/>
  <c r="R435" i="16" s="1"/>
  <c r="N435" i="16" s="1"/>
  <c r="Q76" i="16"/>
  <c r="R76" i="16" s="1"/>
  <c r="N76" i="16" s="1"/>
  <c r="P76" i="16"/>
  <c r="Q235" i="16"/>
  <c r="R235" i="16" s="1"/>
  <c r="N235" i="16" s="1"/>
  <c r="P235" i="16"/>
  <c r="Q943" i="16"/>
  <c r="R943" i="16" s="1"/>
  <c r="N943" i="16" s="1"/>
  <c r="P943" i="16"/>
  <c r="Q609" i="16"/>
  <c r="R609" i="16" s="1"/>
  <c r="N609" i="16" s="1"/>
  <c r="P609" i="16"/>
  <c r="Q324" i="16"/>
  <c r="R324" i="16" s="1"/>
  <c r="N324" i="16" s="1"/>
  <c r="P324" i="16"/>
  <c r="P1992" i="16"/>
  <c r="Q1992" i="16"/>
  <c r="R1992" i="16" s="1"/>
  <c r="N1992" i="16" s="1"/>
  <c r="Q1707" i="16"/>
  <c r="R1707" i="16" s="1"/>
  <c r="N1707" i="16" s="1"/>
  <c r="P1707" i="16"/>
  <c r="Q1169" i="16"/>
  <c r="R1169" i="16" s="1"/>
  <c r="N1169" i="16" s="1"/>
  <c r="P1169" i="16"/>
  <c r="Q1206" i="16"/>
  <c r="R1206" i="16" s="1"/>
  <c r="N1206" i="16" s="1"/>
  <c r="P1206" i="16"/>
  <c r="P1928" i="16"/>
  <c r="Q1928" i="16"/>
  <c r="R1928" i="16" s="1"/>
  <c r="N1928" i="16" s="1"/>
  <c r="Q1725" i="16"/>
  <c r="R1725" i="16" s="1"/>
  <c r="N1725" i="16" s="1"/>
  <c r="P1725" i="16"/>
  <c r="Q565" i="16"/>
  <c r="R565" i="16" s="1"/>
  <c r="N565" i="16" s="1"/>
  <c r="P565" i="16"/>
  <c r="P290" i="16"/>
  <c r="Q290" i="16"/>
  <c r="R290" i="16" s="1"/>
  <c r="N290" i="16" s="1"/>
  <c r="Q988" i="16"/>
  <c r="R988" i="16" s="1"/>
  <c r="N988" i="16" s="1"/>
  <c r="P988" i="16"/>
  <c r="Q102" i="16"/>
  <c r="R102" i="16" s="1"/>
  <c r="N102" i="16" s="1"/>
  <c r="P102" i="16"/>
  <c r="Q812" i="16"/>
  <c r="R812" i="16" s="1"/>
  <c r="N812" i="16" s="1"/>
  <c r="P812" i="16"/>
  <c r="P478" i="16"/>
  <c r="Q478" i="16"/>
  <c r="R478" i="16" s="1"/>
  <c r="N478" i="16" s="1"/>
  <c r="Q180" i="16"/>
  <c r="R180" i="16" s="1"/>
  <c r="N180" i="16" s="1"/>
  <c r="P180" i="16"/>
  <c r="P1838" i="16"/>
  <c r="Q1838" i="16"/>
  <c r="R1838" i="16" s="1"/>
  <c r="N1838" i="16" s="1"/>
  <c r="P1574" i="16"/>
  <c r="Q1574" i="16"/>
  <c r="R1574" i="16" s="1"/>
  <c r="N1574" i="16" s="1"/>
  <c r="P1038" i="16"/>
  <c r="Q1038" i="16"/>
  <c r="R1038" i="16" s="1"/>
  <c r="N1038" i="16" s="1"/>
  <c r="Q1782" i="16"/>
  <c r="R1782" i="16" s="1"/>
  <c r="N1782" i="16" s="1"/>
  <c r="P1782" i="16"/>
  <c r="P1796" i="16"/>
  <c r="Q1796" i="16"/>
  <c r="R1796" i="16" s="1"/>
  <c r="N1796" i="16" s="1"/>
  <c r="Q1582" i="16"/>
  <c r="R1582" i="16" s="1"/>
  <c r="N1582" i="16" s="1"/>
  <c r="P1582" i="16"/>
  <c r="P770" i="16"/>
  <c r="Q770" i="16"/>
  <c r="R770" i="16" s="1"/>
  <c r="N770" i="16" s="1"/>
  <c r="Q424" i="16"/>
  <c r="R424" i="16" s="1"/>
  <c r="N424" i="16" s="1"/>
  <c r="P424" i="16"/>
  <c r="P330" i="16"/>
  <c r="Q330" i="16"/>
  <c r="R330" i="16" s="1"/>
  <c r="N330" i="16" s="1"/>
  <c r="P236" i="16"/>
  <c r="Q236" i="16"/>
  <c r="R236" i="16" s="1"/>
  <c r="N236" i="16" s="1"/>
  <c r="Q956" i="16"/>
  <c r="R956" i="16" s="1"/>
  <c r="N956" i="16" s="1"/>
  <c r="P956" i="16"/>
  <c r="Q647" i="16"/>
  <c r="R647" i="16" s="1"/>
  <c r="N647" i="16" s="1"/>
  <c r="P647" i="16"/>
  <c r="Q1272" i="16"/>
  <c r="R1272" i="16" s="1"/>
  <c r="N1272" i="16" s="1"/>
  <c r="P1272" i="16"/>
  <c r="Q2030" i="16"/>
  <c r="R2030" i="16" s="1"/>
  <c r="N2030" i="16" s="1"/>
  <c r="P2030" i="16"/>
  <c r="Q1733" i="16"/>
  <c r="R1733" i="16" s="1"/>
  <c r="N1733" i="16" s="1"/>
  <c r="P1733" i="16"/>
  <c r="P1218" i="16"/>
  <c r="Q1218" i="16"/>
  <c r="R1218" i="16" s="1"/>
  <c r="N1218" i="16" s="1"/>
  <c r="Q1232" i="16"/>
  <c r="R1232" i="16" s="1"/>
  <c r="N1232" i="16" s="1"/>
  <c r="P1232" i="16"/>
  <c r="Q1965" i="16"/>
  <c r="R1965" i="16" s="1"/>
  <c r="N1965" i="16" s="1"/>
  <c r="P1965" i="16"/>
  <c r="Q1931" i="16"/>
  <c r="R1931" i="16" s="1"/>
  <c r="N1931" i="16" s="1"/>
  <c r="P1931" i="16"/>
  <c r="Q782" i="16"/>
  <c r="R782" i="16" s="1"/>
  <c r="N782" i="16" s="1"/>
  <c r="P782" i="16"/>
  <c r="Q436" i="16"/>
  <c r="R436" i="16" s="1"/>
  <c r="N436" i="16" s="1"/>
  <c r="P436" i="16"/>
  <c r="P342" i="16"/>
  <c r="Q342" i="16"/>
  <c r="R342" i="16" s="1"/>
  <c r="N342" i="16" s="1"/>
  <c r="Q248" i="16"/>
  <c r="R248" i="16" s="1"/>
  <c r="N248" i="16" s="1"/>
  <c r="P248" i="16"/>
  <c r="Q969" i="16"/>
  <c r="R969" i="16" s="1"/>
  <c r="N969" i="16" s="1"/>
  <c r="P969" i="16"/>
  <c r="Q659" i="16"/>
  <c r="R659" i="16" s="1"/>
  <c r="N659" i="16" s="1"/>
  <c r="P659" i="16"/>
  <c r="Q1285" i="16"/>
  <c r="R1285" i="16" s="1"/>
  <c r="N1285" i="16" s="1"/>
  <c r="P1285" i="16"/>
  <c r="Q2042" i="16"/>
  <c r="R2042" i="16" s="1"/>
  <c r="N2042" i="16" s="1"/>
  <c r="P2042" i="16"/>
  <c r="Q1743" i="16"/>
  <c r="R1743" i="16" s="1"/>
  <c r="N1743" i="16" s="1"/>
  <c r="P1743" i="16"/>
  <c r="Q1229" i="16"/>
  <c r="R1229" i="16" s="1"/>
  <c r="N1229" i="16" s="1"/>
  <c r="P1229" i="16"/>
  <c r="Q1244" i="16"/>
  <c r="R1244" i="16" s="1"/>
  <c r="N1244" i="16" s="1"/>
  <c r="P1244" i="16"/>
  <c r="Q1977" i="16"/>
  <c r="R1977" i="16" s="1"/>
  <c r="N1977" i="16" s="1"/>
  <c r="P1977" i="16"/>
  <c r="P1955" i="16"/>
  <c r="Q1955" i="16"/>
  <c r="R1955" i="16" s="1"/>
  <c r="N1955" i="16" s="1"/>
  <c r="P650" i="16"/>
  <c r="Q650" i="16"/>
  <c r="R650" i="16" s="1"/>
  <c r="N650" i="16" s="1"/>
  <c r="P304" i="16"/>
  <c r="Q304" i="16"/>
  <c r="R304" i="16" s="1"/>
  <c r="N304" i="16" s="1"/>
  <c r="P210" i="16"/>
  <c r="Q210" i="16"/>
  <c r="R210" i="16" s="1"/>
  <c r="N210" i="16" s="1"/>
  <c r="P115" i="16"/>
  <c r="Q115" i="16"/>
  <c r="R115" i="16" s="1"/>
  <c r="N115" i="16" s="1"/>
  <c r="P838" i="16"/>
  <c r="Q838" i="16"/>
  <c r="R838" i="16" s="1"/>
  <c r="N838" i="16" s="1"/>
  <c r="Q515" i="16"/>
  <c r="R515" i="16" s="1"/>
  <c r="N515" i="16" s="1"/>
  <c r="P515" i="16"/>
  <c r="Q1153" i="16"/>
  <c r="R1153" i="16" s="1"/>
  <c r="N1153" i="16" s="1"/>
  <c r="P1153" i="16"/>
  <c r="Q1910" i="16"/>
  <c r="R1910" i="16" s="1"/>
  <c r="N1910" i="16" s="1"/>
  <c r="P1910" i="16"/>
  <c r="P1613" i="16"/>
  <c r="Q1613" i="16"/>
  <c r="R1613" i="16" s="1"/>
  <c r="N1613" i="16" s="1"/>
  <c r="P1098" i="16"/>
  <c r="Q1098" i="16"/>
  <c r="R1098" i="16" s="1"/>
  <c r="N1098" i="16" s="1"/>
  <c r="Q1112" i="16"/>
  <c r="R1112" i="16" s="1"/>
  <c r="N1112" i="16" s="1"/>
  <c r="P1112" i="16"/>
  <c r="Q1845" i="16"/>
  <c r="R1845" i="16" s="1"/>
  <c r="N1845" i="16" s="1"/>
  <c r="P1845" i="16"/>
  <c r="Q1775" i="16"/>
  <c r="R1775" i="16" s="1"/>
  <c r="N1775" i="16" s="1"/>
  <c r="P1775" i="16"/>
  <c r="P518" i="16"/>
  <c r="Q518" i="16"/>
  <c r="R518" i="16" s="1"/>
  <c r="N518" i="16" s="1"/>
  <c r="P171" i="16"/>
  <c r="Q171" i="16"/>
  <c r="R171" i="16" s="1"/>
  <c r="N171" i="16" s="1"/>
  <c r="Q78" i="16"/>
  <c r="R78" i="16" s="1"/>
  <c r="N78" i="16" s="1"/>
  <c r="P78" i="16"/>
  <c r="Q1015" i="16"/>
  <c r="R1015" i="16" s="1"/>
  <c r="N1015" i="16" s="1"/>
  <c r="P1015" i="16"/>
  <c r="Q704" i="16"/>
  <c r="R704" i="16" s="1"/>
  <c r="N704" i="16" s="1"/>
  <c r="P704" i="16"/>
  <c r="Q383" i="16"/>
  <c r="R383" i="16" s="1"/>
  <c r="N383" i="16" s="1"/>
  <c r="P383" i="16"/>
  <c r="P1022" i="16"/>
  <c r="Q1022" i="16"/>
  <c r="R1022" i="16" s="1"/>
  <c r="N1022" i="16" s="1"/>
  <c r="Q1778" i="16"/>
  <c r="R1778" i="16" s="1"/>
  <c r="N1778" i="16" s="1"/>
  <c r="P1778" i="16"/>
  <c r="Q1480" i="16"/>
  <c r="R1480" i="16" s="1"/>
  <c r="N1480" i="16" s="1"/>
  <c r="P1480" i="16"/>
  <c r="P967" i="16"/>
  <c r="Q967" i="16"/>
  <c r="R967" i="16" s="1"/>
  <c r="N967" i="16" s="1"/>
  <c r="P2012" i="16"/>
  <c r="Q2012" i="16"/>
  <c r="R2012" i="16" s="1"/>
  <c r="N2012" i="16" s="1"/>
  <c r="Q1713" i="16"/>
  <c r="R1713" i="16" s="1"/>
  <c r="N1713" i="16" s="1"/>
  <c r="P1713" i="16"/>
  <c r="Q1607" i="16"/>
  <c r="R1607" i="16" s="1"/>
  <c r="N1607" i="16" s="1"/>
  <c r="P1607" i="16"/>
  <c r="P242" i="16"/>
  <c r="Q242" i="16"/>
  <c r="R242" i="16" s="1"/>
  <c r="N242" i="16" s="1"/>
  <c r="P939" i="16"/>
  <c r="Q939" i="16"/>
  <c r="R939" i="16" s="1"/>
  <c r="N939" i="16" s="1"/>
  <c r="Q580" i="16"/>
  <c r="R580" i="16" s="1"/>
  <c r="N580" i="16" s="1"/>
  <c r="P580" i="16"/>
  <c r="Q739" i="16"/>
  <c r="R739" i="16" s="1"/>
  <c r="N739" i="16" s="1"/>
  <c r="P739" i="16"/>
  <c r="Q429" i="16"/>
  <c r="R429" i="16" s="1"/>
  <c r="N429" i="16" s="1"/>
  <c r="P429" i="16"/>
  <c r="P95" i="16"/>
  <c r="Q95" i="16"/>
  <c r="R95" i="16" s="1"/>
  <c r="N95" i="16" s="1"/>
  <c r="Q829" i="16"/>
  <c r="R829" i="16" s="1"/>
  <c r="N829" i="16" s="1"/>
  <c r="P829" i="16"/>
  <c r="P1503" i="16"/>
  <c r="Q1503" i="16"/>
  <c r="R1503" i="16" s="1"/>
  <c r="N1503" i="16" s="1"/>
  <c r="Q1203" i="16"/>
  <c r="R1203" i="16" s="1"/>
  <c r="N1203" i="16" s="1"/>
  <c r="P1203" i="16"/>
  <c r="Q1673" i="16"/>
  <c r="R1673" i="16" s="1"/>
  <c r="N1673" i="16" s="1"/>
  <c r="P1673" i="16"/>
  <c r="Q1735" i="16"/>
  <c r="R1735" i="16" s="1"/>
  <c r="N1735" i="16" s="1"/>
  <c r="P1735" i="16"/>
  <c r="P1438" i="16"/>
  <c r="Q1438" i="16"/>
  <c r="R1438" i="16" s="1"/>
  <c r="N1438" i="16" s="1"/>
  <c r="Q1283" i="16"/>
  <c r="R1283" i="16" s="1"/>
  <c r="N1283" i="16" s="1"/>
  <c r="P1283" i="16"/>
  <c r="P1978" i="16"/>
  <c r="Q1978" i="16"/>
  <c r="R1978" i="16" s="1"/>
  <c r="N1978" i="16" s="1"/>
  <c r="Q1679" i="16"/>
  <c r="R1679" i="16" s="1"/>
  <c r="N1679" i="16" s="1"/>
  <c r="P1679" i="16"/>
  <c r="Q3397" i="16"/>
  <c r="R3397" i="16" s="1"/>
  <c r="N3397" i="16" s="1"/>
  <c r="P3397" i="16"/>
  <c r="P3362" i="16"/>
  <c r="Q3362" i="16"/>
  <c r="R3362" i="16" s="1"/>
  <c r="N3362" i="16" s="1"/>
  <c r="Q3279" i="16"/>
  <c r="R3279" i="16" s="1"/>
  <c r="N3279" i="16" s="1"/>
  <c r="P3279" i="16"/>
  <c r="Q3208" i="16"/>
  <c r="R3208" i="16" s="1"/>
  <c r="N3208" i="16" s="1"/>
  <c r="P3208" i="16"/>
  <c r="P2849" i="16"/>
  <c r="Q2849" i="16"/>
  <c r="R2849" i="16" s="1"/>
  <c r="N2849" i="16" s="1"/>
  <c r="Q2826" i="16"/>
  <c r="R2826" i="16" s="1"/>
  <c r="N2826" i="16" s="1"/>
  <c r="P2826" i="16"/>
  <c r="Q3091" i="16"/>
  <c r="R3091" i="16" s="1"/>
  <c r="N3091" i="16" s="1"/>
  <c r="P3091" i="16"/>
  <c r="Q3033" i="16"/>
  <c r="R3033" i="16" s="1"/>
  <c r="N3033" i="16" s="1"/>
  <c r="P3033" i="16"/>
  <c r="Q2949" i="16"/>
  <c r="R2949" i="16" s="1"/>
  <c r="N2949" i="16" s="1"/>
  <c r="P2949" i="16"/>
  <c r="Q2878" i="16"/>
  <c r="R2878" i="16" s="1"/>
  <c r="N2878" i="16" s="1"/>
  <c r="P2878" i="16"/>
  <c r="Q2831" i="16"/>
  <c r="R2831" i="16" s="1"/>
  <c r="N2831" i="16" s="1"/>
  <c r="P2831" i="16"/>
  <c r="Q2772" i="16"/>
  <c r="R2772" i="16" s="1"/>
  <c r="N2772" i="16" s="1"/>
  <c r="P2772" i="16"/>
  <c r="Q1693" i="16"/>
  <c r="R1693" i="16" s="1"/>
  <c r="N1693" i="16" s="1"/>
  <c r="P1693" i="16"/>
  <c r="P3408" i="16"/>
  <c r="Q3408" i="16"/>
  <c r="R3408" i="16" s="1"/>
  <c r="N3408" i="16" s="1"/>
  <c r="Q3374" i="16"/>
  <c r="R3374" i="16" s="1"/>
  <c r="N3374" i="16" s="1"/>
  <c r="P3374" i="16"/>
  <c r="Q3292" i="16"/>
  <c r="R3292" i="16" s="1"/>
  <c r="N3292" i="16" s="1"/>
  <c r="P3292" i="16"/>
  <c r="Q3220" i="16"/>
  <c r="R3220" i="16" s="1"/>
  <c r="N3220" i="16" s="1"/>
  <c r="P3220" i="16"/>
  <c r="P2861" i="16"/>
  <c r="Q2861" i="16"/>
  <c r="R2861" i="16" s="1"/>
  <c r="N2861" i="16" s="1"/>
  <c r="Q2838" i="16"/>
  <c r="R2838" i="16" s="1"/>
  <c r="N2838" i="16" s="1"/>
  <c r="P2838" i="16"/>
  <c r="Q3102" i="16"/>
  <c r="R3102" i="16" s="1"/>
  <c r="N3102" i="16" s="1"/>
  <c r="P3102" i="16"/>
  <c r="P3044" i="16"/>
  <c r="Q3044" i="16"/>
  <c r="R3044" i="16" s="1"/>
  <c r="N3044" i="16" s="1"/>
  <c r="P2962" i="16"/>
  <c r="Q2962" i="16"/>
  <c r="R2962" i="16" s="1"/>
  <c r="N2962" i="16" s="1"/>
  <c r="Q2889" i="16"/>
  <c r="R2889" i="16" s="1"/>
  <c r="N2889" i="16" s="1"/>
  <c r="P2889" i="16"/>
  <c r="Q2843" i="16"/>
  <c r="R2843" i="16" s="1"/>
  <c r="N2843" i="16" s="1"/>
  <c r="P2843" i="16"/>
  <c r="Q2784" i="16"/>
  <c r="R2784" i="16" s="1"/>
  <c r="N2784" i="16" s="1"/>
  <c r="P2784" i="16"/>
  <c r="Q2112" i="16"/>
  <c r="R2112" i="16" s="1"/>
  <c r="N2112" i="16" s="1"/>
  <c r="P2112" i="16"/>
  <c r="Q3509" i="16"/>
  <c r="R3509" i="16" s="1"/>
  <c r="N3509" i="16" s="1"/>
  <c r="P3509" i="16"/>
  <c r="P3818" i="16"/>
  <c r="Q3818" i="16"/>
  <c r="R3818" i="16" s="1"/>
  <c r="N3818" i="16" s="1"/>
  <c r="Q3748" i="16"/>
  <c r="R3748" i="16" s="1"/>
  <c r="N3748" i="16" s="1"/>
  <c r="P3748" i="16"/>
  <c r="Q3664" i="16"/>
  <c r="R3664" i="16" s="1"/>
  <c r="N3664" i="16" s="1"/>
  <c r="P3664" i="16"/>
  <c r="Q3305" i="16"/>
  <c r="R3305" i="16" s="1"/>
  <c r="N3305" i="16" s="1"/>
  <c r="P3305" i="16"/>
  <c r="Q3282" i="16"/>
  <c r="R3282" i="16" s="1"/>
  <c r="N3282" i="16" s="1"/>
  <c r="P3282" i="16"/>
  <c r="P3547" i="16"/>
  <c r="Q3547" i="16"/>
  <c r="R3547" i="16" s="1"/>
  <c r="N3547" i="16" s="1"/>
  <c r="Q3489" i="16"/>
  <c r="R3489" i="16" s="1"/>
  <c r="N3489" i="16" s="1"/>
  <c r="P3489" i="16"/>
  <c r="Q3404" i="16"/>
  <c r="R3404" i="16" s="1"/>
  <c r="N3404" i="16" s="1"/>
  <c r="P3404" i="16"/>
  <c r="Q3334" i="16"/>
  <c r="R3334" i="16" s="1"/>
  <c r="N3334" i="16" s="1"/>
  <c r="P3334" i="16"/>
  <c r="Q3287" i="16"/>
  <c r="R3287" i="16" s="1"/>
  <c r="N3287" i="16" s="1"/>
  <c r="P3287" i="16"/>
  <c r="P3228" i="16"/>
  <c r="Q3228" i="16"/>
  <c r="R3228" i="16" s="1"/>
  <c r="N3228" i="16" s="1"/>
  <c r="Q2126" i="16"/>
  <c r="R2126" i="16" s="1"/>
  <c r="N2126" i="16" s="1"/>
  <c r="P2126" i="16"/>
  <c r="Q3605" i="16"/>
  <c r="R3605" i="16" s="1"/>
  <c r="N3605" i="16" s="1"/>
  <c r="P3605" i="16"/>
  <c r="P3831" i="16"/>
  <c r="Q3831" i="16"/>
  <c r="R3831" i="16" s="1"/>
  <c r="N3831" i="16" s="1"/>
  <c r="Q3759" i="16"/>
  <c r="R3759" i="16" s="1"/>
  <c r="N3759" i="16" s="1"/>
  <c r="P3759" i="16"/>
  <c r="Q3676" i="16"/>
  <c r="R3676" i="16" s="1"/>
  <c r="N3676" i="16" s="1"/>
  <c r="P3676" i="16"/>
  <c r="P3318" i="16"/>
  <c r="Q3318" i="16"/>
  <c r="R3318" i="16" s="1"/>
  <c r="N3318" i="16" s="1"/>
  <c r="P3306" i="16"/>
  <c r="Q3306" i="16"/>
  <c r="R3306" i="16" s="1"/>
  <c r="N3306" i="16" s="1"/>
  <c r="Q3560" i="16"/>
  <c r="R3560" i="16" s="1"/>
  <c r="N3560" i="16" s="1"/>
  <c r="P3560" i="16"/>
  <c r="Q3501" i="16"/>
  <c r="R3501" i="16" s="1"/>
  <c r="N3501" i="16" s="1"/>
  <c r="P3501" i="16"/>
  <c r="Q3417" i="16"/>
  <c r="R3417" i="16" s="1"/>
  <c r="N3417" i="16" s="1"/>
  <c r="P3417" i="16"/>
  <c r="Q3346" i="16"/>
  <c r="R3346" i="16" s="1"/>
  <c r="N3346" i="16" s="1"/>
  <c r="P3346" i="16"/>
  <c r="Q3298" i="16"/>
  <c r="R3298" i="16" s="1"/>
  <c r="N3298" i="16" s="1"/>
  <c r="P3298" i="16"/>
  <c r="Q3241" i="16"/>
  <c r="R3241" i="16" s="1"/>
  <c r="N3241" i="16" s="1"/>
  <c r="P3241" i="16"/>
  <c r="P2437" i="16"/>
  <c r="Q2437" i="16"/>
  <c r="R2437" i="16" s="1"/>
  <c r="N2437" i="16" s="1"/>
  <c r="P2378" i="16"/>
  <c r="Q2378" i="16"/>
  <c r="R2378" i="16" s="1"/>
  <c r="N2378" i="16" s="1"/>
  <c r="Q2319" i="16"/>
  <c r="R2319" i="16" s="1"/>
  <c r="N2319" i="16" s="1"/>
  <c r="P2319" i="16"/>
  <c r="Q2236" i="16"/>
  <c r="R2236" i="16" s="1"/>
  <c r="N2236" i="16" s="1"/>
  <c r="P2236" i="16"/>
  <c r="Q1889" i="16"/>
  <c r="R1889" i="16" s="1"/>
  <c r="N1889" i="16" s="1"/>
  <c r="P1889" i="16"/>
  <c r="Q1854" i="16"/>
  <c r="R1854" i="16" s="1"/>
  <c r="N1854" i="16" s="1"/>
  <c r="P1854" i="16"/>
  <c r="P2131" i="16"/>
  <c r="Q2131" i="16"/>
  <c r="R2131" i="16" s="1"/>
  <c r="N2131" i="16" s="1"/>
  <c r="P3822" i="16"/>
  <c r="Q3822" i="16"/>
  <c r="R3822" i="16" s="1"/>
  <c r="N3822" i="16" s="1"/>
  <c r="Q3813" i="16"/>
  <c r="R3813" i="16" s="1"/>
  <c r="N3813" i="16" s="1"/>
  <c r="P3813" i="16"/>
  <c r="Q3716" i="16"/>
  <c r="R3716" i="16" s="1"/>
  <c r="N3716" i="16" s="1"/>
  <c r="P3716" i="16"/>
  <c r="Q3647" i="16"/>
  <c r="R3647" i="16" s="1"/>
  <c r="N3647" i="16" s="1"/>
  <c r="P3647" i="16"/>
  <c r="Q3600" i="16"/>
  <c r="R3600" i="16" s="1"/>
  <c r="N3600" i="16" s="1"/>
  <c r="P3600" i="16"/>
  <c r="Q3540" i="16"/>
  <c r="R3540" i="16" s="1"/>
  <c r="N3540" i="16" s="1"/>
  <c r="P3540" i="16"/>
  <c r="P2449" i="16"/>
  <c r="Q2449" i="16"/>
  <c r="R2449" i="16" s="1"/>
  <c r="N2449" i="16" s="1"/>
  <c r="Q2391" i="16"/>
  <c r="R2391" i="16" s="1"/>
  <c r="N2391" i="16" s="1"/>
  <c r="P2391" i="16"/>
  <c r="Q2332" i="16"/>
  <c r="R2332" i="16" s="1"/>
  <c r="N2332" i="16" s="1"/>
  <c r="P2332" i="16"/>
  <c r="Q2248" i="16"/>
  <c r="R2248" i="16" s="1"/>
  <c r="N2248" i="16" s="1"/>
  <c r="P2248" i="16"/>
  <c r="P1900" i="16"/>
  <c r="Q1900" i="16"/>
  <c r="R1900" i="16" s="1"/>
  <c r="N1900" i="16" s="1"/>
  <c r="Q1865" i="16"/>
  <c r="R1865" i="16" s="1"/>
  <c r="N1865" i="16" s="1"/>
  <c r="P1865" i="16"/>
  <c r="P2143" i="16"/>
  <c r="Q2143" i="16"/>
  <c r="R2143" i="16" s="1"/>
  <c r="N2143" i="16" s="1"/>
  <c r="Q2084" i="16"/>
  <c r="R2084" i="16" s="1"/>
  <c r="N2084" i="16" s="1"/>
  <c r="P2084" i="16"/>
  <c r="Q3824" i="16"/>
  <c r="R3824" i="16" s="1"/>
  <c r="N3824" i="16" s="1"/>
  <c r="P3824" i="16"/>
  <c r="Q3730" i="16"/>
  <c r="R3730" i="16" s="1"/>
  <c r="N3730" i="16" s="1"/>
  <c r="P3730" i="16"/>
  <c r="Q3657" i="16"/>
  <c r="R3657" i="16" s="1"/>
  <c r="N3657" i="16" s="1"/>
  <c r="P3657" i="16"/>
  <c r="Q3612" i="16"/>
  <c r="R3612" i="16" s="1"/>
  <c r="N3612" i="16" s="1"/>
  <c r="P3612" i="16"/>
  <c r="Q3552" i="16"/>
  <c r="R3552" i="16" s="1"/>
  <c r="N3552" i="16" s="1"/>
  <c r="P3552" i="16"/>
  <c r="P1608" i="16"/>
  <c r="Q1608" i="16"/>
  <c r="R1608" i="16" s="1"/>
  <c r="N1608" i="16" s="1"/>
  <c r="Q3324" i="16"/>
  <c r="R3324" i="16" s="1"/>
  <c r="N3324" i="16" s="1"/>
  <c r="P3324" i="16"/>
  <c r="Q3290" i="16"/>
  <c r="R3290" i="16" s="1"/>
  <c r="N3290" i="16" s="1"/>
  <c r="P3290" i="16"/>
  <c r="Q3207" i="16"/>
  <c r="R3207" i="16" s="1"/>
  <c r="N3207" i="16" s="1"/>
  <c r="P3207" i="16"/>
  <c r="P3136" i="16"/>
  <c r="Q3136" i="16"/>
  <c r="R3136" i="16" s="1"/>
  <c r="N3136" i="16" s="1"/>
  <c r="P2777" i="16"/>
  <c r="Q2777" i="16"/>
  <c r="R2777" i="16" s="1"/>
  <c r="N2777" i="16" s="1"/>
  <c r="Q2754" i="16"/>
  <c r="R2754" i="16" s="1"/>
  <c r="N2754" i="16" s="1"/>
  <c r="P2754" i="16"/>
  <c r="P3019" i="16"/>
  <c r="Q3019" i="16"/>
  <c r="R3019" i="16" s="1"/>
  <c r="N3019" i="16" s="1"/>
  <c r="P2960" i="16"/>
  <c r="Q2960" i="16"/>
  <c r="R2960" i="16" s="1"/>
  <c r="N2960" i="16" s="1"/>
  <c r="Q2877" i="16"/>
  <c r="R2877" i="16" s="1"/>
  <c r="N2877" i="16" s="1"/>
  <c r="P2877" i="16"/>
  <c r="P2805" i="16"/>
  <c r="Q2805" i="16"/>
  <c r="R2805" i="16" s="1"/>
  <c r="N2805" i="16" s="1"/>
  <c r="Q2759" i="16"/>
  <c r="R2759" i="16" s="1"/>
  <c r="N2759" i="16" s="1"/>
  <c r="P2759" i="16"/>
  <c r="Q2700" i="16"/>
  <c r="R2700" i="16" s="1"/>
  <c r="N2700" i="16" s="1"/>
  <c r="P2700" i="16"/>
  <c r="P1620" i="16"/>
  <c r="Q1620" i="16"/>
  <c r="R1620" i="16" s="1"/>
  <c r="N1620" i="16" s="1"/>
  <c r="Q3337" i="16"/>
  <c r="R3337" i="16" s="1"/>
  <c r="N3337" i="16" s="1"/>
  <c r="P3337" i="16"/>
  <c r="P3302" i="16"/>
  <c r="Q3302" i="16"/>
  <c r="R3302" i="16" s="1"/>
  <c r="N3302" i="16" s="1"/>
  <c r="Q3219" i="16"/>
  <c r="R3219" i="16" s="1"/>
  <c r="N3219" i="16" s="1"/>
  <c r="P3219" i="16"/>
  <c r="Q3149" i="16"/>
  <c r="R3149" i="16" s="1"/>
  <c r="N3149" i="16" s="1"/>
  <c r="P3149" i="16"/>
  <c r="Q2790" i="16"/>
  <c r="R2790" i="16" s="1"/>
  <c r="N2790" i="16" s="1"/>
  <c r="P2790" i="16"/>
  <c r="P2765" i="16"/>
  <c r="Q2765" i="16"/>
  <c r="R2765" i="16" s="1"/>
  <c r="N2765" i="16" s="1"/>
  <c r="Q3031" i="16"/>
  <c r="R3031" i="16" s="1"/>
  <c r="N3031" i="16" s="1"/>
  <c r="P3031" i="16"/>
  <c r="P2972" i="16"/>
  <c r="Q2972" i="16"/>
  <c r="R2972" i="16" s="1"/>
  <c r="N2972" i="16" s="1"/>
  <c r="Q2890" i="16"/>
  <c r="R2890" i="16" s="1"/>
  <c r="N2890" i="16" s="1"/>
  <c r="P2890" i="16"/>
  <c r="Q2818" i="16"/>
  <c r="R2818" i="16" s="1"/>
  <c r="N2818" i="16" s="1"/>
  <c r="P2818" i="16"/>
  <c r="Q2771" i="16"/>
  <c r="R2771" i="16" s="1"/>
  <c r="N2771" i="16" s="1"/>
  <c r="P2771" i="16"/>
  <c r="Q2712" i="16"/>
  <c r="R2712" i="16" s="1"/>
  <c r="N2712" i="16" s="1"/>
  <c r="P2712" i="16"/>
  <c r="P1776" i="16"/>
  <c r="Q1776" i="16"/>
  <c r="R1776" i="16" s="1"/>
  <c r="N1776" i="16" s="1"/>
  <c r="Q3493" i="16"/>
  <c r="R3493" i="16" s="1"/>
  <c r="N3493" i="16" s="1"/>
  <c r="P3493" i="16"/>
  <c r="Q3458" i="16"/>
  <c r="R3458" i="16" s="1"/>
  <c r="N3458" i="16" s="1"/>
  <c r="P3458" i="16"/>
  <c r="Q3375" i="16"/>
  <c r="R3375" i="16" s="1"/>
  <c r="N3375" i="16" s="1"/>
  <c r="P3375" i="16"/>
  <c r="Q3303" i="16"/>
  <c r="R3303" i="16" s="1"/>
  <c r="N3303" i="16" s="1"/>
  <c r="P3303" i="16"/>
  <c r="Q2945" i="16"/>
  <c r="R2945" i="16" s="1"/>
  <c r="N2945" i="16" s="1"/>
  <c r="P2945" i="16"/>
  <c r="Q2921" i="16"/>
  <c r="R2921" i="16" s="1"/>
  <c r="N2921" i="16" s="1"/>
  <c r="P2921" i="16"/>
  <c r="Q3187" i="16"/>
  <c r="R3187" i="16" s="1"/>
  <c r="N3187" i="16" s="1"/>
  <c r="P3187" i="16"/>
  <c r="Q3129" i="16"/>
  <c r="R3129" i="16" s="1"/>
  <c r="N3129" i="16" s="1"/>
  <c r="P3129" i="16"/>
  <c r="P3045" i="16"/>
  <c r="Q3045" i="16"/>
  <c r="R3045" i="16" s="1"/>
  <c r="N3045" i="16" s="1"/>
  <c r="Q2974" i="16"/>
  <c r="R2974" i="16" s="1"/>
  <c r="N2974" i="16" s="1"/>
  <c r="P2974" i="16"/>
  <c r="P2928" i="16"/>
  <c r="Q2928" i="16"/>
  <c r="R2928" i="16" s="1"/>
  <c r="N2928" i="16" s="1"/>
  <c r="Q2868" i="16"/>
  <c r="R2868" i="16" s="1"/>
  <c r="N2868" i="16" s="1"/>
  <c r="P2868" i="16"/>
  <c r="Q1500" i="16"/>
  <c r="R1500" i="16" s="1"/>
  <c r="N1500" i="16" s="1"/>
  <c r="P1500" i="16"/>
  <c r="P3217" i="16"/>
  <c r="Q3217" i="16"/>
  <c r="R3217" i="16" s="1"/>
  <c r="N3217" i="16" s="1"/>
  <c r="Q3182" i="16"/>
  <c r="R3182" i="16" s="1"/>
  <c r="N3182" i="16" s="1"/>
  <c r="P3182" i="16"/>
  <c r="P3099" i="16"/>
  <c r="Q3099" i="16"/>
  <c r="R3099" i="16" s="1"/>
  <c r="N3099" i="16" s="1"/>
  <c r="Q3027" i="16"/>
  <c r="R3027" i="16" s="1"/>
  <c r="N3027" i="16" s="1"/>
  <c r="P3027" i="16"/>
  <c r="P2669" i="16"/>
  <c r="Q2669" i="16"/>
  <c r="R2669" i="16" s="1"/>
  <c r="N2669" i="16" s="1"/>
  <c r="Q2646" i="16"/>
  <c r="R2646" i="16" s="1"/>
  <c r="N2646" i="16" s="1"/>
  <c r="P2646" i="16"/>
  <c r="P2912" i="16"/>
  <c r="Q2912" i="16"/>
  <c r="R2912" i="16" s="1"/>
  <c r="N2912" i="16" s="1"/>
  <c r="Q2852" i="16"/>
  <c r="R2852" i="16" s="1"/>
  <c r="N2852" i="16" s="1"/>
  <c r="P2852" i="16"/>
  <c r="P2769" i="16"/>
  <c r="Q2769" i="16"/>
  <c r="R2769" i="16" s="1"/>
  <c r="N2769" i="16" s="1"/>
  <c r="Q2686" i="16"/>
  <c r="R2686" i="16" s="1"/>
  <c r="N2686" i="16" s="1"/>
  <c r="P2686" i="16"/>
  <c r="Q2652" i="16"/>
  <c r="R2652" i="16" s="1"/>
  <c r="N2652" i="16" s="1"/>
  <c r="P2652" i="16"/>
  <c r="Q2580" i="16"/>
  <c r="R2580" i="16" s="1"/>
  <c r="N2580" i="16" s="1"/>
  <c r="P2580" i="16"/>
  <c r="P1656" i="16"/>
  <c r="Q1656" i="16"/>
  <c r="R1656" i="16" s="1"/>
  <c r="N1656" i="16" s="1"/>
  <c r="P3372" i="16"/>
  <c r="Q3372" i="16"/>
  <c r="R3372" i="16" s="1"/>
  <c r="N3372" i="16" s="1"/>
  <c r="Q3338" i="16"/>
  <c r="R3338" i="16" s="1"/>
  <c r="N3338" i="16" s="1"/>
  <c r="P3338" i="16"/>
  <c r="Q3255" i="16"/>
  <c r="R3255" i="16" s="1"/>
  <c r="N3255" i="16" s="1"/>
  <c r="P3255" i="16"/>
  <c r="Q3183" i="16"/>
  <c r="R3183" i="16" s="1"/>
  <c r="N3183" i="16" s="1"/>
  <c r="P3183" i="16"/>
  <c r="P2825" i="16"/>
  <c r="Q2825" i="16"/>
  <c r="R2825" i="16" s="1"/>
  <c r="N2825" i="16" s="1"/>
  <c r="Q2802" i="16"/>
  <c r="R2802" i="16" s="1"/>
  <c r="N2802" i="16" s="1"/>
  <c r="P2802" i="16"/>
  <c r="Q3066" i="16"/>
  <c r="R3066" i="16" s="1"/>
  <c r="N3066" i="16" s="1"/>
  <c r="P3066" i="16"/>
  <c r="Q3007" i="16"/>
  <c r="R3007" i="16" s="1"/>
  <c r="N3007" i="16" s="1"/>
  <c r="P3007" i="16"/>
  <c r="Q2924" i="16"/>
  <c r="R2924" i="16" s="1"/>
  <c r="N2924" i="16" s="1"/>
  <c r="P2924" i="16"/>
  <c r="P2855" i="16"/>
  <c r="Q2855" i="16"/>
  <c r="R2855" i="16" s="1"/>
  <c r="N2855" i="16" s="1"/>
  <c r="Q2807" i="16"/>
  <c r="R2807" i="16" s="1"/>
  <c r="N2807" i="16" s="1"/>
  <c r="P2807" i="16"/>
  <c r="Q2748" i="16"/>
  <c r="R2748" i="16" s="1"/>
  <c r="N2748" i="16" s="1"/>
  <c r="P2748" i="16"/>
  <c r="Q1236" i="16"/>
  <c r="R1236" i="16" s="1"/>
  <c r="N1236" i="16" s="1"/>
  <c r="P1236" i="16"/>
  <c r="Q2953" i="16"/>
  <c r="R2953" i="16" s="1"/>
  <c r="N2953" i="16" s="1"/>
  <c r="P2953" i="16"/>
  <c r="Q2918" i="16"/>
  <c r="R2918" i="16" s="1"/>
  <c r="N2918" i="16" s="1"/>
  <c r="P2918" i="16"/>
  <c r="P2835" i="16"/>
  <c r="Q2835" i="16"/>
  <c r="R2835" i="16" s="1"/>
  <c r="N2835" i="16" s="1"/>
  <c r="Q2764" i="16"/>
  <c r="R2764" i="16" s="1"/>
  <c r="N2764" i="16" s="1"/>
  <c r="P2764" i="16"/>
  <c r="P2404" i="16"/>
  <c r="Q2404" i="16"/>
  <c r="R2404" i="16" s="1"/>
  <c r="N2404" i="16" s="1"/>
  <c r="P2370" i="16"/>
  <c r="Q2370" i="16"/>
  <c r="R2370" i="16" s="1"/>
  <c r="N2370" i="16" s="1"/>
  <c r="Q2647" i="16"/>
  <c r="R2647" i="16" s="1"/>
  <c r="N2647" i="16" s="1"/>
  <c r="P2647" i="16"/>
  <c r="Q2588" i="16"/>
  <c r="R2588" i="16" s="1"/>
  <c r="N2588" i="16" s="1"/>
  <c r="P2588" i="16"/>
  <c r="P2505" i="16"/>
  <c r="Q2505" i="16"/>
  <c r="R2505" i="16" s="1"/>
  <c r="N2505" i="16" s="1"/>
  <c r="Q2422" i="16"/>
  <c r="R2422" i="16" s="1"/>
  <c r="N2422" i="16" s="1"/>
  <c r="P2422" i="16"/>
  <c r="Q2387" i="16"/>
  <c r="R2387" i="16" s="1"/>
  <c r="N2387" i="16" s="1"/>
  <c r="P2387" i="16"/>
  <c r="Q2316" i="16"/>
  <c r="R2316" i="16" s="1"/>
  <c r="N2316" i="16" s="1"/>
  <c r="P2316" i="16"/>
  <c r="Q152" i="16"/>
  <c r="R152" i="16" s="1"/>
  <c r="N152" i="16" s="1"/>
  <c r="P152" i="16"/>
  <c r="Q114" i="16"/>
  <c r="R114" i="16" s="1"/>
  <c r="N114" i="16" s="1"/>
  <c r="P114" i="16"/>
  <c r="Q593" i="16"/>
  <c r="R593" i="16" s="1"/>
  <c r="N593" i="16" s="1"/>
  <c r="P593" i="16"/>
  <c r="Q352" i="16"/>
  <c r="R352" i="16" s="1"/>
  <c r="N352" i="16" s="1"/>
  <c r="P352" i="16"/>
  <c r="Q1958" i="16"/>
  <c r="R1958" i="16" s="1"/>
  <c r="N1958" i="16" s="1"/>
  <c r="P1958" i="16"/>
  <c r="Q1160" i="16"/>
  <c r="R1160" i="16" s="1"/>
  <c r="N1160" i="16" s="1"/>
  <c r="P1160" i="16"/>
  <c r="Q1847" i="16"/>
  <c r="R1847" i="16" s="1"/>
  <c r="N1847" i="16" s="1"/>
  <c r="P1847" i="16"/>
  <c r="Q243" i="16"/>
  <c r="R243" i="16" s="1"/>
  <c r="N243" i="16" s="1"/>
  <c r="P243" i="16"/>
  <c r="Q940" i="16"/>
  <c r="R940" i="16" s="1"/>
  <c r="N940" i="16" s="1"/>
  <c r="P940" i="16"/>
  <c r="Q50" i="16"/>
  <c r="R50" i="16" s="1"/>
  <c r="N50" i="16" s="1"/>
  <c r="P50" i="16"/>
  <c r="Q764" i="16"/>
  <c r="R764" i="16" s="1"/>
  <c r="N764" i="16" s="1"/>
  <c r="P764" i="16"/>
  <c r="P430" i="16"/>
  <c r="Q430" i="16"/>
  <c r="R430" i="16" s="1"/>
  <c r="N430" i="16" s="1"/>
  <c r="Q131" i="16"/>
  <c r="R131" i="16" s="1"/>
  <c r="N131" i="16" s="1"/>
  <c r="P131" i="16"/>
  <c r="Q1789" i="16"/>
  <c r="R1789" i="16" s="1"/>
  <c r="N1789" i="16" s="1"/>
  <c r="P1789" i="16"/>
  <c r="P1526" i="16"/>
  <c r="Q1526" i="16"/>
  <c r="R1526" i="16" s="1"/>
  <c r="N1526" i="16" s="1"/>
  <c r="P990" i="16"/>
  <c r="Q990" i="16"/>
  <c r="R990" i="16" s="1"/>
  <c r="N990" i="16" s="1"/>
  <c r="Q1734" i="16"/>
  <c r="R1734" i="16" s="1"/>
  <c r="N1734" i="16" s="1"/>
  <c r="P1734" i="16"/>
  <c r="Q1747" i="16"/>
  <c r="R1747" i="16" s="1"/>
  <c r="N1747" i="16" s="1"/>
  <c r="P1747" i="16"/>
  <c r="P1522" i="16"/>
  <c r="Q1522" i="16"/>
  <c r="R1522" i="16" s="1"/>
  <c r="N1522" i="16" s="1"/>
  <c r="Q529" i="16"/>
  <c r="R529" i="16" s="1"/>
  <c r="N529" i="16" s="1"/>
  <c r="P529" i="16"/>
  <c r="Q256" i="16"/>
  <c r="R256" i="16" s="1"/>
  <c r="N256" i="16" s="1"/>
  <c r="P256" i="16"/>
  <c r="Q952" i="16"/>
  <c r="R952" i="16" s="1"/>
  <c r="N952" i="16" s="1"/>
  <c r="P952" i="16"/>
  <c r="P67" i="16"/>
  <c r="Q67" i="16"/>
  <c r="R67" i="16" s="1"/>
  <c r="N67" i="16" s="1"/>
  <c r="Q775" i="16"/>
  <c r="R775" i="16" s="1"/>
  <c r="N775" i="16" s="1"/>
  <c r="P775" i="16"/>
  <c r="P442" i="16"/>
  <c r="Q442" i="16"/>
  <c r="R442" i="16" s="1"/>
  <c r="N442" i="16" s="1"/>
  <c r="Q145" i="16"/>
  <c r="R145" i="16" s="1"/>
  <c r="N145" i="16" s="1"/>
  <c r="P145" i="16"/>
  <c r="Q1802" i="16"/>
  <c r="R1802" i="16" s="1"/>
  <c r="N1802" i="16" s="1"/>
  <c r="P1802" i="16"/>
  <c r="Q1540" i="16"/>
  <c r="R1540" i="16" s="1"/>
  <c r="N1540" i="16" s="1"/>
  <c r="P1540" i="16"/>
  <c r="Q1000" i="16"/>
  <c r="R1000" i="16" s="1"/>
  <c r="N1000" i="16" s="1"/>
  <c r="P1000" i="16"/>
  <c r="Q1746" i="16"/>
  <c r="R1746" i="16" s="1"/>
  <c r="N1746" i="16" s="1"/>
  <c r="P1746" i="16"/>
  <c r="Q1761" i="16"/>
  <c r="R1761" i="16" s="1"/>
  <c r="N1761" i="16" s="1"/>
  <c r="P1761" i="16"/>
  <c r="P1546" i="16"/>
  <c r="Q1546" i="16"/>
  <c r="R1546" i="16" s="1"/>
  <c r="N1546" i="16" s="1"/>
  <c r="P397" i="16"/>
  <c r="Q397" i="16"/>
  <c r="R397" i="16" s="1"/>
  <c r="N397" i="16" s="1"/>
  <c r="Q124" i="16"/>
  <c r="R124" i="16" s="1"/>
  <c r="N124" i="16" s="1"/>
  <c r="P124" i="16"/>
  <c r="P820" i="16"/>
  <c r="Q820" i="16"/>
  <c r="R820" i="16" s="1"/>
  <c r="N820" i="16" s="1"/>
  <c r="P726" i="16"/>
  <c r="Q726" i="16"/>
  <c r="R726" i="16" s="1"/>
  <c r="N726" i="16" s="1"/>
  <c r="Q644" i="16"/>
  <c r="R644" i="16" s="1"/>
  <c r="N644" i="16" s="1"/>
  <c r="P644" i="16"/>
  <c r="P310" i="16"/>
  <c r="Q310" i="16"/>
  <c r="R310" i="16" s="1"/>
  <c r="N310" i="16" s="1"/>
  <c r="Q1043" i="16"/>
  <c r="R1043" i="16" s="1"/>
  <c r="N1043" i="16" s="1"/>
  <c r="P1043" i="16"/>
  <c r="Q1669" i="16"/>
  <c r="R1669" i="16" s="1"/>
  <c r="N1669" i="16" s="1"/>
  <c r="P1669" i="16"/>
  <c r="Q1407" i="16"/>
  <c r="R1407" i="16" s="1"/>
  <c r="N1407" i="16" s="1"/>
  <c r="P1407" i="16"/>
  <c r="P870" i="16"/>
  <c r="Q870" i="16"/>
  <c r="R870" i="16" s="1"/>
  <c r="N870" i="16" s="1"/>
  <c r="P1614" i="16"/>
  <c r="Q1614" i="16"/>
  <c r="R1614" i="16" s="1"/>
  <c r="N1614" i="16" s="1"/>
  <c r="Q1629" i="16"/>
  <c r="R1629" i="16" s="1"/>
  <c r="N1629" i="16" s="1"/>
  <c r="P1629" i="16"/>
  <c r="P1402" i="16"/>
  <c r="Q1402" i="16"/>
  <c r="R1402" i="16" s="1"/>
  <c r="N1402" i="16" s="1"/>
  <c r="P842" i="16"/>
  <c r="Q842" i="16"/>
  <c r="R842" i="16" s="1"/>
  <c r="N842" i="16" s="1"/>
  <c r="Q578" i="16"/>
  <c r="R578" i="16" s="1"/>
  <c r="N578" i="16" s="1"/>
  <c r="P578" i="16"/>
  <c r="P222" i="16"/>
  <c r="Q222" i="16"/>
  <c r="R222" i="16" s="1"/>
  <c r="N222" i="16" s="1"/>
  <c r="P380" i="16"/>
  <c r="Q380" i="16"/>
  <c r="R380" i="16" s="1"/>
  <c r="N380" i="16" s="1"/>
  <c r="Q69" i="16"/>
  <c r="R69" i="16" s="1"/>
  <c r="N69" i="16" s="1"/>
  <c r="P69" i="16"/>
  <c r="P754" i="16"/>
  <c r="Q754" i="16"/>
  <c r="R754" i="16" s="1"/>
  <c r="N754" i="16" s="1"/>
  <c r="Q468" i="16"/>
  <c r="R468" i="16" s="1"/>
  <c r="N468" i="16" s="1"/>
  <c r="P468" i="16"/>
  <c r="Q1142" i="16"/>
  <c r="R1142" i="16" s="1"/>
  <c r="N1142" i="16" s="1"/>
  <c r="P1142" i="16"/>
  <c r="Q1850" i="16"/>
  <c r="R1850" i="16" s="1"/>
  <c r="N1850" i="16" s="1"/>
  <c r="P1850" i="16"/>
  <c r="Q1312" i="16"/>
  <c r="R1312" i="16" s="1"/>
  <c r="N1312" i="16" s="1"/>
  <c r="P1312" i="16"/>
  <c r="P1364" i="16"/>
  <c r="Q1364" i="16"/>
  <c r="R1364" i="16" s="1"/>
  <c r="N1364" i="16" s="1"/>
  <c r="P2071" i="16"/>
  <c r="Q2071" i="16"/>
  <c r="R2071" i="16" s="1"/>
  <c r="N2071" i="16" s="1"/>
  <c r="Q1882" i="16"/>
  <c r="R1882" i="16" s="1"/>
  <c r="N1882" i="16" s="1"/>
  <c r="P1882" i="16"/>
  <c r="Q709" i="16"/>
  <c r="R709" i="16" s="1"/>
  <c r="N709" i="16" s="1"/>
  <c r="P709" i="16"/>
  <c r="Q447" i="16"/>
  <c r="R447" i="16" s="1"/>
  <c r="N447" i="16" s="1"/>
  <c r="P447" i="16"/>
  <c r="Q88" i="16"/>
  <c r="R88" i="16" s="1"/>
  <c r="N88" i="16" s="1"/>
  <c r="P88" i="16"/>
  <c r="Q247" i="16"/>
  <c r="R247" i="16" s="1"/>
  <c r="N247" i="16" s="1"/>
  <c r="P247" i="16"/>
  <c r="Q957" i="16"/>
  <c r="R957" i="16" s="1"/>
  <c r="N957" i="16" s="1"/>
  <c r="P957" i="16"/>
  <c r="P622" i="16"/>
  <c r="Q622" i="16"/>
  <c r="R622" i="16" s="1"/>
  <c r="N622" i="16" s="1"/>
  <c r="Q336" i="16"/>
  <c r="R336" i="16" s="1"/>
  <c r="N336" i="16" s="1"/>
  <c r="P336" i="16"/>
  <c r="Q2006" i="16"/>
  <c r="R2006" i="16" s="1"/>
  <c r="N2006" i="16" s="1"/>
  <c r="P2006" i="16"/>
  <c r="Q1719" i="16"/>
  <c r="R1719" i="16" s="1"/>
  <c r="N1719" i="16" s="1"/>
  <c r="P1719" i="16"/>
  <c r="P1182" i="16"/>
  <c r="Q1182" i="16"/>
  <c r="R1182" i="16" s="1"/>
  <c r="N1182" i="16" s="1"/>
  <c r="Q1219" i="16"/>
  <c r="R1219" i="16" s="1"/>
  <c r="N1219" i="16" s="1"/>
  <c r="P1219" i="16"/>
  <c r="P1940" i="16"/>
  <c r="Q1940" i="16"/>
  <c r="R1940" i="16" s="1"/>
  <c r="N1940" i="16" s="1"/>
  <c r="Q1737" i="16"/>
  <c r="R1737" i="16" s="1"/>
  <c r="N1737" i="16" s="1"/>
  <c r="P1737" i="16"/>
  <c r="P914" i="16"/>
  <c r="Q914" i="16"/>
  <c r="R914" i="16" s="1"/>
  <c r="N914" i="16" s="1"/>
  <c r="Q568" i="16"/>
  <c r="R568" i="16" s="1"/>
  <c r="N568" i="16" s="1"/>
  <c r="P568" i="16"/>
  <c r="Q473" i="16"/>
  <c r="R473" i="16" s="1"/>
  <c r="N473" i="16" s="1"/>
  <c r="P473" i="16"/>
  <c r="Q392" i="16"/>
  <c r="R392" i="16" s="1"/>
  <c r="N392" i="16" s="1"/>
  <c r="P392" i="16"/>
  <c r="P59" i="16"/>
  <c r="Q59" i="16"/>
  <c r="R59" i="16" s="1"/>
  <c r="N59" i="16" s="1"/>
  <c r="P790" i="16"/>
  <c r="Q790" i="16"/>
  <c r="R790" i="16" s="1"/>
  <c r="N790" i="16" s="1"/>
  <c r="Q1417" i="16"/>
  <c r="R1417" i="16" s="1"/>
  <c r="N1417" i="16" s="1"/>
  <c r="P1417" i="16"/>
  <c r="P1156" i="16"/>
  <c r="Q1156" i="16"/>
  <c r="R1156" i="16" s="1"/>
  <c r="N1156" i="16" s="1"/>
  <c r="Q1875" i="16"/>
  <c r="R1875" i="16" s="1"/>
  <c r="N1875" i="16" s="1"/>
  <c r="P1875" i="16"/>
  <c r="P1362" i="16"/>
  <c r="Q1362" i="16"/>
  <c r="R1362" i="16" s="1"/>
  <c r="N1362" i="16" s="1"/>
  <c r="Q1376" i="16"/>
  <c r="R1376" i="16" s="1"/>
  <c r="N1376" i="16" s="1"/>
  <c r="P1376" i="16"/>
  <c r="P1126" i="16"/>
  <c r="Q1126" i="16"/>
  <c r="R1126" i="16" s="1"/>
  <c r="N1126" i="16" s="1"/>
  <c r="Q1199" i="16"/>
  <c r="R1199" i="16" s="1"/>
  <c r="N1199" i="16" s="1"/>
  <c r="P1199" i="16"/>
  <c r="Q926" i="16"/>
  <c r="R926" i="16" s="1"/>
  <c r="N926" i="16" s="1"/>
  <c r="P926" i="16"/>
  <c r="Q581" i="16"/>
  <c r="R581" i="16" s="1"/>
  <c r="N581" i="16" s="1"/>
  <c r="P581" i="16"/>
  <c r="Q485" i="16"/>
  <c r="R485" i="16" s="1"/>
  <c r="N485" i="16" s="1"/>
  <c r="P485" i="16"/>
  <c r="Q404" i="16"/>
  <c r="R404" i="16" s="1"/>
  <c r="N404" i="16" s="1"/>
  <c r="P404" i="16"/>
  <c r="Q70" i="16"/>
  <c r="R70" i="16" s="1"/>
  <c r="N70" i="16" s="1"/>
  <c r="P70" i="16"/>
  <c r="Q803" i="16"/>
  <c r="R803" i="16" s="1"/>
  <c r="N803" i="16" s="1"/>
  <c r="P803" i="16"/>
  <c r="Q1429" i="16"/>
  <c r="R1429" i="16" s="1"/>
  <c r="N1429" i="16" s="1"/>
  <c r="P1429" i="16"/>
  <c r="Q1167" i="16"/>
  <c r="R1167" i="16" s="1"/>
  <c r="N1167" i="16" s="1"/>
  <c r="P1167" i="16"/>
  <c r="P1888" i="16"/>
  <c r="Q1888" i="16"/>
  <c r="R1888" i="16" s="1"/>
  <c r="N1888" i="16" s="1"/>
  <c r="Q1373" i="16"/>
  <c r="R1373" i="16" s="1"/>
  <c r="N1373" i="16" s="1"/>
  <c r="P1373" i="16"/>
  <c r="Q1388" i="16"/>
  <c r="R1388" i="16" s="1"/>
  <c r="N1388" i="16" s="1"/>
  <c r="P1388" i="16"/>
  <c r="Q1137" i="16"/>
  <c r="R1137" i="16" s="1"/>
  <c r="N1137" i="16" s="1"/>
  <c r="P1137" i="16"/>
  <c r="Q1223" i="16"/>
  <c r="R1223" i="16" s="1"/>
  <c r="N1223" i="16" s="1"/>
  <c r="P1223" i="16"/>
  <c r="P794" i="16"/>
  <c r="Q794" i="16"/>
  <c r="R794" i="16" s="1"/>
  <c r="N794" i="16" s="1"/>
  <c r="Q448" i="16"/>
  <c r="R448" i="16" s="1"/>
  <c r="N448" i="16" s="1"/>
  <c r="P448" i="16"/>
  <c r="P354" i="16"/>
  <c r="Q354" i="16"/>
  <c r="R354" i="16" s="1"/>
  <c r="N354" i="16" s="1"/>
  <c r="Q259" i="16"/>
  <c r="R259" i="16" s="1"/>
  <c r="N259" i="16" s="1"/>
  <c r="P259" i="16"/>
  <c r="Q981" i="16"/>
  <c r="R981" i="16" s="1"/>
  <c r="N981" i="16" s="1"/>
  <c r="P981" i="16"/>
  <c r="Q671" i="16"/>
  <c r="R671" i="16" s="1"/>
  <c r="N671" i="16" s="1"/>
  <c r="P671" i="16"/>
  <c r="Q1297" i="16"/>
  <c r="R1297" i="16" s="1"/>
  <c r="N1297" i="16" s="1"/>
  <c r="P1297" i="16"/>
  <c r="Q2053" i="16"/>
  <c r="R2053" i="16" s="1"/>
  <c r="N2053" i="16" s="1"/>
  <c r="P2053" i="16"/>
  <c r="P1757" i="16"/>
  <c r="Q1757" i="16"/>
  <c r="R1757" i="16" s="1"/>
  <c r="N1757" i="16" s="1"/>
  <c r="P1242" i="16"/>
  <c r="Q1242" i="16"/>
  <c r="R1242" i="16" s="1"/>
  <c r="N1242" i="16" s="1"/>
  <c r="Q1256" i="16"/>
  <c r="R1256" i="16" s="1"/>
  <c r="N1256" i="16" s="1"/>
  <c r="P1256" i="16"/>
  <c r="Q1990" i="16"/>
  <c r="R1990" i="16" s="1"/>
  <c r="N1990" i="16" s="1"/>
  <c r="P1990" i="16"/>
  <c r="P1991" i="16"/>
  <c r="Q1991" i="16"/>
  <c r="R1991" i="16" s="1"/>
  <c r="N1991" i="16" s="1"/>
  <c r="P662" i="16"/>
  <c r="Q662" i="16"/>
  <c r="R662" i="16" s="1"/>
  <c r="N662" i="16" s="1"/>
  <c r="P315" i="16"/>
  <c r="Q315" i="16"/>
  <c r="R315" i="16" s="1"/>
  <c r="N315" i="16" s="1"/>
  <c r="Q221" i="16"/>
  <c r="R221" i="16" s="1"/>
  <c r="N221" i="16" s="1"/>
  <c r="P221" i="16"/>
  <c r="Q127" i="16"/>
  <c r="R127" i="16" s="1"/>
  <c r="N127" i="16" s="1"/>
  <c r="P127" i="16"/>
  <c r="P850" i="16"/>
  <c r="Q850" i="16"/>
  <c r="R850" i="16" s="1"/>
  <c r="N850" i="16" s="1"/>
  <c r="Q528" i="16"/>
  <c r="R528" i="16" s="1"/>
  <c r="N528" i="16" s="1"/>
  <c r="P528" i="16"/>
  <c r="P1166" i="16"/>
  <c r="Q1166" i="16"/>
  <c r="R1166" i="16" s="1"/>
  <c r="N1166" i="16" s="1"/>
  <c r="Q1921" i="16"/>
  <c r="R1921" i="16" s="1"/>
  <c r="N1921" i="16" s="1"/>
  <c r="P1921" i="16"/>
  <c r="P1624" i="16"/>
  <c r="Q1624" i="16"/>
  <c r="R1624" i="16" s="1"/>
  <c r="N1624" i="16" s="1"/>
  <c r="P1111" i="16"/>
  <c r="Q1111" i="16"/>
  <c r="R1111" i="16" s="1"/>
  <c r="N1111" i="16" s="1"/>
  <c r="Q1124" i="16"/>
  <c r="R1124" i="16" s="1"/>
  <c r="N1124" i="16" s="1"/>
  <c r="P1124" i="16"/>
  <c r="Q1857" i="16"/>
  <c r="R1857" i="16" s="1"/>
  <c r="N1857" i="16" s="1"/>
  <c r="P1857" i="16"/>
  <c r="Q1787" i="16"/>
  <c r="R1787" i="16" s="1"/>
  <c r="N1787" i="16" s="1"/>
  <c r="P1787" i="16"/>
  <c r="P386" i="16"/>
  <c r="Q386" i="16"/>
  <c r="R386" i="16" s="1"/>
  <c r="N386" i="16" s="1"/>
  <c r="P1083" i="16"/>
  <c r="Q1083" i="16"/>
  <c r="R1083" i="16" s="1"/>
  <c r="N1083" i="16" s="1"/>
  <c r="Q725" i="16"/>
  <c r="R725" i="16" s="1"/>
  <c r="N725" i="16" s="1"/>
  <c r="P725" i="16"/>
  <c r="P882" i="16"/>
  <c r="Q882" i="16"/>
  <c r="R882" i="16" s="1"/>
  <c r="N882" i="16" s="1"/>
  <c r="Q573" i="16"/>
  <c r="R573" i="16" s="1"/>
  <c r="N573" i="16" s="1"/>
  <c r="P573" i="16"/>
  <c r="Q251" i="16"/>
  <c r="R251" i="16" s="1"/>
  <c r="N251" i="16" s="1"/>
  <c r="P251" i="16"/>
  <c r="Q972" i="16"/>
  <c r="R972" i="16" s="1"/>
  <c r="N972" i="16" s="1"/>
  <c r="P972" i="16"/>
  <c r="P1645" i="16"/>
  <c r="Q1645" i="16"/>
  <c r="R1645" i="16" s="1"/>
  <c r="N1645" i="16" s="1"/>
  <c r="Q1348" i="16"/>
  <c r="R1348" i="16" s="1"/>
  <c r="N1348" i="16" s="1"/>
  <c r="P1348" i="16"/>
  <c r="Q833" i="16"/>
  <c r="R833" i="16" s="1"/>
  <c r="N833" i="16" s="1"/>
  <c r="P833" i="16"/>
  <c r="Q1879" i="16"/>
  <c r="R1879" i="16" s="1"/>
  <c r="N1879" i="16" s="1"/>
  <c r="P1879" i="16"/>
  <c r="P1580" i="16"/>
  <c r="Q1580" i="16"/>
  <c r="R1580" i="16" s="1"/>
  <c r="N1580" i="16" s="1"/>
  <c r="Q1451" i="16"/>
  <c r="R1451" i="16" s="1"/>
  <c r="N1451" i="16" s="1"/>
  <c r="P1451" i="16"/>
  <c r="Q1115" i="16"/>
  <c r="R1115" i="16" s="1"/>
  <c r="N1115" i="16" s="1"/>
  <c r="P1115" i="16"/>
  <c r="P1824" i="16"/>
  <c r="Q1824" i="16"/>
  <c r="R1824" i="16" s="1"/>
  <c r="N1824" i="16" s="1"/>
  <c r="Q3541" i="16"/>
  <c r="R3541" i="16" s="1"/>
  <c r="N3541" i="16" s="1"/>
  <c r="P3541" i="16"/>
  <c r="P3506" i="16"/>
  <c r="Q3506" i="16"/>
  <c r="R3506" i="16" s="1"/>
  <c r="N3506" i="16" s="1"/>
  <c r="Q3423" i="16"/>
  <c r="R3423" i="16" s="1"/>
  <c r="N3423" i="16" s="1"/>
  <c r="P3423" i="16"/>
  <c r="P3352" i="16"/>
  <c r="Q3352" i="16"/>
  <c r="R3352" i="16" s="1"/>
  <c r="N3352" i="16" s="1"/>
  <c r="Q2993" i="16"/>
  <c r="R2993" i="16" s="1"/>
  <c r="N2993" i="16" s="1"/>
  <c r="P2993" i="16"/>
  <c r="Q2971" i="16"/>
  <c r="R2971" i="16" s="1"/>
  <c r="N2971" i="16" s="1"/>
  <c r="P2971" i="16"/>
  <c r="P3234" i="16"/>
  <c r="Q3234" i="16"/>
  <c r="R3234" i="16" s="1"/>
  <c r="N3234" i="16" s="1"/>
  <c r="P3176" i="16"/>
  <c r="Q3176" i="16"/>
  <c r="R3176" i="16" s="1"/>
  <c r="N3176" i="16" s="1"/>
  <c r="Q3094" i="16"/>
  <c r="R3094" i="16" s="1"/>
  <c r="N3094" i="16" s="1"/>
  <c r="P3094" i="16"/>
  <c r="P3022" i="16"/>
  <c r="Q3022" i="16"/>
  <c r="R3022" i="16" s="1"/>
  <c r="N3022" i="16" s="1"/>
  <c r="P2976" i="16"/>
  <c r="Q2976" i="16"/>
  <c r="R2976" i="16" s="1"/>
  <c r="N2976" i="16" s="1"/>
  <c r="P2916" i="16"/>
  <c r="Q2916" i="16"/>
  <c r="R2916" i="16" s="1"/>
  <c r="N2916" i="16" s="1"/>
  <c r="Q1835" i="16"/>
  <c r="R1835" i="16" s="1"/>
  <c r="N1835" i="16" s="1"/>
  <c r="P1835" i="16"/>
  <c r="Q3553" i="16"/>
  <c r="R3553" i="16" s="1"/>
  <c r="N3553" i="16" s="1"/>
  <c r="P3553" i="16"/>
  <c r="Q3518" i="16"/>
  <c r="R3518" i="16" s="1"/>
  <c r="N3518" i="16" s="1"/>
  <c r="P3518" i="16"/>
  <c r="Q3435" i="16"/>
  <c r="R3435" i="16" s="1"/>
  <c r="N3435" i="16" s="1"/>
  <c r="P3435" i="16"/>
  <c r="P3364" i="16"/>
  <c r="Q3364" i="16"/>
  <c r="R3364" i="16" s="1"/>
  <c r="N3364" i="16" s="1"/>
  <c r="P3004" i="16"/>
  <c r="Q3004" i="16"/>
  <c r="R3004" i="16" s="1"/>
  <c r="N3004" i="16" s="1"/>
  <c r="Q2982" i="16"/>
  <c r="R2982" i="16" s="1"/>
  <c r="N2982" i="16" s="1"/>
  <c r="P2982" i="16"/>
  <c r="Q3247" i="16"/>
  <c r="R3247" i="16" s="1"/>
  <c r="N3247" i="16" s="1"/>
  <c r="P3247" i="16"/>
  <c r="Q3188" i="16"/>
  <c r="R3188" i="16" s="1"/>
  <c r="N3188" i="16" s="1"/>
  <c r="P3188" i="16"/>
  <c r="Q3105" i="16"/>
  <c r="R3105" i="16" s="1"/>
  <c r="N3105" i="16" s="1"/>
  <c r="P3105" i="16"/>
  <c r="Q3034" i="16"/>
  <c r="R3034" i="16" s="1"/>
  <c r="N3034" i="16" s="1"/>
  <c r="P3034" i="16"/>
  <c r="Q2986" i="16"/>
  <c r="R2986" i="16" s="1"/>
  <c r="N2986" i="16" s="1"/>
  <c r="P2986" i="16"/>
  <c r="Q2927" i="16"/>
  <c r="R2927" i="16" s="1"/>
  <c r="N2927" i="16" s="1"/>
  <c r="P2927" i="16"/>
  <c r="Q2257" i="16"/>
  <c r="R2257" i="16" s="1"/>
  <c r="N2257" i="16" s="1"/>
  <c r="P2257" i="16"/>
  <c r="Q2198" i="16"/>
  <c r="R2198" i="16" s="1"/>
  <c r="N2198" i="16" s="1"/>
  <c r="P2198" i="16"/>
  <c r="Q2152" i="16"/>
  <c r="R2152" i="16" s="1"/>
  <c r="N2152" i="16" s="1"/>
  <c r="P2152" i="16"/>
  <c r="Q3594" i="16"/>
  <c r="R3594" i="16" s="1"/>
  <c r="N3594" i="16" s="1"/>
  <c r="P3594" i="16"/>
  <c r="P3808" i="16"/>
  <c r="Q3808" i="16"/>
  <c r="R3808" i="16" s="1"/>
  <c r="N3808" i="16" s="1"/>
  <c r="Q3449" i="16"/>
  <c r="R3449" i="16" s="1"/>
  <c r="N3449" i="16" s="1"/>
  <c r="P3449" i="16"/>
  <c r="Q3450" i="16"/>
  <c r="R3450" i="16" s="1"/>
  <c r="N3450" i="16" s="1"/>
  <c r="P3450" i="16"/>
  <c r="Q3691" i="16"/>
  <c r="R3691" i="16" s="1"/>
  <c r="N3691" i="16" s="1"/>
  <c r="P3691" i="16"/>
  <c r="Q3644" i="16"/>
  <c r="R3644" i="16" s="1"/>
  <c r="N3644" i="16" s="1"/>
  <c r="P3644" i="16"/>
  <c r="P3549" i="16"/>
  <c r="Q3549" i="16"/>
  <c r="R3549" i="16" s="1"/>
  <c r="N3549" i="16" s="1"/>
  <c r="Q3478" i="16"/>
  <c r="R3478" i="16" s="1"/>
  <c r="N3478" i="16" s="1"/>
  <c r="P3478" i="16"/>
  <c r="P3432" i="16"/>
  <c r="Q3432" i="16"/>
  <c r="R3432" i="16" s="1"/>
  <c r="N3432" i="16" s="1"/>
  <c r="P3373" i="16"/>
  <c r="Q3373" i="16"/>
  <c r="R3373" i="16" s="1"/>
  <c r="N3373" i="16" s="1"/>
  <c r="Q2269" i="16"/>
  <c r="R2269" i="16" s="1"/>
  <c r="N2269" i="16" s="1"/>
  <c r="P2269" i="16"/>
  <c r="Q2210" i="16"/>
  <c r="R2210" i="16" s="1"/>
  <c r="N2210" i="16" s="1"/>
  <c r="P2210" i="16"/>
  <c r="Q2163" i="16"/>
  <c r="R2163" i="16" s="1"/>
  <c r="N2163" i="16" s="1"/>
  <c r="P2163" i="16"/>
  <c r="Q3749" i="16"/>
  <c r="R3749" i="16" s="1"/>
  <c r="N3749" i="16" s="1"/>
  <c r="P3749" i="16"/>
  <c r="Q3819" i="16"/>
  <c r="R3819" i="16" s="1"/>
  <c r="N3819" i="16" s="1"/>
  <c r="P3819" i="16"/>
  <c r="Q3461" i="16"/>
  <c r="R3461" i="16" s="1"/>
  <c r="N3461" i="16" s="1"/>
  <c r="P3461" i="16"/>
  <c r="Q3463" i="16"/>
  <c r="R3463" i="16" s="1"/>
  <c r="N3463" i="16" s="1"/>
  <c r="P3463" i="16"/>
  <c r="Q3703" i="16"/>
  <c r="R3703" i="16" s="1"/>
  <c r="N3703" i="16" s="1"/>
  <c r="P3703" i="16"/>
  <c r="P3655" i="16"/>
  <c r="Q3655" i="16"/>
  <c r="R3655" i="16" s="1"/>
  <c r="N3655" i="16" s="1"/>
  <c r="Q3561" i="16"/>
  <c r="R3561" i="16" s="1"/>
  <c r="N3561" i="16" s="1"/>
  <c r="P3561" i="16"/>
  <c r="Q3490" i="16"/>
  <c r="R3490" i="16" s="1"/>
  <c r="N3490" i="16" s="1"/>
  <c r="P3490" i="16"/>
  <c r="P3443" i="16"/>
  <c r="Q3443" i="16"/>
  <c r="R3443" i="16" s="1"/>
  <c r="N3443" i="16" s="1"/>
  <c r="Q3383" i="16"/>
  <c r="R3383" i="16" s="1"/>
  <c r="N3383" i="16" s="1"/>
  <c r="P3383" i="16"/>
  <c r="P2581" i="16"/>
  <c r="Q2581" i="16"/>
  <c r="R2581" i="16" s="1"/>
  <c r="N2581" i="16" s="1"/>
  <c r="P2523" i="16"/>
  <c r="Q2523" i="16"/>
  <c r="R2523" i="16" s="1"/>
  <c r="N2523" i="16" s="1"/>
  <c r="P2463" i="16"/>
  <c r="Q2463" i="16"/>
  <c r="R2463" i="16" s="1"/>
  <c r="N2463" i="16" s="1"/>
  <c r="Q2392" i="16"/>
  <c r="R2392" i="16" s="1"/>
  <c r="N2392" i="16" s="1"/>
  <c r="P2392" i="16"/>
  <c r="Q2033" i="16"/>
  <c r="R2033" i="16" s="1"/>
  <c r="N2033" i="16" s="1"/>
  <c r="P2033" i="16"/>
  <c r="P1999" i="16"/>
  <c r="Q1999" i="16"/>
  <c r="R1999" i="16" s="1"/>
  <c r="N1999" i="16" s="1"/>
  <c r="Q2275" i="16"/>
  <c r="R2275" i="16" s="1"/>
  <c r="N2275" i="16" s="1"/>
  <c r="P2275" i="16"/>
  <c r="P2215" i="16"/>
  <c r="Q2215" i="16"/>
  <c r="R2215" i="16" s="1"/>
  <c r="N2215" i="16" s="1"/>
  <c r="Q2121" i="16"/>
  <c r="R2121" i="16" s="1"/>
  <c r="N2121" i="16" s="1"/>
  <c r="P2121" i="16"/>
  <c r="P3654" i="16"/>
  <c r="Q3654" i="16"/>
  <c r="R3654" i="16" s="1"/>
  <c r="N3654" i="16" s="1"/>
  <c r="P3791" i="16"/>
  <c r="Q3791" i="16"/>
  <c r="R3791" i="16" s="1"/>
  <c r="N3791" i="16" s="1"/>
  <c r="Q3742" i="16"/>
  <c r="R3742" i="16" s="1"/>
  <c r="N3742" i="16" s="1"/>
  <c r="P3742" i="16"/>
  <c r="Q3684" i="16"/>
  <c r="R3684" i="16" s="1"/>
  <c r="N3684" i="16" s="1"/>
  <c r="P3684" i="16"/>
  <c r="P2593" i="16"/>
  <c r="Q2593" i="16"/>
  <c r="R2593" i="16" s="1"/>
  <c r="N2593" i="16" s="1"/>
  <c r="Q2534" i="16"/>
  <c r="R2534" i="16" s="1"/>
  <c r="N2534" i="16" s="1"/>
  <c r="P2534" i="16"/>
  <c r="P2476" i="16"/>
  <c r="Q2476" i="16"/>
  <c r="R2476" i="16" s="1"/>
  <c r="N2476" i="16" s="1"/>
  <c r="P2405" i="16"/>
  <c r="Q2405" i="16"/>
  <c r="R2405" i="16" s="1"/>
  <c r="N2405" i="16" s="1"/>
  <c r="Q2046" i="16"/>
  <c r="R2046" i="16" s="1"/>
  <c r="N2046" i="16" s="1"/>
  <c r="P2046" i="16"/>
  <c r="Q2010" i="16"/>
  <c r="R2010" i="16" s="1"/>
  <c r="N2010" i="16" s="1"/>
  <c r="P2010" i="16"/>
  <c r="Q2287" i="16"/>
  <c r="R2287" i="16" s="1"/>
  <c r="N2287" i="16" s="1"/>
  <c r="P2287" i="16"/>
  <c r="Q2228" i="16"/>
  <c r="R2228" i="16" s="1"/>
  <c r="N2228" i="16" s="1"/>
  <c r="P2228" i="16"/>
  <c r="Q2134" i="16"/>
  <c r="R2134" i="16" s="1"/>
  <c r="N2134" i="16" s="1"/>
  <c r="P2134" i="16"/>
  <c r="P3761" i="16"/>
  <c r="Q3761" i="16"/>
  <c r="R3761" i="16" s="1"/>
  <c r="N3761" i="16" s="1"/>
  <c r="Q3803" i="16"/>
  <c r="R3803" i="16" s="1"/>
  <c r="N3803" i="16" s="1"/>
  <c r="P3803" i="16"/>
  <c r="Q3755" i="16"/>
  <c r="R3755" i="16" s="1"/>
  <c r="N3755" i="16" s="1"/>
  <c r="P3755" i="16"/>
  <c r="Q3696" i="16"/>
  <c r="R3696" i="16" s="1"/>
  <c r="N3696" i="16" s="1"/>
  <c r="P3696" i="16"/>
  <c r="P1752" i="16"/>
  <c r="Q1752" i="16"/>
  <c r="R1752" i="16" s="1"/>
  <c r="N1752" i="16" s="1"/>
  <c r="P3468" i="16"/>
  <c r="Q3468" i="16"/>
  <c r="R3468" i="16" s="1"/>
  <c r="N3468" i="16" s="1"/>
  <c r="P3434" i="16"/>
  <c r="Q3434" i="16"/>
  <c r="R3434" i="16" s="1"/>
  <c r="N3434" i="16" s="1"/>
  <c r="Q3350" i="16"/>
  <c r="R3350" i="16" s="1"/>
  <c r="N3350" i="16" s="1"/>
  <c r="P3350" i="16"/>
  <c r="Q3280" i="16"/>
  <c r="R3280" i="16" s="1"/>
  <c r="N3280" i="16" s="1"/>
  <c r="P3280" i="16"/>
  <c r="Q2922" i="16"/>
  <c r="R2922" i="16" s="1"/>
  <c r="N2922" i="16" s="1"/>
  <c r="P2922" i="16"/>
  <c r="Q2897" i="16"/>
  <c r="R2897" i="16" s="1"/>
  <c r="N2897" i="16" s="1"/>
  <c r="P2897" i="16"/>
  <c r="Q3163" i="16"/>
  <c r="R3163" i="16" s="1"/>
  <c r="N3163" i="16" s="1"/>
  <c r="P3163" i="16"/>
  <c r="P3104" i="16"/>
  <c r="Q3104" i="16"/>
  <c r="R3104" i="16" s="1"/>
  <c r="N3104" i="16" s="1"/>
  <c r="Q3021" i="16"/>
  <c r="R3021" i="16" s="1"/>
  <c r="N3021" i="16" s="1"/>
  <c r="P3021" i="16"/>
  <c r="Q2950" i="16"/>
  <c r="R2950" i="16" s="1"/>
  <c r="N2950" i="16" s="1"/>
  <c r="P2950" i="16"/>
  <c r="P2904" i="16"/>
  <c r="Q2904" i="16"/>
  <c r="R2904" i="16" s="1"/>
  <c r="N2904" i="16" s="1"/>
  <c r="P2845" i="16"/>
  <c r="Q2845" i="16"/>
  <c r="R2845" i="16" s="1"/>
  <c r="N2845" i="16" s="1"/>
  <c r="P1764" i="16"/>
  <c r="Q1764" i="16"/>
  <c r="R1764" i="16" s="1"/>
  <c r="N1764" i="16" s="1"/>
  <c r="Q3481" i="16"/>
  <c r="R3481" i="16" s="1"/>
  <c r="N3481" i="16" s="1"/>
  <c r="P3481" i="16"/>
  <c r="Q3446" i="16"/>
  <c r="R3446" i="16" s="1"/>
  <c r="N3446" i="16" s="1"/>
  <c r="P3446" i="16"/>
  <c r="Q3363" i="16"/>
  <c r="R3363" i="16" s="1"/>
  <c r="N3363" i="16" s="1"/>
  <c r="P3363" i="16"/>
  <c r="Q3291" i="16"/>
  <c r="R3291" i="16" s="1"/>
  <c r="N3291" i="16" s="1"/>
  <c r="P3291" i="16"/>
  <c r="Q2933" i="16"/>
  <c r="R2933" i="16" s="1"/>
  <c r="N2933" i="16" s="1"/>
  <c r="P2933" i="16"/>
  <c r="Q2909" i="16"/>
  <c r="R2909" i="16" s="1"/>
  <c r="N2909" i="16" s="1"/>
  <c r="P2909" i="16"/>
  <c r="Q3174" i="16"/>
  <c r="R3174" i="16" s="1"/>
  <c r="N3174" i="16" s="1"/>
  <c r="P3174" i="16"/>
  <c r="Q3115" i="16"/>
  <c r="R3115" i="16" s="1"/>
  <c r="N3115" i="16" s="1"/>
  <c r="P3115" i="16"/>
  <c r="P3032" i="16"/>
  <c r="Q3032" i="16"/>
  <c r="R3032" i="16" s="1"/>
  <c r="N3032" i="16" s="1"/>
  <c r="Q2961" i="16"/>
  <c r="R2961" i="16" s="1"/>
  <c r="N2961" i="16" s="1"/>
  <c r="P2961" i="16"/>
  <c r="Q2915" i="16"/>
  <c r="R2915" i="16" s="1"/>
  <c r="N2915" i="16" s="1"/>
  <c r="P2915" i="16"/>
  <c r="Q2856" i="16"/>
  <c r="R2856" i="16" s="1"/>
  <c r="N2856" i="16" s="1"/>
  <c r="P2856" i="16"/>
  <c r="P1920" i="16"/>
  <c r="Q1920" i="16"/>
  <c r="R1920" i="16" s="1"/>
  <c r="N1920" i="16" s="1"/>
  <c r="P3638" i="16"/>
  <c r="Q3638" i="16"/>
  <c r="R3638" i="16" s="1"/>
  <c r="N3638" i="16" s="1"/>
  <c r="P3603" i="16"/>
  <c r="Q3603" i="16"/>
  <c r="R3603" i="16" s="1"/>
  <c r="N3603" i="16" s="1"/>
  <c r="Q3520" i="16"/>
  <c r="R3520" i="16" s="1"/>
  <c r="N3520" i="16" s="1"/>
  <c r="P3520" i="16"/>
  <c r="P3448" i="16"/>
  <c r="Q3448" i="16"/>
  <c r="R3448" i="16" s="1"/>
  <c r="N3448" i="16" s="1"/>
  <c r="Q3089" i="16"/>
  <c r="R3089" i="16" s="1"/>
  <c r="N3089" i="16" s="1"/>
  <c r="P3089" i="16"/>
  <c r="Q3067" i="16"/>
  <c r="R3067" i="16" s="1"/>
  <c r="N3067" i="16" s="1"/>
  <c r="P3067" i="16"/>
  <c r="P3330" i="16"/>
  <c r="Q3330" i="16"/>
  <c r="R3330" i="16" s="1"/>
  <c r="N3330" i="16" s="1"/>
  <c r="Q3272" i="16"/>
  <c r="R3272" i="16" s="1"/>
  <c r="N3272" i="16" s="1"/>
  <c r="P3272" i="16"/>
  <c r="P3190" i="16"/>
  <c r="Q3190" i="16"/>
  <c r="R3190" i="16" s="1"/>
  <c r="N3190" i="16" s="1"/>
  <c r="Q3119" i="16"/>
  <c r="R3119" i="16" s="1"/>
  <c r="N3119" i="16" s="1"/>
  <c r="P3119" i="16"/>
  <c r="Q3071" i="16"/>
  <c r="R3071" i="16" s="1"/>
  <c r="N3071" i="16" s="1"/>
  <c r="P3071" i="16"/>
  <c r="Q3011" i="16"/>
  <c r="R3011" i="16" s="1"/>
  <c r="N3011" i="16" s="1"/>
  <c r="P3011" i="16"/>
  <c r="P1644" i="16"/>
  <c r="Q1644" i="16"/>
  <c r="R1644" i="16" s="1"/>
  <c r="N1644" i="16" s="1"/>
  <c r="P3361" i="16"/>
  <c r="Q3361" i="16"/>
  <c r="R3361" i="16" s="1"/>
  <c r="N3361" i="16" s="1"/>
  <c r="P3326" i="16"/>
  <c r="Q3326" i="16"/>
  <c r="R3326" i="16" s="1"/>
  <c r="N3326" i="16" s="1"/>
  <c r="P3243" i="16"/>
  <c r="Q3243" i="16"/>
  <c r="R3243" i="16" s="1"/>
  <c r="N3243" i="16" s="1"/>
  <c r="P3172" i="16"/>
  <c r="Q3172" i="16"/>
  <c r="R3172" i="16" s="1"/>
  <c r="N3172" i="16" s="1"/>
  <c r="Q2812" i="16"/>
  <c r="R2812" i="16" s="1"/>
  <c r="N2812" i="16" s="1"/>
  <c r="P2812" i="16"/>
  <c r="P2789" i="16"/>
  <c r="Q2789" i="16"/>
  <c r="R2789" i="16" s="1"/>
  <c r="N2789" i="16" s="1"/>
  <c r="P3056" i="16"/>
  <c r="Q3056" i="16"/>
  <c r="R3056" i="16" s="1"/>
  <c r="N3056" i="16" s="1"/>
  <c r="Q2995" i="16"/>
  <c r="R2995" i="16" s="1"/>
  <c r="N2995" i="16" s="1"/>
  <c r="P2995" i="16"/>
  <c r="Q2913" i="16"/>
  <c r="R2913" i="16" s="1"/>
  <c r="N2913" i="16" s="1"/>
  <c r="P2913" i="16"/>
  <c r="Q2842" i="16"/>
  <c r="R2842" i="16" s="1"/>
  <c r="N2842" i="16" s="1"/>
  <c r="P2842" i="16"/>
  <c r="Q2795" i="16"/>
  <c r="R2795" i="16" s="1"/>
  <c r="N2795" i="16" s="1"/>
  <c r="P2795" i="16"/>
  <c r="Q2736" i="16"/>
  <c r="R2736" i="16" s="1"/>
  <c r="N2736" i="16" s="1"/>
  <c r="P2736" i="16"/>
  <c r="P1800" i="16"/>
  <c r="Q1800" i="16"/>
  <c r="R1800" i="16" s="1"/>
  <c r="N1800" i="16" s="1"/>
  <c r="Q3517" i="16"/>
  <c r="R3517" i="16" s="1"/>
  <c r="N3517" i="16" s="1"/>
  <c r="P3517" i="16"/>
  <c r="Q3482" i="16"/>
  <c r="R3482" i="16" s="1"/>
  <c r="N3482" i="16" s="1"/>
  <c r="P3482" i="16"/>
  <c r="Q3399" i="16"/>
  <c r="R3399" i="16" s="1"/>
  <c r="N3399" i="16" s="1"/>
  <c r="P3399" i="16"/>
  <c r="Q3328" i="16"/>
  <c r="R3328" i="16" s="1"/>
  <c r="N3328" i="16" s="1"/>
  <c r="P3328" i="16"/>
  <c r="P2968" i="16"/>
  <c r="Q2968" i="16"/>
  <c r="R2968" i="16" s="1"/>
  <c r="N2968" i="16" s="1"/>
  <c r="Q2946" i="16"/>
  <c r="R2946" i="16" s="1"/>
  <c r="N2946" i="16" s="1"/>
  <c r="P2946" i="16"/>
  <c r="Q3211" i="16"/>
  <c r="R3211" i="16" s="1"/>
  <c r="N3211" i="16" s="1"/>
  <c r="P3211" i="16"/>
  <c r="Q3151" i="16"/>
  <c r="R3151" i="16" s="1"/>
  <c r="N3151" i="16" s="1"/>
  <c r="P3151" i="16"/>
  <c r="P3069" i="16"/>
  <c r="Q3069" i="16"/>
  <c r="R3069" i="16" s="1"/>
  <c r="N3069" i="16" s="1"/>
  <c r="Q2998" i="16"/>
  <c r="R2998" i="16" s="1"/>
  <c r="N2998" i="16" s="1"/>
  <c r="P2998" i="16"/>
  <c r="P2952" i="16"/>
  <c r="Q2952" i="16"/>
  <c r="R2952" i="16" s="1"/>
  <c r="N2952" i="16" s="1"/>
  <c r="P2892" i="16"/>
  <c r="Q2892" i="16"/>
  <c r="R2892" i="16" s="1"/>
  <c r="N2892" i="16" s="1"/>
  <c r="Q1381" i="16"/>
  <c r="R1381" i="16" s="1"/>
  <c r="N1381" i="16" s="1"/>
  <c r="P1381" i="16"/>
  <c r="P3096" i="16"/>
  <c r="Q3096" i="16"/>
  <c r="R3096" i="16" s="1"/>
  <c r="N3096" i="16" s="1"/>
  <c r="Q3063" i="16"/>
  <c r="R3063" i="16" s="1"/>
  <c r="N3063" i="16" s="1"/>
  <c r="P3063" i="16"/>
  <c r="P2980" i="16"/>
  <c r="Q2980" i="16"/>
  <c r="R2980" i="16" s="1"/>
  <c r="N2980" i="16" s="1"/>
  <c r="P2908" i="16"/>
  <c r="Q2908" i="16"/>
  <c r="R2908" i="16" s="1"/>
  <c r="N2908" i="16" s="1"/>
  <c r="P2549" i="16"/>
  <c r="Q2549" i="16"/>
  <c r="R2549" i="16" s="1"/>
  <c r="N2549" i="16" s="1"/>
  <c r="Q2526" i="16"/>
  <c r="R2526" i="16" s="1"/>
  <c r="N2526" i="16" s="1"/>
  <c r="P2526" i="16"/>
  <c r="Q2791" i="16"/>
  <c r="R2791" i="16" s="1"/>
  <c r="N2791" i="16" s="1"/>
  <c r="P2791" i="16"/>
  <c r="Q2732" i="16"/>
  <c r="R2732" i="16" s="1"/>
  <c r="N2732" i="16" s="1"/>
  <c r="P2732" i="16"/>
  <c r="P2649" i="16"/>
  <c r="Q2649" i="16"/>
  <c r="R2649" i="16" s="1"/>
  <c r="N2649" i="16" s="1"/>
  <c r="Q2566" i="16"/>
  <c r="R2566" i="16" s="1"/>
  <c r="N2566" i="16" s="1"/>
  <c r="P2566" i="16"/>
  <c r="P2531" i="16"/>
  <c r="Q2531" i="16"/>
  <c r="R2531" i="16" s="1"/>
  <c r="N2531" i="16" s="1"/>
  <c r="P2461" i="16"/>
  <c r="Q2461" i="16"/>
  <c r="R2461" i="16" s="1"/>
  <c r="N2461" i="16" s="1"/>
  <c r="Q409" i="16"/>
  <c r="R409" i="16" s="1"/>
  <c r="N409" i="16" s="1"/>
  <c r="P409" i="16"/>
  <c r="P1880" i="16"/>
  <c r="Q1880" i="16"/>
  <c r="R1880" i="16" s="1"/>
  <c r="N1880" i="16" s="1"/>
  <c r="Q275" i="16"/>
  <c r="R275" i="16" s="1"/>
  <c r="N275" i="16" s="1"/>
  <c r="P275" i="16"/>
  <c r="Q1791" i="16"/>
  <c r="R1791" i="16" s="1"/>
  <c r="N1791" i="16" s="1"/>
  <c r="P1791" i="16"/>
  <c r="Q1201" i="16"/>
  <c r="R1201" i="16" s="1"/>
  <c r="N1201" i="16" s="1"/>
  <c r="P1201" i="16"/>
  <c r="P1146" i="16"/>
  <c r="Q1146" i="16"/>
  <c r="R1146" i="16" s="1"/>
  <c r="N1146" i="16" s="1"/>
  <c r="P3845" i="16"/>
  <c r="Q3845" i="16"/>
  <c r="R3845" i="16" s="1"/>
  <c r="N3845" i="16" s="1"/>
  <c r="P686" i="16"/>
  <c r="Q686" i="16"/>
  <c r="R686" i="16" s="1"/>
  <c r="N686" i="16" s="1"/>
  <c r="Q375" i="16"/>
  <c r="R375" i="16" s="1"/>
  <c r="N375" i="16" s="1"/>
  <c r="P375" i="16"/>
  <c r="Q157" i="16"/>
  <c r="R157" i="16" s="1"/>
  <c r="N157" i="16" s="1"/>
  <c r="P157" i="16"/>
  <c r="Q452" i="16"/>
  <c r="R452" i="16" s="1"/>
  <c r="N452" i="16" s="1"/>
  <c r="P452" i="16"/>
  <c r="Q852" i="16"/>
  <c r="R852" i="16" s="1"/>
  <c r="N852" i="16" s="1"/>
  <c r="P852" i="16"/>
  <c r="P1476" i="16"/>
  <c r="Q1476" i="16"/>
  <c r="R1476" i="16" s="1"/>
  <c r="N1476" i="16" s="1"/>
  <c r="P1215" i="16"/>
  <c r="Q1215" i="16"/>
  <c r="R1215" i="16" s="1"/>
  <c r="N1215" i="16" s="1"/>
  <c r="Q1935" i="16"/>
  <c r="R1935" i="16" s="1"/>
  <c r="N1935" i="16" s="1"/>
  <c r="P1935" i="16"/>
  <c r="Q1421" i="16"/>
  <c r="R1421" i="16" s="1"/>
  <c r="N1421" i="16" s="1"/>
  <c r="P1421" i="16"/>
  <c r="Q1436" i="16"/>
  <c r="R1436" i="16" s="1"/>
  <c r="N1436" i="16" s="1"/>
  <c r="P1436" i="16"/>
  <c r="P1186" i="16"/>
  <c r="Q1186" i="16"/>
  <c r="R1186" i="16" s="1"/>
  <c r="N1186" i="16" s="1"/>
  <c r="Q73" i="16"/>
  <c r="R73" i="16" s="1"/>
  <c r="N73" i="16" s="1"/>
  <c r="P73" i="16"/>
  <c r="Q841" i="16"/>
  <c r="R841" i="16" s="1"/>
  <c r="N841" i="16" s="1"/>
  <c r="P841" i="16"/>
  <c r="Q497" i="16"/>
  <c r="R497" i="16" s="1"/>
  <c r="N497" i="16" s="1"/>
  <c r="P497" i="16"/>
  <c r="P402" i="16"/>
  <c r="Q402" i="16"/>
  <c r="R402" i="16" s="1"/>
  <c r="N402" i="16" s="1"/>
  <c r="Q308" i="16"/>
  <c r="R308" i="16" s="1"/>
  <c r="N308" i="16" s="1"/>
  <c r="P308" i="16"/>
  <c r="Q1028" i="16"/>
  <c r="R1028" i="16" s="1"/>
  <c r="N1028" i="16" s="1"/>
  <c r="P1028" i="16"/>
  <c r="P718" i="16"/>
  <c r="Q718" i="16"/>
  <c r="R718" i="16" s="1"/>
  <c r="N718" i="16" s="1"/>
  <c r="Q1345" i="16"/>
  <c r="R1345" i="16" s="1"/>
  <c r="N1345" i="16" s="1"/>
  <c r="P1345" i="16"/>
  <c r="Q2102" i="16"/>
  <c r="R2102" i="16" s="1"/>
  <c r="N2102" i="16" s="1"/>
  <c r="P2102" i="16"/>
  <c r="Q1805" i="16"/>
  <c r="R1805" i="16" s="1"/>
  <c r="N1805" i="16" s="1"/>
  <c r="P1805" i="16"/>
  <c r="P1290" i="16"/>
  <c r="Q1290" i="16"/>
  <c r="R1290" i="16" s="1"/>
  <c r="N1290" i="16" s="1"/>
  <c r="Q1305" i="16"/>
  <c r="R1305" i="16" s="1"/>
  <c r="N1305" i="16" s="1"/>
  <c r="P1305" i="16"/>
  <c r="Q2038" i="16"/>
  <c r="R2038" i="16" s="1"/>
  <c r="N2038" i="16" s="1"/>
  <c r="P2038" i="16"/>
  <c r="Q2040" i="16"/>
  <c r="R2040" i="16" s="1"/>
  <c r="N2040" i="16" s="1"/>
  <c r="P2040" i="16"/>
  <c r="Q399" i="16"/>
  <c r="R399" i="16" s="1"/>
  <c r="N399" i="16" s="1"/>
  <c r="P399" i="16"/>
  <c r="Q1084" i="16"/>
  <c r="R1084" i="16" s="1"/>
  <c r="N1084" i="16" s="1"/>
  <c r="P1084" i="16"/>
  <c r="Q199" i="16"/>
  <c r="R199" i="16" s="1"/>
  <c r="N199" i="16" s="1"/>
  <c r="P199" i="16"/>
  <c r="Q908" i="16"/>
  <c r="R908" i="16" s="1"/>
  <c r="N908" i="16" s="1"/>
  <c r="P908" i="16"/>
  <c r="Q575" i="16"/>
  <c r="R575" i="16" s="1"/>
  <c r="N575" i="16" s="1"/>
  <c r="P575" i="16"/>
  <c r="Q288" i="16"/>
  <c r="R288" i="16" s="1"/>
  <c r="N288" i="16" s="1"/>
  <c r="P288" i="16"/>
  <c r="Q1945" i="16"/>
  <c r="R1945" i="16" s="1"/>
  <c r="N1945" i="16" s="1"/>
  <c r="P1945" i="16"/>
  <c r="Q1671" i="16"/>
  <c r="R1671" i="16" s="1"/>
  <c r="N1671" i="16" s="1"/>
  <c r="P1671" i="16"/>
  <c r="P1134" i="16"/>
  <c r="Q1134" i="16"/>
  <c r="R1134" i="16" s="1"/>
  <c r="N1134" i="16" s="1"/>
  <c r="Q1171" i="16"/>
  <c r="R1171" i="16" s="1"/>
  <c r="N1171" i="16" s="1"/>
  <c r="P1171" i="16"/>
  <c r="P1892" i="16"/>
  <c r="Q1892" i="16"/>
  <c r="R1892" i="16" s="1"/>
  <c r="N1892" i="16" s="1"/>
  <c r="Q1690" i="16"/>
  <c r="R1690" i="16" s="1"/>
  <c r="N1690" i="16" s="1"/>
  <c r="P1690" i="16"/>
  <c r="Q673" i="16"/>
  <c r="R673" i="16" s="1"/>
  <c r="N673" i="16" s="1"/>
  <c r="P673" i="16"/>
  <c r="Q411" i="16"/>
  <c r="R411" i="16" s="1"/>
  <c r="N411" i="16" s="1"/>
  <c r="P411" i="16"/>
  <c r="Q51" i="16"/>
  <c r="R51" i="16" s="1"/>
  <c r="N51" i="16" s="1"/>
  <c r="P51" i="16"/>
  <c r="Q211" i="16"/>
  <c r="R211" i="16" s="1"/>
  <c r="N211" i="16" s="1"/>
  <c r="P211" i="16"/>
  <c r="Q921" i="16"/>
  <c r="R921" i="16" s="1"/>
  <c r="N921" i="16" s="1"/>
  <c r="P921" i="16"/>
  <c r="Q587" i="16"/>
  <c r="R587" i="16" s="1"/>
  <c r="N587" i="16" s="1"/>
  <c r="P587" i="16"/>
  <c r="Q299" i="16"/>
  <c r="R299" i="16" s="1"/>
  <c r="N299" i="16" s="1"/>
  <c r="P299" i="16"/>
  <c r="Q1970" i="16"/>
  <c r="R1970" i="16" s="1"/>
  <c r="N1970" i="16" s="1"/>
  <c r="P1970" i="16"/>
  <c r="Q1682" i="16"/>
  <c r="R1682" i="16" s="1"/>
  <c r="N1682" i="16" s="1"/>
  <c r="P1682" i="16"/>
  <c r="Q1145" i="16"/>
  <c r="R1145" i="16" s="1"/>
  <c r="N1145" i="16" s="1"/>
  <c r="P1145" i="16"/>
  <c r="Q1183" i="16"/>
  <c r="R1183" i="16" s="1"/>
  <c r="N1183" i="16" s="1"/>
  <c r="P1183" i="16"/>
  <c r="Q1905" i="16"/>
  <c r="R1905" i="16" s="1"/>
  <c r="N1905" i="16" s="1"/>
  <c r="P1905" i="16"/>
  <c r="Q1701" i="16"/>
  <c r="R1701" i="16" s="1"/>
  <c r="N1701" i="16" s="1"/>
  <c r="P1701" i="16"/>
  <c r="Q542" i="16"/>
  <c r="R542" i="16" s="1"/>
  <c r="N542" i="16" s="1"/>
  <c r="P542" i="16"/>
  <c r="Q267" i="16"/>
  <c r="R267" i="16" s="1"/>
  <c r="N267" i="16" s="1"/>
  <c r="P267" i="16"/>
  <c r="P964" i="16"/>
  <c r="Q964" i="16"/>
  <c r="R964" i="16" s="1"/>
  <c r="N964" i="16" s="1"/>
  <c r="P79" i="16"/>
  <c r="Q79" i="16"/>
  <c r="R79" i="16" s="1"/>
  <c r="N79" i="16" s="1"/>
  <c r="Q789" i="16"/>
  <c r="R789" i="16" s="1"/>
  <c r="N789" i="16" s="1"/>
  <c r="P789" i="16"/>
  <c r="P454" i="16"/>
  <c r="Q454" i="16"/>
  <c r="R454" i="16" s="1"/>
  <c r="N454" i="16" s="1"/>
  <c r="P155" i="16"/>
  <c r="Q155" i="16"/>
  <c r="R155" i="16" s="1"/>
  <c r="N155" i="16" s="1"/>
  <c r="Q1813" i="16"/>
  <c r="R1813" i="16" s="1"/>
  <c r="N1813" i="16" s="1"/>
  <c r="P1813" i="16"/>
  <c r="Q1552" i="16"/>
  <c r="R1552" i="16" s="1"/>
  <c r="N1552" i="16" s="1"/>
  <c r="P1552" i="16"/>
  <c r="Q1013" i="16"/>
  <c r="R1013" i="16" s="1"/>
  <c r="N1013" i="16" s="1"/>
  <c r="P1013" i="16"/>
  <c r="P1758" i="16"/>
  <c r="Q1758" i="16"/>
  <c r="R1758" i="16" s="1"/>
  <c r="N1758" i="16" s="1"/>
  <c r="P1772" i="16"/>
  <c r="Q1772" i="16"/>
  <c r="R1772" i="16" s="1"/>
  <c r="N1772" i="16" s="1"/>
  <c r="Q1559" i="16"/>
  <c r="R1559" i="16" s="1"/>
  <c r="N1559" i="16" s="1"/>
  <c r="P1559" i="16"/>
  <c r="Q985" i="16"/>
  <c r="R985" i="16" s="1"/>
  <c r="N985" i="16" s="1"/>
  <c r="P985" i="16"/>
  <c r="P723" i="16"/>
  <c r="Q723" i="16"/>
  <c r="R723" i="16" s="1"/>
  <c r="N723" i="16" s="1"/>
  <c r="Q365" i="16"/>
  <c r="R365" i="16" s="1"/>
  <c r="N365" i="16" s="1"/>
  <c r="P365" i="16"/>
  <c r="P524" i="16"/>
  <c r="Q524" i="16"/>
  <c r="R524" i="16" s="1"/>
  <c r="N524" i="16" s="1"/>
  <c r="Q213" i="16"/>
  <c r="R213" i="16" s="1"/>
  <c r="N213" i="16" s="1"/>
  <c r="P213" i="16"/>
  <c r="Q909" i="16"/>
  <c r="R909" i="16" s="1"/>
  <c r="N909" i="16" s="1"/>
  <c r="P909" i="16"/>
  <c r="Q612" i="16"/>
  <c r="R612" i="16" s="1"/>
  <c r="N612" i="16" s="1"/>
  <c r="P612" i="16"/>
  <c r="Q1286" i="16"/>
  <c r="R1286" i="16" s="1"/>
  <c r="N1286" i="16" s="1"/>
  <c r="P1286" i="16"/>
  <c r="Q1994" i="16"/>
  <c r="R1994" i="16" s="1"/>
  <c r="N1994" i="16" s="1"/>
  <c r="P1994" i="16"/>
  <c r="P1458" i="16"/>
  <c r="Q1458" i="16"/>
  <c r="R1458" i="16" s="1"/>
  <c r="N1458" i="16" s="1"/>
  <c r="Q1507" i="16"/>
  <c r="R1507" i="16" s="1"/>
  <c r="N1507" i="16" s="1"/>
  <c r="P1507" i="16"/>
  <c r="Q1221" i="16"/>
  <c r="R1221" i="16" s="1"/>
  <c r="N1221" i="16" s="1"/>
  <c r="P1221" i="16"/>
  <c r="P2050" i="16"/>
  <c r="Q2050" i="16"/>
  <c r="R2050" i="16" s="1"/>
  <c r="N2050" i="16" s="1"/>
  <c r="P854" i="16"/>
  <c r="Q854" i="16"/>
  <c r="R854" i="16" s="1"/>
  <c r="N854" i="16" s="1"/>
  <c r="P590" i="16"/>
  <c r="Q590" i="16"/>
  <c r="R590" i="16" s="1"/>
  <c r="N590" i="16" s="1"/>
  <c r="Q233" i="16"/>
  <c r="R233" i="16" s="1"/>
  <c r="N233" i="16" s="1"/>
  <c r="P233" i="16"/>
  <c r="Q391" i="16"/>
  <c r="R391" i="16" s="1"/>
  <c r="N391" i="16" s="1"/>
  <c r="P391" i="16"/>
  <c r="Q81" i="16"/>
  <c r="R81" i="16" s="1"/>
  <c r="N81" i="16" s="1"/>
  <c r="P81" i="16"/>
  <c r="Q767" i="16"/>
  <c r="R767" i="16" s="1"/>
  <c r="N767" i="16" s="1"/>
  <c r="P767" i="16"/>
  <c r="Q479" i="16"/>
  <c r="R479" i="16" s="1"/>
  <c r="N479" i="16" s="1"/>
  <c r="P479" i="16"/>
  <c r="P1154" i="16"/>
  <c r="Q1154" i="16"/>
  <c r="R1154" i="16" s="1"/>
  <c r="N1154" i="16" s="1"/>
  <c r="Q1863" i="16"/>
  <c r="R1863" i="16" s="1"/>
  <c r="N1863" i="16" s="1"/>
  <c r="P1863" i="16"/>
  <c r="Q1325" i="16"/>
  <c r="R1325" i="16" s="1"/>
  <c r="N1325" i="16" s="1"/>
  <c r="P1325" i="16"/>
  <c r="Q1375" i="16"/>
  <c r="R1375" i="16" s="1"/>
  <c r="N1375" i="16" s="1"/>
  <c r="P1375" i="16"/>
  <c r="P1090" i="16"/>
  <c r="Q1090" i="16"/>
  <c r="R1090" i="16" s="1"/>
  <c r="N1090" i="16" s="1"/>
  <c r="P1907" i="16"/>
  <c r="Q1907" i="16"/>
  <c r="R1907" i="16" s="1"/>
  <c r="N1907" i="16" s="1"/>
  <c r="P1058" i="16"/>
  <c r="Q1058" i="16"/>
  <c r="R1058" i="16" s="1"/>
  <c r="N1058" i="16" s="1"/>
  <c r="Q712" i="16"/>
  <c r="R712" i="16" s="1"/>
  <c r="N712" i="16" s="1"/>
  <c r="P712" i="16"/>
  <c r="P618" i="16"/>
  <c r="Q618" i="16"/>
  <c r="R618" i="16" s="1"/>
  <c r="N618" i="16" s="1"/>
  <c r="Q535" i="16"/>
  <c r="R535" i="16" s="1"/>
  <c r="N535" i="16" s="1"/>
  <c r="P535" i="16"/>
  <c r="P202" i="16"/>
  <c r="Q202" i="16"/>
  <c r="R202" i="16" s="1"/>
  <c r="N202" i="16" s="1"/>
  <c r="Q935" i="16"/>
  <c r="R935" i="16" s="1"/>
  <c r="N935" i="16" s="1"/>
  <c r="P935" i="16"/>
  <c r="Q1560" i="16"/>
  <c r="R1560" i="16" s="1"/>
  <c r="N1560" i="16" s="1"/>
  <c r="P1560" i="16"/>
  <c r="P1299" i="16"/>
  <c r="Q1299" i="16"/>
  <c r="R1299" i="16" s="1"/>
  <c r="N1299" i="16" s="1"/>
  <c r="Q2021" i="16"/>
  <c r="R2021" i="16" s="1"/>
  <c r="N2021" i="16" s="1"/>
  <c r="P2021" i="16"/>
  <c r="P1506" i="16"/>
  <c r="Q1506" i="16"/>
  <c r="R1506" i="16" s="1"/>
  <c r="N1506" i="16" s="1"/>
  <c r="Q1520" i="16"/>
  <c r="R1520" i="16" s="1"/>
  <c r="N1520" i="16" s="1"/>
  <c r="P1520" i="16"/>
  <c r="Q1281" i="16"/>
  <c r="R1281" i="16" s="1"/>
  <c r="N1281" i="16" s="1"/>
  <c r="P1281" i="16"/>
  <c r="Q301" i="16"/>
  <c r="R301" i="16" s="1"/>
  <c r="N301" i="16" s="1"/>
  <c r="P301" i="16"/>
  <c r="Q1070" i="16"/>
  <c r="R1070" i="16" s="1"/>
  <c r="N1070" i="16" s="1"/>
  <c r="P1070" i="16"/>
  <c r="Q724" i="16"/>
  <c r="R724" i="16" s="1"/>
  <c r="N724" i="16" s="1"/>
  <c r="P724" i="16"/>
  <c r="P630" i="16"/>
  <c r="Q630" i="16"/>
  <c r="R630" i="16" s="1"/>
  <c r="N630" i="16" s="1"/>
  <c r="Q547" i="16"/>
  <c r="R547" i="16" s="1"/>
  <c r="N547" i="16" s="1"/>
  <c r="P547" i="16"/>
  <c r="P214" i="16"/>
  <c r="Q214" i="16"/>
  <c r="R214" i="16" s="1"/>
  <c r="N214" i="16" s="1"/>
  <c r="Q947" i="16"/>
  <c r="R947" i="16" s="1"/>
  <c r="N947" i="16" s="1"/>
  <c r="P947" i="16"/>
  <c r="Q1572" i="16"/>
  <c r="R1572" i="16" s="1"/>
  <c r="N1572" i="16" s="1"/>
  <c r="P1572" i="16"/>
  <c r="Q1311" i="16"/>
  <c r="R1311" i="16" s="1"/>
  <c r="N1311" i="16" s="1"/>
  <c r="P1311" i="16"/>
  <c r="P2031" i="16"/>
  <c r="Q2031" i="16"/>
  <c r="R2031" i="16" s="1"/>
  <c r="N2031" i="16" s="1"/>
  <c r="Q1517" i="16"/>
  <c r="R1517" i="16" s="1"/>
  <c r="N1517" i="16" s="1"/>
  <c r="P1517" i="16"/>
  <c r="Q1532" i="16"/>
  <c r="R1532" i="16" s="1"/>
  <c r="N1532" i="16" s="1"/>
  <c r="P1532" i="16"/>
  <c r="Q1293" i="16"/>
  <c r="R1293" i="16" s="1"/>
  <c r="N1293" i="16" s="1"/>
  <c r="P1293" i="16"/>
  <c r="Q169" i="16"/>
  <c r="R169" i="16" s="1"/>
  <c r="N169" i="16" s="1"/>
  <c r="P169" i="16"/>
  <c r="P938" i="16"/>
  <c r="Q938" i="16"/>
  <c r="R938" i="16" s="1"/>
  <c r="N938" i="16" s="1"/>
  <c r="Q592" i="16"/>
  <c r="R592" i="16" s="1"/>
  <c r="N592" i="16" s="1"/>
  <c r="P592" i="16"/>
  <c r="Q499" i="16"/>
  <c r="R499" i="16" s="1"/>
  <c r="N499" i="16" s="1"/>
  <c r="P499" i="16"/>
  <c r="Q416" i="16"/>
  <c r="R416" i="16" s="1"/>
  <c r="N416" i="16" s="1"/>
  <c r="P416" i="16"/>
  <c r="Q82" i="16"/>
  <c r="R82" i="16" s="1"/>
  <c r="N82" i="16" s="1"/>
  <c r="P82" i="16"/>
  <c r="P815" i="16"/>
  <c r="Q815" i="16"/>
  <c r="R815" i="16" s="1"/>
  <c r="N815" i="16" s="1"/>
  <c r="P1442" i="16"/>
  <c r="Q1442" i="16"/>
  <c r="R1442" i="16" s="1"/>
  <c r="N1442" i="16" s="1"/>
  <c r="Q1179" i="16"/>
  <c r="R1179" i="16" s="1"/>
  <c r="N1179" i="16" s="1"/>
  <c r="P1179" i="16"/>
  <c r="P1901" i="16"/>
  <c r="Q1901" i="16"/>
  <c r="R1901" i="16" s="1"/>
  <c r="N1901" i="16" s="1"/>
  <c r="P1386" i="16"/>
  <c r="Q1386" i="16"/>
  <c r="R1386" i="16" s="1"/>
  <c r="N1386" i="16" s="1"/>
  <c r="Q1400" i="16"/>
  <c r="R1400" i="16" s="1"/>
  <c r="N1400" i="16" s="1"/>
  <c r="P1400" i="16"/>
  <c r="P1150" i="16"/>
  <c r="Q1150" i="16"/>
  <c r="R1150" i="16" s="1"/>
  <c r="N1150" i="16" s="1"/>
  <c r="Q1273" i="16"/>
  <c r="R1273" i="16" s="1"/>
  <c r="N1273" i="16" s="1"/>
  <c r="P1273" i="16"/>
  <c r="P806" i="16"/>
  <c r="Q806" i="16"/>
  <c r="R806" i="16" s="1"/>
  <c r="N806" i="16" s="1"/>
  <c r="P460" i="16"/>
  <c r="Q460" i="16"/>
  <c r="R460" i="16" s="1"/>
  <c r="N460" i="16" s="1"/>
  <c r="P366" i="16"/>
  <c r="Q366" i="16"/>
  <c r="R366" i="16" s="1"/>
  <c r="N366" i="16" s="1"/>
  <c r="Q272" i="16"/>
  <c r="R272" i="16" s="1"/>
  <c r="N272" i="16" s="1"/>
  <c r="P272" i="16"/>
  <c r="P994" i="16"/>
  <c r="Q994" i="16"/>
  <c r="R994" i="16" s="1"/>
  <c r="N994" i="16" s="1"/>
  <c r="Q683" i="16"/>
  <c r="R683" i="16" s="1"/>
  <c r="N683" i="16" s="1"/>
  <c r="P683" i="16"/>
  <c r="P1310" i="16"/>
  <c r="Q1310" i="16"/>
  <c r="R1310" i="16" s="1"/>
  <c r="N1310" i="16" s="1"/>
  <c r="Q2066" i="16"/>
  <c r="R2066" i="16" s="1"/>
  <c r="N2066" i="16" s="1"/>
  <c r="P2066" i="16"/>
  <c r="P1768" i="16"/>
  <c r="Q1768" i="16"/>
  <c r="R1768" i="16" s="1"/>
  <c r="N1768" i="16" s="1"/>
  <c r="P1255" i="16"/>
  <c r="Q1255" i="16"/>
  <c r="R1255" i="16" s="1"/>
  <c r="N1255" i="16" s="1"/>
  <c r="Q1269" i="16"/>
  <c r="R1269" i="16" s="1"/>
  <c r="N1269" i="16" s="1"/>
  <c r="P1269" i="16"/>
  <c r="Q2001" i="16"/>
  <c r="R2001" i="16" s="1"/>
  <c r="N2001" i="16" s="1"/>
  <c r="P2001" i="16"/>
  <c r="Q2002" i="16"/>
  <c r="R2002" i="16" s="1"/>
  <c r="N2002" i="16" s="1"/>
  <c r="P2002" i="16"/>
  <c r="P530" i="16"/>
  <c r="Q530" i="16"/>
  <c r="R530" i="16" s="1"/>
  <c r="N530" i="16" s="1"/>
  <c r="Q184" i="16"/>
  <c r="R184" i="16" s="1"/>
  <c r="N184" i="16" s="1"/>
  <c r="P184" i="16"/>
  <c r="Q90" i="16"/>
  <c r="R90" i="16" s="1"/>
  <c r="N90" i="16" s="1"/>
  <c r="P90" i="16"/>
  <c r="Q1027" i="16"/>
  <c r="R1027" i="16" s="1"/>
  <c r="N1027" i="16" s="1"/>
  <c r="P1027" i="16"/>
  <c r="Q717" i="16"/>
  <c r="R717" i="16" s="1"/>
  <c r="N717" i="16" s="1"/>
  <c r="P717" i="16"/>
  <c r="Q395" i="16"/>
  <c r="R395" i="16" s="1"/>
  <c r="N395" i="16" s="1"/>
  <c r="P395" i="16"/>
  <c r="Q1032" i="16"/>
  <c r="R1032" i="16" s="1"/>
  <c r="N1032" i="16" s="1"/>
  <c r="P1032" i="16"/>
  <c r="P1790" i="16"/>
  <c r="Q1790" i="16"/>
  <c r="R1790" i="16" s="1"/>
  <c r="N1790" i="16" s="1"/>
  <c r="Q1491" i="16"/>
  <c r="R1491" i="16" s="1"/>
  <c r="N1491" i="16" s="1"/>
  <c r="P1491" i="16"/>
  <c r="P978" i="16"/>
  <c r="Q978" i="16"/>
  <c r="R978" i="16" s="1"/>
  <c r="N978" i="16" s="1"/>
  <c r="Q2024" i="16"/>
  <c r="R2024" i="16" s="1"/>
  <c r="N2024" i="16" s="1"/>
  <c r="P2024" i="16"/>
  <c r="Q1726" i="16"/>
  <c r="R1726" i="16" s="1"/>
  <c r="N1726" i="16" s="1"/>
  <c r="P1726" i="16"/>
  <c r="P1632" i="16"/>
  <c r="Q1632" i="16"/>
  <c r="R1632" i="16" s="1"/>
  <c r="N1632" i="16" s="1"/>
  <c r="Q1259" i="16"/>
  <c r="R1259" i="16" s="1"/>
  <c r="N1259" i="16" s="1"/>
  <c r="P1259" i="16"/>
  <c r="Q1968" i="16"/>
  <c r="R1968" i="16" s="1"/>
  <c r="N1968" i="16" s="1"/>
  <c r="P1968" i="16"/>
  <c r="Q3685" i="16"/>
  <c r="R3685" i="16" s="1"/>
  <c r="N3685" i="16" s="1"/>
  <c r="P3685" i="16"/>
  <c r="Q3650" i="16"/>
  <c r="R3650" i="16" s="1"/>
  <c r="N3650" i="16" s="1"/>
  <c r="P3650" i="16"/>
  <c r="P3567" i="16"/>
  <c r="Q3567" i="16"/>
  <c r="R3567" i="16" s="1"/>
  <c r="N3567" i="16" s="1"/>
  <c r="Q3496" i="16"/>
  <c r="R3496" i="16" s="1"/>
  <c r="N3496" i="16" s="1"/>
  <c r="P3496" i="16"/>
  <c r="Q3137" i="16"/>
  <c r="R3137" i="16" s="1"/>
  <c r="N3137" i="16" s="1"/>
  <c r="P3137" i="16"/>
  <c r="Q3113" i="16"/>
  <c r="R3113" i="16" s="1"/>
  <c r="N3113" i="16" s="1"/>
  <c r="P3113" i="16"/>
  <c r="Q3379" i="16"/>
  <c r="R3379" i="16" s="1"/>
  <c r="N3379" i="16" s="1"/>
  <c r="P3379" i="16"/>
  <c r="Q3320" i="16"/>
  <c r="R3320" i="16" s="1"/>
  <c r="N3320" i="16" s="1"/>
  <c r="P3320" i="16"/>
  <c r="P3238" i="16"/>
  <c r="Q3238" i="16"/>
  <c r="R3238" i="16" s="1"/>
  <c r="N3238" i="16" s="1"/>
  <c r="P3166" i="16"/>
  <c r="Q3166" i="16"/>
  <c r="R3166" i="16" s="1"/>
  <c r="N3166" i="16" s="1"/>
  <c r="Q3118" i="16"/>
  <c r="R3118" i="16" s="1"/>
  <c r="N3118" i="16" s="1"/>
  <c r="P3118" i="16"/>
  <c r="Q3059" i="16"/>
  <c r="R3059" i="16" s="1"/>
  <c r="N3059" i="16" s="1"/>
  <c r="P3059" i="16"/>
  <c r="P1979" i="16"/>
  <c r="Q1979" i="16"/>
  <c r="R1979" i="16" s="1"/>
  <c r="N1979" i="16" s="1"/>
  <c r="Q3697" i="16"/>
  <c r="R3697" i="16" s="1"/>
  <c r="N3697" i="16" s="1"/>
  <c r="P3697" i="16"/>
  <c r="Q3663" i="16"/>
  <c r="R3663" i="16" s="1"/>
  <c r="N3663" i="16" s="1"/>
  <c r="P3663" i="16"/>
  <c r="P3579" i="16"/>
  <c r="Q3579" i="16"/>
  <c r="R3579" i="16" s="1"/>
  <c r="N3579" i="16" s="1"/>
  <c r="Q3508" i="16"/>
  <c r="R3508" i="16" s="1"/>
  <c r="N3508" i="16" s="1"/>
  <c r="P3508" i="16"/>
  <c r="P3148" i="16"/>
  <c r="Q3148" i="16"/>
  <c r="R3148" i="16" s="1"/>
  <c r="N3148" i="16" s="1"/>
  <c r="Q3126" i="16"/>
  <c r="R3126" i="16" s="1"/>
  <c r="N3126" i="16" s="1"/>
  <c r="P3126" i="16"/>
  <c r="P3392" i="16"/>
  <c r="Q3392" i="16"/>
  <c r="R3392" i="16" s="1"/>
  <c r="N3392" i="16" s="1"/>
  <c r="P3332" i="16"/>
  <c r="Q3332" i="16"/>
  <c r="R3332" i="16" s="1"/>
  <c r="N3332" i="16" s="1"/>
  <c r="Q3249" i="16"/>
  <c r="R3249" i="16" s="1"/>
  <c r="N3249" i="16" s="1"/>
  <c r="P3249" i="16"/>
  <c r="Q3179" i="16"/>
  <c r="R3179" i="16" s="1"/>
  <c r="N3179" i="16" s="1"/>
  <c r="P3179" i="16"/>
  <c r="Q3130" i="16"/>
  <c r="R3130" i="16" s="1"/>
  <c r="N3130" i="16" s="1"/>
  <c r="P3130" i="16"/>
  <c r="P3072" i="16"/>
  <c r="Q3072" i="16"/>
  <c r="R3072" i="16" s="1"/>
  <c r="N3072" i="16" s="1"/>
  <c r="P2413" i="16"/>
  <c r="Q2413" i="16"/>
  <c r="R2413" i="16" s="1"/>
  <c r="N2413" i="16" s="1"/>
  <c r="P2354" i="16"/>
  <c r="Q2354" i="16"/>
  <c r="R2354" i="16" s="1"/>
  <c r="N2354" i="16" s="1"/>
  <c r="P2294" i="16"/>
  <c r="Q2294" i="16"/>
  <c r="R2294" i="16" s="1"/>
  <c r="N2294" i="16" s="1"/>
  <c r="Q2213" i="16"/>
  <c r="R2213" i="16" s="1"/>
  <c r="N2213" i="16" s="1"/>
  <c r="P2213" i="16"/>
  <c r="Q1866" i="16"/>
  <c r="R1866" i="16" s="1"/>
  <c r="N1866" i="16" s="1"/>
  <c r="P1866" i="16"/>
  <c r="P1830" i="16"/>
  <c r="Q1830" i="16"/>
  <c r="R1830" i="16" s="1"/>
  <c r="N1830" i="16" s="1"/>
  <c r="Q2108" i="16"/>
  <c r="R2108" i="16" s="1"/>
  <c r="N2108" i="16" s="1"/>
  <c r="P2108" i="16"/>
  <c r="P3835" i="16"/>
  <c r="Q3835" i="16"/>
  <c r="R3835" i="16" s="1"/>
  <c r="N3835" i="16" s="1"/>
  <c r="Q3788" i="16"/>
  <c r="R3788" i="16" s="1"/>
  <c r="N3788" i="16" s="1"/>
  <c r="P3788" i="16"/>
  <c r="P3692" i="16"/>
  <c r="Q3692" i="16"/>
  <c r="R3692" i="16" s="1"/>
  <c r="N3692" i="16" s="1"/>
  <c r="Q3621" i="16"/>
  <c r="R3621" i="16" s="1"/>
  <c r="N3621" i="16" s="1"/>
  <c r="P3621" i="16"/>
  <c r="P3575" i="16"/>
  <c r="Q3575" i="16"/>
  <c r="R3575" i="16" s="1"/>
  <c r="N3575" i="16" s="1"/>
  <c r="Q3515" i="16"/>
  <c r="R3515" i="16" s="1"/>
  <c r="N3515" i="16" s="1"/>
  <c r="P3515" i="16"/>
  <c r="P2425" i="16"/>
  <c r="Q2425" i="16"/>
  <c r="R2425" i="16" s="1"/>
  <c r="N2425" i="16" s="1"/>
  <c r="Q2367" i="16"/>
  <c r="R2367" i="16" s="1"/>
  <c r="N2367" i="16" s="1"/>
  <c r="P2367" i="16"/>
  <c r="Q2306" i="16"/>
  <c r="R2306" i="16" s="1"/>
  <c r="N2306" i="16" s="1"/>
  <c r="P2306" i="16"/>
  <c r="Q2224" i="16"/>
  <c r="R2224" i="16" s="1"/>
  <c r="N2224" i="16" s="1"/>
  <c r="P2224" i="16"/>
  <c r="Q1878" i="16"/>
  <c r="R1878" i="16" s="1"/>
  <c r="N1878" i="16" s="1"/>
  <c r="P1878" i="16"/>
  <c r="Q1842" i="16"/>
  <c r="R1842" i="16" s="1"/>
  <c r="N1842" i="16" s="1"/>
  <c r="P1842" i="16"/>
  <c r="Q2120" i="16"/>
  <c r="R2120" i="16" s="1"/>
  <c r="N2120" i="16" s="1"/>
  <c r="P2120" i="16"/>
  <c r="Q3679" i="16"/>
  <c r="R3679" i="16" s="1"/>
  <c r="N3679" i="16" s="1"/>
  <c r="P3679" i="16"/>
  <c r="P3801" i="16"/>
  <c r="Q3801" i="16"/>
  <c r="R3801" i="16" s="1"/>
  <c r="N3801" i="16" s="1"/>
  <c r="P3706" i="16"/>
  <c r="Q3706" i="16"/>
  <c r="R3706" i="16" s="1"/>
  <c r="N3706" i="16" s="1"/>
  <c r="P3635" i="16"/>
  <c r="Q3635" i="16"/>
  <c r="R3635" i="16" s="1"/>
  <c r="N3635" i="16" s="1"/>
  <c r="Q3587" i="16"/>
  <c r="R3587" i="16" s="1"/>
  <c r="N3587" i="16" s="1"/>
  <c r="P3587" i="16"/>
  <c r="Q3528" i="16"/>
  <c r="R3528" i="16" s="1"/>
  <c r="N3528" i="16" s="1"/>
  <c r="P3528" i="16"/>
  <c r="P2725" i="16"/>
  <c r="Q2725" i="16"/>
  <c r="R2725" i="16" s="1"/>
  <c r="N2725" i="16" s="1"/>
  <c r="Q2666" i="16"/>
  <c r="R2666" i="16" s="1"/>
  <c r="N2666" i="16" s="1"/>
  <c r="P2666" i="16"/>
  <c r="P2607" i="16"/>
  <c r="Q2607" i="16"/>
  <c r="R2607" i="16" s="1"/>
  <c r="N2607" i="16" s="1"/>
  <c r="Q2536" i="16"/>
  <c r="R2536" i="16" s="1"/>
  <c r="N2536" i="16" s="1"/>
  <c r="P2536" i="16"/>
  <c r="Q2177" i="16"/>
  <c r="R2177" i="16" s="1"/>
  <c r="N2177" i="16" s="1"/>
  <c r="P2177" i="16"/>
  <c r="Q2142" i="16"/>
  <c r="R2142" i="16" s="1"/>
  <c r="N2142" i="16" s="1"/>
  <c r="P2142" i="16"/>
  <c r="P2419" i="16"/>
  <c r="Q2419" i="16"/>
  <c r="R2419" i="16" s="1"/>
  <c r="N2419" i="16" s="1"/>
  <c r="Q2360" i="16"/>
  <c r="R2360" i="16" s="1"/>
  <c r="N2360" i="16" s="1"/>
  <c r="P2360" i="16"/>
  <c r="Q2265" i="16"/>
  <c r="R2265" i="16" s="1"/>
  <c r="N2265" i="16" s="1"/>
  <c r="P2265" i="16"/>
  <c r="P2194" i="16"/>
  <c r="Q2194" i="16"/>
  <c r="R2194" i="16" s="1"/>
  <c r="N2194" i="16" s="1"/>
  <c r="P2159" i="16"/>
  <c r="Q2159" i="16"/>
  <c r="R2159" i="16" s="1"/>
  <c r="N2159" i="16" s="1"/>
  <c r="P3571" i="16"/>
  <c r="Q3571" i="16"/>
  <c r="R3571" i="16" s="1"/>
  <c r="N3571" i="16" s="1"/>
  <c r="Q3828" i="16"/>
  <c r="R3828" i="16" s="1"/>
  <c r="N3828" i="16" s="1"/>
  <c r="P3828" i="16"/>
  <c r="P2737" i="16"/>
  <c r="Q2737" i="16"/>
  <c r="R2737" i="16" s="1"/>
  <c r="N2737" i="16" s="1"/>
  <c r="Q2678" i="16"/>
  <c r="R2678" i="16" s="1"/>
  <c r="N2678" i="16" s="1"/>
  <c r="P2678" i="16"/>
  <c r="Q2618" i="16"/>
  <c r="R2618" i="16" s="1"/>
  <c r="N2618" i="16" s="1"/>
  <c r="P2618" i="16"/>
  <c r="Q2548" i="16"/>
  <c r="R2548" i="16" s="1"/>
  <c r="N2548" i="16" s="1"/>
  <c r="P2548" i="16"/>
  <c r="Q2190" i="16"/>
  <c r="R2190" i="16" s="1"/>
  <c r="N2190" i="16" s="1"/>
  <c r="P2190" i="16"/>
  <c r="Q2154" i="16"/>
  <c r="R2154" i="16" s="1"/>
  <c r="N2154" i="16" s="1"/>
  <c r="P2154" i="16"/>
  <c r="P2431" i="16"/>
  <c r="Q2431" i="16"/>
  <c r="R2431" i="16" s="1"/>
  <c r="N2431" i="16" s="1"/>
  <c r="Q2373" i="16"/>
  <c r="R2373" i="16" s="1"/>
  <c r="N2373" i="16" s="1"/>
  <c r="P2373" i="16"/>
  <c r="P2278" i="16"/>
  <c r="Q2278" i="16"/>
  <c r="R2278" i="16" s="1"/>
  <c r="N2278" i="16" s="1"/>
  <c r="Q2206" i="16"/>
  <c r="R2206" i="16" s="1"/>
  <c r="N2206" i="16" s="1"/>
  <c r="P2206" i="16"/>
  <c r="Q2172" i="16"/>
  <c r="R2172" i="16" s="1"/>
  <c r="N2172" i="16" s="1"/>
  <c r="P2172" i="16"/>
  <c r="Q3727" i="16"/>
  <c r="R3727" i="16" s="1"/>
  <c r="N3727" i="16" s="1"/>
  <c r="P3727" i="16"/>
  <c r="Q3840" i="16"/>
  <c r="R3840" i="16" s="1"/>
  <c r="N3840" i="16" s="1"/>
  <c r="P3840" i="16"/>
  <c r="Q1897" i="16"/>
  <c r="R1897" i="16" s="1"/>
  <c r="N1897" i="16" s="1"/>
  <c r="P1897" i="16"/>
  <c r="Q3613" i="16"/>
  <c r="R3613" i="16" s="1"/>
  <c r="N3613" i="16" s="1"/>
  <c r="P3613" i="16"/>
  <c r="P3578" i="16"/>
  <c r="Q3578" i="16"/>
  <c r="R3578" i="16" s="1"/>
  <c r="N3578" i="16" s="1"/>
  <c r="P3494" i="16"/>
  <c r="Q3494" i="16"/>
  <c r="R3494" i="16" s="1"/>
  <c r="N3494" i="16" s="1"/>
  <c r="P3424" i="16"/>
  <c r="Q3424" i="16"/>
  <c r="R3424" i="16" s="1"/>
  <c r="N3424" i="16" s="1"/>
  <c r="Q3065" i="16"/>
  <c r="R3065" i="16" s="1"/>
  <c r="N3065" i="16" s="1"/>
  <c r="P3065" i="16"/>
  <c r="Q3043" i="16"/>
  <c r="R3043" i="16" s="1"/>
  <c r="N3043" i="16" s="1"/>
  <c r="P3043" i="16"/>
  <c r="Q3307" i="16"/>
  <c r="R3307" i="16" s="1"/>
  <c r="N3307" i="16" s="1"/>
  <c r="P3307" i="16"/>
  <c r="Q3248" i="16"/>
  <c r="R3248" i="16" s="1"/>
  <c r="N3248" i="16" s="1"/>
  <c r="P3248" i="16"/>
  <c r="Q3165" i="16"/>
  <c r="R3165" i="16" s="1"/>
  <c r="N3165" i="16" s="1"/>
  <c r="P3165" i="16"/>
  <c r="P3093" i="16"/>
  <c r="Q3093" i="16"/>
  <c r="R3093" i="16" s="1"/>
  <c r="N3093" i="16" s="1"/>
  <c r="P3048" i="16"/>
  <c r="Q3048" i="16"/>
  <c r="R3048" i="16" s="1"/>
  <c r="N3048" i="16" s="1"/>
  <c r="Q2989" i="16"/>
  <c r="R2989" i="16" s="1"/>
  <c r="N2989" i="16" s="1"/>
  <c r="P2989" i="16"/>
  <c r="P1908" i="16"/>
  <c r="Q1908" i="16"/>
  <c r="R1908" i="16" s="1"/>
  <c r="N1908" i="16" s="1"/>
  <c r="Q3626" i="16"/>
  <c r="R3626" i="16" s="1"/>
  <c r="N3626" i="16" s="1"/>
  <c r="P3626" i="16"/>
  <c r="P3591" i="16"/>
  <c r="Q3591" i="16"/>
  <c r="R3591" i="16" s="1"/>
  <c r="N3591" i="16" s="1"/>
  <c r="P3507" i="16"/>
  <c r="Q3507" i="16"/>
  <c r="R3507" i="16" s="1"/>
  <c r="N3507" i="16" s="1"/>
  <c r="Q3437" i="16"/>
  <c r="R3437" i="16" s="1"/>
  <c r="N3437" i="16" s="1"/>
  <c r="P3437" i="16"/>
  <c r="Q3077" i="16"/>
  <c r="R3077" i="16" s="1"/>
  <c r="N3077" i="16" s="1"/>
  <c r="P3077" i="16"/>
  <c r="Q3054" i="16"/>
  <c r="R3054" i="16" s="1"/>
  <c r="N3054" i="16" s="1"/>
  <c r="P3054" i="16"/>
  <c r="Q3319" i="16"/>
  <c r="R3319" i="16" s="1"/>
  <c r="N3319" i="16" s="1"/>
  <c r="P3319" i="16"/>
  <c r="Q3261" i="16"/>
  <c r="R3261" i="16" s="1"/>
  <c r="N3261" i="16" s="1"/>
  <c r="P3261" i="16"/>
  <c r="Q3177" i="16"/>
  <c r="R3177" i="16" s="1"/>
  <c r="N3177" i="16" s="1"/>
  <c r="P3177" i="16"/>
  <c r="Q3106" i="16"/>
  <c r="R3106" i="16" s="1"/>
  <c r="N3106" i="16" s="1"/>
  <c r="P3106" i="16"/>
  <c r="P3060" i="16"/>
  <c r="Q3060" i="16"/>
  <c r="R3060" i="16" s="1"/>
  <c r="N3060" i="16" s="1"/>
  <c r="Q2999" i="16"/>
  <c r="R2999" i="16" s="1"/>
  <c r="N2999" i="16" s="1"/>
  <c r="P2999" i="16"/>
  <c r="P2063" i="16"/>
  <c r="Q2063" i="16"/>
  <c r="R2063" i="16" s="1"/>
  <c r="N2063" i="16" s="1"/>
  <c r="Q3781" i="16"/>
  <c r="R3781" i="16" s="1"/>
  <c r="N3781" i="16" s="1"/>
  <c r="P3781" i="16"/>
  <c r="Q3746" i="16"/>
  <c r="R3746" i="16" s="1"/>
  <c r="N3746" i="16" s="1"/>
  <c r="P3746" i="16"/>
  <c r="Q3675" i="16"/>
  <c r="R3675" i="16" s="1"/>
  <c r="N3675" i="16" s="1"/>
  <c r="P3675" i="16"/>
  <c r="Q3592" i="16"/>
  <c r="R3592" i="16" s="1"/>
  <c r="N3592" i="16" s="1"/>
  <c r="P3592" i="16"/>
  <c r="Q3233" i="16"/>
  <c r="R3233" i="16" s="1"/>
  <c r="N3233" i="16" s="1"/>
  <c r="P3233" i="16"/>
  <c r="Q3210" i="16"/>
  <c r="R3210" i="16" s="1"/>
  <c r="N3210" i="16" s="1"/>
  <c r="P3210" i="16"/>
  <c r="Q3475" i="16"/>
  <c r="R3475" i="16" s="1"/>
  <c r="N3475" i="16" s="1"/>
  <c r="P3475" i="16"/>
  <c r="P3416" i="16"/>
  <c r="Q3416" i="16"/>
  <c r="R3416" i="16" s="1"/>
  <c r="N3416" i="16" s="1"/>
  <c r="P3333" i="16"/>
  <c r="Q3333" i="16"/>
  <c r="R3333" i="16" s="1"/>
  <c r="N3333" i="16" s="1"/>
  <c r="P3262" i="16"/>
  <c r="Q3262" i="16"/>
  <c r="R3262" i="16" s="1"/>
  <c r="N3262" i="16" s="1"/>
  <c r="Q3216" i="16"/>
  <c r="R3216" i="16" s="1"/>
  <c r="N3216" i="16" s="1"/>
  <c r="P3216" i="16"/>
  <c r="P3155" i="16"/>
  <c r="Q3155" i="16"/>
  <c r="R3155" i="16" s="1"/>
  <c r="N3155" i="16" s="1"/>
  <c r="P1788" i="16"/>
  <c r="Q1788" i="16"/>
  <c r="R1788" i="16" s="1"/>
  <c r="N1788" i="16" s="1"/>
  <c r="P3505" i="16"/>
  <c r="Q3505" i="16"/>
  <c r="R3505" i="16" s="1"/>
  <c r="N3505" i="16" s="1"/>
  <c r="Q3470" i="16"/>
  <c r="R3470" i="16" s="1"/>
  <c r="N3470" i="16" s="1"/>
  <c r="P3470" i="16"/>
  <c r="P3387" i="16"/>
  <c r="Q3387" i="16"/>
  <c r="R3387" i="16" s="1"/>
  <c r="N3387" i="16" s="1"/>
  <c r="Q3315" i="16"/>
  <c r="R3315" i="16" s="1"/>
  <c r="N3315" i="16" s="1"/>
  <c r="P3315" i="16"/>
  <c r="Q2957" i="16"/>
  <c r="R2957" i="16" s="1"/>
  <c r="N2957" i="16" s="1"/>
  <c r="P2957" i="16"/>
  <c r="Q2935" i="16"/>
  <c r="R2935" i="16" s="1"/>
  <c r="N2935" i="16" s="1"/>
  <c r="P2935" i="16"/>
  <c r="Q3199" i="16"/>
  <c r="R3199" i="16" s="1"/>
  <c r="N3199" i="16" s="1"/>
  <c r="P3199" i="16"/>
  <c r="Q3139" i="16"/>
  <c r="R3139" i="16" s="1"/>
  <c r="N3139" i="16" s="1"/>
  <c r="P3139" i="16"/>
  <c r="Q3057" i="16"/>
  <c r="R3057" i="16" s="1"/>
  <c r="N3057" i="16" s="1"/>
  <c r="P3057" i="16"/>
  <c r="Q2987" i="16"/>
  <c r="R2987" i="16" s="1"/>
  <c r="N2987" i="16" s="1"/>
  <c r="P2987" i="16"/>
  <c r="Q2938" i="16"/>
  <c r="R2938" i="16" s="1"/>
  <c r="N2938" i="16" s="1"/>
  <c r="P2938" i="16"/>
  <c r="P2880" i="16"/>
  <c r="Q2880" i="16"/>
  <c r="R2880" i="16" s="1"/>
  <c r="N2880" i="16" s="1"/>
  <c r="Q1944" i="16"/>
  <c r="R1944" i="16" s="1"/>
  <c r="N1944" i="16" s="1"/>
  <c r="P1944" i="16"/>
  <c r="Q3661" i="16"/>
  <c r="R3661" i="16" s="1"/>
  <c r="N3661" i="16" s="1"/>
  <c r="P3661" i="16"/>
  <c r="Q3625" i="16"/>
  <c r="R3625" i="16" s="1"/>
  <c r="N3625" i="16" s="1"/>
  <c r="P3625" i="16"/>
  <c r="Q3544" i="16"/>
  <c r="R3544" i="16" s="1"/>
  <c r="N3544" i="16" s="1"/>
  <c r="P3544" i="16"/>
  <c r="Q3473" i="16"/>
  <c r="R3473" i="16" s="1"/>
  <c r="N3473" i="16" s="1"/>
  <c r="P3473" i="16"/>
  <c r="Q3114" i="16"/>
  <c r="R3114" i="16" s="1"/>
  <c r="N3114" i="16" s="1"/>
  <c r="P3114" i="16"/>
  <c r="Q3090" i="16"/>
  <c r="R3090" i="16" s="1"/>
  <c r="N3090" i="16" s="1"/>
  <c r="P3090" i="16"/>
  <c r="Q3355" i="16"/>
  <c r="R3355" i="16" s="1"/>
  <c r="N3355" i="16" s="1"/>
  <c r="P3355" i="16"/>
  <c r="P3295" i="16"/>
  <c r="Q3295" i="16"/>
  <c r="R3295" i="16" s="1"/>
  <c r="N3295" i="16" s="1"/>
  <c r="Q3213" i="16"/>
  <c r="R3213" i="16" s="1"/>
  <c r="N3213" i="16" s="1"/>
  <c r="P3213" i="16"/>
  <c r="Q3142" i="16"/>
  <c r="R3142" i="16" s="1"/>
  <c r="N3142" i="16" s="1"/>
  <c r="P3142" i="16"/>
  <c r="Q3095" i="16"/>
  <c r="R3095" i="16" s="1"/>
  <c r="N3095" i="16" s="1"/>
  <c r="P3095" i="16"/>
  <c r="P3036" i="16"/>
  <c r="Q3036" i="16"/>
  <c r="R3036" i="16" s="1"/>
  <c r="N3036" i="16" s="1"/>
  <c r="Q1524" i="16"/>
  <c r="R1524" i="16" s="1"/>
  <c r="N1524" i="16" s="1"/>
  <c r="P1524" i="16"/>
  <c r="Q3240" i="16"/>
  <c r="R3240" i="16" s="1"/>
  <c r="N3240" i="16" s="1"/>
  <c r="P3240" i="16"/>
  <c r="P3206" i="16"/>
  <c r="Q3206" i="16"/>
  <c r="R3206" i="16" s="1"/>
  <c r="N3206" i="16" s="1"/>
  <c r="Q3122" i="16"/>
  <c r="R3122" i="16" s="1"/>
  <c r="N3122" i="16" s="1"/>
  <c r="P3122" i="16"/>
  <c r="Q3053" i="16"/>
  <c r="R3053" i="16" s="1"/>
  <c r="N3053" i="16" s="1"/>
  <c r="P3053" i="16"/>
  <c r="P2693" i="16"/>
  <c r="Q2693" i="16"/>
  <c r="R2693" i="16" s="1"/>
  <c r="N2693" i="16" s="1"/>
  <c r="Q2670" i="16"/>
  <c r="R2670" i="16" s="1"/>
  <c r="N2670" i="16" s="1"/>
  <c r="P2670" i="16"/>
  <c r="Q2934" i="16"/>
  <c r="R2934" i="16" s="1"/>
  <c r="N2934" i="16" s="1"/>
  <c r="P2934" i="16"/>
  <c r="P2876" i="16"/>
  <c r="Q2876" i="16"/>
  <c r="R2876" i="16" s="1"/>
  <c r="N2876" i="16" s="1"/>
  <c r="P2793" i="16"/>
  <c r="Q2793" i="16"/>
  <c r="R2793" i="16" s="1"/>
  <c r="N2793" i="16" s="1"/>
  <c r="Q2722" i="16"/>
  <c r="R2722" i="16" s="1"/>
  <c r="N2722" i="16" s="1"/>
  <c r="P2722" i="16"/>
  <c r="Q2676" i="16"/>
  <c r="R2676" i="16" s="1"/>
  <c r="N2676" i="16" s="1"/>
  <c r="P2676" i="16"/>
  <c r="P2603" i="16"/>
  <c r="Q2603" i="16"/>
  <c r="R2603" i="16" s="1"/>
  <c r="N2603" i="16" s="1"/>
  <c r="P228" i="16"/>
  <c r="Q228" i="16"/>
  <c r="R228" i="16" s="1"/>
  <c r="N228" i="16" s="1"/>
  <c r="Q1649" i="16"/>
  <c r="R1649" i="16" s="1"/>
  <c r="N1649" i="16" s="1"/>
  <c r="P1649" i="16"/>
  <c r="Q1516" i="16"/>
  <c r="R1516" i="16" s="1"/>
  <c r="N1516" i="16" s="1"/>
  <c r="P1516" i="16"/>
  <c r="Q707" i="16"/>
  <c r="R707" i="16" s="1"/>
  <c r="N707" i="16" s="1"/>
  <c r="P707" i="16"/>
  <c r="P258" i="16"/>
  <c r="Q258" i="16"/>
  <c r="R258" i="16" s="1"/>
  <c r="N258" i="16" s="1"/>
  <c r="Q1661" i="16"/>
  <c r="R1661" i="16" s="1"/>
  <c r="N1661" i="16" s="1"/>
  <c r="P1661" i="16"/>
  <c r="Q1894" i="16"/>
  <c r="R1894" i="16" s="1"/>
  <c r="N1894" i="16" s="1"/>
  <c r="P1894" i="16"/>
  <c r="Q2400" i="16"/>
  <c r="R2400" i="16" s="1"/>
  <c r="N2400" i="16" s="1"/>
  <c r="P2400" i="16"/>
  <c r="Q864" i="16"/>
  <c r="R864" i="16" s="1"/>
  <c r="N864" i="16" s="1"/>
  <c r="P864" i="16"/>
  <c r="P3294" i="16"/>
  <c r="Q3294" i="16"/>
  <c r="R3294" i="16" s="1"/>
  <c r="N3294" i="16" s="1"/>
  <c r="Q534" i="16"/>
  <c r="R534" i="16" s="1"/>
  <c r="N534" i="16" s="1"/>
  <c r="P534" i="16"/>
  <c r="Q118" i="16"/>
  <c r="R118" i="16" s="1"/>
  <c r="N118" i="16" s="1"/>
  <c r="P118" i="16"/>
  <c r="Q1159" i="16"/>
  <c r="R1159" i="16" s="1"/>
  <c r="N1159" i="16" s="1"/>
  <c r="P1159" i="16"/>
  <c r="Q1893" i="16"/>
  <c r="R1893" i="16" s="1"/>
  <c r="N1893" i="16" s="1"/>
  <c r="P1893" i="16"/>
  <c r="Q340" i="16"/>
  <c r="R340" i="16" s="1"/>
  <c r="N340" i="16" s="1"/>
  <c r="P340" i="16"/>
  <c r="P75" i="16"/>
  <c r="Q75" i="16"/>
  <c r="R75" i="16" s="1"/>
  <c r="N75" i="16" s="1"/>
  <c r="Q1060" i="16"/>
  <c r="R1060" i="16" s="1"/>
  <c r="N1060" i="16" s="1"/>
  <c r="P1060" i="16"/>
  <c r="P121" i="16"/>
  <c r="Q121" i="16"/>
  <c r="R121" i="16" s="1"/>
  <c r="N121" i="16" s="1"/>
  <c r="Q577" i="16"/>
  <c r="R577" i="16" s="1"/>
  <c r="N577" i="16" s="1"/>
  <c r="P577" i="16"/>
  <c r="Q678" i="16"/>
  <c r="R678" i="16" s="1"/>
  <c r="N678" i="16" s="1"/>
  <c r="P678" i="16"/>
  <c r="Q595" i="16"/>
  <c r="R595" i="16" s="1"/>
  <c r="N595" i="16" s="1"/>
  <c r="P595" i="16"/>
  <c r="P262" i="16"/>
  <c r="Q262" i="16"/>
  <c r="R262" i="16" s="1"/>
  <c r="N262" i="16" s="1"/>
  <c r="Q995" i="16"/>
  <c r="R995" i="16" s="1"/>
  <c r="N995" i="16" s="1"/>
  <c r="P995" i="16"/>
  <c r="P1621" i="16"/>
  <c r="Q1621" i="16"/>
  <c r="R1621" i="16" s="1"/>
  <c r="N1621" i="16" s="1"/>
  <c r="Q1359" i="16"/>
  <c r="R1359" i="16" s="1"/>
  <c r="N1359" i="16" s="1"/>
  <c r="P1359" i="16"/>
  <c r="P2079" i="16"/>
  <c r="Q2079" i="16"/>
  <c r="R2079" i="16" s="1"/>
  <c r="N2079" i="16" s="1"/>
  <c r="Q1565" i="16"/>
  <c r="R1565" i="16" s="1"/>
  <c r="N1565" i="16" s="1"/>
  <c r="P1565" i="16"/>
  <c r="Q1581" i="16"/>
  <c r="R1581" i="16" s="1"/>
  <c r="N1581" i="16" s="1"/>
  <c r="P1581" i="16"/>
  <c r="Q1341" i="16"/>
  <c r="R1341" i="16" s="1"/>
  <c r="N1341" i="16" s="1"/>
  <c r="P1341" i="16"/>
  <c r="Q216" i="16"/>
  <c r="R216" i="16" s="1"/>
  <c r="N216" i="16" s="1"/>
  <c r="P216" i="16"/>
  <c r="Q987" i="16"/>
  <c r="R987" i="16" s="1"/>
  <c r="N987" i="16" s="1"/>
  <c r="P987" i="16"/>
  <c r="Q640" i="16"/>
  <c r="R640" i="16" s="1"/>
  <c r="N640" i="16" s="1"/>
  <c r="P640" i="16"/>
  <c r="Q545" i="16"/>
  <c r="R545" i="16" s="1"/>
  <c r="N545" i="16" s="1"/>
  <c r="P545" i="16"/>
  <c r="Q464" i="16"/>
  <c r="R464" i="16" s="1"/>
  <c r="N464" i="16" s="1"/>
  <c r="P464" i="16"/>
  <c r="P130" i="16"/>
  <c r="Q130" i="16"/>
  <c r="R130" i="16" s="1"/>
  <c r="N130" i="16" s="1"/>
  <c r="Q863" i="16"/>
  <c r="R863" i="16" s="1"/>
  <c r="N863" i="16" s="1"/>
  <c r="P863" i="16"/>
  <c r="Q1489" i="16"/>
  <c r="R1489" i="16" s="1"/>
  <c r="N1489" i="16" s="1"/>
  <c r="P1489" i="16"/>
  <c r="Q1226" i="16"/>
  <c r="R1226" i="16" s="1"/>
  <c r="N1226" i="16" s="1"/>
  <c r="P1226" i="16"/>
  <c r="P1947" i="16"/>
  <c r="Q1947" i="16"/>
  <c r="R1947" i="16" s="1"/>
  <c r="N1947" i="16" s="1"/>
  <c r="P1434" i="16"/>
  <c r="Q1434" i="16"/>
  <c r="R1434" i="16" s="1"/>
  <c r="N1434" i="16" s="1"/>
  <c r="Q1449" i="16"/>
  <c r="R1449" i="16" s="1"/>
  <c r="N1449" i="16" s="1"/>
  <c r="P1449" i="16"/>
  <c r="P1198" i="16"/>
  <c r="Q1198" i="16"/>
  <c r="R1198" i="16" s="1"/>
  <c r="N1198" i="16" s="1"/>
  <c r="Q805" i="16"/>
  <c r="R805" i="16" s="1"/>
  <c r="N805" i="16" s="1"/>
  <c r="P805" i="16"/>
  <c r="Q544" i="16"/>
  <c r="R544" i="16" s="1"/>
  <c r="N544" i="16" s="1"/>
  <c r="P544" i="16"/>
  <c r="Q185" i="16"/>
  <c r="R185" i="16" s="1"/>
  <c r="N185" i="16" s="1"/>
  <c r="P185" i="16"/>
  <c r="Q343" i="16"/>
  <c r="R343" i="16" s="1"/>
  <c r="N343" i="16" s="1"/>
  <c r="P343" i="16"/>
  <c r="Q1052" i="16"/>
  <c r="R1052" i="16" s="1"/>
  <c r="N1052" i="16" s="1"/>
  <c r="P1052" i="16"/>
  <c r="Q719" i="16"/>
  <c r="R719" i="16" s="1"/>
  <c r="N719" i="16" s="1"/>
  <c r="P719" i="16"/>
  <c r="Q432" i="16"/>
  <c r="R432" i="16" s="1"/>
  <c r="N432" i="16" s="1"/>
  <c r="P432" i="16"/>
  <c r="P1106" i="16"/>
  <c r="Q1106" i="16"/>
  <c r="R1106" i="16" s="1"/>
  <c r="N1106" i="16" s="1"/>
  <c r="Q1815" i="16"/>
  <c r="R1815" i="16" s="1"/>
  <c r="N1815" i="16" s="1"/>
  <c r="P1815" i="16"/>
  <c r="Q1277" i="16"/>
  <c r="R1277" i="16" s="1"/>
  <c r="N1277" i="16" s="1"/>
  <c r="P1277" i="16"/>
  <c r="Q1315" i="16"/>
  <c r="R1315" i="16" s="1"/>
  <c r="N1315" i="16" s="1"/>
  <c r="P1315" i="16"/>
  <c r="Q2036" i="16"/>
  <c r="R2036" i="16" s="1"/>
  <c r="N2036" i="16" s="1"/>
  <c r="P2036" i="16"/>
  <c r="Q1846" i="16"/>
  <c r="R1846" i="16" s="1"/>
  <c r="N1846" i="16" s="1"/>
  <c r="P1846" i="16"/>
  <c r="Q817" i="16"/>
  <c r="R817" i="16" s="1"/>
  <c r="N817" i="16" s="1"/>
  <c r="P817" i="16"/>
  <c r="P554" i="16"/>
  <c r="Q554" i="16"/>
  <c r="R554" i="16" s="1"/>
  <c r="N554" i="16" s="1"/>
  <c r="Q197" i="16"/>
  <c r="R197" i="16" s="1"/>
  <c r="N197" i="16" s="1"/>
  <c r="P197" i="16"/>
  <c r="Q355" i="16"/>
  <c r="R355" i="16" s="1"/>
  <c r="N355" i="16" s="1"/>
  <c r="P355" i="16"/>
  <c r="Q57" i="16"/>
  <c r="R57" i="16" s="1"/>
  <c r="N57" i="16" s="1"/>
  <c r="P57" i="16"/>
  <c r="P730" i="16"/>
  <c r="Q730" i="16"/>
  <c r="R730" i="16" s="1"/>
  <c r="N730" i="16" s="1"/>
  <c r="Q444" i="16"/>
  <c r="R444" i="16" s="1"/>
  <c r="N444" i="16" s="1"/>
  <c r="P444" i="16"/>
  <c r="Q1117" i="16"/>
  <c r="R1117" i="16" s="1"/>
  <c r="N1117" i="16" s="1"/>
  <c r="P1117" i="16"/>
  <c r="Q1826" i="16"/>
  <c r="R1826" i="16" s="1"/>
  <c r="N1826" i="16" s="1"/>
  <c r="P1826" i="16"/>
  <c r="Q1288" i="16"/>
  <c r="R1288" i="16" s="1"/>
  <c r="N1288" i="16" s="1"/>
  <c r="P1288" i="16"/>
  <c r="Q1327" i="16"/>
  <c r="R1327" i="16" s="1"/>
  <c r="N1327" i="16" s="1"/>
  <c r="P1327" i="16"/>
  <c r="P2047" i="16"/>
  <c r="Q2047" i="16"/>
  <c r="R2047" i="16" s="1"/>
  <c r="N2047" i="16" s="1"/>
  <c r="Q1858" i="16"/>
  <c r="R1858" i="16" s="1"/>
  <c r="N1858" i="16" s="1"/>
  <c r="P1858" i="16"/>
  <c r="P685" i="16"/>
  <c r="Q685" i="16"/>
  <c r="R685" i="16" s="1"/>
  <c r="N685" i="16" s="1"/>
  <c r="Q423" i="16"/>
  <c r="R423" i="16" s="1"/>
  <c r="N423" i="16" s="1"/>
  <c r="P423" i="16"/>
  <c r="Q65" i="16"/>
  <c r="R65" i="16" s="1"/>
  <c r="N65" i="16" s="1"/>
  <c r="P65" i="16"/>
  <c r="Q223" i="16"/>
  <c r="R223" i="16" s="1"/>
  <c r="N223" i="16" s="1"/>
  <c r="P223" i="16"/>
  <c r="Q933" i="16"/>
  <c r="R933" i="16" s="1"/>
  <c r="N933" i="16" s="1"/>
  <c r="P933" i="16"/>
  <c r="Q599" i="16"/>
  <c r="R599" i="16" s="1"/>
  <c r="N599" i="16" s="1"/>
  <c r="P599" i="16"/>
  <c r="Q311" i="16"/>
  <c r="R311" i="16" s="1"/>
  <c r="N311" i="16" s="1"/>
  <c r="P311" i="16"/>
  <c r="P1982" i="16"/>
  <c r="Q1982" i="16"/>
  <c r="R1982" i="16" s="1"/>
  <c r="N1982" i="16" s="1"/>
  <c r="Q1695" i="16"/>
  <c r="R1695" i="16" s="1"/>
  <c r="N1695" i="16" s="1"/>
  <c r="P1695" i="16"/>
  <c r="Q1157" i="16"/>
  <c r="R1157" i="16" s="1"/>
  <c r="N1157" i="16" s="1"/>
  <c r="P1157" i="16"/>
  <c r="Q1195" i="16"/>
  <c r="R1195" i="16" s="1"/>
  <c r="N1195" i="16" s="1"/>
  <c r="P1195" i="16"/>
  <c r="Q1917" i="16"/>
  <c r="R1917" i="16" s="1"/>
  <c r="N1917" i="16" s="1"/>
  <c r="P1917" i="16"/>
  <c r="Q1714" i="16"/>
  <c r="R1714" i="16" s="1"/>
  <c r="N1714" i="16" s="1"/>
  <c r="P1714" i="16"/>
  <c r="P170" i="16"/>
  <c r="Q170" i="16"/>
  <c r="R170" i="16" s="1"/>
  <c r="N170" i="16" s="1"/>
  <c r="P867" i="16"/>
  <c r="Q867" i="16"/>
  <c r="R867" i="16" s="1"/>
  <c r="N867" i="16" s="1"/>
  <c r="P510" i="16"/>
  <c r="Q510" i="16"/>
  <c r="R510" i="16" s="1"/>
  <c r="N510" i="16" s="1"/>
  <c r="Q667" i="16"/>
  <c r="R667" i="16" s="1"/>
  <c r="N667" i="16" s="1"/>
  <c r="P667" i="16"/>
  <c r="Q357" i="16"/>
  <c r="R357" i="16" s="1"/>
  <c r="N357" i="16" s="1"/>
  <c r="P357" i="16"/>
  <c r="Q1053" i="16"/>
  <c r="R1053" i="16" s="1"/>
  <c r="N1053" i="16" s="1"/>
  <c r="P1053" i="16"/>
  <c r="Q755" i="16"/>
  <c r="R755" i="16" s="1"/>
  <c r="N755" i="16" s="1"/>
  <c r="P755" i="16"/>
  <c r="Q1430" i="16"/>
  <c r="R1430" i="16" s="1"/>
  <c r="N1430" i="16" s="1"/>
  <c r="P1430" i="16"/>
  <c r="Q1132" i="16"/>
  <c r="R1132" i="16" s="1"/>
  <c r="N1132" i="16" s="1"/>
  <c r="P1132" i="16"/>
  <c r="P1600" i="16"/>
  <c r="Q1600" i="16"/>
  <c r="R1600" i="16" s="1"/>
  <c r="N1600" i="16" s="1"/>
  <c r="Q1663" i="16"/>
  <c r="R1663" i="16" s="1"/>
  <c r="N1663" i="16" s="1"/>
  <c r="P1663" i="16"/>
  <c r="Q1365" i="16"/>
  <c r="R1365" i="16" s="1"/>
  <c r="N1365" i="16" s="1"/>
  <c r="P1365" i="16"/>
  <c r="Q1200" i="16"/>
  <c r="R1200" i="16" s="1"/>
  <c r="N1200" i="16" s="1"/>
  <c r="P1200" i="16"/>
  <c r="Q996" i="16"/>
  <c r="R996" i="16" s="1"/>
  <c r="N996" i="16" s="1"/>
  <c r="P996" i="16"/>
  <c r="Q735" i="16"/>
  <c r="R735" i="16" s="1"/>
  <c r="N735" i="16" s="1"/>
  <c r="P735" i="16"/>
  <c r="P378" i="16"/>
  <c r="Q378" i="16"/>
  <c r="R378" i="16" s="1"/>
  <c r="N378" i="16" s="1"/>
  <c r="Q536" i="16"/>
  <c r="R536" i="16" s="1"/>
  <c r="N536" i="16" s="1"/>
  <c r="P536" i="16"/>
  <c r="Q225" i="16"/>
  <c r="R225" i="16" s="1"/>
  <c r="N225" i="16" s="1"/>
  <c r="P225" i="16"/>
  <c r="P922" i="16"/>
  <c r="Q922" i="16"/>
  <c r="R922" i="16" s="1"/>
  <c r="N922" i="16" s="1"/>
  <c r="Q624" i="16"/>
  <c r="R624" i="16" s="1"/>
  <c r="N624" i="16" s="1"/>
  <c r="P624" i="16"/>
  <c r="P1298" i="16"/>
  <c r="Q1298" i="16"/>
  <c r="R1298" i="16" s="1"/>
  <c r="N1298" i="16" s="1"/>
  <c r="Q2008" i="16"/>
  <c r="R2008" i="16" s="1"/>
  <c r="N2008" i="16" s="1"/>
  <c r="P2008" i="16"/>
  <c r="P1470" i="16"/>
  <c r="Q1470" i="16"/>
  <c r="R1470" i="16" s="1"/>
  <c r="N1470" i="16" s="1"/>
  <c r="Q1519" i="16"/>
  <c r="R1519" i="16" s="1"/>
  <c r="N1519" i="16" s="1"/>
  <c r="P1519" i="16"/>
  <c r="Q1233" i="16"/>
  <c r="R1233" i="16" s="1"/>
  <c r="N1233" i="16" s="1"/>
  <c r="P1233" i="16"/>
  <c r="Q2062" i="16"/>
  <c r="R2062" i="16" s="1"/>
  <c r="N2062" i="16" s="1"/>
  <c r="P2062" i="16"/>
  <c r="Q160" i="16"/>
  <c r="R160" i="16" s="1"/>
  <c r="N160" i="16" s="1"/>
  <c r="P160" i="16"/>
  <c r="Q857" i="16"/>
  <c r="R857" i="16" s="1"/>
  <c r="N857" i="16" s="1"/>
  <c r="P857" i="16"/>
  <c r="P762" i="16"/>
  <c r="Q762" i="16"/>
  <c r="R762" i="16" s="1"/>
  <c r="N762" i="16" s="1"/>
  <c r="Q679" i="16"/>
  <c r="R679" i="16" s="1"/>
  <c r="N679" i="16" s="1"/>
  <c r="P679" i="16"/>
  <c r="P346" i="16"/>
  <c r="Q346" i="16"/>
  <c r="R346" i="16" s="1"/>
  <c r="N346" i="16" s="1"/>
  <c r="Q1079" i="16"/>
  <c r="R1079" i="16" s="1"/>
  <c r="N1079" i="16" s="1"/>
  <c r="P1079" i="16"/>
  <c r="Q1706" i="16"/>
  <c r="R1706" i="16" s="1"/>
  <c r="N1706" i="16" s="1"/>
  <c r="P1706" i="16"/>
  <c r="P1443" i="16"/>
  <c r="Q1443" i="16"/>
  <c r="R1443" i="16" s="1"/>
  <c r="N1443" i="16" s="1"/>
  <c r="Q905" i="16"/>
  <c r="R905" i="16" s="1"/>
  <c r="N905" i="16" s="1"/>
  <c r="P905" i="16"/>
  <c r="Q1650" i="16"/>
  <c r="R1650" i="16" s="1"/>
  <c r="N1650" i="16" s="1"/>
  <c r="P1650" i="16"/>
  <c r="P1664" i="16"/>
  <c r="Q1664" i="16"/>
  <c r="R1664" i="16" s="1"/>
  <c r="N1664" i="16" s="1"/>
  <c r="Q1437" i="16"/>
  <c r="R1437" i="16" s="1"/>
  <c r="N1437" i="16" s="1"/>
  <c r="P1437" i="16"/>
  <c r="Q445" i="16"/>
  <c r="R445" i="16" s="1"/>
  <c r="N445" i="16" s="1"/>
  <c r="P445" i="16"/>
  <c r="Q172" i="16"/>
  <c r="R172" i="16" s="1"/>
  <c r="N172" i="16" s="1"/>
  <c r="P172" i="16"/>
  <c r="Q868" i="16"/>
  <c r="R868" i="16" s="1"/>
  <c r="N868" i="16" s="1"/>
  <c r="P868" i="16"/>
  <c r="P774" i="16"/>
  <c r="Q774" i="16"/>
  <c r="R774" i="16" s="1"/>
  <c r="N774" i="16" s="1"/>
  <c r="Q692" i="16"/>
  <c r="R692" i="16" s="1"/>
  <c r="N692" i="16" s="1"/>
  <c r="P692" i="16"/>
  <c r="P358" i="16"/>
  <c r="Q358" i="16"/>
  <c r="R358" i="16" s="1"/>
  <c r="N358" i="16" s="1"/>
  <c r="Q56" i="16"/>
  <c r="R56" i="16" s="1"/>
  <c r="N56" i="16" s="1"/>
  <c r="P56" i="16"/>
  <c r="Q1717" i="16"/>
  <c r="R1717" i="16" s="1"/>
  <c r="N1717" i="16" s="1"/>
  <c r="P1717" i="16"/>
  <c r="Q1455" i="16"/>
  <c r="R1455" i="16" s="1"/>
  <c r="N1455" i="16" s="1"/>
  <c r="P1455" i="16"/>
  <c r="Q916" i="16"/>
  <c r="R916" i="16" s="1"/>
  <c r="N916" i="16" s="1"/>
  <c r="P916" i="16"/>
  <c r="Q1662" i="16"/>
  <c r="R1662" i="16" s="1"/>
  <c r="N1662" i="16" s="1"/>
  <c r="P1662" i="16"/>
  <c r="P1676" i="16"/>
  <c r="Q1676" i="16"/>
  <c r="R1676" i="16" s="1"/>
  <c r="N1676" i="16" s="1"/>
  <c r="P1450" i="16"/>
  <c r="Q1450" i="16"/>
  <c r="R1450" i="16" s="1"/>
  <c r="N1450" i="16" s="1"/>
  <c r="Q313" i="16"/>
  <c r="R313" i="16" s="1"/>
  <c r="N313" i="16" s="1"/>
  <c r="P313" i="16"/>
  <c r="P1082" i="16"/>
  <c r="Q1082" i="16"/>
  <c r="R1082" i="16" s="1"/>
  <c r="N1082" i="16" s="1"/>
  <c r="Q736" i="16"/>
  <c r="R736" i="16" s="1"/>
  <c r="N736" i="16" s="1"/>
  <c r="P736" i="16"/>
  <c r="P642" i="16"/>
  <c r="Q642" i="16"/>
  <c r="R642" i="16" s="1"/>
  <c r="N642" i="16" s="1"/>
  <c r="Q559" i="16"/>
  <c r="R559" i="16" s="1"/>
  <c r="N559" i="16" s="1"/>
  <c r="P559" i="16"/>
  <c r="P226" i="16"/>
  <c r="Q226" i="16"/>
  <c r="R226" i="16" s="1"/>
  <c r="N226" i="16" s="1"/>
  <c r="Q960" i="16"/>
  <c r="R960" i="16" s="1"/>
  <c r="N960" i="16" s="1"/>
  <c r="P960" i="16"/>
  <c r="Q1585" i="16"/>
  <c r="R1585" i="16" s="1"/>
  <c r="N1585" i="16" s="1"/>
  <c r="P1585" i="16"/>
  <c r="P1322" i="16"/>
  <c r="Q1322" i="16"/>
  <c r="R1322" i="16" s="1"/>
  <c r="N1322" i="16" s="1"/>
  <c r="Q2043" i="16"/>
  <c r="R2043" i="16" s="1"/>
  <c r="N2043" i="16" s="1"/>
  <c r="P2043" i="16"/>
  <c r="P1530" i="16"/>
  <c r="Q1530" i="16"/>
  <c r="R1530" i="16" s="1"/>
  <c r="N1530" i="16" s="1"/>
  <c r="Q1544" i="16"/>
  <c r="R1544" i="16" s="1"/>
  <c r="N1544" i="16" s="1"/>
  <c r="P1544" i="16"/>
  <c r="P1306" i="16"/>
  <c r="Q1306" i="16"/>
  <c r="R1306" i="16" s="1"/>
  <c r="N1306" i="16" s="1"/>
  <c r="Q182" i="16"/>
  <c r="R182" i="16" s="1"/>
  <c r="N182" i="16" s="1"/>
  <c r="P182" i="16"/>
  <c r="P950" i="16"/>
  <c r="Q950" i="16"/>
  <c r="R950" i="16" s="1"/>
  <c r="N950" i="16" s="1"/>
  <c r="P604" i="16"/>
  <c r="Q604" i="16"/>
  <c r="R604" i="16" s="1"/>
  <c r="N604" i="16" s="1"/>
  <c r="Q509" i="16"/>
  <c r="R509" i="16" s="1"/>
  <c r="N509" i="16" s="1"/>
  <c r="P509" i="16"/>
  <c r="Q428" i="16"/>
  <c r="R428" i="16" s="1"/>
  <c r="N428" i="16" s="1"/>
  <c r="P428" i="16"/>
  <c r="P94" i="16"/>
  <c r="Q94" i="16"/>
  <c r="R94" i="16" s="1"/>
  <c r="N94" i="16" s="1"/>
  <c r="Q827" i="16"/>
  <c r="R827" i="16" s="1"/>
  <c r="N827" i="16" s="1"/>
  <c r="P827" i="16"/>
  <c r="Q1453" i="16"/>
  <c r="R1453" i="16" s="1"/>
  <c r="N1453" i="16" s="1"/>
  <c r="P1453" i="16"/>
  <c r="Q1191" i="16"/>
  <c r="R1191" i="16" s="1"/>
  <c r="N1191" i="16" s="1"/>
  <c r="P1191" i="16"/>
  <c r="Q1912" i="16"/>
  <c r="R1912" i="16" s="1"/>
  <c r="N1912" i="16" s="1"/>
  <c r="P1912" i="16"/>
  <c r="Q1398" i="16"/>
  <c r="R1398" i="16" s="1"/>
  <c r="N1398" i="16" s="1"/>
  <c r="P1398" i="16"/>
  <c r="Q1412" i="16"/>
  <c r="R1412" i="16" s="1"/>
  <c r="N1412" i="16" s="1"/>
  <c r="P1412" i="16"/>
  <c r="Q1163" i="16"/>
  <c r="R1163" i="16" s="1"/>
  <c r="N1163" i="16" s="1"/>
  <c r="P1163" i="16"/>
  <c r="Q1296" i="16"/>
  <c r="R1296" i="16" s="1"/>
  <c r="N1296" i="16" s="1"/>
  <c r="P1296" i="16"/>
  <c r="P674" i="16"/>
  <c r="Q674" i="16"/>
  <c r="R674" i="16" s="1"/>
  <c r="N674" i="16" s="1"/>
  <c r="Q328" i="16"/>
  <c r="R328" i="16" s="1"/>
  <c r="N328" i="16" s="1"/>
  <c r="P328" i="16"/>
  <c r="P234" i="16"/>
  <c r="Q234" i="16"/>
  <c r="R234" i="16" s="1"/>
  <c r="N234" i="16" s="1"/>
  <c r="P139" i="16"/>
  <c r="Q139" i="16"/>
  <c r="R139" i="16" s="1"/>
  <c r="N139" i="16" s="1"/>
  <c r="Q860" i="16"/>
  <c r="R860" i="16" s="1"/>
  <c r="N860" i="16" s="1"/>
  <c r="P860" i="16"/>
  <c r="Q540" i="16"/>
  <c r="R540" i="16" s="1"/>
  <c r="N540" i="16" s="1"/>
  <c r="P540" i="16"/>
  <c r="Q1177" i="16"/>
  <c r="R1177" i="16" s="1"/>
  <c r="N1177" i="16" s="1"/>
  <c r="P1177" i="16"/>
  <c r="P1934" i="16"/>
  <c r="Q1934" i="16"/>
  <c r="R1934" i="16" s="1"/>
  <c r="N1934" i="16" s="1"/>
  <c r="P1636" i="16"/>
  <c r="Q1636" i="16"/>
  <c r="R1636" i="16" s="1"/>
  <c r="N1636" i="16" s="1"/>
  <c r="P1122" i="16"/>
  <c r="Q1122" i="16"/>
  <c r="R1122" i="16" s="1"/>
  <c r="N1122" i="16" s="1"/>
  <c r="Q1135" i="16"/>
  <c r="R1135" i="16" s="1"/>
  <c r="N1135" i="16" s="1"/>
  <c r="P1135" i="16"/>
  <c r="P1868" i="16"/>
  <c r="Q1868" i="16"/>
  <c r="R1868" i="16" s="1"/>
  <c r="N1868" i="16" s="1"/>
  <c r="Q1798" i="16"/>
  <c r="R1798" i="16" s="1"/>
  <c r="N1798" i="16" s="1"/>
  <c r="P1798" i="16"/>
  <c r="Q1403" i="16"/>
  <c r="R1403" i="16" s="1"/>
  <c r="N1403" i="16" s="1"/>
  <c r="P1403" i="16"/>
  <c r="Q2089" i="16"/>
  <c r="R2089" i="16" s="1"/>
  <c r="N2089" i="16" s="1"/>
  <c r="P2089" i="16"/>
  <c r="Q3829" i="16"/>
  <c r="R3829" i="16" s="1"/>
  <c r="N3829" i="16" s="1"/>
  <c r="P3829" i="16"/>
  <c r="Q3794" i="16"/>
  <c r="R3794" i="16" s="1"/>
  <c r="N3794" i="16" s="1"/>
  <c r="P3794" i="16"/>
  <c r="P3723" i="16"/>
  <c r="Q3723" i="16"/>
  <c r="R3723" i="16" s="1"/>
  <c r="N3723" i="16" s="1"/>
  <c r="Q3640" i="16"/>
  <c r="R3640" i="16" s="1"/>
  <c r="N3640" i="16" s="1"/>
  <c r="P3640" i="16"/>
  <c r="Q3281" i="16"/>
  <c r="R3281" i="16" s="1"/>
  <c r="N3281" i="16" s="1"/>
  <c r="P3281" i="16"/>
  <c r="P3258" i="16"/>
  <c r="Q3258" i="16"/>
  <c r="R3258" i="16" s="1"/>
  <c r="N3258" i="16" s="1"/>
  <c r="P3523" i="16"/>
  <c r="Q3523" i="16"/>
  <c r="R3523" i="16" s="1"/>
  <c r="N3523" i="16" s="1"/>
  <c r="P3464" i="16"/>
  <c r="Q3464" i="16"/>
  <c r="R3464" i="16" s="1"/>
  <c r="N3464" i="16" s="1"/>
  <c r="Q3381" i="16"/>
  <c r="R3381" i="16" s="1"/>
  <c r="N3381" i="16" s="1"/>
  <c r="P3381" i="16"/>
  <c r="Q3310" i="16"/>
  <c r="R3310" i="16" s="1"/>
  <c r="N3310" i="16" s="1"/>
  <c r="P3310" i="16"/>
  <c r="Q3263" i="16"/>
  <c r="R3263" i="16" s="1"/>
  <c r="N3263" i="16" s="1"/>
  <c r="P3263" i="16"/>
  <c r="Q3203" i="16"/>
  <c r="R3203" i="16" s="1"/>
  <c r="N3203" i="16" s="1"/>
  <c r="P3203" i="16"/>
  <c r="Q2101" i="16"/>
  <c r="R2101" i="16" s="1"/>
  <c r="N2101" i="16" s="1"/>
  <c r="P2101" i="16"/>
  <c r="Q3841" i="16"/>
  <c r="R3841" i="16" s="1"/>
  <c r="N3841" i="16" s="1"/>
  <c r="P3841" i="16"/>
  <c r="Q3807" i="16"/>
  <c r="R3807" i="16" s="1"/>
  <c r="N3807" i="16" s="1"/>
  <c r="P3807" i="16"/>
  <c r="P3735" i="16"/>
  <c r="Q3735" i="16"/>
  <c r="R3735" i="16" s="1"/>
  <c r="N3735" i="16" s="1"/>
  <c r="Q3652" i="16"/>
  <c r="R3652" i="16" s="1"/>
  <c r="N3652" i="16" s="1"/>
  <c r="P3652" i="16"/>
  <c r="Q3293" i="16"/>
  <c r="R3293" i="16" s="1"/>
  <c r="N3293" i="16" s="1"/>
  <c r="P3293" i="16"/>
  <c r="P3270" i="16"/>
  <c r="Q3270" i="16"/>
  <c r="R3270" i="16" s="1"/>
  <c r="N3270" i="16" s="1"/>
  <c r="Q3535" i="16"/>
  <c r="R3535" i="16" s="1"/>
  <c r="N3535" i="16" s="1"/>
  <c r="P3535" i="16"/>
  <c r="P3476" i="16"/>
  <c r="Q3476" i="16"/>
  <c r="R3476" i="16" s="1"/>
  <c r="N3476" i="16" s="1"/>
  <c r="Q3394" i="16"/>
  <c r="R3394" i="16" s="1"/>
  <c r="N3394" i="16" s="1"/>
  <c r="P3394" i="16"/>
  <c r="P3322" i="16"/>
  <c r="Q3322" i="16"/>
  <c r="R3322" i="16" s="1"/>
  <c r="N3322" i="16" s="1"/>
  <c r="P3274" i="16"/>
  <c r="Q3274" i="16"/>
  <c r="R3274" i="16" s="1"/>
  <c r="N3274" i="16" s="1"/>
  <c r="Q3215" i="16"/>
  <c r="R3215" i="16" s="1"/>
  <c r="N3215" i="16" s="1"/>
  <c r="P3215" i="16"/>
  <c r="P2557" i="16"/>
  <c r="Q2557" i="16"/>
  <c r="R2557" i="16" s="1"/>
  <c r="N2557" i="16" s="1"/>
  <c r="Q2498" i="16"/>
  <c r="R2498" i="16" s="1"/>
  <c r="N2498" i="16" s="1"/>
  <c r="P2498" i="16"/>
  <c r="P2439" i="16"/>
  <c r="Q2439" i="16"/>
  <c r="R2439" i="16" s="1"/>
  <c r="N2439" i="16" s="1"/>
  <c r="Q2368" i="16"/>
  <c r="R2368" i="16" s="1"/>
  <c r="N2368" i="16" s="1"/>
  <c r="P2368" i="16"/>
  <c r="Q2009" i="16"/>
  <c r="R2009" i="16" s="1"/>
  <c r="N2009" i="16" s="1"/>
  <c r="P2009" i="16"/>
  <c r="P1973" i="16"/>
  <c r="Q1973" i="16"/>
  <c r="R1973" i="16" s="1"/>
  <c r="N1973" i="16" s="1"/>
  <c r="Q2252" i="16"/>
  <c r="R2252" i="16" s="1"/>
  <c r="N2252" i="16" s="1"/>
  <c r="P2252" i="16"/>
  <c r="P2191" i="16"/>
  <c r="Q2191" i="16"/>
  <c r="R2191" i="16" s="1"/>
  <c r="N2191" i="16" s="1"/>
  <c r="Q2098" i="16"/>
  <c r="R2098" i="16" s="1"/>
  <c r="N2098" i="16" s="1"/>
  <c r="P2098" i="16"/>
  <c r="Q3838" i="16"/>
  <c r="R3838" i="16" s="1"/>
  <c r="N3838" i="16" s="1"/>
  <c r="P3838" i="16"/>
  <c r="Q3766" i="16"/>
  <c r="R3766" i="16" s="1"/>
  <c r="N3766" i="16" s="1"/>
  <c r="P3766" i="16"/>
  <c r="P3719" i="16"/>
  <c r="Q3719" i="16"/>
  <c r="R3719" i="16" s="1"/>
  <c r="N3719" i="16" s="1"/>
  <c r="P3660" i="16"/>
  <c r="Q3660" i="16"/>
  <c r="R3660" i="16" s="1"/>
  <c r="N3660" i="16" s="1"/>
  <c r="P2569" i="16"/>
  <c r="Q2569" i="16"/>
  <c r="R2569" i="16" s="1"/>
  <c r="N2569" i="16" s="1"/>
  <c r="Q2510" i="16"/>
  <c r="R2510" i="16" s="1"/>
  <c r="N2510" i="16" s="1"/>
  <c r="P2510" i="16"/>
  <c r="Q2451" i="16"/>
  <c r="R2451" i="16" s="1"/>
  <c r="N2451" i="16" s="1"/>
  <c r="P2451" i="16"/>
  <c r="Q2380" i="16"/>
  <c r="R2380" i="16" s="1"/>
  <c r="N2380" i="16" s="1"/>
  <c r="P2380" i="16"/>
  <c r="Q2020" i="16"/>
  <c r="R2020" i="16" s="1"/>
  <c r="N2020" i="16" s="1"/>
  <c r="P2020" i="16"/>
  <c r="Q1986" i="16"/>
  <c r="R1986" i="16" s="1"/>
  <c r="N1986" i="16" s="1"/>
  <c r="P1986" i="16"/>
  <c r="Q2264" i="16"/>
  <c r="R2264" i="16" s="1"/>
  <c r="N2264" i="16" s="1"/>
  <c r="P2264" i="16"/>
  <c r="P2203" i="16"/>
  <c r="Q2203" i="16"/>
  <c r="R2203" i="16" s="1"/>
  <c r="N2203" i="16" s="1"/>
  <c r="Q2109" i="16"/>
  <c r="R2109" i="16" s="1"/>
  <c r="N2109" i="16" s="1"/>
  <c r="P2109" i="16"/>
  <c r="Q3557" i="16"/>
  <c r="R3557" i="16" s="1"/>
  <c r="N3557" i="16" s="1"/>
  <c r="P3557" i="16"/>
  <c r="Q3779" i="16"/>
  <c r="R3779" i="16" s="1"/>
  <c r="N3779" i="16" s="1"/>
  <c r="P3779" i="16"/>
  <c r="Q3731" i="16"/>
  <c r="R3731" i="16" s="1"/>
  <c r="N3731" i="16" s="1"/>
  <c r="P3731" i="16"/>
  <c r="Q3672" i="16"/>
  <c r="R3672" i="16" s="1"/>
  <c r="N3672" i="16" s="1"/>
  <c r="P3672" i="16"/>
  <c r="Q2869" i="16"/>
  <c r="R2869" i="16" s="1"/>
  <c r="N2869" i="16" s="1"/>
  <c r="P2869" i="16"/>
  <c r="Q2822" i="16"/>
  <c r="R2822" i="16" s="1"/>
  <c r="N2822" i="16" s="1"/>
  <c r="P2822" i="16"/>
  <c r="Q2750" i="16"/>
  <c r="R2750" i="16" s="1"/>
  <c r="N2750" i="16" s="1"/>
  <c r="P2750" i="16"/>
  <c r="Q2680" i="16"/>
  <c r="R2680" i="16" s="1"/>
  <c r="N2680" i="16" s="1"/>
  <c r="P2680" i="16"/>
  <c r="Q2321" i="16"/>
  <c r="R2321" i="16" s="1"/>
  <c r="N2321" i="16" s="1"/>
  <c r="P2321" i="16"/>
  <c r="P2286" i="16"/>
  <c r="Q2286" i="16"/>
  <c r="R2286" i="16" s="1"/>
  <c r="N2286" i="16" s="1"/>
  <c r="P2563" i="16"/>
  <c r="Q2563" i="16"/>
  <c r="R2563" i="16" s="1"/>
  <c r="N2563" i="16" s="1"/>
  <c r="Q2504" i="16"/>
  <c r="R2504" i="16" s="1"/>
  <c r="N2504" i="16" s="1"/>
  <c r="P2504" i="16"/>
  <c r="P2409" i="16"/>
  <c r="Q2409" i="16"/>
  <c r="R2409" i="16" s="1"/>
  <c r="N2409" i="16" s="1"/>
  <c r="Q2338" i="16"/>
  <c r="R2338" i="16" s="1"/>
  <c r="N2338" i="16" s="1"/>
  <c r="P2338" i="16"/>
  <c r="Q2303" i="16"/>
  <c r="R2303" i="16" s="1"/>
  <c r="N2303" i="16" s="1"/>
  <c r="P2303" i="16"/>
  <c r="Q2233" i="16"/>
  <c r="R2233" i="16" s="1"/>
  <c r="N2233" i="16" s="1"/>
  <c r="P2233" i="16"/>
  <c r="Q1164" i="16"/>
  <c r="R1164" i="16" s="1"/>
  <c r="N1164" i="16" s="1"/>
  <c r="P1164" i="16"/>
  <c r="Q2881" i="16"/>
  <c r="R2881" i="16" s="1"/>
  <c r="N2881" i="16" s="1"/>
  <c r="P2881" i="16"/>
  <c r="Q2846" i="16"/>
  <c r="R2846" i="16" s="1"/>
  <c r="N2846" i="16" s="1"/>
  <c r="P2846" i="16"/>
  <c r="Q2762" i="16"/>
  <c r="R2762" i="16" s="1"/>
  <c r="N2762" i="16" s="1"/>
  <c r="P2762" i="16"/>
  <c r="Q2692" i="16"/>
  <c r="R2692" i="16" s="1"/>
  <c r="N2692" i="16" s="1"/>
  <c r="P2692" i="16"/>
  <c r="Q2333" i="16"/>
  <c r="R2333" i="16" s="1"/>
  <c r="N2333" i="16" s="1"/>
  <c r="P2333" i="16"/>
  <c r="P2298" i="16"/>
  <c r="Q2298" i="16"/>
  <c r="R2298" i="16" s="1"/>
  <c r="N2298" i="16" s="1"/>
  <c r="P2575" i="16"/>
  <c r="Q2575" i="16"/>
  <c r="R2575" i="16" s="1"/>
  <c r="N2575" i="16" s="1"/>
  <c r="Q2516" i="16"/>
  <c r="R2516" i="16" s="1"/>
  <c r="N2516" i="16" s="1"/>
  <c r="P2516" i="16"/>
  <c r="P2421" i="16"/>
  <c r="Q2421" i="16"/>
  <c r="R2421" i="16" s="1"/>
  <c r="N2421" i="16" s="1"/>
  <c r="Q2349" i="16"/>
  <c r="R2349" i="16" s="1"/>
  <c r="N2349" i="16" s="1"/>
  <c r="P2349" i="16"/>
  <c r="P2314" i="16"/>
  <c r="Q2314" i="16"/>
  <c r="R2314" i="16" s="1"/>
  <c r="N2314" i="16" s="1"/>
  <c r="Q2244" i="16"/>
  <c r="R2244" i="16" s="1"/>
  <c r="N2244" i="16" s="1"/>
  <c r="P2244" i="16"/>
  <c r="Q1331" i="16"/>
  <c r="R1331" i="16" s="1"/>
  <c r="N1331" i="16" s="1"/>
  <c r="P1331" i="16"/>
  <c r="P2039" i="16"/>
  <c r="Q2039" i="16"/>
  <c r="R2039" i="16" s="1"/>
  <c r="N2039" i="16" s="1"/>
  <c r="Q3757" i="16"/>
  <c r="R3757" i="16" s="1"/>
  <c r="N3757" i="16" s="1"/>
  <c r="P3757" i="16"/>
  <c r="P3722" i="16"/>
  <c r="Q3722" i="16"/>
  <c r="R3722" i="16" s="1"/>
  <c r="N3722" i="16" s="1"/>
  <c r="Q3651" i="16"/>
  <c r="R3651" i="16" s="1"/>
  <c r="N3651" i="16" s="1"/>
  <c r="P3651" i="16"/>
  <c r="Q3568" i="16"/>
  <c r="R3568" i="16" s="1"/>
  <c r="N3568" i="16" s="1"/>
  <c r="P3568" i="16"/>
  <c r="Q3209" i="16"/>
  <c r="R3209" i="16" s="1"/>
  <c r="N3209" i="16" s="1"/>
  <c r="P3209" i="16"/>
  <c r="Q3185" i="16"/>
  <c r="R3185" i="16" s="1"/>
  <c r="N3185" i="16" s="1"/>
  <c r="P3185" i="16"/>
  <c r="Q3451" i="16"/>
  <c r="R3451" i="16" s="1"/>
  <c r="N3451" i="16" s="1"/>
  <c r="P3451" i="16"/>
  <c r="P3391" i="16"/>
  <c r="Q3391" i="16"/>
  <c r="R3391" i="16" s="1"/>
  <c r="N3391" i="16" s="1"/>
  <c r="Q3309" i="16"/>
  <c r="R3309" i="16" s="1"/>
  <c r="N3309" i="16" s="1"/>
  <c r="P3309" i="16"/>
  <c r="P3237" i="16"/>
  <c r="Q3237" i="16"/>
  <c r="R3237" i="16" s="1"/>
  <c r="N3237" i="16" s="1"/>
  <c r="Q3192" i="16"/>
  <c r="R3192" i="16" s="1"/>
  <c r="N3192" i="16" s="1"/>
  <c r="P3192" i="16"/>
  <c r="P3132" i="16"/>
  <c r="Q3132" i="16"/>
  <c r="R3132" i="16" s="1"/>
  <c r="N3132" i="16" s="1"/>
  <c r="Q2052" i="16"/>
  <c r="R2052" i="16" s="1"/>
  <c r="N2052" i="16" s="1"/>
  <c r="P2052" i="16"/>
  <c r="Q3769" i="16"/>
  <c r="R3769" i="16" s="1"/>
  <c r="N3769" i="16" s="1"/>
  <c r="P3769" i="16"/>
  <c r="Q3734" i="16"/>
  <c r="R3734" i="16" s="1"/>
  <c r="N3734" i="16" s="1"/>
  <c r="P3734" i="16"/>
  <c r="P3662" i="16"/>
  <c r="Q3662" i="16"/>
  <c r="R3662" i="16" s="1"/>
  <c r="N3662" i="16" s="1"/>
  <c r="Q3580" i="16"/>
  <c r="R3580" i="16" s="1"/>
  <c r="N3580" i="16" s="1"/>
  <c r="P3580" i="16"/>
  <c r="P3222" i="16"/>
  <c r="Q3222" i="16"/>
  <c r="R3222" i="16" s="1"/>
  <c r="N3222" i="16" s="1"/>
  <c r="P3198" i="16"/>
  <c r="Q3198" i="16"/>
  <c r="R3198" i="16" s="1"/>
  <c r="N3198" i="16" s="1"/>
  <c r="Q3462" i="16"/>
  <c r="R3462" i="16" s="1"/>
  <c r="N3462" i="16" s="1"/>
  <c r="P3462" i="16"/>
  <c r="Q3405" i="16"/>
  <c r="R3405" i="16" s="1"/>
  <c r="N3405" i="16" s="1"/>
  <c r="P3405" i="16"/>
  <c r="Q3321" i="16"/>
  <c r="R3321" i="16" s="1"/>
  <c r="N3321" i="16" s="1"/>
  <c r="P3321" i="16"/>
  <c r="Q3251" i="16"/>
  <c r="R3251" i="16" s="1"/>
  <c r="N3251" i="16" s="1"/>
  <c r="P3251" i="16"/>
  <c r="Q3204" i="16"/>
  <c r="R3204" i="16" s="1"/>
  <c r="N3204" i="16" s="1"/>
  <c r="P3204" i="16"/>
  <c r="Q3143" i="16"/>
  <c r="R3143" i="16" s="1"/>
  <c r="N3143" i="16" s="1"/>
  <c r="P3143" i="16"/>
  <c r="Q2185" i="16"/>
  <c r="R2185" i="16" s="1"/>
  <c r="N2185" i="16" s="1"/>
  <c r="P2185" i="16"/>
  <c r="Q2125" i="16"/>
  <c r="R2125" i="16" s="1"/>
  <c r="N2125" i="16" s="1"/>
  <c r="P2125" i="16"/>
  <c r="P3582" i="16"/>
  <c r="Q3582" i="16"/>
  <c r="R3582" i="16" s="1"/>
  <c r="N3582" i="16" s="1"/>
  <c r="Q3820" i="16"/>
  <c r="R3820" i="16" s="1"/>
  <c r="N3820" i="16" s="1"/>
  <c r="P3820" i="16"/>
  <c r="P3737" i="16"/>
  <c r="Q3737" i="16"/>
  <c r="R3737" i="16" s="1"/>
  <c r="N3737" i="16" s="1"/>
  <c r="Q3377" i="16"/>
  <c r="R3377" i="16" s="1"/>
  <c r="N3377" i="16" s="1"/>
  <c r="P3377" i="16"/>
  <c r="Q3367" i="16"/>
  <c r="R3367" i="16" s="1"/>
  <c r="N3367" i="16" s="1"/>
  <c r="P3367" i="16"/>
  <c r="Q3618" i="16"/>
  <c r="R3618" i="16" s="1"/>
  <c r="N3618" i="16" s="1"/>
  <c r="P3618" i="16"/>
  <c r="Q3572" i="16"/>
  <c r="R3572" i="16" s="1"/>
  <c r="N3572" i="16" s="1"/>
  <c r="P3572" i="16"/>
  <c r="P3477" i="16"/>
  <c r="Q3477" i="16"/>
  <c r="R3477" i="16" s="1"/>
  <c r="N3477" i="16" s="1"/>
  <c r="Q3406" i="16"/>
  <c r="R3406" i="16" s="1"/>
  <c r="N3406" i="16" s="1"/>
  <c r="P3406" i="16"/>
  <c r="Q3359" i="16"/>
  <c r="R3359" i="16" s="1"/>
  <c r="N3359" i="16" s="1"/>
  <c r="P3359" i="16"/>
  <c r="P3300" i="16"/>
  <c r="Q3300" i="16"/>
  <c r="R3300" i="16" s="1"/>
  <c r="N3300" i="16" s="1"/>
  <c r="Q1933" i="16"/>
  <c r="R1933" i="16" s="1"/>
  <c r="N1933" i="16" s="1"/>
  <c r="P1933" i="16"/>
  <c r="P3649" i="16"/>
  <c r="Q3649" i="16"/>
  <c r="R3649" i="16" s="1"/>
  <c r="N3649" i="16" s="1"/>
  <c r="Q3614" i="16"/>
  <c r="R3614" i="16" s="1"/>
  <c r="N3614" i="16" s="1"/>
  <c r="P3614" i="16"/>
  <c r="Q3531" i="16"/>
  <c r="R3531" i="16" s="1"/>
  <c r="N3531" i="16" s="1"/>
  <c r="P3531" i="16"/>
  <c r="P3460" i="16"/>
  <c r="Q3460" i="16"/>
  <c r="R3460" i="16" s="1"/>
  <c r="N3460" i="16" s="1"/>
  <c r="Q3101" i="16"/>
  <c r="R3101" i="16" s="1"/>
  <c r="N3101" i="16" s="1"/>
  <c r="P3101" i="16"/>
  <c r="Q3078" i="16"/>
  <c r="R3078" i="16" s="1"/>
  <c r="N3078" i="16" s="1"/>
  <c r="P3078" i="16"/>
  <c r="Q3343" i="16"/>
  <c r="R3343" i="16" s="1"/>
  <c r="N3343" i="16" s="1"/>
  <c r="P3343" i="16"/>
  <c r="Q3284" i="16"/>
  <c r="R3284" i="16" s="1"/>
  <c r="N3284" i="16" s="1"/>
  <c r="P3284" i="16"/>
  <c r="Q3201" i="16"/>
  <c r="R3201" i="16" s="1"/>
  <c r="N3201" i="16" s="1"/>
  <c r="P3201" i="16"/>
  <c r="Q3131" i="16"/>
  <c r="R3131" i="16" s="1"/>
  <c r="N3131" i="16" s="1"/>
  <c r="P3131" i="16"/>
  <c r="P3082" i="16"/>
  <c r="Q3082" i="16"/>
  <c r="R3082" i="16" s="1"/>
  <c r="N3082" i="16" s="1"/>
  <c r="Q3023" i="16"/>
  <c r="R3023" i="16" s="1"/>
  <c r="N3023" i="16" s="1"/>
  <c r="P3023" i="16"/>
  <c r="P2087" i="16"/>
  <c r="Q2087" i="16"/>
  <c r="R2087" i="16" s="1"/>
  <c r="N2087" i="16" s="1"/>
  <c r="Q3805" i="16"/>
  <c r="R3805" i="16" s="1"/>
  <c r="N3805" i="16" s="1"/>
  <c r="P3805" i="16"/>
  <c r="Q3770" i="16"/>
  <c r="R3770" i="16" s="1"/>
  <c r="N3770" i="16" s="1"/>
  <c r="P3770" i="16"/>
  <c r="Q3699" i="16"/>
  <c r="R3699" i="16" s="1"/>
  <c r="N3699" i="16" s="1"/>
  <c r="P3699" i="16"/>
  <c r="Q3616" i="16"/>
  <c r="R3616" i="16" s="1"/>
  <c r="N3616" i="16" s="1"/>
  <c r="P3616" i="16"/>
  <c r="Q3257" i="16"/>
  <c r="R3257" i="16" s="1"/>
  <c r="N3257" i="16" s="1"/>
  <c r="P3257" i="16"/>
  <c r="Q3235" i="16"/>
  <c r="R3235" i="16" s="1"/>
  <c r="N3235" i="16" s="1"/>
  <c r="P3235" i="16"/>
  <c r="Q3498" i="16"/>
  <c r="R3498" i="16" s="1"/>
  <c r="N3498" i="16" s="1"/>
  <c r="P3498" i="16"/>
  <c r="P3440" i="16"/>
  <c r="Q3440" i="16"/>
  <c r="R3440" i="16" s="1"/>
  <c r="N3440" i="16" s="1"/>
  <c r="Q3357" i="16"/>
  <c r="R3357" i="16" s="1"/>
  <c r="N3357" i="16" s="1"/>
  <c r="P3357" i="16"/>
  <c r="P3286" i="16"/>
  <c r="Q3286" i="16"/>
  <c r="R3286" i="16" s="1"/>
  <c r="N3286" i="16" s="1"/>
  <c r="Q3239" i="16"/>
  <c r="R3239" i="16" s="1"/>
  <c r="N3239" i="16" s="1"/>
  <c r="P3239" i="16"/>
  <c r="P3180" i="16"/>
  <c r="Q3180" i="16"/>
  <c r="R3180" i="16" s="1"/>
  <c r="N3180" i="16" s="1"/>
  <c r="P1668" i="16"/>
  <c r="Q1668" i="16"/>
  <c r="R1668" i="16" s="1"/>
  <c r="N1668" i="16" s="1"/>
  <c r="Q3385" i="16"/>
  <c r="R3385" i="16" s="1"/>
  <c r="N3385" i="16" s="1"/>
  <c r="P3385" i="16"/>
  <c r="Q3351" i="16"/>
  <c r="R3351" i="16" s="1"/>
  <c r="N3351" i="16" s="1"/>
  <c r="P3351" i="16"/>
  <c r="P3266" i="16"/>
  <c r="Q3266" i="16"/>
  <c r="R3266" i="16" s="1"/>
  <c r="N3266" i="16" s="1"/>
  <c r="Q3196" i="16"/>
  <c r="R3196" i="16" s="1"/>
  <c r="N3196" i="16" s="1"/>
  <c r="P3196" i="16"/>
  <c r="Q2836" i="16"/>
  <c r="R2836" i="16" s="1"/>
  <c r="N2836" i="16" s="1"/>
  <c r="P2836" i="16"/>
  <c r="Q2814" i="16"/>
  <c r="R2814" i="16" s="1"/>
  <c r="N2814" i="16" s="1"/>
  <c r="P2814" i="16"/>
  <c r="P3080" i="16"/>
  <c r="Q3080" i="16"/>
  <c r="R3080" i="16" s="1"/>
  <c r="N3080" i="16" s="1"/>
  <c r="P3020" i="16"/>
  <c r="Q3020" i="16"/>
  <c r="R3020" i="16" s="1"/>
  <c r="N3020" i="16" s="1"/>
  <c r="Q2937" i="16"/>
  <c r="R2937" i="16" s="1"/>
  <c r="N2937" i="16" s="1"/>
  <c r="P2937" i="16"/>
  <c r="Q2866" i="16"/>
  <c r="R2866" i="16" s="1"/>
  <c r="N2866" i="16" s="1"/>
  <c r="P2866" i="16"/>
  <c r="Q2819" i="16"/>
  <c r="R2819" i="16" s="1"/>
  <c r="N2819" i="16" s="1"/>
  <c r="P2819" i="16"/>
  <c r="P2760" i="16"/>
  <c r="Q2760" i="16"/>
  <c r="R2760" i="16" s="1"/>
  <c r="N2760" i="16" s="1"/>
  <c r="Q1133" i="16"/>
  <c r="R1133" i="16" s="1"/>
  <c r="N1133" i="16" s="1"/>
  <c r="P1133" i="16"/>
  <c r="P1002" i="16"/>
  <c r="Q1002" i="16"/>
  <c r="R1002" i="16" s="1"/>
  <c r="N1002" i="16" s="1"/>
  <c r="P1333" i="16"/>
  <c r="Q1333" i="16"/>
  <c r="R1333" i="16" s="1"/>
  <c r="N1333" i="16" s="1"/>
  <c r="Q885" i="16"/>
  <c r="R885" i="16" s="1"/>
  <c r="N885" i="16" s="1"/>
  <c r="P885" i="16"/>
  <c r="Q264" i="16"/>
  <c r="R264" i="16" s="1"/>
  <c r="N264" i="16" s="1"/>
  <c r="P264" i="16"/>
  <c r="Q772" i="16"/>
  <c r="R772" i="16" s="1"/>
  <c r="N772" i="16" s="1"/>
  <c r="P772" i="16"/>
  <c r="Q85" i="16"/>
  <c r="R85" i="16" s="1"/>
  <c r="N85" i="16" s="1"/>
  <c r="P85" i="16"/>
  <c r="Q516" i="16"/>
  <c r="R516" i="16" s="1"/>
  <c r="N516" i="16" s="1"/>
  <c r="P516" i="16"/>
  <c r="P398" i="16"/>
  <c r="Q398" i="16"/>
  <c r="R398" i="16" s="1"/>
  <c r="N398" i="16" s="1"/>
  <c r="P821" i="16"/>
  <c r="Q821" i="16"/>
  <c r="R821" i="16" s="1"/>
  <c r="N821" i="16" s="1"/>
  <c r="Q740" i="16"/>
  <c r="R740" i="16" s="1"/>
  <c r="N740" i="16" s="1"/>
  <c r="P740" i="16"/>
  <c r="P406" i="16"/>
  <c r="Q406" i="16"/>
  <c r="R406" i="16" s="1"/>
  <c r="N406" i="16" s="1"/>
  <c r="P107" i="16"/>
  <c r="Q107" i="16"/>
  <c r="R107" i="16" s="1"/>
  <c r="N107" i="16" s="1"/>
  <c r="P1766" i="16"/>
  <c r="Q1766" i="16"/>
  <c r="R1766" i="16" s="1"/>
  <c r="N1766" i="16" s="1"/>
  <c r="P1502" i="16"/>
  <c r="Q1502" i="16"/>
  <c r="R1502" i="16" s="1"/>
  <c r="N1502" i="16" s="1"/>
  <c r="Q965" i="16"/>
  <c r="R965" i="16" s="1"/>
  <c r="N965" i="16" s="1"/>
  <c r="P965" i="16"/>
  <c r="Q1709" i="16"/>
  <c r="R1709" i="16" s="1"/>
  <c r="N1709" i="16" s="1"/>
  <c r="P1709" i="16"/>
  <c r="P1724" i="16"/>
  <c r="Q1724" i="16"/>
  <c r="R1724" i="16" s="1"/>
  <c r="N1724" i="16" s="1"/>
  <c r="P1498" i="16"/>
  <c r="Q1498" i="16"/>
  <c r="R1498" i="16" s="1"/>
  <c r="N1498" i="16" s="1"/>
  <c r="Q361" i="16"/>
  <c r="R361" i="16" s="1"/>
  <c r="N361" i="16" s="1"/>
  <c r="P361" i="16"/>
  <c r="P87" i="16"/>
  <c r="Q87" i="16"/>
  <c r="R87" i="16" s="1"/>
  <c r="N87" i="16" s="1"/>
  <c r="Q784" i="16"/>
  <c r="R784" i="16" s="1"/>
  <c r="N784" i="16" s="1"/>
  <c r="P784" i="16"/>
  <c r="P690" i="16"/>
  <c r="Q690" i="16"/>
  <c r="R690" i="16" s="1"/>
  <c r="N690" i="16" s="1"/>
  <c r="Q608" i="16"/>
  <c r="R608" i="16" s="1"/>
  <c r="N608" i="16" s="1"/>
  <c r="P608" i="16"/>
  <c r="Q273" i="16"/>
  <c r="R273" i="16" s="1"/>
  <c r="N273" i="16" s="1"/>
  <c r="P273" i="16"/>
  <c r="Q1008" i="16"/>
  <c r="R1008" i="16" s="1"/>
  <c r="N1008" i="16" s="1"/>
  <c r="P1008" i="16"/>
  <c r="Q1633" i="16"/>
  <c r="R1633" i="16" s="1"/>
  <c r="N1633" i="16" s="1"/>
  <c r="P1633" i="16"/>
  <c r="P1371" i="16"/>
  <c r="Q1371" i="16"/>
  <c r="R1371" i="16" s="1"/>
  <c r="N1371" i="16" s="1"/>
  <c r="P834" i="16"/>
  <c r="Q834" i="16"/>
  <c r="R834" i="16" s="1"/>
  <c r="N834" i="16" s="1"/>
  <c r="Q1577" i="16"/>
  <c r="R1577" i="16" s="1"/>
  <c r="N1577" i="16" s="1"/>
  <c r="P1577" i="16"/>
  <c r="P1592" i="16"/>
  <c r="Q1592" i="16"/>
  <c r="R1592" i="16" s="1"/>
  <c r="N1592" i="16" s="1"/>
  <c r="P1354" i="16"/>
  <c r="Q1354" i="16"/>
  <c r="R1354" i="16" s="1"/>
  <c r="N1354" i="16" s="1"/>
  <c r="Q949" i="16"/>
  <c r="R949" i="16" s="1"/>
  <c r="N949" i="16" s="1"/>
  <c r="P949" i="16"/>
  <c r="Q687" i="16"/>
  <c r="R687" i="16" s="1"/>
  <c r="N687" i="16" s="1"/>
  <c r="P687" i="16"/>
  <c r="Q329" i="16"/>
  <c r="R329" i="16" s="1"/>
  <c r="N329" i="16" s="1"/>
  <c r="P329" i="16"/>
  <c r="Q487" i="16"/>
  <c r="R487" i="16" s="1"/>
  <c r="N487" i="16" s="1"/>
  <c r="P487" i="16"/>
  <c r="Q177" i="16"/>
  <c r="R177" i="16" s="1"/>
  <c r="N177" i="16" s="1"/>
  <c r="P177" i="16"/>
  <c r="P874" i="16"/>
  <c r="Q874" i="16"/>
  <c r="R874" i="16" s="1"/>
  <c r="N874" i="16" s="1"/>
  <c r="Q576" i="16"/>
  <c r="R576" i="16" s="1"/>
  <c r="N576" i="16" s="1"/>
  <c r="P576" i="16"/>
  <c r="P1250" i="16"/>
  <c r="Q1250" i="16"/>
  <c r="R1250" i="16" s="1"/>
  <c r="N1250" i="16" s="1"/>
  <c r="Q1960" i="16"/>
  <c r="R1960" i="16" s="1"/>
  <c r="N1960" i="16" s="1"/>
  <c r="P1960" i="16"/>
  <c r="P1422" i="16"/>
  <c r="Q1422" i="16"/>
  <c r="R1422" i="16" s="1"/>
  <c r="N1422" i="16" s="1"/>
  <c r="Q1471" i="16"/>
  <c r="R1471" i="16" s="1"/>
  <c r="N1471" i="16" s="1"/>
  <c r="P1471" i="16"/>
  <c r="Q1185" i="16"/>
  <c r="R1185" i="16" s="1"/>
  <c r="N1185" i="16" s="1"/>
  <c r="P1185" i="16"/>
  <c r="Q2014" i="16"/>
  <c r="R2014" i="16" s="1"/>
  <c r="N2014" i="16" s="1"/>
  <c r="P2014" i="16"/>
  <c r="Q961" i="16"/>
  <c r="R961" i="16" s="1"/>
  <c r="N961" i="16" s="1"/>
  <c r="P961" i="16"/>
  <c r="Q699" i="16"/>
  <c r="R699" i="16" s="1"/>
  <c r="N699" i="16" s="1"/>
  <c r="P699" i="16"/>
  <c r="Q341" i="16"/>
  <c r="R341" i="16" s="1"/>
  <c r="N341" i="16" s="1"/>
  <c r="P341" i="16"/>
  <c r="P498" i="16"/>
  <c r="Q498" i="16"/>
  <c r="R498" i="16" s="1"/>
  <c r="N498" i="16" s="1"/>
  <c r="Q189" i="16"/>
  <c r="R189" i="16" s="1"/>
  <c r="N189" i="16" s="1"/>
  <c r="P189" i="16"/>
  <c r="P886" i="16"/>
  <c r="Q886" i="16"/>
  <c r="R886" i="16" s="1"/>
  <c r="N886" i="16" s="1"/>
  <c r="Q588" i="16"/>
  <c r="R588" i="16" s="1"/>
  <c r="N588" i="16" s="1"/>
  <c r="P588" i="16"/>
  <c r="P1262" i="16"/>
  <c r="Q1262" i="16"/>
  <c r="R1262" i="16" s="1"/>
  <c r="N1262" i="16" s="1"/>
  <c r="P1971" i="16"/>
  <c r="Q1971" i="16"/>
  <c r="R1971" i="16" s="1"/>
  <c r="N1971" i="16" s="1"/>
  <c r="Q1433" i="16"/>
  <c r="R1433" i="16" s="1"/>
  <c r="N1433" i="16" s="1"/>
  <c r="P1433" i="16"/>
  <c r="Q1483" i="16"/>
  <c r="R1483" i="16" s="1"/>
  <c r="N1483" i="16" s="1"/>
  <c r="P1483" i="16"/>
  <c r="Q1197" i="16"/>
  <c r="R1197" i="16" s="1"/>
  <c r="N1197" i="16" s="1"/>
  <c r="P1197" i="16"/>
  <c r="Q2026" i="16"/>
  <c r="R2026" i="16" s="1"/>
  <c r="N2026" i="16" s="1"/>
  <c r="P2026" i="16"/>
  <c r="P828" i="16"/>
  <c r="Q828" i="16"/>
  <c r="R828" i="16" s="1"/>
  <c r="N828" i="16" s="1"/>
  <c r="P566" i="16"/>
  <c r="Q566" i="16"/>
  <c r="R566" i="16" s="1"/>
  <c r="N566" i="16" s="1"/>
  <c r="Q209" i="16"/>
  <c r="R209" i="16" s="1"/>
  <c r="N209" i="16" s="1"/>
  <c r="P209" i="16"/>
  <c r="Q367" i="16"/>
  <c r="R367" i="16" s="1"/>
  <c r="N367" i="16" s="1"/>
  <c r="P367" i="16"/>
  <c r="Q45" i="16"/>
  <c r="R45" i="16" s="1"/>
  <c r="N45" i="16" s="1"/>
  <c r="P45" i="16"/>
  <c r="P742" i="16"/>
  <c r="Q742" i="16"/>
  <c r="R742" i="16" s="1"/>
  <c r="N742" i="16" s="1"/>
  <c r="Q456" i="16"/>
  <c r="R456" i="16" s="1"/>
  <c r="N456" i="16" s="1"/>
  <c r="P456" i="16"/>
  <c r="P1130" i="16"/>
  <c r="Q1130" i="16"/>
  <c r="R1130" i="16" s="1"/>
  <c r="N1130" i="16" s="1"/>
  <c r="P1840" i="16"/>
  <c r="Q1840" i="16"/>
  <c r="R1840" i="16" s="1"/>
  <c r="N1840" i="16" s="1"/>
  <c r="Q1301" i="16"/>
  <c r="R1301" i="16" s="1"/>
  <c r="N1301" i="16" s="1"/>
  <c r="P1301" i="16"/>
  <c r="Q1339" i="16"/>
  <c r="R1339" i="16" s="1"/>
  <c r="N1339" i="16" s="1"/>
  <c r="P1339" i="16"/>
  <c r="Q2060" i="16"/>
  <c r="R2060" i="16" s="1"/>
  <c r="N2060" i="16" s="1"/>
  <c r="P2060" i="16"/>
  <c r="Q1870" i="16"/>
  <c r="R1870" i="16" s="1"/>
  <c r="N1870" i="16" s="1"/>
  <c r="P1870" i="16"/>
  <c r="P314" i="16"/>
  <c r="Q314" i="16"/>
  <c r="R314" i="16" s="1"/>
  <c r="N314" i="16" s="1"/>
  <c r="P1011" i="16"/>
  <c r="Q1011" i="16"/>
  <c r="R1011" i="16" s="1"/>
  <c r="N1011" i="16" s="1"/>
  <c r="Q653" i="16"/>
  <c r="R653" i="16" s="1"/>
  <c r="N653" i="16" s="1"/>
  <c r="P653" i="16"/>
  <c r="Q811" i="16"/>
  <c r="R811" i="16" s="1"/>
  <c r="N811" i="16" s="1"/>
  <c r="P811" i="16"/>
  <c r="Q501" i="16"/>
  <c r="R501" i="16" s="1"/>
  <c r="N501" i="16" s="1"/>
  <c r="P501" i="16"/>
  <c r="Q167" i="16"/>
  <c r="R167" i="16" s="1"/>
  <c r="N167" i="16" s="1"/>
  <c r="P167" i="16"/>
  <c r="Q899" i="16"/>
  <c r="R899" i="16" s="1"/>
  <c r="N899" i="16" s="1"/>
  <c r="P899" i="16"/>
  <c r="P1575" i="16"/>
  <c r="Q1575" i="16"/>
  <c r="R1575" i="16" s="1"/>
  <c r="N1575" i="16" s="1"/>
  <c r="Q1276" i="16"/>
  <c r="R1276" i="16" s="1"/>
  <c r="N1276" i="16" s="1"/>
  <c r="P1276" i="16"/>
  <c r="Q1745" i="16"/>
  <c r="R1745" i="16" s="1"/>
  <c r="N1745" i="16" s="1"/>
  <c r="P1745" i="16"/>
  <c r="P1808" i="16"/>
  <c r="Q1808" i="16"/>
  <c r="R1808" i="16" s="1"/>
  <c r="N1808" i="16" s="1"/>
  <c r="Q1509" i="16"/>
  <c r="R1509" i="16" s="1"/>
  <c r="N1509" i="16" s="1"/>
  <c r="P1509" i="16"/>
  <c r="Q1367" i="16"/>
  <c r="R1367" i="16" s="1"/>
  <c r="N1367" i="16" s="1"/>
  <c r="P1367" i="16"/>
  <c r="Q181" i="16"/>
  <c r="R181" i="16" s="1"/>
  <c r="N181" i="16" s="1"/>
  <c r="P181" i="16"/>
  <c r="Q879" i="16"/>
  <c r="R879" i="16" s="1"/>
  <c r="N879" i="16" s="1"/>
  <c r="P879" i="16"/>
  <c r="P522" i="16"/>
  <c r="Q522" i="16"/>
  <c r="R522" i="16" s="1"/>
  <c r="N522" i="16" s="1"/>
  <c r="Q680" i="16"/>
  <c r="R680" i="16" s="1"/>
  <c r="N680" i="16" s="1"/>
  <c r="P680" i="16"/>
  <c r="Q369" i="16"/>
  <c r="R369" i="16" s="1"/>
  <c r="N369" i="16" s="1"/>
  <c r="P369" i="16"/>
  <c r="P1066" i="16"/>
  <c r="Q1066" i="16"/>
  <c r="R1066" i="16" s="1"/>
  <c r="N1066" i="16" s="1"/>
  <c r="Q768" i="16"/>
  <c r="R768" i="16" s="1"/>
  <c r="N768" i="16" s="1"/>
  <c r="P768" i="16"/>
  <c r="Q1441" i="16"/>
  <c r="R1441" i="16" s="1"/>
  <c r="N1441" i="16" s="1"/>
  <c r="P1441" i="16"/>
  <c r="Q1144" i="16"/>
  <c r="R1144" i="16" s="1"/>
  <c r="N1144" i="16" s="1"/>
  <c r="P1144" i="16"/>
  <c r="P1612" i="16"/>
  <c r="Q1612" i="16"/>
  <c r="R1612" i="16" s="1"/>
  <c r="N1612" i="16" s="1"/>
  <c r="Q1675" i="16"/>
  <c r="R1675" i="16" s="1"/>
  <c r="N1675" i="16" s="1"/>
  <c r="P1675" i="16"/>
  <c r="Q1377" i="16"/>
  <c r="R1377" i="16" s="1"/>
  <c r="N1377" i="16" s="1"/>
  <c r="P1377" i="16"/>
  <c r="Q1211" i="16"/>
  <c r="R1211" i="16" s="1"/>
  <c r="N1211" i="16" s="1"/>
  <c r="P1211" i="16"/>
  <c r="Q316" i="16"/>
  <c r="R316" i="16" s="1"/>
  <c r="N316" i="16" s="1"/>
  <c r="P316" i="16"/>
  <c r="Q1001" i="16"/>
  <c r="R1001" i="16" s="1"/>
  <c r="N1001" i="16" s="1"/>
  <c r="P1001" i="16"/>
  <c r="Q116" i="16"/>
  <c r="R116" i="16" s="1"/>
  <c r="N116" i="16" s="1"/>
  <c r="P116" i="16"/>
  <c r="Q824" i="16"/>
  <c r="R824" i="16" s="1"/>
  <c r="N824" i="16" s="1"/>
  <c r="P824" i="16"/>
  <c r="Q490" i="16"/>
  <c r="R490" i="16" s="1"/>
  <c r="N490" i="16" s="1"/>
  <c r="P490" i="16"/>
  <c r="Q192" i="16"/>
  <c r="R192" i="16" s="1"/>
  <c r="N192" i="16" s="1"/>
  <c r="P192" i="16"/>
  <c r="Q1849" i="16"/>
  <c r="R1849" i="16" s="1"/>
  <c r="N1849" i="16" s="1"/>
  <c r="P1849" i="16"/>
  <c r="P1586" i="16"/>
  <c r="Q1586" i="16"/>
  <c r="R1586" i="16" s="1"/>
  <c r="N1586" i="16" s="1"/>
  <c r="Q1049" i="16"/>
  <c r="R1049" i="16" s="1"/>
  <c r="N1049" i="16" s="1"/>
  <c r="P1049" i="16"/>
  <c r="Q1794" i="16"/>
  <c r="R1794" i="16" s="1"/>
  <c r="N1794" i="16" s="1"/>
  <c r="P1794" i="16"/>
  <c r="Q1807" i="16"/>
  <c r="R1807" i="16" s="1"/>
  <c r="N1807" i="16" s="1"/>
  <c r="P1807" i="16"/>
  <c r="Q1593" i="16"/>
  <c r="R1593" i="16" s="1"/>
  <c r="N1593" i="16" s="1"/>
  <c r="P1593" i="16"/>
  <c r="Q589" i="16"/>
  <c r="R589" i="16" s="1"/>
  <c r="N589" i="16" s="1"/>
  <c r="P589" i="16"/>
  <c r="P327" i="16"/>
  <c r="Q327" i="16"/>
  <c r="R327" i="16" s="1"/>
  <c r="N327" i="16" s="1"/>
  <c r="Q1012" i="16"/>
  <c r="R1012" i="16" s="1"/>
  <c r="N1012" i="16" s="1"/>
  <c r="P1012" i="16"/>
  <c r="Q128" i="16"/>
  <c r="R128" i="16" s="1"/>
  <c r="N128" i="16" s="1"/>
  <c r="P128" i="16"/>
  <c r="Q835" i="16"/>
  <c r="R835" i="16" s="1"/>
  <c r="N835" i="16" s="1"/>
  <c r="P835" i="16"/>
  <c r="P502" i="16"/>
  <c r="Q502" i="16"/>
  <c r="R502" i="16" s="1"/>
  <c r="N502" i="16" s="1"/>
  <c r="Q204" i="16"/>
  <c r="R204" i="16" s="1"/>
  <c r="N204" i="16" s="1"/>
  <c r="P204" i="16"/>
  <c r="Q1861" i="16"/>
  <c r="R1861" i="16" s="1"/>
  <c r="N1861" i="16" s="1"/>
  <c r="P1861" i="16"/>
  <c r="Q1599" i="16"/>
  <c r="R1599" i="16" s="1"/>
  <c r="N1599" i="16" s="1"/>
  <c r="P1599" i="16"/>
  <c r="Q1061" i="16"/>
  <c r="R1061" i="16" s="1"/>
  <c r="N1061" i="16" s="1"/>
  <c r="P1061" i="16"/>
  <c r="Q1087" i="16"/>
  <c r="R1087" i="16" s="1"/>
  <c r="N1087" i="16" s="1"/>
  <c r="P1087" i="16"/>
  <c r="Q1819" i="16"/>
  <c r="R1819" i="16" s="1"/>
  <c r="N1819" i="16" s="1"/>
  <c r="P1819" i="16"/>
  <c r="Q1606" i="16"/>
  <c r="R1606" i="16" s="1"/>
  <c r="N1606" i="16" s="1"/>
  <c r="P1606" i="16"/>
  <c r="Q457" i="16"/>
  <c r="R457" i="16" s="1"/>
  <c r="N457" i="16" s="1"/>
  <c r="P457" i="16"/>
  <c r="Q183" i="16"/>
  <c r="R183" i="16" s="1"/>
  <c r="N183" i="16" s="1"/>
  <c r="P183" i="16"/>
  <c r="Q880" i="16"/>
  <c r="R880" i="16" s="1"/>
  <c r="N880" i="16" s="1"/>
  <c r="P880" i="16"/>
  <c r="P786" i="16"/>
  <c r="Q786" i="16"/>
  <c r="R786" i="16" s="1"/>
  <c r="N786" i="16" s="1"/>
  <c r="Q705" i="16"/>
  <c r="R705" i="16" s="1"/>
  <c r="N705" i="16" s="1"/>
  <c r="P705" i="16"/>
  <c r="P370" i="16"/>
  <c r="Q370" i="16"/>
  <c r="R370" i="16" s="1"/>
  <c r="N370" i="16" s="1"/>
  <c r="P60" i="16"/>
  <c r="Q60" i="16"/>
  <c r="R60" i="16" s="1"/>
  <c r="N60" i="16" s="1"/>
  <c r="Q1729" i="16"/>
  <c r="R1729" i="16" s="1"/>
  <c r="N1729" i="16" s="1"/>
  <c r="P1729" i="16"/>
  <c r="Q1467" i="16"/>
  <c r="R1467" i="16" s="1"/>
  <c r="N1467" i="16" s="1"/>
  <c r="P1467" i="16"/>
  <c r="Q929" i="16"/>
  <c r="R929" i="16" s="1"/>
  <c r="N929" i="16" s="1"/>
  <c r="P929" i="16"/>
  <c r="Q1674" i="16"/>
  <c r="R1674" i="16" s="1"/>
  <c r="N1674" i="16" s="1"/>
  <c r="P1674" i="16"/>
  <c r="P1688" i="16"/>
  <c r="Q1688" i="16"/>
  <c r="R1688" i="16" s="1"/>
  <c r="N1688" i="16" s="1"/>
  <c r="P1462" i="16"/>
  <c r="Q1462" i="16"/>
  <c r="R1462" i="16" s="1"/>
  <c r="N1462" i="16" s="1"/>
  <c r="Q326" i="16"/>
  <c r="R326" i="16" s="1"/>
  <c r="N326" i="16" s="1"/>
  <c r="P326" i="16"/>
  <c r="Q48" i="16"/>
  <c r="R48" i="16" s="1"/>
  <c r="N48" i="16" s="1"/>
  <c r="P48" i="16"/>
  <c r="P749" i="16"/>
  <c r="Q749" i="16"/>
  <c r="R749" i="16" s="1"/>
  <c r="N749" i="16" s="1"/>
  <c r="P654" i="16"/>
  <c r="Q654" i="16"/>
  <c r="R654" i="16" s="1"/>
  <c r="N654" i="16" s="1"/>
  <c r="Q572" i="16"/>
  <c r="R572" i="16" s="1"/>
  <c r="N572" i="16" s="1"/>
  <c r="P572" i="16"/>
  <c r="P238" i="16"/>
  <c r="Q238" i="16"/>
  <c r="R238" i="16" s="1"/>
  <c r="N238" i="16" s="1"/>
  <c r="Q971" i="16"/>
  <c r="R971" i="16" s="1"/>
  <c r="N971" i="16" s="1"/>
  <c r="P971" i="16"/>
  <c r="Q1598" i="16"/>
  <c r="R1598" i="16" s="1"/>
  <c r="N1598" i="16" s="1"/>
  <c r="P1598" i="16"/>
  <c r="Q1335" i="16"/>
  <c r="R1335" i="16" s="1"/>
  <c r="N1335" i="16" s="1"/>
  <c r="P1335" i="16"/>
  <c r="Q2056" i="16"/>
  <c r="R2056" i="16" s="1"/>
  <c r="N2056" i="16" s="1"/>
  <c r="P2056" i="16"/>
  <c r="Q1542" i="16"/>
  <c r="R1542" i="16" s="1"/>
  <c r="N1542" i="16" s="1"/>
  <c r="P1542" i="16"/>
  <c r="Q1555" i="16"/>
  <c r="R1555" i="16" s="1"/>
  <c r="N1555" i="16" s="1"/>
  <c r="P1555" i="16"/>
  <c r="P1318" i="16"/>
  <c r="Q1318" i="16"/>
  <c r="R1318" i="16" s="1"/>
  <c r="N1318" i="16" s="1"/>
  <c r="P54" i="16"/>
  <c r="Q54" i="16"/>
  <c r="R54" i="16" s="1"/>
  <c r="N54" i="16" s="1"/>
  <c r="P818" i="16"/>
  <c r="Q818" i="16"/>
  <c r="R818" i="16" s="1"/>
  <c r="N818" i="16" s="1"/>
  <c r="Q472" i="16"/>
  <c r="R472" i="16" s="1"/>
  <c r="N472" i="16" s="1"/>
  <c r="P472" i="16"/>
  <c r="Q377" i="16"/>
  <c r="R377" i="16" s="1"/>
  <c r="N377" i="16" s="1"/>
  <c r="P377" i="16"/>
  <c r="P284" i="16"/>
  <c r="Q284" i="16"/>
  <c r="R284" i="16" s="1"/>
  <c r="N284" i="16" s="1"/>
  <c r="P1006" i="16"/>
  <c r="Q1006" i="16"/>
  <c r="R1006" i="16" s="1"/>
  <c r="N1006" i="16" s="1"/>
  <c r="Q695" i="16"/>
  <c r="R695" i="16" s="1"/>
  <c r="N695" i="16" s="1"/>
  <c r="P695" i="16"/>
  <c r="Q1320" i="16"/>
  <c r="R1320" i="16" s="1"/>
  <c r="N1320" i="16" s="1"/>
  <c r="P1320" i="16"/>
  <c r="P2078" i="16"/>
  <c r="Q2078" i="16"/>
  <c r="R2078" i="16" s="1"/>
  <c r="N2078" i="16" s="1"/>
  <c r="Q1779" i="16"/>
  <c r="R1779" i="16" s="1"/>
  <c r="N1779" i="16" s="1"/>
  <c r="P1779" i="16"/>
  <c r="Q1265" i="16"/>
  <c r="R1265" i="16" s="1"/>
  <c r="N1265" i="16" s="1"/>
  <c r="P1265" i="16"/>
  <c r="Q1280" i="16"/>
  <c r="R1280" i="16" s="1"/>
  <c r="N1280" i="16" s="1"/>
  <c r="P1280" i="16"/>
  <c r="Q2013" i="16"/>
  <c r="R2013" i="16" s="1"/>
  <c r="N2013" i="16" s="1"/>
  <c r="P2013" i="16"/>
  <c r="Q2016" i="16"/>
  <c r="R2016" i="16" s="1"/>
  <c r="N2016" i="16" s="1"/>
  <c r="P2016" i="16"/>
  <c r="Q1547" i="16"/>
  <c r="R1547" i="16" s="1"/>
  <c r="N1547" i="16" s="1"/>
  <c r="P1547" i="16"/>
  <c r="Q2232" i="16"/>
  <c r="R2232" i="16" s="1"/>
  <c r="N2232" i="16" s="1"/>
  <c r="P2232" i="16"/>
  <c r="Q2173" i="16"/>
  <c r="R2173" i="16" s="1"/>
  <c r="N2173" i="16" s="1"/>
  <c r="P2173" i="16"/>
  <c r="Q2128" i="16"/>
  <c r="R2128" i="16" s="1"/>
  <c r="N2128" i="16" s="1"/>
  <c r="P2128" i="16"/>
  <c r="Q3617" i="16"/>
  <c r="R3617" i="16" s="1"/>
  <c r="N3617" i="16" s="1"/>
  <c r="P3617" i="16"/>
  <c r="Q3785" i="16"/>
  <c r="R3785" i="16" s="1"/>
  <c r="N3785" i="16" s="1"/>
  <c r="P3785" i="16"/>
  <c r="Q3426" i="16"/>
  <c r="R3426" i="16" s="1"/>
  <c r="N3426" i="16" s="1"/>
  <c r="P3426" i="16"/>
  <c r="Q3425" i="16"/>
  <c r="R3425" i="16" s="1"/>
  <c r="N3425" i="16" s="1"/>
  <c r="P3425" i="16"/>
  <c r="Q3667" i="16"/>
  <c r="R3667" i="16" s="1"/>
  <c r="N3667" i="16" s="1"/>
  <c r="P3667" i="16"/>
  <c r="Q3620" i="16"/>
  <c r="R3620" i="16" s="1"/>
  <c r="N3620" i="16" s="1"/>
  <c r="P3620" i="16"/>
  <c r="Q3525" i="16"/>
  <c r="R3525" i="16" s="1"/>
  <c r="N3525" i="16" s="1"/>
  <c r="P3525" i="16"/>
  <c r="P3454" i="16"/>
  <c r="Q3454" i="16"/>
  <c r="R3454" i="16" s="1"/>
  <c r="N3454" i="16" s="1"/>
  <c r="Q3407" i="16"/>
  <c r="R3407" i="16" s="1"/>
  <c r="N3407" i="16" s="1"/>
  <c r="P3407" i="16"/>
  <c r="Q3349" i="16"/>
  <c r="R3349" i="16" s="1"/>
  <c r="N3349" i="16" s="1"/>
  <c r="P3349" i="16"/>
  <c r="Q2246" i="16"/>
  <c r="R2246" i="16" s="1"/>
  <c r="N2246" i="16" s="1"/>
  <c r="P2246" i="16"/>
  <c r="Q2186" i="16"/>
  <c r="R2186" i="16" s="1"/>
  <c r="N2186" i="16" s="1"/>
  <c r="P2186" i="16"/>
  <c r="Q2140" i="16"/>
  <c r="R2140" i="16" s="1"/>
  <c r="N2140" i="16" s="1"/>
  <c r="P2140" i="16"/>
  <c r="Q3725" i="16"/>
  <c r="R3725" i="16" s="1"/>
  <c r="N3725" i="16" s="1"/>
  <c r="P3725" i="16"/>
  <c r="Q3796" i="16"/>
  <c r="R3796" i="16" s="1"/>
  <c r="N3796" i="16" s="1"/>
  <c r="P3796" i="16"/>
  <c r="P3436" i="16"/>
  <c r="Q3436" i="16"/>
  <c r="R3436" i="16" s="1"/>
  <c r="N3436" i="16" s="1"/>
  <c r="P3438" i="16"/>
  <c r="Q3438" i="16"/>
  <c r="R3438" i="16" s="1"/>
  <c r="N3438" i="16" s="1"/>
  <c r="P3678" i="16"/>
  <c r="Q3678" i="16"/>
  <c r="R3678" i="16" s="1"/>
  <c r="N3678" i="16" s="1"/>
  <c r="Q3633" i="16"/>
  <c r="R3633" i="16" s="1"/>
  <c r="N3633" i="16" s="1"/>
  <c r="P3633" i="16"/>
  <c r="Q3537" i="16"/>
  <c r="R3537" i="16" s="1"/>
  <c r="N3537" i="16" s="1"/>
  <c r="P3537" i="16"/>
  <c r="Q3466" i="16"/>
  <c r="R3466" i="16" s="1"/>
  <c r="N3466" i="16" s="1"/>
  <c r="P3466" i="16"/>
  <c r="Q3419" i="16"/>
  <c r="R3419" i="16" s="1"/>
  <c r="N3419" i="16" s="1"/>
  <c r="P3419" i="16"/>
  <c r="P3360" i="16"/>
  <c r="Q3360" i="16"/>
  <c r="R3360" i="16" s="1"/>
  <c r="N3360" i="16" s="1"/>
  <c r="P2701" i="16"/>
  <c r="Q2701" i="16"/>
  <c r="R2701" i="16" s="1"/>
  <c r="N2701" i="16" s="1"/>
  <c r="Q2642" i="16"/>
  <c r="R2642" i="16" s="1"/>
  <c r="N2642" i="16" s="1"/>
  <c r="P2642" i="16"/>
  <c r="P2583" i="16"/>
  <c r="Q2583" i="16"/>
  <c r="R2583" i="16" s="1"/>
  <c r="N2583" i="16" s="1"/>
  <c r="Q2512" i="16"/>
  <c r="R2512" i="16" s="1"/>
  <c r="N2512" i="16" s="1"/>
  <c r="P2512" i="16"/>
  <c r="Q2153" i="16"/>
  <c r="R2153" i="16" s="1"/>
  <c r="N2153" i="16" s="1"/>
  <c r="P2153" i="16"/>
  <c r="P2118" i="16"/>
  <c r="Q2118" i="16"/>
  <c r="R2118" i="16" s="1"/>
  <c r="N2118" i="16" s="1"/>
  <c r="Q2395" i="16"/>
  <c r="R2395" i="16" s="1"/>
  <c r="N2395" i="16" s="1"/>
  <c r="P2395" i="16"/>
  <c r="Q2336" i="16"/>
  <c r="R2336" i="16" s="1"/>
  <c r="N2336" i="16" s="1"/>
  <c r="P2336" i="16"/>
  <c r="Q2241" i="16"/>
  <c r="R2241" i="16" s="1"/>
  <c r="N2241" i="16" s="1"/>
  <c r="P2241" i="16"/>
  <c r="Q2170" i="16"/>
  <c r="R2170" i="16" s="1"/>
  <c r="N2170" i="16" s="1"/>
  <c r="P2170" i="16"/>
  <c r="Q2136" i="16"/>
  <c r="R2136" i="16" s="1"/>
  <c r="N2136" i="16" s="1"/>
  <c r="P2136" i="16"/>
  <c r="Q3630" i="16"/>
  <c r="R3630" i="16" s="1"/>
  <c r="N3630" i="16" s="1"/>
  <c r="P3630" i="16"/>
  <c r="P3804" i="16"/>
  <c r="Q3804" i="16"/>
  <c r="R3804" i="16" s="1"/>
  <c r="N3804" i="16" s="1"/>
  <c r="Q2714" i="16"/>
  <c r="R2714" i="16" s="1"/>
  <c r="N2714" i="16" s="1"/>
  <c r="P2714" i="16"/>
  <c r="P2653" i="16"/>
  <c r="Q2653" i="16"/>
  <c r="R2653" i="16" s="1"/>
  <c r="N2653" i="16" s="1"/>
  <c r="Q2595" i="16"/>
  <c r="R2595" i="16" s="1"/>
  <c r="N2595" i="16" s="1"/>
  <c r="P2595" i="16"/>
  <c r="P2525" i="16"/>
  <c r="Q2525" i="16"/>
  <c r="R2525" i="16" s="1"/>
  <c r="N2525" i="16" s="1"/>
  <c r="Q2164" i="16"/>
  <c r="R2164" i="16" s="1"/>
  <c r="N2164" i="16" s="1"/>
  <c r="P2164" i="16"/>
  <c r="Q2130" i="16"/>
  <c r="R2130" i="16" s="1"/>
  <c r="N2130" i="16" s="1"/>
  <c r="P2130" i="16"/>
  <c r="P2407" i="16"/>
  <c r="Q2407" i="16"/>
  <c r="R2407" i="16" s="1"/>
  <c r="N2407" i="16" s="1"/>
  <c r="Q2348" i="16"/>
  <c r="R2348" i="16" s="1"/>
  <c r="N2348" i="16" s="1"/>
  <c r="P2348" i="16"/>
  <c r="Q2253" i="16"/>
  <c r="R2253" i="16" s="1"/>
  <c r="N2253" i="16" s="1"/>
  <c r="P2253" i="16"/>
  <c r="Q2181" i="16"/>
  <c r="R2181" i="16" s="1"/>
  <c r="N2181" i="16" s="1"/>
  <c r="P2181" i="16"/>
  <c r="P2147" i="16"/>
  <c r="Q2147" i="16"/>
  <c r="R2147" i="16" s="1"/>
  <c r="N2147" i="16" s="1"/>
  <c r="P3736" i="16"/>
  <c r="Q3736" i="16"/>
  <c r="R3736" i="16" s="1"/>
  <c r="N3736" i="16" s="1"/>
  <c r="Q3816" i="16"/>
  <c r="R3816" i="16" s="1"/>
  <c r="N3816" i="16" s="1"/>
  <c r="P3816" i="16"/>
  <c r="Q3013" i="16"/>
  <c r="R3013" i="16" s="1"/>
  <c r="N3013" i="16" s="1"/>
  <c r="P3013" i="16"/>
  <c r="Q2978" i="16"/>
  <c r="R2978" i="16" s="1"/>
  <c r="N2978" i="16" s="1"/>
  <c r="P2978" i="16"/>
  <c r="P2896" i="16"/>
  <c r="Q2896" i="16"/>
  <c r="R2896" i="16" s="1"/>
  <c r="N2896" i="16" s="1"/>
  <c r="Q2824" i="16"/>
  <c r="R2824" i="16" s="1"/>
  <c r="N2824" i="16" s="1"/>
  <c r="P2824" i="16"/>
  <c r="Q2464" i="16"/>
  <c r="R2464" i="16" s="1"/>
  <c r="N2464" i="16" s="1"/>
  <c r="P2464" i="16"/>
  <c r="Q2430" i="16"/>
  <c r="R2430" i="16" s="1"/>
  <c r="N2430" i="16" s="1"/>
  <c r="P2430" i="16"/>
  <c r="Q2707" i="16"/>
  <c r="R2707" i="16" s="1"/>
  <c r="N2707" i="16" s="1"/>
  <c r="P2707" i="16"/>
  <c r="Q2648" i="16"/>
  <c r="R2648" i="16" s="1"/>
  <c r="N2648" i="16" s="1"/>
  <c r="P2648" i="16"/>
  <c r="Q2565" i="16"/>
  <c r="R2565" i="16" s="1"/>
  <c r="N2565" i="16" s="1"/>
  <c r="P2565" i="16"/>
  <c r="P2482" i="16"/>
  <c r="Q2482" i="16"/>
  <c r="R2482" i="16" s="1"/>
  <c r="N2482" i="16" s="1"/>
  <c r="P2447" i="16"/>
  <c r="Q2447" i="16"/>
  <c r="R2447" i="16" s="1"/>
  <c r="N2447" i="16" s="1"/>
  <c r="Q2376" i="16"/>
  <c r="R2376" i="16" s="1"/>
  <c r="N2376" i="16" s="1"/>
  <c r="P2376" i="16"/>
  <c r="Q1308" i="16"/>
  <c r="R1308" i="16" s="1"/>
  <c r="N1308" i="16" s="1"/>
  <c r="P1308" i="16"/>
  <c r="Q3025" i="16"/>
  <c r="R3025" i="16" s="1"/>
  <c r="N3025" i="16" s="1"/>
  <c r="P3025" i="16"/>
  <c r="Q2990" i="16"/>
  <c r="R2990" i="16" s="1"/>
  <c r="N2990" i="16" s="1"/>
  <c r="P2990" i="16"/>
  <c r="Q2907" i="16"/>
  <c r="R2907" i="16" s="1"/>
  <c r="N2907" i="16" s="1"/>
  <c r="P2907" i="16"/>
  <c r="P2837" i="16"/>
  <c r="Q2837" i="16"/>
  <c r="R2837" i="16" s="1"/>
  <c r="N2837" i="16" s="1"/>
  <c r="P2477" i="16"/>
  <c r="Q2477" i="16"/>
  <c r="R2477" i="16" s="1"/>
  <c r="N2477" i="16" s="1"/>
  <c r="Q2454" i="16"/>
  <c r="R2454" i="16" s="1"/>
  <c r="N2454" i="16" s="1"/>
  <c r="P2454" i="16"/>
  <c r="Q2718" i="16"/>
  <c r="R2718" i="16" s="1"/>
  <c r="N2718" i="16" s="1"/>
  <c r="P2718" i="16"/>
  <c r="Q2660" i="16"/>
  <c r="R2660" i="16" s="1"/>
  <c r="N2660" i="16" s="1"/>
  <c r="P2660" i="16"/>
  <c r="P2577" i="16"/>
  <c r="Q2577" i="16"/>
  <c r="R2577" i="16" s="1"/>
  <c r="N2577" i="16" s="1"/>
  <c r="P2493" i="16"/>
  <c r="Q2493" i="16"/>
  <c r="R2493" i="16" s="1"/>
  <c r="N2493" i="16" s="1"/>
  <c r="Q2458" i="16"/>
  <c r="R2458" i="16" s="1"/>
  <c r="N2458" i="16" s="1"/>
  <c r="P2458" i="16"/>
  <c r="Q2388" i="16"/>
  <c r="R2388" i="16" s="1"/>
  <c r="N2388" i="16" s="1"/>
  <c r="P2388" i="16"/>
  <c r="Q1475" i="16"/>
  <c r="R1475" i="16" s="1"/>
  <c r="N1475" i="16" s="1"/>
  <c r="P1475" i="16"/>
  <c r="Q2160" i="16"/>
  <c r="R2160" i="16" s="1"/>
  <c r="N2160" i="16" s="1"/>
  <c r="P2160" i="16"/>
  <c r="Q3762" i="16"/>
  <c r="R3762" i="16" s="1"/>
  <c r="N3762" i="16" s="1"/>
  <c r="P3762" i="16"/>
  <c r="Q3641" i="16"/>
  <c r="R3641" i="16" s="1"/>
  <c r="N3641" i="16" s="1"/>
  <c r="P3641" i="16"/>
  <c r="P3795" i="16"/>
  <c r="Q3795" i="16"/>
  <c r="R3795" i="16" s="1"/>
  <c r="N3795" i="16" s="1"/>
  <c r="Q3712" i="16"/>
  <c r="R3712" i="16" s="1"/>
  <c r="N3712" i="16" s="1"/>
  <c r="P3712" i="16"/>
  <c r="Q3353" i="16"/>
  <c r="R3353" i="16" s="1"/>
  <c r="N3353" i="16" s="1"/>
  <c r="P3353" i="16"/>
  <c r="Q3342" i="16"/>
  <c r="R3342" i="16" s="1"/>
  <c r="N3342" i="16" s="1"/>
  <c r="P3342" i="16"/>
  <c r="Q3596" i="16"/>
  <c r="R3596" i="16" s="1"/>
  <c r="N3596" i="16" s="1"/>
  <c r="P3596" i="16"/>
  <c r="Q3548" i="16"/>
  <c r="R3548" i="16" s="1"/>
  <c r="N3548" i="16" s="1"/>
  <c r="P3548" i="16"/>
  <c r="P3452" i="16"/>
  <c r="Q3452" i="16"/>
  <c r="R3452" i="16" s="1"/>
  <c r="N3452" i="16" s="1"/>
  <c r="P3382" i="16"/>
  <c r="Q3382" i="16"/>
  <c r="R3382" i="16" s="1"/>
  <c r="N3382" i="16" s="1"/>
  <c r="Q3335" i="16"/>
  <c r="R3335" i="16" s="1"/>
  <c r="N3335" i="16" s="1"/>
  <c r="P3335" i="16"/>
  <c r="Q3276" i="16"/>
  <c r="R3276" i="16" s="1"/>
  <c r="N3276" i="16" s="1"/>
  <c r="P3276" i="16"/>
  <c r="Q2174" i="16"/>
  <c r="R2174" i="16" s="1"/>
  <c r="N2174" i="16" s="1"/>
  <c r="P2174" i="16"/>
  <c r="Q2114" i="16"/>
  <c r="R2114" i="16" s="1"/>
  <c r="N2114" i="16" s="1"/>
  <c r="P2114" i="16"/>
  <c r="Q3773" i="16"/>
  <c r="R3773" i="16" s="1"/>
  <c r="N3773" i="16" s="1"/>
  <c r="P3773" i="16"/>
  <c r="P3806" i="16"/>
  <c r="Q3806" i="16"/>
  <c r="R3806" i="16" s="1"/>
  <c r="N3806" i="16" s="1"/>
  <c r="Q3724" i="16"/>
  <c r="R3724" i="16" s="1"/>
  <c r="N3724" i="16" s="1"/>
  <c r="P3724" i="16"/>
  <c r="Q3365" i="16"/>
  <c r="R3365" i="16" s="1"/>
  <c r="N3365" i="16" s="1"/>
  <c r="P3365" i="16"/>
  <c r="Q3354" i="16"/>
  <c r="R3354" i="16" s="1"/>
  <c r="N3354" i="16" s="1"/>
  <c r="P3354" i="16"/>
  <c r="Q3606" i="16"/>
  <c r="R3606" i="16" s="1"/>
  <c r="N3606" i="16" s="1"/>
  <c r="P3606" i="16"/>
  <c r="P3559" i="16"/>
  <c r="Q3559" i="16"/>
  <c r="R3559" i="16" s="1"/>
  <c r="N3559" i="16" s="1"/>
  <c r="Q3465" i="16"/>
  <c r="R3465" i="16" s="1"/>
  <c r="N3465" i="16" s="1"/>
  <c r="P3465" i="16"/>
  <c r="Q3393" i="16"/>
  <c r="R3393" i="16" s="1"/>
  <c r="N3393" i="16" s="1"/>
  <c r="P3393" i="16"/>
  <c r="Q3347" i="16"/>
  <c r="R3347" i="16" s="1"/>
  <c r="N3347" i="16" s="1"/>
  <c r="P3347" i="16"/>
  <c r="Q3288" i="16"/>
  <c r="R3288" i="16" s="1"/>
  <c r="N3288" i="16" s="1"/>
  <c r="P3288" i="16"/>
  <c r="Q2329" i="16"/>
  <c r="R2329" i="16" s="1"/>
  <c r="N2329" i="16" s="1"/>
  <c r="P2329" i="16"/>
  <c r="P2282" i="16"/>
  <c r="Q2282" i="16"/>
  <c r="R2282" i="16" s="1"/>
  <c r="N2282" i="16" s="1"/>
  <c r="P2223" i="16"/>
  <c r="Q2223" i="16"/>
  <c r="R2223" i="16" s="1"/>
  <c r="N2223" i="16" s="1"/>
  <c r="P2139" i="16"/>
  <c r="Q2139" i="16"/>
  <c r="R2139" i="16" s="1"/>
  <c r="N2139" i="16" s="1"/>
  <c r="P3643" i="16"/>
  <c r="Q3643" i="16"/>
  <c r="R3643" i="16" s="1"/>
  <c r="N3643" i="16" s="1"/>
  <c r="Q3701" i="16"/>
  <c r="R3701" i="16" s="1"/>
  <c r="N3701" i="16" s="1"/>
  <c r="P3701" i="16"/>
  <c r="Q3522" i="16"/>
  <c r="R3522" i="16" s="1"/>
  <c r="N3522" i="16" s="1"/>
  <c r="P3522" i="16"/>
  <c r="Q3763" i="16"/>
  <c r="R3763" i="16" s="1"/>
  <c r="N3763" i="16" s="1"/>
  <c r="P3763" i="16"/>
  <c r="Q3717" i="16"/>
  <c r="R3717" i="16" s="1"/>
  <c r="N3717" i="16" s="1"/>
  <c r="P3717" i="16"/>
  <c r="P3622" i="16"/>
  <c r="Q3622" i="16"/>
  <c r="R3622" i="16" s="1"/>
  <c r="N3622" i="16" s="1"/>
  <c r="P3551" i="16"/>
  <c r="Q3551" i="16"/>
  <c r="R3551" i="16" s="1"/>
  <c r="N3551" i="16" s="1"/>
  <c r="P3503" i="16"/>
  <c r="Q3503" i="16"/>
  <c r="R3503" i="16" s="1"/>
  <c r="N3503" i="16" s="1"/>
  <c r="Q3444" i="16"/>
  <c r="R3444" i="16" s="1"/>
  <c r="N3444" i="16" s="1"/>
  <c r="P3444" i="16"/>
  <c r="P2075" i="16"/>
  <c r="Q2075" i="16"/>
  <c r="R2075" i="16" s="1"/>
  <c r="N2075" i="16" s="1"/>
  <c r="Q3793" i="16"/>
  <c r="R3793" i="16" s="1"/>
  <c r="N3793" i="16" s="1"/>
  <c r="P3793" i="16"/>
  <c r="Q3758" i="16"/>
  <c r="R3758" i="16" s="1"/>
  <c r="N3758" i="16" s="1"/>
  <c r="P3758" i="16"/>
  <c r="Q3687" i="16"/>
  <c r="R3687" i="16" s="1"/>
  <c r="N3687" i="16" s="1"/>
  <c r="P3687" i="16"/>
  <c r="Q3604" i="16"/>
  <c r="R3604" i="16" s="1"/>
  <c r="N3604" i="16" s="1"/>
  <c r="P3604" i="16"/>
  <c r="Q3245" i="16"/>
  <c r="R3245" i="16" s="1"/>
  <c r="N3245" i="16" s="1"/>
  <c r="P3245" i="16"/>
  <c r="Q3221" i="16"/>
  <c r="R3221" i="16" s="1"/>
  <c r="N3221" i="16" s="1"/>
  <c r="P3221" i="16"/>
  <c r="P3487" i="16"/>
  <c r="Q3487" i="16"/>
  <c r="R3487" i="16" s="1"/>
  <c r="N3487" i="16" s="1"/>
  <c r="P3428" i="16"/>
  <c r="Q3428" i="16"/>
  <c r="R3428" i="16" s="1"/>
  <c r="N3428" i="16" s="1"/>
  <c r="Q3345" i="16"/>
  <c r="R3345" i="16" s="1"/>
  <c r="N3345" i="16" s="1"/>
  <c r="P3345" i="16"/>
  <c r="Q3275" i="16"/>
  <c r="R3275" i="16" s="1"/>
  <c r="N3275" i="16" s="1"/>
  <c r="P3275" i="16"/>
  <c r="P3227" i="16"/>
  <c r="Q3227" i="16"/>
  <c r="R3227" i="16" s="1"/>
  <c r="N3227" i="16" s="1"/>
  <c r="Q3167" i="16"/>
  <c r="R3167" i="16" s="1"/>
  <c r="N3167" i="16" s="1"/>
  <c r="P3167" i="16"/>
  <c r="P2209" i="16"/>
  <c r="Q2209" i="16"/>
  <c r="R2209" i="16" s="1"/>
  <c r="N2209" i="16" s="1"/>
  <c r="P2150" i="16"/>
  <c r="Q2150" i="16"/>
  <c r="R2150" i="16" s="1"/>
  <c r="N2150" i="16" s="1"/>
  <c r="P2103" i="16"/>
  <c r="Q2103" i="16"/>
  <c r="R2103" i="16" s="1"/>
  <c r="N2103" i="16" s="1"/>
  <c r="Q3842" i="16"/>
  <c r="R3842" i="16" s="1"/>
  <c r="N3842" i="16" s="1"/>
  <c r="P3842" i="16"/>
  <c r="P3760" i="16"/>
  <c r="Q3760" i="16"/>
  <c r="R3760" i="16" s="1"/>
  <c r="N3760" i="16" s="1"/>
  <c r="Q3401" i="16"/>
  <c r="R3401" i="16" s="1"/>
  <c r="N3401" i="16" s="1"/>
  <c r="P3401" i="16"/>
  <c r="Q3402" i="16"/>
  <c r="R3402" i="16" s="1"/>
  <c r="N3402" i="16" s="1"/>
  <c r="P3402" i="16"/>
  <c r="P3642" i="16"/>
  <c r="Q3642" i="16"/>
  <c r="R3642" i="16" s="1"/>
  <c r="N3642" i="16" s="1"/>
  <c r="P3595" i="16"/>
  <c r="Q3595" i="16"/>
  <c r="R3595" i="16" s="1"/>
  <c r="N3595" i="16" s="1"/>
  <c r="Q3500" i="16"/>
  <c r="R3500" i="16" s="1"/>
  <c r="N3500" i="16" s="1"/>
  <c r="P3500" i="16"/>
  <c r="Q3430" i="16"/>
  <c r="R3430" i="16" s="1"/>
  <c r="N3430" i="16" s="1"/>
  <c r="P3430" i="16"/>
  <c r="P3384" i="16"/>
  <c r="Q3384" i="16"/>
  <c r="R3384" i="16" s="1"/>
  <c r="N3384" i="16" s="1"/>
  <c r="Q3325" i="16"/>
  <c r="R3325" i="16" s="1"/>
  <c r="N3325" i="16" s="1"/>
  <c r="P3325" i="16"/>
  <c r="P1812" i="16"/>
  <c r="Q1812" i="16"/>
  <c r="R1812" i="16" s="1"/>
  <c r="N1812" i="16" s="1"/>
  <c r="Q3529" i="16"/>
  <c r="R3529" i="16" s="1"/>
  <c r="N3529" i="16" s="1"/>
  <c r="P3529" i="16"/>
  <c r="P3495" i="16"/>
  <c r="Q3495" i="16"/>
  <c r="R3495" i="16" s="1"/>
  <c r="N3495" i="16" s="1"/>
  <c r="Q3411" i="16"/>
  <c r="R3411" i="16" s="1"/>
  <c r="N3411" i="16" s="1"/>
  <c r="P3411" i="16"/>
  <c r="Q3339" i="16"/>
  <c r="R3339" i="16" s="1"/>
  <c r="N3339" i="16" s="1"/>
  <c r="P3339" i="16"/>
  <c r="Q2981" i="16"/>
  <c r="R2981" i="16" s="1"/>
  <c r="N2981" i="16" s="1"/>
  <c r="P2981" i="16"/>
  <c r="Q2958" i="16"/>
  <c r="R2958" i="16" s="1"/>
  <c r="N2958" i="16" s="1"/>
  <c r="P2958" i="16"/>
  <c r="Q3223" i="16"/>
  <c r="R3223" i="16" s="1"/>
  <c r="N3223" i="16" s="1"/>
  <c r="P3223" i="16"/>
  <c r="P3164" i="16"/>
  <c r="Q3164" i="16"/>
  <c r="R3164" i="16" s="1"/>
  <c r="N3164" i="16" s="1"/>
  <c r="Q3081" i="16"/>
  <c r="R3081" i="16" s="1"/>
  <c r="N3081" i="16" s="1"/>
  <c r="P3081" i="16"/>
  <c r="Q3010" i="16"/>
  <c r="R3010" i="16" s="1"/>
  <c r="N3010" i="16" s="1"/>
  <c r="P3010" i="16"/>
  <c r="P2964" i="16"/>
  <c r="Q2964" i="16"/>
  <c r="R2964" i="16" s="1"/>
  <c r="N2964" i="16" s="1"/>
  <c r="P2903" i="16"/>
  <c r="Q2903" i="16"/>
  <c r="R2903" i="16" s="1"/>
  <c r="N2903" i="16" s="1"/>
  <c r="Q245" i="16"/>
  <c r="R245" i="16" s="1"/>
  <c r="N245" i="16" s="1"/>
  <c r="P245" i="16"/>
  <c r="Q208" i="16"/>
  <c r="R208" i="16" s="1"/>
  <c r="N208" i="16" s="1"/>
  <c r="P208" i="16"/>
  <c r="Q44" i="16"/>
  <c r="R44" i="16" s="1"/>
  <c r="N44" i="16" s="1"/>
  <c r="P44" i="16"/>
  <c r="Q1292" i="16"/>
  <c r="R1292" i="16" s="1"/>
  <c r="N1292" i="16" s="1"/>
  <c r="P1292" i="16"/>
  <c r="P71" i="16"/>
  <c r="Q71" i="16"/>
  <c r="R71" i="16" s="1"/>
  <c r="N71" i="16" s="1"/>
  <c r="Q175" i="16"/>
  <c r="R175" i="16" s="1"/>
  <c r="N175" i="16" s="1"/>
  <c r="P175" i="16"/>
  <c r="Q1647" i="16"/>
  <c r="R1647" i="16" s="1"/>
  <c r="N1647" i="16" s="1"/>
  <c r="P1647" i="16"/>
  <c r="Q1108" i="16"/>
  <c r="R1108" i="16" s="1"/>
  <c r="N1108" i="16" s="1"/>
  <c r="P1108" i="16"/>
  <c r="Q1136" i="16"/>
  <c r="R1136" i="16" s="1"/>
  <c r="N1136" i="16" s="1"/>
  <c r="P1136" i="16"/>
  <c r="Q1869" i="16"/>
  <c r="R1869" i="16" s="1"/>
  <c r="N1869" i="16" s="1"/>
  <c r="P1869" i="16"/>
  <c r="Q1654" i="16"/>
  <c r="R1654" i="16" s="1"/>
  <c r="N1654" i="16" s="1"/>
  <c r="P1654" i="16"/>
  <c r="Q505" i="16"/>
  <c r="R505" i="16" s="1"/>
  <c r="N505" i="16" s="1"/>
  <c r="P505" i="16"/>
  <c r="Q232" i="16"/>
  <c r="R232" i="16" s="1"/>
  <c r="N232" i="16" s="1"/>
  <c r="P232" i="16"/>
  <c r="Q928" i="16"/>
  <c r="R928" i="16" s="1"/>
  <c r="N928" i="16" s="1"/>
  <c r="P928" i="16"/>
  <c r="P49" i="16"/>
  <c r="Q49" i="16"/>
  <c r="R49" i="16" s="1"/>
  <c r="N49" i="16" s="1"/>
  <c r="Q752" i="16"/>
  <c r="R752" i="16" s="1"/>
  <c r="N752" i="16" s="1"/>
  <c r="P752" i="16"/>
  <c r="P418" i="16"/>
  <c r="Q418" i="16"/>
  <c r="R418" i="16" s="1"/>
  <c r="N418" i="16" s="1"/>
  <c r="P119" i="16"/>
  <c r="Q119" i="16"/>
  <c r="R119" i="16" s="1"/>
  <c r="N119" i="16" s="1"/>
  <c r="Q1777" i="16"/>
  <c r="R1777" i="16" s="1"/>
  <c r="N1777" i="16" s="1"/>
  <c r="P1777" i="16"/>
  <c r="P1515" i="16"/>
  <c r="Q1515" i="16"/>
  <c r="R1515" i="16" s="1"/>
  <c r="N1515" i="16" s="1"/>
  <c r="Q977" i="16"/>
  <c r="R977" i="16" s="1"/>
  <c r="N977" i="16" s="1"/>
  <c r="P977" i="16"/>
  <c r="Q1721" i="16"/>
  <c r="R1721" i="16" s="1"/>
  <c r="N1721" i="16" s="1"/>
  <c r="P1721" i="16"/>
  <c r="P1736" i="16"/>
  <c r="Q1736" i="16"/>
  <c r="R1736" i="16" s="1"/>
  <c r="N1736" i="16" s="1"/>
  <c r="P1510" i="16"/>
  <c r="Q1510" i="16"/>
  <c r="R1510" i="16" s="1"/>
  <c r="N1510" i="16" s="1"/>
  <c r="Q134" i="16"/>
  <c r="R134" i="16" s="1"/>
  <c r="N134" i="16" s="1"/>
  <c r="P134" i="16"/>
  <c r="Q831" i="16"/>
  <c r="R831" i="16" s="1"/>
  <c r="N831" i="16" s="1"/>
  <c r="P831" i="16"/>
  <c r="P474" i="16"/>
  <c r="Q474" i="16"/>
  <c r="R474" i="16" s="1"/>
  <c r="N474" i="16" s="1"/>
  <c r="Q632" i="16"/>
  <c r="R632" i="16" s="1"/>
  <c r="N632" i="16" s="1"/>
  <c r="P632" i="16"/>
  <c r="P322" i="16"/>
  <c r="Q322" i="16"/>
  <c r="R322" i="16" s="1"/>
  <c r="N322" i="16" s="1"/>
  <c r="P1018" i="16"/>
  <c r="Q1018" i="16"/>
  <c r="R1018" i="16" s="1"/>
  <c r="N1018" i="16" s="1"/>
  <c r="Q720" i="16"/>
  <c r="R720" i="16" s="1"/>
  <c r="N720" i="16" s="1"/>
  <c r="P720" i="16"/>
  <c r="Q1393" i="16"/>
  <c r="R1393" i="16" s="1"/>
  <c r="N1393" i="16" s="1"/>
  <c r="P1393" i="16"/>
  <c r="Q1097" i="16"/>
  <c r="R1097" i="16" s="1"/>
  <c r="N1097" i="16" s="1"/>
  <c r="P1097" i="16"/>
  <c r="P1566" i="16"/>
  <c r="Q1566" i="16"/>
  <c r="R1566" i="16" s="1"/>
  <c r="N1566" i="16" s="1"/>
  <c r="Q1627" i="16"/>
  <c r="R1627" i="16" s="1"/>
  <c r="N1627" i="16" s="1"/>
  <c r="P1627" i="16"/>
  <c r="Q1329" i="16"/>
  <c r="R1329" i="16" s="1"/>
  <c r="N1329" i="16" s="1"/>
  <c r="P1329" i="16"/>
  <c r="P1162" i="16"/>
  <c r="Q1162" i="16"/>
  <c r="R1162" i="16" s="1"/>
  <c r="N1162" i="16" s="1"/>
  <c r="P146" i="16"/>
  <c r="Q146" i="16"/>
  <c r="R146" i="16" s="1"/>
  <c r="N146" i="16" s="1"/>
  <c r="Q843" i="16"/>
  <c r="R843" i="16" s="1"/>
  <c r="N843" i="16" s="1"/>
  <c r="P843" i="16"/>
  <c r="P486" i="16"/>
  <c r="Q486" i="16"/>
  <c r="R486" i="16" s="1"/>
  <c r="N486" i="16" s="1"/>
  <c r="Q643" i="16"/>
  <c r="R643" i="16" s="1"/>
  <c r="N643" i="16" s="1"/>
  <c r="P643" i="16"/>
  <c r="Q333" i="16"/>
  <c r="R333" i="16" s="1"/>
  <c r="N333" i="16" s="1"/>
  <c r="P333" i="16"/>
  <c r="P1030" i="16"/>
  <c r="Q1030" i="16"/>
  <c r="R1030" i="16" s="1"/>
  <c r="N1030" i="16" s="1"/>
  <c r="Q733" i="16"/>
  <c r="R733" i="16" s="1"/>
  <c r="N733" i="16" s="1"/>
  <c r="P733" i="16"/>
  <c r="P1406" i="16"/>
  <c r="Q1406" i="16"/>
  <c r="R1406" i="16" s="1"/>
  <c r="N1406" i="16" s="1"/>
  <c r="P1109" i="16"/>
  <c r="Q1109" i="16"/>
  <c r="R1109" i="16" s="1"/>
  <c r="N1109" i="16" s="1"/>
  <c r="Q1578" i="16"/>
  <c r="R1578" i="16" s="1"/>
  <c r="N1578" i="16" s="1"/>
  <c r="P1578" i="16"/>
  <c r="Q1638" i="16"/>
  <c r="R1638" i="16" s="1"/>
  <c r="N1638" i="16" s="1"/>
  <c r="P1638" i="16"/>
  <c r="P1342" i="16"/>
  <c r="Q1342" i="16"/>
  <c r="R1342" i="16" s="1"/>
  <c r="N1342" i="16" s="1"/>
  <c r="Q1175" i="16"/>
  <c r="R1175" i="16" s="1"/>
  <c r="N1175" i="16" s="1"/>
  <c r="P1175" i="16"/>
  <c r="Q974" i="16"/>
  <c r="R974" i="16" s="1"/>
  <c r="N974" i="16" s="1"/>
  <c r="P974" i="16"/>
  <c r="Q711" i="16"/>
  <c r="R711" i="16" s="1"/>
  <c r="N711" i="16" s="1"/>
  <c r="P711" i="16"/>
  <c r="Q353" i="16"/>
  <c r="R353" i="16" s="1"/>
  <c r="N353" i="16" s="1"/>
  <c r="P353" i="16"/>
  <c r="Q512" i="16"/>
  <c r="R512" i="16" s="1"/>
  <c r="N512" i="16" s="1"/>
  <c r="P512" i="16"/>
  <c r="Q201" i="16"/>
  <c r="R201" i="16" s="1"/>
  <c r="N201" i="16" s="1"/>
  <c r="P201" i="16"/>
  <c r="P898" i="16"/>
  <c r="Q898" i="16"/>
  <c r="R898" i="16" s="1"/>
  <c r="N898" i="16" s="1"/>
  <c r="Q600" i="16"/>
  <c r="R600" i="16" s="1"/>
  <c r="N600" i="16" s="1"/>
  <c r="P600" i="16"/>
  <c r="P1274" i="16"/>
  <c r="Q1274" i="16"/>
  <c r="R1274" i="16" s="1"/>
  <c r="N1274" i="16" s="1"/>
  <c r="Q1984" i="16"/>
  <c r="R1984" i="16" s="1"/>
  <c r="N1984" i="16" s="1"/>
  <c r="P1984" i="16"/>
  <c r="Q1444" i="16"/>
  <c r="R1444" i="16" s="1"/>
  <c r="N1444" i="16" s="1"/>
  <c r="P1444" i="16"/>
  <c r="P1494" i="16"/>
  <c r="Q1494" i="16"/>
  <c r="R1494" i="16" s="1"/>
  <c r="N1494" i="16" s="1"/>
  <c r="Q1208" i="16"/>
  <c r="R1208" i="16" s="1"/>
  <c r="N1208" i="16" s="1"/>
  <c r="P1208" i="16"/>
  <c r="Q2037" i="16"/>
  <c r="R2037" i="16" s="1"/>
  <c r="N2037" i="16" s="1"/>
  <c r="P2037" i="16"/>
  <c r="P458" i="16"/>
  <c r="Q458" i="16"/>
  <c r="R458" i="16" s="1"/>
  <c r="N458" i="16" s="1"/>
  <c r="Q113" i="16"/>
  <c r="R113" i="16" s="1"/>
  <c r="N113" i="16" s="1"/>
  <c r="P113" i="16"/>
  <c r="Q796" i="16"/>
  <c r="R796" i="16" s="1"/>
  <c r="N796" i="16" s="1"/>
  <c r="P796" i="16"/>
  <c r="Q955" i="16"/>
  <c r="R955" i="16" s="1"/>
  <c r="N955" i="16" s="1"/>
  <c r="P955" i="16"/>
  <c r="Q645" i="16"/>
  <c r="R645" i="16" s="1"/>
  <c r="N645" i="16" s="1"/>
  <c r="P645" i="16"/>
  <c r="Q323" i="16"/>
  <c r="R323" i="16" s="1"/>
  <c r="N323" i="16" s="1"/>
  <c r="P323" i="16"/>
  <c r="Q1045" i="16"/>
  <c r="R1045" i="16" s="1"/>
  <c r="N1045" i="16" s="1"/>
  <c r="P1045" i="16"/>
  <c r="P1718" i="16"/>
  <c r="Q1718" i="16"/>
  <c r="R1718" i="16" s="1"/>
  <c r="N1718" i="16" s="1"/>
  <c r="Q1420" i="16"/>
  <c r="R1420" i="16" s="1"/>
  <c r="N1420" i="16" s="1"/>
  <c r="P1420" i="16"/>
  <c r="P906" i="16"/>
  <c r="Q906" i="16"/>
  <c r="R906" i="16" s="1"/>
  <c r="N906" i="16" s="1"/>
  <c r="Q1952" i="16"/>
  <c r="R1952" i="16" s="1"/>
  <c r="N1952" i="16" s="1"/>
  <c r="P1952" i="16"/>
  <c r="Q1653" i="16"/>
  <c r="R1653" i="16" s="1"/>
  <c r="N1653" i="16" s="1"/>
  <c r="P1653" i="16"/>
  <c r="Q1535" i="16"/>
  <c r="R1535" i="16" s="1"/>
  <c r="N1535" i="16" s="1"/>
  <c r="P1535" i="16"/>
  <c r="Q325" i="16"/>
  <c r="R325" i="16" s="1"/>
  <c r="N325" i="16" s="1"/>
  <c r="P325" i="16"/>
  <c r="Q1023" i="16"/>
  <c r="R1023" i="16" s="1"/>
  <c r="N1023" i="16" s="1"/>
  <c r="P1023" i="16"/>
  <c r="Q665" i="16"/>
  <c r="R665" i="16" s="1"/>
  <c r="N665" i="16" s="1"/>
  <c r="P665" i="16"/>
  <c r="Q823" i="16"/>
  <c r="R823" i="16" s="1"/>
  <c r="N823" i="16" s="1"/>
  <c r="P823" i="16"/>
  <c r="Q514" i="16"/>
  <c r="R514" i="16" s="1"/>
  <c r="N514" i="16" s="1"/>
  <c r="P514" i="16"/>
  <c r="P178" i="16"/>
  <c r="Q178" i="16"/>
  <c r="R178" i="16" s="1"/>
  <c r="N178" i="16" s="1"/>
  <c r="Q912" i="16"/>
  <c r="R912" i="16" s="1"/>
  <c r="N912" i="16" s="1"/>
  <c r="P912" i="16"/>
  <c r="Q1587" i="16"/>
  <c r="R1587" i="16" s="1"/>
  <c r="N1587" i="16" s="1"/>
  <c r="P1587" i="16"/>
  <c r="Q1289" i="16"/>
  <c r="R1289" i="16" s="1"/>
  <c r="N1289" i="16" s="1"/>
  <c r="P1289" i="16"/>
  <c r="P1756" i="16"/>
  <c r="Q1756" i="16"/>
  <c r="R1756" i="16" s="1"/>
  <c r="N1756" i="16" s="1"/>
  <c r="P1820" i="16"/>
  <c r="Q1820" i="16"/>
  <c r="R1820" i="16" s="1"/>
  <c r="N1820" i="16" s="1"/>
  <c r="Q1521" i="16"/>
  <c r="R1521" i="16" s="1"/>
  <c r="N1521" i="16" s="1"/>
  <c r="P1521" i="16"/>
  <c r="Q1379" i="16"/>
  <c r="R1379" i="16" s="1"/>
  <c r="N1379" i="16" s="1"/>
  <c r="P1379" i="16"/>
  <c r="Q459" i="16"/>
  <c r="R459" i="16" s="1"/>
  <c r="N459" i="16" s="1"/>
  <c r="P459" i="16"/>
  <c r="Q101" i="16"/>
  <c r="R101" i="16" s="1"/>
  <c r="N101" i="16" s="1"/>
  <c r="P101" i="16"/>
  <c r="P260" i="16"/>
  <c r="Q260" i="16"/>
  <c r="R260" i="16" s="1"/>
  <c r="N260" i="16" s="1"/>
  <c r="Q968" i="16"/>
  <c r="R968" i="16" s="1"/>
  <c r="N968" i="16" s="1"/>
  <c r="P968" i="16"/>
  <c r="P634" i="16"/>
  <c r="Q634" i="16"/>
  <c r="R634" i="16" s="1"/>
  <c r="N634" i="16" s="1"/>
  <c r="Q348" i="16"/>
  <c r="R348" i="16" s="1"/>
  <c r="N348" i="16" s="1"/>
  <c r="P348" i="16"/>
  <c r="Q2017" i="16"/>
  <c r="R2017" i="16" s="1"/>
  <c r="N2017" i="16" s="1"/>
  <c r="P2017" i="16"/>
  <c r="P1731" i="16"/>
  <c r="Q1731" i="16"/>
  <c r="R1731" i="16" s="1"/>
  <c r="N1731" i="16" s="1"/>
  <c r="Q1193" i="16"/>
  <c r="R1193" i="16" s="1"/>
  <c r="N1193" i="16" s="1"/>
  <c r="P1193" i="16"/>
  <c r="Q1231" i="16"/>
  <c r="R1231" i="16" s="1"/>
  <c r="N1231" i="16" s="1"/>
  <c r="P1231" i="16"/>
  <c r="P1951" i="16"/>
  <c r="Q1951" i="16"/>
  <c r="R1951" i="16" s="1"/>
  <c r="N1951" i="16" s="1"/>
  <c r="Q1750" i="16"/>
  <c r="R1750" i="16" s="1"/>
  <c r="N1750" i="16" s="1"/>
  <c r="P1750" i="16"/>
  <c r="Q732" i="16"/>
  <c r="R732" i="16" s="1"/>
  <c r="N732" i="16" s="1"/>
  <c r="P732" i="16"/>
  <c r="P470" i="16"/>
  <c r="Q470" i="16"/>
  <c r="R470" i="16" s="1"/>
  <c r="N470" i="16" s="1"/>
  <c r="Q112" i="16"/>
  <c r="R112" i="16" s="1"/>
  <c r="N112" i="16" s="1"/>
  <c r="P112" i="16"/>
  <c r="Q271" i="16"/>
  <c r="R271" i="16" s="1"/>
  <c r="N271" i="16" s="1"/>
  <c r="P271" i="16"/>
  <c r="Q980" i="16"/>
  <c r="R980" i="16" s="1"/>
  <c r="N980" i="16" s="1"/>
  <c r="P980" i="16"/>
  <c r="P646" i="16"/>
  <c r="Q646" i="16"/>
  <c r="R646" i="16" s="1"/>
  <c r="N646" i="16" s="1"/>
  <c r="Q360" i="16"/>
  <c r="R360" i="16" s="1"/>
  <c r="N360" i="16" s="1"/>
  <c r="P360" i="16"/>
  <c r="Q2029" i="16"/>
  <c r="R2029" i="16" s="1"/>
  <c r="N2029" i="16" s="1"/>
  <c r="P2029" i="16"/>
  <c r="P1744" i="16"/>
  <c r="Q1744" i="16"/>
  <c r="R1744" i="16" s="1"/>
  <c r="N1744" i="16" s="1"/>
  <c r="Q1205" i="16"/>
  <c r="R1205" i="16" s="1"/>
  <c r="N1205" i="16" s="1"/>
  <c r="P1205" i="16"/>
  <c r="Q1243" i="16"/>
  <c r="R1243" i="16" s="1"/>
  <c r="N1243" i="16" s="1"/>
  <c r="P1243" i="16"/>
  <c r="P1963" i="16"/>
  <c r="Q1963" i="16"/>
  <c r="R1963" i="16" s="1"/>
  <c r="N1963" i="16" s="1"/>
  <c r="Q1763" i="16"/>
  <c r="R1763" i="16" s="1"/>
  <c r="N1763" i="16" s="1"/>
  <c r="P1763" i="16"/>
  <c r="P602" i="16"/>
  <c r="Q602" i="16"/>
  <c r="R602" i="16" s="1"/>
  <c r="N602" i="16" s="1"/>
  <c r="Q339" i="16"/>
  <c r="R339" i="16" s="1"/>
  <c r="N339" i="16" s="1"/>
  <c r="P339" i="16"/>
  <c r="Q1024" i="16"/>
  <c r="R1024" i="16" s="1"/>
  <c r="N1024" i="16" s="1"/>
  <c r="P1024" i="16"/>
  <c r="Q140" i="16"/>
  <c r="R140" i="16" s="1"/>
  <c r="N140" i="16" s="1"/>
  <c r="P140" i="16"/>
  <c r="Q848" i="16"/>
  <c r="R848" i="16" s="1"/>
  <c r="N848" i="16" s="1"/>
  <c r="P848" i="16"/>
  <c r="Q513" i="16"/>
  <c r="R513" i="16" s="1"/>
  <c r="N513" i="16" s="1"/>
  <c r="P513" i="16"/>
  <c r="Q217" i="16"/>
  <c r="R217" i="16" s="1"/>
  <c r="N217" i="16" s="1"/>
  <c r="P217" i="16"/>
  <c r="Q1886" i="16"/>
  <c r="R1886" i="16" s="1"/>
  <c r="N1886" i="16" s="1"/>
  <c r="P1886" i="16"/>
  <c r="Q1611" i="16"/>
  <c r="R1611" i="16" s="1"/>
  <c r="N1611" i="16" s="1"/>
  <c r="P1611" i="16"/>
  <c r="Q1073" i="16"/>
  <c r="R1073" i="16" s="1"/>
  <c r="N1073" i="16" s="1"/>
  <c r="P1073" i="16"/>
  <c r="Q1099" i="16"/>
  <c r="R1099" i="16" s="1"/>
  <c r="N1099" i="16" s="1"/>
  <c r="P1099" i="16"/>
  <c r="P1832" i="16"/>
  <c r="Q1832" i="16"/>
  <c r="R1832" i="16" s="1"/>
  <c r="N1832" i="16" s="1"/>
  <c r="Q1619" i="16"/>
  <c r="R1619" i="16" s="1"/>
  <c r="N1619" i="16" s="1"/>
  <c r="P1619" i="16"/>
  <c r="P469" i="16"/>
  <c r="Q469" i="16"/>
  <c r="R469" i="16" s="1"/>
  <c r="N469" i="16" s="1"/>
  <c r="Q195" i="16"/>
  <c r="R195" i="16" s="1"/>
  <c r="N195" i="16" s="1"/>
  <c r="P195" i="16"/>
  <c r="P892" i="16"/>
  <c r="Q892" i="16"/>
  <c r="R892" i="16" s="1"/>
  <c r="N892" i="16" s="1"/>
  <c r="P798" i="16"/>
  <c r="Q798" i="16"/>
  <c r="R798" i="16" s="1"/>
  <c r="N798" i="16" s="1"/>
  <c r="P716" i="16"/>
  <c r="Q716" i="16"/>
  <c r="R716" i="16" s="1"/>
  <c r="N716" i="16" s="1"/>
  <c r="P382" i="16"/>
  <c r="Q382" i="16"/>
  <c r="R382" i="16" s="1"/>
  <c r="N382" i="16" s="1"/>
  <c r="Q83" i="16"/>
  <c r="R83" i="16" s="1"/>
  <c r="N83" i="16" s="1"/>
  <c r="P83" i="16"/>
  <c r="Q1742" i="16"/>
  <c r="R1742" i="16" s="1"/>
  <c r="N1742" i="16" s="1"/>
  <c r="P1742" i="16"/>
  <c r="P1478" i="16"/>
  <c r="Q1478" i="16"/>
  <c r="R1478" i="16" s="1"/>
  <c r="N1478" i="16" s="1"/>
  <c r="Q941" i="16"/>
  <c r="R941" i="16" s="1"/>
  <c r="N941" i="16" s="1"/>
  <c r="P941" i="16"/>
  <c r="P1686" i="16"/>
  <c r="Q1686" i="16"/>
  <c r="R1686" i="16" s="1"/>
  <c r="N1686" i="16" s="1"/>
  <c r="P1700" i="16"/>
  <c r="Q1700" i="16"/>
  <c r="R1700" i="16" s="1"/>
  <c r="N1700" i="16" s="1"/>
  <c r="Q1473" i="16"/>
  <c r="R1473" i="16" s="1"/>
  <c r="N1473" i="16" s="1"/>
  <c r="P1473" i="16"/>
  <c r="Q193" i="16"/>
  <c r="R193" i="16" s="1"/>
  <c r="N193" i="16" s="1"/>
  <c r="P193" i="16"/>
  <c r="P962" i="16"/>
  <c r="Q962" i="16"/>
  <c r="R962" i="16" s="1"/>
  <c r="N962" i="16" s="1"/>
  <c r="Q616" i="16"/>
  <c r="R616" i="16" s="1"/>
  <c r="N616" i="16" s="1"/>
  <c r="P616" i="16"/>
  <c r="Q521" i="16"/>
  <c r="R521" i="16" s="1"/>
  <c r="N521" i="16" s="1"/>
  <c r="P521" i="16"/>
  <c r="Q440" i="16"/>
  <c r="R440" i="16" s="1"/>
  <c r="N440" i="16" s="1"/>
  <c r="P440" i="16"/>
  <c r="P106" i="16"/>
  <c r="Q106" i="16"/>
  <c r="R106" i="16" s="1"/>
  <c r="N106" i="16" s="1"/>
  <c r="Q839" i="16"/>
  <c r="R839" i="16" s="1"/>
  <c r="N839" i="16" s="1"/>
  <c r="P839" i="16"/>
  <c r="Q1464" i="16"/>
  <c r="R1464" i="16" s="1"/>
  <c r="N1464" i="16" s="1"/>
  <c r="P1464" i="16"/>
  <c r="Q1204" i="16"/>
  <c r="R1204" i="16" s="1"/>
  <c r="N1204" i="16" s="1"/>
  <c r="P1204" i="16"/>
  <c r="Q1923" i="16"/>
  <c r="R1923" i="16" s="1"/>
  <c r="N1923" i="16" s="1"/>
  <c r="P1923" i="16"/>
  <c r="Q1409" i="16"/>
  <c r="R1409" i="16" s="1"/>
  <c r="N1409" i="16" s="1"/>
  <c r="P1409" i="16"/>
  <c r="Q1424" i="16"/>
  <c r="R1424" i="16" s="1"/>
  <c r="N1424" i="16" s="1"/>
  <c r="P1424" i="16"/>
  <c r="P1174" i="16"/>
  <c r="Q1174" i="16"/>
  <c r="R1174" i="16" s="1"/>
  <c r="N1174" i="16" s="1"/>
  <c r="Q1416" i="16"/>
  <c r="R1416" i="16" s="1"/>
  <c r="N1416" i="16" s="1"/>
  <c r="P1416" i="16"/>
  <c r="Q1691" i="16"/>
  <c r="R1691" i="16" s="1"/>
  <c r="N1691" i="16" s="1"/>
  <c r="P1691" i="16"/>
  <c r="Q2377" i="16"/>
  <c r="R2377" i="16" s="1"/>
  <c r="N2377" i="16" s="1"/>
  <c r="P2377" i="16"/>
  <c r="P2330" i="16"/>
  <c r="Q2330" i="16"/>
  <c r="R2330" i="16" s="1"/>
  <c r="N2330" i="16" s="1"/>
  <c r="P2271" i="16"/>
  <c r="Q2271" i="16"/>
  <c r="R2271" i="16" s="1"/>
  <c r="N2271" i="16" s="1"/>
  <c r="Q2187" i="16"/>
  <c r="R2187" i="16" s="1"/>
  <c r="N2187" i="16" s="1"/>
  <c r="P2187" i="16"/>
  <c r="Q1841" i="16"/>
  <c r="R1841" i="16" s="1"/>
  <c r="N1841" i="16" s="1"/>
  <c r="P1841" i="16"/>
  <c r="Q1806" i="16"/>
  <c r="R1806" i="16" s="1"/>
  <c r="N1806" i="16" s="1"/>
  <c r="P1806" i="16"/>
  <c r="Q3715" i="16"/>
  <c r="R3715" i="16" s="1"/>
  <c r="N3715" i="16" s="1"/>
  <c r="P3715" i="16"/>
  <c r="Q3811" i="16"/>
  <c r="R3811" i="16" s="1"/>
  <c r="N3811" i="16" s="1"/>
  <c r="P3811" i="16"/>
  <c r="Q3765" i="16"/>
  <c r="R3765" i="16" s="1"/>
  <c r="N3765" i="16" s="1"/>
  <c r="P3765" i="16"/>
  <c r="Q3669" i="16"/>
  <c r="R3669" i="16" s="1"/>
  <c r="N3669" i="16" s="1"/>
  <c r="P3669" i="16"/>
  <c r="P3598" i="16"/>
  <c r="Q3598" i="16"/>
  <c r="R3598" i="16" s="1"/>
  <c r="N3598" i="16" s="1"/>
  <c r="Q3550" i="16"/>
  <c r="R3550" i="16" s="1"/>
  <c r="N3550" i="16" s="1"/>
  <c r="P3550" i="16"/>
  <c r="P3491" i="16"/>
  <c r="Q3491" i="16"/>
  <c r="R3491" i="16" s="1"/>
  <c r="N3491" i="16" s="1"/>
  <c r="Q2389" i="16"/>
  <c r="R2389" i="16" s="1"/>
  <c r="N2389" i="16" s="1"/>
  <c r="P2389" i="16"/>
  <c r="P2342" i="16"/>
  <c r="Q2342" i="16"/>
  <c r="R2342" i="16" s="1"/>
  <c r="N2342" i="16" s="1"/>
  <c r="Q2283" i="16"/>
  <c r="R2283" i="16" s="1"/>
  <c r="N2283" i="16" s="1"/>
  <c r="P2283" i="16"/>
  <c r="P2199" i="16"/>
  <c r="Q2199" i="16"/>
  <c r="R2199" i="16" s="1"/>
  <c r="N2199" i="16" s="1"/>
  <c r="P1852" i="16"/>
  <c r="Q1852" i="16"/>
  <c r="R1852" i="16" s="1"/>
  <c r="N1852" i="16" s="1"/>
  <c r="Q1818" i="16"/>
  <c r="R1818" i="16" s="1"/>
  <c r="N1818" i="16" s="1"/>
  <c r="P1818" i="16"/>
  <c r="Q2096" i="16"/>
  <c r="R2096" i="16" s="1"/>
  <c r="N2096" i="16" s="1"/>
  <c r="P2096" i="16"/>
  <c r="Q3823" i="16"/>
  <c r="R3823" i="16" s="1"/>
  <c r="N3823" i="16" s="1"/>
  <c r="P3823" i="16"/>
  <c r="Q3775" i="16"/>
  <c r="R3775" i="16" s="1"/>
  <c r="N3775" i="16" s="1"/>
  <c r="P3775" i="16"/>
  <c r="Q3681" i="16"/>
  <c r="R3681" i="16" s="1"/>
  <c r="N3681" i="16" s="1"/>
  <c r="P3681" i="16"/>
  <c r="Q3609" i="16"/>
  <c r="R3609" i="16" s="1"/>
  <c r="N3609" i="16" s="1"/>
  <c r="P3609" i="16"/>
  <c r="P3563" i="16"/>
  <c r="Q3563" i="16"/>
  <c r="R3563" i="16" s="1"/>
  <c r="N3563" i="16" s="1"/>
  <c r="Q3504" i="16"/>
  <c r="R3504" i="16" s="1"/>
  <c r="N3504" i="16" s="1"/>
  <c r="P3504" i="16"/>
  <c r="Q2844" i="16"/>
  <c r="R2844" i="16" s="1"/>
  <c r="N2844" i="16" s="1"/>
  <c r="P2844" i="16"/>
  <c r="Q2786" i="16"/>
  <c r="R2786" i="16" s="1"/>
  <c r="N2786" i="16" s="1"/>
  <c r="P2786" i="16"/>
  <c r="Q2727" i="16"/>
  <c r="R2727" i="16" s="1"/>
  <c r="N2727" i="16" s="1"/>
  <c r="P2727" i="16"/>
  <c r="Q2655" i="16"/>
  <c r="R2655" i="16" s="1"/>
  <c r="N2655" i="16" s="1"/>
  <c r="P2655" i="16"/>
  <c r="P2297" i="16"/>
  <c r="Q2297" i="16"/>
  <c r="R2297" i="16" s="1"/>
  <c r="N2297" i="16" s="1"/>
  <c r="P2262" i="16"/>
  <c r="Q2262" i="16"/>
  <c r="R2262" i="16" s="1"/>
  <c r="N2262" i="16" s="1"/>
  <c r="Q2540" i="16"/>
  <c r="R2540" i="16" s="1"/>
  <c r="N2540" i="16" s="1"/>
  <c r="P2540" i="16"/>
  <c r="Q2480" i="16"/>
  <c r="R2480" i="16" s="1"/>
  <c r="N2480" i="16" s="1"/>
  <c r="P2480" i="16"/>
  <c r="P2386" i="16"/>
  <c r="Q2386" i="16"/>
  <c r="R2386" i="16" s="1"/>
  <c r="N2386" i="16" s="1"/>
  <c r="Q2315" i="16"/>
  <c r="R2315" i="16" s="1"/>
  <c r="N2315" i="16" s="1"/>
  <c r="P2315" i="16"/>
  <c r="Q2279" i="16"/>
  <c r="R2279" i="16" s="1"/>
  <c r="N2279" i="16" s="1"/>
  <c r="P2279" i="16"/>
  <c r="P2207" i="16"/>
  <c r="Q2207" i="16"/>
  <c r="R2207" i="16" s="1"/>
  <c r="N2207" i="16" s="1"/>
  <c r="Q1140" i="16"/>
  <c r="R1140" i="16" s="1"/>
  <c r="N1140" i="16" s="1"/>
  <c r="P1140" i="16"/>
  <c r="Q2857" i="16"/>
  <c r="R2857" i="16" s="1"/>
  <c r="N2857" i="16" s="1"/>
  <c r="P2857" i="16"/>
  <c r="P2811" i="16"/>
  <c r="Q2811" i="16"/>
  <c r="R2811" i="16" s="1"/>
  <c r="N2811" i="16" s="1"/>
  <c r="P2739" i="16"/>
  <c r="Q2739" i="16"/>
  <c r="R2739" i="16" s="1"/>
  <c r="N2739" i="16" s="1"/>
  <c r="Q2668" i="16"/>
  <c r="R2668" i="16" s="1"/>
  <c r="N2668" i="16" s="1"/>
  <c r="P2668" i="16"/>
  <c r="Q2309" i="16"/>
  <c r="R2309" i="16" s="1"/>
  <c r="N2309" i="16" s="1"/>
  <c r="P2309" i="16"/>
  <c r="P2274" i="16"/>
  <c r="Q2274" i="16"/>
  <c r="R2274" i="16" s="1"/>
  <c r="N2274" i="16" s="1"/>
  <c r="P2551" i="16"/>
  <c r="Q2551" i="16"/>
  <c r="R2551" i="16" s="1"/>
  <c r="N2551" i="16" s="1"/>
  <c r="Q2492" i="16"/>
  <c r="R2492" i="16" s="1"/>
  <c r="N2492" i="16" s="1"/>
  <c r="P2492" i="16"/>
  <c r="Q2397" i="16"/>
  <c r="R2397" i="16" s="1"/>
  <c r="N2397" i="16" s="1"/>
  <c r="P2397" i="16"/>
  <c r="P2326" i="16"/>
  <c r="Q2326" i="16"/>
  <c r="R2326" i="16" s="1"/>
  <c r="N2326" i="16" s="1"/>
  <c r="Q2291" i="16"/>
  <c r="R2291" i="16" s="1"/>
  <c r="N2291" i="16" s="1"/>
  <c r="P2291" i="16"/>
  <c r="P2219" i="16"/>
  <c r="Q2219" i="16"/>
  <c r="R2219" i="16" s="1"/>
  <c r="N2219" i="16" s="1"/>
  <c r="Q1439" i="16"/>
  <c r="R1439" i="16" s="1"/>
  <c r="N1439" i="16" s="1"/>
  <c r="P1439" i="16"/>
  <c r="Q3157" i="16"/>
  <c r="R3157" i="16" s="1"/>
  <c r="N3157" i="16" s="1"/>
  <c r="P3157" i="16"/>
  <c r="Q3123" i="16"/>
  <c r="R3123" i="16" s="1"/>
  <c r="N3123" i="16" s="1"/>
  <c r="P3123" i="16"/>
  <c r="P3040" i="16"/>
  <c r="Q3040" i="16"/>
  <c r="R3040" i="16" s="1"/>
  <c r="N3040" i="16" s="1"/>
  <c r="Q2969" i="16"/>
  <c r="R2969" i="16" s="1"/>
  <c r="N2969" i="16" s="1"/>
  <c r="P2969" i="16"/>
  <c r="P2609" i="16"/>
  <c r="Q2609" i="16"/>
  <c r="R2609" i="16" s="1"/>
  <c r="N2609" i="16" s="1"/>
  <c r="P2587" i="16"/>
  <c r="Q2587" i="16"/>
  <c r="R2587" i="16" s="1"/>
  <c r="N2587" i="16" s="1"/>
  <c r="P2851" i="16"/>
  <c r="Q2851" i="16"/>
  <c r="R2851" i="16" s="1"/>
  <c r="N2851" i="16" s="1"/>
  <c r="Q2792" i="16"/>
  <c r="R2792" i="16" s="1"/>
  <c r="N2792" i="16" s="1"/>
  <c r="P2792" i="16"/>
  <c r="Q2709" i="16"/>
  <c r="R2709" i="16" s="1"/>
  <c r="N2709" i="16" s="1"/>
  <c r="P2709" i="16"/>
  <c r="P2626" i="16"/>
  <c r="Q2626" i="16"/>
  <c r="R2626" i="16" s="1"/>
  <c r="N2626" i="16" s="1"/>
  <c r="P2591" i="16"/>
  <c r="Q2591" i="16"/>
  <c r="R2591" i="16" s="1"/>
  <c r="N2591" i="16" s="1"/>
  <c r="Q2520" i="16"/>
  <c r="R2520" i="16" s="1"/>
  <c r="N2520" i="16" s="1"/>
  <c r="P2520" i="16"/>
  <c r="Q1452" i="16"/>
  <c r="R1452" i="16" s="1"/>
  <c r="N1452" i="16" s="1"/>
  <c r="P1452" i="16"/>
  <c r="Q3169" i="16"/>
  <c r="R3169" i="16" s="1"/>
  <c r="N3169" i="16" s="1"/>
  <c r="P3169" i="16"/>
  <c r="Q3134" i="16"/>
  <c r="R3134" i="16" s="1"/>
  <c r="N3134" i="16" s="1"/>
  <c r="P3134" i="16"/>
  <c r="Q3051" i="16"/>
  <c r="R3051" i="16" s="1"/>
  <c r="N3051" i="16" s="1"/>
  <c r="P3051" i="16"/>
  <c r="Q2979" i="16"/>
  <c r="R2979" i="16" s="1"/>
  <c r="N2979" i="16" s="1"/>
  <c r="P2979" i="16"/>
  <c r="P2621" i="16"/>
  <c r="Q2621" i="16"/>
  <c r="R2621" i="16" s="1"/>
  <c r="N2621" i="16" s="1"/>
  <c r="P2599" i="16"/>
  <c r="Q2599" i="16"/>
  <c r="R2599" i="16" s="1"/>
  <c r="N2599" i="16" s="1"/>
  <c r="Q2864" i="16"/>
  <c r="R2864" i="16" s="1"/>
  <c r="N2864" i="16" s="1"/>
  <c r="P2864" i="16"/>
  <c r="Q2804" i="16"/>
  <c r="R2804" i="16" s="1"/>
  <c r="N2804" i="16" s="1"/>
  <c r="P2804" i="16"/>
  <c r="P2721" i="16"/>
  <c r="Q2721" i="16"/>
  <c r="R2721" i="16" s="1"/>
  <c r="N2721" i="16" s="1"/>
  <c r="Q2638" i="16"/>
  <c r="R2638" i="16" s="1"/>
  <c r="N2638" i="16" s="1"/>
  <c r="P2638" i="16"/>
  <c r="Q2604" i="16"/>
  <c r="R2604" i="16" s="1"/>
  <c r="N2604" i="16" s="1"/>
  <c r="P2604" i="16"/>
  <c r="P2533" i="16"/>
  <c r="Q2533" i="16"/>
  <c r="R2533" i="16" s="1"/>
  <c r="N2533" i="16" s="1"/>
  <c r="Q1618" i="16"/>
  <c r="R1618" i="16" s="1"/>
  <c r="N1618" i="16" s="1"/>
  <c r="P1618" i="16"/>
  <c r="P2305" i="16"/>
  <c r="Q2305" i="16"/>
  <c r="R2305" i="16" s="1"/>
  <c r="N2305" i="16" s="1"/>
  <c r="Q2258" i="16"/>
  <c r="R2258" i="16" s="1"/>
  <c r="N2258" i="16" s="1"/>
  <c r="P2258" i="16"/>
  <c r="Q2200" i="16"/>
  <c r="R2200" i="16" s="1"/>
  <c r="N2200" i="16" s="1"/>
  <c r="P2200" i="16"/>
  <c r="P2116" i="16"/>
  <c r="Q2116" i="16"/>
  <c r="R2116" i="16" s="1"/>
  <c r="N2116" i="16" s="1"/>
  <c r="Q3688" i="16"/>
  <c r="R3688" i="16" s="1"/>
  <c r="N3688" i="16" s="1"/>
  <c r="P3688" i="16"/>
  <c r="Q3497" i="16"/>
  <c r="R3497" i="16" s="1"/>
  <c r="N3497" i="16" s="1"/>
  <c r="P3497" i="16"/>
  <c r="P3499" i="16"/>
  <c r="Q3499" i="16"/>
  <c r="R3499" i="16" s="1"/>
  <c r="N3499" i="16" s="1"/>
  <c r="P3739" i="16"/>
  <c r="Q3739" i="16"/>
  <c r="R3739" i="16" s="1"/>
  <c r="N3739" i="16" s="1"/>
  <c r="Q3693" i="16"/>
  <c r="R3693" i="16" s="1"/>
  <c r="N3693" i="16" s="1"/>
  <c r="P3693" i="16"/>
  <c r="Q3597" i="16"/>
  <c r="R3597" i="16" s="1"/>
  <c r="N3597" i="16" s="1"/>
  <c r="P3597" i="16"/>
  <c r="P3526" i="16"/>
  <c r="Q3526" i="16"/>
  <c r="R3526" i="16" s="1"/>
  <c r="N3526" i="16" s="1"/>
  <c r="P3480" i="16"/>
  <c r="Q3480" i="16"/>
  <c r="R3480" i="16" s="1"/>
  <c r="N3480" i="16" s="1"/>
  <c r="P3420" i="16"/>
  <c r="Q3420" i="16"/>
  <c r="R3420" i="16" s="1"/>
  <c r="N3420" i="16" s="1"/>
  <c r="P2318" i="16"/>
  <c r="Q2318" i="16"/>
  <c r="R2318" i="16" s="1"/>
  <c r="N2318" i="16" s="1"/>
  <c r="Q2270" i="16"/>
  <c r="R2270" i="16" s="1"/>
  <c r="N2270" i="16" s="1"/>
  <c r="P2270" i="16"/>
  <c r="P2211" i="16"/>
  <c r="Q2211" i="16"/>
  <c r="R2211" i="16" s="1"/>
  <c r="N2211" i="16" s="1"/>
  <c r="P2127" i="16"/>
  <c r="Q2127" i="16"/>
  <c r="R2127" i="16" s="1"/>
  <c r="N2127" i="16" s="1"/>
  <c r="Q3809" i="16"/>
  <c r="R3809" i="16" s="1"/>
  <c r="N3809" i="16" s="1"/>
  <c r="P3809" i="16"/>
  <c r="Q3581" i="16"/>
  <c r="R3581" i="16" s="1"/>
  <c r="N3581" i="16" s="1"/>
  <c r="P3581" i="16"/>
  <c r="Q3510" i="16"/>
  <c r="R3510" i="16" s="1"/>
  <c r="N3510" i="16" s="1"/>
  <c r="P3510" i="16"/>
  <c r="Q3751" i="16"/>
  <c r="R3751" i="16" s="1"/>
  <c r="N3751" i="16" s="1"/>
  <c r="P3751" i="16"/>
  <c r="Q3704" i="16"/>
  <c r="R3704" i="16" s="1"/>
  <c r="N3704" i="16" s="1"/>
  <c r="P3704" i="16"/>
  <c r="Q3610" i="16"/>
  <c r="R3610" i="16" s="1"/>
  <c r="N3610" i="16" s="1"/>
  <c r="P3610" i="16"/>
  <c r="Q3538" i="16"/>
  <c r="R3538" i="16" s="1"/>
  <c r="N3538" i="16" s="1"/>
  <c r="P3538" i="16"/>
  <c r="Q3492" i="16"/>
  <c r="R3492" i="16" s="1"/>
  <c r="N3492" i="16" s="1"/>
  <c r="P3492" i="16"/>
  <c r="Q3431" i="16"/>
  <c r="R3431" i="16" s="1"/>
  <c r="N3431" i="16" s="1"/>
  <c r="P3431" i="16"/>
  <c r="P2485" i="16"/>
  <c r="Q2485" i="16"/>
  <c r="R2485" i="16" s="1"/>
  <c r="N2485" i="16" s="1"/>
  <c r="Q2426" i="16"/>
  <c r="R2426" i="16" s="1"/>
  <c r="N2426" i="16" s="1"/>
  <c r="P2426" i="16"/>
  <c r="P2366" i="16"/>
  <c r="Q2366" i="16"/>
  <c r="R2366" i="16" s="1"/>
  <c r="N2366" i="16" s="1"/>
  <c r="Q2285" i="16"/>
  <c r="R2285" i="16" s="1"/>
  <c r="N2285" i="16" s="1"/>
  <c r="P2285" i="16"/>
  <c r="Q1937" i="16"/>
  <c r="R1937" i="16" s="1"/>
  <c r="N1937" i="16" s="1"/>
  <c r="P1937" i="16"/>
  <c r="P1902" i="16"/>
  <c r="Q1902" i="16"/>
  <c r="R1902" i="16" s="1"/>
  <c r="N1902" i="16" s="1"/>
  <c r="P2179" i="16"/>
  <c r="Q2179" i="16"/>
  <c r="R2179" i="16" s="1"/>
  <c r="N2179" i="16" s="1"/>
  <c r="P2119" i="16"/>
  <c r="Q2119" i="16"/>
  <c r="R2119" i="16" s="1"/>
  <c r="N2119" i="16" s="1"/>
  <c r="Q3665" i="16"/>
  <c r="R3665" i="16" s="1"/>
  <c r="N3665" i="16" s="1"/>
  <c r="P3665" i="16"/>
  <c r="Q3764" i="16"/>
  <c r="R3764" i="16" s="1"/>
  <c r="N3764" i="16" s="1"/>
  <c r="P3764" i="16"/>
  <c r="P3694" i="16"/>
  <c r="Q3694" i="16"/>
  <c r="R3694" i="16" s="1"/>
  <c r="N3694" i="16" s="1"/>
  <c r="P3646" i="16"/>
  <c r="Q3646" i="16"/>
  <c r="R3646" i="16" s="1"/>
  <c r="N3646" i="16" s="1"/>
  <c r="P3588" i="16"/>
  <c r="Q3588" i="16"/>
  <c r="R3588" i="16" s="1"/>
  <c r="N3588" i="16" s="1"/>
  <c r="Q2197" i="16"/>
  <c r="R2197" i="16" s="1"/>
  <c r="N2197" i="16" s="1"/>
  <c r="P2197" i="16"/>
  <c r="Q2138" i="16"/>
  <c r="R2138" i="16" s="1"/>
  <c r="N2138" i="16" s="1"/>
  <c r="P2138" i="16"/>
  <c r="P3702" i="16"/>
  <c r="Q3702" i="16"/>
  <c r="R3702" i="16" s="1"/>
  <c r="N3702" i="16" s="1"/>
  <c r="Q3830" i="16"/>
  <c r="R3830" i="16" s="1"/>
  <c r="N3830" i="16" s="1"/>
  <c r="P3830" i="16"/>
  <c r="P3747" i="16"/>
  <c r="Q3747" i="16"/>
  <c r="R3747" i="16" s="1"/>
  <c r="N3747" i="16" s="1"/>
  <c r="P3388" i="16"/>
  <c r="Q3388" i="16"/>
  <c r="R3388" i="16" s="1"/>
  <c r="N3388" i="16" s="1"/>
  <c r="Q3378" i="16"/>
  <c r="R3378" i="16" s="1"/>
  <c r="N3378" i="16" s="1"/>
  <c r="P3378" i="16"/>
  <c r="P3631" i="16"/>
  <c r="Q3631" i="16"/>
  <c r="R3631" i="16" s="1"/>
  <c r="N3631" i="16" s="1"/>
  <c r="P3584" i="16"/>
  <c r="Q3584" i="16"/>
  <c r="R3584" i="16" s="1"/>
  <c r="N3584" i="16" s="1"/>
  <c r="Q3488" i="16"/>
  <c r="R3488" i="16" s="1"/>
  <c r="N3488" i="16" s="1"/>
  <c r="P3488" i="16"/>
  <c r="Q3418" i="16"/>
  <c r="R3418" i="16" s="1"/>
  <c r="N3418" i="16" s="1"/>
  <c r="P3418" i="16"/>
  <c r="P3371" i="16"/>
  <c r="Q3371" i="16"/>
  <c r="R3371" i="16" s="1"/>
  <c r="N3371" i="16" s="1"/>
  <c r="Q3312" i="16"/>
  <c r="R3312" i="16" s="1"/>
  <c r="N3312" i="16" s="1"/>
  <c r="P3312" i="16"/>
  <c r="P2353" i="16"/>
  <c r="Q2353" i="16"/>
  <c r="R2353" i="16" s="1"/>
  <c r="N2353" i="16" s="1"/>
  <c r="Q2307" i="16"/>
  <c r="R2307" i="16" s="1"/>
  <c r="N2307" i="16" s="1"/>
  <c r="P2307" i="16"/>
  <c r="P2247" i="16"/>
  <c r="Q2247" i="16"/>
  <c r="R2247" i="16" s="1"/>
  <c r="N2247" i="16" s="1"/>
  <c r="Q2165" i="16"/>
  <c r="R2165" i="16" s="1"/>
  <c r="N2165" i="16" s="1"/>
  <c r="P2165" i="16"/>
  <c r="Q1817" i="16"/>
  <c r="R1817" i="16" s="1"/>
  <c r="N1817" i="16" s="1"/>
  <c r="P1817" i="16"/>
  <c r="P3690" i="16"/>
  <c r="Q3690" i="16"/>
  <c r="R3690" i="16" s="1"/>
  <c r="N3690" i="16" s="1"/>
  <c r="Q3546" i="16"/>
  <c r="R3546" i="16" s="1"/>
  <c r="N3546" i="16" s="1"/>
  <c r="P3546" i="16"/>
  <c r="Q3787" i="16"/>
  <c r="R3787" i="16" s="1"/>
  <c r="N3787" i="16" s="1"/>
  <c r="P3787" i="16"/>
  <c r="Q3740" i="16"/>
  <c r="R3740" i="16" s="1"/>
  <c r="N3740" i="16" s="1"/>
  <c r="P3740" i="16"/>
  <c r="Q3645" i="16"/>
  <c r="R3645" i="16" s="1"/>
  <c r="N3645" i="16" s="1"/>
  <c r="P3645" i="16"/>
  <c r="Q3574" i="16"/>
  <c r="R3574" i="16" s="1"/>
  <c r="N3574" i="16" s="1"/>
  <c r="P3574" i="16"/>
  <c r="P3527" i="16"/>
  <c r="Q3527" i="16"/>
  <c r="R3527" i="16" s="1"/>
  <c r="N3527" i="16" s="1"/>
  <c r="Q3469" i="16"/>
  <c r="R3469" i="16" s="1"/>
  <c r="N3469" i="16" s="1"/>
  <c r="P3469" i="16"/>
  <c r="P1957" i="16"/>
  <c r="Q1957" i="16"/>
  <c r="R1957" i="16" s="1"/>
  <c r="N1957" i="16" s="1"/>
  <c r="P3674" i="16"/>
  <c r="Q3674" i="16"/>
  <c r="R3674" i="16" s="1"/>
  <c r="N3674" i="16" s="1"/>
  <c r="Q3637" i="16"/>
  <c r="R3637" i="16" s="1"/>
  <c r="N3637" i="16" s="1"/>
  <c r="P3637" i="16"/>
  <c r="P3555" i="16"/>
  <c r="Q3555" i="16"/>
  <c r="R3555" i="16" s="1"/>
  <c r="N3555" i="16" s="1"/>
  <c r="Q3484" i="16"/>
  <c r="R3484" i="16" s="1"/>
  <c r="N3484" i="16" s="1"/>
  <c r="P3484" i="16"/>
  <c r="Q3125" i="16"/>
  <c r="R3125" i="16" s="1"/>
  <c r="N3125" i="16" s="1"/>
  <c r="P3125" i="16"/>
  <c r="Q3103" i="16"/>
  <c r="R3103" i="16" s="1"/>
  <c r="N3103" i="16" s="1"/>
  <c r="P3103" i="16"/>
  <c r="Q3366" i="16"/>
  <c r="R3366" i="16" s="1"/>
  <c r="N3366" i="16" s="1"/>
  <c r="P3366" i="16"/>
  <c r="Q3308" i="16"/>
  <c r="R3308" i="16" s="1"/>
  <c r="N3308" i="16" s="1"/>
  <c r="P3308" i="16"/>
  <c r="Q3225" i="16"/>
  <c r="R3225" i="16" s="1"/>
  <c r="N3225" i="16" s="1"/>
  <c r="P3225" i="16"/>
  <c r="Q3154" i="16"/>
  <c r="R3154" i="16" s="1"/>
  <c r="N3154" i="16" s="1"/>
  <c r="P3154" i="16"/>
  <c r="P3108" i="16"/>
  <c r="Q3108" i="16"/>
  <c r="R3108" i="16" s="1"/>
  <c r="N3108" i="16" s="1"/>
  <c r="P3047" i="16"/>
  <c r="Q3047" i="16"/>
  <c r="R3047" i="16" s="1"/>
  <c r="N3047" i="16" s="1"/>
  <c r="Q873" i="16"/>
  <c r="R873" i="16" s="1"/>
  <c r="N873" i="16" s="1"/>
  <c r="P873" i="16"/>
  <c r="Q1051" i="16"/>
  <c r="R1051" i="16" s="1"/>
  <c r="N1051" i="16" s="1"/>
  <c r="P1051" i="16"/>
  <c r="P306" i="16"/>
  <c r="Q306" i="16"/>
  <c r="R306" i="16" s="1"/>
  <c r="N306" i="16" s="1"/>
  <c r="P698" i="16"/>
  <c r="Q698" i="16"/>
  <c r="R698" i="16" s="1"/>
  <c r="N698" i="16" s="1"/>
  <c r="Q721" i="16"/>
  <c r="R721" i="16" s="1"/>
  <c r="N721" i="16" s="1"/>
  <c r="P721" i="16"/>
  <c r="Q549" i="16"/>
  <c r="R549" i="16" s="1"/>
  <c r="N549" i="16" s="1"/>
  <c r="P549" i="16"/>
  <c r="P830" i="16"/>
  <c r="Q830" i="16"/>
  <c r="R830" i="16" s="1"/>
  <c r="N830" i="16" s="1"/>
  <c r="Q110" i="16"/>
  <c r="R110" i="16" s="1"/>
  <c r="N110" i="16" s="1"/>
  <c r="P110" i="16"/>
  <c r="Q737" i="16"/>
  <c r="R737" i="16" s="1"/>
  <c r="N737" i="16" s="1"/>
  <c r="P737" i="16"/>
  <c r="Q1029" i="16"/>
  <c r="R1029" i="16" s="1"/>
  <c r="N1029" i="16" s="1"/>
  <c r="P1029" i="16"/>
  <c r="Q408" i="16"/>
  <c r="R408" i="16" s="1"/>
  <c r="N408" i="16" s="1"/>
  <c r="P408" i="16"/>
  <c r="P1792" i="16"/>
  <c r="Q1792" i="16"/>
  <c r="R1792" i="16" s="1"/>
  <c r="N1792" i="16" s="1"/>
  <c r="Q1291" i="16"/>
  <c r="R1291" i="16" s="1"/>
  <c r="N1291" i="16" s="1"/>
  <c r="P1291" i="16"/>
  <c r="P2011" i="16"/>
  <c r="Q2011" i="16"/>
  <c r="R2011" i="16" s="1"/>
  <c r="N2011" i="16" s="1"/>
  <c r="Q1811" i="16"/>
  <c r="R1811" i="16" s="1"/>
  <c r="N1811" i="16" s="1"/>
  <c r="P1811" i="16"/>
  <c r="Q649" i="16"/>
  <c r="R649" i="16" s="1"/>
  <c r="N649" i="16" s="1"/>
  <c r="P649" i="16"/>
  <c r="Q387" i="16"/>
  <c r="R387" i="16" s="1"/>
  <c r="N387" i="16" s="1"/>
  <c r="P387" i="16"/>
  <c r="Q1071" i="16"/>
  <c r="R1071" i="16" s="1"/>
  <c r="N1071" i="16" s="1"/>
  <c r="P1071" i="16"/>
  <c r="Q187" i="16"/>
  <c r="R187" i="16" s="1"/>
  <c r="N187" i="16" s="1"/>
  <c r="P187" i="16"/>
  <c r="Q896" i="16"/>
  <c r="R896" i="16" s="1"/>
  <c r="N896" i="16" s="1"/>
  <c r="P896" i="16"/>
  <c r="Q561" i="16"/>
  <c r="R561" i="16" s="1"/>
  <c r="N561" i="16" s="1"/>
  <c r="P561" i="16"/>
  <c r="Q265" i="16"/>
  <c r="R265" i="16" s="1"/>
  <c r="N265" i="16" s="1"/>
  <c r="P265" i="16"/>
  <c r="P1932" i="16"/>
  <c r="Q1932" i="16"/>
  <c r="R1932" i="16" s="1"/>
  <c r="N1932" i="16" s="1"/>
  <c r="P1659" i="16"/>
  <c r="Q1659" i="16"/>
  <c r="R1659" i="16" s="1"/>
  <c r="N1659" i="16" s="1"/>
  <c r="Q1121" i="16"/>
  <c r="R1121" i="16" s="1"/>
  <c r="N1121" i="16" s="1"/>
  <c r="P1121" i="16"/>
  <c r="Q1147" i="16"/>
  <c r="R1147" i="16" s="1"/>
  <c r="N1147" i="16" s="1"/>
  <c r="P1147" i="16"/>
  <c r="Q1881" i="16"/>
  <c r="R1881" i="16" s="1"/>
  <c r="N1881" i="16" s="1"/>
  <c r="P1881" i="16"/>
  <c r="Q1667" i="16"/>
  <c r="R1667" i="16" s="1"/>
  <c r="N1667" i="16" s="1"/>
  <c r="P1667" i="16"/>
  <c r="P277" i="16"/>
  <c r="Q277" i="16"/>
  <c r="R277" i="16" s="1"/>
  <c r="N277" i="16" s="1"/>
  <c r="Q975" i="16"/>
  <c r="R975" i="16" s="1"/>
  <c r="N975" i="16" s="1"/>
  <c r="P975" i="16"/>
  <c r="Q617" i="16"/>
  <c r="R617" i="16" s="1"/>
  <c r="N617" i="16" s="1"/>
  <c r="P617" i="16"/>
  <c r="Q776" i="16"/>
  <c r="R776" i="16" s="1"/>
  <c r="N776" i="16" s="1"/>
  <c r="P776" i="16"/>
  <c r="Q465" i="16"/>
  <c r="R465" i="16" s="1"/>
  <c r="N465" i="16" s="1"/>
  <c r="P465" i="16"/>
  <c r="Q132" i="16"/>
  <c r="R132" i="16" s="1"/>
  <c r="N132" i="16" s="1"/>
  <c r="P132" i="16"/>
  <c r="Q865" i="16"/>
  <c r="R865" i="16" s="1"/>
  <c r="N865" i="16" s="1"/>
  <c r="P865" i="16"/>
  <c r="P1538" i="16"/>
  <c r="Q1538" i="16"/>
  <c r="R1538" i="16" s="1"/>
  <c r="N1538" i="16" s="1"/>
  <c r="Q1240" i="16"/>
  <c r="R1240" i="16" s="1"/>
  <c r="N1240" i="16" s="1"/>
  <c r="P1240" i="16"/>
  <c r="Q1710" i="16"/>
  <c r="R1710" i="16" s="1"/>
  <c r="N1710" i="16" s="1"/>
  <c r="P1710" i="16"/>
  <c r="Q1771" i="16"/>
  <c r="R1771" i="16" s="1"/>
  <c r="N1771" i="16" s="1"/>
  <c r="P1771" i="16"/>
  <c r="P1474" i="16"/>
  <c r="Q1474" i="16"/>
  <c r="R1474" i="16" s="1"/>
  <c r="N1474" i="16" s="1"/>
  <c r="Q1319" i="16"/>
  <c r="R1319" i="16" s="1"/>
  <c r="N1319" i="16" s="1"/>
  <c r="P1319" i="16"/>
  <c r="Q291" i="16"/>
  <c r="R291" i="16" s="1"/>
  <c r="N291" i="16" s="1"/>
  <c r="P291" i="16"/>
  <c r="P986" i="16"/>
  <c r="Q986" i="16"/>
  <c r="R986" i="16" s="1"/>
  <c r="N986" i="16" s="1"/>
  <c r="Q629" i="16"/>
  <c r="R629" i="16" s="1"/>
  <c r="N629" i="16" s="1"/>
  <c r="P629" i="16"/>
  <c r="Q787" i="16"/>
  <c r="R787" i="16" s="1"/>
  <c r="N787" i="16" s="1"/>
  <c r="P787" i="16"/>
  <c r="Q476" i="16"/>
  <c r="R476" i="16" s="1"/>
  <c r="N476" i="16" s="1"/>
  <c r="P476" i="16"/>
  <c r="Q143" i="16"/>
  <c r="R143" i="16" s="1"/>
  <c r="N143" i="16" s="1"/>
  <c r="P143" i="16"/>
  <c r="Q875" i="16"/>
  <c r="R875" i="16" s="1"/>
  <c r="N875" i="16" s="1"/>
  <c r="P875" i="16"/>
  <c r="Q1549" i="16"/>
  <c r="R1549" i="16" s="1"/>
  <c r="N1549" i="16" s="1"/>
  <c r="P1549" i="16"/>
  <c r="P1252" i="16"/>
  <c r="Q1252" i="16"/>
  <c r="R1252" i="16" s="1"/>
  <c r="N1252" i="16" s="1"/>
  <c r="Q1722" i="16"/>
  <c r="R1722" i="16" s="1"/>
  <c r="N1722" i="16" s="1"/>
  <c r="P1722" i="16"/>
  <c r="P1784" i="16"/>
  <c r="Q1784" i="16"/>
  <c r="R1784" i="16" s="1"/>
  <c r="N1784" i="16" s="1"/>
  <c r="P1486" i="16"/>
  <c r="Q1486" i="16"/>
  <c r="R1486" i="16" s="1"/>
  <c r="N1486" i="16" s="1"/>
  <c r="Q1343" i="16"/>
  <c r="R1343" i="16" s="1"/>
  <c r="N1343" i="16" s="1"/>
  <c r="P1343" i="16"/>
  <c r="P158" i="16"/>
  <c r="Q158" i="16"/>
  <c r="R158" i="16" s="1"/>
  <c r="N158" i="16" s="1"/>
  <c r="Q855" i="16"/>
  <c r="R855" i="16" s="1"/>
  <c r="N855" i="16" s="1"/>
  <c r="P855" i="16"/>
  <c r="Q496" i="16"/>
  <c r="R496" i="16" s="1"/>
  <c r="N496" i="16" s="1"/>
  <c r="P496" i="16"/>
  <c r="Q655" i="16"/>
  <c r="R655" i="16" s="1"/>
  <c r="N655" i="16" s="1"/>
  <c r="P655" i="16"/>
  <c r="Q345" i="16"/>
  <c r="R345" i="16" s="1"/>
  <c r="N345" i="16" s="1"/>
  <c r="P345" i="16"/>
  <c r="Q1041" i="16"/>
  <c r="R1041" i="16" s="1"/>
  <c r="N1041" i="16" s="1"/>
  <c r="P1041" i="16"/>
  <c r="Q744" i="16"/>
  <c r="R744" i="16" s="1"/>
  <c r="N744" i="16" s="1"/>
  <c r="P744" i="16"/>
  <c r="P1418" i="16"/>
  <c r="Q1418" i="16"/>
  <c r="R1418" i="16" s="1"/>
  <c r="N1418" i="16" s="1"/>
  <c r="Q1120" i="16"/>
  <c r="R1120" i="16" s="1"/>
  <c r="N1120" i="16" s="1"/>
  <c r="P1120" i="16"/>
  <c r="Q1589" i="16"/>
  <c r="R1589" i="16" s="1"/>
  <c r="N1589" i="16" s="1"/>
  <c r="P1589" i="16"/>
  <c r="Q1652" i="16"/>
  <c r="R1652" i="16" s="1"/>
  <c r="N1652" i="16" s="1"/>
  <c r="P1652" i="16"/>
  <c r="Q1353" i="16"/>
  <c r="R1353" i="16" s="1"/>
  <c r="N1353" i="16" s="1"/>
  <c r="P1353" i="16"/>
  <c r="Q1187" i="16"/>
  <c r="R1187" i="16" s="1"/>
  <c r="N1187" i="16" s="1"/>
  <c r="P1187" i="16"/>
  <c r="Q601" i="16"/>
  <c r="R601" i="16" s="1"/>
  <c r="N601" i="16" s="1"/>
  <c r="P601" i="16"/>
  <c r="Q255" i="16"/>
  <c r="R255" i="16" s="1"/>
  <c r="N255" i="16" s="1"/>
  <c r="P255" i="16"/>
  <c r="P162" i="16"/>
  <c r="Q162" i="16"/>
  <c r="R162" i="16" s="1"/>
  <c r="N162" i="16" s="1"/>
  <c r="P68" i="16"/>
  <c r="Q68" i="16"/>
  <c r="R68" i="16" s="1"/>
  <c r="N68" i="16" s="1"/>
  <c r="Q788" i="16"/>
  <c r="R788" i="16" s="1"/>
  <c r="N788" i="16" s="1"/>
  <c r="P788" i="16"/>
  <c r="P466" i="16"/>
  <c r="Q466" i="16"/>
  <c r="R466" i="16" s="1"/>
  <c r="N466" i="16" s="1"/>
  <c r="Q1105" i="16"/>
  <c r="R1105" i="16" s="1"/>
  <c r="N1105" i="16" s="1"/>
  <c r="P1105" i="16"/>
  <c r="P1862" i="16"/>
  <c r="Q1862" i="16"/>
  <c r="R1862" i="16" s="1"/>
  <c r="N1862" i="16" s="1"/>
  <c r="Q1564" i="16"/>
  <c r="R1564" i="16" s="1"/>
  <c r="N1564" i="16" s="1"/>
  <c r="P1564" i="16"/>
  <c r="P1050" i="16"/>
  <c r="Q1050" i="16"/>
  <c r="R1050" i="16" s="1"/>
  <c r="N1050" i="16" s="1"/>
  <c r="Q1064" i="16"/>
  <c r="R1064" i="16" s="1"/>
  <c r="N1064" i="16" s="1"/>
  <c r="P1064" i="16"/>
  <c r="Q1797" i="16"/>
  <c r="R1797" i="16" s="1"/>
  <c r="N1797" i="16" s="1"/>
  <c r="P1797" i="16"/>
  <c r="Q1715" i="16"/>
  <c r="R1715" i="16" s="1"/>
  <c r="N1715" i="16" s="1"/>
  <c r="P1715" i="16"/>
  <c r="Q471" i="16"/>
  <c r="R471" i="16" s="1"/>
  <c r="N471" i="16" s="1"/>
  <c r="P471" i="16"/>
  <c r="Q123" i="16"/>
  <c r="R123" i="16" s="1"/>
  <c r="N123" i="16" s="1"/>
  <c r="P123" i="16"/>
  <c r="Q809" i="16"/>
  <c r="R809" i="16" s="1"/>
  <c r="N809" i="16" s="1"/>
  <c r="P809" i="16"/>
  <c r="P966" i="16"/>
  <c r="Q966" i="16"/>
  <c r="R966" i="16" s="1"/>
  <c r="N966" i="16" s="1"/>
  <c r="Q657" i="16"/>
  <c r="R657" i="16" s="1"/>
  <c r="N657" i="16" s="1"/>
  <c r="P657" i="16"/>
  <c r="Q334" i="16"/>
  <c r="R334" i="16" s="1"/>
  <c r="N334" i="16" s="1"/>
  <c r="P334" i="16"/>
  <c r="Q1055" i="16"/>
  <c r="R1055" i="16" s="1"/>
  <c r="N1055" i="16" s="1"/>
  <c r="P1055" i="16"/>
  <c r="Q1730" i="16"/>
  <c r="R1730" i="16" s="1"/>
  <c r="N1730" i="16" s="1"/>
  <c r="P1730" i="16"/>
  <c r="Q1432" i="16"/>
  <c r="R1432" i="16" s="1"/>
  <c r="N1432" i="16" s="1"/>
  <c r="P1432" i="16"/>
  <c r="P918" i="16"/>
  <c r="Q918" i="16"/>
  <c r="R918" i="16" s="1"/>
  <c r="N918" i="16" s="1"/>
  <c r="Q1964" i="16"/>
  <c r="R1964" i="16" s="1"/>
  <c r="N1964" i="16" s="1"/>
  <c r="P1964" i="16"/>
  <c r="Q1665" i="16"/>
  <c r="R1665" i="16" s="1"/>
  <c r="N1665" i="16" s="1"/>
  <c r="P1665" i="16"/>
  <c r="P1558" i="16"/>
  <c r="Q1558" i="16"/>
  <c r="R1558" i="16" s="1"/>
  <c r="N1558" i="16" s="1"/>
  <c r="Q603" i="16"/>
  <c r="R603" i="16" s="1"/>
  <c r="N603" i="16" s="1"/>
  <c r="P603" i="16"/>
  <c r="P246" i="16"/>
  <c r="Q246" i="16"/>
  <c r="R246" i="16" s="1"/>
  <c r="N246" i="16" s="1"/>
  <c r="Q403" i="16"/>
  <c r="R403" i="16" s="1"/>
  <c r="N403" i="16" s="1"/>
  <c r="P403" i="16"/>
  <c r="Q92" i="16"/>
  <c r="R92" i="16" s="1"/>
  <c r="N92" i="16" s="1"/>
  <c r="P92" i="16"/>
  <c r="P778" i="16"/>
  <c r="Q778" i="16"/>
  <c r="R778" i="16" s="1"/>
  <c r="N778" i="16" s="1"/>
  <c r="Q492" i="16"/>
  <c r="R492" i="16" s="1"/>
  <c r="N492" i="16" s="1"/>
  <c r="P492" i="16"/>
  <c r="Q1165" i="16"/>
  <c r="R1165" i="16" s="1"/>
  <c r="N1165" i="16" s="1"/>
  <c r="P1165" i="16"/>
  <c r="Q1876" i="16"/>
  <c r="R1876" i="16" s="1"/>
  <c r="N1876" i="16" s="1"/>
  <c r="P1876" i="16"/>
  <c r="Q1337" i="16"/>
  <c r="R1337" i="16" s="1"/>
  <c r="N1337" i="16" s="1"/>
  <c r="P1337" i="16"/>
  <c r="Q1387" i="16"/>
  <c r="R1387" i="16" s="1"/>
  <c r="N1387" i="16" s="1"/>
  <c r="P1387" i="16"/>
  <c r="Q1101" i="16"/>
  <c r="R1101" i="16" s="1"/>
  <c r="N1101" i="16" s="1"/>
  <c r="P1101" i="16"/>
  <c r="Q1918" i="16"/>
  <c r="R1918" i="16" s="1"/>
  <c r="N1918" i="16" s="1"/>
  <c r="P1918" i="16"/>
  <c r="Q877" i="16"/>
  <c r="R877" i="16" s="1"/>
  <c r="N877" i="16" s="1"/>
  <c r="P877" i="16"/>
  <c r="Q615" i="16"/>
  <c r="R615" i="16" s="1"/>
  <c r="N615" i="16" s="1"/>
  <c r="P615" i="16"/>
  <c r="Q257" i="16"/>
  <c r="R257" i="16" s="1"/>
  <c r="N257" i="16" s="1"/>
  <c r="P257" i="16"/>
  <c r="Q415" i="16"/>
  <c r="R415" i="16" s="1"/>
  <c r="N415" i="16" s="1"/>
  <c r="P415" i="16"/>
  <c r="Q105" i="16"/>
  <c r="R105" i="16" s="1"/>
  <c r="N105" i="16" s="1"/>
  <c r="P105" i="16"/>
  <c r="Q791" i="16"/>
  <c r="R791" i="16" s="1"/>
  <c r="N791" i="16" s="1"/>
  <c r="P791" i="16"/>
  <c r="Q504" i="16"/>
  <c r="R504" i="16" s="1"/>
  <c r="N504" i="16" s="1"/>
  <c r="P504" i="16"/>
  <c r="P1178" i="16"/>
  <c r="Q1178" i="16"/>
  <c r="R1178" i="16" s="1"/>
  <c r="N1178" i="16" s="1"/>
  <c r="Q1887" i="16"/>
  <c r="R1887" i="16" s="1"/>
  <c r="N1887" i="16" s="1"/>
  <c r="P1887" i="16"/>
  <c r="Q1349" i="16"/>
  <c r="R1349" i="16" s="1"/>
  <c r="N1349" i="16" s="1"/>
  <c r="P1349" i="16"/>
  <c r="Q1399" i="16"/>
  <c r="R1399" i="16" s="1"/>
  <c r="N1399" i="16" s="1"/>
  <c r="P1399" i="16"/>
  <c r="Q1113" i="16"/>
  <c r="R1113" i="16" s="1"/>
  <c r="N1113" i="16" s="1"/>
  <c r="P1113" i="16"/>
  <c r="Q1930" i="16"/>
  <c r="R1930" i="16" s="1"/>
  <c r="N1930" i="16" s="1"/>
  <c r="P1930" i="16"/>
  <c r="Q745" i="16"/>
  <c r="R745" i="16" s="1"/>
  <c r="N745" i="16" s="1"/>
  <c r="P745" i="16"/>
  <c r="P482" i="16"/>
  <c r="Q482" i="16"/>
  <c r="R482" i="16" s="1"/>
  <c r="N482" i="16" s="1"/>
  <c r="P125" i="16"/>
  <c r="Q125" i="16"/>
  <c r="R125" i="16" s="1"/>
  <c r="N125" i="16" s="1"/>
  <c r="Q283" i="16"/>
  <c r="R283" i="16" s="1"/>
  <c r="N283" i="16" s="1"/>
  <c r="P283" i="16"/>
  <c r="Q991" i="16"/>
  <c r="R991" i="16" s="1"/>
  <c r="N991" i="16" s="1"/>
  <c r="P991" i="16"/>
  <c r="P658" i="16"/>
  <c r="Q658" i="16"/>
  <c r="R658" i="16" s="1"/>
  <c r="N658" i="16" s="1"/>
  <c r="Q372" i="16"/>
  <c r="R372" i="16" s="1"/>
  <c r="N372" i="16" s="1"/>
  <c r="P372" i="16"/>
  <c r="Q2041" i="16"/>
  <c r="R2041" i="16" s="1"/>
  <c r="N2041" i="16" s="1"/>
  <c r="P2041" i="16"/>
  <c r="Q1755" i="16"/>
  <c r="R1755" i="16" s="1"/>
  <c r="N1755" i="16" s="1"/>
  <c r="P1755" i="16"/>
  <c r="Q1217" i="16"/>
  <c r="R1217" i="16" s="1"/>
  <c r="N1217" i="16" s="1"/>
  <c r="P1217" i="16"/>
  <c r="P1254" i="16"/>
  <c r="Q1254" i="16"/>
  <c r="R1254" i="16" s="1"/>
  <c r="N1254" i="16" s="1"/>
  <c r="Q1976" i="16"/>
  <c r="R1976" i="16" s="1"/>
  <c r="N1976" i="16" s="1"/>
  <c r="P1976" i="16"/>
  <c r="Q1773" i="16"/>
  <c r="R1773" i="16" s="1"/>
  <c r="N1773" i="16" s="1"/>
  <c r="P1773" i="16"/>
  <c r="P613" i="16"/>
  <c r="Q613" i="16"/>
  <c r="R613" i="16" s="1"/>
  <c r="N613" i="16" s="1"/>
  <c r="Q351" i="16"/>
  <c r="R351" i="16" s="1"/>
  <c r="N351" i="16" s="1"/>
  <c r="P351" i="16"/>
  <c r="P1036" i="16"/>
  <c r="Q1036" i="16"/>
  <c r="R1036" i="16" s="1"/>
  <c r="N1036" i="16" s="1"/>
  <c r="Q151" i="16"/>
  <c r="R151" i="16" s="1"/>
  <c r="N151" i="16" s="1"/>
  <c r="P151" i="16"/>
  <c r="Q861" i="16"/>
  <c r="R861" i="16" s="1"/>
  <c r="N861" i="16" s="1"/>
  <c r="P861" i="16"/>
  <c r="Q525" i="16"/>
  <c r="R525" i="16" s="1"/>
  <c r="N525" i="16" s="1"/>
  <c r="P525" i="16"/>
  <c r="P229" i="16"/>
  <c r="Q229" i="16"/>
  <c r="R229" i="16" s="1"/>
  <c r="N229" i="16" s="1"/>
  <c r="P1896" i="16"/>
  <c r="Q1896" i="16"/>
  <c r="R1896" i="16" s="1"/>
  <c r="N1896" i="16" s="1"/>
  <c r="Q1623" i="16"/>
  <c r="R1623" i="16" s="1"/>
  <c r="N1623" i="16" s="1"/>
  <c r="P1623" i="16"/>
  <c r="Q1085" i="16"/>
  <c r="R1085" i="16" s="1"/>
  <c r="N1085" i="16" s="1"/>
  <c r="P1085" i="16"/>
  <c r="P1110" i="16"/>
  <c r="Q1110" i="16"/>
  <c r="R1110" i="16" s="1"/>
  <c r="N1110" i="16" s="1"/>
  <c r="Q1843" i="16"/>
  <c r="R1843" i="16" s="1"/>
  <c r="N1843" i="16" s="1"/>
  <c r="P1843" i="16"/>
  <c r="Q1630" i="16"/>
  <c r="R1630" i="16" s="1"/>
  <c r="N1630" i="16" s="1"/>
  <c r="P1630" i="16"/>
  <c r="Q337" i="16"/>
  <c r="R337" i="16" s="1"/>
  <c r="N337" i="16" s="1"/>
  <c r="P337" i="16"/>
  <c r="Q64" i="16"/>
  <c r="R64" i="16" s="1"/>
  <c r="N64" i="16" s="1"/>
  <c r="P64" i="16"/>
  <c r="Q760" i="16"/>
  <c r="R760" i="16" s="1"/>
  <c r="N760" i="16" s="1"/>
  <c r="P760" i="16"/>
  <c r="P666" i="16"/>
  <c r="Q666" i="16"/>
  <c r="R666" i="16" s="1"/>
  <c r="N666" i="16" s="1"/>
  <c r="Q585" i="16"/>
  <c r="R585" i="16" s="1"/>
  <c r="N585" i="16" s="1"/>
  <c r="P585" i="16"/>
  <c r="Q250" i="16"/>
  <c r="R250" i="16" s="1"/>
  <c r="N250" i="16" s="1"/>
  <c r="P250" i="16"/>
  <c r="Q983" i="16"/>
  <c r="R983" i="16" s="1"/>
  <c r="N983" i="16" s="1"/>
  <c r="P983" i="16"/>
  <c r="Q1609" i="16"/>
  <c r="R1609" i="16" s="1"/>
  <c r="N1609" i="16" s="1"/>
  <c r="P1609" i="16"/>
  <c r="Q1347" i="16"/>
  <c r="R1347" i="16" s="1"/>
  <c r="N1347" i="16" s="1"/>
  <c r="P1347" i="16"/>
  <c r="Q2069" i="16"/>
  <c r="R2069" i="16" s="1"/>
  <c r="N2069" i="16" s="1"/>
  <c r="P2069" i="16"/>
  <c r="P1554" i="16"/>
  <c r="Q1554" i="16"/>
  <c r="R1554" i="16" s="1"/>
  <c r="N1554" i="16" s="1"/>
  <c r="Q1568" i="16"/>
  <c r="R1568" i="16" s="1"/>
  <c r="N1568" i="16" s="1"/>
  <c r="P1568" i="16"/>
  <c r="P1330" i="16"/>
  <c r="Q1330" i="16"/>
  <c r="R1330" i="16" s="1"/>
  <c r="N1330" i="16" s="1"/>
  <c r="P1102" i="16"/>
  <c r="Q1102" i="16"/>
  <c r="R1102" i="16" s="1"/>
  <c r="N1102" i="16" s="1"/>
  <c r="P1836" i="16"/>
  <c r="Q1836" i="16"/>
  <c r="R1836" i="16" s="1"/>
  <c r="N1836" i="16" s="1"/>
  <c r="Q2532" i="16"/>
  <c r="R2532" i="16" s="1"/>
  <c r="N2532" i="16" s="1"/>
  <c r="P2532" i="16"/>
  <c r="Q2474" i="16"/>
  <c r="R2474" i="16" s="1"/>
  <c r="N2474" i="16" s="1"/>
  <c r="P2474" i="16"/>
  <c r="P2415" i="16"/>
  <c r="Q2415" i="16"/>
  <c r="R2415" i="16" s="1"/>
  <c r="N2415" i="16" s="1"/>
  <c r="P2331" i="16"/>
  <c r="Q2331" i="16"/>
  <c r="R2331" i="16" s="1"/>
  <c r="N2331" i="16" s="1"/>
  <c r="Q1985" i="16"/>
  <c r="R1985" i="16" s="1"/>
  <c r="N1985" i="16" s="1"/>
  <c r="P1985" i="16"/>
  <c r="Q1950" i="16"/>
  <c r="R1950" i="16" s="1"/>
  <c r="N1950" i="16" s="1"/>
  <c r="P1950" i="16"/>
  <c r="Q2227" i="16"/>
  <c r="R2227" i="16" s="1"/>
  <c r="N2227" i="16" s="1"/>
  <c r="P2227" i="16"/>
  <c r="Q2169" i="16"/>
  <c r="R2169" i="16" s="1"/>
  <c r="N2169" i="16" s="1"/>
  <c r="P2169" i="16"/>
  <c r="Q2073" i="16"/>
  <c r="R2073" i="16" s="1"/>
  <c r="N2073" i="16" s="1"/>
  <c r="P2073" i="16"/>
  <c r="Q3812" i="16"/>
  <c r="R3812" i="16" s="1"/>
  <c r="N3812" i="16" s="1"/>
  <c r="P3812" i="16"/>
  <c r="Q3743" i="16"/>
  <c r="R3743" i="16" s="1"/>
  <c r="N3743" i="16" s="1"/>
  <c r="P3743" i="16"/>
  <c r="Q3695" i="16"/>
  <c r="R3695" i="16" s="1"/>
  <c r="N3695" i="16" s="1"/>
  <c r="P3695" i="16"/>
  <c r="Q3636" i="16"/>
  <c r="R3636" i="16" s="1"/>
  <c r="N3636" i="16" s="1"/>
  <c r="P3636" i="16"/>
  <c r="P2545" i="16"/>
  <c r="Q2545" i="16"/>
  <c r="R2545" i="16" s="1"/>
  <c r="N2545" i="16" s="1"/>
  <c r="Q2486" i="16"/>
  <c r="R2486" i="16" s="1"/>
  <c r="N2486" i="16" s="1"/>
  <c r="P2486" i="16"/>
  <c r="P2427" i="16"/>
  <c r="Q2427" i="16"/>
  <c r="R2427" i="16" s="1"/>
  <c r="N2427" i="16" s="1"/>
  <c r="Q2355" i="16"/>
  <c r="R2355" i="16" s="1"/>
  <c r="N2355" i="16" s="1"/>
  <c r="P2355" i="16"/>
  <c r="Q1997" i="16"/>
  <c r="R1997" i="16" s="1"/>
  <c r="N1997" i="16" s="1"/>
  <c r="P1997" i="16"/>
  <c r="Q1962" i="16"/>
  <c r="R1962" i="16" s="1"/>
  <c r="N1962" i="16" s="1"/>
  <c r="P1962" i="16"/>
  <c r="Q2240" i="16"/>
  <c r="R2240" i="16" s="1"/>
  <c r="N2240" i="16" s="1"/>
  <c r="P2240" i="16"/>
  <c r="Q2180" i="16"/>
  <c r="R2180" i="16" s="1"/>
  <c r="N2180" i="16" s="1"/>
  <c r="P2180" i="16"/>
  <c r="Q2085" i="16"/>
  <c r="R2085" i="16" s="1"/>
  <c r="N2085" i="16" s="1"/>
  <c r="P2085" i="16"/>
  <c r="Q3825" i="16"/>
  <c r="R3825" i="16" s="1"/>
  <c r="N3825" i="16" s="1"/>
  <c r="P3825" i="16"/>
  <c r="P3754" i="16"/>
  <c r="Q3754" i="16"/>
  <c r="R3754" i="16" s="1"/>
  <c r="N3754" i="16" s="1"/>
  <c r="Q3707" i="16"/>
  <c r="R3707" i="16" s="1"/>
  <c r="N3707" i="16" s="1"/>
  <c r="P3707" i="16"/>
  <c r="Q3648" i="16"/>
  <c r="R3648" i="16" s="1"/>
  <c r="N3648" i="16" s="1"/>
  <c r="P3648" i="16"/>
  <c r="P2988" i="16"/>
  <c r="Q2988" i="16"/>
  <c r="R2988" i="16" s="1"/>
  <c r="N2988" i="16" s="1"/>
  <c r="Q2954" i="16"/>
  <c r="R2954" i="16" s="1"/>
  <c r="N2954" i="16" s="1"/>
  <c r="P2954" i="16"/>
  <c r="P2871" i="16"/>
  <c r="Q2871" i="16"/>
  <c r="R2871" i="16" s="1"/>
  <c r="N2871" i="16" s="1"/>
  <c r="Q2800" i="16"/>
  <c r="R2800" i="16" s="1"/>
  <c r="N2800" i="16" s="1"/>
  <c r="P2800" i="16"/>
  <c r="P2441" i="16"/>
  <c r="Q2441" i="16"/>
  <c r="R2441" i="16" s="1"/>
  <c r="N2441" i="16" s="1"/>
  <c r="P2406" i="16"/>
  <c r="Q2406" i="16"/>
  <c r="R2406" i="16" s="1"/>
  <c r="N2406" i="16" s="1"/>
  <c r="Q2682" i="16"/>
  <c r="R2682" i="16" s="1"/>
  <c r="N2682" i="16" s="1"/>
  <c r="P2682" i="16"/>
  <c r="Q2624" i="16"/>
  <c r="R2624" i="16" s="1"/>
  <c r="N2624" i="16" s="1"/>
  <c r="P2624" i="16"/>
  <c r="P2541" i="16"/>
  <c r="Q2541" i="16"/>
  <c r="R2541" i="16" s="1"/>
  <c r="N2541" i="16" s="1"/>
  <c r="P2459" i="16"/>
  <c r="Q2459" i="16"/>
  <c r="R2459" i="16" s="1"/>
  <c r="N2459" i="16" s="1"/>
  <c r="P2423" i="16"/>
  <c r="Q2423" i="16"/>
  <c r="R2423" i="16" s="1"/>
  <c r="N2423" i="16" s="1"/>
  <c r="Q2352" i="16"/>
  <c r="R2352" i="16" s="1"/>
  <c r="N2352" i="16" s="1"/>
  <c r="P2352" i="16"/>
  <c r="Q1284" i="16"/>
  <c r="R1284" i="16" s="1"/>
  <c r="N1284" i="16" s="1"/>
  <c r="P1284" i="16"/>
  <c r="Q3001" i="16"/>
  <c r="R3001" i="16" s="1"/>
  <c r="N3001" i="16" s="1"/>
  <c r="P3001" i="16"/>
  <c r="Q2966" i="16"/>
  <c r="R2966" i="16" s="1"/>
  <c r="N2966" i="16" s="1"/>
  <c r="P2966" i="16"/>
  <c r="P2883" i="16"/>
  <c r="Q2883" i="16"/>
  <c r="R2883" i="16" s="1"/>
  <c r="N2883" i="16" s="1"/>
  <c r="P2813" i="16"/>
  <c r="Q2813" i="16"/>
  <c r="R2813" i="16" s="1"/>
  <c r="N2813" i="16" s="1"/>
  <c r="P2453" i="16"/>
  <c r="Q2453" i="16"/>
  <c r="R2453" i="16" s="1"/>
  <c r="N2453" i="16" s="1"/>
  <c r="Q2418" i="16"/>
  <c r="R2418" i="16" s="1"/>
  <c r="N2418" i="16" s="1"/>
  <c r="P2418" i="16"/>
  <c r="Q2695" i="16"/>
  <c r="R2695" i="16" s="1"/>
  <c r="N2695" i="16" s="1"/>
  <c r="P2695" i="16"/>
  <c r="Q2636" i="16"/>
  <c r="R2636" i="16" s="1"/>
  <c r="N2636" i="16" s="1"/>
  <c r="P2636" i="16"/>
  <c r="P2553" i="16"/>
  <c r="Q2553" i="16"/>
  <c r="R2553" i="16" s="1"/>
  <c r="N2553" i="16" s="1"/>
  <c r="Q2470" i="16"/>
  <c r="R2470" i="16" s="1"/>
  <c r="N2470" i="16" s="1"/>
  <c r="P2470" i="16"/>
  <c r="P2435" i="16"/>
  <c r="Q2435" i="16"/>
  <c r="R2435" i="16" s="1"/>
  <c r="N2435" i="16" s="1"/>
  <c r="Q2365" i="16"/>
  <c r="R2365" i="16" s="1"/>
  <c r="N2365" i="16" s="1"/>
  <c r="P2365" i="16"/>
  <c r="Q1583" i="16"/>
  <c r="R1583" i="16" s="1"/>
  <c r="N1583" i="16" s="1"/>
  <c r="P1583" i="16"/>
  <c r="Q3301" i="16"/>
  <c r="R3301" i="16" s="1"/>
  <c r="N3301" i="16" s="1"/>
  <c r="P3301" i="16"/>
  <c r="Q3267" i="16"/>
  <c r="R3267" i="16" s="1"/>
  <c r="N3267" i="16" s="1"/>
  <c r="P3267" i="16"/>
  <c r="P3184" i="16"/>
  <c r="Q3184" i="16"/>
  <c r="R3184" i="16" s="1"/>
  <c r="N3184" i="16" s="1"/>
  <c r="P3112" i="16"/>
  <c r="Q3112" i="16"/>
  <c r="R3112" i="16" s="1"/>
  <c r="N3112" i="16" s="1"/>
  <c r="P2753" i="16"/>
  <c r="Q2753" i="16"/>
  <c r="R2753" i="16" s="1"/>
  <c r="N2753" i="16" s="1"/>
  <c r="Q2730" i="16"/>
  <c r="R2730" i="16" s="1"/>
  <c r="N2730" i="16" s="1"/>
  <c r="P2730" i="16"/>
  <c r="P2996" i="16"/>
  <c r="Q2996" i="16"/>
  <c r="R2996" i="16" s="1"/>
  <c r="N2996" i="16" s="1"/>
  <c r="P2936" i="16"/>
  <c r="Q2936" i="16"/>
  <c r="R2936" i="16" s="1"/>
  <c r="N2936" i="16" s="1"/>
  <c r="P2853" i="16"/>
  <c r="Q2853" i="16"/>
  <c r="R2853" i="16" s="1"/>
  <c r="N2853" i="16" s="1"/>
  <c r="Q2782" i="16"/>
  <c r="R2782" i="16" s="1"/>
  <c r="N2782" i="16" s="1"/>
  <c r="P2782" i="16"/>
  <c r="Q2735" i="16"/>
  <c r="R2735" i="16" s="1"/>
  <c r="N2735" i="16" s="1"/>
  <c r="P2735" i="16"/>
  <c r="Q2675" i="16"/>
  <c r="R2675" i="16" s="1"/>
  <c r="N2675" i="16" s="1"/>
  <c r="P2675" i="16"/>
  <c r="P1596" i="16"/>
  <c r="Q1596" i="16"/>
  <c r="R1596" i="16" s="1"/>
  <c r="N1596" i="16" s="1"/>
  <c r="Q3313" i="16"/>
  <c r="R3313" i="16" s="1"/>
  <c r="N3313" i="16" s="1"/>
  <c r="P3313" i="16"/>
  <c r="P3278" i="16"/>
  <c r="Q3278" i="16"/>
  <c r="R3278" i="16" s="1"/>
  <c r="N3278" i="16" s="1"/>
  <c r="Q3195" i="16"/>
  <c r="R3195" i="16" s="1"/>
  <c r="N3195" i="16" s="1"/>
  <c r="P3195" i="16"/>
  <c r="P3124" i="16"/>
  <c r="Q3124" i="16"/>
  <c r="R3124" i="16" s="1"/>
  <c r="N3124" i="16" s="1"/>
  <c r="Q2766" i="16"/>
  <c r="R2766" i="16" s="1"/>
  <c r="N2766" i="16" s="1"/>
  <c r="P2766" i="16"/>
  <c r="Q2742" i="16"/>
  <c r="R2742" i="16" s="1"/>
  <c r="N2742" i="16" s="1"/>
  <c r="P2742" i="16"/>
  <c r="P3008" i="16"/>
  <c r="Q3008" i="16"/>
  <c r="R3008" i="16" s="1"/>
  <c r="N3008" i="16" s="1"/>
  <c r="Q2947" i="16"/>
  <c r="R2947" i="16" s="1"/>
  <c r="N2947" i="16" s="1"/>
  <c r="P2947" i="16"/>
  <c r="Q2865" i="16"/>
  <c r="R2865" i="16" s="1"/>
  <c r="N2865" i="16" s="1"/>
  <c r="P2865" i="16"/>
  <c r="Q2794" i="16"/>
  <c r="R2794" i="16" s="1"/>
  <c r="N2794" i="16" s="1"/>
  <c r="P2794" i="16"/>
  <c r="Q2747" i="16"/>
  <c r="R2747" i="16" s="1"/>
  <c r="N2747" i="16" s="1"/>
  <c r="P2747" i="16"/>
  <c r="Q2688" i="16"/>
  <c r="R2688" i="16" s="1"/>
  <c r="N2688" i="16" s="1"/>
  <c r="P2688" i="16"/>
  <c r="Q1762" i="16"/>
  <c r="R1762" i="16" s="1"/>
  <c r="N1762" i="16" s="1"/>
  <c r="P1762" i="16"/>
  <c r="Q2460" i="16"/>
  <c r="R2460" i="16" s="1"/>
  <c r="N2460" i="16" s="1"/>
  <c r="P2460" i="16"/>
  <c r="P2403" i="16"/>
  <c r="Q2403" i="16"/>
  <c r="R2403" i="16" s="1"/>
  <c r="N2403" i="16" s="1"/>
  <c r="Q2343" i="16"/>
  <c r="R2343" i="16" s="1"/>
  <c r="N2343" i="16" s="1"/>
  <c r="P2343" i="16"/>
  <c r="P2261" i="16"/>
  <c r="Q2261" i="16"/>
  <c r="R2261" i="16" s="1"/>
  <c r="N2261" i="16" s="1"/>
  <c r="Q1913" i="16"/>
  <c r="R1913" i="16" s="1"/>
  <c r="N1913" i="16" s="1"/>
  <c r="P1913" i="16"/>
  <c r="Q1877" i="16"/>
  <c r="R1877" i="16" s="1"/>
  <c r="N1877" i="16" s="1"/>
  <c r="P1877" i="16"/>
  <c r="P2156" i="16"/>
  <c r="Q2156" i="16"/>
  <c r="R2156" i="16" s="1"/>
  <c r="N2156" i="16" s="1"/>
  <c r="P2095" i="16"/>
  <c r="Q2095" i="16"/>
  <c r="R2095" i="16" s="1"/>
  <c r="N2095" i="16" s="1"/>
  <c r="Q3836" i="16"/>
  <c r="R3836" i="16" s="1"/>
  <c r="N3836" i="16" s="1"/>
  <c r="P3836" i="16"/>
  <c r="Q3741" i="16"/>
  <c r="R3741" i="16" s="1"/>
  <c r="N3741" i="16" s="1"/>
  <c r="P3741" i="16"/>
  <c r="Q3670" i="16"/>
  <c r="R3670" i="16" s="1"/>
  <c r="N3670" i="16" s="1"/>
  <c r="P3670" i="16"/>
  <c r="Q3624" i="16"/>
  <c r="R3624" i="16" s="1"/>
  <c r="N3624" i="16" s="1"/>
  <c r="P3624" i="16"/>
  <c r="Q3564" i="16"/>
  <c r="R3564" i="16" s="1"/>
  <c r="N3564" i="16" s="1"/>
  <c r="P3564" i="16"/>
  <c r="P2473" i="16"/>
  <c r="Q2473" i="16"/>
  <c r="R2473" i="16" s="1"/>
  <c r="N2473" i="16" s="1"/>
  <c r="Q2414" i="16"/>
  <c r="R2414" i="16" s="1"/>
  <c r="N2414" i="16" s="1"/>
  <c r="P2414" i="16"/>
  <c r="Q2356" i="16"/>
  <c r="R2356" i="16" s="1"/>
  <c r="N2356" i="16" s="1"/>
  <c r="P2356" i="16"/>
  <c r="Q2272" i="16"/>
  <c r="R2272" i="16" s="1"/>
  <c r="N2272" i="16" s="1"/>
  <c r="P2272" i="16"/>
  <c r="Q1925" i="16"/>
  <c r="R1925" i="16" s="1"/>
  <c r="N1925" i="16" s="1"/>
  <c r="P1925" i="16"/>
  <c r="Q1890" i="16"/>
  <c r="R1890" i="16" s="1"/>
  <c r="N1890" i="16" s="1"/>
  <c r="P1890" i="16"/>
  <c r="P2167" i="16"/>
  <c r="Q2167" i="16"/>
  <c r="R2167" i="16" s="1"/>
  <c r="N2167" i="16" s="1"/>
  <c r="P2107" i="16"/>
  <c r="Q2107" i="16"/>
  <c r="R2107" i="16" s="1"/>
  <c r="N2107" i="16" s="1"/>
  <c r="P3826" i="16"/>
  <c r="Q3826" i="16"/>
  <c r="R3826" i="16" s="1"/>
  <c r="N3826" i="16" s="1"/>
  <c r="Q3753" i="16"/>
  <c r="R3753" i="16" s="1"/>
  <c r="N3753" i="16" s="1"/>
  <c r="P3753" i="16"/>
  <c r="P3682" i="16"/>
  <c r="Q3682" i="16"/>
  <c r="R3682" i="16" s="1"/>
  <c r="N3682" i="16" s="1"/>
  <c r="Q3634" i="16"/>
  <c r="R3634" i="16" s="1"/>
  <c r="N3634" i="16" s="1"/>
  <c r="P3634" i="16"/>
  <c r="Q3576" i="16"/>
  <c r="R3576" i="16" s="1"/>
  <c r="N3576" i="16" s="1"/>
  <c r="P3576" i="16"/>
  <c r="P2629" i="16"/>
  <c r="Q2629" i="16"/>
  <c r="R2629" i="16" s="1"/>
  <c r="N2629" i="16" s="1"/>
  <c r="Q2570" i="16"/>
  <c r="R2570" i="16" s="1"/>
  <c r="N2570" i="16" s="1"/>
  <c r="P2570" i="16"/>
  <c r="P2511" i="16"/>
  <c r="Q2511" i="16"/>
  <c r="R2511" i="16" s="1"/>
  <c r="N2511" i="16" s="1"/>
  <c r="Q2440" i="16"/>
  <c r="R2440" i="16" s="1"/>
  <c r="N2440" i="16" s="1"/>
  <c r="P2440" i="16"/>
  <c r="Q2082" i="16"/>
  <c r="R2082" i="16" s="1"/>
  <c r="N2082" i="16" s="1"/>
  <c r="P2082" i="16"/>
  <c r="P2045" i="16"/>
  <c r="Q2045" i="16"/>
  <c r="R2045" i="16" s="1"/>
  <c r="N2045" i="16" s="1"/>
  <c r="Q2323" i="16"/>
  <c r="R2323" i="16" s="1"/>
  <c r="N2323" i="16" s="1"/>
  <c r="P2323" i="16"/>
  <c r="P2263" i="16"/>
  <c r="Q2263" i="16"/>
  <c r="R2263" i="16" s="1"/>
  <c r="N2263" i="16" s="1"/>
  <c r="Q2168" i="16"/>
  <c r="R2168" i="16" s="1"/>
  <c r="N2168" i="16" s="1"/>
  <c r="P2168" i="16"/>
  <c r="Q2097" i="16"/>
  <c r="R2097" i="16" s="1"/>
  <c r="N2097" i="16" s="1"/>
  <c r="P2097" i="16"/>
  <c r="Q3677" i="16"/>
  <c r="R3677" i="16" s="1"/>
  <c r="N3677" i="16" s="1"/>
  <c r="P3677" i="16"/>
  <c r="P3790" i="16"/>
  <c r="Q3790" i="16"/>
  <c r="R3790" i="16" s="1"/>
  <c r="N3790" i="16" s="1"/>
  <c r="P3732" i="16"/>
  <c r="Q3732" i="16"/>
  <c r="R3732" i="16" s="1"/>
  <c r="N3732" i="16" s="1"/>
  <c r="Q2341" i="16"/>
  <c r="R2341" i="16" s="1"/>
  <c r="N2341" i="16" s="1"/>
  <c r="P2341" i="16"/>
  <c r="Q2295" i="16"/>
  <c r="R2295" i="16" s="1"/>
  <c r="N2295" i="16" s="1"/>
  <c r="P2295" i="16"/>
  <c r="Q2235" i="16"/>
  <c r="R2235" i="16" s="1"/>
  <c r="N2235" i="16" s="1"/>
  <c r="P2235" i="16"/>
  <c r="P2151" i="16"/>
  <c r="Q2151" i="16"/>
  <c r="R2151" i="16" s="1"/>
  <c r="N2151" i="16" s="1"/>
  <c r="P3810" i="16"/>
  <c r="Q3810" i="16"/>
  <c r="R3810" i="16" s="1"/>
  <c r="N3810" i="16" s="1"/>
  <c r="P3833" i="16"/>
  <c r="Q3833" i="16"/>
  <c r="R3833" i="16" s="1"/>
  <c r="N3833" i="16" s="1"/>
  <c r="Q3534" i="16"/>
  <c r="R3534" i="16" s="1"/>
  <c r="N3534" i="16" s="1"/>
  <c r="P3534" i="16"/>
  <c r="P3776" i="16"/>
  <c r="Q3776" i="16"/>
  <c r="R3776" i="16" s="1"/>
  <c r="N3776" i="16" s="1"/>
  <c r="P3728" i="16"/>
  <c r="Q3728" i="16"/>
  <c r="R3728" i="16" s="1"/>
  <c r="N3728" i="16" s="1"/>
  <c r="Q3632" i="16"/>
  <c r="R3632" i="16" s="1"/>
  <c r="N3632" i="16" s="1"/>
  <c r="P3632" i="16"/>
  <c r="Q3562" i="16"/>
  <c r="R3562" i="16" s="1"/>
  <c r="N3562" i="16" s="1"/>
  <c r="P3562" i="16"/>
  <c r="P3516" i="16"/>
  <c r="Q3516" i="16"/>
  <c r="R3516" i="16" s="1"/>
  <c r="N3516" i="16" s="1"/>
  <c r="P3456" i="16"/>
  <c r="Q3456" i="16"/>
  <c r="R3456" i="16" s="1"/>
  <c r="N3456" i="16" s="1"/>
  <c r="P2509" i="16"/>
  <c r="Q2509" i="16"/>
  <c r="R2509" i="16" s="1"/>
  <c r="N2509" i="16" s="1"/>
  <c r="Q2450" i="16"/>
  <c r="R2450" i="16" s="1"/>
  <c r="N2450" i="16" s="1"/>
  <c r="P2450" i="16"/>
  <c r="P2390" i="16"/>
  <c r="Q2390" i="16"/>
  <c r="R2390" i="16" s="1"/>
  <c r="N2390" i="16" s="1"/>
  <c r="Q2308" i="16"/>
  <c r="R2308" i="16" s="1"/>
  <c r="N2308" i="16" s="1"/>
  <c r="P2308" i="16"/>
  <c r="Q1961" i="16"/>
  <c r="R1961" i="16" s="1"/>
  <c r="N1961" i="16" s="1"/>
  <c r="P1961" i="16"/>
  <c r="Q1926" i="16"/>
  <c r="R1926" i="16" s="1"/>
  <c r="N1926" i="16" s="1"/>
  <c r="P1926" i="16"/>
  <c r="Q2204" i="16"/>
  <c r="R2204" i="16" s="1"/>
  <c r="N2204" i="16" s="1"/>
  <c r="P2204" i="16"/>
  <c r="Q2145" i="16"/>
  <c r="R2145" i="16" s="1"/>
  <c r="N2145" i="16" s="1"/>
  <c r="P2145" i="16"/>
  <c r="Q3607" i="16"/>
  <c r="R3607" i="16" s="1"/>
  <c r="N3607" i="16" s="1"/>
  <c r="P3607" i="16"/>
  <c r="Q3789" i="16"/>
  <c r="R3789" i="16" s="1"/>
  <c r="N3789" i="16" s="1"/>
  <c r="P3789" i="16"/>
  <c r="Q3718" i="16"/>
  <c r="R3718" i="16" s="1"/>
  <c r="N3718" i="16" s="1"/>
  <c r="P3718" i="16"/>
  <c r="Q3671" i="16"/>
  <c r="R3671" i="16" s="1"/>
  <c r="N3671" i="16" s="1"/>
  <c r="P3671" i="16"/>
  <c r="P3611" i="16"/>
  <c r="Q3611" i="16"/>
  <c r="R3611" i="16" s="1"/>
  <c r="N3611" i="16" s="1"/>
  <c r="Q2100" i="16"/>
  <c r="R2100" i="16" s="1"/>
  <c r="N2100" i="16" s="1"/>
  <c r="P2100" i="16"/>
  <c r="Q3817" i="16"/>
  <c r="R3817" i="16" s="1"/>
  <c r="N3817" i="16" s="1"/>
  <c r="P3817" i="16"/>
  <c r="Q3782" i="16"/>
  <c r="R3782" i="16" s="1"/>
  <c r="N3782" i="16" s="1"/>
  <c r="P3782" i="16"/>
  <c r="Q3711" i="16"/>
  <c r="R3711" i="16" s="1"/>
  <c r="N3711" i="16" s="1"/>
  <c r="P3711" i="16"/>
  <c r="Q3628" i="16"/>
  <c r="R3628" i="16" s="1"/>
  <c r="N3628" i="16" s="1"/>
  <c r="P3628" i="16"/>
  <c r="Q3269" i="16"/>
  <c r="R3269" i="16" s="1"/>
  <c r="N3269" i="16" s="1"/>
  <c r="P3269" i="16"/>
  <c r="P3246" i="16"/>
  <c r="Q3246" i="16"/>
  <c r="R3246" i="16" s="1"/>
  <c r="N3246" i="16" s="1"/>
  <c r="Q3512" i="16"/>
  <c r="R3512" i="16" s="1"/>
  <c r="N3512" i="16" s="1"/>
  <c r="P3512" i="16"/>
  <c r="Q3453" i="16"/>
  <c r="R3453" i="16" s="1"/>
  <c r="N3453" i="16" s="1"/>
  <c r="P3453" i="16"/>
  <c r="Q3369" i="16"/>
  <c r="R3369" i="16" s="1"/>
  <c r="N3369" i="16" s="1"/>
  <c r="P3369" i="16"/>
  <c r="Q3299" i="16"/>
  <c r="R3299" i="16" s="1"/>
  <c r="N3299" i="16" s="1"/>
  <c r="P3299" i="16"/>
  <c r="P3250" i="16"/>
  <c r="Q3250" i="16"/>
  <c r="R3250" i="16" s="1"/>
  <c r="N3250" i="16" s="1"/>
  <c r="P3191" i="16"/>
  <c r="Q3191" i="16"/>
  <c r="R3191" i="16" s="1"/>
  <c r="N3191" i="16" s="1"/>
  <c r="Q663" i="16"/>
  <c r="R663" i="16" s="1"/>
  <c r="N663" i="16" s="1"/>
  <c r="P663" i="16"/>
  <c r="Q555" i="16"/>
  <c r="R555" i="16" s="1"/>
  <c r="N555" i="16" s="1"/>
  <c r="P555" i="16"/>
  <c r="Q349" i="16"/>
  <c r="R349" i="16" s="1"/>
  <c r="N349" i="16" s="1"/>
  <c r="P349" i="16"/>
  <c r="P1278" i="16"/>
  <c r="Q1278" i="16"/>
  <c r="R1278" i="16" s="1"/>
  <c r="N1278" i="16" s="1"/>
  <c r="Q2445" i="16"/>
  <c r="R2445" i="16" s="1"/>
  <c r="N2445" i="16" s="1"/>
  <c r="P2445" i="16"/>
  <c r="P254" i="16"/>
  <c r="Q254" i="16"/>
  <c r="R254" i="16" s="1"/>
  <c r="N254" i="16" s="1"/>
  <c r="Q1543" i="16"/>
  <c r="R1543" i="16" s="1"/>
  <c r="N1543" i="16" s="1"/>
  <c r="P1543" i="16"/>
  <c r="Q925" i="16"/>
  <c r="R925" i="16" s="1"/>
  <c r="N925" i="16" s="1"/>
  <c r="P925" i="16"/>
  <c r="Q807" i="16"/>
  <c r="R807" i="16" s="1"/>
  <c r="N807" i="16" s="1"/>
  <c r="P807" i="16"/>
  <c r="Q319" i="16"/>
  <c r="R319" i="16" s="1"/>
  <c r="N319" i="16" s="1"/>
  <c r="P319" i="16"/>
  <c r="P694" i="16"/>
  <c r="Q694" i="16"/>
  <c r="R694" i="16" s="1"/>
  <c r="N694" i="16" s="1"/>
  <c r="Q2077" i="16"/>
  <c r="R2077" i="16" s="1"/>
  <c r="N2077" i="16" s="1"/>
  <c r="P2077" i="16"/>
  <c r="Q1253" i="16"/>
  <c r="R1253" i="16" s="1"/>
  <c r="N1253" i="16" s="1"/>
  <c r="P1253" i="16"/>
  <c r="P1351" i="16"/>
  <c r="Q1351" i="16"/>
  <c r="R1351" i="16" s="1"/>
  <c r="N1351" i="16" s="1"/>
  <c r="P2344" i="16"/>
  <c r="Q2344" i="16"/>
  <c r="R2344" i="16" s="1"/>
  <c r="N2344" i="16" s="1"/>
  <c r="Q484" i="16"/>
  <c r="R484" i="16" s="1"/>
  <c r="N484" i="16" s="1"/>
  <c r="P484" i="16"/>
  <c r="Q219" i="16"/>
  <c r="R219" i="16" s="1"/>
  <c r="N219" i="16" s="1"/>
  <c r="P219" i="16"/>
  <c r="Q519" i="16"/>
  <c r="R519" i="16" s="1"/>
  <c r="N519" i="16" s="1"/>
  <c r="P519" i="16"/>
  <c r="Q449" i="16"/>
  <c r="R449" i="16" s="1"/>
  <c r="N449" i="16" s="1"/>
  <c r="P449" i="16"/>
  <c r="Q205" i="16"/>
  <c r="R205" i="16" s="1"/>
  <c r="N205" i="16" s="1"/>
  <c r="P205" i="16"/>
  <c r="Q463" i="16"/>
  <c r="R463" i="16" s="1"/>
  <c r="N463" i="16" s="1"/>
  <c r="P463" i="16"/>
  <c r="P154" i="16"/>
  <c r="Q154" i="16"/>
  <c r="R154" i="16" s="1"/>
  <c r="N154" i="16" s="1"/>
  <c r="P849" i="16"/>
  <c r="Q849" i="16"/>
  <c r="R849" i="16" s="1"/>
  <c r="N849" i="16" s="1"/>
  <c r="Q553" i="16"/>
  <c r="R553" i="16" s="1"/>
  <c r="N553" i="16" s="1"/>
  <c r="P553" i="16"/>
  <c r="Q1227" i="16"/>
  <c r="R1227" i="16" s="1"/>
  <c r="N1227" i="16" s="1"/>
  <c r="P1227" i="16"/>
  <c r="P1936" i="16"/>
  <c r="Q1936" i="16"/>
  <c r="R1936" i="16" s="1"/>
  <c r="N1936" i="16" s="1"/>
  <c r="Q1397" i="16"/>
  <c r="R1397" i="16" s="1"/>
  <c r="N1397" i="16" s="1"/>
  <c r="P1397" i="16"/>
  <c r="P1446" i="16"/>
  <c r="Q1446" i="16"/>
  <c r="R1446" i="16" s="1"/>
  <c r="N1446" i="16" s="1"/>
  <c r="Q1161" i="16"/>
  <c r="R1161" i="16" s="1"/>
  <c r="N1161" i="16" s="1"/>
  <c r="P1161" i="16"/>
  <c r="Q1989" i="16"/>
  <c r="R1989" i="16" s="1"/>
  <c r="N1989" i="16" s="1"/>
  <c r="P1989" i="16"/>
  <c r="Q793" i="16"/>
  <c r="R793" i="16" s="1"/>
  <c r="N793" i="16" s="1"/>
  <c r="P793" i="16"/>
  <c r="Q532" i="16"/>
  <c r="R532" i="16" s="1"/>
  <c r="N532" i="16" s="1"/>
  <c r="P532" i="16"/>
  <c r="Q174" i="16"/>
  <c r="R174" i="16" s="1"/>
  <c r="N174" i="16" s="1"/>
  <c r="P174" i="16"/>
  <c r="Q331" i="16"/>
  <c r="R331" i="16" s="1"/>
  <c r="N331" i="16" s="1"/>
  <c r="P331" i="16"/>
  <c r="Q1039" i="16"/>
  <c r="R1039" i="16" s="1"/>
  <c r="N1039" i="16" s="1"/>
  <c r="P1039" i="16"/>
  <c r="P706" i="16"/>
  <c r="Q706" i="16"/>
  <c r="R706" i="16" s="1"/>
  <c r="N706" i="16" s="1"/>
  <c r="Q420" i="16"/>
  <c r="R420" i="16" s="1"/>
  <c r="N420" i="16" s="1"/>
  <c r="P420" i="16"/>
  <c r="Q1095" i="16"/>
  <c r="R1095" i="16" s="1"/>
  <c r="N1095" i="16" s="1"/>
  <c r="P1095" i="16"/>
  <c r="P1803" i="16"/>
  <c r="Q1803" i="16"/>
  <c r="R1803" i="16" s="1"/>
  <c r="N1803" i="16" s="1"/>
  <c r="P1266" i="16"/>
  <c r="Q1266" i="16"/>
  <c r="R1266" i="16" s="1"/>
  <c r="N1266" i="16" s="1"/>
  <c r="P1302" i="16"/>
  <c r="Q1302" i="16"/>
  <c r="R1302" i="16" s="1"/>
  <c r="N1302" i="16" s="1"/>
  <c r="P2023" i="16"/>
  <c r="Q2023" i="16"/>
  <c r="R2023" i="16" s="1"/>
  <c r="N2023" i="16" s="1"/>
  <c r="Q1833" i="16"/>
  <c r="R1833" i="16" s="1"/>
  <c r="N1833" i="16" s="1"/>
  <c r="P1833" i="16"/>
  <c r="Q422" i="16"/>
  <c r="R422" i="16" s="1"/>
  <c r="N422" i="16" s="1"/>
  <c r="P422" i="16"/>
  <c r="Q77" i="16"/>
  <c r="R77" i="16" s="1"/>
  <c r="N77" i="16" s="1"/>
  <c r="P77" i="16"/>
  <c r="P761" i="16"/>
  <c r="Q761" i="16"/>
  <c r="R761" i="16" s="1"/>
  <c r="N761" i="16" s="1"/>
  <c r="Q919" i="16"/>
  <c r="R919" i="16" s="1"/>
  <c r="N919" i="16" s="1"/>
  <c r="P919" i="16"/>
  <c r="P610" i="16"/>
  <c r="Q610" i="16"/>
  <c r="R610" i="16" s="1"/>
  <c r="N610" i="16" s="1"/>
  <c r="Q287" i="16"/>
  <c r="R287" i="16" s="1"/>
  <c r="N287" i="16" s="1"/>
  <c r="P287" i="16"/>
  <c r="Q1007" i="16"/>
  <c r="R1007" i="16" s="1"/>
  <c r="N1007" i="16" s="1"/>
  <c r="P1007" i="16"/>
  <c r="Q1683" i="16"/>
  <c r="R1683" i="16" s="1"/>
  <c r="N1683" i="16" s="1"/>
  <c r="P1683" i="16"/>
  <c r="Q1384" i="16"/>
  <c r="R1384" i="16" s="1"/>
  <c r="N1384" i="16" s="1"/>
  <c r="P1384" i="16"/>
  <c r="Q869" i="16"/>
  <c r="R869" i="16" s="1"/>
  <c r="N869" i="16" s="1"/>
  <c r="P869" i="16"/>
  <c r="Q1915" i="16"/>
  <c r="R1915" i="16" s="1"/>
  <c r="N1915" i="16" s="1"/>
  <c r="P1915" i="16"/>
  <c r="Q1617" i="16"/>
  <c r="R1617" i="16" s="1"/>
  <c r="N1617" i="16" s="1"/>
  <c r="P1617" i="16"/>
  <c r="Q1499" i="16"/>
  <c r="R1499" i="16" s="1"/>
  <c r="N1499" i="16" s="1"/>
  <c r="P1499" i="16"/>
  <c r="P434" i="16"/>
  <c r="Q434" i="16"/>
  <c r="R434" i="16" s="1"/>
  <c r="N434" i="16" s="1"/>
  <c r="Q89" i="16"/>
  <c r="R89" i="16" s="1"/>
  <c r="N89" i="16" s="1"/>
  <c r="P89" i="16"/>
  <c r="Q773" i="16"/>
  <c r="R773" i="16" s="1"/>
  <c r="N773" i="16" s="1"/>
  <c r="P773" i="16"/>
  <c r="Q931" i="16"/>
  <c r="R931" i="16" s="1"/>
  <c r="N931" i="16" s="1"/>
  <c r="P931" i="16"/>
  <c r="Q621" i="16"/>
  <c r="R621" i="16" s="1"/>
  <c r="N621" i="16" s="1"/>
  <c r="P621" i="16"/>
  <c r="Q300" i="16"/>
  <c r="R300" i="16" s="1"/>
  <c r="N300" i="16" s="1"/>
  <c r="P300" i="16"/>
  <c r="Q1020" i="16"/>
  <c r="R1020" i="16" s="1"/>
  <c r="N1020" i="16" s="1"/>
  <c r="P1020" i="16"/>
  <c r="Q1694" i="16"/>
  <c r="R1694" i="16" s="1"/>
  <c r="N1694" i="16" s="1"/>
  <c r="P1694" i="16"/>
  <c r="P1396" i="16"/>
  <c r="Q1396" i="16"/>
  <c r="R1396" i="16" s="1"/>
  <c r="N1396" i="16" s="1"/>
  <c r="Q883" i="16"/>
  <c r="R883" i="16" s="1"/>
  <c r="N883" i="16" s="1"/>
  <c r="P883" i="16"/>
  <c r="Q1927" i="16"/>
  <c r="R1927" i="16" s="1"/>
  <c r="N1927" i="16" s="1"/>
  <c r="P1927" i="16"/>
  <c r="P1628" i="16"/>
  <c r="Q1628" i="16"/>
  <c r="R1628" i="16" s="1"/>
  <c r="N1628" i="16" s="1"/>
  <c r="Q1511" i="16"/>
  <c r="R1511" i="16" s="1"/>
  <c r="N1511" i="16" s="1"/>
  <c r="P1511" i="16"/>
  <c r="P302" i="16"/>
  <c r="Q302" i="16"/>
  <c r="R302" i="16" s="1"/>
  <c r="N302" i="16" s="1"/>
  <c r="Q999" i="16"/>
  <c r="R999" i="16" s="1"/>
  <c r="N999" i="16" s="1"/>
  <c r="P999" i="16"/>
  <c r="Q641" i="16"/>
  <c r="R641" i="16" s="1"/>
  <c r="N641" i="16" s="1"/>
  <c r="P641" i="16"/>
  <c r="Q799" i="16"/>
  <c r="R799" i="16" s="1"/>
  <c r="N799" i="16" s="1"/>
  <c r="P799" i="16"/>
  <c r="Q489" i="16"/>
  <c r="R489" i="16" s="1"/>
  <c r="N489" i="16" s="1"/>
  <c r="P489" i="16"/>
  <c r="Q156" i="16"/>
  <c r="R156" i="16" s="1"/>
  <c r="N156" i="16" s="1"/>
  <c r="P156" i="16"/>
  <c r="Q887" i="16"/>
  <c r="R887" i="16" s="1"/>
  <c r="N887" i="16" s="1"/>
  <c r="P887" i="16"/>
  <c r="P1562" i="16"/>
  <c r="Q1562" i="16"/>
  <c r="R1562" i="16" s="1"/>
  <c r="N1562" i="16" s="1"/>
  <c r="Q1263" i="16"/>
  <c r="R1263" i="16" s="1"/>
  <c r="N1263" i="16" s="1"/>
  <c r="P1263" i="16"/>
  <c r="P1732" i="16"/>
  <c r="Q1732" i="16"/>
  <c r="R1732" i="16" s="1"/>
  <c r="N1732" i="16" s="1"/>
  <c r="P1795" i="16"/>
  <c r="Q1795" i="16"/>
  <c r="R1795" i="16" s="1"/>
  <c r="N1795" i="16" s="1"/>
  <c r="Q1497" i="16"/>
  <c r="R1497" i="16" s="1"/>
  <c r="N1497" i="16" s="1"/>
  <c r="P1497" i="16"/>
  <c r="Q1355" i="16"/>
  <c r="R1355" i="16" s="1"/>
  <c r="N1355" i="16" s="1"/>
  <c r="P1355" i="16"/>
  <c r="P746" i="16"/>
  <c r="Q746" i="16"/>
  <c r="R746" i="16" s="1"/>
  <c r="N746" i="16" s="1"/>
  <c r="Q400" i="16"/>
  <c r="R400" i="16" s="1"/>
  <c r="N400" i="16" s="1"/>
  <c r="P400" i="16"/>
  <c r="Q305" i="16"/>
  <c r="R305" i="16" s="1"/>
  <c r="N305" i="16" s="1"/>
  <c r="P305" i="16"/>
  <c r="P212" i="16"/>
  <c r="Q212" i="16"/>
  <c r="R212" i="16" s="1"/>
  <c r="N212" i="16" s="1"/>
  <c r="Q932" i="16"/>
  <c r="R932" i="16" s="1"/>
  <c r="N932" i="16" s="1"/>
  <c r="P932" i="16"/>
  <c r="Q623" i="16"/>
  <c r="R623" i="16" s="1"/>
  <c r="N623" i="16" s="1"/>
  <c r="P623" i="16"/>
  <c r="Q1249" i="16"/>
  <c r="R1249" i="16" s="1"/>
  <c r="N1249" i="16" s="1"/>
  <c r="P1249" i="16"/>
  <c r="P2005" i="16"/>
  <c r="Q2005" i="16"/>
  <c r="R2005" i="16" s="1"/>
  <c r="N2005" i="16" s="1"/>
  <c r="P1708" i="16"/>
  <c r="Q1708" i="16"/>
  <c r="R1708" i="16" s="1"/>
  <c r="N1708" i="16" s="1"/>
  <c r="P1194" i="16"/>
  <c r="Q1194" i="16"/>
  <c r="R1194" i="16" s="1"/>
  <c r="N1194" i="16" s="1"/>
  <c r="Q1209" i="16"/>
  <c r="R1209" i="16" s="1"/>
  <c r="N1209" i="16" s="1"/>
  <c r="P1209" i="16"/>
  <c r="Q1941" i="16"/>
  <c r="R1941" i="16" s="1"/>
  <c r="N1941" i="16" s="1"/>
  <c r="P1941" i="16"/>
  <c r="Q1895" i="16"/>
  <c r="R1895" i="16" s="1"/>
  <c r="N1895" i="16" s="1"/>
  <c r="P1895" i="16"/>
  <c r="P614" i="16"/>
  <c r="Q614" i="16"/>
  <c r="R614" i="16" s="1"/>
  <c r="N614" i="16" s="1"/>
  <c r="Q268" i="16"/>
  <c r="R268" i="16" s="1"/>
  <c r="N268" i="16" s="1"/>
  <c r="P268" i="16"/>
  <c r="Q173" i="16"/>
  <c r="R173" i="16" s="1"/>
  <c r="N173" i="16" s="1"/>
  <c r="P173" i="16"/>
  <c r="Q80" i="16"/>
  <c r="R80" i="16" s="1"/>
  <c r="N80" i="16" s="1"/>
  <c r="P80" i="16"/>
  <c r="Q801" i="16"/>
  <c r="R801" i="16" s="1"/>
  <c r="N801" i="16" s="1"/>
  <c r="P801" i="16"/>
  <c r="P480" i="16"/>
  <c r="Q480" i="16"/>
  <c r="R480" i="16" s="1"/>
  <c r="N480" i="16" s="1"/>
  <c r="Q1118" i="16"/>
  <c r="R1118" i="16" s="1"/>
  <c r="N1118" i="16" s="1"/>
  <c r="P1118" i="16"/>
  <c r="Q1874" i="16"/>
  <c r="R1874" i="16" s="1"/>
  <c r="N1874" i="16" s="1"/>
  <c r="P1874" i="16"/>
  <c r="Q1576" i="16"/>
  <c r="R1576" i="16" s="1"/>
  <c r="N1576" i="16" s="1"/>
  <c r="P1576" i="16"/>
  <c r="P1062" i="16"/>
  <c r="Q1062" i="16"/>
  <c r="R1062" i="16" s="1"/>
  <c r="N1062" i="16" s="1"/>
  <c r="Q1076" i="16"/>
  <c r="R1076" i="16" s="1"/>
  <c r="N1076" i="16" s="1"/>
  <c r="P1076" i="16"/>
  <c r="Q1809" i="16"/>
  <c r="R1809" i="16" s="1"/>
  <c r="N1809" i="16" s="1"/>
  <c r="P1809" i="16"/>
  <c r="P1728" i="16"/>
  <c r="Q1728" i="16"/>
  <c r="R1728" i="16" s="1"/>
  <c r="N1728" i="16" s="1"/>
  <c r="Q747" i="16"/>
  <c r="R747" i="16" s="1"/>
  <c r="N747" i="16" s="1"/>
  <c r="P747" i="16"/>
  <c r="Q389" i="16"/>
  <c r="R389" i="16" s="1"/>
  <c r="N389" i="16" s="1"/>
  <c r="P389" i="16"/>
  <c r="Q548" i="16"/>
  <c r="R548" i="16" s="1"/>
  <c r="N548" i="16" s="1"/>
  <c r="P548" i="16"/>
  <c r="Q237" i="16"/>
  <c r="R237" i="16" s="1"/>
  <c r="N237" i="16" s="1"/>
  <c r="P237" i="16"/>
  <c r="P934" i="16"/>
  <c r="Q934" i="16"/>
  <c r="R934" i="16" s="1"/>
  <c r="N934" i="16" s="1"/>
  <c r="Q637" i="16"/>
  <c r="R637" i="16" s="1"/>
  <c r="N637" i="16" s="1"/>
  <c r="P637" i="16"/>
  <c r="Q1309" i="16"/>
  <c r="R1309" i="16" s="1"/>
  <c r="N1309" i="16" s="1"/>
  <c r="P1309" i="16"/>
  <c r="Q2019" i="16"/>
  <c r="R2019" i="16" s="1"/>
  <c r="N2019" i="16" s="1"/>
  <c r="P2019" i="16"/>
  <c r="Q1481" i="16"/>
  <c r="R1481" i="16" s="1"/>
  <c r="N1481" i="16" s="1"/>
  <c r="P1481" i="16"/>
  <c r="Q1531" i="16"/>
  <c r="R1531" i="16" s="1"/>
  <c r="N1531" i="16" s="1"/>
  <c r="P1531" i="16"/>
  <c r="P1246" i="16"/>
  <c r="Q1246" i="16"/>
  <c r="R1246" i="16" s="1"/>
  <c r="N1246" i="16" s="1"/>
  <c r="Q2074" i="16"/>
  <c r="R2074" i="16" s="1"/>
  <c r="N2074" i="16" s="1"/>
  <c r="P2074" i="16"/>
  <c r="Q62" i="16"/>
  <c r="R62" i="16" s="1"/>
  <c r="N62" i="16" s="1"/>
  <c r="P62" i="16"/>
  <c r="Q759" i="16"/>
  <c r="R759" i="16" s="1"/>
  <c r="N759" i="16" s="1"/>
  <c r="P759" i="16"/>
  <c r="Q401" i="16"/>
  <c r="R401" i="16" s="1"/>
  <c r="N401" i="16" s="1"/>
  <c r="P401" i="16"/>
  <c r="Q560" i="16"/>
  <c r="R560" i="16" s="1"/>
  <c r="N560" i="16" s="1"/>
  <c r="P560" i="16"/>
  <c r="Q249" i="16"/>
  <c r="R249" i="16" s="1"/>
  <c r="N249" i="16" s="1"/>
  <c r="P249" i="16"/>
  <c r="P946" i="16"/>
  <c r="Q946" i="16"/>
  <c r="R946" i="16" s="1"/>
  <c r="N946" i="16" s="1"/>
  <c r="Q648" i="16"/>
  <c r="R648" i="16" s="1"/>
  <c r="N648" i="16" s="1"/>
  <c r="P648" i="16"/>
  <c r="Q1323" i="16"/>
  <c r="R1323" i="16" s="1"/>
  <c r="N1323" i="16" s="1"/>
  <c r="P1323" i="16"/>
  <c r="Q2032" i="16"/>
  <c r="R2032" i="16" s="1"/>
  <c r="N2032" i="16" s="1"/>
  <c r="P2032" i="16"/>
  <c r="Q1493" i="16"/>
  <c r="R1493" i="16" s="1"/>
  <c r="N1493" i="16" s="1"/>
  <c r="P1493" i="16"/>
  <c r="Q1556" i="16"/>
  <c r="R1556" i="16" s="1"/>
  <c r="N1556" i="16" s="1"/>
  <c r="P1556" i="16"/>
  <c r="Q1257" i="16"/>
  <c r="R1257" i="16" s="1"/>
  <c r="N1257" i="16" s="1"/>
  <c r="P1257" i="16"/>
  <c r="Q2086" i="16"/>
  <c r="R2086" i="16" s="1"/>
  <c r="N2086" i="16" s="1"/>
  <c r="P2086" i="16"/>
  <c r="Q889" i="16"/>
  <c r="R889" i="16" s="1"/>
  <c r="N889" i="16" s="1"/>
  <c r="P889" i="16"/>
  <c r="Q628" i="16"/>
  <c r="R628" i="16" s="1"/>
  <c r="N628" i="16" s="1"/>
  <c r="P628" i="16"/>
  <c r="P269" i="16"/>
  <c r="Q269" i="16"/>
  <c r="R269" i="16" s="1"/>
  <c r="N269" i="16" s="1"/>
  <c r="Q427" i="16"/>
  <c r="R427" i="16" s="1"/>
  <c r="N427" i="16" s="1"/>
  <c r="P427" i="16"/>
  <c r="P117" i="16"/>
  <c r="Q117" i="16"/>
  <c r="R117" i="16" s="1"/>
  <c r="N117" i="16" s="1"/>
  <c r="P802" i="16"/>
  <c r="Q802" i="16"/>
  <c r="R802" i="16" s="1"/>
  <c r="N802" i="16" s="1"/>
  <c r="Q517" i="16"/>
  <c r="R517" i="16" s="1"/>
  <c r="N517" i="16" s="1"/>
  <c r="P517" i="16"/>
  <c r="P1190" i="16"/>
  <c r="Q1190" i="16"/>
  <c r="R1190" i="16" s="1"/>
  <c r="N1190" i="16" s="1"/>
  <c r="Q1899" i="16"/>
  <c r="R1899" i="16" s="1"/>
  <c r="N1899" i="16" s="1"/>
  <c r="P1899" i="16"/>
  <c r="Q1361" i="16"/>
  <c r="R1361" i="16" s="1"/>
  <c r="N1361" i="16" s="1"/>
  <c r="P1361" i="16"/>
  <c r="Q1411" i="16"/>
  <c r="R1411" i="16" s="1"/>
  <c r="N1411" i="16" s="1"/>
  <c r="P1411" i="16"/>
  <c r="Q1125" i="16"/>
  <c r="R1125" i="16" s="1"/>
  <c r="N1125" i="16" s="1"/>
  <c r="P1125" i="16"/>
  <c r="Q1942" i="16"/>
  <c r="R1942" i="16" s="1"/>
  <c r="N1942" i="16" s="1"/>
  <c r="P1942" i="16"/>
  <c r="Q758" i="16"/>
  <c r="R758" i="16" s="1"/>
  <c r="N758" i="16" s="1"/>
  <c r="P758" i="16"/>
  <c r="P494" i="16"/>
  <c r="Q494" i="16"/>
  <c r="R494" i="16" s="1"/>
  <c r="N494" i="16" s="1"/>
  <c r="Q136" i="16"/>
  <c r="R136" i="16" s="1"/>
  <c r="N136" i="16" s="1"/>
  <c r="P136" i="16"/>
  <c r="Q296" i="16"/>
  <c r="R296" i="16" s="1"/>
  <c r="N296" i="16" s="1"/>
  <c r="P296" i="16"/>
  <c r="Q1004" i="16"/>
  <c r="R1004" i="16" s="1"/>
  <c r="N1004" i="16" s="1"/>
  <c r="P1004" i="16"/>
  <c r="P670" i="16"/>
  <c r="Q670" i="16"/>
  <c r="R670" i="16" s="1"/>
  <c r="N670" i="16" s="1"/>
  <c r="Q384" i="16"/>
  <c r="R384" i="16" s="1"/>
  <c r="N384" i="16" s="1"/>
  <c r="P384" i="16"/>
  <c r="Q2054" i="16"/>
  <c r="R2054" i="16" s="1"/>
  <c r="N2054" i="16" s="1"/>
  <c r="P2054" i="16"/>
  <c r="Q1767" i="16"/>
  <c r="R1767" i="16" s="1"/>
  <c r="N1767" i="16" s="1"/>
  <c r="P1767" i="16"/>
  <c r="P1230" i="16"/>
  <c r="Q1230" i="16"/>
  <c r="R1230" i="16" s="1"/>
  <c r="N1230" i="16" s="1"/>
  <c r="Q1267" i="16"/>
  <c r="R1267" i="16" s="1"/>
  <c r="N1267" i="16" s="1"/>
  <c r="P1267" i="16"/>
  <c r="Q1988" i="16"/>
  <c r="R1988" i="16" s="1"/>
  <c r="N1988" i="16" s="1"/>
  <c r="P1988" i="16"/>
  <c r="Q1786" i="16"/>
  <c r="R1786" i="16" s="1"/>
  <c r="N1786" i="16" s="1"/>
  <c r="P1786" i="16"/>
  <c r="Q481" i="16"/>
  <c r="R481" i="16" s="1"/>
  <c r="N481" i="16" s="1"/>
  <c r="P481" i="16"/>
  <c r="Q207" i="16"/>
  <c r="R207" i="16" s="1"/>
  <c r="N207" i="16" s="1"/>
  <c r="P207" i="16"/>
  <c r="Q904" i="16"/>
  <c r="R904" i="16" s="1"/>
  <c r="N904" i="16" s="1"/>
  <c r="P904" i="16"/>
  <c r="P810" i="16"/>
  <c r="Q810" i="16"/>
  <c r="R810" i="16" s="1"/>
  <c r="N810" i="16" s="1"/>
  <c r="Q728" i="16"/>
  <c r="R728" i="16" s="1"/>
  <c r="N728" i="16" s="1"/>
  <c r="P728" i="16"/>
  <c r="Q394" i="16"/>
  <c r="R394" i="16" s="1"/>
  <c r="N394" i="16" s="1"/>
  <c r="P394" i="16"/>
  <c r="Q97" i="16"/>
  <c r="R97" i="16" s="1"/>
  <c r="N97" i="16" s="1"/>
  <c r="P97" i="16"/>
  <c r="Q1754" i="16"/>
  <c r="R1754" i="16" s="1"/>
  <c r="N1754" i="16" s="1"/>
  <c r="P1754" i="16"/>
  <c r="Q1492" i="16"/>
  <c r="R1492" i="16" s="1"/>
  <c r="N1492" i="16" s="1"/>
  <c r="P1492" i="16"/>
  <c r="Q953" i="16"/>
  <c r="R953" i="16" s="1"/>
  <c r="N953" i="16" s="1"/>
  <c r="P953" i="16"/>
  <c r="Q1698" i="16"/>
  <c r="R1698" i="16" s="1"/>
  <c r="N1698" i="16" s="1"/>
  <c r="P1698" i="16"/>
  <c r="P1712" i="16"/>
  <c r="Q1712" i="16"/>
  <c r="R1712" i="16" s="1"/>
  <c r="N1712" i="16" s="1"/>
  <c r="Q1485" i="16"/>
  <c r="R1485" i="16" s="1"/>
  <c r="N1485" i="16" s="1"/>
  <c r="P1485" i="16"/>
  <c r="Q1245" i="16"/>
  <c r="R1245" i="16" s="1"/>
  <c r="N1245" i="16" s="1"/>
  <c r="P1245" i="16"/>
  <c r="Q1980" i="16"/>
  <c r="R1980" i="16" s="1"/>
  <c r="N1980" i="16" s="1"/>
  <c r="P1980" i="16"/>
  <c r="P2677" i="16"/>
  <c r="Q2677" i="16"/>
  <c r="R2677" i="16" s="1"/>
  <c r="N2677" i="16" s="1"/>
  <c r="P2619" i="16"/>
  <c r="Q2619" i="16"/>
  <c r="R2619" i="16" s="1"/>
  <c r="N2619" i="16" s="1"/>
  <c r="P2559" i="16"/>
  <c r="Q2559" i="16"/>
  <c r="R2559" i="16" s="1"/>
  <c r="N2559" i="16" s="1"/>
  <c r="Q2488" i="16"/>
  <c r="R2488" i="16" s="1"/>
  <c r="N2488" i="16" s="1"/>
  <c r="P2488" i="16"/>
  <c r="Q2129" i="16"/>
  <c r="R2129" i="16" s="1"/>
  <c r="N2129" i="16" s="1"/>
  <c r="P2129" i="16"/>
  <c r="Q2094" i="16"/>
  <c r="R2094" i="16" s="1"/>
  <c r="N2094" i="16" s="1"/>
  <c r="P2094" i="16"/>
  <c r="P2371" i="16"/>
  <c r="Q2371" i="16"/>
  <c r="R2371" i="16" s="1"/>
  <c r="N2371" i="16" s="1"/>
  <c r="Q2312" i="16"/>
  <c r="R2312" i="16" s="1"/>
  <c r="N2312" i="16" s="1"/>
  <c r="P2312" i="16"/>
  <c r="Q2217" i="16"/>
  <c r="R2217" i="16" s="1"/>
  <c r="N2217" i="16" s="1"/>
  <c r="P2217" i="16"/>
  <c r="Q2146" i="16"/>
  <c r="R2146" i="16" s="1"/>
  <c r="N2146" i="16" s="1"/>
  <c r="P2146" i="16"/>
  <c r="P2111" i="16"/>
  <c r="Q2111" i="16"/>
  <c r="R2111" i="16" s="1"/>
  <c r="N2111" i="16" s="1"/>
  <c r="P3839" i="16"/>
  <c r="Q3839" i="16"/>
  <c r="R3839" i="16" s="1"/>
  <c r="N3839" i="16" s="1"/>
  <c r="P3780" i="16"/>
  <c r="Q3780" i="16"/>
  <c r="R3780" i="16" s="1"/>
  <c r="N3780" i="16" s="1"/>
  <c r="P2689" i="16"/>
  <c r="Q2689" i="16"/>
  <c r="R2689" i="16" s="1"/>
  <c r="N2689" i="16" s="1"/>
  <c r="Q2630" i="16"/>
  <c r="R2630" i="16" s="1"/>
  <c r="N2630" i="16" s="1"/>
  <c r="P2630" i="16"/>
  <c r="P2571" i="16"/>
  <c r="Q2571" i="16"/>
  <c r="R2571" i="16" s="1"/>
  <c r="N2571" i="16" s="1"/>
  <c r="P2501" i="16"/>
  <c r="Q2501" i="16"/>
  <c r="R2501" i="16" s="1"/>
  <c r="N2501" i="16" s="1"/>
  <c r="Q2141" i="16"/>
  <c r="R2141" i="16" s="1"/>
  <c r="N2141" i="16" s="1"/>
  <c r="P2141" i="16"/>
  <c r="Q2106" i="16"/>
  <c r="R2106" i="16" s="1"/>
  <c r="N2106" i="16" s="1"/>
  <c r="P2106" i="16"/>
  <c r="Q2383" i="16"/>
  <c r="R2383" i="16" s="1"/>
  <c r="N2383" i="16" s="1"/>
  <c r="P2383" i="16"/>
  <c r="Q2324" i="16"/>
  <c r="R2324" i="16" s="1"/>
  <c r="N2324" i="16" s="1"/>
  <c r="P2324" i="16"/>
  <c r="Q2229" i="16"/>
  <c r="R2229" i="16" s="1"/>
  <c r="N2229" i="16" s="1"/>
  <c r="P2229" i="16"/>
  <c r="Q2158" i="16"/>
  <c r="R2158" i="16" s="1"/>
  <c r="N2158" i="16" s="1"/>
  <c r="P2158" i="16"/>
  <c r="Q2124" i="16"/>
  <c r="R2124" i="16" s="1"/>
  <c r="N2124" i="16" s="1"/>
  <c r="P2124" i="16"/>
  <c r="Q3533" i="16"/>
  <c r="R3533" i="16" s="1"/>
  <c r="N3533" i="16" s="1"/>
  <c r="P3533" i="16"/>
  <c r="Q3792" i="16"/>
  <c r="R3792" i="16" s="1"/>
  <c r="N3792" i="16" s="1"/>
  <c r="P3792" i="16"/>
  <c r="Q3133" i="16"/>
  <c r="R3133" i="16" s="1"/>
  <c r="N3133" i="16" s="1"/>
  <c r="P3133" i="16"/>
  <c r="Q3098" i="16"/>
  <c r="R3098" i="16" s="1"/>
  <c r="N3098" i="16" s="1"/>
  <c r="P3098" i="16"/>
  <c r="Q3014" i="16"/>
  <c r="R3014" i="16" s="1"/>
  <c r="N3014" i="16" s="1"/>
  <c r="P3014" i="16"/>
  <c r="P2944" i="16"/>
  <c r="Q2944" i="16"/>
  <c r="R2944" i="16" s="1"/>
  <c r="N2944" i="16" s="1"/>
  <c r="P2585" i="16"/>
  <c r="Q2585" i="16"/>
  <c r="R2585" i="16" s="1"/>
  <c r="N2585" i="16" s="1"/>
  <c r="Q2562" i="16"/>
  <c r="R2562" i="16" s="1"/>
  <c r="N2562" i="16" s="1"/>
  <c r="P2562" i="16"/>
  <c r="Q2827" i="16"/>
  <c r="R2827" i="16" s="1"/>
  <c r="N2827" i="16" s="1"/>
  <c r="P2827" i="16"/>
  <c r="Q2768" i="16"/>
  <c r="R2768" i="16" s="1"/>
  <c r="N2768" i="16" s="1"/>
  <c r="P2768" i="16"/>
  <c r="P2685" i="16"/>
  <c r="Q2685" i="16"/>
  <c r="R2685" i="16" s="1"/>
  <c r="N2685" i="16" s="1"/>
  <c r="Q2602" i="16"/>
  <c r="R2602" i="16" s="1"/>
  <c r="N2602" i="16" s="1"/>
  <c r="P2602" i="16"/>
  <c r="P2567" i="16"/>
  <c r="Q2567" i="16"/>
  <c r="R2567" i="16" s="1"/>
  <c r="N2567" i="16" s="1"/>
  <c r="P2497" i="16"/>
  <c r="Q2497" i="16"/>
  <c r="R2497" i="16" s="1"/>
  <c r="N2497" i="16" s="1"/>
  <c r="Q1428" i="16"/>
  <c r="R1428" i="16" s="1"/>
  <c r="N1428" i="16" s="1"/>
  <c r="P1428" i="16"/>
  <c r="P3145" i="16"/>
  <c r="Q3145" i="16"/>
  <c r="R3145" i="16" s="1"/>
  <c r="N3145" i="16" s="1"/>
  <c r="Q3110" i="16"/>
  <c r="R3110" i="16" s="1"/>
  <c r="N3110" i="16" s="1"/>
  <c r="P3110" i="16"/>
  <c r="Q3028" i="16"/>
  <c r="R3028" i="16" s="1"/>
  <c r="N3028" i="16" s="1"/>
  <c r="P3028" i="16"/>
  <c r="P2956" i="16"/>
  <c r="Q2956" i="16"/>
  <c r="R2956" i="16" s="1"/>
  <c r="N2956" i="16" s="1"/>
  <c r="Q2596" i="16"/>
  <c r="R2596" i="16" s="1"/>
  <c r="N2596" i="16" s="1"/>
  <c r="P2596" i="16"/>
  <c r="Q2574" i="16"/>
  <c r="R2574" i="16" s="1"/>
  <c r="N2574" i="16" s="1"/>
  <c r="P2574" i="16"/>
  <c r="Q2839" i="16"/>
  <c r="R2839" i="16" s="1"/>
  <c r="N2839" i="16" s="1"/>
  <c r="P2839" i="16"/>
  <c r="Q2780" i="16"/>
  <c r="R2780" i="16" s="1"/>
  <c r="N2780" i="16" s="1"/>
  <c r="P2780" i="16"/>
  <c r="P2698" i="16"/>
  <c r="Q2698" i="16"/>
  <c r="R2698" i="16" s="1"/>
  <c r="N2698" i="16" s="1"/>
  <c r="Q2614" i="16"/>
  <c r="R2614" i="16" s="1"/>
  <c r="N2614" i="16" s="1"/>
  <c r="P2614" i="16"/>
  <c r="P2579" i="16"/>
  <c r="Q2579" i="16"/>
  <c r="R2579" i="16" s="1"/>
  <c r="N2579" i="16" s="1"/>
  <c r="P2507" i="16"/>
  <c r="Q2507" i="16"/>
  <c r="R2507" i="16" s="1"/>
  <c r="N2507" i="16" s="1"/>
  <c r="Q1727" i="16"/>
  <c r="R1727" i="16" s="1"/>
  <c r="N1727" i="16" s="1"/>
  <c r="P1727" i="16"/>
  <c r="Q3445" i="16"/>
  <c r="R3445" i="16" s="1"/>
  <c r="N3445" i="16" s="1"/>
  <c r="P3445" i="16"/>
  <c r="Q3410" i="16"/>
  <c r="R3410" i="16" s="1"/>
  <c r="N3410" i="16" s="1"/>
  <c r="P3410" i="16"/>
  <c r="Q3327" i="16"/>
  <c r="R3327" i="16" s="1"/>
  <c r="N3327" i="16" s="1"/>
  <c r="P3327" i="16"/>
  <c r="Q3256" i="16"/>
  <c r="R3256" i="16" s="1"/>
  <c r="N3256" i="16" s="1"/>
  <c r="P3256" i="16"/>
  <c r="Q2898" i="16"/>
  <c r="R2898" i="16" s="1"/>
  <c r="N2898" i="16" s="1"/>
  <c r="P2898" i="16"/>
  <c r="Q2875" i="16"/>
  <c r="R2875" i="16" s="1"/>
  <c r="N2875" i="16" s="1"/>
  <c r="P2875" i="16"/>
  <c r="P3140" i="16"/>
  <c r="Q3140" i="16"/>
  <c r="R3140" i="16" s="1"/>
  <c r="N3140" i="16" s="1"/>
  <c r="Q3079" i="16"/>
  <c r="R3079" i="16" s="1"/>
  <c r="N3079" i="16" s="1"/>
  <c r="P3079" i="16"/>
  <c r="P2997" i="16"/>
  <c r="Q2997" i="16"/>
  <c r="R2997" i="16" s="1"/>
  <c r="N2997" i="16" s="1"/>
  <c r="Q2926" i="16"/>
  <c r="R2926" i="16" s="1"/>
  <c r="N2926" i="16" s="1"/>
  <c r="P2926" i="16"/>
  <c r="Q2879" i="16"/>
  <c r="R2879" i="16" s="1"/>
  <c r="N2879" i="16" s="1"/>
  <c r="P2879" i="16"/>
  <c r="Q2820" i="16"/>
  <c r="R2820" i="16" s="1"/>
  <c r="N2820" i="16" s="1"/>
  <c r="P2820" i="16"/>
  <c r="P1740" i="16"/>
  <c r="Q1740" i="16"/>
  <c r="R1740" i="16" s="1"/>
  <c r="N1740" i="16" s="1"/>
  <c r="Q3457" i="16"/>
  <c r="R3457" i="16" s="1"/>
  <c r="N3457" i="16" s="1"/>
  <c r="P3457" i="16"/>
  <c r="Q3422" i="16"/>
  <c r="R3422" i="16" s="1"/>
  <c r="N3422" i="16" s="1"/>
  <c r="P3422" i="16"/>
  <c r="P3340" i="16"/>
  <c r="Q3340" i="16"/>
  <c r="R3340" i="16" s="1"/>
  <c r="N3340" i="16" s="1"/>
  <c r="Q3268" i="16"/>
  <c r="R3268" i="16" s="1"/>
  <c r="N3268" i="16" s="1"/>
  <c r="P3268" i="16"/>
  <c r="Q2910" i="16"/>
  <c r="R2910" i="16" s="1"/>
  <c r="N2910" i="16" s="1"/>
  <c r="P2910" i="16"/>
  <c r="Q2886" i="16"/>
  <c r="R2886" i="16" s="1"/>
  <c r="N2886" i="16" s="1"/>
  <c r="P2886" i="16"/>
  <c r="P3152" i="16"/>
  <c r="Q3152" i="16"/>
  <c r="R3152" i="16" s="1"/>
  <c r="N3152" i="16" s="1"/>
  <c r="P3092" i="16"/>
  <c r="Q3092" i="16"/>
  <c r="R3092" i="16" s="1"/>
  <c r="N3092" i="16" s="1"/>
  <c r="Q3009" i="16"/>
  <c r="R3009" i="16" s="1"/>
  <c r="N3009" i="16" s="1"/>
  <c r="P3009" i="16"/>
  <c r="Q2939" i="16"/>
  <c r="R2939" i="16" s="1"/>
  <c r="N2939" i="16" s="1"/>
  <c r="P2939" i="16"/>
  <c r="Q2891" i="16"/>
  <c r="R2891" i="16" s="1"/>
  <c r="N2891" i="16" s="1"/>
  <c r="P2891" i="16"/>
  <c r="Q2833" i="16"/>
  <c r="R2833" i="16" s="1"/>
  <c r="N2833" i="16" s="1"/>
  <c r="P2833" i="16"/>
  <c r="Q1906" i="16"/>
  <c r="R1906" i="16" s="1"/>
  <c r="N1906" i="16" s="1"/>
  <c r="P1906" i="16"/>
  <c r="P2605" i="16"/>
  <c r="Q2605" i="16"/>
  <c r="R2605" i="16" s="1"/>
  <c r="N2605" i="16" s="1"/>
  <c r="Q2546" i="16"/>
  <c r="R2546" i="16" s="1"/>
  <c r="N2546" i="16" s="1"/>
  <c r="P2546" i="16"/>
  <c r="P2487" i="16"/>
  <c r="Q2487" i="16"/>
  <c r="R2487" i="16" s="1"/>
  <c r="N2487" i="16" s="1"/>
  <c r="Q2416" i="16"/>
  <c r="R2416" i="16" s="1"/>
  <c r="N2416" i="16" s="1"/>
  <c r="P2416" i="16"/>
  <c r="Q2057" i="16"/>
  <c r="R2057" i="16" s="1"/>
  <c r="N2057" i="16" s="1"/>
  <c r="P2057" i="16"/>
  <c r="Q2022" i="16"/>
  <c r="R2022" i="16" s="1"/>
  <c r="N2022" i="16" s="1"/>
  <c r="P2022" i="16"/>
  <c r="P2299" i="16"/>
  <c r="Q2299" i="16"/>
  <c r="R2299" i="16" s="1"/>
  <c r="N2299" i="16" s="1"/>
  <c r="P2239" i="16"/>
  <c r="Q2239" i="16"/>
  <c r="R2239" i="16" s="1"/>
  <c r="N2239" i="16" s="1"/>
  <c r="Q2144" i="16"/>
  <c r="R2144" i="16" s="1"/>
  <c r="N2144" i="16" s="1"/>
  <c r="P2144" i="16"/>
  <c r="Q3558" i="16"/>
  <c r="R3558" i="16" s="1"/>
  <c r="N3558" i="16" s="1"/>
  <c r="P3558" i="16"/>
  <c r="P3814" i="16"/>
  <c r="Q3814" i="16"/>
  <c r="R3814" i="16" s="1"/>
  <c r="N3814" i="16" s="1"/>
  <c r="Q3767" i="16"/>
  <c r="R3767" i="16" s="1"/>
  <c r="N3767" i="16" s="1"/>
  <c r="P3767" i="16"/>
  <c r="Q3709" i="16"/>
  <c r="R3709" i="16" s="1"/>
  <c r="N3709" i="16" s="1"/>
  <c r="P3709" i="16"/>
  <c r="P2617" i="16"/>
  <c r="Q2617" i="16"/>
  <c r="R2617" i="16" s="1"/>
  <c r="N2617" i="16" s="1"/>
  <c r="Q2558" i="16"/>
  <c r="R2558" i="16" s="1"/>
  <c r="N2558" i="16" s="1"/>
  <c r="P2558" i="16"/>
  <c r="P2499" i="16"/>
  <c r="Q2499" i="16"/>
  <c r="R2499" i="16" s="1"/>
  <c r="N2499" i="16" s="1"/>
  <c r="Q2428" i="16"/>
  <c r="R2428" i="16" s="1"/>
  <c r="N2428" i="16" s="1"/>
  <c r="P2428" i="16"/>
  <c r="Q2068" i="16"/>
  <c r="R2068" i="16" s="1"/>
  <c r="N2068" i="16" s="1"/>
  <c r="P2068" i="16"/>
  <c r="Q2034" i="16"/>
  <c r="R2034" i="16" s="1"/>
  <c r="N2034" i="16" s="1"/>
  <c r="P2034" i="16"/>
  <c r="Q2311" i="16"/>
  <c r="R2311" i="16" s="1"/>
  <c r="N2311" i="16" s="1"/>
  <c r="P2311" i="16"/>
  <c r="P2251" i="16"/>
  <c r="Q2251" i="16"/>
  <c r="R2251" i="16" s="1"/>
  <c r="N2251" i="16" s="1"/>
  <c r="Q2157" i="16"/>
  <c r="R2157" i="16" s="1"/>
  <c r="N2157" i="16" s="1"/>
  <c r="P2157" i="16"/>
  <c r="Q3738" i="16"/>
  <c r="R3738" i="16" s="1"/>
  <c r="N3738" i="16" s="1"/>
  <c r="P3738" i="16"/>
  <c r="P3837" i="16"/>
  <c r="Q3837" i="16"/>
  <c r="R3837" i="16" s="1"/>
  <c r="N3837" i="16" s="1"/>
  <c r="Q3778" i="16"/>
  <c r="R3778" i="16" s="1"/>
  <c r="N3778" i="16" s="1"/>
  <c r="P3778" i="16"/>
  <c r="Q3721" i="16"/>
  <c r="R3721" i="16" s="1"/>
  <c r="N3721" i="16" s="1"/>
  <c r="P3721" i="16"/>
  <c r="P2773" i="16"/>
  <c r="Q2773" i="16"/>
  <c r="R2773" i="16" s="1"/>
  <c r="N2773" i="16" s="1"/>
  <c r="P2713" i="16"/>
  <c r="Q2713" i="16"/>
  <c r="R2713" i="16" s="1"/>
  <c r="N2713" i="16" s="1"/>
  <c r="Q2656" i="16"/>
  <c r="R2656" i="16" s="1"/>
  <c r="N2656" i="16" s="1"/>
  <c r="P2656" i="16"/>
  <c r="Q2584" i="16"/>
  <c r="R2584" i="16" s="1"/>
  <c r="N2584" i="16" s="1"/>
  <c r="P2584" i="16"/>
  <c r="Q2226" i="16"/>
  <c r="R2226" i="16" s="1"/>
  <c r="N2226" i="16" s="1"/>
  <c r="P2226" i="16"/>
  <c r="P2189" i="16"/>
  <c r="Q2189" i="16"/>
  <c r="R2189" i="16" s="1"/>
  <c r="N2189" i="16" s="1"/>
  <c r="P2467" i="16"/>
  <c r="Q2467" i="16"/>
  <c r="R2467" i="16" s="1"/>
  <c r="N2467" i="16" s="1"/>
  <c r="Q2408" i="16"/>
  <c r="R2408" i="16" s="1"/>
  <c r="N2408" i="16" s="1"/>
  <c r="P2408" i="16"/>
  <c r="Q2313" i="16"/>
  <c r="R2313" i="16" s="1"/>
  <c r="N2313" i="16" s="1"/>
  <c r="P2313" i="16"/>
  <c r="Q2242" i="16"/>
  <c r="R2242" i="16" s="1"/>
  <c r="N2242" i="16" s="1"/>
  <c r="P2242" i="16"/>
  <c r="Q2208" i="16"/>
  <c r="R2208" i="16" s="1"/>
  <c r="N2208" i="16" s="1"/>
  <c r="P2208" i="16"/>
  <c r="P2135" i="16"/>
  <c r="Q2135" i="16"/>
  <c r="R2135" i="16" s="1"/>
  <c r="N2135" i="16" s="1"/>
  <c r="Q3713" i="16"/>
  <c r="R3713" i="16" s="1"/>
  <c r="N3713" i="16" s="1"/>
  <c r="P3713" i="16"/>
  <c r="Q2496" i="16"/>
  <c r="R2496" i="16" s="1"/>
  <c r="N2496" i="16" s="1"/>
  <c r="P2496" i="16"/>
  <c r="Q2438" i="16"/>
  <c r="R2438" i="16" s="1"/>
  <c r="N2438" i="16" s="1"/>
  <c r="P2438" i="16"/>
  <c r="P2379" i="16"/>
  <c r="Q2379" i="16"/>
  <c r="R2379" i="16" s="1"/>
  <c r="N2379" i="16" s="1"/>
  <c r="P2296" i="16"/>
  <c r="Q2296" i="16"/>
  <c r="R2296" i="16" s="1"/>
  <c r="N2296" i="16" s="1"/>
  <c r="Q1949" i="16"/>
  <c r="R1949" i="16" s="1"/>
  <c r="N1949" i="16" s="1"/>
  <c r="P1949" i="16"/>
  <c r="Q1914" i="16"/>
  <c r="R1914" i="16" s="1"/>
  <c r="N1914" i="16" s="1"/>
  <c r="P1914" i="16"/>
  <c r="Q2192" i="16"/>
  <c r="R2192" i="16" s="1"/>
  <c r="N2192" i="16" s="1"/>
  <c r="P2192" i="16"/>
  <c r="Q2132" i="16"/>
  <c r="R2132" i="16" s="1"/>
  <c r="N2132" i="16" s="1"/>
  <c r="P2132" i="16"/>
  <c r="Q3784" i="16"/>
  <c r="R3784" i="16" s="1"/>
  <c r="N3784" i="16" s="1"/>
  <c r="P3784" i="16"/>
  <c r="Q3777" i="16"/>
  <c r="R3777" i="16" s="1"/>
  <c r="N3777" i="16" s="1"/>
  <c r="P3777" i="16"/>
  <c r="Q3705" i="16"/>
  <c r="R3705" i="16" s="1"/>
  <c r="N3705" i="16" s="1"/>
  <c r="P3705" i="16"/>
  <c r="P3659" i="16"/>
  <c r="Q3659" i="16"/>
  <c r="R3659" i="16" s="1"/>
  <c r="N3659" i="16" s="1"/>
  <c r="P3599" i="16"/>
  <c r="Q3599" i="16"/>
  <c r="R3599" i="16" s="1"/>
  <c r="N3599" i="16" s="1"/>
  <c r="Q2654" i="16"/>
  <c r="R2654" i="16" s="1"/>
  <c r="N2654" i="16" s="1"/>
  <c r="P2654" i="16"/>
  <c r="Q2594" i="16"/>
  <c r="R2594" i="16" s="1"/>
  <c r="N2594" i="16" s="1"/>
  <c r="P2594" i="16"/>
  <c r="P2535" i="16"/>
  <c r="Q2535" i="16"/>
  <c r="R2535" i="16" s="1"/>
  <c r="N2535" i="16" s="1"/>
  <c r="P2465" i="16"/>
  <c r="Q2465" i="16"/>
  <c r="R2465" i="16" s="1"/>
  <c r="N2465" i="16" s="1"/>
  <c r="Q2105" i="16"/>
  <c r="R2105" i="16" s="1"/>
  <c r="N2105" i="16" s="1"/>
  <c r="P2105" i="16"/>
  <c r="Q2070" i="16"/>
  <c r="R2070" i="16" s="1"/>
  <c r="N2070" i="16" s="1"/>
  <c r="P2070" i="16"/>
  <c r="Q2347" i="16"/>
  <c r="R2347" i="16" s="1"/>
  <c r="N2347" i="16" s="1"/>
  <c r="P2347" i="16"/>
  <c r="P2289" i="16"/>
  <c r="Q2289" i="16"/>
  <c r="R2289" i="16" s="1"/>
  <c r="N2289" i="16" s="1"/>
  <c r="Q2193" i="16"/>
  <c r="R2193" i="16" s="1"/>
  <c r="N2193" i="16" s="1"/>
  <c r="P2193" i="16"/>
  <c r="P2122" i="16"/>
  <c r="Q2122" i="16"/>
  <c r="R2122" i="16" s="1"/>
  <c r="N2122" i="16" s="1"/>
  <c r="P3653" i="16"/>
  <c r="Q3653" i="16"/>
  <c r="R3653" i="16" s="1"/>
  <c r="N3653" i="16" s="1"/>
  <c r="Q3815" i="16"/>
  <c r="R3815" i="16" s="1"/>
  <c r="N3815" i="16" s="1"/>
  <c r="P3815" i="16"/>
  <c r="P3756" i="16"/>
  <c r="Q3756" i="16"/>
  <c r="R3756" i="16" s="1"/>
  <c r="N3756" i="16" s="1"/>
  <c r="P2222" i="16"/>
  <c r="Q2222" i="16"/>
  <c r="R2222" i="16" s="1"/>
  <c r="N2222" i="16" s="1"/>
  <c r="Q2162" i="16"/>
  <c r="R2162" i="16" s="1"/>
  <c r="N2162" i="16" s="1"/>
  <c r="P2162" i="16"/>
  <c r="P2115" i="16"/>
  <c r="Q2115" i="16"/>
  <c r="R2115" i="16" s="1"/>
  <c r="N2115" i="16" s="1"/>
  <c r="Q3545" i="16"/>
  <c r="R3545" i="16" s="1"/>
  <c r="N3545" i="16" s="1"/>
  <c r="P3545" i="16"/>
  <c r="P3772" i="16"/>
  <c r="Q3772" i="16"/>
  <c r="R3772" i="16" s="1"/>
  <c r="N3772" i="16" s="1"/>
  <c r="Q3413" i="16"/>
  <c r="R3413" i="16" s="1"/>
  <c r="N3413" i="16" s="1"/>
  <c r="P3413" i="16"/>
  <c r="P3415" i="16"/>
  <c r="Q3415" i="16"/>
  <c r="R3415" i="16" s="1"/>
  <c r="N3415" i="16" s="1"/>
  <c r="Q3656" i="16"/>
  <c r="R3656" i="16" s="1"/>
  <c r="N3656" i="16" s="1"/>
  <c r="P3656" i="16"/>
  <c r="Q3608" i="16"/>
  <c r="R3608" i="16" s="1"/>
  <c r="N3608" i="16" s="1"/>
  <c r="P3608" i="16"/>
  <c r="Q3514" i="16"/>
  <c r="R3514" i="16" s="1"/>
  <c r="N3514" i="16" s="1"/>
  <c r="P3514" i="16"/>
  <c r="Q3442" i="16"/>
  <c r="R3442" i="16" s="1"/>
  <c r="N3442" i="16" s="1"/>
  <c r="P3442" i="16"/>
  <c r="Q3395" i="16"/>
  <c r="R3395" i="16" s="1"/>
  <c r="N3395" i="16" s="1"/>
  <c r="P3395" i="16"/>
  <c r="P3336" i="16"/>
  <c r="Q3336" i="16"/>
  <c r="R3336" i="16" s="1"/>
  <c r="N3336" i="16" s="1"/>
  <c r="P1189" i="16"/>
  <c r="Q1189" i="16"/>
  <c r="R1189" i="16" s="1"/>
  <c r="N1189" i="16" s="1"/>
  <c r="Q1057" i="16"/>
  <c r="R1057" i="16" s="1"/>
  <c r="N1057" i="16" s="1"/>
  <c r="P1057" i="16"/>
  <c r="Q1016" i="16"/>
  <c r="R1016" i="16" s="1"/>
  <c r="N1016" i="16" s="1"/>
  <c r="P1016" i="16"/>
  <c r="Q164" i="16"/>
  <c r="R164" i="16" s="1"/>
  <c r="N164" i="16" s="1"/>
  <c r="P164" i="16"/>
  <c r="Q373" i="16"/>
  <c r="R373" i="16" s="1"/>
  <c r="N373" i="16" s="1"/>
  <c r="P373" i="16"/>
  <c r="Q252" i="16"/>
  <c r="R252" i="16" s="1"/>
  <c r="N252" i="16" s="1"/>
  <c r="P252" i="16"/>
  <c r="Q303" i="16"/>
  <c r="R303" i="16" s="1"/>
  <c r="N303" i="16" s="1"/>
  <c r="P303" i="16"/>
  <c r="Q3390" i="16"/>
  <c r="R3390" i="16" s="1"/>
  <c r="N3390" i="16" s="1"/>
  <c r="P3390" i="16"/>
  <c r="P606" i="16"/>
  <c r="Q606" i="16"/>
  <c r="R606" i="16" s="1"/>
  <c r="N606" i="16" s="1"/>
  <c r="Q297" i="16"/>
  <c r="R297" i="16" s="1"/>
  <c r="N297" i="16" s="1"/>
  <c r="P297" i="16"/>
  <c r="Q993" i="16"/>
  <c r="R993" i="16" s="1"/>
  <c r="N993" i="16" s="1"/>
  <c r="P993" i="16"/>
  <c r="Q696" i="16"/>
  <c r="R696" i="16" s="1"/>
  <c r="N696" i="16" s="1"/>
  <c r="P696" i="16"/>
  <c r="P1370" i="16"/>
  <c r="Q1370" i="16"/>
  <c r="R1370" i="16" s="1"/>
  <c r="N1370" i="16" s="1"/>
  <c r="Q2080" i="16"/>
  <c r="R2080" i="16" s="1"/>
  <c r="N2080" i="16" s="1"/>
  <c r="P2080" i="16"/>
  <c r="Q1541" i="16"/>
  <c r="R1541" i="16" s="1"/>
  <c r="N1541" i="16" s="1"/>
  <c r="P1541" i="16"/>
  <c r="Q1603" i="16"/>
  <c r="R1603" i="16" s="1"/>
  <c r="N1603" i="16" s="1"/>
  <c r="P1603" i="16"/>
  <c r="Q1304" i="16"/>
  <c r="R1304" i="16" s="1"/>
  <c r="N1304" i="16" s="1"/>
  <c r="P1304" i="16"/>
  <c r="Q1139" i="16"/>
  <c r="R1139" i="16" s="1"/>
  <c r="N1139" i="16" s="1"/>
  <c r="P1139" i="16"/>
  <c r="Q937" i="16"/>
  <c r="R937" i="16" s="1"/>
  <c r="N937" i="16" s="1"/>
  <c r="P937" i="16"/>
  <c r="Q675" i="16"/>
  <c r="R675" i="16" s="1"/>
  <c r="N675" i="16" s="1"/>
  <c r="P675" i="16"/>
  <c r="Q317" i="16"/>
  <c r="R317" i="16" s="1"/>
  <c r="N317" i="16" s="1"/>
  <c r="P317" i="16"/>
  <c r="Q475" i="16"/>
  <c r="R475" i="16" s="1"/>
  <c r="N475" i="16" s="1"/>
  <c r="P475" i="16"/>
  <c r="P166" i="16"/>
  <c r="Q166" i="16"/>
  <c r="R166" i="16" s="1"/>
  <c r="N166" i="16" s="1"/>
  <c r="P862" i="16"/>
  <c r="Q862" i="16"/>
  <c r="R862" i="16" s="1"/>
  <c r="N862" i="16" s="1"/>
  <c r="Q564" i="16"/>
  <c r="R564" i="16" s="1"/>
  <c r="N564" i="16" s="1"/>
  <c r="P564" i="16"/>
  <c r="Q1239" i="16"/>
  <c r="R1239" i="16" s="1"/>
  <c r="N1239" i="16" s="1"/>
  <c r="P1239" i="16"/>
  <c r="P1948" i="16"/>
  <c r="Q1948" i="16"/>
  <c r="R1948" i="16" s="1"/>
  <c r="N1948" i="16" s="1"/>
  <c r="P1410" i="16"/>
  <c r="Q1410" i="16"/>
  <c r="R1410" i="16" s="1"/>
  <c r="N1410" i="16" s="1"/>
  <c r="Q1459" i="16"/>
  <c r="R1459" i="16" s="1"/>
  <c r="N1459" i="16" s="1"/>
  <c r="P1459" i="16"/>
  <c r="Q1173" i="16"/>
  <c r="R1173" i="16" s="1"/>
  <c r="N1173" i="16" s="1"/>
  <c r="P1173" i="16"/>
  <c r="P2003" i="16"/>
  <c r="Q2003" i="16"/>
  <c r="R2003" i="16" s="1"/>
  <c r="N2003" i="16" s="1"/>
  <c r="P567" i="16"/>
  <c r="Q567" i="16"/>
  <c r="R567" i="16" s="1"/>
  <c r="N567" i="16" s="1"/>
  <c r="Q220" i="16"/>
  <c r="R220" i="16" s="1"/>
  <c r="N220" i="16" s="1"/>
  <c r="P220" i="16"/>
  <c r="P126" i="16"/>
  <c r="Q126" i="16"/>
  <c r="R126" i="16" s="1"/>
  <c r="N126" i="16" s="1"/>
  <c r="Q1063" i="16"/>
  <c r="R1063" i="16" s="1"/>
  <c r="N1063" i="16" s="1"/>
  <c r="P1063" i="16"/>
  <c r="Q753" i="16"/>
  <c r="R753" i="16" s="1"/>
  <c r="N753" i="16" s="1"/>
  <c r="P753" i="16"/>
  <c r="Q431" i="16"/>
  <c r="R431" i="16" s="1"/>
  <c r="N431" i="16" s="1"/>
  <c r="P431" i="16"/>
  <c r="Q1069" i="16"/>
  <c r="R1069" i="16" s="1"/>
  <c r="N1069" i="16" s="1"/>
  <c r="P1069" i="16"/>
  <c r="Q1827" i="16"/>
  <c r="R1827" i="16" s="1"/>
  <c r="N1827" i="16" s="1"/>
  <c r="P1827" i="16"/>
  <c r="Q1528" i="16"/>
  <c r="R1528" i="16" s="1"/>
  <c r="N1528" i="16" s="1"/>
  <c r="P1528" i="16"/>
  <c r="P1014" i="16"/>
  <c r="Q1014" i="16"/>
  <c r="R1014" i="16" s="1"/>
  <c r="N1014" i="16" s="1"/>
  <c r="P2059" i="16"/>
  <c r="Q2059" i="16"/>
  <c r="R2059" i="16" s="1"/>
  <c r="N2059" i="16" s="1"/>
  <c r="P1760" i="16"/>
  <c r="Q1760" i="16"/>
  <c r="R1760" i="16" s="1"/>
  <c r="N1760" i="16" s="1"/>
  <c r="Q1666" i="16"/>
  <c r="R1666" i="16" s="1"/>
  <c r="N1666" i="16" s="1"/>
  <c r="P1666" i="16"/>
  <c r="Q579" i="16"/>
  <c r="R579" i="16" s="1"/>
  <c r="N579" i="16" s="1"/>
  <c r="P579" i="16"/>
  <c r="Q231" i="16"/>
  <c r="R231" i="16" s="1"/>
  <c r="N231" i="16" s="1"/>
  <c r="P231" i="16"/>
  <c r="P138" i="16"/>
  <c r="Q138" i="16"/>
  <c r="R138" i="16" s="1"/>
  <c r="N138" i="16" s="1"/>
  <c r="Q1075" i="16"/>
  <c r="R1075" i="16" s="1"/>
  <c r="N1075" i="16" s="1"/>
  <c r="P1075" i="16"/>
  <c r="Q765" i="16"/>
  <c r="R765" i="16" s="1"/>
  <c r="N765" i="16" s="1"/>
  <c r="P765" i="16"/>
  <c r="Q443" i="16"/>
  <c r="R443" i="16" s="1"/>
  <c r="N443" i="16" s="1"/>
  <c r="P443" i="16"/>
  <c r="Q1081" i="16"/>
  <c r="R1081" i="16" s="1"/>
  <c r="N1081" i="16" s="1"/>
  <c r="P1081" i="16"/>
  <c r="Q1837" i="16"/>
  <c r="R1837" i="16" s="1"/>
  <c r="N1837" i="16" s="1"/>
  <c r="P1837" i="16"/>
  <c r="P1539" i="16"/>
  <c r="Q1539" i="16"/>
  <c r="R1539" i="16" s="1"/>
  <c r="N1539" i="16" s="1"/>
  <c r="Q1025" i="16"/>
  <c r="R1025" i="16" s="1"/>
  <c r="N1025" i="16" s="1"/>
  <c r="P1025" i="16"/>
  <c r="Q2072" i="16"/>
  <c r="R2072" i="16" s="1"/>
  <c r="N2072" i="16" s="1"/>
  <c r="P2072" i="16"/>
  <c r="Q1774" i="16"/>
  <c r="R1774" i="16" s="1"/>
  <c r="N1774" i="16" s="1"/>
  <c r="P1774" i="16"/>
  <c r="P1680" i="16"/>
  <c r="Q1680" i="16"/>
  <c r="R1680" i="16" s="1"/>
  <c r="N1680" i="16" s="1"/>
  <c r="P446" i="16"/>
  <c r="Q446" i="16"/>
  <c r="R446" i="16" s="1"/>
  <c r="N446" i="16" s="1"/>
  <c r="P100" i="16"/>
  <c r="Q100" i="16"/>
  <c r="R100" i="16" s="1"/>
  <c r="N100" i="16" s="1"/>
  <c r="Q785" i="16"/>
  <c r="R785" i="16" s="1"/>
  <c r="N785" i="16" s="1"/>
  <c r="P785" i="16"/>
  <c r="Q944" i="16"/>
  <c r="R944" i="16" s="1"/>
  <c r="N944" i="16" s="1"/>
  <c r="P944" i="16"/>
  <c r="Q633" i="16"/>
  <c r="R633" i="16" s="1"/>
  <c r="N633" i="16" s="1"/>
  <c r="P633" i="16"/>
  <c r="Q312" i="16"/>
  <c r="R312" i="16" s="1"/>
  <c r="N312" i="16" s="1"/>
  <c r="P312" i="16"/>
  <c r="Q1033" i="16"/>
  <c r="R1033" i="16" s="1"/>
  <c r="N1033" i="16" s="1"/>
  <c r="P1033" i="16"/>
  <c r="Q1705" i="16"/>
  <c r="R1705" i="16" s="1"/>
  <c r="N1705" i="16" s="1"/>
  <c r="P1705" i="16"/>
  <c r="Q1408" i="16"/>
  <c r="R1408" i="16" s="1"/>
  <c r="N1408" i="16" s="1"/>
  <c r="P1408" i="16"/>
  <c r="Q894" i="16"/>
  <c r="R894" i="16" s="1"/>
  <c r="N894" i="16" s="1"/>
  <c r="P894" i="16"/>
  <c r="P1938" i="16"/>
  <c r="Q1938" i="16"/>
  <c r="R1938" i="16" s="1"/>
  <c r="N1938" i="16" s="1"/>
  <c r="P1640" i="16"/>
  <c r="Q1640" i="16"/>
  <c r="R1640" i="16" s="1"/>
  <c r="N1640" i="16" s="1"/>
  <c r="Q1523" i="16"/>
  <c r="R1523" i="16" s="1"/>
  <c r="N1523" i="16" s="1"/>
  <c r="P1523" i="16"/>
  <c r="Q891" i="16"/>
  <c r="R891" i="16" s="1"/>
  <c r="N891" i="16" s="1"/>
  <c r="P891" i="16"/>
  <c r="Q543" i="16"/>
  <c r="R543" i="16" s="1"/>
  <c r="N543" i="16" s="1"/>
  <c r="P543" i="16"/>
  <c r="P450" i="16"/>
  <c r="Q450" i="16"/>
  <c r="R450" i="16" s="1"/>
  <c r="N450" i="16" s="1"/>
  <c r="Q368" i="16"/>
  <c r="R368" i="16" s="1"/>
  <c r="N368" i="16" s="1"/>
  <c r="P368" i="16"/>
  <c r="Q1077" i="16"/>
  <c r="R1077" i="16" s="1"/>
  <c r="N1077" i="16" s="1"/>
  <c r="P1077" i="16"/>
  <c r="P766" i="16"/>
  <c r="Q766" i="16"/>
  <c r="R766" i="16" s="1"/>
  <c r="N766" i="16" s="1"/>
  <c r="P1394" i="16"/>
  <c r="Q1394" i="16"/>
  <c r="R1394" i="16" s="1"/>
  <c r="N1394" i="16" s="1"/>
  <c r="Q1131" i="16"/>
  <c r="R1131" i="16" s="1"/>
  <c r="N1131" i="16" s="1"/>
  <c r="P1131" i="16"/>
  <c r="Q1853" i="16"/>
  <c r="R1853" i="16" s="1"/>
  <c r="N1853" i="16" s="1"/>
  <c r="P1853" i="16"/>
  <c r="P1338" i="16"/>
  <c r="Q1338" i="16"/>
  <c r="R1338" i="16" s="1"/>
  <c r="N1338" i="16" s="1"/>
  <c r="Q1352" i="16"/>
  <c r="R1352" i="16" s="1"/>
  <c r="N1352" i="16" s="1"/>
  <c r="P1352" i="16"/>
  <c r="Q1089" i="16"/>
  <c r="R1089" i="16" s="1"/>
  <c r="N1089" i="16" s="1"/>
  <c r="P1089" i="16"/>
  <c r="Q1128" i="16"/>
  <c r="R1128" i="16" s="1"/>
  <c r="N1128" i="16" s="1"/>
  <c r="P1128" i="16"/>
  <c r="Q757" i="16"/>
  <c r="R757" i="16" s="1"/>
  <c r="N757" i="16" s="1"/>
  <c r="P757" i="16"/>
  <c r="Q412" i="16"/>
  <c r="R412" i="16" s="1"/>
  <c r="N412" i="16" s="1"/>
  <c r="P412" i="16"/>
  <c r="P318" i="16"/>
  <c r="Q318" i="16"/>
  <c r="R318" i="16" s="1"/>
  <c r="N318" i="16" s="1"/>
  <c r="Q224" i="16"/>
  <c r="R224" i="16" s="1"/>
  <c r="N224" i="16" s="1"/>
  <c r="P224" i="16"/>
  <c r="Q945" i="16"/>
  <c r="R945" i="16" s="1"/>
  <c r="N945" i="16" s="1"/>
  <c r="P945" i="16"/>
  <c r="Q635" i="16"/>
  <c r="R635" i="16" s="1"/>
  <c r="N635" i="16" s="1"/>
  <c r="P635" i="16"/>
  <c r="P1261" i="16"/>
  <c r="Q1261" i="16"/>
  <c r="R1261" i="16" s="1"/>
  <c r="N1261" i="16" s="1"/>
  <c r="Q2018" i="16"/>
  <c r="R2018" i="16" s="1"/>
  <c r="N2018" i="16" s="1"/>
  <c r="P2018" i="16"/>
  <c r="P1720" i="16"/>
  <c r="Q1720" i="16"/>
  <c r="R1720" i="16" s="1"/>
  <c r="N1720" i="16" s="1"/>
  <c r="Q1207" i="16"/>
  <c r="R1207" i="16" s="1"/>
  <c r="N1207" i="16" s="1"/>
  <c r="P1207" i="16"/>
  <c r="Q1220" i="16"/>
  <c r="R1220" i="16" s="1"/>
  <c r="N1220" i="16" s="1"/>
  <c r="P1220" i="16"/>
  <c r="Q1953" i="16"/>
  <c r="R1953" i="16" s="1"/>
  <c r="N1953" i="16" s="1"/>
  <c r="P1953" i="16"/>
  <c r="Q1919" i="16"/>
  <c r="R1919" i="16" s="1"/>
  <c r="N1919" i="16" s="1"/>
  <c r="P1919" i="16"/>
  <c r="P890" i="16"/>
  <c r="Q890" i="16"/>
  <c r="R890" i="16" s="1"/>
  <c r="N890" i="16" s="1"/>
  <c r="Q533" i="16"/>
  <c r="R533" i="16" s="1"/>
  <c r="N533" i="16" s="1"/>
  <c r="P533" i="16"/>
  <c r="Q691" i="16"/>
  <c r="R691" i="16" s="1"/>
  <c r="N691" i="16" s="1"/>
  <c r="P691" i="16"/>
  <c r="Q381" i="16"/>
  <c r="R381" i="16" s="1"/>
  <c r="N381" i="16" s="1"/>
  <c r="P381" i="16"/>
  <c r="P46" i="16"/>
  <c r="Q46" i="16"/>
  <c r="R46" i="16" s="1"/>
  <c r="N46" i="16" s="1"/>
  <c r="Q781" i="16"/>
  <c r="R781" i="16" s="1"/>
  <c r="N781" i="16" s="1"/>
  <c r="P781" i="16"/>
  <c r="P1454" i="16"/>
  <c r="Q1454" i="16"/>
  <c r="R1454" i="16" s="1"/>
  <c r="N1454" i="16" s="1"/>
  <c r="Q1155" i="16"/>
  <c r="R1155" i="16" s="1"/>
  <c r="N1155" i="16" s="1"/>
  <c r="P1155" i="16"/>
  <c r="Q1626" i="16"/>
  <c r="R1626" i="16" s="1"/>
  <c r="N1626" i="16" s="1"/>
  <c r="P1626" i="16"/>
  <c r="Q1687" i="16"/>
  <c r="R1687" i="16" s="1"/>
  <c r="N1687" i="16" s="1"/>
  <c r="P1687" i="16"/>
  <c r="Q1389" i="16"/>
  <c r="R1389" i="16" s="1"/>
  <c r="N1389" i="16" s="1"/>
  <c r="P1389" i="16"/>
  <c r="Q1224" i="16"/>
  <c r="R1224" i="16" s="1"/>
  <c r="N1224" i="16" s="1"/>
  <c r="P1224" i="16"/>
  <c r="Q206" i="16"/>
  <c r="R206" i="16" s="1"/>
  <c r="N206" i="16" s="1"/>
  <c r="P206" i="16"/>
  <c r="P902" i="16"/>
  <c r="Q902" i="16"/>
  <c r="R902" i="16" s="1"/>
  <c r="N902" i="16" s="1"/>
  <c r="P546" i="16"/>
  <c r="Q546" i="16"/>
  <c r="R546" i="16" s="1"/>
  <c r="N546" i="16" s="1"/>
  <c r="Q703" i="16"/>
  <c r="R703" i="16" s="1"/>
  <c r="N703" i="16" s="1"/>
  <c r="P703" i="16"/>
  <c r="Q393" i="16"/>
  <c r="R393" i="16" s="1"/>
  <c r="N393" i="16" s="1"/>
  <c r="P393" i="16"/>
  <c r="Q58" i="16"/>
  <c r="R58" i="16" s="1"/>
  <c r="N58" i="16" s="1"/>
  <c r="P58" i="16"/>
  <c r="Q792" i="16"/>
  <c r="R792" i="16" s="1"/>
  <c r="N792" i="16" s="1"/>
  <c r="P792" i="16"/>
  <c r="P1466" i="16"/>
  <c r="Q1466" i="16"/>
  <c r="R1466" i="16" s="1"/>
  <c r="N1466" i="16" s="1"/>
  <c r="Q1168" i="16"/>
  <c r="R1168" i="16" s="1"/>
  <c r="N1168" i="16" s="1"/>
  <c r="P1168" i="16"/>
  <c r="Q1637" i="16"/>
  <c r="R1637" i="16" s="1"/>
  <c r="N1637" i="16" s="1"/>
  <c r="P1637" i="16"/>
  <c r="Q1699" i="16"/>
  <c r="R1699" i="16" s="1"/>
  <c r="N1699" i="16" s="1"/>
  <c r="P1699" i="16"/>
  <c r="Q1401" i="16"/>
  <c r="R1401" i="16" s="1"/>
  <c r="N1401" i="16" s="1"/>
  <c r="P1401" i="16"/>
  <c r="Q1235" i="16"/>
  <c r="R1235" i="16" s="1"/>
  <c r="N1235" i="16" s="1"/>
  <c r="P1235" i="16"/>
  <c r="Q74" i="16"/>
  <c r="R74" i="16" s="1"/>
  <c r="N74" i="16" s="1"/>
  <c r="P74" i="16"/>
  <c r="Q771" i="16"/>
  <c r="R771" i="16" s="1"/>
  <c r="N771" i="16" s="1"/>
  <c r="P771" i="16"/>
  <c r="Q413" i="16"/>
  <c r="R413" i="16" s="1"/>
  <c r="N413" i="16" s="1"/>
  <c r="P413" i="16"/>
  <c r="P570" i="16"/>
  <c r="Q570" i="16"/>
  <c r="R570" i="16" s="1"/>
  <c r="N570" i="16" s="1"/>
  <c r="Q261" i="16"/>
  <c r="R261" i="16" s="1"/>
  <c r="N261" i="16" s="1"/>
  <c r="P261" i="16"/>
  <c r="P958" i="16"/>
  <c r="Q958" i="16"/>
  <c r="R958" i="16" s="1"/>
  <c r="N958" i="16" s="1"/>
  <c r="Q660" i="16"/>
  <c r="R660" i="16" s="1"/>
  <c r="N660" i="16" s="1"/>
  <c r="P660" i="16"/>
  <c r="P1334" i="16"/>
  <c r="Q1334" i="16"/>
  <c r="R1334" i="16" s="1"/>
  <c r="N1334" i="16" s="1"/>
  <c r="Q2044" i="16"/>
  <c r="R2044" i="16" s="1"/>
  <c r="N2044" i="16" s="1"/>
  <c r="P2044" i="16"/>
  <c r="Q1505" i="16"/>
  <c r="R1505" i="16" s="1"/>
  <c r="N1505" i="16" s="1"/>
  <c r="P1505" i="16"/>
  <c r="Q1567" i="16"/>
  <c r="R1567" i="16" s="1"/>
  <c r="N1567" i="16" s="1"/>
  <c r="P1567" i="16"/>
  <c r="Q1268" i="16"/>
  <c r="R1268" i="16" s="1"/>
  <c r="N1268" i="16" s="1"/>
  <c r="P1268" i="16"/>
  <c r="Q1091" i="16"/>
  <c r="R1091" i="16" s="1"/>
  <c r="N1091" i="16" s="1"/>
  <c r="P1091" i="16"/>
  <c r="P901" i="16"/>
  <c r="Q901" i="16"/>
  <c r="R901" i="16" s="1"/>
  <c r="N901" i="16" s="1"/>
  <c r="Q639" i="16"/>
  <c r="R639" i="16" s="1"/>
  <c r="N639" i="16" s="1"/>
  <c r="P639" i="16"/>
  <c r="P282" i="16"/>
  <c r="Q282" i="16"/>
  <c r="R282" i="16" s="1"/>
  <c r="N282" i="16" s="1"/>
  <c r="P438" i="16"/>
  <c r="Q438" i="16"/>
  <c r="R438" i="16" s="1"/>
  <c r="N438" i="16" s="1"/>
  <c r="P129" i="16"/>
  <c r="Q129" i="16"/>
  <c r="R129" i="16" s="1"/>
  <c r="N129" i="16" s="1"/>
  <c r="Q825" i="16"/>
  <c r="R825" i="16" s="1"/>
  <c r="N825" i="16" s="1"/>
  <c r="P825" i="16"/>
  <c r="Q527" i="16"/>
  <c r="R527" i="16" s="1"/>
  <c r="N527" i="16" s="1"/>
  <c r="P527" i="16"/>
  <c r="P1202" i="16"/>
  <c r="Q1202" i="16"/>
  <c r="R1202" i="16" s="1"/>
  <c r="N1202" i="16" s="1"/>
  <c r="Q1911" i="16"/>
  <c r="R1911" i="16" s="1"/>
  <c r="N1911" i="16" s="1"/>
  <c r="P1911" i="16"/>
  <c r="P1374" i="16"/>
  <c r="Q1374" i="16"/>
  <c r="R1374" i="16" s="1"/>
  <c r="N1374" i="16" s="1"/>
  <c r="Q1423" i="16"/>
  <c r="R1423" i="16" s="1"/>
  <c r="N1423" i="16" s="1"/>
  <c r="P1423" i="16"/>
  <c r="P1138" i="16"/>
  <c r="Q1138" i="16"/>
  <c r="R1138" i="16" s="1"/>
  <c r="N1138" i="16" s="1"/>
  <c r="Q1954" i="16"/>
  <c r="R1954" i="16" s="1"/>
  <c r="N1954" i="16" s="1"/>
  <c r="P1954" i="16"/>
  <c r="Q625" i="16"/>
  <c r="R625" i="16" s="1"/>
  <c r="N625" i="16" s="1"/>
  <c r="P625" i="16"/>
  <c r="P363" i="16"/>
  <c r="Q363" i="16"/>
  <c r="R363" i="16" s="1"/>
  <c r="N363" i="16" s="1"/>
  <c r="Q1048" i="16"/>
  <c r="R1048" i="16" s="1"/>
  <c r="N1048" i="16" s="1"/>
  <c r="P1048" i="16"/>
  <c r="Q163" i="16"/>
  <c r="R163" i="16" s="1"/>
  <c r="N163" i="16" s="1"/>
  <c r="P163" i="16"/>
  <c r="Q871" i="16"/>
  <c r="R871" i="16" s="1"/>
  <c r="N871" i="16" s="1"/>
  <c r="P871" i="16"/>
  <c r="P537" i="16"/>
  <c r="Q537" i="16"/>
  <c r="R537" i="16" s="1"/>
  <c r="N537" i="16" s="1"/>
  <c r="Q240" i="16"/>
  <c r="R240" i="16" s="1"/>
  <c r="N240" i="16" s="1"/>
  <c r="P240" i="16"/>
  <c r="Q1909" i="16"/>
  <c r="R1909" i="16" s="1"/>
  <c r="N1909" i="16" s="1"/>
  <c r="P1909" i="16"/>
  <c r="Q1634" i="16"/>
  <c r="R1634" i="16" s="1"/>
  <c r="N1634" i="16" s="1"/>
  <c r="P1634" i="16"/>
  <c r="Q1096" i="16"/>
  <c r="R1096" i="16" s="1"/>
  <c r="N1096" i="16" s="1"/>
  <c r="P1096" i="16"/>
  <c r="Q1123" i="16"/>
  <c r="R1123" i="16" s="1"/>
  <c r="N1123" i="16" s="1"/>
  <c r="P1123" i="16"/>
  <c r="Q1855" i="16"/>
  <c r="R1855" i="16" s="1"/>
  <c r="N1855" i="16" s="1"/>
  <c r="P1855" i="16"/>
  <c r="Q1642" i="16"/>
  <c r="R1642" i="16" s="1"/>
  <c r="N1642" i="16" s="1"/>
  <c r="P1642" i="16"/>
  <c r="P1390" i="16"/>
  <c r="Q1390" i="16"/>
  <c r="R1390" i="16" s="1"/>
  <c r="N1390" i="16" s="1"/>
  <c r="Q1104" i="16"/>
  <c r="R1104" i="16" s="1"/>
  <c r="N1104" i="16" s="1"/>
  <c r="P1104" i="16"/>
  <c r="P2821" i="16"/>
  <c r="Q2821" i="16"/>
  <c r="R2821" i="16" s="1"/>
  <c r="N2821" i="16" s="1"/>
  <c r="Q2763" i="16"/>
  <c r="R2763" i="16" s="1"/>
  <c r="N2763" i="16" s="1"/>
  <c r="P2763" i="16"/>
  <c r="Q2703" i="16"/>
  <c r="R2703" i="16" s="1"/>
  <c r="N2703" i="16" s="1"/>
  <c r="P2703" i="16"/>
  <c r="Q2632" i="16"/>
  <c r="R2632" i="16" s="1"/>
  <c r="N2632" i="16" s="1"/>
  <c r="P2632" i="16"/>
  <c r="P2273" i="16"/>
  <c r="Q2273" i="16"/>
  <c r="R2273" i="16" s="1"/>
  <c r="N2273" i="16" s="1"/>
  <c r="Q2237" i="16"/>
  <c r="R2237" i="16" s="1"/>
  <c r="N2237" i="16" s="1"/>
  <c r="P2237" i="16"/>
  <c r="Q2515" i="16"/>
  <c r="R2515" i="16" s="1"/>
  <c r="N2515" i="16" s="1"/>
  <c r="P2515" i="16"/>
  <c r="Q2456" i="16"/>
  <c r="R2456" i="16" s="1"/>
  <c r="N2456" i="16" s="1"/>
  <c r="P2456" i="16"/>
  <c r="Q2361" i="16"/>
  <c r="R2361" i="16" s="1"/>
  <c r="N2361" i="16" s="1"/>
  <c r="P2361" i="16"/>
  <c r="P2290" i="16"/>
  <c r="Q2290" i="16"/>
  <c r="R2290" i="16" s="1"/>
  <c r="N2290" i="16" s="1"/>
  <c r="Q2256" i="16"/>
  <c r="R2256" i="16" s="1"/>
  <c r="N2256" i="16" s="1"/>
  <c r="P2256" i="16"/>
  <c r="Q2184" i="16"/>
  <c r="R2184" i="16" s="1"/>
  <c r="N2184" i="16" s="1"/>
  <c r="P2184" i="16"/>
  <c r="Q1116" i="16"/>
  <c r="R1116" i="16" s="1"/>
  <c r="N1116" i="16" s="1"/>
  <c r="P1116" i="16"/>
  <c r="Q2832" i="16"/>
  <c r="R2832" i="16" s="1"/>
  <c r="N2832" i="16" s="1"/>
  <c r="P2832" i="16"/>
  <c r="Q2775" i="16"/>
  <c r="R2775" i="16" s="1"/>
  <c r="N2775" i="16" s="1"/>
  <c r="P2775" i="16"/>
  <c r="Q2715" i="16"/>
  <c r="R2715" i="16" s="1"/>
  <c r="N2715" i="16" s="1"/>
  <c r="P2715" i="16"/>
  <c r="Q2644" i="16"/>
  <c r="R2644" i="16" s="1"/>
  <c r="N2644" i="16" s="1"/>
  <c r="P2644" i="16"/>
  <c r="Q2284" i="16"/>
  <c r="R2284" i="16" s="1"/>
  <c r="N2284" i="16" s="1"/>
  <c r="P2284" i="16"/>
  <c r="Q2250" i="16"/>
  <c r="R2250" i="16" s="1"/>
  <c r="N2250" i="16" s="1"/>
  <c r="P2250" i="16"/>
  <c r="P2527" i="16"/>
  <c r="Q2527" i="16"/>
  <c r="R2527" i="16" s="1"/>
  <c r="N2527" i="16" s="1"/>
  <c r="P2469" i="16"/>
  <c r="Q2469" i="16"/>
  <c r="R2469" i="16" s="1"/>
  <c r="N2469" i="16" s="1"/>
  <c r="Q2372" i="16"/>
  <c r="R2372" i="16" s="1"/>
  <c r="N2372" i="16" s="1"/>
  <c r="P2372" i="16"/>
  <c r="Q2301" i="16"/>
  <c r="R2301" i="16" s="1"/>
  <c r="N2301" i="16" s="1"/>
  <c r="P2301" i="16"/>
  <c r="Q2268" i="16"/>
  <c r="R2268" i="16" s="1"/>
  <c r="N2268" i="16" s="1"/>
  <c r="P2268" i="16"/>
  <c r="Q2196" i="16"/>
  <c r="R2196" i="16" s="1"/>
  <c r="N2196" i="16" s="1"/>
  <c r="P2196" i="16"/>
  <c r="Q1561" i="16"/>
  <c r="R1561" i="16" s="1"/>
  <c r="N1561" i="16" s="1"/>
  <c r="P1561" i="16"/>
  <c r="Q3277" i="16"/>
  <c r="R3277" i="16" s="1"/>
  <c r="N3277" i="16" s="1"/>
  <c r="P3277" i="16"/>
  <c r="P3242" i="16"/>
  <c r="Q3242" i="16"/>
  <c r="R3242" i="16" s="1"/>
  <c r="N3242" i="16" s="1"/>
  <c r="P3160" i="16"/>
  <c r="Q3160" i="16"/>
  <c r="R3160" i="16" s="1"/>
  <c r="N3160" i="16" s="1"/>
  <c r="Q3087" i="16"/>
  <c r="R3087" i="16" s="1"/>
  <c r="N3087" i="16" s="1"/>
  <c r="P3087" i="16"/>
  <c r="P2729" i="16"/>
  <c r="Q2729" i="16"/>
  <c r="R2729" i="16" s="1"/>
  <c r="N2729" i="16" s="1"/>
  <c r="P2705" i="16"/>
  <c r="Q2705" i="16"/>
  <c r="R2705" i="16" s="1"/>
  <c r="N2705" i="16" s="1"/>
  <c r="Q2970" i="16"/>
  <c r="R2970" i="16" s="1"/>
  <c r="N2970" i="16" s="1"/>
  <c r="P2970" i="16"/>
  <c r="P2911" i="16"/>
  <c r="Q2911" i="16"/>
  <c r="R2911" i="16" s="1"/>
  <c r="N2911" i="16" s="1"/>
  <c r="Q2828" i="16"/>
  <c r="R2828" i="16" s="1"/>
  <c r="N2828" i="16" s="1"/>
  <c r="P2828" i="16"/>
  <c r="P2758" i="16"/>
  <c r="Q2758" i="16"/>
  <c r="R2758" i="16" s="1"/>
  <c r="N2758" i="16" s="1"/>
  <c r="Q2711" i="16"/>
  <c r="R2711" i="16" s="1"/>
  <c r="N2711" i="16" s="1"/>
  <c r="P2711" i="16"/>
  <c r="Q2651" i="16"/>
  <c r="R2651" i="16" s="1"/>
  <c r="N2651" i="16" s="1"/>
  <c r="P2651" i="16"/>
  <c r="Q1573" i="16"/>
  <c r="R1573" i="16" s="1"/>
  <c r="N1573" i="16" s="1"/>
  <c r="P1573" i="16"/>
  <c r="P3289" i="16"/>
  <c r="Q3289" i="16"/>
  <c r="R3289" i="16" s="1"/>
  <c r="N3289" i="16" s="1"/>
  <c r="P3254" i="16"/>
  <c r="Q3254" i="16"/>
  <c r="R3254" i="16" s="1"/>
  <c r="N3254" i="16" s="1"/>
  <c r="P3170" i="16"/>
  <c r="Q3170" i="16"/>
  <c r="R3170" i="16" s="1"/>
  <c r="N3170" i="16" s="1"/>
  <c r="P3100" i="16"/>
  <c r="Q3100" i="16"/>
  <c r="R3100" i="16" s="1"/>
  <c r="N3100" i="16" s="1"/>
  <c r="P2741" i="16"/>
  <c r="Q2741" i="16"/>
  <c r="R2741" i="16" s="1"/>
  <c r="N2741" i="16" s="1"/>
  <c r="Q2719" i="16"/>
  <c r="R2719" i="16" s="1"/>
  <c r="N2719" i="16" s="1"/>
  <c r="P2719" i="16"/>
  <c r="Q2983" i="16"/>
  <c r="R2983" i="16" s="1"/>
  <c r="N2983" i="16" s="1"/>
  <c r="P2983" i="16"/>
  <c r="Q2925" i="16"/>
  <c r="R2925" i="16" s="1"/>
  <c r="N2925" i="16" s="1"/>
  <c r="P2925" i="16"/>
  <c r="P2841" i="16"/>
  <c r="Q2841" i="16"/>
  <c r="R2841" i="16" s="1"/>
  <c r="N2841" i="16" s="1"/>
  <c r="P2770" i="16"/>
  <c r="Q2770" i="16"/>
  <c r="R2770" i="16" s="1"/>
  <c r="N2770" i="16" s="1"/>
  <c r="Q2723" i="16"/>
  <c r="R2723" i="16" s="1"/>
  <c r="N2723" i="16" s="1"/>
  <c r="P2723" i="16"/>
  <c r="Q2664" i="16"/>
  <c r="R2664" i="16" s="1"/>
  <c r="N2664" i="16" s="1"/>
  <c r="P2664" i="16"/>
  <c r="P1873" i="16"/>
  <c r="Q1873" i="16"/>
  <c r="R1873" i="16" s="1"/>
  <c r="N1873" i="16" s="1"/>
  <c r="Q3589" i="16"/>
  <c r="R3589" i="16" s="1"/>
  <c r="N3589" i="16" s="1"/>
  <c r="P3589" i="16"/>
  <c r="Q3554" i="16"/>
  <c r="R3554" i="16" s="1"/>
  <c r="N3554" i="16" s="1"/>
  <c r="P3554" i="16"/>
  <c r="Q3471" i="16"/>
  <c r="R3471" i="16" s="1"/>
  <c r="N3471" i="16" s="1"/>
  <c r="P3471" i="16"/>
  <c r="P3400" i="16"/>
  <c r="Q3400" i="16"/>
  <c r="R3400" i="16" s="1"/>
  <c r="N3400" i="16" s="1"/>
  <c r="Q3041" i="16"/>
  <c r="R3041" i="16" s="1"/>
  <c r="N3041" i="16" s="1"/>
  <c r="P3041" i="16"/>
  <c r="Q3018" i="16"/>
  <c r="R3018" i="16" s="1"/>
  <c r="N3018" i="16" s="1"/>
  <c r="P3018" i="16"/>
  <c r="Q3283" i="16"/>
  <c r="R3283" i="16" s="1"/>
  <c r="N3283" i="16" s="1"/>
  <c r="P3283" i="16"/>
  <c r="Q3224" i="16"/>
  <c r="R3224" i="16" s="1"/>
  <c r="N3224" i="16" s="1"/>
  <c r="P3224" i="16"/>
  <c r="Q3141" i="16"/>
  <c r="R3141" i="16" s="1"/>
  <c r="N3141" i="16" s="1"/>
  <c r="P3141" i="16"/>
  <c r="Q3070" i="16"/>
  <c r="R3070" i="16" s="1"/>
  <c r="N3070" i="16" s="1"/>
  <c r="P3070" i="16"/>
  <c r="P3024" i="16"/>
  <c r="Q3024" i="16"/>
  <c r="R3024" i="16" s="1"/>
  <c r="N3024" i="16" s="1"/>
  <c r="Q2963" i="16"/>
  <c r="R2963" i="16" s="1"/>
  <c r="N2963" i="16" s="1"/>
  <c r="P2963" i="16"/>
  <c r="P1884" i="16"/>
  <c r="Q1884" i="16"/>
  <c r="R1884" i="16" s="1"/>
  <c r="N1884" i="16" s="1"/>
  <c r="Q3601" i="16"/>
  <c r="R3601" i="16" s="1"/>
  <c r="N3601" i="16" s="1"/>
  <c r="P3601" i="16"/>
  <c r="Q3566" i="16"/>
  <c r="R3566" i="16" s="1"/>
  <c r="N3566" i="16" s="1"/>
  <c r="P3566" i="16"/>
  <c r="P3483" i="16"/>
  <c r="Q3483" i="16"/>
  <c r="R3483" i="16" s="1"/>
  <c r="N3483" i="16" s="1"/>
  <c r="P3412" i="16"/>
  <c r="Q3412" i="16"/>
  <c r="R3412" i="16" s="1"/>
  <c r="N3412" i="16" s="1"/>
  <c r="P3052" i="16"/>
  <c r="Q3052" i="16"/>
  <c r="R3052" i="16" s="1"/>
  <c r="N3052" i="16" s="1"/>
  <c r="Q3030" i="16"/>
  <c r="R3030" i="16" s="1"/>
  <c r="N3030" i="16" s="1"/>
  <c r="P3030" i="16"/>
  <c r="Q3296" i="16"/>
  <c r="R3296" i="16" s="1"/>
  <c r="N3296" i="16" s="1"/>
  <c r="P3296" i="16"/>
  <c r="Q3236" i="16"/>
  <c r="R3236" i="16" s="1"/>
  <c r="N3236" i="16" s="1"/>
  <c r="P3236" i="16"/>
  <c r="Q3153" i="16"/>
  <c r="R3153" i="16" s="1"/>
  <c r="N3153" i="16" s="1"/>
  <c r="P3153" i="16"/>
  <c r="Q3083" i="16"/>
  <c r="R3083" i="16" s="1"/>
  <c r="N3083" i="16" s="1"/>
  <c r="P3083" i="16"/>
  <c r="Q3035" i="16"/>
  <c r="R3035" i="16" s="1"/>
  <c r="N3035" i="16" s="1"/>
  <c r="P3035" i="16"/>
  <c r="P2975" i="16"/>
  <c r="Q2975" i="16"/>
  <c r="R2975" i="16" s="1"/>
  <c r="N2975" i="16" s="1"/>
  <c r="P2051" i="16"/>
  <c r="Q2051" i="16"/>
  <c r="R2051" i="16" s="1"/>
  <c r="N2051" i="16" s="1"/>
  <c r="P2749" i="16"/>
  <c r="Q2749" i="16"/>
  <c r="R2749" i="16" s="1"/>
  <c r="N2749" i="16" s="1"/>
  <c r="Q2690" i="16"/>
  <c r="R2690" i="16" s="1"/>
  <c r="N2690" i="16" s="1"/>
  <c r="P2690" i="16"/>
  <c r="Q2631" i="16"/>
  <c r="R2631" i="16" s="1"/>
  <c r="N2631" i="16" s="1"/>
  <c r="P2631" i="16"/>
  <c r="P2561" i="16"/>
  <c r="Q2561" i="16"/>
  <c r="R2561" i="16" s="1"/>
  <c r="N2561" i="16" s="1"/>
  <c r="P2201" i="16"/>
  <c r="Q2201" i="16"/>
  <c r="R2201" i="16" s="1"/>
  <c r="N2201" i="16" s="1"/>
  <c r="Q2166" i="16"/>
  <c r="R2166" i="16" s="1"/>
  <c r="N2166" i="16" s="1"/>
  <c r="P2166" i="16"/>
  <c r="P2443" i="16"/>
  <c r="Q2443" i="16"/>
  <c r="R2443" i="16" s="1"/>
  <c r="N2443" i="16" s="1"/>
  <c r="Q2384" i="16"/>
  <c r="R2384" i="16" s="1"/>
  <c r="N2384" i="16" s="1"/>
  <c r="P2384" i="16"/>
  <c r="Q2288" i="16"/>
  <c r="R2288" i="16" s="1"/>
  <c r="N2288" i="16" s="1"/>
  <c r="P2288" i="16"/>
  <c r="Q2218" i="16"/>
  <c r="R2218" i="16" s="1"/>
  <c r="N2218" i="16" s="1"/>
  <c r="P2218" i="16"/>
  <c r="P2183" i="16"/>
  <c r="Q2183" i="16"/>
  <c r="R2183" i="16" s="1"/>
  <c r="N2183" i="16" s="1"/>
  <c r="Q2113" i="16"/>
  <c r="R2113" i="16" s="1"/>
  <c r="N2113" i="16" s="1"/>
  <c r="P2113" i="16"/>
  <c r="Q3844" i="16"/>
  <c r="R3844" i="16" s="1"/>
  <c r="N3844" i="16" s="1"/>
  <c r="P3844" i="16"/>
  <c r="P2761" i="16"/>
  <c r="Q2761" i="16"/>
  <c r="R2761" i="16" s="1"/>
  <c r="N2761" i="16" s="1"/>
  <c r="Q2702" i="16"/>
  <c r="R2702" i="16" s="1"/>
  <c r="N2702" i="16" s="1"/>
  <c r="P2702" i="16"/>
  <c r="Q2643" i="16"/>
  <c r="R2643" i="16" s="1"/>
  <c r="N2643" i="16" s="1"/>
  <c r="P2643" i="16"/>
  <c r="Q2572" i="16"/>
  <c r="R2572" i="16" s="1"/>
  <c r="N2572" i="16" s="1"/>
  <c r="P2572" i="16"/>
  <c r="Q2212" i="16"/>
  <c r="R2212" i="16" s="1"/>
  <c r="N2212" i="16" s="1"/>
  <c r="P2212" i="16"/>
  <c r="Q2178" i="16"/>
  <c r="R2178" i="16" s="1"/>
  <c r="N2178" i="16" s="1"/>
  <c r="P2178" i="16"/>
  <c r="P2455" i="16"/>
  <c r="Q2455" i="16"/>
  <c r="R2455" i="16" s="1"/>
  <c r="N2455" i="16" s="1"/>
  <c r="Q2396" i="16"/>
  <c r="R2396" i="16" s="1"/>
  <c r="N2396" i="16" s="1"/>
  <c r="P2396" i="16"/>
  <c r="P2302" i="16"/>
  <c r="Q2302" i="16"/>
  <c r="R2302" i="16" s="1"/>
  <c r="N2302" i="16" s="1"/>
  <c r="Q2230" i="16"/>
  <c r="R2230" i="16" s="1"/>
  <c r="N2230" i="16" s="1"/>
  <c r="P2230" i="16"/>
  <c r="P2195" i="16"/>
  <c r="Q2195" i="16"/>
  <c r="R2195" i="16" s="1"/>
  <c r="N2195" i="16" s="1"/>
  <c r="P2123" i="16"/>
  <c r="Q2123" i="16"/>
  <c r="R2123" i="16" s="1"/>
  <c r="N2123" i="16" s="1"/>
  <c r="Q3593" i="16"/>
  <c r="R3593" i="16" s="1"/>
  <c r="N3593" i="16" s="1"/>
  <c r="P3593" i="16"/>
  <c r="Q2917" i="16"/>
  <c r="R2917" i="16" s="1"/>
  <c r="N2917" i="16" s="1"/>
  <c r="P2917" i="16"/>
  <c r="Q2882" i="16"/>
  <c r="R2882" i="16" s="1"/>
  <c r="N2882" i="16" s="1"/>
  <c r="P2882" i="16"/>
  <c r="P2799" i="16"/>
  <c r="Q2799" i="16"/>
  <c r="R2799" i="16" s="1"/>
  <c r="N2799" i="16" s="1"/>
  <c r="Q2728" i="16"/>
  <c r="R2728" i="16" s="1"/>
  <c r="N2728" i="16" s="1"/>
  <c r="P2728" i="16"/>
  <c r="Q2369" i="16"/>
  <c r="R2369" i="16" s="1"/>
  <c r="N2369" i="16" s="1"/>
  <c r="P2369" i="16"/>
  <c r="Q2334" i="16"/>
  <c r="R2334" i="16" s="1"/>
  <c r="N2334" i="16" s="1"/>
  <c r="P2334" i="16"/>
  <c r="P2611" i="16"/>
  <c r="Q2611" i="16"/>
  <c r="R2611" i="16" s="1"/>
  <c r="N2611" i="16" s="1"/>
  <c r="P2552" i="16"/>
  <c r="Q2552" i="16"/>
  <c r="R2552" i="16" s="1"/>
  <c r="N2552" i="16" s="1"/>
  <c r="Q2468" i="16"/>
  <c r="R2468" i="16" s="1"/>
  <c r="N2468" i="16" s="1"/>
  <c r="P2468" i="16"/>
  <c r="Q2385" i="16"/>
  <c r="R2385" i="16" s="1"/>
  <c r="N2385" i="16" s="1"/>
  <c r="P2385" i="16"/>
  <c r="Q2351" i="16"/>
  <c r="R2351" i="16" s="1"/>
  <c r="N2351" i="16" s="1"/>
  <c r="P2351" i="16"/>
  <c r="Q2280" i="16"/>
  <c r="R2280" i="16" s="1"/>
  <c r="N2280" i="16" s="1"/>
  <c r="P2280" i="16"/>
  <c r="P1943" i="16"/>
  <c r="Q1943" i="16"/>
  <c r="R1943" i="16" s="1"/>
  <c r="N1943" i="16" s="1"/>
  <c r="P2641" i="16"/>
  <c r="Q2641" i="16"/>
  <c r="R2641" i="16" s="1"/>
  <c r="N2641" i="16" s="1"/>
  <c r="Q2582" i="16"/>
  <c r="R2582" i="16" s="1"/>
  <c r="N2582" i="16" s="1"/>
  <c r="P2582" i="16"/>
  <c r="P2522" i="16"/>
  <c r="Q2522" i="16"/>
  <c r="R2522" i="16" s="1"/>
  <c r="N2522" i="16" s="1"/>
  <c r="Q2452" i="16"/>
  <c r="R2452" i="16" s="1"/>
  <c r="N2452" i="16" s="1"/>
  <c r="P2452" i="16"/>
  <c r="Q2093" i="16"/>
  <c r="R2093" i="16" s="1"/>
  <c r="N2093" i="16" s="1"/>
  <c r="P2093" i="16"/>
  <c r="Q2058" i="16"/>
  <c r="R2058" i="16" s="1"/>
  <c r="N2058" i="16" s="1"/>
  <c r="P2058" i="16"/>
  <c r="Q2335" i="16"/>
  <c r="R2335" i="16" s="1"/>
  <c r="N2335" i="16" s="1"/>
  <c r="P2335" i="16"/>
  <c r="Q2276" i="16"/>
  <c r="R2276" i="16" s="1"/>
  <c r="N2276" i="16" s="1"/>
  <c r="P2276" i="16"/>
  <c r="Q2182" i="16"/>
  <c r="R2182" i="16" s="1"/>
  <c r="N2182" i="16" s="1"/>
  <c r="P2182" i="16"/>
  <c r="Q2110" i="16"/>
  <c r="R2110" i="16" s="1"/>
  <c r="N2110" i="16" s="1"/>
  <c r="P2110" i="16"/>
  <c r="P3798" i="16"/>
  <c r="Q3798" i="16"/>
  <c r="R3798" i="16" s="1"/>
  <c r="N3798" i="16" s="1"/>
  <c r="Q3802" i="16"/>
  <c r="R3802" i="16" s="1"/>
  <c r="N3802" i="16" s="1"/>
  <c r="P3802" i="16"/>
  <c r="Q3744" i="16"/>
  <c r="R3744" i="16" s="1"/>
  <c r="N3744" i="16" s="1"/>
  <c r="P3744" i="16"/>
  <c r="P2797" i="16"/>
  <c r="Q2797" i="16"/>
  <c r="R2797" i="16" s="1"/>
  <c r="N2797" i="16" s="1"/>
  <c r="Q2738" i="16"/>
  <c r="R2738" i="16" s="1"/>
  <c r="N2738" i="16" s="1"/>
  <c r="P2738" i="16"/>
  <c r="Q2679" i="16"/>
  <c r="R2679" i="16" s="1"/>
  <c r="N2679" i="16" s="1"/>
  <c r="P2679" i="16"/>
  <c r="Q2608" i="16"/>
  <c r="R2608" i="16" s="1"/>
  <c r="N2608" i="16" s="1"/>
  <c r="P2608" i="16"/>
  <c r="Q2249" i="16"/>
  <c r="R2249" i="16" s="1"/>
  <c r="N2249" i="16" s="1"/>
  <c r="P2249" i="16"/>
  <c r="Q2214" i="16"/>
  <c r="R2214" i="16" s="1"/>
  <c r="N2214" i="16" s="1"/>
  <c r="P2214" i="16"/>
  <c r="P2491" i="16"/>
  <c r="Q2491" i="16"/>
  <c r="R2491" i="16" s="1"/>
  <c r="N2491" i="16" s="1"/>
  <c r="Q2432" i="16"/>
  <c r="R2432" i="16" s="1"/>
  <c r="N2432" i="16" s="1"/>
  <c r="P2432" i="16"/>
  <c r="Q2337" i="16"/>
  <c r="R2337" i="16" s="1"/>
  <c r="N2337" i="16" s="1"/>
  <c r="P2337" i="16"/>
  <c r="P2266" i="16"/>
  <c r="Q2266" i="16"/>
  <c r="R2266" i="16" s="1"/>
  <c r="N2266" i="16" s="1"/>
  <c r="P2231" i="16"/>
  <c r="Q2231" i="16"/>
  <c r="R2231" i="16" s="1"/>
  <c r="N2231" i="16" s="1"/>
  <c r="Q2161" i="16"/>
  <c r="R2161" i="16" s="1"/>
  <c r="N2161" i="16" s="1"/>
  <c r="P2161" i="16"/>
  <c r="P3666" i="16"/>
  <c r="Q3666" i="16"/>
  <c r="R3666" i="16" s="1"/>
  <c r="N3666" i="16" s="1"/>
  <c r="Q2364" i="16"/>
  <c r="R2364" i="16" s="1"/>
  <c r="N2364" i="16" s="1"/>
  <c r="P2364" i="16"/>
  <c r="Q2317" i="16"/>
  <c r="R2317" i="16" s="1"/>
  <c r="N2317" i="16" s="1"/>
  <c r="P2317" i="16"/>
  <c r="P2259" i="16"/>
  <c r="Q2259" i="16"/>
  <c r="R2259" i="16" s="1"/>
  <c r="N2259" i="16" s="1"/>
  <c r="P2175" i="16"/>
  <c r="Q2175" i="16"/>
  <c r="R2175" i="16" s="1"/>
  <c r="N2175" i="16" s="1"/>
  <c r="P1829" i="16"/>
  <c r="Q1829" i="16"/>
  <c r="R1829" i="16" s="1"/>
  <c r="N1829" i="16" s="1"/>
  <c r="Q3834" i="16"/>
  <c r="R3834" i="16" s="1"/>
  <c r="N3834" i="16" s="1"/>
  <c r="P3834" i="16"/>
  <c r="Q3629" i="16"/>
  <c r="R3629" i="16" s="1"/>
  <c r="N3629" i="16" s="1"/>
  <c r="P3629" i="16"/>
  <c r="Q3799" i="16"/>
  <c r="R3799" i="16" s="1"/>
  <c r="N3799" i="16" s="1"/>
  <c r="P3799" i="16"/>
  <c r="P3752" i="16"/>
  <c r="Q3752" i="16"/>
  <c r="R3752" i="16" s="1"/>
  <c r="N3752" i="16" s="1"/>
  <c r="P3658" i="16"/>
  <c r="Q3658" i="16"/>
  <c r="R3658" i="16" s="1"/>
  <c r="N3658" i="16" s="1"/>
  <c r="Q3586" i="16"/>
  <c r="R3586" i="16" s="1"/>
  <c r="N3586" i="16" s="1"/>
  <c r="P3586" i="16"/>
  <c r="P3539" i="16"/>
  <c r="Q3539" i="16"/>
  <c r="R3539" i="16" s="1"/>
  <c r="N3539" i="16" s="1"/>
  <c r="Q3479" i="16"/>
  <c r="R3479" i="16" s="1"/>
  <c r="N3479" i="16" s="1"/>
  <c r="P3479" i="16"/>
  <c r="P551" i="16"/>
  <c r="Q551" i="16"/>
  <c r="R551" i="16" s="1"/>
  <c r="N551" i="16" s="1"/>
  <c r="Q741" i="16"/>
  <c r="R741" i="16" s="1"/>
  <c r="N741" i="16" s="1"/>
  <c r="P741" i="16"/>
  <c r="P390" i="16"/>
  <c r="Q390" i="16"/>
  <c r="R390" i="16" s="1"/>
  <c r="N390" i="16" s="1"/>
  <c r="P2027" i="16"/>
  <c r="Q2027" i="16"/>
  <c r="R2027" i="16" s="1"/>
  <c r="N2027" i="16" s="1"/>
  <c r="P814" i="16"/>
  <c r="Q814" i="16"/>
  <c r="R814" i="16" s="1"/>
  <c r="N814" i="16" s="1"/>
  <c r="Q884" i="16"/>
  <c r="R884" i="16" s="1"/>
  <c r="N884" i="16" s="1"/>
  <c r="P884" i="16"/>
  <c r="P2639" i="16"/>
  <c r="Q2639" i="16"/>
  <c r="R2639" i="16" s="1"/>
  <c r="N2639" i="16" s="1"/>
  <c r="Q161" i="16"/>
  <c r="R161" i="16" s="1"/>
  <c r="N161" i="16" s="1"/>
  <c r="P161" i="16"/>
  <c r="Q2834" i="16"/>
  <c r="R2834" i="16" s="1"/>
  <c r="N2834" i="16" s="1"/>
  <c r="P2834" i="16"/>
  <c r="Q96" i="16"/>
  <c r="R96" i="16" s="1"/>
  <c r="N96" i="16" s="1"/>
  <c r="P96" i="16"/>
  <c r="Q751" i="16"/>
  <c r="R751" i="16" s="1"/>
  <c r="N751" i="16" s="1"/>
  <c r="P751" i="16"/>
  <c r="Q108" i="16"/>
  <c r="R108" i="16" s="1"/>
  <c r="N108" i="16" s="1"/>
  <c r="P108" i="16"/>
  <c r="Q840" i="16"/>
  <c r="R840" i="16" s="1"/>
  <c r="N840" i="16" s="1"/>
  <c r="P840" i="16"/>
  <c r="P1514" i="16"/>
  <c r="Q1514" i="16"/>
  <c r="R1514" i="16" s="1"/>
  <c r="N1514" i="16" s="1"/>
  <c r="Q1216" i="16"/>
  <c r="R1216" i="16" s="1"/>
  <c r="N1216" i="16" s="1"/>
  <c r="P1216" i="16"/>
  <c r="Q1685" i="16"/>
  <c r="R1685" i="16" s="1"/>
  <c r="N1685" i="16" s="1"/>
  <c r="P1685" i="16"/>
  <c r="P1748" i="16"/>
  <c r="Q1748" i="16"/>
  <c r="R1748" i="16" s="1"/>
  <c r="N1748" i="16" s="1"/>
  <c r="Q1448" i="16"/>
  <c r="R1448" i="16" s="1"/>
  <c r="N1448" i="16" s="1"/>
  <c r="P1448" i="16"/>
  <c r="Q1295" i="16"/>
  <c r="R1295" i="16" s="1"/>
  <c r="N1295" i="16" s="1"/>
  <c r="P1295" i="16"/>
  <c r="P122" i="16"/>
  <c r="Q122" i="16"/>
  <c r="R122" i="16" s="1"/>
  <c r="N122" i="16" s="1"/>
  <c r="Q819" i="16"/>
  <c r="R819" i="16" s="1"/>
  <c r="N819" i="16" s="1"/>
  <c r="P819" i="16"/>
  <c r="Q461" i="16"/>
  <c r="R461" i="16" s="1"/>
  <c r="N461" i="16" s="1"/>
  <c r="P461" i="16"/>
  <c r="Q619" i="16"/>
  <c r="R619" i="16" s="1"/>
  <c r="N619" i="16" s="1"/>
  <c r="P619" i="16"/>
  <c r="Q309" i="16"/>
  <c r="R309" i="16" s="1"/>
  <c r="N309" i="16" s="1"/>
  <c r="P309" i="16"/>
  <c r="Q1005" i="16"/>
  <c r="R1005" i="16" s="1"/>
  <c r="N1005" i="16" s="1"/>
  <c r="P1005" i="16"/>
  <c r="Q708" i="16"/>
  <c r="R708" i="16" s="1"/>
  <c r="N708" i="16" s="1"/>
  <c r="P708" i="16"/>
  <c r="Q1383" i="16"/>
  <c r="R1383" i="16" s="1"/>
  <c r="N1383" i="16" s="1"/>
  <c r="P1383" i="16"/>
  <c r="P2092" i="16"/>
  <c r="Q2092" i="16"/>
  <c r="R2092" i="16" s="1"/>
  <c r="N2092" i="16" s="1"/>
  <c r="Q1553" i="16"/>
  <c r="R1553" i="16" s="1"/>
  <c r="N1553" i="16" s="1"/>
  <c r="P1553" i="16"/>
  <c r="P1616" i="16"/>
  <c r="Q1616" i="16"/>
  <c r="R1616" i="16" s="1"/>
  <c r="N1616" i="16" s="1"/>
  <c r="Q1316" i="16"/>
  <c r="R1316" i="16" s="1"/>
  <c r="N1316" i="16" s="1"/>
  <c r="P1316" i="16"/>
  <c r="Q1151" i="16"/>
  <c r="R1151" i="16" s="1"/>
  <c r="N1151" i="16" s="1"/>
  <c r="P1151" i="16"/>
  <c r="Q710" i="16"/>
  <c r="R710" i="16" s="1"/>
  <c r="N710" i="16" s="1"/>
  <c r="P710" i="16"/>
  <c r="Q364" i="16"/>
  <c r="R364" i="16" s="1"/>
  <c r="N364" i="16" s="1"/>
  <c r="P364" i="16"/>
  <c r="P270" i="16"/>
  <c r="Q270" i="16"/>
  <c r="R270" i="16" s="1"/>
  <c r="N270" i="16" s="1"/>
  <c r="Q176" i="16"/>
  <c r="R176" i="16" s="1"/>
  <c r="N176" i="16" s="1"/>
  <c r="P176" i="16"/>
  <c r="Q897" i="16"/>
  <c r="R897" i="16" s="1"/>
  <c r="N897" i="16" s="1"/>
  <c r="P897" i="16"/>
  <c r="P574" i="16"/>
  <c r="Q574" i="16"/>
  <c r="R574" i="16" s="1"/>
  <c r="N574" i="16" s="1"/>
  <c r="P1214" i="16"/>
  <c r="Q1214" i="16"/>
  <c r="R1214" i="16" s="1"/>
  <c r="N1214" i="16" s="1"/>
  <c r="Q1969" i="16"/>
  <c r="R1969" i="16" s="1"/>
  <c r="N1969" i="16" s="1"/>
  <c r="P1969" i="16"/>
  <c r="P1672" i="16"/>
  <c r="Q1672" i="16"/>
  <c r="R1672" i="16" s="1"/>
  <c r="N1672" i="16" s="1"/>
  <c r="P1158" i="16"/>
  <c r="Q1158" i="16"/>
  <c r="R1158" i="16" s="1"/>
  <c r="N1158" i="16" s="1"/>
  <c r="Q1172" i="16"/>
  <c r="R1172" i="16" s="1"/>
  <c r="N1172" i="16" s="1"/>
  <c r="P1172" i="16"/>
  <c r="P1904" i="16"/>
  <c r="Q1904" i="16"/>
  <c r="R1904" i="16" s="1"/>
  <c r="N1904" i="16" s="1"/>
  <c r="P1860" i="16"/>
  <c r="Q1860" i="16"/>
  <c r="R1860" i="16" s="1"/>
  <c r="N1860" i="16" s="1"/>
  <c r="P722" i="16"/>
  <c r="Q722" i="16"/>
  <c r="R722" i="16" s="1"/>
  <c r="N722" i="16" s="1"/>
  <c r="Q376" i="16"/>
  <c r="R376" i="16" s="1"/>
  <c r="N376" i="16" s="1"/>
  <c r="P376" i="16"/>
  <c r="Q281" i="16"/>
  <c r="R281" i="16" s="1"/>
  <c r="N281" i="16" s="1"/>
  <c r="P281" i="16"/>
  <c r="Q188" i="16"/>
  <c r="R188" i="16" s="1"/>
  <c r="N188" i="16" s="1"/>
  <c r="P188" i="16"/>
  <c r="P910" i="16"/>
  <c r="Q910" i="16"/>
  <c r="R910" i="16" s="1"/>
  <c r="N910" i="16" s="1"/>
  <c r="P586" i="16"/>
  <c r="Q586" i="16"/>
  <c r="R586" i="16" s="1"/>
  <c r="N586" i="16" s="1"/>
  <c r="Q1225" i="16"/>
  <c r="R1225" i="16" s="1"/>
  <c r="N1225" i="16" s="1"/>
  <c r="P1225" i="16"/>
  <c r="Q1981" i="16"/>
  <c r="R1981" i="16" s="1"/>
  <c r="N1981" i="16" s="1"/>
  <c r="P1981" i="16"/>
  <c r="Q1684" i="16"/>
  <c r="R1684" i="16" s="1"/>
  <c r="N1684" i="16" s="1"/>
  <c r="P1684" i="16"/>
  <c r="P1170" i="16"/>
  <c r="Q1170" i="16"/>
  <c r="R1170" i="16" s="1"/>
  <c r="N1170" i="16" s="1"/>
  <c r="Q1184" i="16"/>
  <c r="R1184" i="16" s="1"/>
  <c r="N1184" i="16" s="1"/>
  <c r="P1184" i="16"/>
  <c r="P1916" i="16"/>
  <c r="Q1916" i="16"/>
  <c r="R1916" i="16" s="1"/>
  <c r="N1916" i="16" s="1"/>
  <c r="Q1871" i="16"/>
  <c r="R1871" i="16" s="1"/>
  <c r="N1871" i="16" s="1"/>
  <c r="P1871" i="16"/>
  <c r="Q591" i="16"/>
  <c r="R591" i="16" s="1"/>
  <c r="N591" i="16" s="1"/>
  <c r="P591" i="16"/>
  <c r="P244" i="16"/>
  <c r="Q244" i="16"/>
  <c r="R244" i="16" s="1"/>
  <c r="N244" i="16" s="1"/>
  <c r="Q149" i="16"/>
  <c r="R149" i="16" s="1"/>
  <c r="N149" i="16" s="1"/>
  <c r="P149" i="16"/>
  <c r="P47" i="16"/>
  <c r="Q47" i="16"/>
  <c r="R47" i="16" s="1"/>
  <c r="N47" i="16" s="1"/>
  <c r="Q777" i="16"/>
  <c r="R777" i="16" s="1"/>
  <c r="N777" i="16" s="1"/>
  <c r="P777" i="16"/>
  <c r="Q455" i="16"/>
  <c r="R455" i="16" s="1"/>
  <c r="N455" i="16" s="1"/>
  <c r="P455" i="16"/>
  <c r="Q1093" i="16"/>
  <c r="R1093" i="16" s="1"/>
  <c r="N1093" i="16" s="1"/>
  <c r="P1093" i="16"/>
  <c r="Q1851" i="16"/>
  <c r="R1851" i="16" s="1"/>
  <c r="N1851" i="16" s="1"/>
  <c r="P1851" i="16"/>
  <c r="Q1551" i="16"/>
  <c r="R1551" i="16" s="1"/>
  <c r="N1551" i="16" s="1"/>
  <c r="P1551" i="16"/>
  <c r="P1037" i="16"/>
  <c r="Q1037" i="16"/>
  <c r="R1037" i="16" s="1"/>
  <c r="N1037" i="16" s="1"/>
  <c r="Q2083" i="16"/>
  <c r="R2083" i="16" s="1"/>
  <c r="N2083" i="16" s="1"/>
  <c r="P2083" i="16"/>
  <c r="Q1785" i="16"/>
  <c r="R1785" i="16" s="1"/>
  <c r="N1785" i="16" s="1"/>
  <c r="P1785" i="16"/>
  <c r="Q1703" i="16"/>
  <c r="R1703" i="16" s="1"/>
  <c r="N1703" i="16" s="1"/>
  <c r="P1703" i="16"/>
  <c r="P1034" i="16"/>
  <c r="Q1034" i="16"/>
  <c r="R1034" i="16" s="1"/>
  <c r="N1034" i="16" s="1"/>
  <c r="Q688" i="16"/>
  <c r="R688" i="16" s="1"/>
  <c r="N688" i="16" s="1"/>
  <c r="P688" i="16"/>
  <c r="P594" i="16"/>
  <c r="Q594" i="16"/>
  <c r="R594" i="16" s="1"/>
  <c r="N594" i="16" s="1"/>
  <c r="Q511" i="16"/>
  <c r="R511" i="16" s="1"/>
  <c r="N511" i="16" s="1"/>
  <c r="P511" i="16"/>
  <c r="P179" i="16"/>
  <c r="Q179" i="16"/>
  <c r="R179" i="16" s="1"/>
  <c r="N179" i="16" s="1"/>
  <c r="Q911" i="16"/>
  <c r="R911" i="16" s="1"/>
  <c r="N911" i="16" s="1"/>
  <c r="P911" i="16"/>
  <c r="Q1537" i="16"/>
  <c r="R1537" i="16" s="1"/>
  <c r="N1537" i="16" s="1"/>
  <c r="P1537" i="16"/>
  <c r="Q1275" i="16"/>
  <c r="R1275" i="16" s="1"/>
  <c r="N1275" i="16" s="1"/>
  <c r="P1275" i="16"/>
  <c r="Q1996" i="16"/>
  <c r="R1996" i="16" s="1"/>
  <c r="N1996" i="16" s="1"/>
  <c r="P1996" i="16"/>
  <c r="P1482" i="16"/>
  <c r="Q1482" i="16"/>
  <c r="R1482" i="16" s="1"/>
  <c r="N1482" i="16" s="1"/>
  <c r="Q1496" i="16"/>
  <c r="R1496" i="16" s="1"/>
  <c r="N1496" i="16" s="1"/>
  <c r="P1496" i="16"/>
  <c r="P1258" i="16"/>
  <c r="Q1258" i="16"/>
  <c r="R1258" i="16" s="1"/>
  <c r="N1258" i="16" s="1"/>
  <c r="P133" i="16"/>
  <c r="Q133" i="16"/>
  <c r="R133" i="16" s="1"/>
  <c r="N133" i="16" s="1"/>
  <c r="Q903" i="16"/>
  <c r="R903" i="16" s="1"/>
  <c r="N903" i="16" s="1"/>
  <c r="P903" i="16"/>
  <c r="Q556" i="16"/>
  <c r="R556" i="16" s="1"/>
  <c r="N556" i="16" s="1"/>
  <c r="P556" i="16"/>
  <c r="P462" i="16"/>
  <c r="Q462" i="16"/>
  <c r="R462" i="16" s="1"/>
  <c r="N462" i="16" s="1"/>
  <c r="Q379" i="16"/>
  <c r="R379" i="16" s="1"/>
  <c r="N379" i="16" s="1"/>
  <c r="P379" i="16"/>
  <c r="Q52" i="16"/>
  <c r="R52" i="16" s="1"/>
  <c r="N52" i="16" s="1"/>
  <c r="P52" i="16"/>
  <c r="Q779" i="16"/>
  <c r="R779" i="16" s="1"/>
  <c r="N779" i="16" s="1"/>
  <c r="P779" i="16"/>
  <c r="P1405" i="16"/>
  <c r="Q1405" i="16"/>
  <c r="R1405" i="16" s="1"/>
  <c r="N1405" i="16" s="1"/>
  <c r="Q1143" i="16"/>
  <c r="R1143" i="16" s="1"/>
  <c r="N1143" i="16" s="1"/>
  <c r="P1143" i="16"/>
  <c r="P1864" i="16"/>
  <c r="Q1864" i="16"/>
  <c r="R1864" i="16" s="1"/>
  <c r="N1864" i="16" s="1"/>
  <c r="P1350" i="16"/>
  <c r="Q1350" i="16"/>
  <c r="R1350" i="16" s="1"/>
  <c r="N1350" i="16" s="1"/>
  <c r="Q1363" i="16"/>
  <c r="R1363" i="16" s="1"/>
  <c r="N1363" i="16" s="1"/>
  <c r="P1363" i="16"/>
  <c r="P1114" i="16"/>
  <c r="Q1114" i="16"/>
  <c r="R1114" i="16" s="1"/>
  <c r="N1114" i="16" s="1"/>
  <c r="Q1152" i="16"/>
  <c r="R1152" i="16" s="1"/>
  <c r="N1152" i="16" s="1"/>
  <c r="P1152" i="16"/>
  <c r="Q1035" i="16"/>
  <c r="R1035" i="16" s="1"/>
  <c r="N1035" i="16" s="1"/>
  <c r="P1035" i="16"/>
  <c r="Q677" i="16"/>
  <c r="R677" i="16" s="1"/>
  <c r="N677" i="16" s="1"/>
  <c r="P677" i="16"/>
  <c r="Q836" i="16"/>
  <c r="R836" i="16" s="1"/>
  <c r="N836" i="16" s="1"/>
  <c r="P836" i="16"/>
  <c r="P526" i="16"/>
  <c r="Q526" i="16"/>
  <c r="R526" i="16" s="1"/>
  <c r="N526" i="16" s="1"/>
  <c r="P190" i="16"/>
  <c r="Q190" i="16"/>
  <c r="R190" i="16" s="1"/>
  <c r="N190" i="16" s="1"/>
  <c r="Q924" i="16"/>
  <c r="R924" i="16" s="1"/>
  <c r="N924" i="16" s="1"/>
  <c r="P924" i="16"/>
  <c r="Q1597" i="16"/>
  <c r="R1597" i="16" s="1"/>
  <c r="N1597" i="16" s="1"/>
  <c r="P1597" i="16"/>
  <c r="Q1300" i="16"/>
  <c r="R1300" i="16" s="1"/>
  <c r="N1300" i="16" s="1"/>
  <c r="P1300" i="16"/>
  <c r="Q1770" i="16"/>
  <c r="R1770" i="16" s="1"/>
  <c r="N1770" i="16" s="1"/>
  <c r="P1770" i="16"/>
  <c r="Q1831" i="16"/>
  <c r="R1831" i="16" s="1"/>
  <c r="N1831" i="16" s="1"/>
  <c r="P1831" i="16"/>
  <c r="P1534" i="16"/>
  <c r="Q1534" i="16"/>
  <c r="R1534" i="16" s="1"/>
  <c r="N1534" i="16" s="1"/>
  <c r="Q1391" i="16"/>
  <c r="R1391" i="16" s="1"/>
  <c r="N1391" i="16" s="1"/>
  <c r="P1391" i="16"/>
  <c r="Q350" i="16"/>
  <c r="R350" i="16" s="1"/>
  <c r="N350" i="16" s="1"/>
  <c r="P350" i="16"/>
  <c r="Q1047" i="16"/>
  <c r="R1047" i="16" s="1"/>
  <c r="N1047" i="16" s="1"/>
  <c r="P1047" i="16"/>
  <c r="Q689" i="16"/>
  <c r="R689" i="16" s="1"/>
  <c r="N689" i="16" s="1"/>
  <c r="P689" i="16"/>
  <c r="Q847" i="16"/>
  <c r="R847" i="16" s="1"/>
  <c r="N847" i="16" s="1"/>
  <c r="P847" i="16"/>
  <c r="Q538" i="16"/>
  <c r="R538" i="16" s="1"/>
  <c r="N538" i="16" s="1"/>
  <c r="P538" i="16"/>
  <c r="Q203" i="16"/>
  <c r="R203" i="16" s="1"/>
  <c r="N203" i="16" s="1"/>
  <c r="P203" i="16"/>
  <c r="Q936" i="16"/>
  <c r="R936" i="16" s="1"/>
  <c r="N936" i="16" s="1"/>
  <c r="P936" i="16"/>
  <c r="Q1610" i="16"/>
  <c r="R1610" i="16" s="1"/>
  <c r="N1610" i="16" s="1"/>
  <c r="P1610" i="16"/>
  <c r="Q1313" i="16"/>
  <c r="R1313" i="16" s="1"/>
  <c r="N1313" i="16" s="1"/>
  <c r="P1313" i="16"/>
  <c r="Q1781" i="16"/>
  <c r="R1781" i="16" s="1"/>
  <c r="N1781" i="16" s="1"/>
  <c r="P1781" i="16"/>
  <c r="P1844" i="16"/>
  <c r="Q1844" i="16"/>
  <c r="R1844" i="16" s="1"/>
  <c r="N1844" i="16" s="1"/>
  <c r="Q1545" i="16"/>
  <c r="R1545" i="16" s="1"/>
  <c r="N1545" i="16" s="1"/>
  <c r="P1545" i="16"/>
  <c r="Q1415" i="16"/>
  <c r="R1415" i="16" s="1"/>
  <c r="N1415" i="16" s="1"/>
  <c r="P1415" i="16"/>
  <c r="P218" i="16"/>
  <c r="Q218" i="16"/>
  <c r="R218" i="16" s="1"/>
  <c r="N218" i="16" s="1"/>
  <c r="Q915" i="16"/>
  <c r="R915" i="16" s="1"/>
  <c r="N915" i="16" s="1"/>
  <c r="P915" i="16"/>
  <c r="Q558" i="16"/>
  <c r="R558" i="16" s="1"/>
  <c r="N558" i="16" s="1"/>
  <c r="P558" i="16"/>
  <c r="Q715" i="16"/>
  <c r="R715" i="16" s="1"/>
  <c r="N715" i="16" s="1"/>
  <c r="P715" i="16"/>
  <c r="Q405" i="16"/>
  <c r="R405" i="16" s="1"/>
  <c r="N405" i="16" s="1"/>
  <c r="P405" i="16"/>
  <c r="P72" i="16"/>
  <c r="Q72" i="16"/>
  <c r="R72" i="16" s="1"/>
  <c r="N72" i="16" s="1"/>
  <c r="Q804" i="16"/>
  <c r="R804" i="16" s="1"/>
  <c r="N804" i="16" s="1"/>
  <c r="P804" i="16"/>
  <c r="Q1479" i="16"/>
  <c r="R1479" i="16" s="1"/>
  <c r="N1479" i="16" s="1"/>
  <c r="P1479" i="16"/>
  <c r="P1180" i="16"/>
  <c r="Q1180" i="16"/>
  <c r="R1180" i="16" s="1"/>
  <c r="N1180" i="16" s="1"/>
  <c r="P1648" i="16"/>
  <c r="Q1648" i="16"/>
  <c r="R1648" i="16" s="1"/>
  <c r="N1648" i="16" s="1"/>
  <c r="Q1711" i="16"/>
  <c r="R1711" i="16" s="1"/>
  <c r="N1711" i="16" s="1"/>
  <c r="P1711" i="16"/>
  <c r="Q1413" i="16"/>
  <c r="R1413" i="16" s="1"/>
  <c r="N1413" i="16" s="1"/>
  <c r="P1413" i="16"/>
  <c r="Q1247" i="16"/>
  <c r="R1247" i="16" s="1"/>
  <c r="N1247" i="16" s="1"/>
  <c r="P1247" i="16"/>
  <c r="Q86" i="16"/>
  <c r="R86" i="16" s="1"/>
  <c r="N86" i="16" s="1"/>
  <c r="P86" i="16"/>
  <c r="Q783" i="16"/>
  <c r="R783" i="16" s="1"/>
  <c r="N783" i="16" s="1"/>
  <c r="P783" i="16"/>
  <c r="Q425" i="16"/>
  <c r="R425" i="16" s="1"/>
  <c r="N425" i="16" s="1"/>
  <c r="P425" i="16"/>
  <c r="P582" i="16"/>
  <c r="Q582" i="16"/>
  <c r="R582" i="16" s="1"/>
  <c r="N582" i="16" s="1"/>
  <c r="P274" i="16"/>
  <c r="Q274" i="16"/>
  <c r="R274" i="16" s="1"/>
  <c r="N274" i="16" s="1"/>
  <c r="P970" i="16"/>
  <c r="Q970" i="16"/>
  <c r="R970" i="16" s="1"/>
  <c r="N970" i="16" s="1"/>
  <c r="Q672" i="16"/>
  <c r="R672" i="16" s="1"/>
  <c r="N672" i="16" s="1"/>
  <c r="P672" i="16"/>
  <c r="P1346" i="16"/>
  <c r="Q1346" i="16"/>
  <c r="R1346" i="16" s="1"/>
  <c r="N1346" i="16" s="1"/>
  <c r="P2055" i="16"/>
  <c r="Q2055" i="16"/>
  <c r="R2055" i="16" s="1"/>
  <c r="N2055" i="16" s="1"/>
  <c r="P1518" i="16"/>
  <c r="Q1518" i="16"/>
  <c r="R1518" i="16" s="1"/>
  <c r="N1518" i="16" s="1"/>
  <c r="P1579" i="16"/>
  <c r="Q1579" i="16"/>
  <c r="R1579" i="16" s="1"/>
  <c r="N1579" i="16" s="1"/>
  <c r="P1282" i="16"/>
  <c r="Q1282" i="16"/>
  <c r="R1282" i="16" s="1"/>
  <c r="N1282" i="16" s="1"/>
  <c r="Q1103" i="16"/>
  <c r="R1103" i="16" s="1"/>
  <c r="N1103" i="16" s="1"/>
  <c r="P1103" i="16"/>
  <c r="Q769" i="16"/>
  <c r="R769" i="16" s="1"/>
  <c r="N769" i="16" s="1"/>
  <c r="P769" i="16"/>
  <c r="Q506" i="16"/>
  <c r="R506" i="16" s="1"/>
  <c r="N506" i="16" s="1"/>
  <c r="P506" i="16"/>
  <c r="P150" i="16"/>
  <c r="Q150" i="16"/>
  <c r="R150" i="16" s="1"/>
  <c r="N150" i="16" s="1"/>
  <c r="Q307" i="16"/>
  <c r="R307" i="16" s="1"/>
  <c r="N307" i="16" s="1"/>
  <c r="P307" i="16"/>
  <c r="Q1017" i="16"/>
  <c r="R1017" i="16" s="1"/>
  <c r="N1017" i="16" s="1"/>
  <c r="P1017" i="16"/>
  <c r="P682" i="16"/>
  <c r="Q682" i="16"/>
  <c r="R682" i="16" s="1"/>
  <c r="N682" i="16" s="1"/>
  <c r="Q396" i="16"/>
  <c r="R396" i="16" s="1"/>
  <c r="N396" i="16" s="1"/>
  <c r="P396" i="16"/>
  <c r="P2065" i="16"/>
  <c r="Q2065" i="16"/>
  <c r="R2065" i="16" s="1"/>
  <c r="N2065" i="16" s="1"/>
  <c r="P1780" i="16"/>
  <c r="Q1780" i="16"/>
  <c r="R1780" i="16" s="1"/>
  <c r="N1780" i="16" s="1"/>
  <c r="Q1241" i="16"/>
  <c r="R1241" i="16" s="1"/>
  <c r="N1241" i="16" s="1"/>
  <c r="P1241" i="16"/>
  <c r="P1279" i="16"/>
  <c r="Q1279" i="16"/>
  <c r="R1279" i="16" s="1"/>
  <c r="N1279" i="16" s="1"/>
  <c r="Q2000" i="16"/>
  <c r="R2000" i="16" s="1"/>
  <c r="N2000" i="16" s="1"/>
  <c r="P2000" i="16"/>
  <c r="Q1799" i="16"/>
  <c r="R1799" i="16" s="1"/>
  <c r="N1799" i="16" s="1"/>
  <c r="P1799" i="16"/>
  <c r="Q1533" i="16"/>
  <c r="R1533" i="16" s="1"/>
  <c r="N1533" i="16" s="1"/>
  <c r="P1533" i="16"/>
  <c r="Q1248" i="16"/>
  <c r="R1248" i="16" s="1"/>
  <c r="N1248" i="16" s="1"/>
  <c r="P1248" i="16"/>
  <c r="Q2965" i="16"/>
  <c r="R2965" i="16" s="1"/>
  <c r="N2965" i="16" s="1"/>
  <c r="P2965" i="16"/>
  <c r="Q2930" i="16"/>
  <c r="R2930" i="16" s="1"/>
  <c r="N2930" i="16" s="1"/>
  <c r="P2930" i="16"/>
  <c r="Q2847" i="16"/>
  <c r="R2847" i="16" s="1"/>
  <c r="N2847" i="16" s="1"/>
  <c r="P2847" i="16"/>
  <c r="Q2776" i="16"/>
  <c r="R2776" i="16" s="1"/>
  <c r="N2776" i="16" s="1"/>
  <c r="P2776" i="16"/>
  <c r="P2417" i="16"/>
  <c r="Q2417" i="16"/>
  <c r="R2417" i="16" s="1"/>
  <c r="N2417" i="16" s="1"/>
  <c r="Q2381" i="16"/>
  <c r="R2381" i="16" s="1"/>
  <c r="N2381" i="16" s="1"/>
  <c r="P2381" i="16"/>
  <c r="P2659" i="16"/>
  <c r="Q2659" i="16"/>
  <c r="R2659" i="16" s="1"/>
  <c r="N2659" i="16" s="1"/>
  <c r="Q2600" i="16"/>
  <c r="R2600" i="16" s="1"/>
  <c r="N2600" i="16" s="1"/>
  <c r="P2600" i="16"/>
  <c r="P2517" i="16"/>
  <c r="Q2517" i="16"/>
  <c r="R2517" i="16" s="1"/>
  <c r="N2517" i="16" s="1"/>
  <c r="Q2434" i="16"/>
  <c r="R2434" i="16" s="1"/>
  <c r="N2434" i="16" s="1"/>
  <c r="P2434" i="16"/>
  <c r="Q2399" i="16"/>
  <c r="R2399" i="16" s="1"/>
  <c r="N2399" i="16" s="1"/>
  <c r="P2399" i="16"/>
  <c r="Q2328" i="16"/>
  <c r="R2328" i="16" s="1"/>
  <c r="N2328" i="16" s="1"/>
  <c r="P2328" i="16"/>
  <c r="Q1260" i="16"/>
  <c r="R1260" i="16" s="1"/>
  <c r="N1260" i="16" s="1"/>
  <c r="P1260" i="16"/>
  <c r="Q2977" i="16"/>
  <c r="R2977" i="16" s="1"/>
  <c r="N2977" i="16" s="1"/>
  <c r="P2977" i="16"/>
  <c r="Q2942" i="16"/>
  <c r="R2942" i="16" s="1"/>
  <c r="N2942" i="16" s="1"/>
  <c r="P2942" i="16"/>
  <c r="Q2858" i="16"/>
  <c r="R2858" i="16" s="1"/>
  <c r="N2858" i="16" s="1"/>
  <c r="P2858" i="16"/>
  <c r="Q2788" i="16"/>
  <c r="R2788" i="16" s="1"/>
  <c r="N2788" i="16" s="1"/>
  <c r="P2788" i="16"/>
  <c r="P2429" i="16"/>
  <c r="Q2429" i="16"/>
  <c r="R2429" i="16" s="1"/>
  <c r="N2429" i="16" s="1"/>
  <c r="P2394" i="16"/>
  <c r="Q2394" i="16"/>
  <c r="R2394" i="16" s="1"/>
  <c r="N2394" i="16" s="1"/>
  <c r="Q2671" i="16"/>
  <c r="R2671" i="16" s="1"/>
  <c r="N2671" i="16" s="1"/>
  <c r="P2671" i="16"/>
  <c r="Q2612" i="16"/>
  <c r="R2612" i="16" s="1"/>
  <c r="N2612" i="16" s="1"/>
  <c r="P2612" i="16"/>
  <c r="Q2528" i="16"/>
  <c r="R2528" i="16" s="1"/>
  <c r="N2528" i="16" s="1"/>
  <c r="P2528" i="16"/>
  <c r="P2446" i="16"/>
  <c r="Q2446" i="16"/>
  <c r="R2446" i="16" s="1"/>
  <c r="N2446" i="16" s="1"/>
  <c r="Q2412" i="16"/>
  <c r="R2412" i="16" s="1"/>
  <c r="N2412" i="16" s="1"/>
  <c r="P2412" i="16"/>
  <c r="Q2340" i="16"/>
  <c r="R2340" i="16" s="1"/>
  <c r="N2340" i="16" s="1"/>
  <c r="P2340" i="16"/>
  <c r="P1704" i="16"/>
  <c r="Q1704" i="16"/>
  <c r="R1704" i="16" s="1"/>
  <c r="N1704" i="16" s="1"/>
  <c r="Q3421" i="16"/>
  <c r="R3421" i="16" s="1"/>
  <c r="N3421" i="16" s="1"/>
  <c r="P3421" i="16"/>
  <c r="Q3386" i="16"/>
  <c r="R3386" i="16" s="1"/>
  <c r="N3386" i="16" s="1"/>
  <c r="P3386" i="16"/>
  <c r="Q3304" i="16"/>
  <c r="R3304" i="16" s="1"/>
  <c r="N3304" i="16" s="1"/>
  <c r="P3304" i="16"/>
  <c r="Q3232" i="16"/>
  <c r="R3232" i="16" s="1"/>
  <c r="N3232" i="16" s="1"/>
  <c r="P3232" i="16"/>
  <c r="Q2873" i="16"/>
  <c r="R2873" i="16" s="1"/>
  <c r="N2873" i="16" s="1"/>
  <c r="P2873" i="16"/>
  <c r="P2850" i="16"/>
  <c r="Q2850" i="16"/>
  <c r="R2850" i="16" s="1"/>
  <c r="N2850" i="16" s="1"/>
  <c r="P3116" i="16"/>
  <c r="Q3116" i="16"/>
  <c r="R3116" i="16" s="1"/>
  <c r="N3116" i="16" s="1"/>
  <c r="Q3055" i="16"/>
  <c r="R3055" i="16" s="1"/>
  <c r="N3055" i="16" s="1"/>
  <c r="P3055" i="16"/>
  <c r="Q2973" i="16"/>
  <c r="R2973" i="16" s="1"/>
  <c r="N2973" i="16" s="1"/>
  <c r="P2973" i="16"/>
  <c r="Q2902" i="16"/>
  <c r="R2902" i="16" s="1"/>
  <c r="N2902" i="16" s="1"/>
  <c r="P2902" i="16"/>
  <c r="Q2854" i="16"/>
  <c r="R2854" i="16" s="1"/>
  <c r="N2854" i="16" s="1"/>
  <c r="P2854" i="16"/>
  <c r="Q2796" i="16"/>
  <c r="R2796" i="16" s="1"/>
  <c r="N2796" i="16" s="1"/>
  <c r="P2796" i="16"/>
  <c r="P1716" i="16"/>
  <c r="Q1716" i="16"/>
  <c r="R1716" i="16" s="1"/>
  <c r="N1716" i="16" s="1"/>
  <c r="P3433" i="16"/>
  <c r="Q3433" i="16"/>
  <c r="R3433" i="16" s="1"/>
  <c r="N3433" i="16" s="1"/>
  <c r="Q3398" i="16"/>
  <c r="R3398" i="16" s="1"/>
  <c r="N3398" i="16" s="1"/>
  <c r="P3398" i="16"/>
  <c r="P3316" i="16"/>
  <c r="Q3316" i="16"/>
  <c r="R3316" i="16" s="1"/>
  <c r="N3316" i="16" s="1"/>
  <c r="Q3244" i="16"/>
  <c r="R3244" i="16" s="1"/>
  <c r="N3244" i="16" s="1"/>
  <c r="P3244" i="16"/>
  <c r="Q2885" i="16"/>
  <c r="R2885" i="16" s="1"/>
  <c r="N2885" i="16" s="1"/>
  <c r="P2885" i="16"/>
  <c r="Q2862" i="16"/>
  <c r="R2862" i="16" s="1"/>
  <c r="N2862" i="16" s="1"/>
  <c r="P2862" i="16"/>
  <c r="Q3127" i="16"/>
  <c r="R3127" i="16" s="1"/>
  <c r="N3127" i="16" s="1"/>
  <c r="P3127" i="16"/>
  <c r="P3068" i="16"/>
  <c r="Q3068" i="16"/>
  <c r="R3068" i="16" s="1"/>
  <c r="N3068" i="16" s="1"/>
  <c r="P2984" i="16"/>
  <c r="Q2984" i="16"/>
  <c r="R2984" i="16" s="1"/>
  <c r="N2984" i="16" s="1"/>
  <c r="Q2914" i="16"/>
  <c r="R2914" i="16" s="1"/>
  <c r="N2914" i="16" s="1"/>
  <c r="P2914" i="16"/>
  <c r="P2867" i="16"/>
  <c r="Q2867" i="16"/>
  <c r="R2867" i="16" s="1"/>
  <c r="N2867" i="16" s="1"/>
  <c r="Q2808" i="16"/>
  <c r="R2808" i="16" s="1"/>
  <c r="N2808" i="16" s="1"/>
  <c r="P2808" i="16"/>
  <c r="P2015" i="16"/>
  <c r="Q2015" i="16"/>
  <c r="R2015" i="16" s="1"/>
  <c r="N2015" i="16" s="1"/>
  <c r="Q3733" i="16"/>
  <c r="R3733" i="16" s="1"/>
  <c r="N3733" i="16" s="1"/>
  <c r="P3733" i="16"/>
  <c r="P3698" i="16"/>
  <c r="Q3698" i="16"/>
  <c r="R3698" i="16" s="1"/>
  <c r="N3698" i="16" s="1"/>
  <c r="P3615" i="16"/>
  <c r="Q3615" i="16"/>
  <c r="R3615" i="16" s="1"/>
  <c r="N3615" i="16" s="1"/>
  <c r="P3543" i="16"/>
  <c r="Q3543" i="16"/>
  <c r="R3543" i="16" s="1"/>
  <c r="N3543" i="16" s="1"/>
  <c r="Q3186" i="16"/>
  <c r="R3186" i="16" s="1"/>
  <c r="N3186" i="16" s="1"/>
  <c r="P3186" i="16"/>
  <c r="Q3161" i="16"/>
  <c r="R3161" i="16" s="1"/>
  <c r="N3161" i="16" s="1"/>
  <c r="P3161" i="16"/>
  <c r="Q3427" i="16"/>
  <c r="R3427" i="16" s="1"/>
  <c r="N3427" i="16" s="1"/>
  <c r="P3427" i="16"/>
  <c r="P3368" i="16"/>
  <c r="Q3368" i="16"/>
  <c r="R3368" i="16" s="1"/>
  <c r="N3368" i="16" s="1"/>
  <c r="Q3285" i="16"/>
  <c r="R3285" i="16" s="1"/>
  <c r="N3285" i="16" s="1"/>
  <c r="P3285" i="16"/>
  <c r="P3214" i="16"/>
  <c r="Q3214" i="16"/>
  <c r="R3214" i="16" s="1"/>
  <c r="N3214" i="16" s="1"/>
  <c r="P3168" i="16"/>
  <c r="Q3168" i="16"/>
  <c r="R3168" i="16" s="1"/>
  <c r="N3168" i="16" s="1"/>
  <c r="Q3107" i="16"/>
  <c r="R3107" i="16" s="1"/>
  <c r="N3107" i="16" s="1"/>
  <c r="P3107" i="16"/>
  <c r="Q2028" i="16"/>
  <c r="R2028" i="16" s="1"/>
  <c r="N2028" i="16" s="1"/>
  <c r="P2028" i="16"/>
  <c r="Q3745" i="16"/>
  <c r="R3745" i="16" s="1"/>
  <c r="N3745" i="16" s="1"/>
  <c r="P3745" i="16"/>
  <c r="P3710" i="16"/>
  <c r="Q3710" i="16"/>
  <c r="R3710" i="16" s="1"/>
  <c r="N3710" i="16" s="1"/>
  <c r="P3627" i="16"/>
  <c r="Q3627" i="16"/>
  <c r="R3627" i="16" s="1"/>
  <c r="N3627" i="16" s="1"/>
  <c r="Q3556" i="16"/>
  <c r="R3556" i="16" s="1"/>
  <c r="N3556" i="16" s="1"/>
  <c r="P3556" i="16"/>
  <c r="Q3197" i="16"/>
  <c r="R3197" i="16" s="1"/>
  <c r="N3197" i="16" s="1"/>
  <c r="P3197" i="16"/>
  <c r="Q3175" i="16"/>
  <c r="R3175" i="16" s="1"/>
  <c r="N3175" i="16" s="1"/>
  <c r="P3175" i="16"/>
  <c r="Q3439" i="16"/>
  <c r="R3439" i="16" s="1"/>
  <c r="N3439" i="16" s="1"/>
  <c r="P3439" i="16"/>
  <c r="P3380" i="16"/>
  <c r="Q3380" i="16"/>
  <c r="R3380" i="16" s="1"/>
  <c r="N3380" i="16" s="1"/>
  <c r="Q3297" i="16"/>
  <c r="R3297" i="16" s="1"/>
  <c r="N3297" i="16" s="1"/>
  <c r="P3297" i="16"/>
  <c r="P3226" i="16"/>
  <c r="Q3226" i="16"/>
  <c r="R3226" i="16" s="1"/>
  <c r="N3226" i="16" s="1"/>
  <c r="Q3178" i="16"/>
  <c r="R3178" i="16" s="1"/>
  <c r="N3178" i="16" s="1"/>
  <c r="P3178" i="16"/>
  <c r="P3120" i="16"/>
  <c r="Q3120" i="16"/>
  <c r="R3120" i="16" s="1"/>
  <c r="N3120" i="16" s="1"/>
  <c r="Q1176" i="16"/>
  <c r="R1176" i="16" s="1"/>
  <c r="N1176" i="16" s="1"/>
  <c r="P1176" i="16"/>
  <c r="Q2893" i="16"/>
  <c r="R2893" i="16" s="1"/>
  <c r="N2893" i="16" s="1"/>
  <c r="P2893" i="16"/>
  <c r="P2859" i="16"/>
  <c r="Q2859" i="16"/>
  <c r="R2859" i="16" s="1"/>
  <c r="N2859" i="16" s="1"/>
  <c r="Q2774" i="16"/>
  <c r="R2774" i="16" s="1"/>
  <c r="N2774" i="16" s="1"/>
  <c r="P2774" i="16"/>
  <c r="Q2704" i="16"/>
  <c r="R2704" i="16" s="1"/>
  <c r="N2704" i="16" s="1"/>
  <c r="P2704" i="16"/>
  <c r="Q2345" i="16"/>
  <c r="R2345" i="16" s="1"/>
  <c r="N2345" i="16" s="1"/>
  <c r="P2345" i="16"/>
  <c r="P2310" i="16"/>
  <c r="Q2310" i="16"/>
  <c r="R2310" i="16" s="1"/>
  <c r="N2310" i="16" s="1"/>
  <c r="P2586" i="16"/>
  <c r="Q2586" i="16"/>
  <c r="R2586" i="16" s="1"/>
  <c r="N2586" i="16" s="1"/>
  <c r="P2529" i="16"/>
  <c r="Q2529" i="16"/>
  <c r="R2529" i="16" s="1"/>
  <c r="N2529" i="16" s="1"/>
  <c r="P2433" i="16"/>
  <c r="Q2433" i="16"/>
  <c r="R2433" i="16" s="1"/>
  <c r="N2433" i="16" s="1"/>
  <c r="P2362" i="16"/>
  <c r="Q2362" i="16"/>
  <c r="R2362" i="16" s="1"/>
  <c r="N2362" i="16" s="1"/>
  <c r="Q2327" i="16"/>
  <c r="R2327" i="16" s="1"/>
  <c r="N2327" i="16" s="1"/>
  <c r="P2327" i="16"/>
  <c r="P2255" i="16"/>
  <c r="Q2255" i="16"/>
  <c r="R2255" i="16" s="1"/>
  <c r="N2255" i="16" s="1"/>
  <c r="Q1188" i="16"/>
  <c r="R1188" i="16" s="1"/>
  <c r="N1188" i="16" s="1"/>
  <c r="P1188" i="16"/>
  <c r="Q2905" i="16"/>
  <c r="R2905" i="16" s="1"/>
  <c r="N2905" i="16" s="1"/>
  <c r="P2905" i="16"/>
  <c r="Q2870" i="16"/>
  <c r="R2870" i="16" s="1"/>
  <c r="N2870" i="16" s="1"/>
  <c r="P2870" i="16"/>
  <c r="Q2787" i="16"/>
  <c r="R2787" i="16" s="1"/>
  <c r="N2787" i="16" s="1"/>
  <c r="P2787" i="16"/>
  <c r="Q2716" i="16"/>
  <c r="R2716" i="16" s="1"/>
  <c r="N2716" i="16" s="1"/>
  <c r="P2716" i="16"/>
  <c r="P2357" i="16"/>
  <c r="Q2357" i="16"/>
  <c r="R2357" i="16" s="1"/>
  <c r="N2357" i="16" s="1"/>
  <c r="P2322" i="16"/>
  <c r="Q2322" i="16"/>
  <c r="R2322" i="16" s="1"/>
  <c r="N2322" i="16" s="1"/>
  <c r="Q2598" i="16"/>
  <c r="R2598" i="16" s="1"/>
  <c r="N2598" i="16" s="1"/>
  <c r="P2598" i="16"/>
  <c r="P2539" i="16"/>
  <c r="Q2539" i="16"/>
  <c r="R2539" i="16" s="1"/>
  <c r="N2539" i="16" s="1"/>
  <c r="P2457" i="16"/>
  <c r="Q2457" i="16"/>
  <c r="R2457" i="16" s="1"/>
  <c r="N2457" i="16" s="1"/>
  <c r="P2374" i="16"/>
  <c r="Q2374" i="16"/>
  <c r="R2374" i="16" s="1"/>
  <c r="N2374" i="16" s="1"/>
  <c r="Q2339" i="16"/>
  <c r="R2339" i="16" s="1"/>
  <c r="N2339" i="16" s="1"/>
  <c r="P2339" i="16"/>
  <c r="P2267" i="16"/>
  <c r="Q2267" i="16"/>
  <c r="R2267" i="16" s="1"/>
  <c r="N2267" i="16" s="1"/>
  <c r="Q1344" i="16"/>
  <c r="R1344" i="16" s="1"/>
  <c r="N1344" i="16" s="1"/>
  <c r="P1344" i="16"/>
  <c r="Q3061" i="16"/>
  <c r="R3061" i="16" s="1"/>
  <c r="N3061" i="16" s="1"/>
  <c r="P3061" i="16"/>
  <c r="Q3026" i="16"/>
  <c r="R3026" i="16" s="1"/>
  <c r="N3026" i="16" s="1"/>
  <c r="P3026" i="16"/>
  <c r="Q2943" i="16"/>
  <c r="R2943" i="16" s="1"/>
  <c r="N2943" i="16" s="1"/>
  <c r="P2943" i="16"/>
  <c r="Q2872" i="16"/>
  <c r="R2872" i="16" s="1"/>
  <c r="N2872" i="16" s="1"/>
  <c r="P2872" i="16"/>
  <c r="P2513" i="16"/>
  <c r="Q2513" i="16"/>
  <c r="R2513" i="16" s="1"/>
  <c r="N2513" i="16" s="1"/>
  <c r="Q2490" i="16"/>
  <c r="R2490" i="16" s="1"/>
  <c r="N2490" i="16" s="1"/>
  <c r="P2490" i="16"/>
  <c r="Q2755" i="16"/>
  <c r="R2755" i="16" s="1"/>
  <c r="N2755" i="16" s="1"/>
  <c r="P2755" i="16"/>
  <c r="Q2696" i="16"/>
  <c r="R2696" i="16" s="1"/>
  <c r="N2696" i="16" s="1"/>
  <c r="P2696" i="16"/>
  <c r="P2613" i="16"/>
  <c r="Q2613" i="16"/>
  <c r="R2613" i="16" s="1"/>
  <c r="N2613" i="16" s="1"/>
  <c r="Q2530" i="16"/>
  <c r="R2530" i="16" s="1"/>
  <c r="N2530" i="16" s="1"/>
  <c r="P2530" i="16"/>
  <c r="P2495" i="16"/>
  <c r="Q2495" i="16"/>
  <c r="R2495" i="16" s="1"/>
  <c r="N2495" i="16" s="1"/>
  <c r="Q2424" i="16"/>
  <c r="R2424" i="16" s="1"/>
  <c r="N2424" i="16" s="1"/>
  <c r="P2424" i="16"/>
  <c r="Q2088" i="16"/>
  <c r="R2088" i="16" s="1"/>
  <c r="N2088" i="16" s="1"/>
  <c r="P2088" i="16"/>
  <c r="P2785" i="16"/>
  <c r="Q2785" i="16"/>
  <c r="R2785" i="16" s="1"/>
  <c r="N2785" i="16" s="1"/>
  <c r="Q2726" i="16"/>
  <c r="R2726" i="16" s="1"/>
  <c r="N2726" i="16" s="1"/>
  <c r="P2726" i="16"/>
  <c r="P2667" i="16"/>
  <c r="Q2667" i="16"/>
  <c r="R2667" i="16" s="1"/>
  <c r="N2667" i="16" s="1"/>
  <c r="P2597" i="16"/>
  <c r="Q2597" i="16"/>
  <c r="R2597" i="16" s="1"/>
  <c r="N2597" i="16" s="1"/>
  <c r="Q2238" i="16"/>
  <c r="R2238" i="16" s="1"/>
  <c r="N2238" i="16" s="1"/>
  <c r="P2238" i="16"/>
  <c r="Q2202" i="16"/>
  <c r="R2202" i="16" s="1"/>
  <c r="N2202" i="16" s="1"/>
  <c r="P2202" i="16"/>
  <c r="P2479" i="16"/>
  <c r="Q2479" i="16"/>
  <c r="R2479" i="16" s="1"/>
  <c r="N2479" i="16" s="1"/>
  <c r="Q2420" i="16"/>
  <c r="R2420" i="16" s="1"/>
  <c r="N2420" i="16" s="1"/>
  <c r="P2420" i="16"/>
  <c r="Q2325" i="16"/>
  <c r="R2325" i="16" s="1"/>
  <c r="N2325" i="16" s="1"/>
  <c r="P2325" i="16"/>
  <c r="Q2254" i="16"/>
  <c r="R2254" i="16" s="1"/>
  <c r="N2254" i="16" s="1"/>
  <c r="P2254" i="16"/>
  <c r="Q2220" i="16"/>
  <c r="R2220" i="16" s="1"/>
  <c r="N2220" i="16" s="1"/>
  <c r="P2220" i="16"/>
  <c r="Q2149" i="16"/>
  <c r="R2149" i="16" s="1"/>
  <c r="N2149" i="16" s="1"/>
  <c r="P2149" i="16"/>
  <c r="P3821" i="16"/>
  <c r="Q3821" i="16"/>
  <c r="R3821" i="16" s="1"/>
  <c r="N3821" i="16" s="1"/>
  <c r="Q2941" i="16"/>
  <c r="R2941" i="16" s="1"/>
  <c r="N2941" i="16" s="1"/>
  <c r="P2941" i="16"/>
  <c r="Q2906" i="16"/>
  <c r="R2906" i="16" s="1"/>
  <c r="N2906" i="16" s="1"/>
  <c r="P2906" i="16"/>
  <c r="Q2823" i="16"/>
  <c r="R2823" i="16" s="1"/>
  <c r="N2823" i="16" s="1"/>
  <c r="P2823" i="16"/>
  <c r="Q2752" i="16"/>
  <c r="R2752" i="16" s="1"/>
  <c r="N2752" i="16" s="1"/>
  <c r="P2752" i="16"/>
  <c r="Q2393" i="16"/>
  <c r="R2393" i="16" s="1"/>
  <c r="N2393" i="16" s="1"/>
  <c r="P2393" i="16"/>
  <c r="Q2359" i="16"/>
  <c r="R2359" i="16" s="1"/>
  <c r="N2359" i="16" s="1"/>
  <c r="P2359" i="16"/>
  <c r="Q2635" i="16"/>
  <c r="R2635" i="16" s="1"/>
  <c r="N2635" i="16" s="1"/>
  <c r="P2635" i="16"/>
  <c r="Q2576" i="16"/>
  <c r="R2576" i="16" s="1"/>
  <c r="N2576" i="16" s="1"/>
  <c r="P2576" i="16"/>
  <c r="P2494" i="16"/>
  <c r="Q2494" i="16"/>
  <c r="R2494" i="16" s="1"/>
  <c r="N2494" i="16" s="1"/>
  <c r="P2410" i="16"/>
  <c r="Q2410" i="16"/>
  <c r="R2410" i="16" s="1"/>
  <c r="N2410" i="16" s="1"/>
  <c r="Q2375" i="16"/>
  <c r="R2375" i="16" s="1"/>
  <c r="N2375" i="16" s="1"/>
  <c r="P2375" i="16"/>
  <c r="Q2304" i="16"/>
  <c r="R2304" i="16" s="1"/>
  <c r="N2304" i="16" s="1"/>
  <c r="P2304" i="16"/>
  <c r="Q1823" i="16"/>
  <c r="R1823" i="16" s="1"/>
  <c r="N1823" i="16" s="1"/>
  <c r="P1823" i="16"/>
  <c r="P2521" i="16"/>
  <c r="Q2521" i="16"/>
  <c r="R2521" i="16" s="1"/>
  <c r="N2521" i="16" s="1"/>
  <c r="Q2462" i="16"/>
  <c r="R2462" i="16" s="1"/>
  <c r="N2462" i="16" s="1"/>
  <c r="P2462" i="16"/>
  <c r="Q2402" i="16"/>
  <c r="R2402" i="16" s="1"/>
  <c r="N2402" i="16" s="1"/>
  <c r="P2402" i="16"/>
  <c r="Q2320" i="16"/>
  <c r="R2320" i="16" s="1"/>
  <c r="N2320" i="16" s="1"/>
  <c r="P2320" i="16"/>
  <c r="Q1974" i="16"/>
  <c r="R1974" i="16" s="1"/>
  <c r="N1974" i="16" s="1"/>
  <c r="P1974" i="16"/>
  <c r="Q1939" i="16"/>
  <c r="R1939" i="16" s="1"/>
  <c r="N1939" i="16" s="1"/>
  <c r="P1939" i="16"/>
  <c r="Q2216" i="16"/>
  <c r="R2216" i="16" s="1"/>
  <c r="N2216" i="16" s="1"/>
  <c r="P2216" i="16"/>
  <c r="P2155" i="16"/>
  <c r="Q2155" i="16"/>
  <c r="R2155" i="16" s="1"/>
  <c r="N2155" i="16" s="1"/>
  <c r="Q3774" i="16"/>
  <c r="R3774" i="16" s="1"/>
  <c r="N3774" i="16" s="1"/>
  <c r="P3774" i="16"/>
  <c r="Q3800" i="16"/>
  <c r="R3800" i="16" s="1"/>
  <c r="N3800" i="16" s="1"/>
  <c r="P3800" i="16"/>
  <c r="Q3729" i="16"/>
  <c r="R3729" i="16" s="1"/>
  <c r="N3729" i="16" s="1"/>
  <c r="P3729" i="16"/>
  <c r="Q3683" i="16"/>
  <c r="R3683" i="16" s="1"/>
  <c r="N3683" i="16" s="1"/>
  <c r="P3683" i="16"/>
  <c r="P3623" i="16"/>
  <c r="Q3623" i="16"/>
  <c r="R3623" i="16" s="1"/>
  <c r="N3623" i="16" s="1"/>
  <c r="P598" i="16"/>
  <c r="Q598" i="16"/>
  <c r="R598" i="16" s="1"/>
  <c r="N598" i="16" s="1"/>
  <c r="Q1946" i="16"/>
  <c r="R1946" i="16" s="1"/>
  <c r="N1946" i="16" s="1"/>
  <c r="P1946" i="16"/>
  <c r="Q419" i="16"/>
  <c r="R419" i="16" s="1"/>
  <c r="N419" i="16" s="1"/>
  <c r="P419" i="16"/>
  <c r="Q295" i="16"/>
  <c r="R295" i="16" s="1"/>
  <c r="N295" i="16" s="1"/>
  <c r="P295" i="16"/>
  <c r="Q2025" i="16"/>
  <c r="R2025" i="16" s="1"/>
  <c r="N2025" i="16" s="1"/>
  <c r="P2025" i="16"/>
  <c r="Q320" i="16"/>
  <c r="R320" i="16" s="1"/>
  <c r="N320" i="16" s="1"/>
  <c r="P320" i="16"/>
  <c r="P53" i="16"/>
  <c r="Q53" i="16"/>
  <c r="R53" i="16" s="1"/>
  <c r="N53" i="16" s="1"/>
  <c r="P2697" i="16"/>
  <c r="Q2697" i="16"/>
  <c r="R2697" i="16" s="1"/>
  <c r="N2697" i="16" s="1"/>
  <c r="Q917" i="16"/>
  <c r="R917" i="16" s="1"/>
  <c r="N917" i="16" s="1"/>
  <c r="P917" i="16"/>
  <c r="P1872" i="16"/>
  <c r="Q1872" i="16"/>
  <c r="R1872" i="16" s="1"/>
  <c r="N1872" i="16" s="1"/>
  <c r="Q2442" i="16"/>
  <c r="R2442" i="16" s="1"/>
  <c r="N2442" i="16" s="1"/>
  <c r="P2442" i="16"/>
  <c r="Q541" i="16"/>
  <c r="R541" i="16" s="1"/>
  <c r="N541" i="16" s="1"/>
  <c r="P541" i="16"/>
  <c r="Q227" i="16"/>
  <c r="R227" i="16" s="1"/>
  <c r="N227" i="16" s="1"/>
  <c r="P227" i="16"/>
  <c r="Q780" i="16"/>
  <c r="R780" i="16" s="1"/>
  <c r="N780" i="16" s="1"/>
  <c r="P780" i="16"/>
  <c r="Q493" i="16"/>
  <c r="R493" i="16" s="1"/>
  <c r="N493" i="16" s="1"/>
  <c r="P493" i="16"/>
  <c r="Q196" i="16"/>
  <c r="R196" i="16" s="1"/>
  <c r="N196" i="16" s="1"/>
  <c r="P196" i="16"/>
  <c r="Q584" i="16"/>
  <c r="R584" i="16" s="1"/>
  <c r="N584" i="16" s="1"/>
  <c r="P584" i="16"/>
  <c r="Q984" i="16"/>
  <c r="R984" i="16" s="1"/>
  <c r="N984" i="16" s="1"/>
  <c r="P984" i="16"/>
  <c r="Q1360" i="16"/>
  <c r="R1360" i="16" s="1"/>
  <c r="N1360" i="16" s="1"/>
  <c r="P1360" i="16"/>
  <c r="Q1891" i="16"/>
  <c r="R1891" i="16" s="1"/>
  <c r="N1891" i="16" s="1"/>
  <c r="P1891" i="16"/>
  <c r="Q1594" i="16"/>
  <c r="R1594" i="16" s="1"/>
  <c r="N1594" i="16" s="1"/>
  <c r="P1594" i="16"/>
  <c r="Q1463" i="16"/>
  <c r="R1463" i="16" s="1"/>
  <c r="N1463" i="16" s="1"/>
  <c r="P1463" i="16"/>
  <c r="P266" i="16"/>
  <c r="Q266" i="16"/>
  <c r="R266" i="16" s="1"/>
  <c r="N266" i="16" s="1"/>
  <c r="Q963" i="16"/>
  <c r="R963" i="16" s="1"/>
  <c r="N963" i="16" s="1"/>
  <c r="P963" i="16"/>
  <c r="Q605" i="16"/>
  <c r="R605" i="16" s="1"/>
  <c r="N605" i="16" s="1"/>
  <c r="P605" i="16"/>
  <c r="Q763" i="16"/>
  <c r="R763" i="16" s="1"/>
  <c r="N763" i="16" s="1"/>
  <c r="P763" i="16"/>
  <c r="Q453" i="16"/>
  <c r="R453" i="16" s="1"/>
  <c r="N453" i="16" s="1"/>
  <c r="P453" i="16"/>
  <c r="Q120" i="16"/>
  <c r="R120" i="16" s="1"/>
  <c r="N120" i="16" s="1"/>
  <c r="P120" i="16"/>
  <c r="Q851" i="16"/>
  <c r="R851" i="16" s="1"/>
  <c r="N851" i="16" s="1"/>
  <c r="P851" i="16"/>
  <c r="Q1527" i="16"/>
  <c r="R1527" i="16" s="1"/>
  <c r="N1527" i="16" s="1"/>
  <c r="P1527" i="16"/>
  <c r="Q1228" i="16"/>
  <c r="R1228" i="16" s="1"/>
  <c r="N1228" i="16" s="1"/>
  <c r="P1228" i="16"/>
  <c r="P1696" i="16"/>
  <c r="Q1696" i="16"/>
  <c r="R1696" i="16" s="1"/>
  <c r="N1696" i="16" s="1"/>
  <c r="Q1759" i="16"/>
  <c r="R1759" i="16" s="1"/>
  <c r="N1759" i="16" s="1"/>
  <c r="P1759" i="16"/>
  <c r="Q1461" i="16"/>
  <c r="R1461" i="16" s="1"/>
  <c r="N1461" i="16" s="1"/>
  <c r="P1461" i="16"/>
  <c r="Q1307" i="16"/>
  <c r="R1307" i="16" s="1"/>
  <c r="N1307" i="16" s="1"/>
  <c r="P1307" i="16"/>
  <c r="P853" i="16"/>
  <c r="Q853" i="16"/>
  <c r="R853" i="16" s="1"/>
  <c r="N853" i="16" s="1"/>
  <c r="Q508" i="16"/>
  <c r="R508" i="16" s="1"/>
  <c r="N508" i="16" s="1"/>
  <c r="P508" i="16"/>
  <c r="P414" i="16"/>
  <c r="Q414" i="16"/>
  <c r="R414" i="16" s="1"/>
  <c r="N414" i="16" s="1"/>
  <c r="Q332" i="16"/>
  <c r="R332" i="16" s="1"/>
  <c r="N332" i="16" s="1"/>
  <c r="P332" i="16"/>
  <c r="P1042" i="16"/>
  <c r="Q1042" i="16"/>
  <c r="R1042" i="16" s="1"/>
  <c r="N1042" i="16" s="1"/>
  <c r="Q731" i="16"/>
  <c r="R731" i="16" s="1"/>
  <c r="N731" i="16" s="1"/>
  <c r="P731" i="16"/>
  <c r="P1358" i="16"/>
  <c r="Q1358" i="16"/>
  <c r="R1358" i="16" s="1"/>
  <c r="N1358" i="16" s="1"/>
  <c r="P1094" i="16"/>
  <c r="Q1094" i="16"/>
  <c r="R1094" i="16" s="1"/>
  <c r="N1094" i="16" s="1"/>
  <c r="P1816" i="16"/>
  <c r="Q1816" i="16"/>
  <c r="R1816" i="16" s="1"/>
  <c r="N1816" i="16" s="1"/>
  <c r="Q1303" i="16"/>
  <c r="R1303" i="16" s="1"/>
  <c r="N1303" i="16" s="1"/>
  <c r="P1303" i="16"/>
  <c r="Q1317" i="16"/>
  <c r="R1317" i="16" s="1"/>
  <c r="N1317" i="16" s="1"/>
  <c r="P1317" i="16"/>
  <c r="Q2049" i="16"/>
  <c r="R2049" i="16" s="1"/>
  <c r="N2049" i="16" s="1"/>
  <c r="P2049" i="16"/>
  <c r="Q2064" i="16"/>
  <c r="R2064" i="16" s="1"/>
  <c r="N2064" i="16" s="1"/>
  <c r="P2064" i="16"/>
  <c r="P866" i="16"/>
  <c r="Q866" i="16"/>
  <c r="R866" i="16" s="1"/>
  <c r="N866" i="16" s="1"/>
  <c r="Q520" i="16"/>
  <c r="R520" i="16" s="1"/>
  <c r="N520" i="16" s="1"/>
  <c r="P520" i="16"/>
  <c r="P426" i="16"/>
  <c r="Q426" i="16"/>
  <c r="R426" i="16" s="1"/>
  <c r="N426" i="16" s="1"/>
  <c r="Q344" i="16"/>
  <c r="R344" i="16" s="1"/>
  <c r="N344" i="16" s="1"/>
  <c r="P344" i="16"/>
  <c r="P1054" i="16"/>
  <c r="Q1054" i="16"/>
  <c r="R1054" i="16" s="1"/>
  <c r="N1054" i="16" s="1"/>
  <c r="Q743" i="16"/>
  <c r="R743" i="16" s="1"/>
  <c r="N743" i="16" s="1"/>
  <c r="P743" i="16"/>
  <c r="Q1369" i="16"/>
  <c r="R1369" i="16" s="1"/>
  <c r="N1369" i="16" s="1"/>
  <c r="P1369" i="16"/>
  <c r="Q1107" i="16"/>
  <c r="R1107" i="16" s="1"/>
  <c r="N1107" i="16" s="1"/>
  <c r="P1107" i="16"/>
  <c r="Q1828" i="16"/>
  <c r="R1828" i="16" s="1"/>
  <c r="N1828" i="16" s="1"/>
  <c r="P1828" i="16"/>
  <c r="P1314" i="16"/>
  <c r="Q1314" i="16"/>
  <c r="R1314" i="16" s="1"/>
  <c r="N1314" i="16" s="1"/>
  <c r="Q1328" i="16"/>
  <c r="R1328" i="16" s="1"/>
  <c r="N1328" i="16" s="1"/>
  <c r="P1328" i="16"/>
  <c r="Q2061" i="16"/>
  <c r="R2061" i="16" s="1"/>
  <c r="N2061" i="16" s="1"/>
  <c r="P2061" i="16"/>
  <c r="Q2076" i="16"/>
  <c r="R2076" i="16" s="1"/>
  <c r="N2076" i="16" s="1"/>
  <c r="P2076" i="16"/>
  <c r="P734" i="16"/>
  <c r="Q734" i="16"/>
  <c r="R734" i="16" s="1"/>
  <c r="N734" i="16" s="1"/>
  <c r="P388" i="16"/>
  <c r="Q388" i="16"/>
  <c r="R388" i="16" s="1"/>
  <c r="N388" i="16" s="1"/>
  <c r="P294" i="16"/>
  <c r="Q294" i="16"/>
  <c r="R294" i="16" s="1"/>
  <c r="N294" i="16" s="1"/>
  <c r="Q200" i="16"/>
  <c r="R200" i="16" s="1"/>
  <c r="N200" i="16" s="1"/>
  <c r="P200" i="16"/>
  <c r="Q920" i="16"/>
  <c r="R920" i="16" s="1"/>
  <c r="N920" i="16" s="1"/>
  <c r="P920" i="16"/>
  <c r="Q611" i="16"/>
  <c r="R611" i="16" s="1"/>
  <c r="N611" i="16" s="1"/>
  <c r="P611" i="16"/>
  <c r="Q1237" i="16"/>
  <c r="R1237" i="16" s="1"/>
  <c r="N1237" i="16" s="1"/>
  <c r="P1237" i="16"/>
  <c r="P1995" i="16"/>
  <c r="Q1995" i="16"/>
  <c r="R1995" i="16" s="1"/>
  <c r="N1995" i="16" s="1"/>
  <c r="Q1697" i="16"/>
  <c r="R1697" i="16" s="1"/>
  <c r="N1697" i="16" s="1"/>
  <c r="P1697" i="16"/>
  <c r="P1181" i="16"/>
  <c r="Q1181" i="16"/>
  <c r="R1181" i="16" s="1"/>
  <c r="N1181" i="16" s="1"/>
  <c r="Q1196" i="16"/>
  <c r="R1196" i="16" s="1"/>
  <c r="N1196" i="16" s="1"/>
  <c r="P1196" i="16"/>
  <c r="Q1929" i="16"/>
  <c r="R1929" i="16" s="1"/>
  <c r="N1929" i="16" s="1"/>
  <c r="P1929" i="16"/>
  <c r="Q1883" i="16"/>
  <c r="R1883" i="16" s="1"/>
  <c r="N1883" i="16" s="1"/>
  <c r="P1883" i="16"/>
  <c r="Q135" i="16"/>
  <c r="R135" i="16" s="1"/>
  <c r="N135" i="16" s="1"/>
  <c r="P135" i="16"/>
  <c r="Q832" i="16"/>
  <c r="R832" i="16" s="1"/>
  <c r="N832" i="16" s="1"/>
  <c r="P832" i="16"/>
  <c r="P738" i="16"/>
  <c r="Q738" i="16"/>
  <c r="R738" i="16" s="1"/>
  <c r="N738" i="16" s="1"/>
  <c r="Q656" i="16"/>
  <c r="R656" i="16" s="1"/>
  <c r="N656" i="16" s="1"/>
  <c r="P656" i="16"/>
  <c r="Q321" i="16"/>
  <c r="R321" i="16" s="1"/>
  <c r="N321" i="16" s="1"/>
  <c r="P321" i="16"/>
  <c r="Q1056" i="16"/>
  <c r="R1056" i="16" s="1"/>
  <c r="N1056" i="16" s="1"/>
  <c r="P1056" i="16"/>
  <c r="Q1681" i="16"/>
  <c r="R1681" i="16" s="1"/>
  <c r="N1681" i="16" s="1"/>
  <c r="P1681" i="16"/>
  <c r="Q1419" i="16"/>
  <c r="R1419" i="16" s="1"/>
  <c r="N1419" i="16" s="1"/>
  <c r="P1419" i="16"/>
  <c r="Q881" i="16"/>
  <c r="R881" i="16" s="1"/>
  <c r="N881" i="16" s="1"/>
  <c r="P881" i="16"/>
  <c r="Q1625" i="16"/>
  <c r="R1625" i="16" s="1"/>
  <c r="N1625" i="16" s="1"/>
  <c r="P1625" i="16"/>
  <c r="Q1641" i="16"/>
  <c r="R1641" i="16" s="1"/>
  <c r="N1641" i="16" s="1"/>
  <c r="P1641" i="16"/>
  <c r="P1414" i="16"/>
  <c r="Q1414" i="16"/>
  <c r="R1414" i="16" s="1"/>
  <c r="N1414" i="16" s="1"/>
  <c r="P278" i="16"/>
  <c r="Q278" i="16"/>
  <c r="R278" i="16" s="1"/>
  <c r="N278" i="16" s="1"/>
  <c r="P1046" i="16"/>
  <c r="Q1046" i="16"/>
  <c r="R1046" i="16" s="1"/>
  <c r="N1046" i="16" s="1"/>
  <c r="Q701" i="16"/>
  <c r="R701" i="16" s="1"/>
  <c r="N701" i="16" s="1"/>
  <c r="P701" i="16"/>
  <c r="P607" i="16"/>
  <c r="Q607" i="16"/>
  <c r="R607" i="16" s="1"/>
  <c r="N607" i="16" s="1"/>
  <c r="Q523" i="16"/>
  <c r="R523" i="16" s="1"/>
  <c r="N523" i="16" s="1"/>
  <c r="P523" i="16"/>
  <c r="Q191" i="16"/>
  <c r="R191" i="16" s="1"/>
  <c r="N191" i="16" s="1"/>
  <c r="P191" i="16"/>
  <c r="Q923" i="16"/>
  <c r="R923" i="16" s="1"/>
  <c r="N923" i="16" s="1"/>
  <c r="P923" i="16"/>
  <c r="Q1550" i="16"/>
  <c r="R1550" i="16" s="1"/>
  <c r="N1550" i="16" s="1"/>
  <c r="P1550" i="16"/>
  <c r="Q1287" i="16"/>
  <c r="R1287" i="16" s="1"/>
  <c r="N1287" i="16" s="1"/>
  <c r="P1287" i="16"/>
  <c r="P2007" i="16"/>
  <c r="Q2007" i="16"/>
  <c r="R2007" i="16" s="1"/>
  <c r="N2007" i="16" s="1"/>
  <c r="Q1495" i="16"/>
  <c r="R1495" i="16" s="1"/>
  <c r="N1495" i="16" s="1"/>
  <c r="P1495" i="16"/>
  <c r="Q1508" i="16"/>
  <c r="R1508" i="16" s="1"/>
  <c r="N1508" i="16" s="1"/>
  <c r="P1508" i="16"/>
  <c r="Q1271" i="16"/>
  <c r="R1271" i="16" s="1"/>
  <c r="N1271" i="16" s="1"/>
  <c r="P1271" i="16"/>
  <c r="Q483" i="16"/>
  <c r="R483" i="16" s="1"/>
  <c r="N483" i="16" s="1"/>
  <c r="P483" i="16"/>
  <c r="P137" i="16"/>
  <c r="Q137" i="16"/>
  <c r="R137" i="16" s="1"/>
  <c r="N137" i="16" s="1"/>
  <c r="P822" i="16"/>
  <c r="Q822" i="16"/>
  <c r="R822" i="16" s="1"/>
  <c r="N822" i="16" s="1"/>
  <c r="Q979" i="16"/>
  <c r="R979" i="16" s="1"/>
  <c r="N979" i="16" s="1"/>
  <c r="P979" i="16"/>
  <c r="Q669" i="16"/>
  <c r="R669" i="16" s="1"/>
  <c r="N669" i="16" s="1"/>
  <c r="P669" i="16"/>
  <c r="Q347" i="16"/>
  <c r="R347" i="16" s="1"/>
  <c r="N347" i="16" s="1"/>
  <c r="P347" i="16"/>
  <c r="Q1068" i="16"/>
  <c r="R1068" i="16" s="1"/>
  <c r="N1068" i="16" s="1"/>
  <c r="P1068" i="16"/>
  <c r="Q1741" i="16"/>
  <c r="R1741" i="16" s="1"/>
  <c r="N1741" i="16" s="1"/>
  <c r="P1741" i="16"/>
  <c r="Q1445" i="16"/>
  <c r="R1445" i="16" s="1"/>
  <c r="N1445" i="16" s="1"/>
  <c r="P1445" i="16"/>
  <c r="P930" i="16"/>
  <c r="Q930" i="16"/>
  <c r="R930" i="16" s="1"/>
  <c r="N930" i="16" s="1"/>
  <c r="P1975" i="16"/>
  <c r="Q1975" i="16"/>
  <c r="R1975" i="16" s="1"/>
  <c r="N1975" i="16" s="1"/>
  <c r="Q1678" i="16"/>
  <c r="R1678" i="16" s="1"/>
  <c r="N1678" i="16" s="1"/>
  <c r="P1678" i="16"/>
  <c r="Q1571" i="16"/>
  <c r="R1571" i="16" s="1"/>
  <c r="N1571" i="16" s="1"/>
  <c r="P1571" i="16"/>
  <c r="Q495" i="16"/>
  <c r="R495" i="16" s="1"/>
  <c r="N495" i="16" s="1"/>
  <c r="P495" i="16"/>
  <c r="Q147" i="16"/>
  <c r="R147" i="16" s="1"/>
  <c r="N147" i="16" s="1"/>
  <c r="P147" i="16"/>
  <c r="P55" i="16"/>
  <c r="Q55" i="16"/>
  <c r="R55" i="16" s="1"/>
  <c r="N55" i="16" s="1"/>
  <c r="Q992" i="16"/>
  <c r="R992" i="16" s="1"/>
  <c r="N992" i="16" s="1"/>
  <c r="P992" i="16"/>
  <c r="Q681" i="16"/>
  <c r="R681" i="16" s="1"/>
  <c r="N681" i="16" s="1"/>
  <c r="P681" i="16"/>
  <c r="Q359" i="16"/>
  <c r="R359" i="16" s="1"/>
  <c r="N359" i="16" s="1"/>
  <c r="P359" i="16"/>
  <c r="Q1080" i="16"/>
  <c r="R1080" i="16" s="1"/>
  <c r="N1080" i="16" s="1"/>
  <c r="P1080" i="16"/>
  <c r="Q1753" i="16"/>
  <c r="R1753" i="16" s="1"/>
  <c r="N1753" i="16" s="1"/>
  <c r="P1753" i="16"/>
  <c r="Q1456" i="16"/>
  <c r="R1456" i="16" s="1"/>
  <c r="N1456" i="16" s="1"/>
  <c r="P1456" i="16"/>
  <c r="P942" i="16"/>
  <c r="Q942" i="16"/>
  <c r="R942" i="16" s="1"/>
  <c r="N942" i="16" s="1"/>
  <c r="P1987" i="16"/>
  <c r="Q1987" i="16"/>
  <c r="R1987" i="16" s="1"/>
  <c r="N1987" i="16" s="1"/>
  <c r="Q1689" i="16"/>
  <c r="R1689" i="16" s="1"/>
  <c r="N1689" i="16" s="1"/>
  <c r="P1689" i="16"/>
  <c r="P1584" i="16"/>
  <c r="Q1584" i="16"/>
  <c r="R1584" i="16" s="1"/>
  <c r="N1584" i="16" s="1"/>
  <c r="P362" i="16"/>
  <c r="Q362" i="16"/>
  <c r="R362" i="16" s="1"/>
  <c r="N362" i="16" s="1"/>
  <c r="Q1059" i="16"/>
  <c r="R1059" i="16" s="1"/>
  <c r="N1059" i="16" s="1"/>
  <c r="P1059" i="16"/>
  <c r="Q700" i="16"/>
  <c r="R700" i="16" s="1"/>
  <c r="N700" i="16" s="1"/>
  <c r="P700" i="16"/>
  <c r="P858" i="16"/>
  <c r="Q858" i="16"/>
  <c r="R858" i="16" s="1"/>
  <c r="N858" i="16" s="1"/>
  <c r="P550" i="16"/>
  <c r="Q550" i="16"/>
  <c r="R550" i="16" s="1"/>
  <c r="N550" i="16" s="1"/>
  <c r="Q215" i="16"/>
  <c r="R215" i="16" s="1"/>
  <c r="N215" i="16" s="1"/>
  <c r="P215" i="16"/>
  <c r="Q948" i="16"/>
  <c r="R948" i="16" s="1"/>
  <c r="N948" i="16" s="1"/>
  <c r="P948" i="16"/>
  <c r="Q1622" i="16"/>
  <c r="R1622" i="16" s="1"/>
  <c r="N1622" i="16" s="1"/>
  <c r="P1622" i="16"/>
  <c r="P1324" i="16"/>
  <c r="Q1324" i="16"/>
  <c r="R1324" i="16" s="1"/>
  <c r="N1324" i="16" s="1"/>
  <c r="Q1793" i="16"/>
  <c r="R1793" i="16" s="1"/>
  <c r="N1793" i="16" s="1"/>
  <c r="P1793" i="16"/>
  <c r="P1856" i="16"/>
  <c r="Q1856" i="16"/>
  <c r="R1856" i="16" s="1"/>
  <c r="N1856" i="16" s="1"/>
  <c r="Q1557" i="16"/>
  <c r="R1557" i="16" s="1"/>
  <c r="N1557" i="16" s="1"/>
  <c r="P1557" i="16"/>
  <c r="Q1427" i="16"/>
  <c r="R1427" i="16" s="1"/>
  <c r="N1427" i="16" s="1"/>
  <c r="P1427" i="16"/>
  <c r="Q230" i="16"/>
  <c r="R230" i="16" s="1"/>
  <c r="N230" i="16" s="1"/>
  <c r="P230" i="16"/>
  <c r="Q927" i="16"/>
  <c r="R927" i="16" s="1"/>
  <c r="N927" i="16" s="1"/>
  <c r="P927" i="16"/>
  <c r="Q569" i="16"/>
  <c r="R569" i="16" s="1"/>
  <c r="N569" i="16" s="1"/>
  <c r="P569" i="16"/>
  <c r="Q727" i="16"/>
  <c r="R727" i="16" s="1"/>
  <c r="N727" i="16" s="1"/>
  <c r="P727" i="16"/>
  <c r="Q417" i="16"/>
  <c r="R417" i="16" s="1"/>
  <c r="N417" i="16" s="1"/>
  <c r="P417" i="16"/>
  <c r="Q84" i="16"/>
  <c r="R84" i="16" s="1"/>
  <c r="N84" i="16" s="1"/>
  <c r="P84" i="16"/>
  <c r="Q816" i="16"/>
  <c r="R816" i="16" s="1"/>
  <c r="N816" i="16" s="1"/>
  <c r="P816" i="16"/>
  <c r="P1490" i="16"/>
  <c r="Q1490" i="16"/>
  <c r="R1490" i="16" s="1"/>
  <c r="N1490" i="16" s="1"/>
  <c r="Q1192" i="16"/>
  <c r="R1192" i="16" s="1"/>
  <c r="N1192" i="16" s="1"/>
  <c r="P1192" i="16"/>
  <c r="P1660" i="16"/>
  <c r="Q1660" i="16"/>
  <c r="R1660" i="16" s="1"/>
  <c r="N1660" i="16" s="1"/>
  <c r="P1723" i="16"/>
  <c r="Q1723" i="16"/>
  <c r="R1723" i="16" s="1"/>
  <c r="N1723" i="16" s="1"/>
  <c r="Q1425" i="16"/>
  <c r="R1425" i="16" s="1"/>
  <c r="N1425" i="16" s="1"/>
  <c r="P1425" i="16"/>
  <c r="P1270" i="16"/>
  <c r="Q1270" i="16"/>
  <c r="R1270" i="16" s="1"/>
  <c r="N1270" i="16" s="1"/>
  <c r="Q913" i="16"/>
  <c r="R913" i="16" s="1"/>
  <c r="N913" i="16" s="1"/>
  <c r="P913" i="16"/>
  <c r="P652" i="16"/>
  <c r="Q652" i="16"/>
  <c r="R652" i="16" s="1"/>
  <c r="N652" i="16" s="1"/>
  <c r="Q293" i="16"/>
  <c r="R293" i="16" s="1"/>
  <c r="N293" i="16" s="1"/>
  <c r="P293" i="16"/>
  <c r="Q451" i="16"/>
  <c r="R451" i="16" s="1"/>
  <c r="N451" i="16" s="1"/>
  <c r="P451" i="16"/>
  <c r="P142" i="16"/>
  <c r="Q142" i="16"/>
  <c r="R142" i="16" s="1"/>
  <c r="N142" i="16" s="1"/>
  <c r="Q837" i="16"/>
  <c r="R837" i="16" s="1"/>
  <c r="N837" i="16" s="1"/>
  <c r="P837" i="16"/>
  <c r="Q539" i="16"/>
  <c r="R539" i="16" s="1"/>
  <c r="N539" i="16" s="1"/>
  <c r="P539" i="16"/>
  <c r="P1213" i="16"/>
  <c r="Q1213" i="16"/>
  <c r="R1213" i="16" s="1"/>
  <c r="N1213" i="16" s="1"/>
  <c r="P1924" i="16"/>
  <c r="Q1924" i="16"/>
  <c r="R1924" i="16" s="1"/>
  <c r="N1924" i="16" s="1"/>
  <c r="Q1385" i="16"/>
  <c r="R1385" i="16" s="1"/>
  <c r="N1385" i="16" s="1"/>
  <c r="P1385" i="16"/>
  <c r="Q1435" i="16"/>
  <c r="R1435" i="16" s="1"/>
  <c r="N1435" i="16" s="1"/>
  <c r="P1435" i="16"/>
  <c r="Q1149" i="16"/>
  <c r="R1149" i="16" s="1"/>
  <c r="N1149" i="16" s="1"/>
  <c r="P1149" i="16"/>
  <c r="Q1966" i="16"/>
  <c r="R1966" i="16" s="1"/>
  <c r="N1966" i="16" s="1"/>
  <c r="P1966" i="16"/>
  <c r="Q1677" i="16"/>
  <c r="R1677" i="16" s="1"/>
  <c r="N1677" i="16" s="1"/>
  <c r="P1677" i="16"/>
  <c r="Q1392" i="16"/>
  <c r="R1392" i="16" s="1"/>
  <c r="N1392" i="16" s="1"/>
  <c r="P1392" i="16"/>
  <c r="Q3109" i="16"/>
  <c r="R3109" i="16" s="1"/>
  <c r="N3109" i="16" s="1"/>
  <c r="P3109" i="16"/>
  <c r="Q3074" i="16"/>
  <c r="R3074" i="16" s="1"/>
  <c r="N3074" i="16" s="1"/>
  <c r="P3074" i="16"/>
  <c r="P2992" i="16"/>
  <c r="Q2992" i="16"/>
  <c r="R2992" i="16" s="1"/>
  <c r="N2992" i="16" s="1"/>
  <c r="Q2919" i="16"/>
  <c r="R2919" i="16" s="1"/>
  <c r="N2919" i="16" s="1"/>
  <c r="P2919" i="16"/>
  <c r="Q2560" i="16"/>
  <c r="R2560" i="16" s="1"/>
  <c r="N2560" i="16" s="1"/>
  <c r="P2560" i="16"/>
  <c r="Q2538" i="16"/>
  <c r="R2538" i="16" s="1"/>
  <c r="N2538" i="16" s="1"/>
  <c r="P2538" i="16"/>
  <c r="P2803" i="16"/>
  <c r="Q2803" i="16"/>
  <c r="R2803" i="16" s="1"/>
  <c r="N2803" i="16" s="1"/>
  <c r="Q2743" i="16"/>
  <c r="R2743" i="16" s="1"/>
  <c r="N2743" i="16" s="1"/>
  <c r="P2743" i="16"/>
  <c r="P2661" i="16"/>
  <c r="Q2661" i="16"/>
  <c r="R2661" i="16" s="1"/>
  <c r="N2661" i="16" s="1"/>
  <c r="Q2578" i="16"/>
  <c r="R2578" i="16" s="1"/>
  <c r="N2578" i="16" s="1"/>
  <c r="P2578" i="16"/>
  <c r="P2543" i="16"/>
  <c r="Q2543" i="16"/>
  <c r="R2543" i="16" s="1"/>
  <c r="N2543" i="16" s="1"/>
  <c r="Q2472" i="16"/>
  <c r="R2472" i="16" s="1"/>
  <c r="N2472" i="16" s="1"/>
  <c r="P2472" i="16"/>
  <c r="Q1404" i="16"/>
  <c r="R1404" i="16" s="1"/>
  <c r="N1404" i="16" s="1"/>
  <c r="P1404" i="16"/>
  <c r="Q3121" i="16"/>
  <c r="R3121" i="16" s="1"/>
  <c r="N3121" i="16" s="1"/>
  <c r="P3121" i="16"/>
  <c r="Q3086" i="16"/>
  <c r="R3086" i="16" s="1"/>
  <c r="N3086" i="16" s="1"/>
  <c r="P3086" i="16"/>
  <c r="Q3002" i="16"/>
  <c r="R3002" i="16" s="1"/>
  <c r="N3002" i="16" s="1"/>
  <c r="P3002" i="16"/>
  <c r="P2932" i="16"/>
  <c r="Q2932" i="16"/>
  <c r="R2932" i="16" s="1"/>
  <c r="N2932" i="16" s="1"/>
  <c r="P2573" i="16"/>
  <c r="Q2573" i="16"/>
  <c r="R2573" i="16" s="1"/>
  <c r="N2573" i="16" s="1"/>
  <c r="Q2550" i="16"/>
  <c r="R2550" i="16" s="1"/>
  <c r="N2550" i="16" s="1"/>
  <c r="P2550" i="16"/>
  <c r="Q2815" i="16"/>
  <c r="R2815" i="16" s="1"/>
  <c r="N2815" i="16" s="1"/>
  <c r="P2815" i="16"/>
  <c r="Q2756" i="16"/>
  <c r="R2756" i="16" s="1"/>
  <c r="N2756" i="16" s="1"/>
  <c r="P2756" i="16"/>
  <c r="P2673" i="16"/>
  <c r="Q2673" i="16"/>
  <c r="R2673" i="16" s="1"/>
  <c r="N2673" i="16" s="1"/>
  <c r="Q2590" i="16"/>
  <c r="R2590" i="16" s="1"/>
  <c r="N2590" i="16" s="1"/>
  <c r="P2590" i="16"/>
  <c r="P2555" i="16"/>
  <c r="Q2555" i="16"/>
  <c r="R2555" i="16" s="1"/>
  <c r="N2555" i="16" s="1"/>
  <c r="Q2484" i="16"/>
  <c r="R2484" i="16" s="1"/>
  <c r="N2484" i="16" s="1"/>
  <c r="P2484" i="16"/>
  <c r="P1848" i="16"/>
  <c r="Q1848" i="16"/>
  <c r="R1848" i="16" s="1"/>
  <c r="N1848" i="16" s="1"/>
  <c r="Q3565" i="16"/>
  <c r="R3565" i="16" s="1"/>
  <c r="N3565" i="16" s="1"/>
  <c r="P3565" i="16"/>
  <c r="Q3530" i="16"/>
  <c r="R3530" i="16" s="1"/>
  <c r="N3530" i="16" s="1"/>
  <c r="P3530" i="16"/>
  <c r="Q3447" i="16"/>
  <c r="R3447" i="16" s="1"/>
  <c r="N3447" i="16" s="1"/>
  <c r="P3447" i="16"/>
  <c r="P3376" i="16"/>
  <c r="Q3376" i="16"/>
  <c r="R3376" i="16" s="1"/>
  <c r="N3376" i="16" s="1"/>
  <c r="Q3017" i="16"/>
  <c r="R3017" i="16" s="1"/>
  <c r="N3017" i="16" s="1"/>
  <c r="P3017" i="16"/>
  <c r="Q2994" i="16"/>
  <c r="R2994" i="16" s="1"/>
  <c r="N2994" i="16" s="1"/>
  <c r="P2994" i="16"/>
  <c r="Q3259" i="16"/>
  <c r="R3259" i="16" s="1"/>
  <c r="N3259" i="16" s="1"/>
  <c r="P3259" i="16"/>
  <c r="Q3200" i="16"/>
  <c r="R3200" i="16" s="1"/>
  <c r="N3200" i="16" s="1"/>
  <c r="P3200" i="16"/>
  <c r="P3117" i="16"/>
  <c r="Q3117" i="16"/>
  <c r="R3117" i="16" s="1"/>
  <c r="N3117" i="16" s="1"/>
  <c r="Q3046" i="16"/>
  <c r="R3046" i="16" s="1"/>
  <c r="N3046" i="16" s="1"/>
  <c r="P3046" i="16"/>
  <c r="P3000" i="16"/>
  <c r="Q3000" i="16"/>
  <c r="R3000" i="16" s="1"/>
  <c r="N3000" i="16" s="1"/>
  <c r="P2940" i="16"/>
  <c r="Q2940" i="16"/>
  <c r="R2940" i="16" s="1"/>
  <c r="N2940" i="16" s="1"/>
  <c r="Q1859" i="16"/>
  <c r="R1859" i="16" s="1"/>
  <c r="N1859" i="16" s="1"/>
  <c r="P1859" i="16"/>
  <c r="P3577" i="16"/>
  <c r="Q3577" i="16"/>
  <c r="R3577" i="16" s="1"/>
  <c r="N3577" i="16" s="1"/>
  <c r="Q3542" i="16"/>
  <c r="R3542" i="16" s="1"/>
  <c r="N3542" i="16" s="1"/>
  <c r="P3542" i="16"/>
  <c r="P3459" i="16"/>
  <c r="Q3459" i="16"/>
  <c r="R3459" i="16" s="1"/>
  <c r="N3459" i="16" s="1"/>
  <c r="Q3389" i="16"/>
  <c r="R3389" i="16" s="1"/>
  <c r="N3389" i="16" s="1"/>
  <c r="P3389" i="16"/>
  <c r="Q3029" i="16"/>
  <c r="R3029" i="16" s="1"/>
  <c r="N3029" i="16" s="1"/>
  <c r="P3029" i="16"/>
  <c r="Q3006" i="16"/>
  <c r="R3006" i="16" s="1"/>
  <c r="N3006" i="16" s="1"/>
  <c r="P3006" i="16"/>
  <c r="Q3271" i="16"/>
  <c r="R3271" i="16" s="1"/>
  <c r="N3271" i="16" s="1"/>
  <c r="P3271" i="16"/>
  <c r="Q3212" i="16"/>
  <c r="R3212" i="16" s="1"/>
  <c r="N3212" i="16" s="1"/>
  <c r="P3212" i="16"/>
  <c r="P3128" i="16"/>
  <c r="Q3128" i="16"/>
  <c r="R3128" i="16" s="1"/>
  <c r="N3128" i="16" s="1"/>
  <c r="Q3058" i="16"/>
  <c r="R3058" i="16" s="1"/>
  <c r="N3058" i="16" s="1"/>
  <c r="P3058" i="16"/>
  <c r="P3012" i="16"/>
  <c r="Q3012" i="16"/>
  <c r="R3012" i="16" s="1"/>
  <c r="N3012" i="16" s="1"/>
  <c r="Q2951" i="16"/>
  <c r="R2951" i="16" s="1"/>
  <c r="N2951" i="16" s="1"/>
  <c r="P2951" i="16"/>
  <c r="P2137" i="16"/>
  <c r="Q2137" i="16"/>
  <c r="R2137" i="16" s="1"/>
  <c r="N2137" i="16" s="1"/>
  <c r="Q3750" i="16"/>
  <c r="R3750" i="16" s="1"/>
  <c r="N3750" i="16" s="1"/>
  <c r="P3750" i="16"/>
  <c r="P3843" i="16"/>
  <c r="Q3843" i="16"/>
  <c r="R3843" i="16" s="1"/>
  <c r="N3843" i="16" s="1"/>
  <c r="Q3771" i="16"/>
  <c r="R3771" i="16" s="1"/>
  <c r="N3771" i="16" s="1"/>
  <c r="P3771" i="16"/>
  <c r="Q3689" i="16"/>
  <c r="R3689" i="16" s="1"/>
  <c r="N3689" i="16" s="1"/>
  <c r="P3689" i="16"/>
  <c r="Q3329" i="16"/>
  <c r="R3329" i="16" s="1"/>
  <c r="N3329" i="16" s="1"/>
  <c r="P3329" i="16"/>
  <c r="P3317" i="16"/>
  <c r="Q3317" i="16"/>
  <c r="R3317" i="16" s="1"/>
  <c r="N3317" i="16" s="1"/>
  <c r="Q3570" i="16"/>
  <c r="R3570" i="16" s="1"/>
  <c r="N3570" i="16" s="1"/>
  <c r="P3570" i="16"/>
  <c r="P3511" i="16"/>
  <c r="Q3511" i="16"/>
  <c r="R3511" i="16" s="1"/>
  <c r="N3511" i="16" s="1"/>
  <c r="Q3429" i="16"/>
  <c r="R3429" i="16" s="1"/>
  <c r="N3429" i="16" s="1"/>
  <c r="P3429" i="16"/>
  <c r="Q3358" i="16"/>
  <c r="R3358" i="16" s="1"/>
  <c r="N3358" i="16" s="1"/>
  <c r="P3358" i="16"/>
  <c r="Q3311" i="16"/>
  <c r="R3311" i="16" s="1"/>
  <c r="N3311" i="16" s="1"/>
  <c r="P3311" i="16"/>
  <c r="Q3252" i="16"/>
  <c r="R3252" i="16" s="1"/>
  <c r="N3252" i="16" s="1"/>
  <c r="P3252" i="16"/>
  <c r="Q2148" i="16"/>
  <c r="R2148" i="16" s="1"/>
  <c r="N2148" i="16" s="1"/>
  <c r="P2148" i="16"/>
  <c r="P3619" i="16"/>
  <c r="Q3619" i="16"/>
  <c r="R3619" i="16" s="1"/>
  <c r="N3619" i="16" s="1"/>
  <c r="Q3521" i="16"/>
  <c r="R3521" i="16" s="1"/>
  <c r="N3521" i="16" s="1"/>
  <c r="P3521" i="16"/>
  <c r="Q3783" i="16"/>
  <c r="R3783" i="16" s="1"/>
  <c r="N3783" i="16" s="1"/>
  <c r="P3783" i="16"/>
  <c r="Q3700" i="16"/>
  <c r="R3700" i="16" s="1"/>
  <c r="N3700" i="16" s="1"/>
  <c r="P3700" i="16"/>
  <c r="Q3341" i="16"/>
  <c r="R3341" i="16" s="1"/>
  <c r="N3341" i="16" s="1"/>
  <c r="P3341" i="16"/>
  <c r="P3331" i="16"/>
  <c r="Q3331" i="16"/>
  <c r="R3331" i="16" s="1"/>
  <c r="N3331" i="16" s="1"/>
  <c r="P3583" i="16"/>
  <c r="Q3583" i="16"/>
  <c r="R3583" i="16" s="1"/>
  <c r="N3583" i="16" s="1"/>
  <c r="Q3536" i="16"/>
  <c r="R3536" i="16" s="1"/>
  <c r="N3536" i="16" s="1"/>
  <c r="P3536" i="16"/>
  <c r="Q3441" i="16"/>
  <c r="R3441" i="16" s="1"/>
  <c r="N3441" i="16" s="1"/>
  <c r="P3441" i="16"/>
  <c r="Q3370" i="16"/>
  <c r="R3370" i="16" s="1"/>
  <c r="N3370" i="16" s="1"/>
  <c r="P3370" i="16"/>
  <c r="Q3323" i="16"/>
  <c r="R3323" i="16" s="1"/>
  <c r="N3323" i="16" s="1"/>
  <c r="P3323" i="16"/>
  <c r="Q3265" i="16"/>
  <c r="R3265" i="16" s="1"/>
  <c r="N3265" i="16" s="1"/>
  <c r="P3265" i="16"/>
  <c r="Q1321" i="16"/>
  <c r="R1321" i="16" s="1"/>
  <c r="N1321" i="16" s="1"/>
  <c r="P1321" i="16"/>
  <c r="Q3037" i="16"/>
  <c r="R3037" i="16" s="1"/>
  <c r="N3037" i="16" s="1"/>
  <c r="P3037" i="16"/>
  <c r="Q3003" i="16"/>
  <c r="R3003" i="16" s="1"/>
  <c r="N3003" i="16" s="1"/>
  <c r="P3003" i="16"/>
  <c r="P2920" i="16"/>
  <c r="Q2920" i="16"/>
  <c r="R2920" i="16" s="1"/>
  <c r="N2920" i="16" s="1"/>
  <c r="Q2848" i="16"/>
  <c r="R2848" i="16" s="1"/>
  <c r="N2848" i="16" s="1"/>
  <c r="P2848" i="16"/>
  <c r="P2489" i="16"/>
  <c r="Q2489" i="16"/>
  <c r="R2489" i="16" s="1"/>
  <c r="N2489" i="16" s="1"/>
  <c r="Q2466" i="16"/>
  <c r="R2466" i="16" s="1"/>
  <c r="N2466" i="16" s="1"/>
  <c r="P2466" i="16"/>
  <c r="P2731" i="16"/>
  <c r="Q2731" i="16"/>
  <c r="R2731" i="16" s="1"/>
  <c r="N2731" i="16" s="1"/>
  <c r="Q2672" i="16"/>
  <c r="R2672" i="16" s="1"/>
  <c r="N2672" i="16" s="1"/>
  <c r="P2672" i="16"/>
  <c r="P2589" i="16"/>
  <c r="Q2589" i="16"/>
  <c r="R2589" i="16" s="1"/>
  <c r="N2589" i="16" s="1"/>
  <c r="Q2506" i="16"/>
  <c r="R2506" i="16" s="1"/>
  <c r="N2506" i="16" s="1"/>
  <c r="P2506" i="16"/>
  <c r="P2471" i="16"/>
  <c r="Q2471" i="16"/>
  <c r="R2471" i="16" s="1"/>
  <c r="N2471" i="16" s="1"/>
  <c r="Q2401" i="16"/>
  <c r="R2401" i="16" s="1"/>
  <c r="N2401" i="16" s="1"/>
  <c r="P2401" i="16"/>
  <c r="Q1332" i="16"/>
  <c r="R1332" i="16" s="1"/>
  <c r="N1332" i="16" s="1"/>
  <c r="P1332" i="16"/>
  <c r="Q3050" i="16"/>
  <c r="R3050" i="16" s="1"/>
  <c r="N3050" i="16" s="1"/>
  <c r="P3050" i="16"/>
  <c r="Q3015" i="16"/>
  <c r="R3015" i="16" s="1"/>
  <c r="N3015" i="16" s="1"/>
  <c r="P3015" i="16"/>
  <c r="Q2931" i="16"/>
  <c r="R2931" i="16" s="1"/>
  <c r="N2931" i="16" s="1"/>
  <c r="P2931" i="16"/>
  <c r="Q2860" i="16"/>
  <c r="R2860" i="16" s="1"/>
  <c r="N2860" i="16" s="1"/>
  <c r="P2860" i="16"/>
  <c r="Q2500" i="16"/>
  <c r="R2500" i="16" s="1"/>
  <c r="N2500" i="16" s="1"/>
  <c r="P2500" i="16"/>
  <c r="Q2478" i="16"/>
  <c r="R2478" i="16" s="1"/>
  <c r="N2478" i="16" s="1"/>
  <c r="P2478" i="16"/>
  <c r="Q2744" i="16"/>
  <c r="R2744" i="16" s="1"/>
  <c r="N2744" i="16" s="1"/>
  <c r="P2744" i="16"/>
  <c r="Q2684" i="16"/>
  <c r="R2684" i="16" s="1"/>
  <c r="N2684" i="16" s="1"/>
  <c r="P2684" i="16"/>
  <c r="P2601" i="16"/>
  <c r="Q2601" i="16"/>
  <c r="R2601" i="16" s="1"/>
  <c r="N2601" i="16" s="1"/>
  <c r="Q2518" i="16"/>
  <c r="R2518" i="16" s="1"/>
  <c r="N2518" i="16" s="1"/>
  <c r="P2518" i="16"/>
  <c r="P2483" i="16"/>
  <c r="Q2483" i="16"/>
  <c r="R2483" i="16" s="1"/>
  <c r="N2483" i="16" s="1"/>
  <c r="P2411" i="16"/>
  <c r="Q2411" i="16"/>
  <c r="R2411" i="16" s="1"/>
  <c r="N2411" i="16" s="1"/>
  <c r="Q1488" i="16"/>
  <c r="R1488" i="16" s="1"/>
  <c r="N1488" i="16" s="1"/>
  <c r="P1488" i="16"/>
  <c r="Q3205" i="16"/>
  <c r="R3205" i="16" s="1"/>
  <c r="N3205" i="16" s="1"/>
  <c r="P3205" i="16"/>
  <c r="Q3171" i="16"/>
  <c r="R3171" i="16" s="1"/>
  <c r="N3171" i="16" s="1"/>
  <c r="P3171" i="16"/>
  <c r="P3088" i="16"/>
  <c r="Q3088" i="16"/>
  <c r="R3088" i="16" s="1"/>
  <c r="N3088" i="16" s="1"/>
  <c r="P3016" i="16"/>
  <c r="Q3016" i="16"/>
  <c r="R3016" i="16" s="1"/>
  <c r="N3016" i="16" s="1"/>
  <c r="P2657" i="16"/>
  <c r="Q2657" i="16"/>
  <c r="R2657" i="16" s="1"/>
  <c r="N2657" i="16" s="1"/>
  <c r="P2633" i="16"/>
  <c r="Q2633" i="16"/>
  <c r="R2633" i="16" s="1"/>
  <c r="N2633" i="16" s="1"/>
  <c r="Q2899" i="16"/>
  <c r="R2899" i="16" s="1"/>
  <c r="N2899" i="16" s="1"/>
  <c r="P2899" i="16"/>
  <c r="Q2840" i="16"/>
  <c r="R2840" i="16" s="1"/>
  <c r="N2840" i="16" s="1"/>
  <c r="P2840" i="16"/>
  <c r="Q2757" i="16"/>
  <c r="R2757" i="16" s="1"/>
  <c r="N2757" i="16" s="1"/>
  <c r="P2757" i="16"/>
  <c r="Q2674" i="16"/>
  <c r="R2674" i="16" s="1"/>
  <c r="N2674" i="16" s="1"/>
  <c r="P2674" i="16"/>
  <c r="P2640" i="16"/>
  <c r="Q2640" i="16"/>
  <c r="R2640" i="16" s="1"/>
  <c r="N2640" i="16" s="1"/>
  <c r="Q2568" i="16"/>
  <c r="R2568" i="16" s="1"/>
  <c r="N2568" i="16" s="1"/>
  <c r="P2568" i="16"/>
  <c r="Q1212" i="16"/>
  <c r="R1212" i="16" s="1"/>
  <c r="N1212" i="16" s="1"/>
  <c r="P1212" i="16"/>
  <c r="Q2929" i="16"/>
  <c r="R2929" i="16" s="1"/>
  <c r="N2929" i="16" s="1"/>
  <c r="P2929" i="16"/>
  <c r="Q2894" i="16"/>
  <c r="R2894" i="16" s="1"/>
  <c r="N2894" i="16" s="1"/>
  <c r="P2894" i="16"/>
  <c r="P2810" i="16"/>
  <c r="Q2810" i="16"/>
  <c r="R2810" i="16" s="1"/>
  <c r="N2810" i="16" s="1"/>
  <c r="Q2740" i="16"/>
  <c r="R2740" i="16" s="1"/>
  <c r="N2740" i="16" s="1"/>
  <c r="P2740" i="16"/>
  <c r="P2382" i="16"/>
  <c r="Q2382" i="16"/>
  <c r="R2382" i="16" s="1"/>
  <c r="N2382" i="16" s="1"/>
  <c r="P2346" i="16"/>
  <c r="Q2346" i="16"/>
  <c r="R2346" i="16" s="1"/>
  <c r="N2346" i="16" s="1"/>
  <c r="Q2623" i="16"/>
  <c r="R2623" i="16" s="1"/>
  <c r="N2623" i="16" s="1"/>
  <c r="P2623" i="16"/>
  <c r="Q2564" i="16"/>
  <c r="R2564" i="16" s="1"/>
  <c r="N2564" i="16" s="1"/>
  <c r="P2564" i="16"/>
  <c r="P2481" i="16"/>
  <c r="Q2481" i="16"/>
  <c r="R2481" i="16" s="1"/>
  <c r="N2481" i="16" s="1"/>
  <c r="P2398" i="16"/>
  <c r="Q2398" i="16"/>
  <c r="R2398" i="16" s="1"/>
  <c r="N2398" i="16" s="1"/>
  <c r="Q2363" i="16"/>
  <c r="R2363" i="16" s="1"/>
  <c r="N2363" i="16" s="1"/>
  <c r="P2363" i="16"/>
  <c r="Q2292" i="16"/>
  <c r="R2292" i="16" s="1"/>
  <c r="N2292" i="16" s="1"/>
  <c r="P2292" i="16"/>
  <c r="Q1368" i="16"/>
  <c r="R1368" i="16" s="1"/>
  <c r="N1368" i="16" s="1"/>
  <c r="P1368" i="16"/>
  <c r="Q3085" i="16"/>
  <c r="R3085" i="16" s="1"/>
  <c r="N3085" i="16" s="1"/>
  <c r="P3085" i="16"/>
  <c r="Q3049" i="16"/>
  <c r="R3049" i="16" s="1"/>
  <c r="N3049" i="16" s="1"/>
  <c r="P3049" i="16"/>
  <c r="Q2967" i="16"/>
  <c r="R2967" i="16" s="1"/>
  <c r="N2967" i="16" s="1"/>
  <c r="P2967" i="16"/>
  <c r="Q2895" i="16"/>
  <c r="R2895" i="16" s="1"/>
  <c r="N2895" i="16" s="1"/>
  <c r="P2895" i="16"/>
  <c r="P2537" i="16"/>
  <c r="Q2537" i="16"/>
  <c r="R2537" i="16" s="1"/>
  <c r="N2537" i="16" s="1"/>
  <c r="Q2514" i="16"/>
  <c r="R2514" i="16" s="1"/>
  <c r="N2514" i="16" s="1"/>
  <c r="P2514" i="16"/>
  <c r="Q2778" i="16"/>
  <c r="R2778" i="16" s="1"/>
  <c r="N2778" i="16" s="1"/>
  <c r="P2778" i="16"/>
  <c r="Q2720" i="16"/>
  <c r="R2720" i="16" s="1"/>
  <c r="N2720" i="16" s="1"/>
  <c r="P2720" i="16"/>
  <c r="Q2637" i="16"/>
  <c r="R2637" i="16" s="1"/>
  <c r="N2637" i="16" s="1"/>
  <c r="P2637" i="16"/>
  <c r="P2554" i="16"/>
  <c r="Q2554" i="16"/>
  <c r="R2554" i="16" s="1"/>
  <c r="N2554" i="16" s="1"/>
  <c r="P2519" i="16"/>
  <c r="Q2519" i="16"/>
  <c r="R2519" i="16" s="1"/>
  <c r="N2519" i="16" s="1"/>
  <c r="Q2448" i="16"/>
  <c r="R2448" i="16" s="1"/>
  <c r="N2448" i="16" s="1"/>
  <c r="P2448" i="16"/>
  <c r="P1967" i="16"/>
  <c r="Q1967" i="16"/>
  <c r="R1967" i="16" s="1"/>
  <c r="N1967" i="16" s="1"/>
  <c r="P2665" i="16"/>
  <c r="Q2665" i="16"/>
  <c r="R2665" i="16" s="1"/>
  <c r="N2665" i="16" s="1"/>
  <c r="Q2606" i="16"/>
  <c r="R2606" i="16" s="1"/>
  <c r="N2606" i="16" s="1"/>
  <c r="P2606" i="16"/>
  <c r="P2547" i="16"/>
  <c r="Q2547" i="16"/>
  <c r="R2547" i="16" s="1"/>
  <c r="N2547" i="16" s="1"/>
  <c r="P2475" i="16"/>
  <c r="Q2475" i="16"/>
  <c r="R2475" i="16" s="1"/>
  <c r="N2475" i="16" s="1"/>
  <c r="Q2117" i="16"/>
  <c r="R2117" i="16" s="1"/>
  <c r="N2117" i="16" s="1"/>
  <c r="P2117" i="16"/>
  <c r="Q2081" i="16"/>
  <c r="R2081" i="16" s="1"/>
  <c r="N2081" i="16" s="1"/>
  <c r="P2081" i="16"/>
  <c r="P2358" i="16"/>
  <c r="Q2358" i="16"/>
  <c r="R2358" i="16" s="1"/>
  <c r="N2358" i="16" s="1"/>
  <c r="Q2300" i="16"/>
  <c r="R2300" i="16" s="1"/>
  <c r="N2300" i="16" s="1"/>
  <c r="P2300" i="16"/>
  <c r="Q2205" i="16"/>
  <c r="R2205" i="16" s="1"/>
  <c r="N2205" i="16" s="1"/>
  <c r="P2205" i="16"/>
  <c r="Q2133" i="16"/>
  <c r="R2133" i="16" s="1"/>
  <c r="N2133" i="16" s="1"/>
  <c r="P2133" i="16"/>
  <c r="Q3786" i="16"/>
  <c r="R3786" i="16" s="1"/>
  <c r="N3786" i="16" s="1"/>
  <c r="P3786" i="16"/>
  <c r="P3827" i="16"/>
  <c r="Q3827" i="16"/>
  <c r="R3827" i="16" s="1"/>
  <c r="N3827" i="16" s="1"/>
  <c r="P3768" i="16"/>
  <c r="Q3768" i="16"/>
  <c r="R3768" i="16" s="1"/>
  <c r="N3768" i="16" s="1"/>
  <c r="Q951" i="16"/>
  <c r="R951" i="16" s="1"/>
  <c r="N951" i="16" s="1"/>
  <c r="P951" i="16"/>
  <c r="Q1810" i="16"/>
  <c r="R1810" i="16" s="1"/>
  <c r="N1810" i="16" s="1"/>
  <c r="P1810" i="16"/>
  <c r="Q661" i="16"/>
  <c r="R661" i="16" s="1"/>
  <c r="N661" i="16" s="1"/>
  <c r="P661" i="16"/>
  <c r="Q2090" i="16"/>
  <c r="R2090" i="16" s="1"/>
  <c r="N2090" i="16" s="1"/>
  <c r="P2090" i="16"/>
  <c r="Q563" i="16"/>
  <c r="R563" i="16" s="1"/>
  <c r="N563" i="16" s="1"/>
  <c r="P563" i="16"/>
  <c r="Q433" i="16"/>
  <c r="R433" i="16" s="1"/>
  <c r="N433" i="16" s="1"/>
  <c r="P433" i="16"/>
  <c r="Q1922" i="16"/>
  <c r="R1922" i="16" s="1"/>
  <c r="N1922" i="16" s="1"/>
  <c r="P1922" i="16"/>
  <c r="Q3524" i="16"/>
  <c r="R3524" i="16" s="1"/>
  <c r="N3524" i="16" s="1"/>
  <c r="P3524" i="16"/>
  <c r="Q636" i="16"/>
  <c r="R636" i="16" s="1"/>
  <c r="N636" i="16" s="1"/>
  <c r="P636" i="16"/>
  <c r="Q289" i="16"/>
  <c r="R289" i="16" s="1"/>
  <c r="N289" i="16" s="1"/>
  <c r="P289" i="16"/>
  <c r="Q144" i="16"/>
  <c r="R144" i="16" s="1"/>
  <c r="N144" i="16" s="1"/>
  <c r="P144" i="16"/>
  <c r="Q441" i="16"/>
  <c r="R441" i="16" s="1"/>
  <c r="N441" i="16" s="1"/>
  <c r="P441" i="16"/>
  <c r="Q2798" i="16"/>
  <c r="R2798" i="16" s="1"/>
  <c r="N2798" i="16" s="1"/>
  <c r="P2798" i="16"/>
  <c r="Q3639" i="16"/>
  <c r="R3639" i="16" s="1"/>
  <c r="N3639" i="16" s="1"/>
  <c r="P3639" i="16"/>
  <c r="Q552" i="16"/>
  <c r="R552" i="16" s="1"/>
  <c r="N552" i="16" s="1"/>
  <c r="P552" i="16"/>
  <c r="Q895" i="16"/>
  <c r="R895" i="16" s="1"/>
  <c r="N895" i="16" s="1"/>
  <c r="P895" i="16"/>
  <c r="P263" i="16"/>
  <c r="Q263" i="16"/>
  <c r="R263" i="16" s="1"/>
  <c r="N263" i="16" s="1"/>
  <c r="Q1658" i="16"/>
  <c r="R1658" i="16" s="1"/>
  <c r="N1658" i="16" s="1"/>
  <c r="P1658" i="16"/>
  <c r="Q845" i="16"/>
  <c r="R845" i="16" s="1"/>
  <c r="N845" i="16" s="1"/>
  <c r="P845" i="16"/>
  <c r="Q1956" i="16"/>
  <c r="R1956" i="16" s="1"/>
  <c r="N1956" i="16" s="1"/>
  <c r="P1956" i="16"/>
  <c r="Q2221" i="16"/>
  <c r="R2221" i="16" s="1"/>
  <c r="N2221" i="16" s="1"/>
  <c r="P2221" i="16"/>
  <c r="Q973" i="16"/>
  <c r="R973" i="16" s="1"/>
  <c r="N973" i="16" s="1"/>
  <c r="P973" i="16"/>
  <c r="Q61" i="16"/>
  <c r="R61" i="16" s="1"/>
  <c r="N61" i="16" s="1"/>
  <c r="P61" i="16"/>
  <c r="P194" i="16"/>
  <c r="Q194" i="16"/>
  <c r="R194" i="16" s="1"/>
  <c r="N194" i="16" s="1"/>
  <c r="P338" i="16"/>
  <c r="Q338" i="16"/>
  <c r="R338" i="16" s="1"/>
  <c r="N338" i="16" s="1"/>
  <c r="P103" i="16"/>
  <c r="Q103" i="16"/>
  <c r="R103" i="16" s="1"/>
  <c r="N103" i="16" s="1"/>
  <c r="Q1040" i="16"/>
  <c r="R1040" i="16" s="1"/>
  <c r="N1040" i="16" s="1"/>
  <c r="P1040" i="16"/>
  <c r="Q729" i="16"/>
  <c r="R729" i="16" s="1"/>
  <c r="N729" i="16" s="1"/>
  <c r="P729" i="16"/>
  <c r="P407" i="16"/>
  <c r="Q407" i="16"/>
  <c r="R407" i="16" s="1"/>
  <c r="N407" i="16" s="1"/>
  <c r="P1044" i="16"/>
  <c r="Q1044" i="16"/>
  <c r="R1044" i="16" s="1"/>
  <c r="N1044" i="16" s="1"/>
  <c r="Q1801" i="16"/>
  <c r="R1801" i="16" s="1"/>
  <c r="N1801" i="16" s="1"/>
  <c r="P1801" i="16"/>
  <c r="Q1504" i="16"/>
  <c r="R1504" i="16" s="1"/>
  <c r="N1504" i="16" s="1"/>
  <c r="P1504" i="16"/>
  <c r="Q989" i="16"/>
  <c r="R989" i="16" s="1"/>
  <c r="N989" i="16" s="1"/>
  <c r="P989" i="16"/>
  <c r="P2035" i="16"/>
  <c r="Q2035" i="16"/>
  <c r="R2035" i="16" s="1"/>
  <c r="N2035" i="16" s="1"/>
  <c r="Q1738" i="16"/>
  <c r="R1738" i="16" s="1"/>
  <c r="N1738" i="16" s="1"/>
  <c r="P1738" i="16"/>
  <c r="Q1643" i="16"/>
  <c r="R1643" i="16" s="1"/>
  <c r="N1643" i="16" s="1"/>
  <c r="P1643" i="16"/>
  <c r="P410" i="16"/>
  <c r="Q410" i="16"/>
  <c r="R410" i="16" s="1"/>
  <c r="N410" i="16" s="1"/>
  <c r="P63" i="16"/>
  <c r="Q63" i="16"/>
  <c r="R63" i="16" s="1"/>
  <c r="N63" i="16" s="1"/>
  <c r="Q748" i="16"/>
  <c r="R748" i="16" s="1"/>
  <c r="N748" i="16" s="1"/>
  <c r="P748" i="16"/>
  <c r="Q907" i="16"/>
  <c r="R907" i="16" s="1"/>
  <c r="N907" i="16" s="1"/>
  <c r="P907" i="16"/>
  <c r="Q597" i="16"/>
  <c r="R597" i="16" s="1"/>
  <c r="N597" i="16" s="1"/>
  <c r="P597" i="16"/>
  <c r="P276" i="16"/>
  <c r="Q276" i="16"/>
  <c r="R276" i="16" s="1"/>
  <c r="N276" i="16" s="1"/>
  <c r="Q997" i="16"/>
  <c r="R997" i="16" s="1"/>
  <c r="N997" i="16" s="1"/>
  <c r="P997" i="16"/>
  <c r="Q1670" i="16"/>
  <c r="R1670" i="16" s="1"/>
  <c r="N1670" i="16" s="1"/>
  <c r="P1670" i="16"/>
  <c r="Q1372" i="16"/>
  <c r="R1372" i="16" s="1"/>
  <c r="N1372" i="16" s="1"/>
  <c r="P1372" i="16"/>
  <c r="Q859" i="16"/>
  <c r="R859" i="16" s="1"/>
  <c r="N859" i="16" s="1"/>
  <c r="P859" i="16"/>
  <c r="Q1903" i="16"/>
  <c r="R1903" i="16" s="1"/>
  <c r="N1903" i="16" s="1"/>
  <c r="P1903" i="16"/>
  <c r="Q1605" i="16"/>
  <c r="R1605" i="16" s="1"/>
  <c r="N1605" i="16" s="1"/>
  <c r="P1605" i="16"/>
  <c r="Q1487" i="16"/>
  <c r="R1487" i="16" s="1"/>
  <c r="N1487" i="16" s="1"/>
  <c r="P1487" i="16"/>
  <c r="Q998" i="16"/>
  <c r="R998" i="16" s="1"/>
  <c r="N998" i="16" s="1"/>
  <c r="P998" i="16"/>
  <c r="Q651" i="16"/>
  <c r="R651" i="16" s="1"/>
  <c r="N651" i="16" s="1"/>
  <c r="P651" i="16"/>
  <c r="Q557" i="16"/>
  <c r="R557" i="16" s="1"/>
  <c r="N557" i="16" s="1"/>
  <c r="P557" i="16"/>
  <c r="Q477" i="16"/>
  <c r="R477" i="16" s="1"/>
  <c r="N477" i="16" s="1"/>
  <c r="P477" i="16"/>
  <c r="Q141" i="16"/>
  <c r="R141" i="16" s="1"/>
  <c r="N141" i="16" s="1"/>
  <c r="P141" i="16"/>
  <c r="Q876" i="16"/>
  <c r="R876" i="16" s="1"/>
  <c r="N876" i="16" s="1"/>
  <c r="P876" i="16"/>
  <c r="Q1501" i="16"/>
  <c r="R1501" i="16" s="1"/>
  <c r="N1501" i="16" s="1"/>
  <c r="P1501" i="16"/>
  <c r="P1238" i="16"/>
  <c r="Q1238" i="16"/>
  <c r="R1238" i="16" s="1"/>
  <c r="N1238" i="16" s="1"/>
  <c r="P1959" i="16"/>
  <c r="Q1959" i="16"/>
  <c r="R1959" i="16" s="1"/>
  <c r="N1959" i="16" s="1"/>
  <c r="Q1447" i="16"/>
  <c r="R1447" i="16" s="1"/>
  <c r="N1447" i="16" s="1"/>
  <c r="P1447" i="16"/>
  <c r="Q1460" i="16"/>
  <c r="R1460" i="16" s="1"/>
  <c r="N1460" i="16" s="1"/>
  <c r="P1460" i="16"/>
  <c r="P1210" i="16"/>
  <c r="Q1210" i="16"/>
  <c r="R1210" i="16" s="1"/>
  <c r="N1210" i="16" s="1"/>
  <c r="Q241" i="16"/>
  <c r="R241" i="16" s="1"/>
  <c r="N241" i="16" s="1"/>
  <c r="P241" i="16"/>
  <c r="Q1009" i="16"/>
  <c r="R1009" i="16" s="1"/>
  <c r="N1009" i="16" s="1"/>
  <c r="P1009" i="16"/>
  <c r="Q664" i="16"/>
  <c r="R664" i="16" s="1"/>
  <c r="N664" i="16" s="1"/>
  <c r="P664" i="16"/>
  <c r="Q571" i="16"/>
  <c r="R571" i="16" s="1"/>
  <c r="N571" i="16" s="1"/>
  <c r="P571" i="16"/>
  <c r="Q488" i="16"/>
  <c r="R488" i="16" s="1"/>
  <c r="N488" i="16" s="1"/>
  <c r="P488" i="16"/>
  <c r="Q153" i="16"/>
  <c r="R153" i="16" s="1"/>
  <c r="N153" i="16" s="1"/>
  <c r="P153" i="16"/>
  <c r="Q888" i="16"/>
  <c r="R888" i="16" s="1"/>
  <c r="N888" i="16" s="1"/>
  <c r="P888" i="16"/>
  <c r="Q1513" i="16"/>
  <c r="R1513" i="16" s="1"/>
  <c r="N1513" i="16" s="1"/>
  <c r="P1513" i="16"/>
  <c r="Q1251" i="16"/>
  <c r="R1251" i="16" s="1"/>
  <c r="N1251" i="16" s="1"/>
  <c r="P1251" i="16"/>
  <c r="P1972" i="16"/>
  <c r="Q1972" i="16"/>
  <c r="R1972" i="16" s="1"/>
  <c r="N1972" i="16" s="1"/>
  <c r="Q1457" i="16"/>
  <c r="R1457" i="16" s="1"/>
  <c r="N1457" i="16" s="1"/>
  <c r="P1457" i="16"/>
  <c r="Q1472" i="16"/>
  <c r="R1472" i="16" s="1"/>
  <c r="N1472" i="16" s="1"/>
  <c r="P1472" i="16"/>
  <c r="P1222" i="16"/>
  <c r="Q1222" i="16"/>
  <c r="R1222" i="16" s="1"/>
  <c r="N1222" i="16" s="1"/>
  <c r="P109" i="16"/>
  <c r="Q109" i="16"/>
  <c r="R109" i="16" s="1"/>
  <c r="N109" i="16" s="1"/>
  <c r="P878" i="16"/>
  <c r="Q878" i="16"/>
  <c r="R878" i="16" s="1"/>
  <c r="N878" i="16" s="1"/>
  <c r="P531" i="16"/>
  <c r="Q531" i="16"/>
  <c r="R531" i="16" s="1"/>
  <c r="N531" i="16" s="1"/>
  <c r="Q439" i="16"/>
  <c r="R439" i="16" s="1"/>
  <c r="N439" i="16" s="1"/>
  <c r="P439" i="16"/>
  <c r="Q356" i="16"/>
  <c r="R356" i="16" s="1"/>
  <c r="N356" i="16" s="1"/>
  <c r="P356" i="16"/>
  <c r="Q1065" i="16"/>
  <c r="R1065" i="16" s="1"/>
  <c r="N1065" i="16" s="1"/>
  <c r="P1065" i="16"/>
  <c r="Q756" i="16"/>
  <c r="R756" i="16" s="1"/>
  <c r="N756" i="16" s="1"/>
  <c r="P756" i="16"/>
  <c r="Q1380" i="16"/>
  <c r="R1380" i="16" s="1"/>
  <c r="N1380" i="16" s="1"/>
  <c r="P1380" i="16"/>
  <c r="Q1119" i="16"/>
  <c r="R1119" i="16" s="1"/>
  <c r="N1119" i="16" s="1"/>
  <c r="P1119" i="16"/>
  <c r="Q1839" i="16"/>
  <c r="R1839" i="16" s="1"/>
  <c r="N1839" i="16" s="1"/>
  <c r="P1839" i="16"/>
  <c r="Q1326" i="16"/>
  <c r="R1326" i="16" s="1"/>
  <c r="N1326" i="16" s="1"/>
  <c r="P1326" i="16"/>
  <c r="Q1340" i="16"/>
  <c r="R1340" i="16" s="1"/>
  <c r="N1340" i="16" s="1"/>
  <c r="P1340" i="16"/>
  <c r="P1078" i="16"/>
  <c r="Q1078" i="16"/>
  <c r="R1078" i="16" s="1"/>
  <c r="N1078" i="16" s="1"/>
  <c r="P2099" i="16"/>
  <c r="Q2099" i="16"/>
  <c r="R2099" i="16" s="1"/>
  <c r="N2099" i="16" s="1"/>
  <c r="Q279" i="16"/>
  <c r="R279" i="16" s="1"/>
  <c r="N279" i="16" s="1"/>
  <c r="P279" i="16"/>
  <c r="Q976" i="16"/>
  <c r="R976" i="16" s="1"/>
  <c r="N976" i="16" s="1"/>
  <c r="P976" i="16"/>
  <c r="P91" i="16"/>
  <c r="Q91" i="16"/>
  <c r="R91" i="16" s="1"/>
  <c r="N91" i="16" s="1"/>
  <c r="Q800" i="16"/>
  <c r="R800" i="16" s="1"/>
  <c r="N800" i="16" s="1"/>
  <c r="P800" i="16"/>
  <c r="P467" i="16"/>
  <c r="Q467" i="16"/>
  <c r="R467" i="16" s="1"/>
  <c r="N467" i="16" s="1"/>
  <c r="P168" i="16"/>
  <c r="Q168" i="16"/>
  <c r="R168" i="16" s="1"/>
  <c r="N168" i="16" s="1"/>
  <c r="Q1825" i="16"/>
  <c r="R1825" i="16" s="1"/>
  <c r="N1825" i="16" s="1"/>
  <c r="P1825" i="16"/>
  <c r="Q1563" i="16"/>
  <c r="R1563" i="16" s="1"/>
  <c r="N1563" i="16" s="1"/>
  <c r="P1563" i="16"/>
  <c r="P1026" i="16"/>
  <c r="Q1026" i="16"/>
  <c r="R1026" i="16" s="1"/>
  <c r="N1026" i="16" s="1"/>
  <c r="Q1769" i="16"/>
  <c r="R1769" i="16" s="1"/>
  <c r="N1769" i="16" s="1"/>
  <c r="P1769" i="16"/>
  <c r="Q1783" i="16"/>
  <c r="R1783" i="16" s="1"/>
  <c r="N1783" i="16" s="1"/>
  <c r="P1783" i="16"/>
  <c r="P1570" i="16"/>
  <c r="Q1570" i="16"/>
  <c r="R1570" i="16" s="1"/>
  <c r="N1570" i="16" s="1"/>
  <c r="Q421" i="16"/>
  <c r="R421" i="16" s="1"/>
  <c r="N421" i="16" s="1"/>
  <c r="P421" i="16"/>
  <c r="Q148" i="16"/>
  <c r="R148" i="16" s="1"/>
  <c r="N148" i="16" s="1"/>
  <c r="P148" i="16"/>
  <c r="Q844" i="16"/>
  <c r="R844" i="16" s="1"/>
  <c r="N844" i="16" s="1"/>
  <c r="P844" i="16"/>
  <c r="Q750" i="16"/>
  <c r="R750" i="16" s="1"/>
  <c r="N750" i="16" s="1"/>
  <c r="P750" i="16"/>
  <c r="Q668" i="16"/>
  <c r="R668" i="16" s="1"/>
  <c r="N668" i="16" s="1"/>
  <c r="P668" i="16"/>
  <c r="Q335" i="16"/>
  <c r="R335" i="16" s="1"/>
  <c r="N335" i="16" s="1"/>
  <c r="P335" i="16"/>
  <c r="Q1067" i="16"/>
  <c r="R1067" i="16" s="1"/>
  <c r="N1067" i="16" s="1"/>
  <c r="P1067" i="16"/>
  <c r="Q1692" i="16"/>
  <c r="R1692" i="16" s="1"/>
  <c r="N1692" i="16" s="1"/>
  <c r="P1692" i="16"/>
  <c r="Q1431" i="16"/>
  <c r="R1431" i="16" s="1"/>
  <c r="N1431" i="16" s="1"/>
  <c r="P1431" i="16"/>
  <c r="Q893" i="16"/>
  <c r="R893" i="16" s="1"/>
  <c r="N893" i="16" s="1"/>
  <c r="P893" i="16"/>
  <c r="Q1639" i="16"/>
  <c r="R1639" i="16" s="1"/>
  <c r="N1639" i="16" s="1"/>
  <c r="P1639" i="16"/>
  <c r="Q1651" i="16"/>
  <c r="R1651" i="16" s="1"/>
  <c r="N1651" i="16" s="1"/>
  <c r="P1651" i="16"/>
  <c r="P1426" i="16"/>
  <c r="Q1426" i="16"/>
  <c r="R1426" i="16" s="1"/>
  <c r="N1426" i="16" s="1"/>
  <c r="P626" i="16"/>
  <c r="Q626" i="16"/>
  <c r="R626" i="16" s="1"/>
  <c r="N626" i="16" s="1"/>
  <c r="Q280" i="16"/>
  <c r="R280" i="16" s="1"/>
  <c r="N280" i="16" s="1"/>
  <c r="P280" i="16"/>
  <c r="P186" i="16"/>
  <c r="Q186" i="16"/>
  <c r="R186" i="16" s="1"/>
  <c r="N186" i="16" s="1"/>
  <c r="Q93" i="16"/>
  <c r="R93" i="16" s="1"/>
  <c r="N93" i="16" s="1"/>
  <c r="P93" i="16"/>
  <c r="Q813" i="16"/>
  <c r="R813" i="16" s="1"/>
  <c r="N813" i="16" s="1"/>
  <c r="P813" i="16"/>
  <c r="Q491" i="16"/>
  <c r="R491" i="16" s="1"/>
  <c r="N491" i="16" s="1"/>
  <c r="P491" i="16"/>
  <c r="Q1129" i="16"/>
  <c r="R1129" i="16" s="1"/>
  <c r="N1129" i="16" s="1"/>
  <c r="P1129" i="16"/>
  <c r="Q1885" i="16"/>
  <c r="R1885" i="16" s="1"/>
  <c r="N1885" i="16" s="1"/>
  <c r="P1885" i="16"/>
  <c r="P1588" i="16"/>
  <c r="Q1588" i="16"/>
  <c r="R1588" i="16" s="1"/>
  <c r="N1588" i="16" s="1"/>
  <c r="P1074" i="16"/>
  <c r="Q1074" i="16"/>
  <c r="R1074" i="16" s="1"/>
  <c r="N1074" i="16" s="1"/>
  <c r="Q1088" i="16"/>
  <c r="R1088" i="16" s="1"/>
  <c r="N1088" i="16" s="1"/>
  <c r="P1088" i="16"/>
  <c r="Q1821" i="16"/>
  <c r="R1821" i="16" s="1"/>
  <c r="N1821" i="16" s="1"/>
  <c r="P1821" i="16"/>
  <c r="Q1739" i="16"/>
  <c r="R1739" i="16" s="1"/>
  <c r="N1739" i="16" s="1"/>
  <c r="P1739" i="16"/>
  <c r="Q638" i="16"/>
  <c r="R638" i="16" s="1"/>
  <c r="N638" i="16" s="1"/>
  <c r="P638" i="16"/>
  <c r="Q292" i="16"/>
  <c r="R292" i="16" s="1"/>
  <c r="N292" i="16" s="1"/>
  <c r="P292" i="16"/>
  <c r="P198" i="16"/>
  <c r="Q198" i="16"/>
  <c r="R198" i="16" s="1"/>
  <c r="N198" i="16" s="1"/>
  <c r="Q104" i="16"/>
  <c r="R104" i="16" s="1"/>
  <c r="N104" i="16" s="1"/>
  <c r="P104" i="16"/>
  <c r="P826" i="16"/>
  <c r="Q826" i="16"/>
  <c r="R826" i="16" s="1"/>
  <c r="N826" i="16" s="1"/>
  <c r="Q503" i="16"/>
  <c r="R503" i="16" s="1"/>
  <c r="N503" i="16" s="1"/>
  <c r="P503" i="16"/>
  <c r="Q1141" i="16"/>
  <c r="R1141" i="16" s="1"/>
  <c r="N1141" i="16" s="1"/>
  <c r="P1141" i="16"/>
  <c r="Q1898" i="16"/>
  <c r="R1898" i="16" s="1"/>
  <c r="N1898" i="16" s="1"/>
  <c r="P1898" i="16"/>
  <c r="Q1601" i="16"/>
  <c r="R1601" i="16" s="1"/>
  <c r="N1601" i="16" s="1"/>
  <c r="P1601" i="16"/>
  <c r="P1086" i="16"/>
  <c r="Q1086" i="16"/>
  <c r="R1086" i="16" s="1"/>
  <c r="N1086" i="16" s="1"/>
  <c r="Q1100" i="16"/>
  <c r="R1100" i="16" s="1"/>
  <c r="N1100" i="16" s="1"/>
  <c r="P1100" i="16"/>
  <c r="P1834" i="16"/>
  <c r="Q1834" i="16"/>
  <c r="R1834" i="16" s="1"/>
  <c r="N1834" i="16" s="1"/>
  <c r="Q1751" i="16"/>
  <c r="R1751" i="16" s="1"/>
  <c r="N1751" i="16" s="1"/>
  <c r="P1751" i="16"/>
  <c r="Q507" i="16"/>
  <c r="R507" i="16" s="1"/>
  <c r="N507" i="16" s="1"/>
  <c r="P507" i="16"/>
  <c r="Q159" i="16"/>
  <c r="R159" i="16" s="1"/>
  <c r="N159" i="16" s="1"/>
  <c r="P159" i="16"/>
  <c r="Q66" i="16"/>
  <c r="R66" i="16" s="1"/>
  <c r="N66" i="16" s="1"/>
  <c r="P66" i="16"/>
  <c r="Q1003" i="16"/>
  <c r="R1003" i="16" s="1"/>
  <c r="N1003" i="16" s="1"/>
  <c r="P1003" i="16"/>
  <c r="Q693" i="16"/>
  <c r="R693" i="16" s="1"/>
  <c r="N693" i="16" s="1"/>
  <c r="P693" i="16"/>
  <c r="Q371" i="16"/>
  <c r="R371" i="16" s="1"/>
  <c r="N371" i="16" s="1"/>
  <c r="P371" i="16"/>
  <c r="P1010" i="16"/>
  <c r="Q1010" i="16"/>
  <c r="R1010" i="16" s="1"/>
  <c r="N1010" i="16" s="1"/>
  <c r="Q1765" i="16"/>
  <c r="R1765" i="16" s="1"/>
  <c r="N1765" i="16" s="1"/>
  <c r="P1765" i="16"/>
  <c r="P1468" i="16"/>
  <c r="Q1468" i="16"/>
  <c r="R1468" i="16" s="1"/>
  <c r="N1468" i="16" s="1"/>
  <c r="P954" i="16"/>
  <c r="Q954" i="16"/>
  <c r="R954" i="16" s="1"/>
  <c r="N954" i="16" s="1"/>
  <c r="Q1998" i="16"/>
  <c r="R1998" i="16" s="1"/>
  <c r="N1998" i="16" s="1"/>
  <c r="P1998" i="16"/>
  <c r="Q1702" i="16"/>
  <c r="R1702" i="16" s="1"/>
  <c r="N1702" i="16" s="1"/>
  <c r="P1702" i="16"/>
  <c r="Q1595" i="16"/>
  <c r="R1595" i="16" s="1"/>
  <c r="N1595" i="16" s="1"/>
  <c r="P1595" i="16"/>
  <c r="P374" i="16"/>
  <c r="Q374" i="16"/>
  <c r="R374" i="16" s="1"/>
  <c r="N374" i="16" s="1"/>
  <c r="Q1072" i="16"/>
  <c r="R1072" i="16" s="1"/>
  <c r="N1072" i="16" s="1"/>
  <c r="P1072" i="16"/>
  <c r="Q713" i="16"/>
  <c r="R713" i="16" s="1"/>
  <c r="N713" i="16" s="1"/>
  <c r="P713" i="16"/>
  <c r="Q872" i="16"/>
  <c r="R872" i="16" s="1"/>
  <c r="N872" i="16" s="1"/>
  <c r="P872" i="16"/>
  <c r="P562" i="16"/>
  <c r="Q562" i="16"/>
  <c r="R562" i="16" s="1"/>
  <c r="N562" i="16" s="1"/>
  <c r="Q239" i="16"/>
  <c r="R239" i="16" s="1"/>
  <c r="N239" i="16" s="1"/>
  <c r="P239" i="16"/>
  <c r="Q959" i="16"/>
  <c r="R959" i="16" s="1"/>
  <c r="N959" i="16" s="1"/>
  <c r="P959" i="16"/>
  <c r="Q1635" i="16"/>
  <c r="R1635" i="16" s="1"/>
  <c r="N1635" i="16" s="1"/>
  <c r="P1635" i="16"/>
  <c r="Q1336" i="16"/>
  <c r="R1336" i="16" s="1"/>
  <c r="N1336" i="16" s="1"/>
  <c r="P1336" i="16"/>
  <c r="Q1804" i="16"/>
  <c r="R1804" i="16" s="1"/>
  <c r="N1804" i="16" s="1"/>
  <c r="P1804" i="16"/>
  <c r="P1867" i="16"/>
  <c r="Q1867" i="16"/>
  <c r="R1867" i="16" s="1"/>
  <c r="N1867" i="16" s="1"/>
  <c r="Q1569" i="16"/>
  <c r="R1569" i="16" s="1"/>
  <c r="N1569" i="16" s="1"/>
  <c r="P1569" i="16"/>
  <c r="Q1440" i="16"/>
  <c r="R1440" i="16" s="1"/>
  <c r="N1440" i="16" s="1"/>
  <c r="P1440" i="16"/>
  <c r="Q98" i="16"/>
  <c r="R98" i="16" s="1"/>
  <c r="N98" i="16" s="1"/>
  <c r="P98" i="16"/>
  <c r="P795" i="16"/>
  <c r="Q795" i="16"/>
  <c r="R795" i="16" s="1"/>
  <c r="N795" i="16" s="1"/>
  <c r="Q437" i="16"/>
  <c r="R437" i="16" s="1"/>
  <c r="N437" i="16" s="1"/>
  <c r="P437" i="16"/>
  <c r="Q596" i="16"/>
  <c r="R596" i="16" s="1"/>
  <c r="N596" i="16" s="1"/>
  <c r="P596" i="16"/>
  <c r="P286" i="16"/>
  <c r="Q286" i="16"/>
  <c r="R286" i="16" s="1"/>
  <c r="N286" i="16" s="1"/>
  <c r="P982" i="16"/>
  <c r="Q982" i="16"/>
  <c r="R982" i="16" s="1"/>
  <c r="N982" i="16" s="1"/>
  <c r="Q684" i="16"/>
  <c r="R684" i="16" s="1"/>
  <c r="N684" i="16" s="1"/>
  <c r="P684" i="16"/>
  <c r="P1357" i="16"/>
  <c r="Q1357" i="16"/>
  <c r="R1357" i="16" s="1"/>
  <c r="N1357" i="16" s="1"/>
  <c r="P2067" i="16"/>
  <c r="Q2067" i="16"/>
  <c r="R2067" i="16" s="1"/>
  <c r="N2067" i="16" s="1"/>
  <c r="Q1529" i="16"/>
  <c r="R1529" i="16" s="1"/>
  <c r="N1529" i="16" s="1"/>
  <c r="P1529" i="16"/>
  <c r="Q1591" i="16"/>
  <c r="R1591" i="16" s="1"/>
  <c r="N1591" i="16" s="1"/>
  <c r="P1591" i="16"/>
  <c r="P1294" i="16"/>
  <c r="Q1294" i="16"/>
  <c r="R1294" i="16" s="1"/>
  <c r="N1294" i="16" s="1"/>
  <c r="Q1127" i="16"/>
  <c r="R1127" i="16" s="1"/>
  <c r="N1127" i="16" s="1"/>
  <c r="P1127" i="16"/>
  <c r="Q1822" i="16"/>
  <c r="R1822" i="16" s="1"/>
  <c r="N1822" i="16" s="1"/>
  <c r="P1822" i="16"/>
  <c r="Q1536" i="16"/>
  <c r="R1536" i="16" s="1"/>
  <c r="N1536" i="16" s="1"/>
  <c r="P1536" i="16"/>
  <c r="Q3253" i="16"/>
  <c r="R3253" i="16" s="1"/>
  <c r="N3253" i="16" s="1"/>
  <c r="P3253" i="16"/>
  <c r="Q3218" i="16"/>
  <c r="R3218" i="16" s="1"/>
  <c r="N3218" i="16" s="1"/>
  <c r="P3218" i="16"/>
  <c r="Q3135" i="16"/>
  <c r="R3135" i="16" s="1"/>
  <c r="N3135" i="16" s="1"/>
  <c r="P3135" i="16"/>
  <c r="P3064" i="16"/>
  <c r="Q3064" i="16"/>
  <c r="R3064" i="16" s="1"/>
  <c r="N3064" i="16" s="1"/>
  <c r="Q2706" i="16"/>
  <c r="R2706" i="16" s="1"/>
  <c r="N2706" i="16" s="1"/>
  <c r="P2706" i="16"/>
  <c r="Q2683" i="16"/>
  <c r="R2683" i="16" s="1"/>
  <c r="N2683" i="16" s="1"/>
  <c r="P2683" i="16"/>
  <c r="Q2948" i="16"/>
  <c r="R2948" i="16" s="1"/>
  <c r="N2948" i="16" s="1"/>
  <c r="P2948" i="16"/>
  <c r="Q2887" i="16"/>
  <c r="R2887" i="16" s="1"/>
  <c r="N2887" i="16" s="1"/>
  <c r="P2887" i="16"/>
  <c r="Q2806" i="16"/>
  <c r="R2806" i="16" s="1"/>
  <c r="N2806" i="16" s="1"/>
  <c r="P2806" i="16"/>
  <c r="Q2734" i="16"/>
  <c r="R2734" i="16" s="1"/>
  <c r="N2734" i="16" s="1"/>
  <c r="P2734" i="16"/>
  <c r="Q2687" i="16"/>
  <c r="R2687" i="16" s="1"/>
  <c r="N2687" i="16" s="1"/>
  <c r="P2687" i="16"/>
  <c r="Q2616" i="16"/>
  <c r="R2616" i="16" s="1"/>
  <c r="N2616" i="16" s="1"/>
  <c r="P2616" i="16"/>
  <c r="Q1548" i="16"/>
  <c r="R1548" i="16" s="1"/>
  <c r="N1548" i="16" s="1"/>
  <c r="P1548" i="16"/>
  <c r="Q3264" i="16"/>
  <c r="R3264" i="16" s="1"/>
  <c r="N3264" i="16" s="1"/>
  <c r="P3264" i="16"/>
  <c r="P3230" i="16"/>
  <c r="Q3230" i="16"/>
  <c r="R3230" i="16" s="1"/>
  <c r="N3230" i="16" s="1"/>
  <c r="Q3147" i="16"/>
  <c r="R3147" i="16" s="1"/>
  <c r="N3147" i="16" s="1"/>
  <c r="P3147" i="16"/>
  <c r="Q3075" i="16"/>
  <c r="R3075" i="16" s="1"/>
  <c r="N3075" i="16" s="1"/>
  <c r="P3075" i="16"/>
  <c r="P2717" i="16"/>
  <c r="Q2717" i="16"/>
  <c r="R2717" i="16" s="1"/>
  <c r="N2717" i="16" s="1"/>
  <c r="Q2694" i="16"/>
  <c r="R2694" i="16" s="1"/>
  <c r="N2694" i="16" s="1"/>
  <c r="P2694" i="16"/>
  <c r="Q2959" i="16"/>
  <c r="R2959" i="16" s="1"/>
  <c r="N2959" i="16" s="1"/>
  <c r="P2959" i="16"/>
  <c r="P2900" i="16"/>
  <c r="Q2900" i="16"/>
  <c r="R2900" i="16" s="1"/>
  <c r="N2900" i="16" s="1"/>
  <c r="P2817" i="16"/>
  <c r="Q2817" i="16"/>
  <c r="R2817" i="16" s="1"/>
  <c r="N2817" i="16" s="1"/>
  <c r="P2745" i="16"/>
  <c r="Q2745" i="16"/>
  <c r="R2745" i="16" s="1"/>
  <c r="N2745" i="16" s="1"/>
  <c r="Q2699" i="16"/>
  <c r="R2699" i="16" s="1"/>
  <c r="N2699" i="16" s="1"/>
  <c r="P2699" i="16"/>
  <c r="Q2628" i="16"/>
  <c r="R2628" i="16" s="1"/>
  <c r="N2628" i="16" s="1"/>
  <c r="P2628" i="16"/>
  <c r="Q1993" i="16"/>
  <c r="R1993" i="16" s="1"/>
  <c r="N1993" i="16" s="1"/>
  <c r="P1993" i="16"/>
  <c r="Q3708" i="16"/>
  <c r="R3708" i="16" s="1"/>
  <c r="N3708" i="16" s="1"/>
  <c r="P3708" i="16"/>
  <c r="Q3673" i="16"/>
  <c r="R3673" i="16" s="1"/>
  <c r="N3673" i="16" s="1"/>
  <c r="P3673" i="16"/>
  <c r="Q3590" i="16"/>
  <c r="R3590" i="16" s="1"/>
  <c r="N3590" i="16" s="1"/>
  <c r="P3590" i="16"/>
  <c r="P3519" i="16"/>
  <c r="Q3519" i="16"/>
  <c r="R3519" i="16" s="1"/>
  <c r="N3519" i="16" s="1"/>
  <c r="Q3162" i="16"/>
  <c r="R3162" i="16" s="1"/>
  <c r="N3162" i="16" s="1"/>
  <c r="P3162" i="16"/>
  <c r="P3138" i="16"/>
  <c r="Q3138" i="16"/>
  <c r="R3138" i="16" s="1"/>
  <c r="N3138" i="16" s="1"/>
  <c r="Q3403" i="16"/>
  <c r="R3403" i="16" s="1"/>
  <c r="N3403" i="16" s="1"/>
  <c r="P3403" i="16"/>
  <c r="P3344" i="16"/>
  <c r="Q3344" i="16"/>
  <c r="R3344" i="16" s="1"/>
  <c r="N3344" i="16" s="1"/>
  <c r="P3260" i="16"/>
  <c r="Q3260" i="16"/>
  <c r="R3260" i="16" s="1"/>
  <c r="N3260" i="16" s="1"/>
  <c r="Q3189" i="16"/>
  <c r="R3189" i="16" s="1"/>
  <c r="N3189" i="16" s="1"/>
  <c r="P3189" i="16"/>
  <c r="P3144" i="16"/>
  <c r="Q3144" i="16"/>
  <c r="R3144" i="16" s="1"/>
  <c r="N3144" i="16" s="1"/>
  <c r="Q3084" i="16"/>
  <c r="R3084" i="16" s="1"/>
  <c r="N3084" i="16" s="1"/>
  <c r="P3084" i="16"/>
  <c r="Q2004" i="16"/>
  <c r="R2004" i="16" s="1"/>
  <c r="N2004" i="16" s="1"/>
  <c r="P2004" i="16"/>
  <c r="P3720" i="16"/>
  <c r="Q3720" i="16"/>
  <c r="R3720" i="16" s="1"/>
  <c r="N3720" i="16" s="1"/>
  <c r="P3686" i="16"/>
  <c r="Q3686" i="16"/>
  <c r="R3686" i="16" s="1"/>
  <c r="N3686" i="16" s="1"/>
  <c r="P3602" i="16"/>
  <c r="Q3602" i="16"/>
  <c r="R3602" i="16" s="1"/>
  <c r="N3602" i="16" s="1"/>
  <c r="Q3532" i="16"/>
  <c r="R3532" i="16" s="1"/>
  <c r="N3532" i="16" s="1"/>
  <c r="P3532" i="16"/>
  <c r="Q3173" i="16"/>
  <c r="R3173" i="16" s="1"/>
  <c r="N3173" i="16" s="1"/>
  <c r="P3173" i="16"/>
  <c r="Q3150" i="16"/>
  <c r="R3150" i="16" s="1"/>
  <c r="N3150" i="16" s="1"/>
  <c r="P3150" i="16"/>
  <c r="Q3414" i="16"/>
  <c r="R3414" i="16" s="1"/>
  <c r="N3414" i="16" s="1"/>
  <c r="P3414" i="16"/>
  <c r="P3356" i="16"/>
  <c r="Q3356" i="16"/>
  <c r="R3356" i="16" s="1"/>
  <c r="N3356" i="16" s="1"/>
  <c r="Q3273" i="16"/>
  <c r="R3273" i="16" s="1"/>
  <c r="N3273" i="16" s="1"/>
  <c r="P3273" i="16"/>
  <c r="P3202" i="16"/>
  <c r="Q3202" i="16"/>
  <c r="R3202" i="16" s="1"/>
  <c r="N3202" i="16" s="1"/>
  <c r="Q3156" i="16"/>
  <c r="R3156" i="16" s="1"/>
  <c r="N3156" i="16" s="1"/>
  <c r="P3156" i="16"/>
  <c r="Q3097" i="16"/>
  <c r="R3097" i="16" s="1"/>
  <c r="N3097" i="16" s="1"/>
  <c r="P3097" i="16"/>
  <c r="Q2281" i="16"/>
  <c r="R2281" i="16" s="1"/>
  <c r="N2281" i="16" s="1"/>
  <c r="P2281" i="16"/>
  <c r="Q2234" i="16"/>
  <c r="R2234" i="16" s="1"/>
  <c r="N2234" i="16" s="1"/>
  <c r="P2234" i="16"/>
  <c r="Q2176" i="16"/>
  <c r="R2176" i="16" s="1"/>
  <c r="N2176" i="16" s="1"/>
  <c r="P2176" i="16"/>
  <c r="P2091" i="16"/>
  <c r="Q2091" i="16"/>
  <c r="R2091" i="16" s="1"/>
  <c r="N2091" i="16" s="1"/>
  <c r="Q3832" i="16"/>
  <c r="R3832" i="16" s="1"/>
  <c r="N3832" i="16" s="1"/>
  <c r="P3832" i="16"/>
  <c r="P3472" i="16"/>
  <c r="Q3472" i="16"/>
  <c r="R3472" i="16" s="1"/>
  <c r="N3472" i="16" s="1"/>
  <c r="Q3474" i="16"/>
  <c r="R3474" i="16" s="1"/>
  <c r="N3474" i="16" s="1"/>
  <c r="P3474" i="16"/>
  <c r="P3714" i="16"/>
  <c r="Q3714" i="16"/>
  <c r="R3714" i="16" s="1"/>
  <c r="N3714" i="16" s="1"/>
  <c r="Q3668" i="16"/>
  <c r="R3668" i="16" s="1"/>
  <c r="N3668" i="16" s="1"/>
  <c r="P3668" i="16"/>
  <c r="Q3573" i="16"/>
  <c r="R3573" i="16" s="1"/>
  <c r="N3573" i="16" s="1"/>
  <c r="P3573" i="16"/>
  <c r="Q3502" i="16"/>
  <c r="R3502" i="16" s="1"/>
  <c r="N3502" i="16" s="1"/>
  <c r="P3502" i="16"/>
  <c r="Q3455" i="16"/>
  <c r="R3455" i="16" s="1"/>
  <c r="N3455" i="16" s="1"/>
  <c r="P3455" i="16"/>
  <c r="P3396" i="16"/>
  <c r="Q3396" i="16"/>
  <c r="R3396" i="16" s="1"/>
  <c r="N3396" i="16" s="1"/>
  <c r="Q2293" i="16"/>
  <c r="R2293" i="16" s="1"/>
  <c r="N2293" i="16" s="1"/>
  <c r="P2293" i="16"/>
  <c r="Q2245" i="16"/>
  <c r="R2245" i="16" s="1"/>
  <c r="N2245" i="16" s="1"/>
  <c r="P2245" i="16"/>
  <c r="Q2188" i="16"/>
  <c r="R2188" i="16" s="1"/>
  <c r="N2188" i="16" s="1"/>
  <c r="P2188" i="16"/>
  <c r="Q2104" i="16"/>
  <c r="R2104" i="16" s="1"/>
  <c r="N2104" i="16" s="1"/>
  <c r="P2104" i="16"/>
  <c r="Q3569" i="16"/>
  <c r="R3569" i="16" s="1"/>
  <c r="N3569" i="16" s="1"/>
  <c r="P3569" i="16"/>
  <c r="Q3485" i="16"/>
  <c r="R3485" i="16" s="1"/>
  <c r="N3485" i="16" s="1"/>
  <c r="P3485" i="16"/>
  <c r="P3486" i="16"/>
  <c r="Q3486" i="16"/>
  <c r="R3486" i="16" s="1"/>
  <c r="N3486" i="16" s="1"/>
  <c r="Q3726" i="16"/>
  <c r="R3726" i="16" s="1"/>
  <c r="N3726" i="16" s="1"/>
  <c r="P3726" i="16"/>
  <c r="Q3680" i="16"/>
  <c r="R3680" i="16" s="1"/>
  <c r="N3680" i="16" s="1"/>
  <c r="P3680" i="16"/>
  <c r="Q3585" i="16"/>
  <c r="R3585" i="16" s="1"/>
  <c r="N3585" i="16" s="1"/>
  <c r="P3585" i="16"/>
  <c r="Q3513" i="16"/>
  <c r="R3513" i="16" s="1"/>
  <c r="N3513" i="16" s="1"/>
  <c r="P3513" i="16"/>
  <c r="Q3467" i="16"/>
  <c r="R3467" i="16" s="1"/>
  <c r="N3467" i="16" s="1"/>
  <c r="P3467" i="16"/>
  <c r="Q3409" i="16"/>
  <c r="R3409" i="16" s="1"/>
  <c r="N3409" i="16" s="1"/>
  <c r="P3409" i="16"/>
  <c r="Q1465" i="16"/>
  <c r="R1465" i="16" s="1"/>
  <c r="N1465" i="16" s="1"/>
  <c r="P1465" i="16"/>
  <c r="Q3181" i="16"/>
  <c r="R3181" i="16" s="1"/>
  <c r="N3181" i="16" s="1"/>
  <c r="P3181" i="16"/>
  <c r="P3146" i="16"/>
  <c r="Q3146" i="16"/>
  <c r="R3146" i="16" s="1"/>
  <c r="N3146" i="16" s="1"/>
  <c r="Q3062" i="16"/>
  <c r="R3062" i="16" s="1"/>
  <c r="N3062" i="16" s="1"/>
  <c r="P3062" i="16"/>
  <c r="Q2991" i="16"/>
  <c r="R2991" i="16" s="1"/>
  <c r="N2991" i="16" s="1"/>
  <c r="P2991" i="16"/>
  <c r="Q2634" i="16"/>
  <c r="R2634" i="16" s="1"/>
  <c r="N2634" i="16" s="1"/>
  <c r="P2634" i="16"/>
  <c r="Q2610" i="16"/>
  <c r="R2610" i="16" s="1"/>
  <c r="N2610" i="16" s="1"/>
  <c r="P2610" i="16"/>
  <c r="P2874" i="16"/>
  <c r="Q2874" i="16"/>
  <c r="R2874" i="16" s="1"/>
  <c r="N2874" i="16" s="1"/>
  <c r="Q2816" i="16"/>
  <c r="R2816" i="16" s="1"/>
  <c r="N2816" i="16" s="1"/>
  <c r="P2816" i="16"/>
  <c r="P2733" i="16"/>
  <c r="Q2733" i="16"/>
  <c r="R2733" i="16" s="1"/>
  <c r="N2733" i="16" s="1"/>
  <c r="Q2650" i="16"/>
  <c r="R2650" i="16" s="1"/>
  <c r="N2650" i="16" s="1"/>
  <c r="P2650" i="16"/>
  <c r="P2615" i="16"/>
  <c r="Q2615" i="16"/>
  <c r="R2615" i="16" s="1"/>
  <c r="N2615" i="16" s="1"/>
  <c r="Q2544" i="16"/>
  <c r="R2544" i="16" s="1"/>
  <c r="N2544" i="16" s="1"/>
  <c r="P2544" i="16"/>
  <c r="Q1477" i="16"/>
  <c r="R1477" i="16" s="1"/>
  <c r="N1477" i="16" s="1"/>
  <c r="P1477" i="16"/>
  <c r="Q3193" i="16"/>
  <c r="R3193" i="16" s="1"/>
  <c r="N3193" i="16" s="1"/>
  <c r="P3193" i="16"/>
  <c r="Q3158" i="16"/>
  <c r="R3158" i="16" s="1"/>
  <c r="N3158" i="16" s="1"/>
  <c r="P3158" i="16"/>
  <c r="P3076" i="16"/>
  <c r="Q3076" i="16"/>
  <c r="R3076" i="16" s="1"/>
  <c r="N3076" i="16" s="1"/>
  <c r="Q3005" i="16"/>
  <c r="R3005" i="16" s="1"/>
  <c r="N3005" i="16" s="1"/>
  <c r="P3005" i="16"/>
  <c r="P2645" i="16"/>
  <c r="Q2645" i="16"/>
  <c r="R2645" i="16" s="1"/>
  <c r="N2645" i="16" s="1"/>
  <c r="Q2622" i="16"/>
  <c r="R2622" i="16" s="1"/>
  <c r="N2622" i="16" s="1"/>
  <c r="P2622" i="16"/>
  <c r="P2888" i="16"/>
  <c r="Q2888" i="16"/>
  <c r="R2888" i="16" s="1"/>
  <c r="N2888" i="16" s="1"/>
  <c r="P2829" i="16"/>
  <c r="Q2829" i="16"/>
  <c r="R2829" i="16" s="1"/>
  <c r="N2829" i="16" s="1"/>
  <c r="Q2746" i="16"/>
  <c r="R2746" i="16" s="1"/>
  <c r="N2746" i="16" s="1"/>
  <c r="P2746" i="16"/>
  <c r="Q2662" i="16"/>
  <c r="R2662" i="16" s="1"/>
  <c r="N2662" i="16" s="1"/>
  <c r="P2662" i="16"/>
  <c r="Q2627" i="16"/>
  <c r="R2627" i="16" s="1"/>
  <c r="N2627" i="16" s="1"/>
  <c r="P2627" i="16"/>
  <c r="Q2556" i="16"/>
  <c r="R2556" i="16" s="1"/>
  <c r="N2556" i="16" s="1"/>
  <c r="P2556" i="16"/>
  <c r="Q1631" i="16"/>
  <c r="R1631" i="16" s="1"/>
  <c r="N1631" i="16" s="1"/>
  <c r="P1631" i="16"/>
  <c r="P3348" i="16"/>
  <c r="Q3348" i="16"/>
  <c r="R3348" i="16" s="1"/>
  <c r="N3348" i="16" s="1"/>
  <c r="P3314" i="16"/>
  <c r="Q3314" i="16"/>
  <c r="R3314" i="16" s="1"/>
  <c r="N3314" i="16" s="1"/>
  <c r="Q3231" i="16"/>
  <c r="R3231" i="16" s="1"/>
  <c r="N3231" i="16" s="1"/>
  <c r="P3231" i="16"/>
  <c r="Q3159" i="16"/>
  <c r="R3159" i="16" s="1"/>
  <c r="N3159" i="16" s="1"/>
  <c r="P3159" i="16"/>
  <c r="P2801" i="16"/>
  <c r="Q2801" i="16"/>
  <c r="R2801" i="16" s="1"/>
  <c r="N2801" i="16" s="1"/>
  <c r="P2779" i="16"/>
  <c r="Q2779" i="16"/>
  <c r="R2779" i="16" s="1"/>
  <c r="N2779" i="16" s="1"/>
  <c r="Q3042" i="16"/>
  <c r="R3042" i="16" s="1"/>
  <c r="N3042" i="16" s="1"/>
  <c r="P3042" i="16"/>
  <c r="Q2985" i="16"/>
  <c r="R2985" i="16" s="1"/>
  <c r="N2985" i="16" s="1"/>
  <c r="P2985" i="16"/>
  <c r="Q2901" i="16"/>
  <c r="R2901" i="16" s="1"/>
  <c r="N2901" i="16" s="1"/>
  <c r="P2901" i="16"/>
  <c r="Q2830" i="16"/>
  <c r="R2830" i="16" s="1"/>
  <c r="N2830" i="16" s="1"/>
  <c r="P2830" i="16"/>
  <c r="Q2783" i="16"/>
  <c r="R2783" i="16" s="1"/>
  <c r="N2783" i="16" s="1"/>
  <c r="P2783" i="16"/>
  <c r="Q2724" i="16"/>
  <c r="R2724" i="16" s="1"/>
  <c r="N2724" i="16" s="1"/>
  <c r="P2724" i="16"/>
  <c r="Q1356" i="16"/>
  <c r="R1356" i="16" s="1"/>
  <c r="N1356" i="16" s="1"/>
  <c r="P1356" i="16"/>
  <c r="P3073" i="16"/>
  <c r="Q3073" i="16"/>
  <c r="R3073" i="16" s="1"/>
  <c r="N3073" i="16" s="1"/>
  <c r="Q3038" i="16"/>
  <c r="R3038" i="16" s="1"/>
  <c r="N3038" i="16" s="1"/>
  <c r="P3038" i="16"/>
  <c r="P2955" i="16"/>
  <c r="Q2955" i="16"/>
  <c r="R2955" i="16" s="1"/>
  <c r="N2955" i="16" s="1"/>
  <c r="P2884" i="16"/>
  <c r="Q2884" i="16"/>
  <c r="R2884" i="16" s="1"/>
  <c r="N2884" i="16" s="1"/>
  <c r="Q2524" i="16"/>
  <c r="R2524" i="16" s="1"/>
  <c r="N2524" i="16" s="1"/>
  <c r="P2524" i="16"/>
  <c r="Q2502" i="16"/>
  <c r="R2502" i="16" s="1"/>
  <c r="N2502" i="16" s="1"/>
  <c r="P2502" i="16"/>
  <c r="Q2767" i="16"/>
  <c r="R2767" i="16" s="1"/>
  <c r="N2767" i="16" s="1"/>
  <c r="P2767" i="16"/>
  <c r="Q2708" i="16"/>
  <c r="R2708" i="16" s="1"/>
  <c r="N2708" i="16" s="1"/>
  <c r="P2708" i="16"/>
  <c r="P2625" i="16"/>
  <c r="Q2625" i="16"/>
  <c r="R2625" i="16" s="1"/>
  <c r="N2625" i="16" s="1"/>
  <c r="Q2542" i="16"/>
  <c r="R2542" i="16" s="1"/>
  <c r="N2542" i="16" s="1"/>
  <c r="P2542" i="16"/>
  <c r="Q2508" i="16"/>
  <c r="R2508" i="16" s="1"/>
  <c r="N2508" i="16" s="1"/>
  <c r="P2508" i="16"/>
  <c r="Q2436" i="16"/>
  <c r="R2436" i="16" s="1"/>
  <c r="N2436" i="16" s="1"/>
  <c r="P2436" i="16"/>
  <c r="Q1512" i="16"/>
  <c r="R1512" i="16" s="1"/>
  <c r="N1512" i="16" s="1"/>
  <c r="P1512" i="16"/>
  <c r="Q3229" i="16"/>
  <c r="R3229" i="16" s="1"/>
  <c r="N3229" i="16" s="1"/>
  <c r="P3229" i="16"/>
  <c r="P3194" i="16"/>
  <c r="Q3194" i="16"/>
  <c r="R3194" i="16" s="1"/>
  <c r="N3194" i="16" s="1"/>
  <c r="Q3111" i="16"/>
  <c r="R3111" i="16" s="1"/>
  <c r="N3111" i="16" s="1"/>
  <c r="P3111" i="16"/>
  <c r="Q3039" i="16"/>
  <c r="R3039" i="16" s="1"/>
  <c r="N3039" i="16" s="1"/>
  <c r="P3039" i="16"/>
  <c r="P2681" i="16"/>
  <c r="Q2681" i="16"/>
  <c r="R2681" i="16" s="1"/>
  <c r="N2681" i="16" s="1"/>
  <c r="Q2658" i="16"/>
  <c r="R2658" i="16" s="1"/>
  <c r="N2658" i="16" s="1"/>
  <c r="P2658" i="16"/>
  <c r="Q2923" i="16"/>
  <c r="R2923" i="16" s="1"/>
  <c r="N2923" i="16" s="1"/>
  <c r="P2923" i="16"/>
  <c r="P2863" i="16"/>
  <c r="Q2863" i="16"/>
  <c r="R2863" i="16" s="1"/>
  <c r="N2863" i="16" s="1"/>
  <c r="Q2781" i="16"/>
  <c r="R2781" i="16" s="1"/>
  <c r="N2781" i="16" s="1"/>
  <c r="P2781" i="16"/>
  <c r="Q2710" i="16"/>
  <c r="R2710" i="16" s="1"/>
  <c r="N2710" i="16" s="1"/>
  <c r="P2710" i="16"/>
  <c r="Q2663" i="16"/>
  <c r="R2663" i="16" s="1"/>
  <c r="N2663" i="16" s="1"/>
  <c r="P2663" i="16"/>
  <c r="Q2592" i="16"/>
  <c r="R2592" i="16" s="1"/>
  <c r="N2592" i="16" s="1"/>
  <c r="P2592" i="16"/>
  <c r="Q1092" i="16"/>
  <c r="R1092" i="16" s="1"/>
  <c r="N1092" i="16" s="1"/>
  <c r="P1092" i="16"/>
  <c r="P2809" i="16"/>
  <c r="Q2809" i="16"/>
  <c r="R2809" i="16" s="1"/>
  <c r="N2809" i="16" s="1"/>
  <c r="Q2751" i="16"/>
  <c r="R2751" i="16" s="1"/>
  <c r="N2751" i="16" s="1"/>
  <c r="P2751" i="16"/>
  <c r="Q2691" i="16"/>
  <c r="R2691" i="16" s="1"/>
  <c r="N2691" i="16" s="1"/>
  <c r="P2691" i="16"/>
  <c r="Q2620" i="16"/>
  <c r="R2620" i="16" s="1"/>
  <c r="N2620" i="16" s="1"/>
  <c r="P2620" i="16"/>
  <c r="Q2260" i="16"/>
  <c r="R2260" i="16" s="1"/>
  <c r="N2260" i="16" s="1"/>
  <c r="P2260" i="16"/>
  <c r="Q2225" i="16"/>
  <c r="R2225" i="16" s="1"/>
  <c r="N2225" i="16" s="1"/>
  <c r="P2225" i="16"/>
  <c r="P2503" i="16"/>
  <c r="Q2503" i="16"/>
  <c r="R2503" i="16" s="1"/>
  <c r="N2503" i="16" s="1"/>
  <c r="Q2444" i="16"/>
  <c r="R2444" i="16" s="1"/>
  <c r="N2444" i="16" s="1"/>
  <c r="P2444" i="16"/>
  <c r="P2350" i="16"/>
  <c r="Q2350" i="16"/>
  <c r="R2350" i="16" s="1"/>
  <c r="N2350" i="16" s="1"/>
  <c r="Q2277" i="16"/>
  <c r="R2277" i="16" s="1"/>
  <c r="N2277" i="16" s="1"/>
  <c r="P2277" i="16"/>
  <c r="P2243" i="16"/>
  <c r="Q2243" i="16"/>
  <c r="R2243" i="16" s="1"/>
  <c r="N2243" i="16" s="1"/>
  <c r="P2171" i="16"/>
  <c r="Q2171" i="16"/>
  <c r="R2171" i="16" s="1"/>
  <c r="N2171" i="16" s="1"/>
  <c r="P3797" i="16"/>
  <c r="Q3797" i="16"/>
  <c r="R3797" i="16" s="1"/>
  <c r="N3797" i="16" s="1"/>
  <c r="A18" i="5"/>
  <c r="B18" i="5"/>
  <c r="E34" i="5"/>
  <c r="I18" i="5"/>
  <c r="A34" i="5"/>
  <c r="G18" i="5"/>
  <c r="B34" i="5"/>
  <c r="J18" i="5"/>
  <c r="H34" i="5"/>
  <c r="J34" i="5"/>
  <c r="C18" i="5"/>
  <c r="D18" i="5"/>
  <c r="E18" i="5"/>
  <c r="F18" i="5"/>
  <c r="C34" i="5"/>
  <c r="D34" i="5"/>
  <c r="F34" i="5"/>
  <c r="G34" i="5"/>
  <c r="F81" i="3"/>
  <c r="M6" i="13"/>
  <c r="M5" i="6"/>
  <c r="F109" i="3"/>
  <c r="N2" i="2"/>
  <c r="O2801" i="16" l="1"/>
  <c r="T2801" i="16"/>
  <c r="O3202" i="16"/>
  <c r="T3202" i="16"/>
  <c r="O338" i="16"/>
  <c r="T338" i="16"/>
  <c r="O2398" i="16"/>
  <c r="T2398" i="16"/>
  <c r="O2625" i="16"/>
  <c r="T2625" i="16"/>
  <c r="O2067" i="16"/>
  <c r="T2067" i="16"/>
  <c r="O1834" i="16"/>
  <c r="T1834" i="16"/>
  <c r="O2481" i="16"/>
  <c r="T2481" i="16"/>
  <c r="O2691" i="16"/>
  <c r="T2691" i="16"/>
  <c r="O2710" i="16"/>
  <c r="T2710" i="16"/>
  <c r="O3039" i="16"/>
  <c r="T3039" i="16"/>
  <c r="O2508" i="16"/>
  <c r="T2508" i="16"/>
  <c r="O2524" i="16"/>
  <c r="T2524" i="16"/>
  <c r="O2724" i="16"/>
  <c r="T2724" i="16"/>
  <c r="O1631" i="16"/>
  <c r="T1631" i="16"/>
  <c r="O3193" i="16"/>
  <c r="T3193" i="16"/>
  <c r="O2816" i="16"/>
  <c r="T2816" i="16"/>
  <c r="O3585" i="16"/>
  <c r="T3585" i="16"/>
  <c r="O2104" i="16"/>
  <c r="T2104" i="16"/>
  <c r="O3502" i="16"/>
  <c r="T3502" i="16"/>
  <c r="O3832" i="16"/>
  <c r="T3832" i="16"/>
  <c r="O3156" i="16"/>
  <c r="T3156" i="16"/>
  <c r="O3173" i="16"/>
  <c r="T3173" i="16"/>
  <c r="O3084" i="16"/>
  <c r="T3084" i="16"/>
  <c r="O1993" i="16"/>
  <c r="T1993" i="16"/>
  <c r="O2959" i="16"/>
  <c r="T2959" i="16"/>
  <c r="O3264" i="16"/>
  <c r="T3264" i="16"/>
  <c r="O2887" i="16"/>
  <c r="T2887" i="16"/>
  <c r="O3218" i="16"/>
  <c r="T3218" i="16"/>
  <c r="O1591" i="16"/>
  <c r="T1591" i="16"/>
  <c r="O1569" i="16"/>
  <c r="T1569" i="16"/>
  <c r="O239" i="16"/>
  <c r="T239" i="16"/>
  <c r="O1595" i="16"/>
  <c r="T1595" i="16"/>
  <c r="O507" i="16"/>
  <c r="T507" i="16"/>
  <c r="O1898" i="16"/>
  <c r="T1898" i="16"/>
  <c r="O292" i="16"/>
  <c r="T292" i="16"/>
  <c r="O893" i="16"/>
  <c r="T893" i="16"/>
  <c r="O750" i="16"/>
  <c r="T750" i="16"/>
  <c r="O1769" i="16"/>
  <c r="T1769" i="16"/>
  <c r="O800" i="16"/>
  <c r="T800" i="16"/>
  <c r="O1340" i="16"/>
  <c r="T1340" i="16"/>
  <c r="O1065" i="16"/>
  <c r="T1065" i="16"/>
  <c r="O888" i="16"/>
  <c r="T888" i="16"/>
  <c r="O241" i="16"/>
  <c r="T241" i="16"/>
  <c r="O1501" i="16"/>
  <c r="T1501" i="16"/>
  <c r="O998" i="16"/>
  <c r="T998" i="16"/>
  <c r="O1670" i="16"/>
  <c r="T1670" i="16"/>
  <c r="O1504" i="16"/>
  <c r="T1504" i="16"/>
  <c r="O1956" i="16"/>
  <c r="T1956" i="16"/>
  <c r="O3639" i="16"/>
  <c r="T3639" i="16"/>
  <c r="O3524" i="16"/>
  <c r="T3524" i="16"/>
  <c r="O1810" i="16"/>
  <c r="T1810" i="16"/>
  <c r="O2205" i="16"/>
  <c r="T2205" i="16"/>
  <c r="O2895" i="16"/>
  <c r="T2895" i="16"/>
  <c r="O2363" i="16"/>
  <c r="T2363" i="16"/>
  <c r="O2568" i="16"/>
  <c r="T2568" i="16"/>
  <c r="O1488" i="16"/>
  <c r="T1488" i="16"/>
  <c r="O2744" i="16"/>
  <c r="T2744" i="16"/>
  <c r="O3050" i="16"/>
  <c r="T3050" i="16"/>
  <c r="O2672" i="16"/>
  <c r="T2672" i="16"/>
  <c r="O3003" i="16"/>
  <c r="T3003" i="16"/>
  <c r="O3441" i="16"/>
  <c r="T3441" i="16"/>
  <c r="O3783" i="16"/>
  <c r="T3783" i="16"/>
  <c r="O3358" i="16"/>
  <c r="T3358" i="16"/>
  <c r="O3689" i="16"/>
  <c r="T3689" i="16"/>
  <c r="O3029" i="16"/>
  <c r="T3029" i="16"/>
  <c r="O2994" i="16"/>
  <c r="T2994" i="16"/>
  <c r="O2815" i="16"/>
  <c r="T2815" i="16"/>
  <c r="O3121" i="16"/>
  <c r="T3121" i="16"/>
  <c r="O2743" i="16"/>
  <c r="T2743" i="16"/>
  <c r="O3074" i="16"/>
  <c r="T3074" i="16"/>
  <c r="O1435" i="16"/>
  <c r="T1435" i="16"/>
  <c r="O1425" i="16"/>
  <c r="T1425" i="16"/>
  <c r="O84" i="16"/>
  <c r="T84" i="16"/>
  <c r="O1427" i="16"/>
  <c r="T1427" i="16"/>
  <c r="O948" i="16"/>
  <c r="T948" i="16"/>
  <c r="O1753" i="16"/>
  <c r="T1753" i="16"/>
  <c r="O147" i="16"/>
  <c r="T147" i="16"/>
  <c r="O1445" i="16"/>
  <c r="T1445" i="16"/>
  <c r="O1625" i="16"/>
  <c r="T1625" i="16"/>
  <c r="O656" i="16"/>
  <c r="T656" i="16"/>
  <c r="O1196" i="16"/>
  <c r="T1196" i="16"/>
  <c r="O920" i="16"/>
  <c r="T920" i="16"/>
  <c r="O2061" i="16"/>
  <c r="T2061" i="16"/>
  <c r="O743" i="16"/>
  <c r="T743" i="16"/>
  <c r="O2064" i="16"/>
  <c r="T2064" i="16"/>
  <c r="O1527" i="16"/>
  <c r="T1527" i="16"/>
  <c r="O963" i="16"/>
  <c r="T963" i="16"/>
  <c r="O984" i="16"/>
  <c r="T984" i="16"/>
  <c r="O541" i="16"/>
  <c r="T541" i="16"/>
  <c r="O320" i="16"/>
  <c r="T320" i="16"/>
  <c r="O2216" i="16"/>
  <c r="T2216" i="16"/>
  <c r="O2576" i="16"/>
  <c r="T2576" i="16"/>
  <c r="O2906" i="16"/>
  <c r="T2906" i="16"/>
  <c r="O2325" i="16"/>
  <c r="T2325" i="16"/>
  <c r="O2530" i="16"/>
  <c r="T2530" i="16"/>
  <c r="O2872" i="16"/>
  <c r="T2872" i="16"/>
  <c r="O2339" i="16"/>
  <c r="T2339" i="16"/>
  <c r="O1176" i="16"/>
  <c r="T1176" i="16"/>
  <c r="O3439" i="16"/>
  <c r="T3439" i="16"/>
  <c r="O3745" i="16"/>
  <c r="T3745" i="16"/>
  <c r="O2902" i="16"/>
  <c r="T2902" i="16"/>
  <c r="O3232" i="16"/>
  <c r="T3232" i="16"/>
  <c r="O2412" i="16"/>
  <c r="T2412" i="16"/>
  <c r="O2328" i="16"/>
  <c r="T2328" i="16"/>
  <c r="O2381" i="16"/>
  <c r="T2381" i="16"/>
  <c r="O1248" i="16"/>
  <c r="T1248" i="16"/>
  <c r="O1711" i="16"/>
  <c r="T1711" i="16"/>
  <c r="O405" i="16"/>
  <c r="T405" i="16"/>
  <c r="O1545" i="16"/>
  <c r="T1545" i="16"/>
  <c r="O203" i="16"/>
  <c r="T203" i="16"/>
  <c r="O1391" i="16"/>
  <c r="T1391" i="16"/>
  <c r="O924" i="16"/>
  <c r="T924" i="16"/>
  <c r="O1152" i="16"/>
  <c r="T1152" i="16"/>
  <c r="O903" i="16"/>
  <c r="T903" i="16"/>
  <c r="O1275" i="16"/>
  <c r="T1275" i="16"/>
  <c r="O688" i="16"/>
  <c r="T688" i="16"/>
  <c r="O1551" i="16"/>
  <c r="T1551" i="16"/>
  <c r="O149" i="16"/>
  <c r="T149" i="16"/>
  <c r="O188" i="16"/>
  <c r="T188" i="16"/>
  <c r="O1172" i="16"/>
  <c r="T1172" i="16"/>
  <c r="O897" i="16"/>
  <c r="T897" i="16"/>
  <c r="O1316" i="16"/>
  <c r="T1316" i="16"/>
  <c r="O1005" i="16"/>
  <c r="T1005" i="16"/>
  <c r="O1295" i="16"/>
  <c r="T1295" i="16"/>
  <c r="O840" i="16"/>
  <c r="T840" i="16"/>
  <c r="O3799" i="16"/>
  <c r="T3799" i="16"/>
  <c r="O2317" i="16"/>
  <c r="T2317" i="16"/>
  <c r="O2337" i="16"/>
  <c r="T2337" i="16"/>
  <c r="O2679" i="16"/>
  <c r="T2679" i="16"/>
  <c r="O2110" i="16"/>
  <c r="T2110" i="16"/>
  <c r="O2452" i="16"/>
  <c r="T2452" i="16"/>
  <c r="O2351" i="16"/>
  <c r="T2351" i="16"/>
  <c r="O2369" i="16"/>
  <c r="T2369" i="16"/>
  <c r="O2178" i="16"/>
  <c r="T2178" i="16"/>
  <c r="O3844" i="16"/>
  <c r="T3844" i="16"/>
  <c r="O3236" i="16"/>
  <c r="T3236" i="16"/>
  <c r="O3566" i="16"/>
  <c r="T3566" i="16"/>
  <c r="O3141" i="16"/>
  <c r="T3141" i="16"/>
  <c r="O3471" i="16"/>
  <c r="T3471" i="16"/>
  <c r="O2711" i="16"/>
  <c r="T2711" i="16"/>
  <c r="O2196" i="16"/>
  <c r="T2196" i="16"/>
  <c r="O2250" i="16"/>
  <c r="T2250" i="16"/>
  <c r="O1116" i="16"/>
  <c r="T1116" i="16"/>
  <c r="O2515" i="16"/>
  <c r="T2515" i="16"/>
  <c r="O1096" i="16"/>
  <c r="T1096" i="16"/>
  <c r="O163" i="16"/>
  <c r="T163" i="16"/>
  <c r="O1423" i="16"/>
  <c r="T1423" i="16"/>
  <c r="O1268" i="16"/>
  <c r="T1268" i="16"/>
  <c r="O1235" i="16"/>
  <c r="T1235" i="16"/>
  <c r="O792" i="16"/>
  <c r="T792" i="16"/>
  <c r="O206" i="16"/>
  <c r="T206" i="16"/>
  <c r="O2018" i="16"/>
  <c r="T2018" i="16"/>
  <c r="O412" i="16"/>
  <c r="T412" i="16"/>
  <c r="O1853" i="16"/>
  <c r="T1853" i="16"/>
  <c r="O894" i="16"/>
  <c r="T894" i="16"/>
  <c r="O944" i="16"/>
  <c r="T944" i="16"/>
  <c r="O2072" i="16"/>
  <c r="T2072" i="16"/>
  <c r="O765" i="16"/>
  <c r="T765" i="16"/>
  <c r="O431" i="16"/>
  <c r="T431" i="16"/>
  <c r="O564" i="16"/>
  <c r="T564" i="16"/>
  <c r="O937" i="16"/>
  <c r="T937" i="16"/>
  <c r="O303" i="16"/>
  <c r="T303" i="16"/>
  <c r="O3656" i="16"/>
  <c r="T3656" i="16"/>
  <c r="O2162" i="16"/>
  <c r="T2162" i="16"/>
  <c r="O2193" i="16"/>
  <c r="T2193" i="16"/>
  <c r="O3777" i="16"/>
  <c r="T3777" i="16"/>
  <c r="O2208" i="16"/>
  <c r="T2208" i="16"/>
  <c r="O2226" i="16"/>
  <c r="T2226" i="16"/>
  <c r="O3778" i="16"/>
  <c r="T3778" i="16"/>
  <c r="O2034" i="16"/>
  <c r="T2034" i="16"/>
  <c r="O3709" i="16"/>
  <c r="T3709" i="16"/>
  <c r="O3422" i="16"/>
  <c r="T3422" i="16"/>
  <c r="O3327" i="16"/>
  <c r="T3327" i="16"/>
  <c r="O2614" i="16"/>
  <c r="T2614" i="16"/>
  <c r="O3533" i="16"/>
  <c r="T3533" i="16"/>
  <c r="O2106" i="16"/>
  <c r="T2106" i="16"/>
  <c r="O953" i="16"/>
  <c r="T953" i="16"/>
  <c r="O1267" i="16"/>
  <c r="T1267" i="16"/>
  <c r="O1004" i="16"/>
  <c r="T1004" i="16"/>
  <c r="O1125" i="16"/>
  <c r="T1125" i="16"/>
  <c r="O2086" i="16"/>
  <c r="T2086" i="16"/>
  <c r="O648" i="16"/>
  <c r="T648" i="16"/>
  <c r="O62" i="16"/>
  <c r="T62" i="16"/>
  <c r="O1309" i="16"/>
  <c r="T1309" i="16"/>
  <c r="O747" i="16"/>
  <c r="T747" i="16"/>
  <c r="O1874" i="16"/>
  <c r="T1874" i="16"/>
  <c r="O268" i="16"/>
  <c r="T268" i="16"/>
  <c r="O305" i="16"/>
  <c r="T305" i="16"/>
  <c r="O799" i="16"/>
  <c r="T799" i="16"/>
  <c r="O1927" i="16"/>
  <c r="T1927" i="16"/>
  <c r="O621" i="16"/>
  <c r="T621" i="16"/>
  <c r="O1617" i="16"/>
  <c r="T1617" i="16"/>
  <c r="O287" i="16"/>
  <c r="T287" i="16"/>
  <c r="O1833" i="16"/>
  <c r="T1833" i="16"/>
  <c r="O420" i="16"/>
  <c r="T420" i="16"/>
  <c r="O793" i="16"/>
  <c r="T793" i="16"/>
  <c r="O1227" i="16"/>
  <c r="T1227" i="16"/>
  <c r="O449" i="16"/>
  <c r="T449" i="16"/>
  <c r="O1253" i="16"/>
  <c r="T1253" i="16"/>
  <c r="O1543" i="16"/>
  <c r="T1543" i="16"/>
  <c r="O663" i="16"/>
  <c r="T663" i="16"/>
  <c r="O3512" i="16"/>
  <c r="T3512" i="16"/>
  <c r="O3817" i="16"/>
  <c r="T3817" i="16"/>
  <c r="O3607" i="16"/>
  <c r="T3607" i="16"/>
  <c r="O3632" i="16"/>
  <c r="T3632" i="16"/>
  <c r="O3677" i="16"/>
  <c r="T3677" i="16"/>
  <c r="O2082" i="16"/>
  <c r="T2082" i="16"/>
  <c r="O3634" i="16"/>
  <c r="T3634" i="16"/>
  <c r="O1890" i="16"/>
  <c r="T1890" i="16"/>
  <c r="O3564" i="16"/>
  <c r="T3564" i="16"/>
  <c r="O2460" i="16"/>
  <c r="T2460" i="16"/>
  <c r="O2947" i="16"/>
  <c r="T2947" i="16"/>
  <c r="O2470" i="16"/>
  <c r="T2470" i="16"/>
  <c r="O3707" i="16"/>
  <c r="T3707" i="16"/>
  <c r="O1962" i="16"/>
  <c r="T1962" i="16"/>
  <c r="O3636" i="16"/>
  <c r="T3636" i="16"/>
  <c r="O2227" i="16"/>
  <c r="T2227" i="16"/>
  <c r="O2532" i="16"/>
  <c r="T2532" i="16"/>
  <c r="O2069" i="16"/>
  <c r="T2069" i="16"/>
  <c r="O861" i="16"/>
  <c r="T861" i="16"/>
  <c r="O1976" i="16"/>
  <c r="T1976" i="16"/>
  <c r="O1930" i="16"/>
  <c r="T1930" i="16"/>
  <c r="O504" i="16"/>
  <c r="T504" i="16"/>
  <c r="O877" i="16"/>
  <c r="T877" i="16"/>
  <c r="O1165" i="16"/>
  <c r="T1165" i="16"/>
  <c r="O603" i="16"/>
  <c r="T603" i="16"/>
  <c r="O1730" i="16"/>
  <c r="T1730" i="16"/>
  <c r="O123" i="16"/>
  <c r="T123" i="16"/>
  <c r="O1564" i="16"/>
  <c r="T1564" i="16"/>
  <c r="O1589" i="16"/>
  <c r="T1589" i="16"/>
  <c r="O655" i="16"/>
  <c r="T655" i="16"/>
  <c r="O476" i="16"/>
  <c r="T476" i="16"/>
  <c r="O132" i="16"/>
  <c r="T132" i="16"/>
  <c r="O1667" i="16"/>
  <c r="T1667" i="16"/>
  <c r="O265" i="16"/>
  <c r="T265" i="16"/>
  <c r="O649" i="16"/>
  <c r="T649" i="16"/>
  <c r="O1029" i="16"/>
  <c r="T1029" i="16"/>
  <c r="O3154" i="16"/>
  <c r="T3154" i="16"/>
  <c r="O3484" i="16"/>
  <c r="T3484" i="16"/>
  <c r="O3312" i="16"/>
  <c r="T3312" i="16"/>
  <c r="O3378" i="16"/>
  <c r="T3378" i="16"/>
  <c r="O2197" i="16"/>
  <c r="T2197" i="16"/>
  <c r="O2426" i="16"/>
  <c r="T2426" i="16"/>
  <c r="O3704" i="16"/>
  <c r="T3704" i="16"/>
  <c r="O3597" i="16"/>
  <c r="T3597" i="16"/>
  <c r="O2604" i="16"/>
  <c r="T2604" i="16"/>
  <c r="O2520" i="16"/>
  <c r="T2520" i="16"/>
  <c r="O1439" i="16"/>
  <c r="T1439" i="16"/>
  <c r="O2857" i="16"/>
  <c r="T2857" i="16"/>
  <c r="O2480" i="16"/>
  <c r="T2480" i="16"/>
  <c r="O2786" i="16"/>
  <c r="T2786" i="16"/>
  <c r="O3775" i="16"/>
  <c r="T3775" i="16"/>
  <c r="O2283" i="16"/>
  <c r="T2283" i="16"/>
  <c r="O3669" i="16"/>
  <c r="T3669" i="16"/>
  <c r="O2187" i="16"/>
  <c r="T2187" i="16"/>
  <c r="O839" i="16"/>
  <c r="T839" i="16"/>
  <c r="O193" i="16"/>
  <c r="T193" i="16"/>
  <c r="O1742" i="16"/>
  <c r="T1742" i="16"/>
  <c r="O195" i="16"/>
  <c r="T195" i="16"/>
  <c r="O1611" i="16"/>
  <c r="T1611" i="16"/>
  <c r="O1024" i="16"/>
  <c r="T1024" i="16"/>
  <c r="O1205" i="16"/>
  <c r="T1205" i="16"/>
  <c r="O271" i="16"/>
  <c r="T271" i="16"/>
  <c r="O1231" i="16"/>
  <c r="T1231" i="16"/>
  <c r="O968" i="16"/>
  <c r="T968" i="16"/>
  <c r="O514" i="16"/>
  <c r="T514" i="16"/>
  <c r="O1653" i="16"/>
  <c r="T1653" i="16"/>
  <c r="O323" i="16"/>
  <c r="T323" i="16"/>
  <c r="O2037" i="16"/>
  <c r="T2037" i="16"/>
  <c r="O600" i="16"/>
  <c r="T600" i="16"/>
  <c r="O974" i="16"/>
  <c r="T974" i="16"/>
  <c r="O843" i="16"/>
  <c r="T843" i="16"/>
  <c r="O1097" i="16"/>
  <c r="T1097" i="16"/>
  <c r="O977" i="16"/>
  <c r="T977" i="16"/>
  <c r="O1136" i="16"/>
  <c r="T1136" i="16"/>
  <c r="O44" i="16"/>
  <c r="T44" i="16"/>
  <c r="O3081" i="16"/>
  <c r="T3081" i="16"/>
  <c r="O3411" i="16"/>
  <c r="T3411" i="16"/>
  <c r="O3430" i="16"/>
  <c r="T3430" i="16"/>
  <c r="O3245" i="16"/>
  <c r="T3245" i="16"/>
  <c r="O3444" i="16"/>
  <c r="T3444" i="16"/>
  <c r="O3522" i="16"/>
  <c r="T3522" i="16"/>
  <c r="O2329" i="16"/>
  <c r="T2329" i="16"/>
  <c r="O3606" i="16"/>
  <c r="T3606" i="16"/>
  <c r="O2114" i="16"/>
  <c r="T2114" i="16"/>
  <c r="O3548" i="16"/>
  <c r="T3548" i="16"/>
  <c r="O3641" i="16"/>
  <c r="T3641" i="16"/>
  <c r="O2464" i="16"/>
  <c r="T2464" i="16"/>
  <c r="O2130" i="16"/>
  <c r="T2130" i="16"/>
  <c r="O2395" i="16"/>
  <c r="T2395" i="16"/>
  <c r="O2186" i="16"/>
  <c r="T2186" i="16"/>
  <c r="O3620" i="16"/>
  <c r="T3620" i="16"/>
  <c r="O2128" i="16"/>
  <c r="T2128" i="16"/>
  <c r="O1280" i="16"/>
  <c r="T1280" i="16"/>
  <c r="O971" i="16"/>
  <c r="T971" i="16"/>
  <c r="O326" i="16"/>
  <c r="T326" i="16"/>
  <c r="O1729" i="16"/>
  <c r="T1729" i="16"/>
  <c r="O183" i="16"/>
  <c r="T183" i="16"/>
  <c r="O1599" i="16"/>
  <c r="T1599" i="16"/>
  <c r="O1012" i="16"/>
  <c r="T1012" i="16"/>
  <c r="O1049" i="16"/>
  <c r="T1049" i="16"/>
  <c r="O116" i="16"/>
  <c r="T116" i="16"/>
  <c r="O680" i="16"/>
  <c r="T680" i="16"/>
  <c r="O501" i="16"/>
  <c r="T501" i="16"/>
  <c r="O2060" i="16"/>
  <c r="T2060" i="16"/>
  <c r="O2026" i="16"/>
  <c r="T2026" i="16"/>
  <c r="O588" i="16"/>
  <c r="T588" i="16"/>
  <c r="O961" i="16"/>
  <c r="T961" i="16"/>
  <c r="O687" i="16"/>
  <c r="T687" i="16"/>
  <c r="O784" i="16"/>
  <c r="T784" i="16"/>
  <c r="O965" i="16"/>
  <c r="T965" i="16"/>
  <c r="O885" i="16"/>
  <c r="T885" i="16"/>
  <c r="O2866" i="16"/>
  <c r="T2866" i="16"/>
  <c r="O3196" i="16"/>
  <c r="T3196" i="16"/>
  <c r="O3239" i="16"/>
  <c r="T3239" i="16"/>
  <c r="O3257" i="16"/>
  <c r="T3257" i="16"/>
  <c r="O3023" i="16"/>
  <c r="T3023" i="16"/>
  <c r="O3078" i="16"/>
  <c r="T3078" i="16"/>
  <c r="O1933" i="16"/>
  <c r="T1933" i="16"/>
  <c r="O3618" i="16"/>
  <c r="T3618" i="16"/>
  <c r="O2125" i="16"/>
  <c r="T2125" i="16"/>
  <c r="O3405" i="16"/>
  <c r="T3405" i="16"/>
  <c r="O3734" i="16"/>
  <c r="T3734" i="16"/>
  <c r="O3309" i="16"/>
  <c r="T3309" i="16"/>
  <c r="O3651" i="16"/>
  <c r="T3651" i="16"/>
  <c r="O2333" i="16"/>
  <c r="T2333" i="16"/>
  <c r="O2233" i="16"/>
  <c r="T2233" i="16"/>
  <c r="O3672" i="16"/>
  <c r="T3672" i="16"/>
  <c r="O2264" i="16"/>
  <c r="T2264" i="16"/>
  <c r="O2498" i="16"/>
  <c r="T2498" i="16"/>
  <c r="O3807" i="16"/>
  <c r="T3807" i="16"/>
  <c r="O3381" i="16"/>
  <c r="T3381" i="16"/>
  <c r="O540" i="16"/>
  <c r="T540" i="16"/>
  <c r="O1296" i="16"/>
  <c r="T1296" i="16"/>
  <c r="O1453" i="16"/>
  <c r="T1453" i="16"/>
  <c r="O736" i="16"/>
  <c r="T736" i="16"/>
  <c r="O916" i="16"/>
  <c r="T916" i="16"/>
  <c r="O1650" i="16"/>
  <c r="T1650" i="16"/>
  <c r="O679" i="16"/>
  <c r="T679" i="16"/>
  <c r="O1519" i="16"/>
  <c r="T1519" i="16"/>
  <c r="O225" i="16"/>
  <c r="T225" i="16"/>
  <c r="O1365" i="16"/>
  <c r="T1365" i="16"/>
  <c r="O1053" i="16"/>
  <c r="T1053" i="16"/>
  <c r="O1714" i="16"/>
  <c r="T1714" i="16"/>
  <c r="O311" i="16"/>
  <c r="T311" i="16"/>
  <c r="O1117" i="16"/>
  <c r="T1117" i="16"/>
  <c r="O1815" i="16"/>
  <c r="T1815" i="16"/>
  <c r="O185" i="16"/>
  <c r="T185" i="16"/>
  <c r="O545" i="16"/>
  <c r="T545" i="16"/>
  <c r="O1565" i="16"/>
  <c r="T1565" i="16"/>
  <c r="O595" i="16"/>
  <c r="T595" i="16"/>
  <c r="O340" i="16"/>
  <c r="T340" i="16"/>
  <c r="O864" i="16"/>
  <c r="T864" i="16"/>
  <c r="O1516" i="16"/>
  <c r="T1516" i="16"/>
  <c r="O3122" i="16"/>
  <c r="T3122" i="16"/>
  <c r="O3142" i="16"/>
  <c r="T3142" i="16"/>
  <c r="O3473" i="16"/>
  <c r="T3473" i="16"/>
  <c r="O2938" i="16"/>
  <c r="T2938" i="16"/>
  <c r="O2957" i="16"/>
  <c r="T2957" i="16"/>
  <c r="O3210" i="16"/>
  <c r="T3210" i="16"/>
  <c r="O3319" i="16"/>
  <c r="T3319" i="16"/>
  <c r="O3626" i="16"/>
  <c r="T3626" i="16"/>
  <c r="O3248" i="16"/>
  <c r="T3248" i="16"/>
  <c r="O2206" i="16"/>
  <c r="T2206" i="16"/>
  <c r="O2548" i="16"/>
  <c r="T2548" i="16"/>
  <c r="O2177" i="16"/>
  <c r="T2177" i="16"/>
  <c r="O3587" i="16"/>
  <c r="T3587" i="16"/>
  <c r="O1842" i="16"/>
  <c r="T1842" i="16"/>
  <c r="O3515" i="16"/>
  <c r="T3515" i="16"/>
  <c r="O2108" i="16"/>
  <c r="T2108" i="16"/>
  <c r="O3697" i="16"/>
  <c r="T3697" i="16"/>
  <c r="O3320" i="16"/>
  <c r="T3320" i="16"/>
  <c r="O3650" i="16"/>
  <c r="T3650" i="16"/>
  <c r="O2024" i="16"/>
  <c r="T2024" i="16"/>
  <c r="O717" i="16"/>
  <c r="T717" i="16"/>
  <c r="O2001" i="16"/>
  <c r="T2001" i="16"/>
  <c r="O683" i="16"/>
  <c r="T683" i="16"/>
  <c r="O1273" i="16"/>
  <c r="T1273" i="16"/>
  <c r="O1311" i="16"/>
  <c r="T1311" i="16"/>
  <c r="O724" i="16"/>
  <c r="T724" i="16"/>
  <c r="O2021" i="16"/>
  <c r="T2021" i="16"/>
  <c r="O1325" i="16"/>
  <c r="T1325" i="16"/>
  <c r="O391" i="16"/>
  <c r="T391" i="16"/>
  <c r="O1507" i="16"/>
  <c r="T1507" i="16"/>
  <c r="O213" i="16"/>
  <c r="T213" i="16"/>
  <c r="O1701" i="16"/>
  <c r="T1701" i="16"/>
  <c r="O299" i="16"/>
  <c r="T299" i="16"/>
  <c r="O673" i="16"/>
  <c r="T673" i="16"/>
  <c r="O1945" i="16"/>
  <c r="T1945" i="16"/>
  <c r="O399" i="16"/>
  <c r="T399" i="16"/>
  <c r="O2102" i="16"/>
  <c r="T2102" i="16"/>
  <c r="O497" i="16"/>
  <c r="T497" i="16"/>
  <c r="O1935" i="16"/>
  <c r="T1935" i="16"/>
  <c r="O375" i="16"/>
  <c r="T375" i="16"/>
  <c r="O275" i="16"/>
  <c r="T275" i="16"/>
  <c r="O2998" i="16"/>
  <c r="T2998" i="16"/>
  <c r="O3328" i="16"/>
  <c r="T3328" i="16"/>
  <c r="O2795" i="16"/>
  <c r="T2795" i="16"/>
  <c r="O2812" i="16"/>
  <c r="T2812" i="16"/>
  <c r="O3011" i="16"/>
  <c r="T3011" i="16"/>
  <c r="O3067" i="16"/>
  <c r="T3067" i="16"/>
  <c r="O3174" i="16"/>
  <c r="T3174" i="16"/>
  <c r="O3481" i="16"/>
  <c r="T3481" i="16"/>
  <c r="O2033" i="16"/>
  <c r="T2033" i="16"/>
  <c r="O3461" i="16"/>
  <c r="T3461" i="16"/>
  <c r="O3450" i="16"/>
  <c r="T3450" i="16"/>
  <c r="O2257" i="16"/>
  <c r="T2257" i="16"/>
  <c r="O3247" i="16"/>
  <c r="T3247" i="16"/>
  <c r="O3553" i="16"/>
  <c r="T3553" i="16"/>
  <c r="O1879" i="16"/>
  <c r="T1879" i="16"/>
  <c r="O573" i="16"/>
  <c r="T573" i="16"/>
  <c r="O1857" i="16"/>
  <c r="T1857" i="16"/>
  <c r="O528" i="16"/>
  <c r="T528" i="16"/>
  <c r="O1297" i="16"/>
  <c r="T1297" i="16"/>
  <c r="O1167" i="16"/>
  <c r="T1167" i="16"/>
  <c r="O581" i="16"/>
  <c r="T581" i="16"/>
  <c r="O1875" i="16"/>
  <c r="T1875" i="16"/>
  <c r="O473" i="16"/>
  <c r="T473" i="16"/>
  <c r="O247" i="16"/>
  <c r="T247" i="16"/>
  <c r="O69" i="16"/>
  <c r="T69" i="16"/>
  <c r="O1629" i="16"/>
  <c r="T1629" i="16"/>
  <c r="O145" i="16"/>
  <c r="T145" i="16"/>
  <c r="O529" i="16"/>
  <c r="T529" i="16"/>
  <c r="O1789" i="16"/>
  <c r="T1789" i="16"/>
  <c r="O243" i="16"/>
  <c r="T243" i="16"/>
  <c r="O114" i="16"/>
  <c r="T114" i="16"/>
  <c r="O2588" i="16"/>
  <c r="T2588" i="16"/>
  <c r="O2918" i="16"/>
  <c r="T2918" i="16"/>
  <c r="O2924" i="16"/>
  <c r="T2924" i="16"/>
  <c r="O3255" i="16"/>
  <c r="T3255" i="16"/>
  <c r="O2686" i="16"/>
  <c r="T2686" i="16"/>
  <c r="O3027" i="16"/>
  <c r="T3027" i="16"/>
  <c r="O2945" i="16"/>
  <c r="T2945" i="16"/>
  <c r="O2712" i="16"/>
  <c r="T2712" i="16"/>
  <c r="O3324" i="16"/>
  <c r="T3324" i="16"/>
  <c r="O3824" i="16"/>
  <c r="T3824" i="16"/>
  <c r="O2332" i="16"/>
  <c r="T2332" i="16"/>
  <c r="O3716" i="16"/>
  <c r="T3716" i="16"/>
  <c r="O2236" i="16"/>
  <c r="T2236" i="16"/>
  <c r="O3346" i="16"/>
  <c r="T3346" i="16"/>
  <c r="O3676" i="16"/>
  <c r="T3676" i="16"/>
  <c r="O3287" i="16"/>
  <c r="T3287" i="16"/>
  <c r="O3305" i="16"/>
  <c r="T3305" i="16"/>
  <c r="O2784" i="16"/>
  <c r="T2784" i="16"/>
  <c r="O2838" i="16"/>
  <c r="T2838" i="16"/>
  <c r="O1693" i="16"/>
  <c r="T1693" i="16"/>
  <c r="O3091" i="16"/>
  <c r="T3091" i="16"/>
  <c r="O3397" i="16"/>
  <c r="T3397" i="16"/>
  <c r="O1673" i="16"/>
  <c r="T1673" i="16"/>
  <c r="O739" i="16"/>
  <c r="T739" i="16"/>
  <c r="O704" i="16"/>
  <c r="T704" i="16"/>
  <c r="O1845" i="16"/>
  <c r="T1845" i="16"/>
  <c r="O515" i="16"/>
  <c r="T515" i="16"/>
  <c r="O1285" i="16"/>
  <c r="T1285" i="16"/>
  <c r="O782" i="16"/>
  <c r="T782" i="16"/>
  <c r="O2030" i="16"/>
  <c r="T2030" i="16"/>
  <c r="O424" i="16"/>
  <c r="T424" i="16"/>
  <c r="O988" i="16"/>
  <c r="T988" i="16"/>
  <c r="O1169" i="16"/>
  <c r="T1169" i="16"/>
  <c r="O235" i="16"/>
  <c r="T235" i="16"/>
  <c r="O500" i="16"/>
  <c r="T500" i="16"/>
  <c r="O1615" i="16"/>
  <c r="T1615" i="16"/>
  <c r="O1019" i="16"/>
  <c r="T1019" i="16"/>
  <c r="O1655" i="16"/>
  <c r="T1655" i="16"/>
  <c r="O2350" i="16"/>
  <c r="T2350" i="16"/>
  <c r="O1588" i="16"/>
  <c r="T1588" i="16"/>
  <c r="O63" i="16"/>
  <c r="T63" i="16"/>
  <c r="O103" i="16"/>
  <c r="T103" i="16"/>
  <c r="O2547" i="16"/>
  <c r="T2547" i="16"/>
  <c r="O2382" i="16"/>
  <c r="T2382" i="16"/>
  <c r="O3012" i="16"/>
  <c r="T3012" i="16"/>
  <c r="O2940" i="16"/>
  <c r="T2940" i="16"/>
  <c r="O1848" i="16"/>
  <c r="T1848" i="16"/>
  <c r="O142" i="16"/>
  <c r="T142" i="16"/>
  <c r="O362" i="16"/>
  <c r="T362" i="16"/>
  <c r="O822" i="16"/>
  <c r="T822" i="16"/>
  <c r="O2007" i="16"/>
  <c r="T2007" i="16"/>
  <c r="O607" i="16"/>
  <c r="T607" i="16"/>
  <c r="O1358" i="16"/>
  <c r="T1358" i="16"/>
  <c r="O853" i="16"/>
  <c r="T853" i="16"/>
  <c r="O3623" i="16"/>
  <c r="T3623" i="16"/>
  <c r="O2521" i="16"/>
  <c r="T2521" i="16"/>
  <c r="O2667" i="16"/>
  <c r="T2667" i="16"/>
  <c r="O2357" i="16"/>
  <c r="T2357" i="16"/>
  <c r="O2255" i="16"/>
  <c r="T2255" i="16"/>
  <c r="O2310" i="16"/>
  <c r="T2310" i="16"/>
  <c r="O3368" i="16"/>
  <c r="T3368" i="16"/>
  <c r="O3698" i="16"/>
  <c r="T3698" i="16"/>
  <c r="O2984" i="16"/>
  <c r="T2984" i="16"/>
  <c r="O3316" i="16"/>
  <c r="T3316" i="16"/>
  <c r="O2429" i="16"/>
  <c r="T2429" i="16"/>
  <c r="O1780" i="16"/>
  <c r="T1780" i="16"/>
  <c r="O150" i="16"/>
  <c r="T150" i="16"/>
  <c r="O1518" i="16"/>
  <c r="T1518" i="16"/>
  <c r="O582" i="16"/>
  <c r="T582" i="16"/>
  <c r="O1405" i="16"/>
  <c r="T1405" i="16"/>
  <c r="O1170" i="16"/>
  <c r="T1170" i="16"/>
  <c r="O2639" i="16"/>
  <c r="T2639" i="16"/>
  <c r="O551" i="16"/>
  <c r="T551" i="16"/>
  <c r="O2123" i="16"/>
  <c r="T2123" i="16"/>
  <c r="O2443" i="16"/>
  <c r="T2443" i="16"/>
  <c r="O2749" i="16"/>
  <c r="T2749" i="16"/>
  <c r="O2770" i="16"/>
  <c r="T2770" i="16"/>
  <c r="O3100" i="16"/>
  <c r="T3100" i="16"/>
  <c r="O2729" i="16"/>
  <c r="T2729" i="16"/>
  <c r="O2821" i="16"/>
  <c r="T2821" i="16"/>
  <c r="O129" i="16"/>
  <c r="T129" i="16"/>
  <c r="O958" i="16"/>
  <c r="T958" i="16"/>
  <c r="O1454" i="16"/>
  <c r="T1454" i="16"/>
  <c r="O890" i="16"/>
  <c r="T890" i="16"/>
  <c r="O450" i="16"/>
  <c r="T450" i="16"/>
  <c r="O1760" i="16"/>
  <c r="T1760" i="16"/>
  <c r="O2003" i="16"/>
  <c r="T2003" i="16"/>
  <c r="O1370" i="16"/>
  <c r="T1370" i="16"/>
  <c r="O1189" i="16"/>
  <c r="T1189" i="16"/>
  <c r="O2535" i="16"/>
  <c r="T2535" i="16"/>
  <c r="O2296" i="16"/>
  <c r="T2296" i="16"/>
  <c r="O2299" i="16"/>
  <c r="T2299" i="16"/>
  <c r="O2605" i="16"/>
  <c r="T2605" i="16"/>
  <c r="O3092" i="16"/>
  <c r="T3092" i="16"/>
  <c r="O2997" i="16"/>
  <c r="T2997" i="16"/>
  <c r="O2956" i="16"/>
  <c r="T2956" i="16"/>
  <c r="O2567" i="16"/>
  <c r="T2567" i="16"/>
  <c r="O2585" i="16"/>
  <c r="T2585" i="16"/>
  <c r="O3780" i="16"/>
  <c r="T3780" i="16"/>
  <c r="O2371" i="16"/>
  <c r="T2371" i="16"/>
  <c r="O2677" i="16"/>
  <c r="T2677" i="16"/>
  <c r="O810" i="16"/>
  <c r="T810" i="16"/>
  <c r="O802" i="16"/>
  <c r="T802" i="16"/>
  <c r="O1708" i="16"/>
  <c r="T1708" i="16"/>
  <c r="O1732" i="16"/>
  <c r="T1732" i="16"/>
  <c r="O2390" i="16"/>
  <c r="T2390" i="16"/>
  <c r="O2151" i="16"/>
  <c r="T2151" i="16"/>
  <c r="O2156" i="16"/>
  <c r="T2156" i="16"/>
  <c r="O3278" i="16"/>
  <c r="T3278" i="16"/>
  <c r="O2853" i="16"/>
  <c r="T2853" i="16"/>
  <c r="O3184" i="16"/>
  <c r="T3184" i="16"/>
  <c r="O2813" i="16"/>
  <c r="T2813" i="16"/>
  <c r="O2423" i="16"/>
  <c r="T2423" i="16"/>
  <c r="O2441" i="16"/>
  <c r="T2441" i="16"/>
  <c r="O666" i="16"/>
  <c r="T666" i="16"/>
  <c r="O1110" i="16"/>
  <c r="T1110" i="16"/>
  <c r="O658" i="16"/>
  <c r="T658" i="16"/>
  <c r="O162" i="16"/>
  <c r="T162" i="16"/>
  <c r="O1784" i="16"/>
  <c r="T1784" i="16"/>
  <c r="O1474" i="16"/>
  <c r="T1474" i="16"/>
  <c r="O698" i="16"/>
  <c r="T698" i="16"/>
  <c r="O3527" i="16"/>
  <c r="T3527" i="16"/>
  <c r="O3690" i="16"/>
  <c r="T3690" i="16"/>
  <c r="O2119" i="16"/>
  <c r="T2119" i="16"/>
  <c r="O2211" i="16"/>
  <c r="T2211" i="16"/>
  <c r="O2116" i="16"/>
  <c r="T2116" i="16"/>
  <c r="O2621" i="16"/>
  <c r="T2621" i="16"/>
  <c r="O2587" i="16"/>
  <c r="T2587" i="16"/>
  <c r="O2551" i="16"/>
  <c r="T2551" i="16"/>
  <c r="O1174" i="16"/>
  <c r="T1174" i="16"/>
  <c r="O1820" i="16"/>
  <c r="T1820" i="16"/>
  <c r="O1406" i="16"/>
  <c r="T1406" i="16"/>
  <c r="O474" i="16"/>
  <c r="T474" i="16"/>
  <c r="O49" i="16"/>
  <c r="T49" i="16"/>
  <c r="N39" i="16"/>
  <c r="N40" i="16" s="1"/>
  <c r="O3760" i="16"/>
  <c r="T3760" i="16"/>
  <c r="O3227" i="16"/>
  <c r="T3227" i="16"/>
  <c r="O2493" i="16"/>
  <c r="T2493" i="16"/>
  <c r="O2837" i="16"/>
  <c r="T2837" i="16"/>
  <c r="O2447" i="16"/>
  <c r="T2447" i="16"/>
  <c r="O3736" i="16"/>
  <c r="T3736" i="16"/>
  <c r="O3804" i="16"/>
  <c r="T3804" i="16"/>
  <c r="O2701" i="16"/>
  <c r="T2701" i="16"/>
  <c r="O3678" i="16"/>
  <c r="T3678" i="16"/>
  <c r="O1006" i="16"/>
  <c r="T1006" i="16"/>
  <c r="O1318" i="16"/>
  <c r="T1318" i="16"/>
  <c r="O1612" i="16"/>
  <c r="T1612" i="16"/>
  <c r="O1808" i="16"/>
  <c r="T1808" i="16"/>
  <c r="O742" i="16"/>
  <c r="T742" i="16"/>
  <c r="O1250" i="16"/>
  <c r="T1250" i="16"/>
  <c r="O1371" i="16"/>
  <c r="T1371" i="16"/>
  <c r="O821" i="16"/>
  <c r="T821" i="16"/>
  <c r="O2314" i="16"/>
  <c r="T2314" i="16"/>
  <c r="O2286" i="16"/>
  <c r="T2286" i="16"/>
  <c r="O2569" i="16"/>
  <c r="T2569" i="16"/>
  <c r="O2191" i="16"/>
  <c r="T2191" i="16"/>
  <c r="O3476" i="16"/>
  <c r="T3476" i="16"/>
  <c r="O3723" i="16"/>
  <c r="T3723" i="16"/>
  <c r="O1868" i="16"/>
  <c r="T1868" i="16"/>
  <c r="O950" i="16"/>
  <c r="T950" i="16"/>
  <c r="O1322" i="16"/>
  <c r="T1322" i="16"/>
  <c r="O774" i="16"/>
  <c r="T774" i="16"/>
  <c r="O685" i="16"/>
  <c r="T685" i="16"/>
  <c r="O554" i="16"/>
  <c r="T554" i="16"/>
  <c r="O1947" i="16"/>
  <c r="T1947" i="16"/>
  <c r="O2793" i="16"/>
  <c r="T2793" i="16"/>
  <c r="O3155" i="16"/>
  <c r="T3155" i="16"/>
  <c r="O2063" i="16"/>
  <c r="T2063" i="16"/>
  <c r="O3578" i="16"/>
  <c r="T3578" i="16"/>
  <c r="O2159" i="16"/>
  <c r="T2159" i="16"/>
  <c r="O2413" i="16"/>
  <c r="T2413" i="16"/>
  <c r="O3392" i="16"/>
  <c r="T3392" i="16"/>
  <c r="O1442" i="16"/>
  <c r="T1442" i="16"/>
  <c r="O938" i="16"/>
  <c r="T938" i="16"/>
  <c r="O618" i="16"/>
  <c r="T618" i="16"/>
  <c r="O1772" i="16"/>
  <c r="T1772" i="16"/>
  <c r="O454" i="16"/>
  <c r="T454" i="16"/>
  <c r="O2649" i="16"/>
  <c r="T2649" i="16"/>
  <c r="O2980" i="16"/>
  <c r="T2980" i="16"/>
  <c r="O1920" i="16"/>
  <c r="T1920" i="16"/>
  <c r="O3104" i="16"/>
  <c r="T3104" i="16"/>
  <c r="O3434" i="16"/>
  <c r="T3434" i="16"/>
  <c r="O3761" i="16"/>
  <c r="T3761" i="16"/>
  <c r="O2405" i="16"/>
  <c r="T2405" i="16"/>
  <c r="O3791" i="16"/>
  <c r="T3791" i="16"/>
  <c r="O3443" i="16"/>
  <c r="T3443" i="16"/>
  <c r="O3373" i="16"/>
  <c r="T3373" i="16"/>
  <c r="O3176" i="16"/>
  <c r="T3176" i="16"/>
  <c r="O3506" i="16"/>
  <c r="T3506" i="16"/>
  <c r="O1991" i="16"/>
  <c r="T1991" i="16"/>
  <c r="O794" i="16"/>
  <c r="T794" i="16"/>
  <c r="O1182" i="16"/>
  <c r="T1182" i="16"/>
  <c r="O1364" i="16"/>
  <c r="T1364" i="16"/>
  <c r="O310" i="16"/>
  <c r="T310" i="16"/>
  <c r="O1546" i="16"/>
  <c r="T1546" i="16"/>
  <c r="O2928" i="16"/>
  <c r="T2928" i="16"/>
  <c r="O2765" i="16"/>
  <c r="T2765" i="16"/>
  <c r="O1620" i="16"/>
  <c r="T1620" i="16"/>
  <c r="O3019" i="16"/>
  <c r="T3019" i="16"/>
  <c r="O2012" i="16"/>
  <c r="T2012" i="16"/>
  <c r="O1955" i="16"/>
  <c r="T1955" i="16"/>
  <c r="O1574" i="16"/>
  <c r="T1574" i="16"/>
  <c r="O1469" i="16"/>
  <c r="T1469" i="16"/>
  <c r="O298" i="16"/>
  <c r="T298" i="16"/>
  <c r="O1366" i="16"/>
  <c r="T1366" i="16"/>
  <c r="O2779" i="16"/>
  <c r="T2779" i="16"/>
  <c r="O186" i="16"/>
  <c r="T186" i="16"/>
  <c r="O1222" i="16"/>
  <c r="T1222" i="16"/>
  <c r="O2554" i="16"/>
  <c r="T2554" i="16"/>
  <c r="O2633" i="16"/>
  <c r="T2633" i="16"/>
  <c r="O2444" i="16"/>
  <c r="T2444" i="16"/>
  <c r="O2751" i="16"/>
  <c r="T2751" i="16"/>
  <c r="O2781" i="16"/>
  <c r="T2781" i="16"/>
  <c r="O3111" i="16"/>
  <c r="T3111" i="16"/>
  <c r="O2542" i="16"/>
  <c r="T2542" i="16"/>
  <c r="O2783" i="16"/>
  <c r="T2783" i="16"/>
  <c r="O2556" i="16"/>
  <c r="T2556" i="16"/>
  <c r="O2622" i="16"/>
  <c r="T2622" i="16"/>
  <c r="O1477" i="16"/>
  <c r="T1477" i="16"/>
  <c r="O3181" i="16"/>
  <c r="T3181" i="16"/>
  <c r="O3680" i="16"/>
  <c r="T3680" i="16"/>
  <c r="O2188" i="16"/>
  <c r="T2188" i="16"/>
  <c r="O3573" i="16"/>
  <c r="T3573" i="16"/>
  <c r="O3532" i="16"/>
  <c r="T3532" i="16"/>
  <c r="O3162" i="16"/>
  <c r="T3162" i="16"/>
  <c r="O2628" i="16"/>
  <c r="T2628" i="16"/>
  <c r="O2694" i="16"/>
  <c r="T2694" i="16"/>
  <c r="O1548" i="16"/>
  <c r="T1548" i="16"/>
  <c r="O2948" i="16"/>
  <c r="T2948" i="16"/>
  <c r="O3253" i="16"/>
  <c r="T3253" i="16"/>
  <c r="O1529" i="16"/>
  <c r="T1529" i="16"/>
  <c r="O596" i="16"/>
  <c r="T596" i="16"/>
  <c r="O1702" i="16"/>
  <c r="T1702" i="16"/>
  <c r="O371" i="16"/>
  <c r="T371" i="16"/>
  <c r="O1751" i="16"/>
  <c r="T1751" i="16"/>
  <c r="O1141" i="16"/>
  <c r="T1141" i="16"/>
  <c r="O638" i="16"/>
  <c r="T638" i="16"/>
  <c r="O1885" i="16"/>
  <c r="T1885" i="16"/>
  <c r="O280" i="16"/>
  <c r="T280" i="16"/>
  <c r="O1431" i="16"/>
  <c r="T1431" i="16"/>
  <c r="O844" i="16"/>
  <c r="T844" i="16"/>
  <c r="O1326" i="16"/>
  <c r="T1326" i="16"/>
  <c r="O356" i="16"/>
  <c r="T356" i="16"/>
  <c r="O1472" i="16"/>
  <c r="T1472" i="16"/>
  <c r="O153" i="16"/>
  <c r="T153" i="16"/>
  <c r="O876" i="16"/>
  <c r="T876" i="16"/>
  <c r="O1487" i="16"/>
  <c r="T1487" i="16"/>
  <c r="O997" i="16"/>
  <c r="T997" i="16"/>
  <c r="O1801" i="16"/>
  <c r="T1801" i="16"/>
  <c r="O845" i="16"/>
  <c r="T845" i="16"/>
  <c r="O2798" i="16"/>
  <c r="T2798" i="16"/>
  <c r="O1922" i="16"/>
  <c r="T1922" i="16"/>
  <c r="O951" i="16"/>
  <c r="T951" i="16"/>
  <c r="O2300" i="16"/>
  <c r="T2300" i="16"/>
  <c r="O2606" i="16"/>
  <c r="T2606" i="16"/>
  <c r="O2637" i="16"/>
  <c r="T2637" i="16"/>
  <c r="O2967" i="16"/>
  <c r="T2967" i="16"/>
  <c r="O2740" i="16"/>
  <c r="T2740" i="16"/>
  <c r="O2478" i="16"/>
  <c r="T2478" i="16"/>
  <c r="O1332" i="16"/>
  <c r="T1332" i="16"/>
  <c r="O3037" i="16"/>
  <c r="T3037" i="16"/>
  <c r="O3536" i="16"/>
  <c r="T3536" i="16"/>
  <c r="O3521" i="16"/>
  <c r="T3521" i="16"/>
  <c r="O3429" i="16"/>
  <c r="T3429" i="16"/>
  <c r="O3771" i="16"/>
  <c r="T3771" i="16"/>
  <c r="O3058" i="16"/>
  <c r="T3058" i="16"/>
  <c r="O3389" i="16"/>
  <c r="T3389" i="16"/>
  <c r="O3017" i="16"/>
  <c r="T3017" i="16"/>
  <c r="O2484" i="16"/>
  <c r="T2484" i="16"/>
  <c r="O2550" i="16"/>
  <c r="T2550" i="16"/>
  <c r="O1404" i="16"/>
  <c r="T1404" i="16"/>
  <c r="O3109" i="16"/>
  <c r="T3109" i="16"/>
  <c r="O1385" i="16"/>
  <c r="T1385" i="16"/>
  <c r="O451" i="16"/>
  <c r="T451" i="16"/>
  <c r="O417" i="16"/>
  <c r="T417" i="16"/>
  <c r="O1557" i="16"/>
  <c r="T1557" i="16"/>
  <c r="O215" i="16"/>
  <c r="T215" i="16"/>
  <c r="O1080" i="16"/>
  <c r="T1080" i="16"/>
  <c r="O495" i="16"/>
  <c r="T495" i="16"/>
  <c r="O1741" i="16"/>
  <c r="T1741" i="16"/>
  <c r="O1287" i="16"/>
  <c r="T1287" i="16"/>
  <c r="O701" i="16"/>
  <c r="T701" i="16"/>
  <c r="O881" i="16"/>
  <c r="T881" i="16"/>
  <c r="O200" i="16"/>
  <c r="T200" i="16"/>
  <c r="O1328" i="16"/>
  <c r="T1328" i="16"/>
  <c r="O2049" i="16"/>
  <c r="T2049" i="16"/>
  <c r="O731" i="16"/>
  <c r="T731" i="16"/>
  <c r="O1307" i="16"/>
  <c r="T1307" i="16"/>
  <c r="O851" i="16"/>
  <c r="T851" i="16"/>
  <c r="O584" i="16"/>
  <c r="T584" i="16"/>
  <c r="O2442" i="16"/>
  <c r="T2442" i="16"/>
  <c r="O2025" i="16"/>
  <c r="T2025" i="16"/>
  <c r="O3683" i="16"/>
  <c r="T3683" i="16"/>
  <c r="O1939" i="16"/>
  <c r="T1939" i="16"/>
  <c r="O1823" i="16"/>
  <c r="T1823" i="16"/>
  <c r="O2635" i="16"/>
  <c r="T2635" i="16"/>
  <c r="O2941" i="16"/>
  <c r="T2941" i="16"/>
  <c r="O2420" i="16"/>
  <c r="T2420" i="16"/>
  <c r="O2726" i="16"/>
  <c r="T2726" i="16"/>
  <c r="O2943" i="16"/>
  <c r="T2943" i="16"/>
  <c r="O2716" i="16"/>
  <c r="T2716" i="16"/>
  <c r="O2327" i="16"/>
  <c r="T2327" i="16"/>
  <c r="O2345" i="16"/>
  <c r="T2345" i="16"/>
  <c r="O3175" i="16"/>
  <c r="T3175" i="16"/>
  <c r="O2028" i="16"/>
  <c r="T2028" i="16"/>
  <c r="O3427" i="16"/>
  <c r="T3427" i="16"/>
  <c r="O3733" i="16"/>
  <c r="T3733" i="16"/>
  <c r="O3398" i="16"/>
  <c r="T3398" i="16"/>
  <c r="O2973" i="16"/>
  <c r="T2973" i="16"/>
  <c r="O3304" i="16"/>
  <c r="T3304" i="16"/>
  <c r="O2788" i="16"/>
  <c r="T2788" i="16"/>
  <c r="O2399" i="16"/>
  <c r="T2399" i="16"/>
  <c r="O1533" i="16"/>
  <c r="T1533" i="16"/>
  <c r="O506" i="16"/>
  <c r="T506" i="16"/>
  <c r="O425" i="16"/>
  <c r="T425" i="16"/>
  <c r="O715" i="16"/>
  <c r="T715" i="16"/>
  <c r="O538" i="16"/>
  <c r="T538" i="16"/>
  <c r="O779" i="16"/>
  <c r="T779" i="16"/>
  <c r="O1537" i="16"/>
  <c r="T1537" i="16"/>
  <c r="O1851" i="16"/>
  <c r="T1851" i="16"/>
  <c r="O1684" i="16"/>
  <c r="T1684" i="16"/>
  <c r="O281" i="16"/>
  <c r="T281" i="16"/>
  <c r="O176" i="16"/>
  <c r="T176" i="16"/>
  <c r="O309" i="16"/>
  <c r="T309" i="16"/>
  <c r="O1448" i="16"/>
  <c r="T1448" i="16"/>
  <c r="O108" i="16"/>
  <c r="T108" i="16"/>
  <c r="O884" i="16"/>
  <c r="T884" i="16"/>
  <c r="O3479" i="16"/>
  <c r="T3479" i="16"/>
  <c r="O3629" i="16"/>
  <c r="T3629" i="16"/>
  <c r="O2364" i="16"/>
  <c r="T2364" i="16"/>
  <c r="O2432" i="16"/>
  <c r="T2432" i="16"/>
  <c r="O2738" i="16"/>
  <c r="T2738" i="16"/>
  <c r="O2182" i="16"/>
  <c r="T2182" i="16"/>
  <c r="O2385" i="16"/>
  <c r="T2385" i="16"/>
  <c r="O2728" i="16"/>
  <c r="T2728" i="16"/>
  <c r="O2212" i="16"/>
  <c r="T2212" i="16"/>
  <c r="O2113" i="16"/>
  <c r="T2113" i="16"/>
  <c r="O2166" i="16"/>
  <c r="T2166" i="16"/>
  <c r="O3296" i="16"/>
  <c r="T3296" i="16"/>
  <c r="O3601" i="16"/>
  <c r="T3601" i="16"/>
  <c r="O3224" i="16"/>
  <c r="T3224" i="16"/>
  <c r="O3554" i="16"/>
  <c r="T3554" i="16"/>
  <c r="O3087" i="16"/>
  <c r="T3087" i="16"/>
  <c r="O2268" i="16"/>
  <c r="T2268" i="16"/>
  <c r="O2284" i="16"/>
  <c r="T2284" i="16"/>
  <c r="O2184" i="16"/>
  <c r="T2184" i="16"/>
  <c r="O2237" i="16"/>
  <c r="T2237" i="16"/>
  <c r="O1104" i="16"/>
  <c r="T1104" i="16"/>
  <c r="O1634" i="16"/>
  <c r="T1634" i="16"/>
  <c r="O1048" i="16"/>
  <c r="T1048" i="16"/>
  <c r="O1567" i="16"/>
  <c r="T1567" i="16"/>
  <c r="O261" i="16"/>
  <c r="T261" i="16"/>
  <c r="O1401" i="16"/>
  <c r="T1401" i="16"/>
  <c r="O58" i="16"/>
  <c r="T58" i="16"/>
  <c r="O1224" i="16"/>
  <c r="T1224" i="16"/>
  <c r="O781" i="16"/>
  <c r="T781" i="16"/>
  <c r="O1919" i="16"/>
  <c r="T1919" i="16"/>
  <c r="O757" i="16"/>
  <c r="T757" i="16"/>
  <c r="O1131" i="16"/>
  <c r="T1131" i="16"/>
  <c r="O543" i="16"/>
  <c r="T543" i="16"/>
  <c r="O1408" i="16"/>
  <c r="T1408" i="16"/>
  <c r="O785" i="16"/>
  <c r="T785" i="16"/>
  <c r="O1025" i="16"/>
  <c r="T1025" i="16"/>
  <c r="O1075" i="16"/>
  <c r="T1075" i="16"/>
  <c r="O753" i="16"/>
  <c r="T753" i="16"/>
  <c r="O1173" i="16"/>
  <c r="T1173" i="16"/>
  <c r="O1139" i="16"/>
  <c r="T1139" i="16"/>
  <c r="O696" i="16"/>
  <c r="T696" i="16"/>
  <c r="O252" i="16"/>
  <c r="T252" i="16"/>
  <c r="O2594" i="16"/>
  <c r="T2594" i="16"/>
  <c r="O3784" i="16"/>
  <c r="T3784" i="16"/>
  <c r="O2242" i="16"/>
  <c r="T2242" i="16"/>
  <c r="O2584" i="16"/>
  <c r="T2584" i="16"/>
  <c r="O2068" i="16"/>
  <c r="T2068" i="16"/>
  <c r="O3767" i="16"/>
  <c r="T3767" i="16"/>
  <c r="O2022" i="16"/>
  <c r="T2022" i="16"/>
  <c r="O1906" i="16"/>
  <c r="T1906" i="16"/>
  <c r="O3457" i="16"/>
  <c r="T3457" i="16"/>
  <c r="O3079" i="16"/>
  <c r="T3079" i="16"/>
  <c r="O3410" i="16"/>
  <c r="T3410" i="16"/>
  <c r="O3028" i="16"/>
  <c r="T3028" i="16"/>
  <c r="O2602" i="16"/>
  <c r="T2602" i="16"/>
  <c r="O2124" i="16"/>
  <c r="T2124" i="16"/>
  <c r="O2141" i="16"/>
  <c r="T2141" i="16"/>
  <c r="O2094" i="16"/>
  <c r="T2094" i="16"/>
  <c r="O1980" i="16"/>
  <c r="T1980" i="16"/>
  <c r="O1492" i="16"/>
  <c r="T1492" i="16"/>
  <c r="O904" i="16"/>
  <c r="T904" i="16"/>
  <c r="O296" i="16"/>
  <c r="T296" i="16"/>
  <c r="O1411" i="16"/>
  <c r="T1411" i="16"/>
  <c r="O1257" i="16"/>
  <c r="T1257" i="16"/>
  <c r="O2074" i="16"/>
  <c r="T2074" i="16"/>
  <c r="O637" i="16"/>
  <c r="T637" i="16"/>
  <c r="O1118" i="16"/>
  <c r="T1118" i="16"/>
  <c r="O400" i="16"/>
  <c r="T400" i="16"/>
  <c r="O1263" i="16"/>
  <c r="T1263" i="16"/>
  <c r="O641" i="16"/>
  <c r="T641" i="16"/>
  <c r="O883" i="16"/>
  <c r="T883" i="16"/>
  <c r="O931" i="16"/>
  <c r="T931" i="16"/>
  <c r="O1915" i="16"/>
  <c r="T1915" i="16"/>
  <c r="O1989" i="16"/>
  <c r="T1989" i="16"/>
  <c r="O553" i="16"/>
  <c r="T553" i="16"/>
  <c r="O519" i="16"/>
  <c r="T519" i="16"/>
  <c r="O2077" i="16"/>
  <c r="T2077" i="16"/>
  <c r="O2100" i="16"/>
  <c r="T2100" i="16"/>
  <c r="O2145" i="16"/>
  <c r="T2145" i="16"/>
  <c r="O2450" i="16"/>
  <c r="T2450" i="16"/>
  <c r="O2235" i="16"/>
  <c r="T2235" i="16"/>
  <c r="O2097" i="16"/>
  <c r="T2097" i="16"/>
  <c r="O2440" i="16"/>
  <c r="T2440" i="16"/>
  <c r="O1925" i="16"/>
  <c r="T1925" i="16"/>
  <c r="O3624" i="16"/>
  <c r="T3624" i="16"/>
  <c r="O1877" i="16"/>
  <c r="T1877" i="16"/>
  <c r="O1762" i="16"/>
  <c r="T1762" i="16"/>
  <c r="O3313" i="16"/>
  <c r="T3313" i="16"/>
  <c r="O3267" i="16"/>
  <c r="T3267" i="16"/>
  <c r="O2800" i="16"/>
  <c r="T2800" i="16"/>
  <c r="O1997" i="16"/>
  <c r="T1997" i="16"/>
  <c r="O3695" i="16"/>
  <c r="T3695" i="16"/>
  <c r="O1950" i="16"/>
  <c r="T1950" i="16"/>
  <c r="O1347" i="16"/>
  <c r="T1347" i="16"/>
  <c r="O760" i="16"/>
  <c r="T760" i="16"/>
  <c r="O1085" i="16"/>
  <c r="T1085" i="16"/>
  <c r="O151" i="16"/>
  <c r="T151" i="16"/>
  <c r="O991" i="16"/>
  <c r="T991" i="16"/>
  <c r="O1113" i="16"/>
  <c r="T1113" i="16"/>
  <c r="O791" i="16"/>
  <c r="T791" i="16"/>
  <c r="O1918" i="16"/>
  <c r="T1918" i="16"/>
  <c r="O492" i="16"/>
  <c r="T492" i="16"/>
  <c r="O1055" i="16"/>
  <c r="T1055" i="16"/>
  <c r="O471" i="16"/>
  <c r="T471" i="16"/>
  <c r="O255" i="16"/>
  <c r="T255" i="16"/>
  <c r="O1120" i="16"/>
  <c r="T1120" i="16"/>
  <c r="O496" i="16"/>
  <c r="T496" i="16"/>
  <c r="O1722" i="16"/>
  <c r="T1722" i="16"/>
  <c r="O787" i="16"/>
  <c r="T787" i="16"/>
  <c r="O1771" i="16"/>
  <c r="T1771" i="16"/>
  <c r="O465" i="16"/>
  <c r="T465" i="16"/>
  <c r="O1881" i="16"/>
  <c r="T1881" i="16"/>
  <c r="O561" i="16"/>
  <c r="T561" i="16"/>
  <c r="O1811" i="16"/>
  <c r="T1811" i="16"/>
  <c r="O737" i="16"/>
  <c r="T737" i="16"/>
  <c r="O3225" i="16"/>
  <c r="T3225" i="16"/>
  <c r="O3574" i="16"/>
  <c r="T3574" i="16"/>
  <c r="O1817" i="16"/>
  <c r="T1817" i="16"/>
  <c r="O3751" i="16"/>
  <c r="T3751" i="16"/>
  <c r="O2270" i="16"/>
  <c r="T2270" i="16"/>
  <c r="O3693" i="16"/>
  <c r="T3693" i="16"/>
  <c r="O2200" i="16"/>
  <c r="T2200" i="16"/>
  <c r="O2638" i="16"/>
  <c r="T2638" i="16"/>
  <c r="O2979" i="16"/>
  <c r="T2979" i="16"/>
  <c r="O1140" i="16"/>
  <c r="T1140" i="16"/>
  <c r="O2540" i="16"/>
  <c r="T2540" i="16"/>
  <c r="O2844" i="16"/>
  <c r="T2844" i="16"/>
  <c r="O3823" i="16"/>
  <c r="T3823" i="16"/>
  <c r="O3765" i="16"/>
  <c r="T3765" i="16"/>
  <c r="O1424" i="16"/>
  <c r="T1424" i="16"/>
  <c r="O1473" i="16"/>
  <c r="T1473" i="16"/>
  <c r="O83" i="16"/>
  <c r="T83" i="16"/>
  <c r="O1886" i="16"/>
  <c r="T1886" i="16"/>
  <c r="O339" i="16"/>
  <c r="T339" i="16"/>
  <c r="O112" i="16"/>
  <c r="T112" i="16"/>
  <c r="O1193" i="16"/>
  <c r="T1193" i="16"/>
  <c r="O823" i="16"/>
  <c r="T823" i="16"/>
  <c r="O1952" i="16"/>
  <c r="T1952" i="16"/>
  <c r="O645" i="16"/>
  <c r="T645" i="16"/>
  <c r="O1208" i="16"/>
  <c r="T1208" i="16"/>
  <c r="O1175" i="16"/>
  <c r="T1175" i="16"/>
  <c r="O733" i="16"/>
  <c r="T733" i="16"/>
  <c r="O1393" i="16"/>
  <c r="T1393" i="16"/>
  <c r="O831" i="16"/>
  <c r="T831" i="16"/>
  <c r="O928" i="16"/>
  <c r="T928" i="16"/>
  <c r="O1108" i="16"/>
  <c r="T1108" i="16"/>
  <c r="O208" i="16"/>
  <c r="T208" i="16"/>
  <c r="O3500" i="16"/>
  <c r="T3500" i="16"/>
  <c r="O3842" i="16"/>
  <c r="T3842" i="16"/>
  <c r="O3275" i="16"/>
  <c r="T3275" i="16"/>
  <c r="O3604" i="16"/>
  <c r="T3604" i="16"/>
  <c r="O3701" i="16"/>
  <c r="T3701" i="16"/>
  <c r="O3288" i="16"/>
  <c r="T3288" i="16"/>
  <c r="O3354" i="16"/>
  <c r="T3354" i="16"/>
  <c r="O2174" i="16"/>
  <c r="T2174" i="16"/>
  <c r="O3596" i="16"/>
  <c r="T3596" i="16"/>
  <c r="O3762" i="16"/>
  <c r="T3762" i="16"/>
  <c r="O2907" i="16"/>
  <c r="T2907" i="16"/>
  <c r="O2824" i="16"/>
  <c r="T2824" i="16"/>
  <c r="O2164" i="16"/>
  <c r="T2164" i="16"/>
  <c r="O3630" i="16"/>
  <c r="T3630" i="16"/>
  <c r="O2246" i="16"/>
  <c r="T2246" i="16"/>
  <c r="O3667" i="16"/>
  <c r="T3667" i="16"/>
  <c r="O2173" i="16"/>
  <c r="T2173" i="16"/>
  <c r="O1265" i="16"/>
  <c r="T1265" i="16"/>
  <c r="O1555" i="16"/>
  <c r="T1555" i="16"/>
  <c r="O457" i="16"/>
  <c r="T457" i="16"/>
  <c r="O1861" i="16"/>
  <c r="T1861" i="16"/>
  <c r="O1001" i="16"/>
  <c r="T1001" i="16"/>
  <c r="O1144" i="16"/>
  <c r="T1144" i="16"/>
  <c r="O1745" i="16"/>
  <c r="T1745" i="16"/>
  <c r="O811" i="16"/>
  <c r="T811" i="16"/>
  <c r="O1339" i="16"/>
  <c r="T1339" i="16"/>
  <c r="O45" i="16"/>
  <c r="T45" i="16"/>
  <c r="O1197" i="16"/>
  <c r="T1197" i="16"/>
  <c r="O2014" i="16"/>
  <c r="T2014" i="16"/>
  <c r="O576" i="16"/>
  <c r="T576" i="16"/>
  <c r="O949" i="16"/>
  <c r="T949" i="16"/>
  <c r="O1633" i="16"/>
  <c r="T1633" i="16"/>
  <c r="O2937" i="16"/>
  <c r="T2937" i="16"/>
  <c r="O3616" i="16"/>
  <c r="T3616" i="16"/>
  <c r="O3101" i="16"/>
  <c r="T3101" i="16"/>
  <c r="O3367" i="16"/>
  <c r="T3367" i="16"/>
  <c r="O2185" i="16"/>
  <c r="T2185" i="16"/>
  <c r="O3462" i="16"/>
  <c r="T3462" i="16"/>
  <c r="O3769" i="16"/>
  <c r="T3769" i="16"/>
  <c r="O2349" i="16"/>
  <c r="T2349" i="16"/>
  <c r="O2692" i="16"/>
  <c r="T2692" i="16"/>
  <c r="O2303" i="16"/>
  <c r="T2303" i="16"/>
  <c r="O2321" i="16"/>
  <c r="T2321" i="16"/>
  <c r="O3731" i="16"/>
  <c r="T3731" i="16"/>
  <c r="O1986" i="16"/>
  <c r="T1986" i="16"/>
  <c r="O2252" i="16"/>
  <c r="T2252" i="16"/>
  <c r="O3535" i="16"/>
  <c r="T3535" i="16"/>
  <c r="O3841" i="16"/>
  <c r="T3841" i="16"/>
  <c r="O3794" i="16"/>
  <c r="T3794" i="16"/>
  <c r="O1135" i="16"/>
  <c r="T1135" i="16"/>
  <c r="O860" i="16"/>
  <c r="T860" i="16"/>
  <c r="O1163" i="16"/>
  <c r="T1163" i="16"/>
  <c r="O827" i="16"/>
  <c r="T827" i="16"/>
  <c r="O182" i="16"/>
  <c r="T182" i="16"/>
  <c r="O1585" i="16"/>
  <c r="T1585" i="16"/>
  <c r="O1455" i="16"/>
  <c r="T1455" i="16"/>
  <c r="O868" i="16"/>
  <c r="T868" i="16"/>
  <c r="O905" i="16"/>
  <c r="T905" i="16"/>
  <c r="O536" i="16"/>
  <c r="T536" i="16"/>
  <c r="O1663" i="16"/>
  <c r="T1663" i="16"/>
  <c r="O357" i="16"/>
  <c r="T357" i="16"/>
  <c r="O1917" i="16"/>
  <c r="T1917" i="16"/>
  <c r="O599" i="16"/>
  <c r="T599" i="16"/>
  <c r="O1858" i="16"/>
  <c r="T1858" i="16"/>
  <c r="O444" i="16"/>
  <c r="T444" i="16"/>
  <c r="O817" i="16"/>
  <c r="T817" i="16"/>
  <c r="O544" i="16"/>
  <c r="T544" i="16"/>
  <c r="O1226" i="16"/>
  <c r="T1226" i="16"/>
  <c r="O640" i="16"/>
  <c r="T640" i="16"/>
  <c r="O678" i="16"/>
  <c r="T678" i="16"/>
  <c r="O1893" i="16"/>
  <c r="T1893" i="16"/>
  <c r="O2400" i="16"/>
  <c r="T2400" i="16"/>
  <c r="O1649" i="16"/>
  <c r="T1649" i="16"/>
  <c r="O3213" i="16"/>
  <c r="T3213" i="16"/>
  <c r="O3544" i="16"/>
  <c r="T3544" i="16"/>
  <c r="O2987" i="16"/>
  <c r="T2987" i="16"/>
  <c r="O3315" i="16"/>
  <c r="T3315" i="16"/>
  <c r="O3216" i="16"/>
  <c r="T3216" i="16"/>
  <c r="O3233" i="16"/>
  <c r="T3233" i="16"/>
  <c r="O2999" i="16"/>
  <c r="T2999" i="16"/>
  <c r="O3054" i="16"/>
  <c r="T3054" i="16"/>
  <c r="O3307" i="16"/>
  <c r="T3307" i="16"/>
  <c r="O3613" i="16"/>
  <c r="T3613" i="16"/>
  <c r="O2618" i="16"/>
  <c r="T2618" i="16"/>
  <c r="O2536" i="16"/>
  <c r="T2536" i="16"/>
  <c r="O1878" i="16"/>
  <c r="T1878" i="16"/>
  <c r="O3126" i="16"/>
  <c r="T3126" i="16"/>
  <c r="O3379" i="16"/>
  <c r="T3379" i="16"/>
  <c r="O3685" i="16"/>
  <c r="T3685" i="16"/>
  <c r="O1027" i="16"/>
  <c r="T1027" i="16"/>
  <c r="O1269" i="16"/>
  <c r="T1269" i="16"/>
  <c r="O169" i="16"/>
  <c r="T169" i="16"/>
  <c r="O1572" i="16"/>
  <c r="T1572" i="16"/>
  <c r="O1070" i="16"/>
  <c r="T1070" i="16"/>
  <c r="O712" i="16"/>
  <c r="T712" i="16"/>
  <c r="O1863" i="16"/>
  <c r="T1863" i="16"/>
  <c r="O233" i="16"/>
  <c r="T233" i="16"/>
  <c r="O789" i="16"/>
  <c r="T789" i="16"/>
  <c r="O1905" i="16"/>
  <c r="T1905" i="16"/>
  <c r="O587" i="16"/>
  <c r="T587" i="16"/>
  <c r="O1690" i="16"/>
  <c r="T1690" i="16"/>
  <c r="O288" i="16"/>
  <c r="T288" i="16"/>
  <c r="O2040" i="16"/>
  <c r="T2040" i="16"/>
  <c r="O1345" i="16"/>
  <c r="T1345" i="16"/>
  <c r="O841" i="16"/>
  <c r="T841" i="16"/>
  <c r="O2732" i="16"/>
  <c r="T2732" i="16"/>
  <c r="O3063" i="16"/>
  <c r="T3063" i="16"/>
  <c r="O3399" i="16"/>
  <c r="T3399" i="16"/>
  <c r="O2842" i="16"/>
  <c r="T2842" i="16"/>
  <c r="O3071" i="16"/>
  <c r="T3071" i="16"/>
  <c r="O3089" i="16"/>
  <c r="T3089" i="16"/>
  <c r="O2856" i="16"/>
  <c r="T2856" i="16"/>
  <c r="O2909" i="16"/>
  <c r="T2909" i="16"/>
  <c r="O3163" i="16"/>
  <c r="T3163" i="16"/>
  <c r="O2134" i="16"/>
  <c r="T2134" i="16"/>
  <c r="O2392" i="16"/>
  <c r="T2392" i="16"/>
  <c r="O3490" i="16"/>
  <c r="T3490" i="16"/>
  <c r="O3819" i="16"/>
  <c r="T3819" i="16"/>
  <c r="O3449" i="16"/>
  <c r="T3449" i="16"/>
  <c r="O2927" i="16"/>
  <c r="T2927" i="16"/>
  <c r="O2982" i="16"/>
  <c r="T2982" i="16"/>
  <c r="O1835" i="16"/>
  <c r="T1835" i="16"/>
  <c r="O3541" i="16"/>
  <c r="T3541" i="16"/>
  <c r="O833" i="16"/>
  <c r="T833" i="16"/>
  <c r="O1124" i="16"/>
  <c r="T1124" i="16"/>
  <c r="O1990" i="16"/>
  <c r="T1990" i="16"/>
  <c r="O671" i="16"/>
  <c r="T671" i="16"/>
  <c r="O1223" i="16"/>
  <c r="T1223" i="16"/>
  <c r="O1429" i="16"/>
  <c r="T1429" i="16"/>
  <c r="O926" i="16"/>
  <c r="T926" i="16"/>
  <c r="O568" i="16"/>
  <c r="T568" i="16"/>
  <c r="O1719" i="16"/>
  <c r="T1719" i="16"/>
  <c r="O88" i="16"/>
  <c r="T88" i="16"/>
  <c r="O1312" i="16"/>
  <c r="T1312" i="16"/>
  <c r="O644" i="16"/>
  <c r="T644" i="16"/>
  <c r="O1761" i="16"/>
  <c r="T1761" i="16"/>
  <c r="O131" i="16"/>
  <c r="T131" i="16"/>
  <c r="O1847" i="16"/>
  <c r="T1847" i="16"/>
  <c r="O152" i="16"/>
  <c r="T152" i="16"/>
  <c r="O2647" i="16"/>
  <c r="T2647" i="16"/>
  <c r="O2953" i="16"/>
  <c r="T2953" i="16"/>
  <c r="O3007" i="16"/>
  <c r="T3007" i="16"/>
  <c r="O3338" i="16"/>
  <c r="T3338" i="16"/>
  <c r="O2974" i="16"/>
  <c r="T2974" i="16"/>
  <c r="O3303" i="16"/>
  <c r="T3303" i="16"/>
  <c r="O2771" i="16"/>
  <c r="T2771" i="16"/>
  <c r="O2790" i="16"/>
  <c r="T2790" i="16"/>
  <c r="O2700" i="16"/>
  <c r="T2700" i="16"/>
  <c r="O2754" i="16"/>
  <c r="T2754" i="16"/>
  <c r="O2084" i="16"/>
  <c r="T2084" i="16"/>
  <c r="O2391" i="16"/>
  <c r="T2391" i="16"/>
  <c r="O3813" i="16"/>
  <c r="T3813" i="16"/>
  <c r="O2319" i="16"/>
  <c r="T2319" i="16"/>
  <c r="O3417" i="16"/>
  <c r="T3417" i="16"/>
  <c r="O3759" i="16"/>
  <c r="T3759" i="16"/>
  <c r="O3334" i="16"/>
  <c r="T3334" i="16"/>
  <c r="O3664" i="16"/>
  <c r="T3664" i="16"/>
  <c r="O2843" i="16"/>
  <c r="T2843" i="16"/>
  <c r="O2772" i="16"/>
  <c r="T2772" i="16"/>
  <c r="O2826" i="16"/>
  <c r="T2826" i="16"/>
  <c r="O1679" i="16"/>
  <c r="T1679" i="16"/>
  <c r="O1203" i="16"/>
  <c r="T1203" i="16"/>
  <c r="O580" i="16"/>
  <c r="T580" i="16"/>
  <c r="O1015" i="16"/>
  <c r="T1015" i="16"/>
  <c r="O1112" i="16"/>
  <c r="T1112" i="16"/>
  <c r="O1977" i="16"/>
  <c r="T1977" i="16"/>
  <c r="O659" i="16"/>
  <c r="T659" i="16"/>
  <c r="O1931" i="16"/>
  <c r="T1931" i="16"/>
  <c r="O1272" i="16"/>
  <c r="T1272" i="16"/>
  <c r="O1707" i="16"/>
  <c r="T1707" i="16"/>
  <c r="O76" i="16"/>
  <c r="T76" i="16"/>
  <c r="O583" i="16"/>
  <c r="T583" i="16"/>
  <c r="O1602" i="16"/>
  <c r="T1602" i="16"/>
  <c r="O631" i="16"/>
  <c r="T631" i="16"/>
  <c r="O285" i="16"/>
  <c r="T285" i="16"/>
  <c r="O1749" i="16"/>
  <c r="T1749" i="16"/>
  <c r="O2411" i="16"/>
  <c r="T2411" i="16"/>
  <c r="O2803" i="16"/>
  <c r="T2803" i="16"/>
  <c r="O1584" i="16"/>
  <c r="T1584" i="16"/>
  <c r="O137" i="16"/>
  <c r="T137" i="16"/>
  <c r="O738" i="16"/>
  <c r="T738" i="16"/>
  <c r="O1181" i="16"/>
  <c r="T1181" i="16"/>
  <c r="O1054" i="16"/>
  <c r="T1054" i="16"/>
  <c r="O266" i="16"/>
  <c r="T266" i="16"/>
  <c r="O2613" i="16"/>
  <c r="T2613" i="16"/>
  <c r="O2374" i="16"/>
  <c r="T2374" i="16"/>
  <c r="O3120" i="16"/>
  <c r="T3120" i="16"/>
  <c r="O3068" i="16"/>
  <c r="T3068" i="16"/>
  <c r="O2446" i="16"/>
  <c r="T2446" i="16"/>
  <c r="O2417" i="16"/>
  <c r="T2417" i="16"/>
  <c r="O2065" i="16"/>
  <c r="T2065" i="16"/>
  <c r="O2055" i="16"/>
  <c r="T2055" i="16"/>
  <c r="O1648" i="16"/>
  <c r="T1648" i="16"/>
  <c r="O1844" i="16"/>
  <c r="T1844" i="16"/>
  <c r="O1534" i="16"/>
  <c r="T1534" i="16"/>
  <c r="O190" i="16"/>
  <c r="T190" i="16"/>
  <c r="O1114" i="16"/>
  <c r="T1114" i="16"/>
  <c r="O133" i="16"/>
  <c r="T133" i="16"/>
  <c r="O1034" i="16"/>
  <c r="T1034" i="16"/>
  <c r="O244" i="16"/>
  <c r="T244" i="16"/>
  <c r="O1158" i="16"/>
  <c r="T1158" i="16"/>
  <c r="O1616" i="16"/>
  <c r="T1616" i="16"/>
  <c r="O2522" i="16"/>
  <c r="T2522" i="16"/>
  <c r="O2195" i="16"/>
  <c r="T2195" i="16"/>
  <c r="O2051" i="16"/>
  <c r="T2051" i="16"/>
  <c r="O2841" i="16"/>
  <c r="T2841" i="16"/>
  <c r="O3170" i="16"/>
  <c r="T3170" i="16"/>
  <c r="O2758" i="16"/>
  <c r="T2758" i="16"/>
  <c r="O1374" i="16"/>
  <c r="T1374" i="16"/>
  <c r="O438" i="16"/>
  <c r="T438" i="16"/>
  <c r="O1261" i="16"/>
  <c r="T1261" i="16"/>
  <c r="O2059" i="16"/>
  <c r="T2059" i="16"/>
  <c r="O862" i="16"/>
  <c r="T862" i="16"/>
  <c r="O3336" i="16"/>
  <c r="T3336" i="16"/>
  <c r="O3415" i="16"/>
  <c r="T3415" i="16"/>
  <c r="O2222" i="16"/>
  <c r="T2222" i="16"/>
  <c r="O2289" i="16"/>
  <c r="T2289" i="16"/>
  <c r="O2379" i="16"/>
  <c r="T2379" i="16"/>
  <c r="O3837" i="16"/>
  <c r="T3837" i="16"/>
  <c r="O3152" i="16"/>
  <c r="T3152" i="16"/>
  <c r="O2698" i="16"/>
  <c r="T2698" i="16"/>
  <c r="O2944" i="16"/>
  <c r="T2944" i="16"/>
  <c r="O3839" i="16"/>
  <c r="T3839" i="16"/>
  <c r="O1230" i="16"/>
  <c r="T1230" i="16"/>
  <c r="O117" i="16"/>
  <c r="T117" i="16"/>
  <c r="O946" i="16"/>
  <c r="T946" i="16"/>
  <c r="O1728" i="16"/>
  <c r="T1728" i="16"/>
  <c r="O614" i="16"/>
  <c r="T614" i="16"/>
  <c r="O2005" i="16"/>
  <c r="T2005" i="16"/>
  <c r="O610" i="16"/>
  <c r="T610" i="16"/>
  <c r="O2023" i="16"/>
  <c r="T2023" i="16"/>
  <c r="O706" i="16"/>
  <c r="T706" i="16"/>
  <c r="O254" i="16"/>
  <c r="T254" i="16"/>
  <c r="O3191" i="16"/>
  <c r="T3191" i="16"/>
  <c r="O3246" i="16"/>
  <c r="T3246" i="16"/>
  <c r="O3728" i="16"/>
  <c r="T3728" i="16"/>
  <c r="O3682" i="16"/>
  <c r="T3682" i="16"/>
  <c r="O3008" i="16"/>
  <c r="T3008" i="16"/>
  <c r="O2936" i="16"/>
  <c r="T2936" i="16"/>
  <c r="O2553" i="16"/>
  <c r="T2553" i="16"/>
  <c r="O2883" i="16"/>
  <c r="T2883" i="16"/>
  <c r="O2459" i="16"/>
  <c r="T2459" i="16"/>
  <c r="O3754" i="16"/>
  <c r="T3754" i="16"/>
  <c r="O1836" i="16"/>
  <c r="T1836" i="16"/>
  <c r="O1254" i="16"/>
  <c r="T1254" i="16"/>
  <c r="O1558" i="16"/>
  <c r="T1558" i="16"/>
  <c r="O1862" i="16"/>
  <c r="T1862" i="16"/>
  <c r="O306" i="16"/>
  <c r="T306" i="16"/>
  <c r="O3555" i="16"/>
  <c r="T3555" i="16"/>
  <c r="O3371" i="16"/>
  <c r="T3371" i="16"/>
  <c r="O3388" i="16"/>
  <c r="T3388" i="16"/>
  <c r="O3588" i="16"/>
  <c r="T3588" i="16"/>
  <c r="O2179" i="16"/>
  <c r="T2179" i="16"/>
  <c r="O2485" i="16"/>
  <c r="T2485" i="16"/>
  <c r="O2591" i="16"/>
  <c r="T2591" i="16"/>
  <c r="O2609" i="16"/>
  <c r="T2609" i="16"/>
  <c r="O2219" i="16"/>
  <c r="T2219" i="16"/>
  <c r="O2274" i="16"/>
  <c r="T2274" i="16"/>
  <c r="O2342" i="16"/>
  <c r="T2342" i="16"/>
  <c r="O2271" i="16"/>
  <c r="T2271" i="16"/>
  <c r="O106" i="16"/>
  <c r="T106" i="16"/>
  <c r="O469" i="16"/>
  <c r="T469" i="16"/>
  <c r="O1744" i="16"/>
  <c r="T1744" i="16"/>
  <c r="O260" i="16"/>
  <c r="T260" i="16"/>
  <c r="O1756" i="16"/>
  <c r="T1756" i="16"/>
  <c r="O898" i="16"/>
  <c r="T898" i="16"/>
  <c r="O146" i="16"/>
  <c r="T146" i="16"/>
  <c r="O1515" i="16"/>
  <c r="T1515" i="16"/>
  <c r="O3164" i="16"/>
  <c r="T3164" i="16"/>
  <c r="O3495" i="16"/>
  <c r="T3495" i="16"/>
  <c r="O3503" i="16"/>
  <c r="T3503" i="16"/>
  <c r="O2577" i="16"/>
  <c r="T2577" i="16"/>
  <c r="O2482" i="16"/>
  <c r="T2482" i="16"/>
  <c r="O2147" i="16"/>
  <c r="T2147" i="16"/>
  <c r="O2118" i="16"/>
  <c r="T2118" i="16"/>
  <c r="O3360" i="16"/>
  <c r="T3360" i="16"/>
  <c r="O3438" i="16"/>
  <c r="T3438" i="16"/>
  <c r="O284" i="16"/>
  <c r="T284" i="16"/>
  <c r="O238" i="16"/>
  <c r="T238" i="16"/>
  <c r="O1462" i="16"/>
  <c r="T1462" i="16"/>
  <c r="O60" i="16"/>
  <c r="T60" i="16"/>
  <c r="O327" i="16"/>
  <c r="T327" i="16"/>
  <c r="O1586" i="16"/>
  <c r="T1586" i="16"/>
  <c r="O522" i="16"/>
  <c r="T522" i="16"/>
  <c r="O886" i="16"/>
  <c r="T886" i="16"/>
  <c r="O87" i="16"/>
  <c r="T87" i="16"/>
  <c r="O1502" i="16"/>
  <c r="T1502" i="16"/>
  <c r="O398" i="16"/>
  <c r="T398" i="16"/>
  <c r="O1333" i="16"/>
  <c r="T1333" i="16"/>
  <c r="O3266" i="16"/>
  <c r="T3266" i="16"/>
  <c r="O3286" i="16"/>
  <c r="T3286" i="16"/>
  <c r="O3082" i="16"/>
  <c r="T3082" i="16"/>
  <c r="O3300" i="16"/>
  <c r="T3300" i="16"/>
  <c r="O3391" i="16"/>
  <c r="T3391" i="16"/>
  <c r="O3722" i="16"/>
  <c r="T3722" i="16"/>
  <c r="O3660" i="16"/>
  <c r="T3660" i="16"/>
  <c r="O2557" i="16"/>
  <c r="T2557" i="16"/>
  <c r="O3464" i="16"/>
  <c r="T3464" i="16"/>
  <c r="O1082" i="16"/>
  <c r="T1082" i="16"/>
  <c r="O762" i="16"/>
  <c r="T762" i="16"/>
  <c r="O1470" i="16"/>
  <c r="T1470" i="16"/>
  <c r="O1106" i="16"/>
  <c r="T1106" i="16"/>
  <c r="O2079" i="16"/>
  <c r="T2079" i="16"/>
  <c r="O2876" i="16"/>
  <c r="T2876" i="16"/>
  <c r="O3206" i="16"/>
  <c r="T3206" i="16"/>
  <c r="O1908" i="16"/>
  <c r="T1908" i="16"/>
  <c r="O2278" i="16"/>
  <c r="T2278" i="16"/>
  <c r="O2194" i="16"/>
  <c r="T2194" i="16"/>
  <c r="O3635" i="16"/>
  <c r="T3635" i="16"/>
  <c r="O3575" i="16"/>
  <c r="T3575" i="16"/>
  <c r="O1830" i="16"/>
  <c r="T1830" i="16"/>
  <c r="O3072" i="16"/>
  <c r="T3072" i="16"/>
  <c r="O1979" i="16"/>
  <c r="T1979" i="16"/>
  <c r="O978" i="16"/>
  <c r="T978" i="16"/>
  <c r="O994" i="16"/>
  <c r="T994" i="16"/>
  <c r="O1150" i="16"/>
  <c r="T1150" i="16"/>
  <c r="O815" i="16"/>
  <c r="T815" i="16"/>
  <c r="O1299" i="16"/>
  <c r="T1299" i="16"/>
  <c r="O1458" i="16"/>
  <c r="T1458" i="16"/>
  <c r="O524" i="16"/>
  <c r="T524" i="16"/>
  <c r="O1758" i="16"/>
  <c r="T1758" i="16"/>
  <c r="O1215" i="16"/>
  <c r="T1215" i="16"/>
  <c r="O686" i="16"/>
  <c r="T686" i="16"/>
  <c r="O1880" i="16"/>
  <c r="T1880" i="16"/>
  <c r="O3069" i="16"/>
  <c r="T3069" i="16"/>
  <c r="O3172" i="16"/>
  <c r="T3172" i="16"/>
  <c r="O1764" i="16"/>
  <c r="T1764" i="16"/>
  <c r="O3468" i="16"/>
  <c r="T3468" i="16"/>
  <c r="O2476" i="16"/>
  <c r="T2476" i="16"/>
  <c r="O3654" i="16"/>
  <c r="T3654" i="16"/>
  <c r="O3432" i="16"/>
  <c r="T3432" i="16"/>
  <c r="O3234" i="16"/>
  <c r="T3234" i="16"/>
  <c r="O882" i="16"/>
  <c r="T882" i="16"/>
  <c r="O850" i="16"/>
  <c r="T850" i="16"/>
  <c r="O1156" i="16"/>
  <c r="T1156" i="16"/>
  <c r="O380" i="16"/>
  <c r="T380" i="16"/>
  <c r="O1614" i="16"/>
  <c r="T1614" i="16"/>
  <c r="O442" i="16"/>
  <c r="T442" i="16"/>
  <c r="O1522" i="16"/>
  <c r="T1522" i="16"/>
  <c r="O2769" i="16"/>
  <c r="T2769" i="16"/>
  <c r="O3099" i="16"/>
  <c r="T3099" i="16"/>
  <c r="O1608" i="16"/>
  <c r="T1608" i="16"/>
  <c r="O2861" i="16"/>
  <c r="T2861" i="16"/>
  <c r="O967" i="16"/>
  <c r="T967" i="16"/>
  <c r="O838" i="16"/>
  <c r="T838" i="16"/>
  <c r="O770" i="16"/>
  <c r="T770" i="16"/>
  <c r="O1838" i="16"/>
  <c r="T1838" i="16"/>
  <c r="O290" i="16"/>
  <c r="T290" i="16"/>
  <c r="O1983" i="16"/>
  <c r="T1983" i="16"/>
  <c r="O1604" i="16"/>
  <c r="T1604" i="16"/>
  <c r="O2091" i="16"/>
  <c r="T2091" i="16"/>
  <c r="O1210" i="16"/>
  <c r="T1210" i="16"/>
  <c r="O3000" i="16"/>
  <c r="T3000" i="16"/>
  <c r="O2830" i="16"/>
  <c r="T2830" i="16"/>
  <c r="O3159" i="16"/>
  <c r="T3159" i="16"/>
  <c r="O2627" i="16"/>
  <c r="T2627" i="16"/>
  <c r="O2544" i="16"/>
  <c r="T2544" i="16"/>
  <c r="O2610" i="16"/>
  <c r="T2610" i="16"/>
  <c r="O1465" i="16"/>
  <c r="T1465" i="16"/>
  <c r="O3726" i="16"/>
  <c r="T3726" i="16"/>
  <c r="O2245" i="16"/>
  <c r="T2245" i="16"/>
  <c r="O3668" i="16"/>
  <c r="T3668" i="16"/>
  <c r="O2176" i="16"/>
  <c r="T2176" i="16"/>
  <c r="O3273" i="16"/>
  <c r="T3273" i="16"/>
  <c r="O3189" i="16"/>
  <c r="T3189" i="16"/>
  <c r="O2699" i="16"/>
  <c r="T2699" i="16"/>
  <c r="O2616" i="16"/>
  <c r="T2616" i="16"/>
  <c r="O2683" i="16"/>
  <c r="T2683" i="16"/>
  <c r="O1536" i="16"/>
  <c r="T1536" i="16"/>
  <c r="O437" i="16"/>
  <c r="T437" i="16"/>
  <c r="O1804" i="16"/>
  <c r="T1804" i="16"/>
  <c r="O872" i="16"/>
  <c r="T872" i="16"/>
  <c r="O1998" i="16"/>
  <c r="T1998" i="16"/>
  <c r="O693" i="16"/>
  <c r="T693" i="16"/>
  <c r="O503" i="16"/>
  <c r="T503" i="16"/>
  <c r="O1739" i="16"/>
  <c r="T1739" i="16"/>
  <c r="O1129" i="16"/>
  <c r="T1129" i="16"/>
  <c r="O1692" i="16"/>
  <c r="T1692" i="16"/>
  <c r="O148" i="16"/>
  <c r="T148" i="16"/>
  <c r="O1563" i="16"/>
  <c r="T1563" i="16"/>
  <c r="O976" i="16"/>
  <c r="T976" i="16"/>
  <c r="O1839" i="16"/>
  <c r="T1839" i="16"/>
  <c r="O439" i="16"/>
  <c r="T439" i="16"/>
  <c r="O1457" i="16"/>
  <c r="T1457" i="16"/>
  <c r="O488" i="16"/>
  <c r="T488" i="16"/>
  <c r="O1460" i="16"/>
  <c r="T1460" i="16"/>
  <c r="O141" i="16"/>
  <c r="T141" i="16"/>
  <c r="O1605" i="16"/>
  <c r="T1605" i="16"/>
  <c r="O1643" i="16"/>
  <c r="T1643" i="16"/>
  <c r="O1658" i="16"/>
  <c r="T1658" i="16"/>
  <c r="O441" i="16"/>
  <c r="T441" i="16"/>
  <c r="O433" i="16"/>
  <c r="T433" i="16"/>
  <c r="O2720" i="16"/>
  <c r="T2720" i="16"/>
  <c r="O3049" i="16"/>
  <c r="T3049" i="16"/>
  <c r="O2674" i="16"/>
  <c r="T2674" i="16"/>
  <c r="O2500" i="16"/>
  <c r="T2500" i="16"/>
  <c r="O2401" i="16"/>
  <c r="T2401" i="16"/>
  <c r="O2466" i="16"/>
  <c r="T2466" i="16"/>
  <c r="O1321" i="16"/>
  <c r="T1321" i="16"/>
  <c r="O3046" i="16"/>
  <c r="T3046" i="16"/>
  <c r="O2472" i="16"/>
  <c r="T2472" i="16"/>
  <c r="O2538" i="16"/>
  <c r="T2538" i="16"/>
  <c r="O1392" i="16"/>
  <c r="T1392" i="16"/>
  <c r="O293" i="16"/>
  <c r="T293" i="16"/>
  <c r="O727" i="16"/>
  <c r="T727" i="16"/>
  <c r="O1689" i="16"/>
  <c r="T1689" i="16"/>
  <c r="O359" i="16"/>
  <c r="T359" i="16"/>
  <c r="O1571" i="16"/>
  <c r="T1571" i="16"/>
  <c r="O1068" i="16"/>
  <c r="T1068" i="16"/>
  <c r="O483" i="16"/>
  <c r="T483" i="16"/>
  <c r="O1550" i="16"/>
  <c r="T1550" i="16"/>
  <c r="O1419" i="16"/>
  <c r="T1419" i="16"/>
  <c r="O832" i="16"/>
  <c r="T832" i="16"/>
  <c r="O1697" i="16"/>
  <c r="T1697" i="16"/>
  <c r="O344" i="16"/>
  <c r="T344" i="16"/>
  <c r="O1317" i="16"/>
  <c r="T1317" i="16"/>
  <c r="O1461" i="16"/>
  <c r="T1461" i="16"/>
  <c r="O120" i="16"/>
  <c r="T120" i="16"/>
  <c r="O1463" i="16"/>
  <c r="T1463" i="16"/>
  <c r="O196" i="16"/>
  <c r="T196" i="16"/>
  <c r="O295" i="16"/>
  <c r="T295" i="16"/>
  <c r="O3729" i="16"/>
  <c r="T3729" i="16"/>
  <c r="O1974" i="16"/>
  <c r="T1974" i="16"/>
  <c r="O2304" i="16"/>
  <c r="T2304" i="16"/>
  <c r="O2359" i="16"/>
  <c r="T2359" i="16"/>
  <c r="O2696" i="16"/>
  <c r="T2696" i="16"/>
  <c r="O3026" i="16"/>
  <c r="T3026" i="16"/>
  <c r="O2787" i="16"/>
  <c r="T2787" i="16"/>
  <c r="O2704" i="16"/>
  <c r="T2704" i="16"/>
  <c r="O3178" i="16"/>
  <c r="T3178" i="16"/>
  <c r="O3197" i="16"/>
  <c r="T3197" i="16"/>
  <c r="O3107" i="16"/>
  <c r="T3107" i="16"/>
  <c r="O3161" i="16"/>
  <c r="T3161" i="16"/>
  <c r="O3127" i="16"/>
  <c r="T3127" i="16"/>
  <c r="O3055" i="16"/>
  <c r="T3055" i="16"/>
  <c r="O3386" i="16"/>
  <c r="T3386" i="16"/>
  <c r="O2528" i="16"/>
  <c r="T2528" i="16"/>
  <c r="O2858" i="16"/>
  <c r="T2858" i="16"/>
  <c r="O2434" i="16"/>
  <c r="T2434" i="16"/>
  <c r="O2776" i="16"/>
  <c r="T2776" i="16"/>
  <c r="O1799" i="16"/>
  <c r="T1799" i="16"/>
  <c r="O396" i="16"/>
  <c r="T396" i="16"/>
  <c r="O769" i="16"/>
  <c r="T769" i="16"/>
  <c r="O783" i="16"/>
  <c r="T783" i="16"/>
  <c r="O558" i="16"/>
  <c r="T558" i="16"/>
  <c r="O1781" i="16"/>
  <c r="T1781" i="16"/>
  <c r="O847" i="16"/>
  <c r="T847" i="16"/>
  <c r="O1831" i="16"/>
  <c r="T1831" i="16"/>
  <c r="O1363" i="16"/>
  <c r="T1363" i="16"/>
  <c r="O52" i="16"/>
  <c r="T52" i="16"/>
  <c r="O911" i="16"/>
  <c r="T911" i="16"/>
  <c r="O1703" i="16"/>
  <c r="T1703" i="16"/>
  <c r="O1093" i="16"/>
  <c r="T1093" i="16"/>
  <c r="O591" i="16"/>
  <c r="T591" i="16"/>
  <c r="O1981" i="16"/>
  <c r="T1981" i="16"/>
  <c r="O376" i="16"/>
  <c r="T376" i="16"/>
  <c r="O1553" i="16"/>
  <c r="T1553" i="16"/>
  <c r="O619" i="16"/>
  <c r="T619" i="16"/>
  <c r="O751" i="16"/>
  <c r="T751" i="16"/>
  <c r="O3834" i="16"/>
  <c r="T3834" i="16"/>
  <c r="O2276" i="16"/>
  <c r="T2276" i="16"/>
  <c r="O2582" i="16"/>
  <c r="T2582" i="16"/>
  <c r="O2468" i="16"/>
  <c r="T2468" i="16"/>
  <c r="O2230" i="16"/>
  <c r="T2230" i="16"/>
  <c r="O2572" i="16"/>
  <c r="T2572" i="16"/>
  <c r="O3030" i="16"/>
  <c r="T3030" i="16"/>
  <c r="O3283" i="16"/>
  <c r="T3283" i="16"/>
  <c r="O3589" i="16"/>
  <c r="T3589" i="16"/>
  <c r="O2925" i="16"/>
  <c r="T2925" i="16"/>
  <c r="O2828" i="16"/>
  <c r="T2828" i="16"/>
  <c r="O2301" i="16"/>
  <c r="T2301" i="16"/>
  <c r="O2644" i="16"/>
  <c r="T2644" i="16"/>
  <c r="O2256" i="16"/>
  <c r="T2256" i="16"/>
  <c r="O1909" i="16"/>
  <c r="T1909" i="16"/>
  <c r="O1911" i="16"/>
  <c r="T1911" i="16"/>
  <c r="O1505" i="16"/>
  <c r="T1505" i="16"/>
  <c r="O1699" i="16"/>
  <c r="T1699" i="16"/>
  <c r="O393" i="16"/>
  <c r="T393" i="16"/>
  <c r="O1389" i="16"/>
  <c r="T1389" i="16"/>
  <c r="O1953" i="16"/>
  <c r="T1953" i="16"/>
  <c r="O635" i="16"/>
  <c r="T635" i="16"/>
  <c r="O1128" i="16"/>
  <c r="T1128" i="16"/>
  <c r="O891" i="16"/>
  <c r="T891" i="16"/>
  <c r="O1705" i="16"/>
  <c r="T1705" i="16"/>
  <c r="O1063" i="16"/>
  <c r="T1063" i="16"/>
  <c r="O1459" i="16"/>
  <c r="T1459" i="16"/>
  <c r="O1304" i="16"/>
  <c r="T1304" i="16"/>
  <c r="O993" i="16"/>
  <c r="T993" i="16"/>
  <c r="O373" i="16"/>
  <c r="T373" i="16"/>
  <c r="O3395" i="16"/>
  <c r="T3395" i="16"/>
  <c r="O3413" i="16"/>
  <c r="T3413" i="16"/>
  <c r="O2347" i="16"/>
  <c r="T2347" i="16"/>
  <c r="O2654" i="16"/>
  <c r="T2654" i="16"/>
  <c r="O2132" i="16"/>
  <c r="T2132" i="16"/>
  <c r="O2438" i="16"/>
  <c r="T2438" i="16"/>
  <c r="O2313" i="16"/>
  <c r="T2313" i="16"/>
  <c r="O2656" i="16"/>
  <c r="T2656" i="16"/>
  <c r="O3738" i="16"/>
  <c r="T3738" i="16"/>
  <c r="O2428" i="16"/>
  <c r="T2428" i="16"/>
  <c r="O2057" i="16"/>
  <c r="T2057" i="16"/>
  <c r="O2833" i="16"/>
  <c r="T2833" i="16"/>
  <c r="O2886" i="16"/>
  <c r="T2886" i="16"/>
  <c r="O3445" i="16"/>
  <c r="T3445" i="16"/>
  <c r="O2780" i="16"/>
  <c r="T2780" i="16"/>
  <c r="O3110" i="16"/>
  <c r="T3110" i="16"/>
  <c r="O3014" i="16"/>
  <c r="T3014" i="16"/>
  <c r="O2158" i="16"/>
  <c r="T2158" i="16"/>
  <c r="O2129" i="16"/>
  <c r="T2129" i="16"/>
  <c r="O1245" i="16"/>
  <c r="T1245" i="16"/>
  <c r="O1754" i="16"/>
  <c r="T1754" i="16"/>
  <c r="O207" i="16"/>
  <c r="T207" i="16"/>
  <c r="O1767" i="16"/>
  <c r="T1767" i="16"/>
  <c r="O136" i="16"/>
  <c r="T136" i="16"/>
  <c r="O1361" i="16"/>
  <c r="T1361" i="16"/>
  <c r="O427" i="16"/>
  <c r="T427" i="16"/>
  <c r="O1556" i="16"/>
  <c r="T1556" i="16"/>
  <c r="O249" i="16"/>
  <c r="T249" i="16"/>
  <c r="O1809" i="16"/>
  <c r="T1809" i="16"/>
  <c r="O1895" i="16"/>
  <c r="T1895" i="16"/>
  <c r="O1249" i="16"/>
  <c r="T1249" i="16"/>
  <c r="O999" i="16"/>
  <c r="T999" i="16"/>
  <c r="O773" i="16"/>
  <c r="T773" i="16"/>
  <c r="O869" i="16"/>
  <c r="T869" i="16"/>
  <c r="O919" i="16"/>
  <c r="T919" i="16"/>
  <c r="O1039" i="16"/>
  <c r="T1039" i="16"/>
  <c r="O1161" i="16"/>
  <c r="T1161" i="16"/>
  <c r="O219" i="16"/>
  <c r="T219" i="16"/>
  <c r="O2445" i="16"/>
  <c r="T2445" i="16"/>
  <c r="O3269" i="16"/>
  <c r="T3269" i="16"/>
  <c r="O2204" i="16"/>
  <c r="T2204" i="16"/>
  <c r="O2295" i="16"/>
  <c r="T2295" i="16"/>
  <c r="O2168" i="16"/>
  <c r="T2168" i="16"/>
  <c r="O3753" i="16"/>
  <c r="T3753" i="16"/>
  <c r="O2272" i="16"/>
  <c r="T2272" i="16"/>
  <c r="O3670" i="16"/>
  <c r="T3670" i="16"/>
  <c r="O1913" i="16"/>
  <c r="T1913" i="16"/>
  <c r="O2688" i="16"/>
  <c r="T2688" i="16"/>
  <c r="O2742" i="16"/>
  <c r="T2742" i="16"/>
  <c r="O3301" i="16"/>
  <c r="T3301" i="16"/>
  <c r="O2636" i="16"/>
  <c r="T2636" i="16"/>
  <c r="O2966" i="16"/>
  <c r="T2966" i="16"/>
  <c r="O3825" i="16"/>
  <c r="T3825" i="16"/>
  <c r="O2355" i="16"/>
  <c r="T2355" i="16"/>
  <c r="O3743" i="16"/>
  <c r="T3743" i="16"/>
  <c r="O1985" i="16"/>
  <c r="T1985" i="16"/>
  <c r="O1609" i="16"/>
  <c r="T1609" i="16"/>
  <c r="O64" i="16"/>
  <c r="T64" i="16"/>
  <c r="O1623" i="16"/>
  <c r="T1623" i="16"/>
  <c r="O1217" i="16"/>
  <c r="T1217" i="16"/>
  <c r="O283" i="16"/>
  <c r="T283" i="16"/>
  <c r="O1399" i="16"/>
  <c r="T1399" i="16"/>
  <c r="O105" i="16"/>
  <c r="T105" i="16"/>
  <c r="O1101" i="16"/>
  <c r="T1101" i="16"/>
  <c r="O1665" i="16"/>
  <c r="T1665" i="16"/>
  <c r="O334" i="16"/>
  <c r="T334" i="16"/>
  <c r="O1715" i="16"/>
  <c r="T1715" i="16"/>
  <c r="O1105" i="16"/>
  <c r="T1105" i="16"/>
  <c r="O601" i="16"/>
  <c r="T601" i="16"/>
  <c r="O855" i="16"/>
  <c r="T855" i="16"/>
  <c r="O629" i="16"/>
  <c r="T629" i="16"/>
  <c r="O1710" i="16"/>
  <c r="T1710" i="16"/>
  <c r="O776" i="16"/>
  <c r="T776" i="16"/>
  <c r="O1147" i="16"/>
  <c r="T1147" i="16"/>
  <c r="O896" i="16"/>
  <c r="T896" i="16"/>
  <c r="O110" i="16"/>
  <c r="T110" i="16"/>
  <c r="O1051" i="16"/>
  <c r="T1051" i="16"/>
  <c r="O3308" i="16"/>
  <c r="T3308" i="16"/>
  <c r="O3637" i="16"/>
  <c r="T3637" i="16"/>
  <c r="O3645" i="16"/>
  <c r="T3645" i="16"/>
  <c r="O2165" i="16"/>
  <c r="T2165" i="16"/>
  <c r="O3418" i="16"/>
  <c r="T3418" i="16"/>
  <c r="O3431" i="16"/>
  <c r="T3431" i="16"/>
  <c r="O3510" i="16"/>
  <c r="T3510" i="16"/>
  <c r="O2258" i="16"/>
  <c r="T2258" i="16"/>
  <c r="O3051" i="16"/>
  <c r="T3051" i="16"/>
  <c r="O2969" i="16"/>
  <c r="T2969" i="16"/>
  <c r="O2291" i="16"/>
  <c r="T2291" i="16"/>
  <c r="O2309" i="16"/>
  <c r="T2309" i="16"/>
  <c r="O3504" i="16"/>
  <c r="T3504" i="16"/>
  <c r="O2096" i="16"/>
  <c r="T2096" i="16"/>
  <c r="O2389" i="16"/>
  <c r="T2389" i="16"/>
  <c r="O3811" i="16"/>
  <c r="T3811" i="16"/>
  <c r="O1409" i="16"/>
  <c r="T1409" i="16"/>
  <c r="O440" i="16"/>
  <c r="T440" i="16"/>
  <c r="O1619" i="16"/>
  <c r="T1619" i="16"/>
  <c r="O217" i="16"/>
  <c r="T217" i="16"/>
  <c r="O2029" i="16"/>
  <c r="T2029" i="16"/>
  <c r="O101" i="16"/>
  <c r="T101" i="16"/>
  <c r="O1289" i="16"/>
  <c r="T1289" i="16"/>
  <c r="O665" i="16"/>
  <c r="T665" i="16"/>
  <c r="O955" i="16"/>
  <c r="T955" i="16"/>
  <c r="O201" i="16"/>
  <c r="T201" i="16"/>
  <c r="O720" i="16"/>
  <c r="T720" i="16"/>
  <c r="O134" i="16"/>
  <c r="T134" i="16"/>
  <c r="O1777" i="16"/>
  <c r="T1777" i="16"/>
  <c r="O232" i="16"/>
  <c r="T232" i="16"/>
  <c r="O1647" i="16"/>
  <c r="T1647" i="16"/>
  <c r="O245" i="16"/>
  <c r="T245" i="16"/>
  <c r="O3223" i="16"/>
  <c r="T3223" i="16"/>
  <c r="O3529" i="16"/>
  <c r="T3529" i="16"/>
  <c r="O3345" i="16"/>
  <c r="T3345" i="16"/>
  <c r="O3687" i="16"/>
  <c r="T3687" i="16"/>
  <c r="O3347" i="16"/>
  <c r="T3347" i="16"/>
  <c r="O3365" i="16"/>
  <c r="T3365" i="16"/>
  <c r="O3276" i="16"/>
  <c r="T3276" i="16"/>
  <c r="O3342" i="16"/>
  <c r="T3342" i="16"/>
  <c r="O2160" i="16"/>
  <c r="T2160" i="16"/>
  <c r="O2660" i="16"/>
  <c r="T2660" i="16"/>
  <c r="O2990" i="16"/>
  <c r="T2990" i="16"/>
  <c r="O2565" i="16"/>
  <c r="T2565" i="16"/>
  <c r="O2181" i="16"/>
  <c r="T2181" i="16"/>
  <c r="O2136" i="16"/>
  <c r="T2136" i="16"/>
  <c r="O2153" i="16"/>
  <c r="T2153" i="16"/>
  <c r="O3419" i="16"/>
  <c r="T3419" i="16"/>
  <c r="O3349" i="16"/>
  <c r="T3349" i="16"/>
  <c r="O3425" i="16"/>
  <c r="T3425" i="16"/>
  <c r="O2232" i="16"/>
  <c r="T2232" i="16"/>
  <c r="O1779" i="16"/>
  <c r="T1779" i="16"/>
  <c r="O377" i="16"/>
  <c r="T377" i="16"/>
  <c r="O1542" i="16"/>
  <c r="T1542" i="16"/>
  <c r="O572" i="16"/>
  <c r="T572" i="16"/>
  <c r="O1606" i="16"/>
  <c r="T1606" i="16"/>
  <c r="O204" i="16"/>
  <c r="T204" i="16"/>
  <c r="O589" i="16"/>
  <c r="T589" i="16"/>
  <c r="O1849" i="16"/>
  <c r="T1849" i="16"/>
  <c r="O316" i="16"/>
  <c r="T316" i="16"/>
  <c r="O1441" i="16"/>
  <c r="T1441" i="16"/>
  <c r="O879" i="16"/>
  <c r="T879" i="16"/>
  <c r="O1276" i="16"/>
  <c r="T1276" i="16"/>
  <c r="O653" i="16"/>
  <c r="T653" i="16"/>
  <c r="O1301" i="16"/>
  <c r="T1301" i="16"/>
  <c r="O367" i="16"/>
  <c r="T367" i="16"/>
  <c r="O1483" i="16"/>
  <c r="T1483" i="16"/>
  <c r="O189" i="16"/>
  <c r="T189" i="16"/>
  <c r="O1185" i="16"/>
  <c r="T1185" i="16"/>
  <c r="O1008" i="16"/>
  <c r="T1008" i="16"/>
  <c r="O361" i="16"/>
  <c r="T361" i="16"/>
  <c r="O516" i="16"/>
  <c r="T516" i="16"/>
  <c r="O3351" i="16"/>
  <c r="T3351" i="16"/>
  <c r="O3357" i="16"/>
  <c r="T3357" i="16"/>
  <c r="O3699" i="16"/>
  <c r="T3699" i="16"/>
  <c r="O3131" i="16"/>
  <c r="T3131" i="16"/>
  <c r="O3359" i="16"/>
  <c r="T3359" i="16"/>
  <c r="O3377" i="16"/>
  <c r="T3377" i="16"/>
  <c r="O3143" i="16"/>
  <c r="T3143" i="16"/>
  <c r="O2052" i="16"/>
  <c r="T2052" i="16"/>
  <c r="O3451" i="16"/>
  <c r="T3451" i="16"/>
  <c r="O3757" i="16"/>
  <c r="T3757" i="16"/>
  <c r="O2762" i="16"/>
  <c r="T2762" i="16"/>
  <c r="O2338" i="16"/>
  <c r="T2338" i="16"/>
  <c r="O2680" i="16"/>
  <c r="T2680" i="16"/>
  <c r="O3779" i="16"/>
  <c r="T3779" i="16"/>
  <c r="O2020" i="16"/>
  <c r="T2020" i="16"/>
  <c r="O3215" i="16"/>
  <c r="T3215" i="16"/>
  <c r="O2101" i="16"/>
  <c r="T2101" i="16"/>
  <c r="O3829" i="16"/>
  <c r="T3829" i="16"/>
  <c r="O1412" i="16"/>
  <c r="T1412" i="16"/>
  <c r="O960" i="16"/>
  <c r="T960" i="16"/>
  <c r="O313" i="16"/>
  <c r="T313" i="16"/>
  <c r="O1717" i="16"/>
  <c r="T1717" i="16"/>
  <c r="O172" i="16"/>
  <c r="T172" i="16"/>
  <c r="O857" i="16"/>
  <c r="T857" i="16"/>
  <c r="O2008" i="16"/>
  <c r="T2008" i="16"/>
  <c r="O667" i="16"/>
  <c r="T667" i="16"/>
  <c r="O1195" i="16"/>
  <c r="T1195" i="16"/>
  <c r="O933" i="16"/>
  <c r="T933" i="16"/>
  <c r="O1846" i="16"/>
  <c r="T1846" i="16"/>
  <c r="O432" i="16"/>
  <c r="T432" i="16"/>
  <c r="O805" i="16"/>
  <c r="T805" i="16"/>
  <c r="O1489" i="16"/>
  <c r="T1489" i="16"/>
  <c r="O987" i="16"/>
  <c r="T987" i="16"/>
  <c r="O1359" i="16"/>
  <c r="T1359" i="16"/>
  <c r="O577" i="16"/>
  <c r="T577" i="16"/>
  <c r="O1159" i="16"/>
  <c r="T1159" i="16"/>
  <c r="O1894" i="16"/>
  <c r="T1894" i="16"/>
  <c r="O2934" i="16"/>
  <c r="T2934" i="16"/>
  <c r="O3240" i="16"/>
  <c r="T3240" i="16"/>
  <c r="O3625" i="16"/>
  <c r="T3625" i="16"/>
  <c r="O3057" i="16"/>
  <c r="T3057" i="16"/>
  <c r="O3592" i="16"/>
  <c r="T3592" i="16"/>
  <c r="O3077" i="16"/>
  <c r="T3077" i="16"/>
  <c r="O2989" i="16"/>
  <c r="T2989" i="16"/>
  <c r="O3043" i="16"/>
  <c r="T3043" i="16"/>
  <c r="O1897" i="16"/>
  <c r="T1897" i="16"/>
  <c r="O2373" i="16"/>
  <c r="T2373" i="16"/>
  <c r="O2678" i="16"/>
  <c r="T2678" i="16"/>
  <c r="O2265" i="16"/>
  <c r="T2265" i="16"/>
  <c r="O2224" i="16"/>
  <c r="T2224" i="16"/>
  <c r="O3621" i="16"/>
  <c r="T3621" i="16"/>
  <c r="O1866" i="16"/>
  <c r="T1866" i="16"/>
  <c r="O3130" i="16"/>
  <c r="T3130" i="16"/>
  <c r="O3059" i="16"/>
  <c r="T3059" i="16"/>
  <c r="O3113" i="16"/>
  <c r="T3113" i="16"/>
  <c r="O1968" i="16"/>
  <c r="T1968" i="16"/>
  <c r="O1491" i="16"/>
  <c r="T1491" i="16"/>
  <c r="O90" i="16"/>
  <c r="T90" i="16"/>
  <c r="O272" i="16"/>
  <c r="T272" i="16"/>
  <c r="O1400" i="16"/>
  <c r="T1400" i="16"/>
  <c r="O82" i="16"/>
  <c r="T82" i="16"/>
  <c r="O1293" i="16"/>
  <c r="T1293" i="16"/>
  <c r="O947" i="16"/>
  <c r="T947" i="16"/>
  <c r="O301" i="16"/>
  <c r="T301" i="16"/>
  <c r="O1560" i="16"/>
  <c r="T1560" i="16"/>
  <c r="O1994" i="16"/>
  <c r="T1994" i="16"/>
  <c r="O365" i="16"/>
  <c r="T365" i="16"/>
  <c r="O1013" i="16"/>
  <c r="T1013" i="16"/>
  <c r="O1183" i="16"/>
  <c r="T1183" i="16"/>
  <c r="O921" i="16"/>
  <c r="T921" i="16"/>
  <c r="O575" i="16"/>
  <c r="T575" i="16"/>
  <c r="O2038" i="16"/>
  <c r="T2038" i="16"/>
  <c r="O73" i="16"/>
  <c r="T73" i="16"/>
  <c r="O409" i="16"/>
  <c r="T409" i="16"/>
  <c r="O2791" i="16"/>
  <c r="T2791" i="16"/>
  <c r="O3151" i="16"/>
  <c r="T3151" i="16"/>
  <c r="O3482" i="16"/>
  <c r="T3482" i="16"/>
  <c r="O2913" i="16"/>
  <c r="T2913" i="16"/>
  <c r="O3119" i="16"/>
  <c r="T3119" i="16"/>
  <c r="O2915" i="16"/>
  <c r="T2915" i="16"/>
  <c r="O2933" i="16"/>
  <c r="T2933" i="16"/>
  <c r="O2897" i="16"/>
  <c r="T2897" i="16"/>
  <c r="O2228" i="16"/>
  <c r="T2228" i="16"/>
  <c r="O2534" i="16"/>
  <c r="T2534" i="16"/>
  <c r="O2121" i="16"/>
  <c r="T2121" i="16"/>
  <c r="O3561" i="16"/>
  <c r="T3561" i="16"/>
  <c r="O3749" i="16"/>
  <c r="T3749" i="16"/>
  <c r="O3478" i="16"/>
  <c r="T3478" i="16"/>
  <c r="O2986" i="16"/>
  <c r="T2986" i="16"/>
  <c r="O2971" i="16"/>
  <c r="T2971" i="16"/>
  <c r="O1348" i="16"/>
  <c r="T1348" i="16"/>
  <c r="O725" i="16"/>
  <c r="T725" i="16"/>
  <c r="O127" i="16"/>
  <c r="T127" i="16"/>
  <c r="O1256" i="16"/>
  <c r="T1256" i="16"/>
  <c r="O981" i="16"/>
  <c r="T981" i="16"/>
  <c r="O1137" i="16"/>
  <c r="T1137" i="16"/>
  <c r="O803" i="16"/>
  <c r="T803" i="16"/>
  <c r="O1199" i="16"/>
  <c r="T1199" i="16"/>
  <c r="O1417" i="16"/>
  <c r="T1417" i="16"/>
  <c r="O2006" i="16"/>
  <c r="T2006" i="16"/>
  <c r="O447" i="16"/>
  <c r="T447" i="16"/>
  <c r="O1850" i="16"/>
  <c r="T1850" i="16"/>
  <c r="O1746" i="16"/>
  <c r="T1746" i="16"/>
  <c r="O775" i="16"/>
  <c r="T775" i="16"/>
  <c r="O1747" i="16"/>
  <c r="T1747" i="16"/>
  <c r="O1160" i="16"/>
  <c r="T1160" i="16"/>
  <c r="O2316" i="16"/>
  <c r="T2316" i="16"/>
  <c r="O1236" i="16"/>
  <c r="T1236" i="16"/>
  <c r="O3066" i="16"/>
  <c r="T3066" i="16"/>
  <c r="O2852" i="16"/>
  <c r="T2852" i="16"/>
  <c r="O3182" i="16"/>
  <c r="T3182" i="16"/>
  <c r="O3375" i="16"/>
  <c r="T3375" i="16"/>
  <c r="O2818" i="16"/>
  <c r="T2818" i="16"/>
  <c r="O3149" i="16"/>
  <c r="T3149" i="16"/>
  <c r="O2759" i="16"/>
  <c r="T2759" i="16"/>
  <c r="O3552" i="16"/>
  <c r="T3552" i="16"/>
  <c r="O3501" i="16"/>
  <c r="T3501" i="16"/>
  <c r="O3404" i="16"/>
  <c r="T3404" i="16"/>
  <c r="O3748" i="16"/>
  <c r="T3748" i="16"/>
  <c r="O2889" i="16"/>
  <c r="T2889" i="16"/>
  <c r="O3220" i="16"/>
  <c r="T3220" i="16"/>
  <c r="O2831" i="16"/>
  <c r="T2831" i="16"/>
  <c r="O1480" i="16"/>
  <c r="T1480" i="16"/>
  <c r="O78" i="16"/>
  <c r="T78" i="16"/>
  <c r="O1244" i="16"/>
  <c r="T1244" i="16"/>
  <c r="O969" i="16"/>
  <c r="T969" i="16"/>
  <c r="O1965" i="16"/>
  <c r="T1965" i="16"/>
  <c r="O647" i="16"/>
  <c r="T647" i="16"/>
  <c r="O1582" i="16"/>
  <c r="T1582" i="16"/>
  <c r="O180" i="16"/>
  <c r="T180" i="16"/>
  <c r="O565" i="16"/>
  <c r="T565" i="16"/>
  <c r="O1264" i="16"/>
  <c r="T1264" i="16"/>
  <c r="O856" i="16"/>
  <c r="T856" i="16"/>
  <c r="O1590" i="16"/>
  <c r="T1590" i="16"/>
  <c r="O620" i="16"/>
  <c r="T620" i="16"/>
  <c r="O2048" i="16"/>
  <c r="T2048" i="16"/>
  <c r="O562" i="16"/>
  <c r="T562" i="16"/>
  <c r="O1026" i="16"/>
  <c r="T1026" i="16"/>
  <c r="O2731" i="16"/>
  <c r="T2731" i="16"/>
  <c r="O2955" i="16"/>
  <c r="T2955" i="16"/>
  <c r="O3768" i="16"/>
  <c r="T3768" i="16"/>
  <c r="O3016" i="16"/>
  <c r="T3016" i="16"/>
  <c r="O3843" i="16"/>
  <c r="T3843" i="16"/>
  <c r="O2573" i="16"/>
  <c r="T2573" i="16"/>
  <c r="O1924" i="16"/>
  <c r="T1924" i="16"/>
  <c r="O1660" i="16"/>
  <c r="T1660" i="16"/>
  <c r="O1856" i="16"/>
  <c r="T1856" i="16"/>
  <c r="O550" i="16"/>
  <c r="T550" i="16"/>
  <c r="O1046" i="16"/>
  <c r="T1046" i="16"/>
  <c r="O294" i="16"/>
  <c r="T294" i="16"/>
  <c r="O1314" i="16"/>
  <c r="T1314" i="16"/>
  <c r="O1042" i="16"/>
  <c r="T1042" i="16"/>
  <c r="O1872" i="16"/>
  <c r="T1872" i="16"/>
  <c r="O3821" i="16"/>
  <c r="T3821" i="16"/>
  <c r="O2479" i="16"/>
  <c r="T2479" i="16"/>
  <c r="O2785" i="16"/>
  <c r="T2785" i="16"/>
  <c r="O2457" i="16"/>
  <c r="T2457" i="16"/>
  <c r="O2362" i="16"/>
  <c r="T2362" i="16"/>
  <c r="O2015" i="16"/>
  <c r="T2015" i="16"/>
  <c r="O3433" i="16"/>
  <c r="T3433" i="16"/>
  <c r="O1346" i="16"/>
  <c r="T1346" i="16"/>
  <c r="O1180" i="16"/>
  <c r="T1180" i="16"/>
  <c r="O526" i="16"/>
  <c r="T526" i="16"/>
  <c r="O1258" i="16"/>
  <c r="T1258" i="16"/>
  <c r="O1672" i="16"/>
  <c r="T1672" i="16"/>
  <c r="O270" i="16"/>
  <c r="T270" i="16"/>
  <c r="O1748" i="16"/>
  <c r="T1748" i="16"/>
  <c r="O814" i="16"/>
  <c r="T814" i="16"/>
  <c r="O3539" i="16"/>
  <c r="T3539" i="16"/>
  <c r="O3666" i="16"/>
  <c r="T3666" i="16"/>
  <c r="O2491" i="16"/>
  <c r="T2491" i="16"/>
  <c r="O2797" i="16"/>
  <c r="T2797" i="16"/>
  <c r="O2799" i="16"/>
  <c r="T2799" i="16"/>
  <c r="O2183" i="16"/>
  <c r="T2183" i="16"/>
  <c r="O2201" i="16"/>
  <c r="T2201" i="16"/>
  <c r="O2975" i="16"/>
  <c r="T2975" i="16"/>
  <c r="O1884" i="16"/>
  <c r="T1884" i="16"/>
  <c r="O3254" i="16"/>
  <c r="T3254" i="16"/>
  <c r="O3160" i="16"/>
  <c r="T3160" i="16"/>
  <c r="O2273" i="16"/>
  <c r="T2273" i="16"/>
  <c r="O1390" i="16"/>
  <c r="T1390" i="16"/>
  <c r="O363" i="16"/>
  <c r="T363" i="16"/>
  <c r="O282" i="16"/>
  <c r="T282" i="16"/>
  <c r="O570" i="16"/>
  <c r="T570" i="16"/>
  <c r="O46" i="16"/>
  <c r="T46" i="16"/>
  <c r="O1394" i="16"/>
  <c r="T1394" i="16"/>
  <c r="O100" i="16"/>
  <c r="T100" i="16"/>
  <c r="O1539" i="16"/>
  <c r="T1539" i="16"/>
  <c r="O138" i="16"/>
  <c r="T138" i="16"/>
  <c r="O1014" i="16"/>
  <c r="T1014" i="16"/>
  <c r="O166" i="16"/>
  <c r="T166" i="16"/>
  <c r="O3756" i="16"/>
  <c r="T3756" i="16"/>
  <c r="O3814" i="16"/>
  <c r="T3814" i="16"/>
  <c r="O1740" i="16"/>
  <c r="T1740" i="16"/>
  <c r="O3140" i="16"/>
  <c r="T3140" i="16"/>
  <c r="O2685" i="16"/>
  <c r="T2685" i="16"/>
  <c r="O2501" i="16"/>
  <c r="T2501" i="16"/>
  <c r="O2111" i="16"/>
  <c r="T2111" i="16"/>
  <c r="O1246" i="16"/>
  <c r="T1246" i="16"/>
  <c r="O934" i="16"/>
  <c r="T934" i="16"/>
  <c r="O480" i="16"/>
  <c r="T480" i="16"/>
  <c r="O746" i="16"/>
  <c r="T746" i="16"/>
  <c r="O1562" i="16"/>
  <c r="T1562" i="16"/>
  <c r="O1396" i="16"/>
  <c r="T1396" i="16"/>
  <c r="O1302" i="16"/>
  <c r="T1302" i="16"/>
  <c r="O849" i="16"/>
  <c r="T849" i="16"/>
  <c r="O694" i="16"/>
  <c r="T694" i="16"/>
  <c r="O3250" i="16"/>
  <c r="T3250" i="16"/>
  <c r="O3611" i="16"/>
  <c r="T3611" i="16"/>
  <c r="O2509" i="16"/>
  <c r="T2509" i="16"/>
  <c r="O3776" i="16"/>
  <c r="T3776" i="16"/>
  <c r="O2511" i="16"/>
  <c r="T2511" i="16"/>
  <c r="O1596" i="16"/>
  <c r="T1596" i="16"/>
  <c r="O2996" i="16"/>
  <c r="T2996" i="16"/>
  <c r="O2541" i="16"/>
  <c r="T2541" i="16"/>
  <c r="O2871" i="16"/>
  <c r="T2871" i="16"/>
  <c r="O1102" i="16"/>
  <c r="T1102" i="16"/>
  <c r="O1036" i="16"/>
  <c r="T1036" i="16"/>
  <c r="O778" i="16"/>
  <c r="T778" i="16"/>
  <c r="O1418" i="16"/>
  <c r="T1418" i="16"/>
  <c r="O1252" i="16"/>
  <c r="T1252" i="16"/>
  <c r="O2011" i="16"/>
  <c r="T2011" i="16"/>
  <c r="O3747" i="16"/>
  <c r="T3747" i="16"/>
  <c r="O3646" i="16"/>
  <c r="T3646" i="16"/>
  <c r="O1902" i="16"/>
  <c r="T1902" i="16"/>
  <c r="O2318" i="16"/>
  <c r="T2318" i="16"/>
  <c r="O3739" i="16"/>
  <c r="T3739" i="16"/>
  <c r="O2721" i="16"/>
  <c r="T2721" i="16"/>
  <c r="O2626" i="16"/>
  <c r="T2626" i="16"/>
  <c r="O2207" i="16"/>
  <c r="T2207" i="16"/>
  <c r="O2262" i="16"/>
  <c r="T2262" i="16"/>
  <c r="O2330" i="16"/>
  <c r="T2330" i="16"/>
  <c r="O1700" i="16"/>
  <c r="T1700" i="16"/>
  <c r="O382" i="16"/>
  <c r="T382" i="16"/>
  <c r="O602" i="16"/>
  <c r="T602" i="16"/>
  <c r="O470" i="16"/>
  <c r="T470" i="16"/>
  <c r="O1731" i="16"/>
  <c r="T1731" i="16"/>
  <c r="O906" i="16"/>
  <c r="T906" i="16"/>
  <c r="O1494" i="16"/>
  <c r="T1494" i="16"/>
  <c r="O1342" i="16"/>
  <c r="T1342" i="16"/>
  <c r="O1030" i="16"/>
  <c r="T1030" i="16"/>
  <c r="O1162" i="16"/>
  <c r="T1162" i="16"/>
  <c r="O3595" i="16"/>
  <c r="T3595" i="16"/>
  <c r="O2103" i="16"/>
  <c r="T2103" i="16"/>
  <c r="O3551" i="16"/>
  <c r="T3551" i="16"/>
  <c r="O3643" i="16"/>
  <c r="T3643" i="16"/>
  <c r="O2896" i="16"/>
  <c r="T2896" i="16"/>
  <c r="O2525" i="16"/>
  <c r="T2525" i="16"/>
  <c r="O3436" i="16"/>
  <c r="T3436" i="16"/>
  <c r="O1688" i="16"/>
  <c r="T1688" i="16"/>
  <c r="O370" i="16"/>
  <c r="T370" i="16"/>
  <c r="O874" i="16"/>
  <c r="T874" i="16"/>
  <c r="O1354" i="16"/>
  <c r="T1354" i="16"/>
  <c r="O1766" i="16"/>
  <c r="T1766" i="16"/>
  <c r="O1002" i="16"/>
  <c r="T1002" i="16"/>
  <c r="O3020" i="16"/>
  <c r="T3020" i="16"/>
  <c r="O3460" i="16"/>
  <c r="T3460" i="16"/>
  <c r="O3198" i="16"/>
  <c r="T3198" i="16"/>
  <c r="O2421" i="16"/>
  <c r="T2421" i="16"/>
  <c r="O3719" i="16"/>
  <c r="T3719" i="16"/>
  <c r="O1973" i="16"/>
  <c r="T1973" i="16"/>
  <c r="O3270" i="16"/>
  <c r="T3270" i="16"/>
  <c r="O3523" i="16"/>
  <c r="T3523" i="16"/>
  <c r="O1122" i="16"/>
  <c r="T1122" i="16"/>
  <c r="O139" i="16"/>
  <c r="T139" i="16"/>
  <c r="O94" i="16"/>
  <c r="T94" i="16"/>
  <c r="O1306" i="16"/>
  <c r="T1306" i="16"/>
  <c r="O1443" i="16"/>
  <c r="T1443" i="16"/>
  <c r="O378" i="16"/>
  <c r="T378" i="16"/>
  <c r="O1600" i="16"/>
  <c r="T1600" i="16"/>
  <c r="O2047" i="16"/>
  <c r="T2047" i="16"/>
  <c r="O730" i="16"/>
  <c r="T730" i="16"/>
  <c r="O228" i="16"/>
  <c r="T228" i="16"/>
  <c r="O3295" i="16"/>
  <c r="T3295" i="16"/>
  <c r="O3387" i="16"/>
  <c r="T3387" i="16"/>
  <c r="O3262" i="16"/>
  <c r="T3262" i="16"/>
  <c r="O3060" i="16"/>
  <c r="T3060" i="16"/>
  <c r="O2607" i="16"/>
  <c r="T2607" i="16"/>
  <c r="O3706" i="16"/>
  <c r="T3706" i="16"/>
  <c r="O3148" i="16"/>
  <c r="T3148" i="16"/>
  <c r="O1255" i="16"/>
  <c r="T1255" i="16"/>
  <c r="O1058" i="16"/>
  <c r="T1058" i="16"/>
  <c r="O1154" i="16"/>
  <c r="T1154" i="16"/>
  <c r="O590" i="16"/>
  <c r="T590" i="16"/>
  <c r="O79" i="16"/>
  <c r="T79" i="16"/>
  <c r="O1892" i="16"/>
  <c r="T1892" i="16"/>
  <c r="O718" i="16"/>
  <c r="T718" i="16"/>
  <c r="O1476" i="16"/>
  <c r="T1476" i="16"/>
  <c r="O3845" i="16"/>
  <c r="T3845" i="16"/>
  <c r="O3096" i="16"/>
  <c r="T3096" i="16"/>
  <c r="O3243" i="16"/>
  <c r="T3243" i="16"/>
  <c r="O3448" i="16"/>
  <c r="T3448" i="16"/>
  <c r="O2845" i="16"/>
  <c r="T2845" i="16"/>
  <c r="O1752" i="16"/>
  <c r="T1752" i="16"/>
  <c r="O2463" i="16"/>
  <c r="T2463" i="16"/>
  <c r="O3808" i="16"/>
  <c r="T3808" i="16"/>
  <c r="O3004" i="16"/>
  <c r="T3004" i="16"/>
  <c r="O2916" i="16"/>
  <c r="T2916" i="16"/>
  <c r="O1824" i="16"/>
  <c r="T1824" i="16"/>
  <c r="O1111" i="16"/>
  <c r="T1111" i="16"/>
  <c r="O914" i="16"/>
  <c r="T914" i="16"/>
  <c r="O222" i="16"/>
  <c r="T222" i="16"/>
  <c r="O870" i="16"/>
  <c r="T870" i="16"/>
  <c r="O726" i="16"/>
  <c r="T726" i="16"/>
  <c r="O430" i="16"/>
  <c r="T430" i="16"/>
  <c r="O2370" i="16"/>
  <c r="T2370" i="16"/>
  <c r="O3372" i="16"/>
  <c r="T3372" i="16"/>
  <c r="O3045" i="16"/>
  <c r="T3045" i="16"/>
  <c r="O2777" i="16"/>
  <c r="T2777" i="16"/>
  <c r="O2143" i="16"/>
  <c r="T2143" i="16"/>
  <c r="O2449" i="16"/>
  <c r="T2449" i="16"/>
  <c r="O3822" i="16"/>
  <c r="T3822" i="16"/>
  <c r="O2378" i="16"/>
  <c r="T2378" i="16"/>
  <c r="O3831" i="16"/>
  <c r="T3831" i="16"/>
  <c r="O2849" i="16"/>
  <c r="T2849" i="16"/>
  <c r="O1978" i="16"/>
  <c r="T1978" i="16"/>
  <c r="O1503" i="16"/>
  <c r="T1503" i="16"/>
  <c r="O939" i="16"/>
  <c r="T939" i="16"/>
  <c r="O1098" i="16"/>
  <c r="T1098" i="16"/>
  <c r="O115" i="16"/>
  <c r="T115" i="16"/>
  <c r="O1992" i="16"/>
  <c r="T1992" i="16"/>
  <c r="O435" i="16"/>
  <c r="T435" i="16"/>
  <c r="O676" i="16"/>
  <c r="T676" i="16"/>
  <c r="O714" i="16"/>
  <c r="T714" i="16"/>
  <c r="O3138" i="16"/>
  <c r="T3138" i="16"/>
  <c r="O1010" i="16"/>
  <c r="T1010" i="16"/>
  <c r="O1723" i="16"/>
  <c r="T1723" i="16"/>
  <c r="O3194" i="16"/>
  <c r="T3194" i="16"/>
  <c r="O3511" i="16"/>
  <c r="T3511" i="16"/>
  <c r="O3038" i="16"/>
  <c r="T3038" i="16"/>
  <c r="O3409" i="16"/>
  <c r="T3409" i="16"/>
  <c r="O2687" i="16"/>
  <c r="T2687" i="16"/>
  <c r="O2706" i="16"/>
  <c r="T2706" i="16"/>
  <c r="O1822" i="16"/>
  <c r="T1822" i="16"/>
  <c r="O1336" i="16"/>
  <c r="T1336" i="16"/>
  <c r="O713" i="16"/>
  <c r="T713" i="16"/>
  <c r="O1003" i="16"/>
  <c r="T1003" i="16"/>
  <c r="O1100" i="16"/>
  <c r="T1100" i="16"/>
  <c r="O1821" i="16"/>
  <c r="T1821" i="16"/>
  <c r="O491" i="16"/>
  <c r="T491" i="16"/>
  <c r="O1067" i="16"/>
  <c r="T1067" i="16"/>
  <c r="O421" i="16"/>
  <c r="T421" i="16"/>
  <c r="O1825" i="16"/>
  <c r="T1825" i="16"/>
  <c r="O279" i="16"/>
  <c r="T279" i="16"/>
  <c r="O1119" i="16"/>
  <c r="T1119" i="16"/>
  <c r="O571" i="16"/>
  <c r="T571" i="16"/>
  <c r="O1447" i="16"/>
  <c r="T1447" i="16"/>
  <c r="O477" i="16"/>
  <c r="T477" i="16"/>
  <c r="O1903" i="16"/>
  <c r="T1903" i="16"/>
  <c r="O597" i="16"/>
  <c r="T597" i="16"/>
  <c r="O1738" i="16"/>
  <c r="T1738" i="16"/>
  <c r="O61" i="16"/>
  <c r="T61" i="16"/>
  <c r="O144" i="16"/>
  <c r="T144" i="16"/>
  <c r="O563" i="16"/>
  <c r="T563" i="16"/>
  <c r="O2081" i="16"/>
  <c r="T2081" i="16"/>
  <c r="O2778" i="16"/>
  <c r="T2778" i="16"/>
  <c r="O3085" i="16"/>
  <c r="T3085" i="16"/>
  <c r="O2564" i="16"/>
  <c r="T2564" i="16"/>
  <c r="O2894" i="16"/>
  <c r="T2894" i="16"/>
  <c r="O2757" i="16"/>
  <c r="T2757" i="16"/>
  <c r="O2518" i="16"/>
  <c r="T2518" i="16"/>
  <c r="O2860" i="16"/>
  <c r="T2860" i="16"/>
  <c r="O3265" i="16"/>
  <c r="T3265" i="16"/>
  <c r="O2148" i="16"/>
  <c r="T2148" i="16"/>
  <c r="O3570" i="16"/>
  <c r="T3570" i="16"/>
  <c r="O3750" i="16"/>
  <c r="T3750" i="16"/>
  <c r="O3212" i="16"/>
  <c r="T3212" i="16"/>
  <c r="O3542" i="16"/>
  <c r="T3542" i="16"/>
  <c r="O3447" i="16"/>
  <c r="T3447" i="16"/>
  <c r="O2590" i="16"/>
  <c r="T2590" i="16"/>
  <c r="O2560" i="16"/>
  <c r="T2560" i="16"/>
  <c r="O1677" i="16"/>
  <c r="T1677" i="16"/>
  <c r="O1192" i="16"/>
  <c r="T1192" i="16"/>
  <c r="O569" i="16"/>
  <c r="T569" i="16"/>
  <c r="O1793" i="16"/>
  <c r="T1793" i="16"/>
  <c r="O681" i="16"/>
  <c r="T681" i="16"/>
  <c r="O1678" i="16"/>
  <c r="T1678" i="16"/>
  <c r="O347" i="16"/>
  <c r="T347" i="16"/>
  <c r="O1271" i="16"/>
  <c r="T1271" i="16"/>
  <c r="O923" i="16"/>
  <c r="T923" i="16"/>
  <c r="O1681" i="16"/>
  <c r="T1681" i="16"/>
  <c r="O135" i="16"/>
  <c r="T135" i="16"/>
  <c r="O1828" i="16"/>
  <c r="T1828" i="16"/>
  <c r="O1303" i="16"/>
  <c r="T1303" i="16"/>
  <c r="O332" i="16"/>
  <c r="T332" i="16"/>
  <c r="O1759" i="16"/>
  <c r="T1759" i="16"/>
  <c r="O453" i="16"/>
  <c r="T453" i="16"/>
  <c r="O1594" i="16"/>
  <c r="T1594" i="16"/>
  <c r="O493" i="16"/>
  <c r="T493" i="16"/>
  <c r="O917" i="16"/>
  <c r="T917" i="16"/>
  <c r="O419" i="16"/>
  <c r="T419" i="16"/>
  <c r="O3800" i="16"/>
  <c r="T3800" i="16"/>
  <c r="O2320" i="16"/>
  <c r="T2320" i="16"/>
  <c r="O2375" i="16"/>
  <c r="T2375" i="16"/>
  <c r="O2393" i="16"/>
  <c r="T2393" i="16"/>
  <c r="O2149" i="16"/>
  <c r="T2149" i="16"/>
  <c r="O2202" i="16"/>
  <c r="T2202" i="16"/>
  <c r="O2088" i="16"/>
  <c r="T2088" i="16"/>
  <c r="O2755" i="16"/>
  <c r="T2755" i="16"/>
  <c r="O3061" i="16"/>
  <c r="T3061" i="16"/>
  <c r="O2870" i="16"/>
  <c r="T2870" i="16"/>
  <c r="O2774" i="16"/>
  <c r="T2774" i="16"/>
  <c r="O3556" i="16"/>
  <c r="T3556" i="16"/>
  <c r="O3186" i="16"/>
  <c r="T3186" i="16"/>
  <c r="O2808" i="16"/>
  <c r="T2808" i="16"/>
  <c r="O2862" i="16"/>
  <c r="T2862" i="16"/>
  <c r="O3421" i="16"/>
  <c r="T3421" i="16"/>
  <c r="O2612" i="16"/>
  <c r="T2612" i="16"/>
  <c r="O2942" i="16"/>
  <c r="T2942" i="16"/>
  <c r="O2847" i="16"/>
  <c r="T2847" i="16"/>
  <c r="O2000" i="16"/>
  <c r="T2000" i="16"/>
  <c r="O1103" i="16"/>
  <c r="T1103" i="16"/>
  <c r="O672" i="16"/>
  <c r="T672" i="16"/>
  <c r="O86" i="16"/>
  <c r="T86" i="16"/>
  <c r="O1479" i="16"/>
  <c r="T1479" i="16"/>
  <c r="O915" i="16"/>
  <c r="T915" i="16"/>
  <c r="O1313" i="16"/>
  <c r="T1313" i="16"/>
  <c r="O689" i="16"/>
  <c r="T689" i="16"/>
  <c r="O1770" i="16"/>
  <c r="T1770" i="16"/>
  <c r="O836" i="16"/>
  <c r="T836" i="16"/>
  <c r="O379" i="16"/>
  <c r="T379" i="16"/>
  <c r="O1496" i="16"/>
  <c r="T1496" i="16"/>
  <c r="O1785" i="16"/>
  <c r="T1785" i="16"/>
  <c r="O455" i="16"/>
  <c r="T455" i="16"/>
  <c r="O1871" i="16"/>
  <c r="T1871" i="16"/>
  <c r="O1225" i="16"/>
  <c r="T1225" i="16"/>
  <c r="O1969" i="16"/>
  <c r="T1969" i="16"/>
  <c r="O364" i="16"/>
  <c r="T364" i="16"/>
  <c r="O461" i="16"/>
  <c r="T461" i="16"/>
  <c r="O1685" i="16"/>
  <c r="T1685" i="16"/>
  <c r="O96" i="16"/>
  <c r="T96" i="16"/>
  <c r="O3586" i="16"/>
  <c r="T3586" i="16"/>
  <c r="O2161" i="16"/>
  <c r="T2161" i="16"/>
  <c r="O2214" i="16"/>
  <c r="T2214" i="16"/>
  <c r="O3744" i="16"/>
  <c r="T3744" i="16"/>
  <c r="O2335" i="16"/>
  <c r="T2335" i="16"/>
  <c r="O2882" i="16"/>
  <c r="T2882" i="16"/>
  <c r="O2643" i="16"/>
  <c r="T2643" i="16"/>
  <c r="O2218" i="16"/>
  <c r="T2218" i="16"/>
  <c r="O3035" i="16"/>
  <c r="T3035" i="16"/>
  <c r="O2963" i="16"/>
  <c r="T2963" i="16"/>
  <c r="O3018" i="16"/>
  <c r="T3018" i="16"/>
  <c r="O2983" i="16"/>
  <c r="T2983" i="16"/>
  <c r="O2372" i="16"/>
  <c r="T2372" i="16"/>
  <c r="O2715" i="16"/>
  <c r="T2715" i="16"/>
  <c r="O2632" i="16"/>
  <c r="T2632" i="16"/>
  <c r="O1642" i="16"/>
  <c r="T1642" i="16"/>
  <c r="O240" i="16"/>
  <c r="T240" i="16"/>
  <c r="O625" i="16"/>
  <c r="T625" i="16"/>
  <c r="O639" i="16"/>
  <c r="T639" i="16"/>
  <c r="O2044" i="16"/>
  <c r="T2044" i="16"/>
  <c r="O413" i="16"/>
  <c r="T413" i="16"/>
  <c r="O1637" i="16"/>
  <c r="T1637" i="16"/>
  <c r="O703" i="16"/>
  <c r="T703" i="16"/>
  <c r="O1687" i="16"/>
  <c r="T1687" i="16"/>
  <c r="O381" i="16"/>
  <c r="T381" i="16"/>
  <c r="O1220" i="16"/>
  <c r="T1220" i="16"/>
  <c r="O945" i="16"/>
  <c r="T945" i="16"/>
  <c r="O1089" i="16"/>
  <c r="T1089" i="16"/>
  <c r="O1523" i="16"/>
  <c r="T1523" i="16"/>
  <c r="O1033" i="16"/>
  <c r="T1033" i="16"/>
  <c r="O1837" i="16"/>
  <c r="T1837" i="16"/>
  <c r="O231" i="16"/>
  <c r="T231" i="16"/>
  <c r="O1528" i="16"/>
  <c r="T1528" i="16"/>
  <c r="O475" i="16"/>
  <c r="T475" i="16"/>
  <c r="O1603" i="16"/>
  <c r="T1603" i="16"/>
  <c r="O297" i="16"/>
  <c r="T297" i="16"/>
  <c r="O164" i="16"/>
  <c r="T164" i="16"/>
  <c r="O3442" i="16"/>
  <c r="T3442" i="16"/>
  <c r="O3815" i="16"/>
  <c r="T3815" i="16"/>
  <c r="O2070" i="16"/>
  <c r="T2070" i="16"/>
  <c r="O2192" i="16"/>
  <c r="T2192" i="16"/>
  <c r="O2496" i="16"/>
  <c r="T2496" i="16"/>
  <c r="O2408" i="16"/>
  <c r="T2408" i="16"/>
  <c r="O2157" i="16"/>
  <c r="T2157" i="16"/>
  <c r="O3558" i="16"/>
  <c r="T3558" i="16"/>
  <c r="O2416" i="16"/>
  <c r="T2416" i="16"/>
  <c r="O2891" i="16"/>
  <c r="T2891" i="16"/>
  <c r="O2910" i="16"/>
  <c r="T2910" i="16"/>
  <c r="O2820" i="16"/>
  <c r="T2820" i="16"/>
  <c r="O2875" i="16"/>
  <c r="T2875" i="16"/>
  <c r="O1727" i="16"/>
  <c r="T1727" i="16"/>
  <c r="O2839" i="16"/>
  <c r="T2839" i="16"/>
  <c r="O2768" i="16"/>
  <c r="T2768" i="16"/>
  <c r="O3098" i="16"/>
  <c r="T3098" i="16"/>
  <c r="O2229" i="16"/>
  <c r="T2229" i="16"/>
  <c r="O2146" i="16"/>
  <c r="T2146" i="16"/>
  <c r="O2488" i="16"/>
  <c r="T2488" i="16"/>
  <c r="O1485" i="16"/>
  <c r="T1485" i="16"/>
  <c r="O97" i="16"/>
  <c r="T97" i="16"/>
  <c r="O481" i="16"/>
  <c r="T481" i="16"/>
  <c r="O2054" i="16"/>
  <c r="T2054" i="16"/>
  <c r="O1899" i="16"/>
  <c r="T1899" i="16"/>
  <c r="O1493" i="16"/>
  <c r="T1493" i="16"/>
  <c r="O560" i="16"/>
  <c r="T560" i="16"/>
  <c r="O1531" i="16"/>
  <c r="T1531" i="16"/>
  <c r="O237" i="16"/>
  <c r="T237" i="16"/>
  <c r="O1076" i="16"/>
  <c r="T1076" i="16"/>
  <c r="O801" i="16"/>
  <c r="T801" i="16"/>
  <c r="O1941" i="16"/>
  <c r="T1941" i="16"/>
  <c r="O623" i="16"/>
  <c r="T623" i="16"/>
  <c r="O1355" i="16"/>
  <c r="T1355" i="16"/>
  <c r="O887" i="16"/>
  <c r="T887" i="16"/>
  <c r="O1694" i="16"/>
  <c r="T1694" i="16"/>
  <c r="O89" i="16"/>
  <c r="T89" i="16"/>
  <c r="O1384" i="16"/>
  <c r="T1384" i="16"/>
  <c r="O331" i="16"/>
  <c r="T331" i="16"/>
  <c r="O484" i="16"/>
  <c r="T484" i="16"/>
  <c r="O319" i="16"/>
  <c r="T319" i="16"/>
  <c r="O3299" i="16"/>
  <c r="T3299" i="16"/>
  <c r="O3628" i="16"/>
  <c r="T3628" i="16"/>
  <c r="O3671" i="16"/>
  <c r="T3671" i="16"/>
  <c r="O1926" i="16"/>
  <c r="T1926" i="16"/>
  <c r="O3534" i="16"/>
  <c r="T3534" i="16"/>
  <c r="O2341" i="16"/>
  <c r="T2341" i="16"/>
  <c r="O2570" i="16"/>
  <c r="T2570" i="16"/>
  <c r="O2356" i="16"/>
  <c r="T2356" i="16"/>
  <c r="O3741" i="16"/>
  <c r="T3741" i="16"/>
  <c r="O2747" i="16"/>
  <c r="T2747" i="16"/>
  <c r="O2766" i="16"/>
  <c r="T2766" i="16"/>
  <c r="O2675" i="16"/>
  <c r="T2675" i="16"/>
  <c r="O2730" i="16"/>
  <c r="T2730" i="16"/>
  <c r="O1583" i="16"/>
  <c r="T1583" i="16"/>
  <c r="O2695" i="16"/>
  <c r="T2695" i="16"/>
  <c r="O3001" i="16"/>
  <c r="T3001" i="16"/>
  <c r="O2624" i="16"/>
  <c r="T2624" i="16"/>
  <c r="O2954" i="16"/>
  <c r="T2954" i="16"/>
  <c r="O2085" i="16"/>
  <c r="T2085" i="16"/>
  <c r="O3812" i="16"/>
  <c r="T3812" i="16"/>
  <c r="O983" i="16"/>
  <c r="T983" i="16"/>
  <c r="O337" i="16"/>
  <c r="T337" i="16"/>
  <c r="O351" i="16"/>
  <c r="T351" i="16"/>
  <c r="O1755" i="16"/>
  <c r="T1755" i="16"/>
  <c r="O1349" i="16"/>
  <c r="T1349" i="16"/>
  <c r="O415" i="16"/>
  <c r="T415" i="16"/>
  <c r="O1387" i="16"/>
  <c r="T1387" i="16"/>
  <c r="O92" i="16"/>
  <c r="T92" i="16"/>
  <c r="O1964" i="16"/>
  <c r="T1964" i="16"/>
  <c r="O657" i="16"/>
  <c r="T657" i="16"/>
  <c r="O1797" i="16"/>
  <c r="T1797" i="16"/>
  <c r="O1187" i="16"/>
  <c r="T1187" i="16"/>
  <c r="O744" i="16"/>
  <c r="T744" i="16"/>
  <c r="O1549" i="16"/>
  <c r="T1549" i="16"/>
  <c r="O1240" i="16"/>
  <c r="T1240" i="16"/>
  <c r="O617" i="16"/>
  <c r="T617" i="16"/>
  <c r="O1121" i="16"/>
  <c r="T1121" i="16"/>
  <c r="O187" i="16"/>
  <c r="T187" i="16"/>
  <c r="O1291" i="16"/>
  <c r="T1291" i="16"/>
  <c r="O873" i="16"/>
  <c r="T873" i="16"/>
  <c r="O3366" i="16"/>
  <c r="T3366" i="16"/>
  <c r="O3740" i="16"/>
  <c r="T3740" i="16"/>
  <c r="O3488" i="16"/>
  <c r="T3488" i="16"/>
  <c r="O3830" i="16"/>
  <c r="T3830" i="16"/>
  <c r="O1937" i="16"/>
  <c r="T1937" i="16"/>
  <c r="O3492" i="16"/>
  <c r="T3492" i="16"/>
  <c r="O3581" i="16"/>
  <c r="T3581" i="16"/>
  <c r="O2804" i="16"/>
  <c r="T2804" i="16"/>
  <c r="O3134" i="16"/>
  <c r="T3134" i="16"/>
  <c r="O2709" i="16"/>
  <c r="T2709" i="16"/>
  <c r="O2668" i="16"/>
  <c r="T2668" i="16"/>
  <c r="O2279" i="16"/>
  <c r="T2279" i="16"/>
  <c r="O1818" i="16"/>
  <c r="T1818" i="16"/>
  <c r="O3715" i="16"/>
  <c r="T3715" i="16"/>
  <c r="O2377" i="16"/>
  <c r="T2377" i="16"/>
  <c r="O1923" i="16"/>
  <c r="T1923" i="16"/>
  <c r="O521" i="16"/>
  <c r="T521" i="16"/>
  <c r="O513" i="16"/>
  <c r="T513" i="16"/>
  <c r="O1763" i="16"/>
  <c r="T1763" i="16"/>
  <c r="O360" i="16"/>
  <c r="T360" i="16"/>
  <c r="O732" i="16"/>
  <c r="T732" i="16"/>
  <c r="O2017" i="16"/>
  <c r="T2017" i="16"/>
  <c r="O459" i="16"/>
  <c r="T459" i="16"/>
  <c r="O1587" i="16"/>
  <c r="T1587" i="16"/>
  <c r="O1023" i="16"/>
  <c r="T1023" i="16"/>
  <c r="O1420" i="16"/>
  <c r="T1420" i="16"/>
  <c r="O796" i="16"/>
  <c r="T796" i="16"/>
  <c r="O1444" i="16"/>
  <c r="T1444" i="16"/>
  <c r="O512" i="16"/>
  <c r="T512" i="16"/>
  <c r="O1638" i="16"/>
  <c r="T1638" i="16"/>
  <c r="O333" i="16"/>
  <c r="T333" i="16"/>
  <c r="O1329" i="16"/>
  <c r="T1329" i="16"/>
  <c r="O505" i="16"/>
  <c r="T505" i="16"/>
  <c r="O175" i="16"/>
  <c r="T175" i="16"/>
  <c r="O2958" i="16"/>
  <c r="T2958" i="16"/>
  <c r="O3758" i="16"/>
  <c r="T3758" i="16"/>
  <c r="O3393" i="16"/>
  <c r="T3393" i="16"/>
  <c r="O3724" i="16"/>
  <c r="T3724" i="16"/>
  <c r="O3335" i="16"/>
  <c r="T3335" i="16"/>
  <c r="O3353" i="16"/>
  <c r="T3353" i="16"/>
  <c r="O1475" i="16"/>
  <c r="T1475" i="16"/>
  <c r="O2718" i="16"/>
  <c r="T2718" i="16"/>
  <c r="O3025" i="16"/>
  <c r="T3025" i="16"/>
  <c r="O2648" i="16"/>
  <c r="T2648" i="16"/>
  <c r="O2978" i="16"/>
  <c r="T2978" i="16"/>
  <c r="O2253" i="16"/>
  <c r="T2253" i="16"/>
  <c r="O2595" i="16"/>
  <c r="T2595" i="16"/>
  <c r="O2170" i="16"/>
  <c r="T2170" i="16"/>
  <c r="O2512" i="16"/>
  <c r="T2512" i="16"/>
  <c r="O3466" i="16"/>
  <c r="T3466" i="16"/>
  <c r="O3796" i="16"/>
  <c r="T3796" i="16"/>
  <c r="O3407" i="16"/>
  <c r="T3407" i="16"/>
  <c r="O3426" i="16"/>
  <c r="T3426" i="16"/>
  <c r="O1547" i="16"/>
  <c r="T1547" i="16"/>
  <c r="O472" i="16"/>
  <c r="T472" i="16"/>
  <c r="O2056" i="16"/>
  <c r="T2056" i="16"/>
  <c r="O1674" i="16"/>
  <c r="T1674" i="16"/>
  <c r="O705" i="16"/>
  <c r="T705" i="16"/>
  <c r="O1819" i="16"/>
  <c r="T1819" i="16"/>
  <c r="O1593" i="16"/>
  <c r="T1593" i="16"/>
  <c r="O192" i="16"/>
  <c r="T192" i="16"/>
  <c r="O1211" i="16"/>
  <c r="T1211" i="16"/>
  <c r="O768" i="16"/>
  <c r="T768" i="16"/>
  <c r="O181" i="16"/>
  <c r="T181" i="16"/>
  <c r="O209" i="16"/>
  <c r="T209" i="16"/>
  <c r="O1433" i="16"/>
  <c r="T1433" i="16"/>
  <c r="O1471" i="16"/>
  <c r="T1471" i="16"/>
  <c r="O177" i="16"/>
  <c r="T177" i="16"/>
  <c r="O273" i="16"/>
  <c r="T273" i="16"/>
  <c r="O85" i="16"/>
  <c r="T85" i="16"/>
  <c r="O1133" i="16"/>
  <c r="T1133" i="16"/>
  <c r="O3385" i="16"/>
  <c r="T3385" i="16"/>
  <c r="O3770" i="16"/>
  <c r="T3770" i="16"/>
  <c r="O3201" i="16"/>
  <c r="T3201" i="16"/>
  <c r="O3531" i="16"/>
  <c r="T3531" i="16"/>
  <c r="O3406" i="16"/>
  <c r="T3406" i="16"/>
  <c r="O3204" i="16"/>
  <c r="T3204" i="16"/>
  <c r="O3185" i="16"/>
  <c r="T3185" i="16"/>
  <c r="O2516" i="16"/>
  <c r="T2516" i="16"/>
  <c r="O2846" i="16"/>
  <c r="T2846" i="16"/>
  <c r="O2750" i="16"/>
  <c r="T2750" i="16"/>
  <c r="O3557" i="16"/>
  <c r="T3557" i="16"/>
  <c r="O2380" i="16"/>
  <c r="T2380" i="16"/>
  <c r="O3766" i="16"/>
  <c r="T3766" i="16"/>
  <c r="O2009" i="16"/>
  <c r="T2009" i="16"/>
  <c r="O3293" i="16"/>
  <c r="T3293" i="16"/>
  <c r="O3203" i="16"/>
  <c r="T3203" i="16"/>
  <c r="O2089" i="16"/>
  <c r="T2089" i="16"/>
  <c r="O1398" i="16"/>
  <c r="T1398" i="16"/>
  <c r="O428" i="16"/>
  <c r="T428" i="16"/>
  <c r="O1544" i="16"/>
  <c r="T1544" i="16"/>
  <c r="O56" i="16"/>
  <c r="T56" i="16"/>
  <c r="O445" i="16"/>
  <c r="T445" i="16"/>
  <c r="O1706" i="16"/>
  <c r="T1706" i="16"/>
  <c r="O160" i="16"/>
  <c r="T160" i="16"/>
  <c r="O735" i="16"/>
  <c r="T735" i="16"/>
  <c r="O1132" i="16"/>
  <c r="T1132" i="16"/>
  <c r="O1157" i="16"/>
  <c r="T1157" i="16"/>
  <c r="O223" i="16"/>
  <c r="T223" i="16"/>
  <c r="O1327" i="16"/>
  <c r="T1327" i="16"/>
  <c r="O57" i="16"/>
  <c r="T57" i="16"/>
  <c r="O2036" i="16"/>
  <c r="T2036" i="16"/>
  <c r="O719" i="16"/>
  <c r="T719" i="16"/>
  <c r="O863" i="16"/>
  <c r="T863" i="16"/>
  <c r="O216" i="16"/>
  <c r="T216" i="16"/>
  <c r="O118" i="16"/>
  <c r="T118" i="16"/>
  <c r="O1661" i="16"/>
  <c r="T1661" i="16"/>
  <c r="O2670" i="16"/>
  <c r="T2670" i="16"/>
  <c r="O1524" i="16"/>
  <c r="T1524" i="16"/>
  <c r="O3355" i="16"/>
  <c r="T3355" i="16"/>
  <c r="O3661" i="16"/>
  <c r="T3661" i="16"/>
  <c r="O3139" i="16"/>
  <c r="T3139" i="16"/>
  <c r="O3470" i="16"/>
  <c r="T3470" i="16"/>
  <c r="O3675" i="16"/>
  <c r="T3675" i="16"/>
  <c r="O3106" i="16"/>
  <c r="T3106" i="16"/>
  <c r="O3437" i="16"/>
  <c r="T3437" i="16"/>
  <c r="O3065" i="16"/>
  <c r="T3065" i="16"/>
  <c r="O3840" i="16"/>
  <c r="T3840" i="16"/>
  <c r="O2360" i="16"/>
  <c r="T2360" i="16"/>
  <c r="O2666" i="16"/>
  <c r="T2666" i="16"/>
  <c r="O2306" i="16"/>
  <c r="T2306" i="16"/>
  <c r="O2213" i="16"/>
  <c r="T2213" i="16"/>
  <c r="O3179" i="16"/>
  <c r="T3179" i="16"/>
  <c r="O3508" i="16"/>
  <c r="T3508" i="16"/>
  <c r="O3118" i="16"/>
  <c r="T3118" i="16"/>
  <c r="O3137" i="16"/>
  <c r="T3137" i="16"/>
  <c r="O1259" i="16"/>
  <c r="T1259" i="16"/>
  <c r="O184" i="16"/>
  <c r="T184" i="16"/>
  <c r="O416" i="16"/>
  <c r="T416" i="16"/>
  <c r="O1532" i="16"/>
  <c r="T1532" i="16"/>
  <c r="O1281" i="16"/>
  <c r="T1281" i="16"/>
  <c r="O935" i="16"/>
  <c r="T935" i="16"/>
  <c r="O479" i="16"/>
  <c r="T479" i="16"/>
  <c r="O1286" i="16"/>
  <c r="T1286" i="16"/>
  <c r="O1552" i="16"/>
  <c r="T1552" i="16"/>
  <c r="O1145" i="16"/>
  <c r="T1145" i="16"/>
  <c r="O211" i="16"/>
  <c r="T211" i="16"/>
  <c r="O1171" i="16"/>
  <c r="T1171" i="16"/>
  <c r="O908" i="16"/>
  <c r="T908" i="16"/>
  <c r="O1305" i="16"/>
  <c r="T1305" i="16"/>
  <c r="O1028" i="16"/>
  <c r="T1028" i="16"/>
  <c r="O852" i="16"/>
  <c r="T852" i="16"/>
  <c r="O2526" i="16"/>
  <c r="T2526" i="16"/>
  <c r="O1381" i="16"/>
  <c r="T1381" i="16"/>
  <c r="O3211" i="16"/>
  <c r="T3211" i="16"/>
  <c r="O3517" i="16"/>
  <c r="T3517" i="16"/>
  <c r="O2995" i="16"/>
  <c r="T2995" i="16"/>
  <c r="O3520" i="16"/>
  <c r="T3520" i="16"/>
  <c r="O2961" i="16"/>
  <c r="T2961" i="16"/>
  <c r="O3291" i="16"/>
  <c r="T3291" i="16"/>
  <c r="O2922" i="16"/>
  <c r="T2922" i="16"/>
  <c r="O3696" i="16"/>
  <c r="T3696" i="16"/>
  <c r="O2287" i="16"/>
  <c r="T2287" i="16"/>
  <c r="O2163" i="16"/>
  <c r="T2163" i="16"/>
  <c r="O3594" i="16"/>
  <c r="T3594" i="16"/>
  <c r="O3034" i="16"/>
  <c r="T3034" i="16"/>
  <c r="O2993" i="16"/>
  <c r="T2993" i="16"/>
  <c r="O1115" i="16"/>
  <c r="T1115" i="16"/>
  <c r="O221" i="16"/>
  <c r="T221" i="16"/>
  <c r="O259" i="16"/>
  <c r="T259" i="16"/>
  <c r="O1388" i="16"/>
  <c r="T1388" i="16"/>
  <c r="O70" i="16"/>
  <c r="T70" i="16"/>
  <c r="O1737" i="16"/>
  <c r="T1737" i="16"/>
  <c r="O336" i="16"/>
  <c r="T336" i="16"/>
  <c r="O709" i="16"/>
  <c r="T709" i="16"/>
  <c r="O1142" i="16"/>
  <c r="T1142" i="16"/>
  <c r="O578" i="16"/>
  <c r="T578" i="16"/>
  <c r="O1407" i="16"/>
  <c r="T1407" i="16"/>
  <c r="O1000" i="16"/>
  <c r="T1000" i="16"/>
  <c r="O1734" i="16"/>
  <c r="T1734" i="16"/>
  <c r="O764" i="16"/>
  <c r="T764" i="16"/>
  <c r="O1958" i="16"/>
  <c r="T1958" i="16"/>
  <c r="O2387" i="16"/>
  <c r="T2387" i="16"/>
  <c r="O2748" i="16"/>
  <c r="T2748" i="16"/>
  <c r="O2802" i="16"/>
  <c r="T2802" i="16"/>
  <c r="O3129" i="16"/>
  <c r="T3129" i="16"/>
  <c r="O3458" i="16"/>
  <c r="T3458" i="16"/>
  <c r="O2890" i="16"/>
  <c r="T2890" i="16"/>
  <c r="O3219" i="16"/>
  <c r="T3219" i="16"/>
  <c r="O3612" i="16"/>
  <c r="T3612" i="16"/>
  <c r="O1865" i="16"/>
  <c r="T1865" i="16"/>
  <c r="O3540" i="16"/>
  <c r="T3540" i="16"/>
  <c r="O3560" i="16"/>
  <c r="T3560" i="16"/>
  <c r="O3605" i="16"/>
  <c r="T3605" i="16"/>
  <c r="O3489" i="16"/>
  <c r="T3489" i="16"/>
  <c r="O3292" i="16"/>
  <c r="T3292" i="16"/>
  <c r="O2878" i="16"/>
  <c r="T2878" i="16"/>
  <c r="O3208" i="16"/>
  <c r="T3208" i="16"/>
  <c r="O1283" i="16"/>
  <c r="T1283" i="16"/>
  <c r="O829" i="16"/>
  <c r="T829" i="16"/>
  <c r="O1778" i="16"/>
  <c r="T1778" i="16"/>
  <c r="O1229" i="16"/>
  <c r="T1229" i="16"/>
  <c r="O248" i="16"/>
  <c r="T248" i="16"/>
  <c r="O1232" i="16"/>
  <c r="T1232" i="16"/>
  <c r="O956" i="16"/>
  <c r="T956" i="16"/>
  <c r="O1725" i="16"/>
  <c r="T1725" i="16"/>
  <c r="O324" i="16"/>
  <c r="T324" i="16"/>
  <c r="O697" i="16"/>
  <c r="T697" i="16"/>
  <c r="O1525" i="16"/>
  <c r="T1525" i="16"/>
  <c r="O1021" i="16"/>
  <c r="T1021" i="16"/>
  <c r="O1395" i="16"/>
  <c r="T1395" i="16"/>
  <c r="O808" i="16"/>
  <c r="T808" i="16"/>
  <c r="O1814" i="16"/>
  <c r="T1814" i="16"/>
  <c r="O2888" i="16"/>
  <c r="T2888" i="16"/>
  <c r="O2863" i="16"/>
  <c r="T2863" i="16"/>
  <c r="O3602" i="16"/>
  <c r="T3602" i="16"/>
  <c r="O194" i="16"/>
  <c r="T194" i="16"/>
  <c r="O3128" i="16"/>
  <c r="T3128" i="16"/>
  <c r="O3229" i="16"/>
  <c r="T3229" i="16"/>
  <c r="O2234" i="16"/>
  <c r="T2234" i="16"/>
  <c r="O3590" i="16"/>
  <c r="T3590" i="16"/>
  <c r="O2171" i="16"/>
  <c r="T2171" i="16"/>
  <c r="O2615" i="16"/>
  <c r="T2615" i="16"/>
  <c r="O3486" i="16"/>
  <c r="T3486" i="16"/>
  <c r="O3714" i="16"/>
  <c r="T3714" i="16"/>
  <c r="O3356" i="16"/>
  <c r="T3356" i="16"/>
  <c r="O3686" i="16"/>
  <c r="T3686" i="16"/>
  <c r="O3260" i="16"/>
  <c r="T3260" i="16"/>
  <c r="O2745" i="16"/>
  <c r="T2745" i="16"/>
  <c r="O1357" i="16"/>
  <c r="T1357" i="16"/>
  <c r="O795" i="16"/>
  <c r="T795" i="16"/>
  <c r="O954" i="16"/>
  <c r="T954" i="16"/>
  <c r="O826" i="16"/>
  <c r="T826" i="16"/>
  <c r="O1426" i="16"/>
  <c r="T1426" i="16"/>
  <c r="O531" i="16"/>
  <c r="T531" i="16"/>
  <c r="O1972" i="16"/>
  <c r="T1972" i="16"/>
  <c r="O407" i="16"/>
  <c r="T407" i="16"/>
  <c r="O263" i="16"/>
  <c r="T263" i="16"/>
  <c r="O3827" i="16"/>
  <c r="T3827" i="16"/>
  <c r="O1967" i="16"/>
  <c r="T1967" i="16"/>
  <c r="O3088" i="16"/>
  <c r="T3088" i="16"/>
  <c r="O2471" i="16"/>
  <c r="T2471" i="16"/>
  <c r="O2489" i="16"/>
  <c r="T2489" i="16"/>
  <c r="O3331" i="16"/>
  <c r="T3331" i="16"/>
  <c r="O3117" i="16"/>
  <c r="T3117" i="16"/>
  <c r="O2932" i="16"/>
  <c r="T2932" i="16"/>
  <c r="O2543" i="16"/>
  <c r="T2543" i="16"/>
  <c r="O1213" i="16"/>
  <c r="T1213" i="16"/>
  <c r="O652" i="16"/>
  <c r="T652" i="16"/>
  <c r="O858" i="16"/>
  <c r="T858" i="16"/>
  <c r="O1987" i="16"/>
  <c r="T1987" i="16"/>
  <c r="O278" i="16"/>
  <c r="T278" i="16"/>
  <c r="O1995" i="16"/>
  <c r="T1995" i="16"/>
  <c r="O388" i="16"/>
  <c r="T388" i="16"/>
  <c r="O426" i="16"/>
  <c r="T426" i="16"/>
  <c r="O2539" i="16"/>
  <c r="T2539" i="16"/>
  <c r="O2433" i="16"/>
  <c r="T2433" i="16"/>
  <c r="O3226" i="16"/>
  <c r="T3226" i="16"/>
  <c r="O3168" i="16"/>
  <c r="T3168" i="16"/>
  <c r="O1716" i="16"/>
  <c r="T1716" i="16"/>
  <c r="O3116" i="16"/>
  <c r="T3116" i="16"/>
  <c r="O2517" i="16"/>
  <c r="T2517" i="16"/>
  <c r="O682" i="16"/>
  <c r="T682" i="16"/>
  <c r="O1350" i="16"/>
  <c r="T1350" i="16"/>
  <c r="O179" i="16"/>
  <c r="T179" i="16"/>
  <c r="O722" i="16"/>
  <c r="T722" i="16"/>
  <c r="O2092" i="16"/>
  <c r="T2092" i="16"/>
  <c r="O2027" i="16"/>
  <c r="T2027" i="16"/>
  <c r="O1829" i="16"/>
  <c r="T1829" i="16"/>
  <c r="O2641" i="16"/>
  <c r="T2641" i="16"/>
  <c r="O2552" i="16"/>
  <c r="T2552" i="16"/>
  <c r="O2302" i="16"/>
  <c r="T2302" i="16"/>
  <c r="O2561" i="16"/>
  <c r="T2561" i="16"/>
  <c r="O3052" i="16"/>
  <c r="T3052" i="16"/>
  <c r="O1873" i="16"/>
  <c r="T1873" i="16"/>
  <c r="O3289" i="16"/>
  <c r="T3289" i="16"/>
  <c r="O2911" i="16"/>
  <c r="T2911" i="16"/>
  <c r="O3242" i="16"/>
  <c r="T3242" i="16"/>
  <c r="O2290" i="16"/>
  <c r="T2290" i="16"/>
  <c r="O1202" i="16"/>
  <c r="T1202" i="16"/>
  <c r="O766" i="16"/>
  <c r="T766" i="16"/>
  <c r="O446" i="16"/>
  <c r="T446" i="16"/>
  <c r="O126" i="16"/>
  <c r="T126" i="16"/>
  <c r="O1410" i="16"/>
  <c r="T1410" i="16"/>
  <c r="O3772" i="16"/>
  <c r="T3772" i="16"/>
  <c r="O3599" i="16"/>
  <c r="T3599" i="16"/>
  <c r="O2713" i="16"/>
  <c r="T2713" i="16"/>
  <c r="O2499" i="16"/>
  <c r="T2499" i="16"/>
  <c r="O3145" i="16"/>
  <c r="T3145" i="16"/>
  <c r="O2571" i="16"/>
  <c r="T2571" i="16"/>
  <c r="O494" i="16"/>
  <c r="T494" i="16"/>
  <c r="O269" i="16"/>
  <c r="T269" i="16"/>
  <c r="O302" i="16"/>
  <c r="T302" i="16"/>
  <c r="O761" i="16"/>
  <c r="T761" i="16"/>
  <c r="O1266" i="16"/>
  <c r="T1266" i="16"/>
  <c r="O1446" i="16"/>
  <c r="T1446" i="16"/>
  <c r="O154" i="16"/>
  <c r="T154" i="16"/>
  <c r="O1278" i="16"/>
  <c r="T1278" i="16"/>
  <c r="O3456" i="16"/>
  <c r="T3456" i="16"/>
  <c r="O2263" i="16"/>
  <c r="T2263" i="16"/>
  <c r="O3826" i="16"/>
  <c r="T3826" i="16"/>
  <c r="O2261" i="16"/>
  <c r="T2261" i="16"/>
  <c r="O2427" i="16"/>
  <c r="T2427" i="16"/>
  <c r="O2331" i="16"/>
  <c r="T2331" i="16"/>
  <c r="O1330" i="16"/>
  <c r="T1330" i="16"/>
  <c r="O1896" i="16"/>
  <c r="T1896" i="16"/>
  <c r="O125" i="16"/>
  <c r="T125" i="16"/>
  <c r="O466" i="16"/>
  <c r="T466" i="16"/>
  <c r="O158" i="16"/>
  <c r="T158" i="16"/>
  <c r="O986" i="16"/>
  <c r="T986" i="16"/>
  <c r="O830" i="16"/>
  <c r="T830" i="16"/>
  <c r="O3674" i="16"/>
  <c r="T3674" i="16"/>
  <c r="O2247" i="16"/>
  <c r="T2247" i="16"/>
  <c r="O3694" i="16"/>
  <c r="T3694" i="16"/>
  <c r="O3420" i="16"/>
  <c r="T3420" i="16"/>
  <c r="O3499" i="16"/>
  <c r="T3499" i="16"/>
  <c r="O2305" i="16"/>
  <c r="T2305" i="16"/>
  <c r="O3040" i="16"/>
  <c r="T3040" i="16"/>
  <c r="O2326" i="16"/>
  <c r="T2326" i="16"/>
  <c r="O2297" i="16"/>
  <c r="T2297" i="16"/>
  <c r="O3563" i="16"/>
  <c r="T3563" i="16"/>
  <c r="O3491" i="16"/>
  <c r="T3491" i="16"/>
  <c r="O1686" i="16"/>
  <c r="T1686" i="16"/>
  <c r="O716" i="16"/>
  <c r="T716" i="16"/>
  <c r="O1832" i="16"/>
  <c r="T1832" i="16"/>
  <c r="O1018" i="16"/>
  <c r="T1018" i="16"/>
  <c r="O1510" i="16"/>
  <c r="T1510" i="16"/>
  <c r="O119" i="16"/>
  <c r="T119" i="16"/>
  <c r="O2903" i="16"/>
  <c r="T2903" i="16"/>
  <c r="O1812" i="16"/>
  <c r="T1812" i="16"/>
  <c r="O3642" i="16"/>
  <c r="T3642" i="16"/>
  <c r="O2150" i="16"/>
  <c r="T2150" i="16"/>
  <c r="O3428" i="16"/>
  <c r="T3428" i="16"/>
  <c r="O3622" i="16"/>
  <c r="T3622" i="16"/>
  <c r="O2139" i="16"/>
  <c r="T2139" i="16"/>
  <c r="O2078" i="16"/>
  <c r="T2078" i="16"/>
  <c r="O654" i="16"/>
  <c r="T654" i="16"/>
  <c r="O502" i="16"/>
  <c r="T502" i="16"/>
  <c r="O1575" i="16"/>
  <c r="T1575" i="16"/>
  <c r="O1011" i="16"/>
  <c r="T1011" i="16"/>
  <c r="O1840" i="16"/>
  <c r="T1840" i="16"/>
  <c r="O498" i="16"/>
  <c r="T498" i="16"/>
  <c r="O1592" i="16"/>
  <c r="T1592" i="16"/>
  <c r="O1498" i="16"/>
  <c r="T1498" i="16"/>
  <c r="O107" i="16"/>
  <c r="T107" i="16"/>
  <c r="O3080" i="16"/>
  <c r="T3080" i="16"/>
  <c r="O3440" i="16"/>
  <c r="T3440" i="16"/>
  <c r="O3737" i="16"/>
  <c r="T3737" i="16"/>
  <c r="O3222" i="16"/>
  <c r="T3222" i="16"/>
  <c r="O3132" i="16"/>
  <c r="T3132" i="16"/>
  <c r="O2039" i="16"/>
  <c r="T2039" i="16"/>
  <c r="O2409" i="16"/>
  <c r="T2409" i="16"/>
  <c r="O3274" i="16"/>
  <c r="T3274" i="16"/>
  <c r="O3258" i="16"/>
  <c r="T3258" i="16"/>
  <c r="O1636" i="16"/>
  <c r="T1636" i="16"/>
  <c r="O234" i="16"/>
  <c r="T234" i="16"/>
  <c r="O226" i="16"/>
  <c r="T226" i="16"/>
  <c r="O1450" i="16"/>
  <c r="T1450" i="16"/>
  <c r="O1298" i="16"/>
  <c r="T1298" i="16"/>
  <c r="O510" i="16"/>
  <c r="T510" i="16"/>
  <c r="O1198" i="16"/>
  <c r="T1198" i="16"/>
  <c r="O1621" i="16"/>
  <c r="T1621" i="16"/>
  <c r="O121" i="16"/>
  <c r="T121" i="16"/>
  <c r="O2603" i="16"/>
  <c r="T2603" i="16"/>
  <c r="O3333" i="16"/>
  <c r="T3333" i="16"/>
  <c r="O3048" i="16"/>
  <c r="T3048" i="16"/>
  <c r="O2431" i="16"/>
  <c r="T2431" i="16"/>
  <c r="O2737" i="16"/>
  <c r="T2737" i="16"/>
  <c r="O3801" i="16"/>
  <c r="T3801" i="16"/>
  <c r="O3692" i="16"/>
  <c r="T3692" i="16"/>
  <c r="O1790" i="16"/>
  <c r="T1790" i="16"/>
  <c r="O1768" i="16"/>
  <c r="T1768" i="16"/>
  <c r="O366" i="16"/>
  <c r="T366" i="16"/>
  <c r="O1386" i="16"/>
  <c r="T1386" i="16"/>
  <c r="O214" i="16"/>
  <c r="T214" i="16"/>
  <c r="O1907" i="16"/>
  <c r="T1907" i="16"/>
  <c r="O854" i="16"/>
  <c r="T854" i="16"/>
  <c r="O723" i="16"/>
  <c r="T723" i="16"/>
  <c r="O964" i="16"/>
  <c r="T964" i="16"/>
  <c r="O1186" i="16"/>
  <c r="T1186" i="16"/>
  <c r="O1146" i="16"/>
  <c r="T1146" i="16"/>
  <c r="O2461" i="16"/>
  <c r="T2461" i="16"/>
  <c r="O3326" i="16"/>
  <c r="T3326" i="16"/>
  <c r="O3190" i="16"/>
  <c r="T3190" i="16"/>
  <c r="O2904" i="16"/>
  <c r="T2904" i="16"/>
  <c r="O2593" i="16"/>
  <c r="T2593" i="16"/>
  <c r="O2215" i="16"/>
  <c r="T2215" i="16"/>
  <c r="O2523" i="16"/>
  <c r="T2523" i="16"/>
  <c r="O3655" i="16"/>
  <c r="T3655" i="16"/>
  <c r="O3549" i="16"/>
  <c r="T3549" i="16"/>
  <c r="O3364" i="16"/>
  <c r="T3364" i="16"/>
  <c r="O2976" i="16"/>
  <c r="T2976" i="16"/>
  <c r="O1645" i="16"/>
  <c r="T1645" i="16"/>
  <c r="O1083" i="16"/>
  <c r="T1083" i="16"/>
  <c r="O1624" i="16"/>
  <c r="T1624" i="16"/>
  <c r="O1242" i="16"/>
  <c r="T1242" i="16"/>
  <c r="O1126" i="16"/>
  <c r="T1126" i="16"/>
  <c r="O790" i="16"/>
  <c r="T790" i="16"/>
  <c r="O820" i="16"/>
  <c r="T820" i="16"/>
  <c r="O67" i="16"/>
  <c r="T67" i="16"/>
  <c r="O2404" i="16"/>
  <c r="T2404" i="16"/>
  <c r="O1656" i="16"/>
  <c r="T1656" i="16"/>
  <c r="O2912" i="16"/>
  <c r="T2912" i="16"/>
  <c r="O3217" i="16"/>
  <c r="T3217" i="16"/>
  <c r="O2805" i="16"/>
  <c r="T2805" i="16"/>
  <c r="O3136" i="16"/>
  <c r="T3136" i="16"/>
  <c r="O2131" i="16"/>
  <c r="T2131" i="16"/>
  <c r="O2437" i="16"/>
  <c r="T2437" i="16"/>
  <c r="O3818" i="16"/>
  <c r="T3818" i="16"/>
  <c r="O2962" i="16"/>
  <c r="T2962" i="16"/>
  <c r="O242" i="16"/>
  <c r="T242" i="16"/>
  <c r="O171" i="16"/>
  <c r="T171" i="16"/>
  <c r="O1613" i="16"/>
  <c r="T1613" i="16"/>
  <c r="O210" i="16"/>
  <c r="T210" i="16"/>
  <c r="O1796" i="16"/>
  <c r="T1796" i="16"/>
  <c r="O478" i="16"/>
  <c r="T478" i="16"/>
  <c r="O846" i="16"/>
  <c r="T846" i="16"/>
  <c r="O702" i="16"/>
  <c r="T702" i="16"/>
  <c r="O286" i="16"/>
  <c r="T286" i="16"/>
  <c r="O2884" i="16"/>
  <c r="T2884" i="16"/>
  <c r="O2874" i="16"/>
  <c r="T2874" i="16"/>
  <c r="O3144" i="16"/>
  <c r="T3144" i="16"/>
  <c r="O2503" i="16"/>
  <c r="T2503" i="16"/>
  <c r="O276" i="16"/>
  <c r="T276" i="16"/>
  <c r="O2225" i="16"/>
  <c r="T2225" i="16"/>
  <c r="O3231" i="16"/>
  <c r="T3231" i="16"/>
  <c r="O2634" i="16"/>
  <c r="T2634" i="16"/>
  <c r="O2260" i="16"/>
  <c r="T2260" i="16"/>
  <c r="O2592" i="16"/>
  <c r="T2592" i="16"/>
  <c r="O2658" i="16"/>
  <c r="T2658" i="16"/>
  <c r="O1512" i="16"/>
  <c r="T1512" i="16"/>
  <c r="O2767" i="16"/>
  <c r="T2767" i="16"/>
  <c r="O2985" i="16"/>
  <c r="T2985" i="16"/>
  <c r="O2746" i="16"/>
  <c r="T2746" i="16"/>
  <c r="O2650" i="16"/>
  <c r="T2650" i="16"/>
  <c r="O2991" i="16"/>
  <c r="T2991" i="16"/>
  <c r="O3467" i="16"/>
  <c r="T3467" i="16"/>
  <c r="O3485" i="16"/>
  <c r="T3485" i="16"/>
  <c r="O3474" i="16"/>
  <c r="T3474" i="16"/>
  <c r="O2281" i="16"/>
  <c r="T2281" i="16"/>
  <c r="O3414" i="16"/>
  <c r="T3414" i="16"/>
  <c r="O3673" i="16"/>
  <c r="T3673" i="16"/>
  <c r="O3147" i="16"/>
  <c r="T3147" i="16"/>
  <c r="O2734" i="16"/>
  <c r="T2734" i="16"/>
  <c r="O1127" i="16"/>
  <c r="T1127" i="16"/>
  <c r="O684" i="16"/>
  <c r="T684" i="16"/>
  <c r="O98" i="16"/>
  <c r="T98" i="16"/>
  <c r="O1635" i="16"/>
  <c r="T1635" i="16"/>
  <c r="O1072" i="16"/>
  <c r="T1072" i="16"/>
  <c r="O66" i="16"/>
  <c r="T66" i="16"/>
  <c r="O104" i="16"/>
  <c r="T104" i="16"/>
  <c r="O1088" i="16"/>
  <c r="T1088" i="16"/>
  <c r="O813" i="16"/>
  <c r="T813" i="16"/>
  <c r="O1651" i="16"/>
  <c r="T1651" i="16"/>
  <c r="O335" i="16"/>
  <c r="T335" i="16"/>
  <c r="O1380" i="16"/>
  <c r="T1380" i="16"/>
  <c r="O1251" i="16"/>
  <c r="T1251" i="16"/>
  <c r="O664" i="16"/>
  <c r="T664" i="16"/>
  <c r="O557" i="16"/>
  <c r="T557" i="16"/>
  <c r="O859" i="16"/>
  <c r="T859" i="16"/>
  <c r="O907" i="16"/>
  <c r="T907" i="16"/>
  <c r="O729" i="16"/>
  <c r="T729" i="16"/>
  <c r="O973" i="16"/>
  <c r="T973" i="16"/>
  <c r="O895" i="16"/>
  <c r="T895" i="16"/>
  <c r="O289" i="16"/>
  <c r="T289" i="16"/>
  <c r="O2090" i="16"/>
  <c r="T2090" i="16"/>
  <c r="O3786" i="16"/>
  <c r="T3786" i="16"/>
  <c r="O2117" i="16"/>
  <c r="T2117" i="16"/>
  <c r="O2448" i="16"/>
  <c r="T2448" i="16"/>
  <c r="O2514" i="16"/>
  <c r="T2514" i="16"/>
  <c r="O1368" i="16"/>
  <c r="T1368" i="16"/>
  <c r="O2623" i="16"/>
  <c r="T2623" i="16"/>
  <c r="O2929" i="16"/>
  <c r="T2929" i="16"/>
  <c r="O2840" i="16"/>
  <c r="T2840" i="16"/>
  <c r="O3171" i="16"/>
  <c r="T3171" i="16"/>
  <c r="O2931" i="16"/>
  <c r="T2931" i="16"/>
  <c r="O2506" i="16"/>
  <c r="T2506" i="16"/>
  <c r="O2848" i="16"/>
  <c r="T2848" i="16"/>
  <c r="O3323" i="16"/>
  <c r="T3323" i="16"/>
  <c r="O3341" i="16"/>
  <c r="T3341" i="16"/>
  <c r="O3252" i="16"/>
  <c r="T3252" i="16"/>
  <c r="O3271" i="16"/>
  <c r="T3271" i="16"/>
  <c r="O3200" i="16"/>
  <c r="T3200" i="16"/>
  <c r="O3530" i="16"/>
  <c r="T3530" i="16"/>
  <c r="O3002" i="16"/>
  <c r="T3002" i="16"/>
  <c r="O2578" i="16"/>
  <c r="T2578" i="16"/>
  <c r="O2919" i="16"/>
  <c r="T2919" i="16"/>
  <c r="O1966" i="16"/>
  <c r="T1966" i="16"/>
  <c r="O539" i="16"/>
  <c r="T539" i="16"/>
  <c r="O913" i="16"/>
  <c r="T913" i="16"/>
  <c r="O927" i="16"/>
  <c r="T927" i="16"/>
  <c r="O700" i="16"/>
  <c r="T700" i="16"/>
  <c r="O992" i="16"/>
  <c r="T992" i="16"/>
  <c r="O669" i="16"/>
  <c r="T669" i="16"/>
  <c r="O1508" i="16"/>
  <c r="T1508" i="16"/>
  <c r="O191" i="16"/>
  <c r="T191" i="16"/>
  <c r="O1056" i="16"/>
  <c r="T1056" i="16"/>
  <c r="O1883" i="16"/>
  <c r="T1883" i="16"/>
  <c r="O1237" i="16"/>
  <c r="T1237" i="16"/>
  <c r="O1107" i="16"/>
  <c r="T1107" i="16"/>
  <c r="O520" i="16"/>
  <c r="T520" i="16"/>
  <c r="O763" i="16"/>
  <c r="T763" i="16"/>
  <c r="O1891" i="16"/>
  <c r="T1891" i="16"/>
  <c r="O780" i="16"/>
  <c r="T780" i="16"/>
  <c r="O1946" i="16"/>
  <c r="T1946" i="16"/>
  <c r="O3774" i="16"/>
  <c r="T3774" i="16"/>
  <c r="O2402" i="16"/>
  <c r="T2402" i="16"/>
  <c r="O2752" i="16"/>
  <c r="T2752" i="16"/>
  <c r="O2220" i="16"/>
  <c r="T2220" i="16"/>
  <c r="O2238" i="16"/>
  <c r="T2238" i="16"/>
  <c r="O2424" i="16"/>
  <c r="T2424" i="16"/>
  <c r="O2490" i="16"/>
  <c r="T2490" i="16"/>
  <c r="O1344" i="16"/>
  <c r="T1344" i="16"/>
  <c r="O2598" i="16"/>
  <c r="T2598" i="16"/>
  <c r="O2905" i="16"/>
  <c r="T2905" i="16"/>
  <c r="O3297" i="16"/>
  <c r="T3297" i="16"/>
  <c r="O2885" i="16"/>
  <c r="T2885" i="16"/>
  <c r="O2796" i="16"/>
  <c r="T2796" i="16"/>
  <c r="O2671" i="16"/>
  <c r="T2671" i="16"/>
  <c r="O2977" i="16"/>
  <c r="T2977" i="16"/>
  <c r="O2600" i="16"/>
  <c r="T2600" i="16"/>
  <c r="O2930" i="16"/>
  <c r="T2930" i="16"/>
  <c r="O1017" i="16"/>
  <c r="T1017" i="16"/>
  <c r="O1247" i="16"/>
  <c r="T1247" i="16"/>
  <c r="O804" i="16"/>
  <c r="T804" i="16"/>
  <c r="O1610" i="16"/>
  <c r="T1610" i="16"/>
  <c r="O1047" i="16"/>
  <c r="T1047" i="16"/>
  <c r="O1300" i="16"/>
  <c r="T1300" i="16"/>
  <c r="O677" i="16"/>
  <c r="T677" i="16"/>
  <c r="O511" i="16"/>
  <c r="T511" i="16"/>
  <c r="O2083" i="16"/>
  <c r="T2083" i="16"/>
  <c r="O777" i="16"/>
  <c r="T777" i="16"/>
  <c r="O710" i="16"/>
  <c r="T710" i="16"/>
  <c r="O1383" i="16"/>
  <c r="T1383" i="16"/>
  <c r="O819" i="16"/>
  <c r="T819" i="16"/>
  <c r="O1216" i="16"/>
  <c r="T1216" i="16"/>
  <c r="O2834" i="16"/>
  <c r="T2834" i="16"/>
  <c r="O2249" i="16"/>
  <c r="T2249" i="16"/>
  <c r="O3802" i="16"/>
  <c r="T3802" i="16"/>
  <c r="O2058" i="16"/>
  <c r="T2058" i="16"/>
  <c r="O2917" i="16"/>
  <c r="T2917" i="16"/>
  <c r="O2396" i="16"/>
  <c r="T2396" i="16"/>
  <c r="O2702" i="16"/>
  <c r="T2702" i="16"/>
  <c r="O2288" i="16"/>
  <c r="T2288" i="16"/>
  <c r="O2631" i="16"/>
  <c r="T2631" i="16"/>
  <c r="O3083" i="16"/>
  <c r="T3083" i="16"/>
  <c r="O3041" i="16"/>
  <c r="T3041" i="16"/>
  <c r="O2664" i="16"/>
  <c r="T2664" i="16"/>
  <c r="O2719" i="16"/>
  <c r="T2719" i="16"/>
  <c r="O1573" i="16"/>
  <c r="T1573" i="16"/>
  <c r="O2970" i="16"/>
  <c r="T2970" i="16"/>
  <c r="O3277" i="16"/>
  <c r="T3277" i="16"/>
  <c r="O2775" i="16"/>
  <c r="T2775" i="16"/>
  <c r="O2361" i="16"/>
  <c r="T2361" i="16"/>
  <c r="O2703" i="16"/>
  <c r="T2703" i="16"/>
  <c r="O1855" i="16"/>
  <c r="T1855" i="16"/>
  <c r="O1954" i="16"/>
  <c r="T1954" i="16"/>
  <c r="O527" i="16"/>
  <c r="T527" i="16"/>
  <c r="O771" i="16"/>
  <c r="T771" i="16"/>
  <c r="O1168" i="16"/>
  <c r="T1168" i="16"/>
  <c r="O1626" i="16"/>
  <c r="T1626" i="16"/>
  <c r="O691" i="16"/>
  <c r="T691" i="16"/>
  <c r="O1207" i="16"/>
  <c r="T1207" i="16"/>
  <c r="O224" i="16"/>
  <c r="T224" i="16"/>
  <c r="O1352" i="16"/>
  <c r="T1352" i="16"/>
  <c r="O1077" i="16"/>
  <c r="T1077" i="16"/>
  <c r="O312" i="16"/>
  <c r="T312" i="16"/>
  <c r="O1081" i="16"/>
  <c r="T1081" i="16"/>
  <c r="O579" i="16"/>
  <c r="T579" i="16"/>
  <c r="O1827" i="16"/>
  <c r="T1827" i="16"/>
  <c r="O220" i="16"/>
  <c r="T220" i="16"/>
  <c r="O317" i="16"/>
  <c r="T317" i="16"/>
  <c r="O1541" i="16"/>
  <c r="T1541" i="16"/>
  <c r="O1016" i="16"/>
  <c r="T1016" i="16"/>
  <c r="O3514" i="16"/>
  <c r="T3514" i="16"/>
  <c r="O3545" i="16"/>
  <c r="T3545" i="16"/>
  <c r="O2105" i="16"/>
  <c r="T2105" i="16"/>
  <c r="O1914" i="16"/>
  <c r="T1914" i="16"/>
  <c r="O3713" i="16"/>
  <c r="T3713" i="16"/>
  <c r="O2558" i="16"/>
  <c r="T2558" i="16"/>
  <c r="O2144" i="16"/>
  <c r="T2144" i="16"/>
  <c r="O2939" i="16"/>
  <c r="T2939" i="16"/>
  <c r="O3268" i="16"/>
  <c r="T3268" i="16"/>
  <c r="O2879" i="16"/>
  <c r="T2879" i="16"/>
  <c r="O2898" i="16"/>
  <c r="T2898" i="16"/>
  <c r="O2574" i="16"/>
  <c r="T2574" i="16"/>
  <c r="O1428" i="16"/>
  <c r="T1428" i="16"/>
  <c r="O2827" i="16"/>
  <c r="T2827" i="16"/>
  <c r="O3133" i="16"/>
  <c r="T3133" i="16"/>
  <c r="O2324" i="16"/>
  <c r="T2324" i="16"/>
  <c r="O2630" i="16"/>
  <c r="T2630" i="16"/>
  <c r="O2217" i="16"/>
  <c r="T2217" i="16"/>
  <c r="O394" i="16"/>
  <c r="T394" i="16"/>
  <c r="O1786" i="16"/>
  <c r="T1786" i="16"/>
  <c r="O384" i="16"/>
  <c r="T384" i="16"/>
  <c r="O758" i="16"/>
  <c r="T758" i="16"/>
  <c r="O628" i="16"/>
  <c r="T628" i="16"/>
  <c r="O2032" i="16"/>
  <c r="T2032" i="16"/>
  <c r="O401" i="16"/>
  <c r="T401" i="16"/>
  <c r="O1481" i="16"/>
  <c r="T1481" i="16"/>
  <c r="O548" i="16"/>
  <c r="T548" i="16"/>
  <c r="O80" i="16"/>
  <c r="T80" i="16"/>
  <c r="O1209" i="16"/>
  <c r="T1209" i="16"/>
  <c r="O932" i="16"/>
  <c r="T932" i="16"/>
  <c r="O1497" i="16"/>
  <c r="T1497" i="16"/>
  <c r="O156" i="16"/>
  <c r="T156" i="16"/>
  <c r="O1511" i="16"/>
  <c r="T1511" i="16"/>
  <c r="O1020" i="16"/>
  <c r="T1020" i="16"/>
  <c r="O1683" i="16"/>
  <c r="T1683" i="16"/>
  <c r="O77" i="16"/>
  <c r="T77" i="16"/>
  <c r="O174" i="16"/>
  <c r="T174" i="16"/>
  <c r="O1397" i="16"/>
  <c r="T1397" i="16"/>
  <c r="O463" i="16"/>
  <c r="T463" i="16"/>
  <c r="O807" i="16"/>
  <c r="T807" i="16"/>
  <c r="O349" i="16"/>
  <c r="T349" i="16"/>
  <c r="O3369" i="16"/>
  <c r="T3369" i="16"/>
  <c r="O3711" i="16"/>
  <c r="T3711" i="16"/>
  <c r="O3718" i="16"/>
  <c r="T3718" i="16"/>
  <c r="O1961" i="16"/>
  <c r="T1961" i="16"/>
  <c r="O2323" i="16"/>
  <c r="T2323" i="16"/>
  <c r="O2414" i="16"/>
  <c r="T2414" i="16"/>
  <c r="O3836" i="16"/>
  <c r="T3836" i="16"/>
  <c r="O2343" i="16"/>
  <c r="T2343" i="16"/>
  <c r="O2794" i="16"/>
  <c r="T2794" i="16"/>
  <c r="O2735" i="16"/>
  <c r="T2735" i="16"/>
  <c r="O2365" i="16"/>
  <c r="T2365" i="16"/>
  <c r="O2418" i="16"/>
  <c r="T2418" i="16"/>
  <c r="O1284" i="16"/>
  <c r="T1284" i="16"/>
  <c r="O2682" i="16"/>
  <c r="T2682" i="16"/>
  <c r="O2180" i="16"/>
  <c r="T2180" i="16"/>
  <c r="O2486" i="16"/>
  <c r="T2486" i="16"/>
  <c r="O2073" i="16"/>
  <c r="T2073" i="16"/>
  <c r="O1568" i="16"/>
  <c r="T1568" i="16"/>
  <c r="O250" i="16"/>
  <c r="T250" i="16"/>
  <c r="O1630" i="16"/>
  <c r="T1630" i="16"/>
  <c r="O2041" i="16"/>
  <c r="T2041" i="16"/>
  <c r="O1887" i="16"/>
  <c r="T1887" i="16"/>
  <c r="O257" i="16"/>
  <c r="T257" i="16"/>
  <c r="O1337" i="16"/>
  <c r="T1337" i="16"/>
  <c r="O403" i="16"/>
  <c r="T403" i="16"/>
  <c r="O1064" i="16"/>
  <c r="T1064" i="16"/>
  <c r="O788" i="16"/>
  <c r="T788" i="16"/>
  <c r="O1353" i="16"/>
  <c r="T1353" i="16"/>
  <c r="O1041" i="16"/>
  <c r="T1041" i="16"/>
  <c r="O1343" i="16"/>
  <c r="T1343" i="16"/>
  <c r="O875" i="16"/>
  <c r="T875" i="16"/>
  <c r="O291" i="16"/>
  <c r="T291" i="16"/>
  <c r="O975" i="16"/>
  <c r="T975" i="16"/>
  <c r="O1071" i="16"/>
  <c r="T1071" i="16"/>
  <c r="O549" i="16"/>
  <c r="T549" i="16"/>
  <c r="O3103" i="16"/>
  <c r="T3103" i="16"/>
  <c r="O3787" i="16"/>
  <c r="T3787" i="16"/>
  <c r="O2307" i="16"/>
  <c r="T2307" i="16"/>
  <c r="O3764" i="16"/>
  <c r="T3764" i="16"/>
  <c r="O2285" i="16"/>
  <c r="T2285" i="16"/>
  <c r="O3538" i="16"/>
  <c r="T3538" i="16"/>
  <c r="O3809" i="16"/>
  <c r="T3809" i="16"/>
  <c r="O3497" i="16"/>
  <c r="T3497" i="16"/>
  <c r="O1618" i="16"/>
  <c r="T1618" i="16"/>
  <c r="O2864" i="16"/>
  <c r="T2864" i="16"/>
  <c r="O3169" i="16"/>
  <c r="T3169" i="16"/>
  <c r="O2792" i="16"/>
  <c r="T2792" i="16"/>
  <c r="O3123" i="16"/>
  <c r="T3123" i="16"/>
  <c r="O2397" i="16"/>
  <c r="T2397" i="16"/>
  <c r="O2315" i="16"/>
  <c r="T2315" i="16"/>
  <c r="O2655" i="16"/>
  <c r="T2655" i="16"/>
  <c r="O3609" i="16"/>
  <c r="T3609" i="16"/>
  <c r="O3550" i="16"/>
  <c r="T3550" i="16"/>
  <c r="O1806" i="16"/>
  <c r="T1806" i="16"/>
  <c r="O1691" i="16"/>
  <c r="T1691" i="16"/>
  <c r="O1204" i="16"/>
  <c r="T1204" i="16"/>
  <c r="O616" i="16"/>
  <c r="T616" i="16"/>
  <c r="O941" i="16"/>
  <c r="T941" i="16"/>
  <c r="O1099" i="16"/>
  <c r="T1099" i="16"/>
  <c r="O848" i="16"/>
  <c r="T848" i="16"/>
  <c r="O1750" i="16"/>
  <c r="T1750" i="16"/>
  <c r="O348" i="16"/>
  <c r="T348" i="16"/>
  <c r="O1379" i="16"/>
  <c r="T1379" i="16"/>
  <c r="O912" i="16"/>
  <c r="T912" i="16"/>
  <c r="O325" i="16"/>
  <c r="T325" i="16"/>
  <c r="O113" i="16"/>
  <c r="T113" i="16"/>
  <c r="O1984" i="16"/>
  <c r="T1984" i="16"/>
  <c r="O353" i="16"/>
  <c r="T353" i="16"/>
  <c r="O1578" i="16"/>
  <c r="T1578" i="16"/>
  <c r="O643" i="16"/>
  <c r="T643" i="16"/>
  <c r="O1627" i="16"/>
  <c r="T1627" i="16"/>
  <c r="O1654" i="16"/>
  <c r="T1654" i="16"/>
  <c r="O2981" i="16"/>
  <c r="T2981" i="16"/>
  <c r="O3325" i="16"/>
  <c r="T3325" i="16"/>
  <c r="O3402" i="16"/>
  <c r="T3402" i="16"/>
  <c r="O3793" i="16"/>
  <c r="T3793" i="16"/>
  <c r="O3717" i="16"/>
  <c r="T3717" i="16"/>
  <c r="O3465" i="16"/>
  <c r="T3465" i="16"/>
  <c r="O3712" i="16"/>
  <c r="T3712" i="16"/>
  <c r="O2388" i="16"/>
  <c r="T2388" i="16"/>
  <c r="O2454" i="16"/>
  <c r="T2454" i="16"/>
  <c r="O1308" i="16"/>
  <c r="T1308" i="16"/>
  <c r="O2707" i="16"/>
  <c r="T2707" i="16"/>
  <c r="O3013" i="16"/>
  <c r="T3013" i="16"/>
  <c r="O2348" i="16"/>
  <c r="T2348" i="16"/>
  <c r="O2241" i="16"/>
  <c r="T2241" i="16"/>
  <c r="O3537" i="16"/>
  <c r="T3537" i="16"/>
  <c r="O3725" i="16"/>
  <c r="T3725" i="16"/>
  <c r="O3785" i="16"/>
  <c r="T3785" i="16"/>
  <c r="O2016" i="16"/>
  <c r="T2016" i="16"/>
  <c r="O1320" i="16"/>
  <c r="T1320" i="16"/>
  <c r="O1335" i="16"/>
  <c r="T1335" i="16"/>
  <c r="O929" i="16"/>
  <c r="T929" i="16"/>
  <c r="O1087" i="16"/>
  <c r="T1087" i="16"/>
  <c r="O835" i="16"/>
  <c r="T835" i="16"/>
  <c r="O1807" i="16"/>
  <c r="T1807" i="16"/>
  <c r="O490" i="16"/>
  <c r="T490" i="16"/>
  <c r="O1377" i="16"/>
  <c r="T1377" i="16"/>
  <c r="O1367" i="16"/>
  <c r="T1367" i="16"/>
  <c r="O899" i="16"/>
  <c r="T899" i="16"/>
  <c r="O341" i="16"/>
  <c r="T341" i="16"/>
  <c r="O487" i="16"/>
  <c r="T487" i="16"/>
  <c r="O1577" i="16"/>
  <c r="T1577" i="16"/>
  <c r="O608" i="16"/>
  <c r="T608" i="16"/>
  <c r="O772" i="16"/>
  <c r="T772" i="16"/>
  <c r="O2814" i="16"/>
  <c r="T2814" i="16"/>
  <c r="O3498" i="16"/>
  <c r="T3498" i="16"/>
  <c r="O3805" i="16"/>
  <c r="T3805" i="16"/>
  <c r="O3284" i="16"/>
  <c r="T3284" i="16"/>
  <c r="O3614" i="16"/>
  <c r="T3614" i="16"/>
  <c r="O3820" i="16"/>
  <c r="T3820" i="16"/>
  <c r="O3251" i="16"/>
  <c r="T3251" i="16"/>
  <c r="O3580" i="16"/>
  <c r="T3580" i="16"/>
  <c r="O3192" i="16"/>
  <c r="T3192" i="16"/>
  <c r="O3209" i="16"/>
  <c r="T3209" i="16"/>
  <c r="O1331" i="16"/>
  <c r="T1331" i="16"/>
  <c r="O2881" i="16"/>
  <c r="T2881" i="16"/>
  <c r="O2504" i="16"/>
  <c r="T2504" i="16"/>
  <c r="O2822" i="16"/>
  <c r="T2822" i="16"/>
  <c r="O2109" i="16"/>
  <c r="T2109" i="16"/>
  <c r="O2451" i="16"/>
  <c r="T2451" i="16"/>
  <c r="O3838" i="16"/>
  <c r="T3838" i="16"/>
  <c r="O2368" i="16"/>
  <c r="T2368" i="16"/>
  <c r="O3652" i="16"/>
  <c r="T3652" i="16"/>
  <c r="O3263" i="16"/>
  <c r="T3263" i="16"/>
  <c r="O3281" i="16"/>
  <c r="T3281" i="16"/>
  <c r="O1403" i="16"/>
  <c r="T1403" i="16"/>
  <c r="O328" i="16"/>
  <c r="T328" i="16"/>
  <c r="O1912" i="16"/>
  <c r="T1912" i="16"/>
  <c r="O509" i="16"/>
  <c r="T509" i="16"/>
  <c r="O559" i="16"/>
  <c r="T559" i="16"/>
  <c r="O1437" i="16"/>
  <c r="T1437" i="16"/>
  <c r="O1079" i="16"/>
  <c r="T1079" i="16"/>
  <c r="O2062" i="16"/>
  <c r="T2062" i="16"/>
  <c r="O624" i="16"/>
  <c r="T624" i="16"/>
  <c r="O996" i="16"/>
  <c r="T996" i="16"/>
  <c r="O1430" i="16"/>
  <c r="T1430" i="16"/>
  <c r="O1695" i="16"/>
  <c r="T1695" i="16"/>
  <c r="O65" i="16"/>
  <c r="T65" i="16"/>
  <c r="O1288" i="16"/>
  <c r="T1288" i="16"/>
  <c r="O355" i="16"/>
  <c r="T355" i="16"/>
  <c r="O1315" i="16"/>
  <c r="T1315" i="16"/>
  <c r="O1052" i="16"/>
  <c r="T1052" i="16"/>
  <c r="O1449" i="16"/>
  <c r="T1449" i="16"/>
  <c r="O1341" i="16"/>
  <c r="T1341" i="16"/>
  <c r="O995" i="16"/>
  <c r="T995" i="16"/>
  <c r="O1060" i="16"/>
  <c r="T1060" i="16"/>
  <c r="O534" i="16"/>
  <c r="T534" i="16"/>
  <c r="O2676" i="16"/>
  <c r="T2676" i="16"/>
  <c r="O3090" i="16"/>
  <c r="T3090" i="16"/>
  <c r="O1944" i="16"/>
  <c r="T1944" i="16"/>
  <c r="O3199" i="16"/>
  <c r="T3199" i="16"/>
  <c r="O3746" i="16"/>
  <c r="T3746" i="16"/>
  <c r="O3177" i="16"/>
  <c r="T3177" i="16"/>
  <c r="O3727" i="16"/>
  <c r="T3727" i="16"/>
  <c r="O2154" i="16"/>
  <c r="T2154" i="16"/>
  <c r="O3828" i="16"/>
  <c r="T3828" i="16"/>
  <c r="O3679" i="16"/>
  <c r="T3679" i="16"/>
  <c r="O2367" i="16"/>
  <c r="T2367" i="16"/>
  <c r="O3788" i="16"/>
  <c r="T3788" i="16"/>
  <c r="O3249" i="16"/>
  <c r="T3249" i="16"/>
  <c r="O3496" i="16"/>
  <c r="T3496" i="16"/>
  <c r="O1032" i="16"/>
  <c r="T1032" i="16"/>
  <c r="O2066" i="16"/>
  <c r="T2066" i="16"/>
  <c r="O499" i="16"/>
  <c r="T499" i="16"/>
  <c r="O1517" i="16"/>
  <c r="T1517" i="16"/>
  <c r="O547" i="16"/>
  <c r="T547" i="16"/>
  <c r="O1520" i="16"/>
  <c r="T1520" i="16"/>
  <c r="O767" i="16"/>
  <c r="T767" i="16"/>
  <c r="O612" i="16"/>
  <c r="T612" i="16"/>
  <c r="O985" i="16"/>
  <c r="T985" i="16"/>
  <c r="O1813" i="16"/>
  <c r="T1813" i="16"/>
  <c r="O267" i="16"/>
  <c r="T267" i="16"/>
  <c r="O1682" i="16"/>
  <c r="T1682" i="16"/>
  <c r="O51" i="16"/>
  <c r="T51" i="16"/>
  <c r="O199" i="16"/>
  <c r="T199" i="16"/>
  <c r="O308" i="16"/>
  <c r="T308" i="16"/>
  <c r="O1436" i="16"/>
  <c r="T1436" i="16"/>
  <c r="O452" i="16"/>
  <c r="T452" i="16"/>
  <c r="O1201" i="16"/>
  <c r="T1201" i="16"/>
  <c r="O2946" i="16"/>
  <c r="T2946" i="16"/>
  <c r="O3272" i="16"/>
  <c r="T3272" i="16"/>
  <c r="O3363" i="16"/>
  <c r="T3363" i="16"/>
  <c r="O2950" i="16"/>
  <c r="T2950" i="16"/>
  <c r="O3280" i="16"/>
  <c r="T3280" i="16"/>
  <c r="O3755" i="16"/>
  <c r="T3755" i="16"/>
  <c r="O2010" i="16"/>
  <c r="T2010" i="16"/>
  <c r="O3684" i="16"/>
  <c r="T3684" i="16"/>
  <c r="O2275" i="16"/>
  <c r="T2275" i="16"/>
  <c r="O3703" i="16"/>
  <c r="T3703" i="16"/>
  <c r="O2210" i="16"/>
  <c r="T2210" i="16"/>
  <c r="O3644" i="16"/>
  <c r="T3644" i="16"/>
  <c r="O2152" i="16"/>
  <c r="T2152" i="16"/>
  <c r="O3105" i="16"/>
  <c r="T3105" i="16"/>
  <c r="O3435" i="16"/>
  <c r="T3435" i="16"/>
  <c r="O1451" i="16"/>
  <c r="T1451" i="16"/>
  <c r="O972" i="16"/>
  <c r="T972" i="16"/>
  <c r="O1921" i="16"/>
  <c r="T1921" i="16"/>
  <c r="O1373" i="16"/>
  <c r="T1373" i="16"/>
  <c r="O404" i="16"/>
  <c r="T404" i="16"/>
  <c r="O1376" i="16"/>
  <c r="T1376" i="16"/>
  <c r="O1882" i="16"/>
  <c r="T1882" i="16"/>
  <c r="O468" i="16"/>
  <c r="T468" i="16"/>
  <c r="O1669" i="16"/>
  <c r="T1669" i="16"/>
  <c r="O124" i="16"/>
  <c r="T124" i="16"/>
  <c r="O1540" i="16"/>
  <c r="T1540" i="16"/>
  <c r="O952" i="16"/>
  <c r="T952" i="16"/>
  <c r="O50" i="16"/>
  <c r="T50" i="16"/>
  <c r="O352" i="16"/>
  <c r="T352" i="16"/>
  <c r="O2422" i="16"/>
  <c r="T2422" i="16"/>
  <c r="O2764" i="16"/>
  <c r="T2764" i="16"/>
  <c r="O2807" i="16"/>
  <c r="T2807" i="16"/>
  <c r="O2580" i="16"/>
  <c r="T2580" i="16"/>
  <c r="O2646" i="16"/>
  <c r="T2646" i="16"/>
  <c r="O1500" i="16"/>
  <c r="T1500" i="16"/>
  <c r="O3187" i="16"/>
  <c r="T3187" i="16"/>
  <c r="O3493" i="16"/>
  <c r="T3493" i="16"/>
  <c r="O2877" i="16"/>
  <c r="T2877" i="16"/>
  <c r="O3207" i="16"/>
  <c r="T3207" i="16"/>
  <c r="O3657" i="16"/>
  <c r="T3657" i="16"/>
  <c r="O3600" i="16"/>
  <c r="T3600" i="16"/>
  <c r="O1854" i="16"/>
  <c r="T1854" i="16"/>
  <c r="O3241" i="16"/>
  <c r="T3241" i="16"/>
  <c r="O2126" i="16"/>
  <c r="T2126" i="16"/>
  <c r="O3509" i="16"/>
  <c r="T3509" i="16"/>
  <c r="O3374" i="16"/>
  <c r="T3374" i="16"/>
  <c r="O2949" i="16"/>
  <c r="T2949" i="16"/>
  <c r="O3279" i="16"/>
  <c r="T3279" i="16"/>
  <c r="O1607" i="16"/>
  <c r="T1607" i="16"/>
  <c r="O1910" i="16"/>
  <c r="T1910" i="16"/>
  <c r="O1743" i="16"/>
  <c r="T1743" i="16"/>
  <c r="O1782" i="16"/>
  <c r="T1782" i="16"/>
  <c r="O812" i="16"/>
  <c r="T812" i="16"/>
  <c r="O609" i="16"/>
  <c r="T609" i="16"/>
  <c r="O900" i="16"/>
  <c r="T900" i="16"/>
  <c r="O1657" i="16"/>
  <c r="T1657" i="16"/>
  <c r="O797" i="16"/>
  <c r="T797" i="16"/>
  <c r="O1148" i="16"/>
  <c r="T1148" i="16"/>
  <c r="O1867" i="16"/>
  <c r="T1867" i="16"/>
  <c r="O2657" i="16"/>
  <c r="T2657" i="16"/>
  <c r="O2809" i="16"/>
  <c r="T2809" i="16"/>
  <c r="O2645" i="16"/>
  <c r="T2645" i="16"/>
  <c r="O2717" i="16"/>
  <c r="T2717" i="16"/>
  <c r="O626" i="16"/>
  <c r="T626" i="16"/>
  <c r="O2665" i="16"/>
  <c r="T2665" i="16"/>
  <c r="O2483" i="16"/>
  <c r="T2483" i="16"/>
  <c r="O3583" i="16"/>
  <c r="T3583" i="16"/>
  <c r="O2555" i="16"/>
  <c r="T2555" i="16"/>
  <c r="O2923" i="16"/>
  <c r="T2923" i="16"/>
  <c r="O2662" i="16"/>
  <c r="T2662" i="16"/>
  <c r="O3075" i="16"/>
  <c r="T3075" i="16"/>
  <c r="O2243" i="16"/>
  <c r="T2243" i="16"/>
  <c r="O3073" i="16"/>
  <c r="T3073" i="16"/>
  <c r="O3314" i="16"/>
  <c r="T3314" i="16"/>
  <c r="O3076" i="16"/>
  <c r="T3076" i="16"/>
  <c r="O3396" i="16"/>
  <c r="T3396" i="16"/>
  <c r="O3720" i="16"/>
  <c r="T3720" i="16"/>
  <c r="O3344" i="16"/>
  <c r="T3344" i="16"/>
  <c r="O2817" i="16"/>
  <c r="T2817" i="16"/>
  <c r="O3064" i="16"/>
  <c r="T3064" i="16"/>
  <c r="O1468" i="16"/>
  <c r="T1468" i="16"/>
  <c r="O1086" i="16"/>
  <c r="T1086" i="16"/>
  <c r="O1570" i="16"/>
  <c r="T1570" i="16"/>
  <c r="O168" i="16"/>
  <c r="T168" i="16"/>
  <c r="O2099" i="16"/>
  <c r="T2099" i="16"/>
  <c r="O878" i="16"/>
  <c r="T878" i="16"/>
  <c r="O1959" i="16"/>
  <c r="T1959" i="16"/>
  <c r="O2035" i="16"/>
  <c r="T2035" i="16"/>
  <c r="O2601" i="16"/>
  <c r="T2601" i="16"/>
  <c r="O3317" i="16"/>
  <c r="T3317" i="16"/>
  <c r="O2137" i="16"/>
  <c r="T2137" i="16"/>
  <c r="O3577" i="16"/>
  <c r="T3577" i="16"/>
  <c r="O2673" i="16"/>
  <c r="T2673" i="16"/>
  <c r="O1490" i="16"/>
  <c r="T1490" i="16"/>
  <c r="O1324" i="16"/>
  <c r="T1324" i="16"/>
  <c r="O942" i="16"/>
  <c r="T942" i="16"/>
  <c r="O1975" i="16"/>
  <c r="T1975" i="16"/>
  <c r="O1414" i="16"/>
  <c r="T1414" i="16"/>
  <c r="O734" i="16"/>
  <c r="T734" i="16"/>
  <c r="O1816" i="16"/>
  <c r="T1816" i="16"/>
  <c r="O414" i="16"/>
  <c r="T414" i="16"/>
  <c r="O1696" i="16"/>
  <c r="T1696" i="16"/>
  <c r="O2697" i="16"/>
  <c r="T2697" i="16"/>
  <c r="O2410" i="16"/>
  <c r="T2410" i="16"/>
  <c r="O2529" i="16"/>
  <c r="T2529" i="16"/>
  <c r="O2859" i="16"/>
  <c r="T2859" i="16"/>
  <c r="O3627" i="16"/>
  <c r="T3627" i="16"/>
  <c r="O3214" i="16"/>
  <c r="T3214" i="16"/>
  <c r="O3543" i="16"/>
  <c r="T3543" i="16"/>
  <c r="O2867" i="16"/>
  <c r="T2867" i="16"/>
  <c r="O2850" i="16"/>
  <c r="T2850" i="16"/>
  <c r="O1704" i="16"/>
  <c r="T1704" i="16"/>
  <c r="O1279" i="16"/>
  <c r="T1279" i="16"/>
  <c r="O1282" i="16"/>
  <c r="T1282" i="16"/>
  <c r="O970" i="16"/>
  <c r="T970" i="16"/>
  <c r="O218" i="16"/>
  <c r="T218" i="16"/>
  <c r="O1864" i="16"/>
  <c r="T1864" i="16"/>
  <c r="O462" i="16"/>
  <c r="T462" i="16"/>
  <c r="O1482" i="16"/>
  <c r="T1482" i="16"/>
  <c r="O1916" i="16"/>
  <c r="T1916" i="16"/>
  <c r="O586" i="16"/>
  <c r="T586" i="16"/>
  <c r="O1860" i="16"/>
  <c r="T1860" i="16"/>
  <c r="O1214" i="16"/>
  <c r="T1214" i="16"/>
  <c r="O390" i="16"/>
  <c r="T390" i="16"/>
  <c r="O3658" i="16"/>
  <c r="T3658" i="16"/>
  <c r="O2175" i="16"/>
  <c r="T2175" i="16"/>
  <c r="O2231" i="16"/>
  <c r="T2231" i="16"/>
  <c r="O1943" i="16"/>
  <c r="T1943" i="16"/>
  <c r="O2611" i="16"/>
  <c r="T2611" i="16"/>
  <c r="O3412" i="16"/>
  <c r="T3412" i="16"/>
  <c r="O3024" i="16"/>
  <c r="T3024" i="16"/>
  <c r="O2469" i="16"/>
  <c r="T2469" i="16"/>
  <c r="O537" i="16"/>
  <c r="T537" i="16"/>
  <c r="O901" i="16"/>
  <c r="T901" i="16"/>
  <c r="O1334" i="16"/>
  <c r="T1334" i="16"/>
  <c r="O546" i="16"/>
  <c r="T546" i="16"/>
  <c r="O1640" i="16"/>
  <c r="T1640" i="16"/>
  <c r="O1680" i="16"/>
  <c r="T1680" i="16"/>
  <c r="O1948" i="16"/>
  <c r="T1948" i="16"/>
  <c r="O606" i="16"/>
  <c r="T606" i="16"/>
  <c r="O3653" i="16"/>
  <c r="T3653" i="16"/>
  <c r="O3659" i="16"/>
  <c r="T3659" i="16"/>
  <c r="O2467" i="16"/>
  <c r="T2467" i="16"/>
  <c r="O2773" i="16"/>
  <c r="T2773" i="16"/>
  <c r="O2251" i="16"/>
  <c r="T2251" i="16"/>
  <c r="O2487" i="16"/>
  <c r="T2487" i="16"/>
  <c r="O2507" i="16"/>
  <c r="T2507" i="16"/>
  <c r="O2559" i="16"/>
  <c r="T2559" i="16"/>
  <c r="O1712" i="16"/>
  <c r="T1712" i="16"/>
  <c r="O1190" i="16"/>
  <c r="T1190" i="16"/>
  <c r="O1062" i="16"/>
  <c r="T1062" i="16"/>
  <c r="O434" i="16"/>
  <c r="T434" i="16"/>
  <c r="O1803" i="16"/>
  <c r="T1803" i="16"/>
  <c r="O2344" i="16"/>
  <c r="T2344" i="16"/>
  <c r="O3516" i="16"/>
  <c r="T3516" i="16"/>
  <c r="O3833" i="16"/>
  <c r="T3833" i="16"/>
  <c r="O3732" i="16"/>
  <c r="T3732" i="16"/>
  <c r="O2629" i="16"/>
  <c r="T2629" i="16"/>
  <c r="O2107" i="16"/>
  <c r="T2107" i="16"/>
  <c r="O3124" i="16"/>
  <c r="T3124" i="16"/>
  <c r="O2753" i="16"/>
  <c r="T2753" i="16"/>
  <c r="O2988" i="16"/>
  <c r="T2988" i="16"/>
  <c r="O2415" i="16"/>
  <c r="T2415" i="16"/>
  <c r="O229" i="16"/>
  <c r="T229" i="16"/>
  <c r="O613" i="16"/>
  <c r="T613" i="16"/>
  <c r="O482" i="16"/>
  <c r="T482" i="16"/>
  <c r="O918" i="16"/>
  <c r="T918" i="16"/>
  <c r="O966" i="16"/>
  <c r="T966" i="16"/>
  <c r="O1538" i="16"/>
  <c r="T1538" i="16"/>
  <c r="O1659" i="16"/>
  <c r="T1659" i="16"/>
  <c r="O1792" i="16"/>
  <c r="T1792" i="16"/>
  <c r="O3047" i="16"/>
  <c r="T3047" i="16"/>
  <c r="O1957" i="16"/>
  <c r="T1957" i="16"/>
  <c r="O3584" i="16"/>
  <c r="T3584" i="16"/>
  <c r="O3702" i="16"/>
  <c r="T3702" i="16"/>
  <c r="O3480" i="16"/>
  <c r="T3480" i="16"/>
  <c r="O2739" i="16"/>
  <c r="T2739" i="16"/>
  <c r="O1852" i="16"/>
  <c r="T1852" i="16"/>
  <c r="O798" i="16"/>
  <c r="T798" i="16"/>
  <c r="O1963" i="16"/>
  <c r="T1963" i="16"/>
  <c r="O646" i="16"/>
  <c r="T646" i="16"/>
  <c r="O1718" i="16"/>
  <c r="T1718" i="16"/>
  <c r="O322" i="16"/>
  <c r="T322" i="16"/>
  <c r="O1736" i="16"/>
  <c r="T1736" i="16"/>
  <c r="O418" i="16"/>
  <c r="T418" i="16"/>
  <c r="O71" i="16"/>
  <c r="T71" i="16"/>
  <c r="O2964" i="16"/>
  <c r="T2964" i="16"/>
  <c r="O2209" i="16"/>
  <c r="T2209" i="16"/>
  <c r="O3487" i="16"/>
  <c r="T3487" i="16"/>
  <c r="O2223" i="16"/>
  <c r="T2223" i="16"/>
  <c r="O3806" i="16"/>
  <c r="T3806" i="16"/>
  <c r="O3382" i="16"/>
  <c r="T3382" i="16"/>
  <c r="O2653" i="16"/>
  <c r="T2653" i="16"/>
  <c r="O2583" i="16"/>
  <c r="T2583" i="16"/>
  <c r="O3454" i="16"/>
  <c r="T3454" i="16"/>
  <c r="O818" i="16"/>
  <c r="T818" i="16"/>
  <c r="O749" i="16"/>
  <c r="T749" i="16"/>
  <c r="O786" i="16"/>
  <c r="T786" i="16"/>
  <c r="O1066" i="16"/>
  <c r="T1066" i="16"/>
  <c r="O314" i="16"/>
  <c r="T314" i="16"/>
  <c r="O1130" i="16"/>
  <c r="T1130" i="16"/>
  <c r="O566" i="16"/>
  <c r="T566" i="16"/>
  <c r="O1971" i="16"/>
  <c r="T1971" i="16"/>
  <c r="O1422" i="16"/>
  <c r="T1422" i="16"/>
  <c r="O1724" i="16"/>
  <c r="T1724" i="16"/>
  <c r="O406" i="16"/>
  <c r="T406" i="16"/>
  <c r="O2760" i="16"/>
  <c r="T2760" i="16"/>
  <c r="O1668" i="16"/>
  <c r="T1668" i="16"/>
  <c r="O3477" i="16"/>
  <c r="T3477" i="16"/>
  <c r="O2575" i="16"/>
  <c r="T2575" i="16"/>
  <c r="O3322" i="16"/>
  <c r="T3322" i="16"/>
  <c r="O1934" i="16"/>
  <c r="T1934" i="16"/>
  <c r="O1530" i="16"/>
  <c r="T1530" i="16"/>
  <c r="O1676" i="16"/>
  <c r="T1676" i="16"/>
  <c r="O358" i="16"/>
  <c r="T358" i="16"/>
  <c r="O867" i="16"/>
  <c r="T867" i="16"/>
  <c r="O130" i="16"/>
  <c r="T130" i="16"/>
  <c r="O258" i="16"/>
  <c r="T258" i="16"/>
  <c r="O2693" i="16"/>
  <c r="T2693" i="16"/>
  <c r="O3036" i="16"/>
  <c r="T3036" i="16"/>
  <c r="O3505" i="16"/>
  <c r="T3505" i="16"/>
  <c r="O3416" i="16"/>
  <c r="T3416" i="16"/>
  <c r="O3507" i="16"/>
  <c r="T3507" i="16"/>
  <c r="O3093" i="16"/>
  <c r="T3093" i="16"/>
  <c r="O3424" i="16"/>
  <c r="T3424" i="16"/>
  <c r="O2419" i="16"/>
  <c r="T2419" i="16"/>
  <c r="O2725" i="16"/>
  <c r="T2725" i="16"/>
  <c r="O2294" i="16"/>
  <c r="T2294" i="16"/>
  <c r="O3579" i="16"/>
  <c r="T3579" i="16"/>
  <c r="O3166" i="16"/>
  <c r="T3166" i="16"/>
  <c r="O1632" i="16"/>
  <c r="T1632" i="16"/>
  <c r="O530" i="16"/>
  <c r="T530" i="16"/>
  <c r="O460" i="16"/>
  <c r="T460" i="16"/>
  <c r="O1901" i="16"/>
  <c r="T1901" i="16"/>
  <c r="O202" i="16"/>
  <c r="T202" i="16"/>
  <c r="O1090" i="16"/>
  <c r="T1090" i="16"/>
  <c r="O2050" i="16"/>
  <c r="T2050" i="16"/>
  <c r="O1134" i="16"/>
  <c r="T1134" i="16"/>
  <c r="O1290" i="16"/>
  <c r="T1290" i="16"/>
  <c r="O2531" i="16"/>
  <c r="T2531" i="16"/>
  <c r="O2549" i="16"/>
  <c r="T2549" i="16"/>
  <c r="O2892" i="16"/>
  <c r="T2892" i="16"/>
  <c r="O1800" i="16"/>
  <c r="T1800" i="16"/>
  <c r="O3056" i="16"/>
  <c r="T3056" i="16"/>
  <c r="O3361" i="16"/>
  <c r="T3361" i="16"/>
  <c r="O3603" i="16"/>
  <c r="T3603" i="16"/>
  <c r="O3032" i="16"/>
  <c r="T3032" i="16"/>
  <c r="O2581" i="16"/>
  <c r="T2581" i="16"/>
  <c r="O3022" i="16"/>
  <c r="T3022" i="16"/>
  <c r="O3352" i="16"/>
  <c r="T3352" i="16"/>
  <c r="O386" i="16"/>
  <c r="T386" i="16"/>
  <c r="O315" i="16"/>
  <c r="T315" i="16"/>
  <c r="O1757" i="16"/>
  <c r="T1757" i="16"/>
  <c r="O354" i="16"/>
  <c r="T354" i="16"/>
  <c r="O59" i="16"/>
  <c r="T59" i="16"/>
  <c r="O1940" i="16"/>
  <c r="T1940" i="16"/>
  <c r="O622" i="16"/>
  <c r="T622" i="16"/>
  <c r="O842" i="16"/>
  <c r="T842" i="16"/>
  <c r="O990" i="16"/>
  <c r="T990" i="16"/>
  <c r="O2825" i="16"/>
  <c r="T2825" i="16"/>
  <c r="O2972" i="16"/>
  <c r="T2972" i="16"/>
  <c r="O3302" i="16"/>
  <c r="T3302" i="16"/>
  <c r="O1900" i="16"/>
  <c r="T1900" i="16"/>
  <c r="O3306" i="16"/>
  <c r="T3306" i="16"/>
  <c r="O3547" i="16"/>
  <c r="T3547" i="16"/>
  <c r="O3044" i="16"/>
  <c r="T3044" i="16"/>
  <c r="O1438" i="16"/>
  <c r="T1438" i="16"/>
  <c r="O95" i="16"/>
  <c r="T95" i="16"/>
  <c r="O1022" i="16"/>
  <c r="T1022" i="16"/>
  <c r="O518" i="16"/>
  <c r="T518" i="16"/>
  <c r="O304" i="16"/>
  <c r="T304" i="16"/>
  <c r="O342" i="16"/>
  <c r="T342" i="16"/>
  <c r="O1218" i="16"/>
  <c r="T1218" i="16"/>
  <c r="O236" i="16"/>
  <c r="T236" i="16"/>
  <c r="O1928" i="16"/>
  <c r="T1928" i="16"/>
  <c r="O1234" i="16"/>
  <c r="T1234" i="16"/>
  <c r="O253" i="16"/>
  <c r="T253" i="16"/>
  <c r="O111" i="16"/>
  <c r="T111" i="16"/>
  <c r="O1382" i="16"/>
  <c r="T1382" i="16"/>
  <c r="O2640" i="16"/>
  <c r="T2640" i="16"/>
  <c r="O3519" i="16"/>
  <c r="T3519" i="16"/>
  <c r="O1044" i="16"/>
  <c r="T1044" i="16"/>
  <c r="O2358" i="16"/>
  <c r="T2358" i="16"/>
  <c r="O3619" i="16"/>
  <c r="T3619" i="16"/>
  <c r="O3376" i="16"/>
  <c r="T3376" i="16"/>
  <c r="O1092" i="16"/>
  <c r="T1092" i="16"/>
  <c r="O2901" i="16"/>
  <c r="T2901" i="16"/>
  <c r="O2277" i="16"/>
  <c r="T2277" i="16"/>
  <c r="O2620" i="16"/>
  <c r="T2620" i="16"/>
  <c r="O2663" i="16"/>
  <c r="T2663" i="16"/>
  <c r="O2436" i="16"/>
  <c r="T2436" i="16"/>
  <c r="O2502" i="16"/>
  <c r="T2502" i="16"/>
  <c r="O1356" i="16"/>
  <c r="T1356" i="16"/>
  <c r="O3042" i="16"/>
  <c r="T3042" i="16"/>
  <c r="O3158" i="16"/>
  <c r="T3158" i="16"/>
  <c r="O3062" i="16"/>
  <c r="T3062" i="16"/>
  <c r="O3513" i="16"/>
  <c r="T3513" i="16"/>
  <c r="O3569" i="16"/>
  <c r="T3569" i="16"/>
  <c r="O3455" i="16"/>
  <c r="T3455" i="16"/>
  <c r="O3097" i="16"/>
  <c r="T3097" i="16"/>
  <c r="O3150" i="16"/>
  <c r="T3150" i="16"/>
  <c r="O2004" i="16"/>
  <c r="T2004" i="16"/>
  <c r="O3403" i="16"/>
  <c r="T3403" i="16"/>
  <c r="O3708" i="16"/>
  <c r="T3708" i="16"/>
  <c r="O2806" i="16"/>
  <c r="T2806" i="16"/>
  <c r="O3135" i="16"/>
  <c r="T3135" i="16"/>
  <c r="O1440" i="16"/>
  <c r="T1440" i="16"/>
  <c r="O959" i="16"/>
  <c r="T959" i="16"/>
  <c r="O1765" i="16"/>
  <c r="T1765" i="16"/>
  <c r="O159" i="16"/>
  <c r="T159" i="16"/>
  <c r="O1601" i="16"/>
  <c r="T1601" i="16"/>
  <c r="O93" i="16"/>
  <c r="T93" i="16"/>
  <c r="O1639" i="16"/>
  <c r="T1639" i="16"/>
  <c r="O668" i="16"/>
  <c r="T668" i="16"/>
  <c r="O1783" i="16"/>
  <c r="T1783" i="16"/>
  <c r="O756" i="16"/>
  <c r="T756" i="16"/>
  <c r="O1513" i="16"/>
  <c r="T1513" i="16"/>
  <c r="O1009" i="16"/>
  <c r="T1009" i="16"/>
  <c r="O651" i="16"/>
  <c r="T651" i="16"/>
  <c r="O1372" i="16"/>
  <c r="T1372" i="16"/>
  <c r="O748" i="16"/>
  <c r="T748" i="16"/>
  <c r="O989" i="16"/>
  <c r="T989" i="16"/>
  <c r="O1040" i="16"/>
  <c r="T1040" i="16"/>
  <c r="O2221" i="16"/>
  <c r="T2221" i="16"/>
  <c r="O552" i="16"/>
  <c r="T552" i="16"/>
  <c r="O636" i="16"/>
  <c r="T636" i="16"/>
  <c r="O661" i="16"/>
  <c r="T661" i="16"/>
  <c r="O2133" i="16"/>
  <c r="T2133" i="16"/>
  <c r="O2292" i="16"/>
  <c r="T2292" i="16"/>
  <c r="O1212" i="16"/>
  <c r="T1212" i="16"/>
  <c r="O2899" i="16"/>
  <c r="T2899" i="16"/>
  <c r="O3205" i="16"/>
  <c r="T3205" i="16"/>
  <c r="O2684" i="16"/>
  <c r="T2684" i="16"/>
  <c r="O3015" i="16"/>
  <c r="T3015" i="16"/>
  <c r="O3370" i="16"/>
  <c r="T3370" i="16"/>
  <c r="O3700" i="16"/>
  <c r="T3700" i="16"/>
  <c r="O3311" i="16"/>
  <c r="T3311" i="16"/>
  <c r="O3329" i="16"/>
  <c r="T3329" i="16"/>
  <c r="O2951" i="16"/>
  <c r="T2951" i="16"/>
  <c r="O3006" i="16"/>
  <c r="T3006" i="16"/>
  <c r="O1859" i="16"/>
  <c r="T1859" i="16"/>
  <c r="O3259" i="16"/>
  <c r="T3259" i="16"/>
  <c r="O3565" i="16"/>
  <c r="T3565" i="16"/>
  <c r="O2756" i="16"/>
  <c r="T2756" i="16"/>
  <c r="O3086" i="16"/>
  <c r="T3086" i="16"/>
  <c r="O1149" i="16"/>
  <c r="T1149" i="16"/>
  <c r="O837" i="16"/>
  <c r="T837" i="16"/>
  <c r="O816" i="16"/>
  <c r="T816" i="16"/>
  <c r="O230" i="16"/>
  <c r="T230" i="16"/>
  <c r="O1622" i="16"/>
  <c r="T1622" i="16"/>
  <c r="O1059" i="16"/>
  <c r="T1059" i="16"/>
  <c r="O1456" i="16"/>
  <c r="T1456" i="16"/>
  <c r="O979" i="16"/>
  <c r="T979" i="16"/>
  <c r="O1495" i="16"/>
  <c r="T1495" i="16"/>
  <c r="O523" i="16"/>
  <c r="T523" i="16"/>
  <c r="O1641" i="16"/>
  <c r="T1641" i="16"/>
  <c r="O321" i="16"/>
  <c r="T321" i="16"/>
  <c r="O1929" i="16"/>
  <c r="T1929" i="16"/>
  <c r="O611" i="16"/>
  <c r="T611" i="16"/>
  <c r="O2076" i="16"/>
  <c r="T2076" i="16"/>
  <c r="O1369" i="16"/>
  <c r="T1369" i="16"/>
  <c r="O508" i="16"/>
  <c r="T508" i="16"/>
  <c r="O1228" i="16"/>
  <c r="T1228" i="16"/>
  <c r="O605" i="16"/>
  <c r="T605" i="16"/>
  <c r="O1360" i="16"/>
  <c r="T1360" i="16"/>
  <c r="O227" i="16"/>
  <c r="T227" i="16"/>
  <c r="O2462" i="16"/>
  <c r="T2462" i="16"/>
  <c r="O2823" i="16"/>
  <c r="T2823" i="16"/>
  <c r="O2254" i="16"/>
  <c r="T2254" i="16"/>
  <c r="O1188" i="16"/>
  <c r="T1188" i="16"/>
  <c r="O2893" i="16"/>
  <c r="T2893" i="16"/>
  <c r="O3285" i="16"/>
  <c r="T3285" i="16"/>
  <c r="O2914" i="16"/>
  <c r="T2914" i="16"/>
  <c r="O3244" i="16"/>
  <c r="T3244" i="16"/>
  <c r="O2854" i="16"/>
  <c r="T2854" i="16"/>
  <c r="O2873" i="16"/>
  <c r="T2873" i="16"/>
  <c r="O2340" i="16"/>
  <c r="T2340" i="16"/>
  <c r="O1260" i="16"/>
  <c r="T1260" i="16"/>
  <c r="O2965" i="16"/>
  <c r="T2965" i="16"/>
  <c r="O1241" i="16"/>
  <c r="T1241" i="16"/>
  <c r="O307" i="16"/>
  <c r="T307" i="16"/>
  <c r="O1413" i="16"/>
  <c r="T1413" i="16"/>
  <c r="O1415" i="16"/>
  <c r="T1415" i="16"/>
  <c r="O936" i="16"/>
  <c r="T936" i="16"/>
  <c r="O350" i="16"/>
  <c r="T350" i="16"/>
  <c r="O1597" i="16"/>
  <c r="T1597" i="16"/>
  <c r="O1035" i="16"/>
  <c r="T1035" i="16"/>
  <c r="O1143" i="16"/>
  <c r="T1143" i="16"/>
  <c r="O556" i="16"/>
  <c r="T556" i="16"/>
  <c r="O1996" i="16"/>
  <c r="T1996" i="16"/>
  <c r="O1184" i="16"/>
  <c r="T1184" i="16"/>
  <c r="O1151" i="16"/>
  <c r="T1151" i="16"/>
  <c r="O708" i="16"/>
  <c r="T708" i="16"/>
  <c r="O161" i="16"/>
  <c r="T161" i="16"/>
  <c r="O741" i="16"/>
  <c r="T741" i="16"/>
  <c r="O2608" i="16"/>
  <c r="T2608" i="16"/>
  <c r="O2093" i="16"/>
  <c r="T2093" i="16"/>
  <c r="O2280" i="16"/>
  <c r="T2280" i="16"/>
  <c r="O2334" i="16"/>
  <c r="T2334" i="16"/>
  <c r="O3593" i="16"/>
  <c r="T3593" i="16"/>
  <c r="O2384" i="16"/>
  <c r="T2384" i="16"/>
  <c r="O2690" i="16"/>
  <c r="T2690" i="16"/>
  <c r="O3153" i="16"/>
  <c r="T3153" i="16"/>
  <c r="O3070" i="16"/>
  <c r="T3070" i="16"/>
  <c r="O2723" i="16"/>
  <c r="T2723" i="16"/>
  <c r="O2651" i="16"/>
  <c r="T2651" i="16"/>
  <c r="O1561" i="16"/>
  <c r="T1561" i="16"/>
  <c r="O2832" i="16"/>
  <c r="T2832" i="16"/>
  <c r="O2456" i="16"/>
  <c r="T2456" i="16"/>
  <c r="O2763" i="16"/>
  <c r="T2763" i="16"/>
  <c r="O1123" i="16"/>
  <c r="T1123" i="16"/>
  <c r="O871" i="16"/>
  <c r="T871" i="16"/>
  <c r="O825" i="16"/>
  <c r="T825" i="16"/>
  <c r="O1091" i="16"/>
  <c r="T1091" i="16"/>
  <c r="O660" i="16"/>
  <c r="T660" i="16"/>
  <c r="O74" i="16"/>
  <c r="T74" i="16"/>
  <c r="O1155" i="16"/>
  <c r="T1155" i="16"/>
  <c r="O533" i="16"/>
  <c r="T533" i="16"/>
  <c r="O368" i="16"/>
  <c r="T368" i="16"/>
  <c r="O633" i="16"/>
  <c r="T633" i="16"/>
  <c r="O1774" i="16"/>
  <c r="T1774" i="16"/>
  <c r="O443" i="16"/>
  <c r="T443" i="16"/>
  <c r="O1666" i="16"/>
  <c r="T1666" i="16"/>
  <c r="O1069" i="16"/>
  <c r="T1069" i="16"/>
  <c r="O1239" i="16"/>
  <c r="T1239" i="16"/>
  <c r="O675" i="16"/>
  <c r="T675" i="16"/>
  <c r="O2080" i="16"/>
  <c r="T2080" i="16"/>
  <c r="O3390" i="16"/>
  <c r="T3390" i="16"/>
  <c r="O1057" i="16"/>
  <c r="T1057" i="16"/>
  <c r="O3608" i="16"/>
  <c r="T3608" i="16"/>
  <c r="O3705" i="16"/>
  <c r="T3705" i="16"/>
  <c r="O1949" i="16"/>
  <c r="T1949" i="16"/>
  <c r="O3721" i="16"/>
  <c r="T3721" i="16"/>
  <c r="O2311" i="16"/>
  <c r="T2311" i="16"/>
  <c r="O2546" i="16"/>
  <c r="T2546" i="16"/>
  <c r="O3009" i="16"/>
  <c r="T3009" i="16"/>
  <c r="O2926" i="16"/>
  <c r="T2926" i="16"/>
  <c r="O3256" i="16"/>
  <c r="T3256" i="16"/>
  <c r="O2596" i="16"/>
  <c r="T2596" i="16"/>
  <c r="O2562" i="16"/>
  <c r="T2562" i="16"/>
  <c r="O3792" i="16"/>
  <c r="T3792" i="16"/>
  <c r="O2383" i="16"/>
  <c r="T2383" i="16"/>
  <c r="O2312" i="16"/>
  <c r="T2312" i="16"/>
  <c r="O1698" i="16"/>
  <c r="T1698" i="16"/>
  <c r="O728" i="16"/>
  <c r="T728" i="16"/>
  <c r="O1988" i="16"/>
  <c r="T1988" i="16"/>
  <c r="O1942" i="16"/>
  <c r="T1942" i="16"/>
  <c r="O517" i="16"/>
  <c r="T517" i="16"/>
  <c r="O889" i="16"/>
  <c r="T889" i="16"/>
  <c r="O1323" i="16"/>
  <c r="T1323" i="16"/>
  <c r="O759" i="16"/>
  <c r="T759" i="16"/>
  <c r="O2019" i="16"/>
  <c r="T2019" i="16"/>
  <c r="O389" i="16"/>
  <c r="T389" i="16"/>
  <c r="O1576" i="16"/>
  <c r="T1576" i="16"/>
  <c r="O173" i="16"/>
  <c r="T173" i="16"/>
  <c r="O489" i="16"/>
  <c r="T489" i="16"/>
  <c r="O300" i="16"/>
  <c r="T300" i="16"/>
  <c r="O1499" i="16"/>
  <c r="T1499" i="16"/>
  <c r="O1007" i="16"/>
  <c r="T1007" i="16"/>
  <c r="O422" i="16"/>
  <c r="T422" i="16"/>
  <c r="O1095" i="16"/>
  <c r="T1095" i="16"/>
  <c r="O532" i="16"/>
  <c r="T532" i="16"/>
  <c r="O205" i="16"/>
  <c r="T205" i="16"/>
  <c r="O925" i="16"/>
  <c r="T925" i="16"/>
  <c r="O555" i="16"/>
  <c r="T555" i="16"/>
  <c r="O3453" i="16"/>
  <c r="T3453" i="16"/>
  <c r="O3782" i="16"/>
  <c r="T3782" i="16"/>
  <c r="O3789" i="16"/>
  <c r="T3789" i="16"/>
  <c r="O2308" i="16"/>
  <c r="T2308" i="16"/>
  <c r="O3562" i="16"/>
  <c r="T3562" i="16"/>
  <c r="O3576" i="16"/>
  <c r="T3576" i="16"/>
  <c r="O2865" i="16"/>
  <c r="T2865" i="16"/>
  <c r="O3195" i="16"/>
  <c r="T3195" i="16"/>
  <c r="O2782" i="16"/>
  <c r="T2782" i="16"/>
  <c r="O2352" i="16"/>
  <c r="T2352" i="16"/>
  <c r="O3648" i="16"/>
  <c r="T3648" i="16"/>
  <c r="O2240" i="16"/>
  <c r="T2240" i="16"/>
  <c r="O2169" i="16"/>
  <c r="T2169" i="16"/>
  <c r="O2474" i="16"/>
  <c r="T2474" i="16"/>
  <c r="O585" i="16"/>
  <c r="T585" i="16"/>
  <c r="O1843" i="16"/>
  <c r="T1843" i="16"/>
  <c r="O525" i="16"/>
  <c r="T525" i="16"/>
  <c r="O1773" i="16"/>
  <c r="T1773" i="16"/>
  <c r="O372" i="16"/>
  <c r="T372" i="16"/>
  <c r="O745" i="16"/>
  <c r="T745" i="16"/>
  <c r="O615" i="16"/>
  <c r="T615" i="16"/>
  <c r="O1876" i="16"/>
  <c r="T1876" i="16"/>
  <c r="O1432" i="16"/>
  <c r="T1432" i="16"/>
  <c r="O809" i="16"/>
  <c r="T809" i="16"/>
  <c r="O1652" i="16"/>
  <c r="T1652" i="16"/>
  <c r="O345" i="16"/>
  <c r="T345" i="16"/>
  <c r="O143" i="16"/>
  <c r="T143" i="16"/>
  <c r="O1319" i="16"/>
  <c r="T1319" i="16"/>
  <c r="O865" i="16"/>
  <c r="T865" i="16"/>
  <c r="O387" i="16"/>
  <c r="T387" i="16"/>
  <c r="O408" i="16"/>
  <c r="T408" i="16"/>
  <c r="O721" i="16"/>
  <c r="T721" i="16"/>
  <c r="O3125" i="16"/>
  <c r="T3125" i="16"/>
  <c r="O3469" i="16"/>
  <c r="T3469" i="16"/>
  <c r="O3546" i="16"/>
  <c r="T3546" i="16"/>
  <c r="O2138" i="16"/>
  <c r="T2138" i="16"/>
  <c r="O3665" i="16"/>
  <c r="T3665" i="16"/>
  <c r="O3610" i="16"/>
  <c r="T3610" i="16"/>
  <c r="O3688" i="16"/>
  <c r="T3688" i="16"/>
  <c r="O1452" i="16"/>
  <c r="T1452" i="16"/>
  <c r="O3157" i="16"/>
  <c r="T3157" i="16"/>
  <c r="O2492" i="16"/>
  <c r="T2492" i="16"/>
  <c r="O2727" i="16"/>
  <c r="T2727" i="16"/>
  <c r="O3681" i="16"/>
  <c r="T3681" i="16"/>
  <c r="O1841" i="16"/>
  <c r="T1841" i="16"/>
  <c r="O1416" i="16"/>
  <c r="T1416" i="16"/>
  <c r="O1464" i="16"/>
  <c r="T1464" i="16"/>
  <c r="O1073" i="16"/>
  <c r="T1073" i="16"/>
  <c r="O140" i="16"/>
  <c r="T140" i="16"/>
  <c r="O1243" i="16"/>
  <c r="T1243" i="16"/>
  <c r="O980" i="16"/>
  <c r="T980" i="16"/>
  <c r="O1521" i="16"/>
  <c r="T1521" i="16"/>
  <c r="O1535" i="16"/>
  <c r="T1535" i="16"/>
  <c r="O1045" i="16"/>
  <c r="T1045" i="16"/>
  <c r="O711" i="16"/>
  <c r="T711" i="16"/>
  <c r="O632" i="16"/>
  <c r="T632" i="16"/>
  <c r="O1721" i="16"/>
  <c r="T1721" i="16"/>
  <c r="O752" i="16"/>
  <c r="T752" i="16"/>
  <c r="O1869" i="16"/>
  <c r="T1869" i="16"/>
  <c r="O1292" i="16"/>
  <c r="T1292" i="16"/>
  <c r="O3010" i="16"/>
  <c r="T3010" i="16"/>
  <c r="O3339" i="16"/>
  <c r="T3339" i="16"/>
  <c r="O3401" i="16"/>
  <c r="T3401" i="16"/>
  <c r="O3167" i="16"/>
  <c r="T3167" i="16"/>
  <c r="O3221" i="16"/>
  <c r="T3221" i="16"/>
  <c r="O3763" i="16"/>
  <c r="T3763" i="16"/>
  <c r="O3773" i="16"/>
  <c r="T3773" i="16"/>
  <c r="O2458" i="16"/>
  <c r="T2458" i="16"/>
  <c r="O2376" i="16"/>
  <c r="T2376" i="16"/>
  <c r="O2430" i="16"/>
  <c r="T2430" i="16"/>
  <c r="O3816" i="16"/>
  <c r="T3816" i="16"/>
  <c r="O2714" i="16"/>
  <c r="T2714" i="16"/>
  <c r="O2336" i="16"/>
  <c r="T2336" i="16"/>
  <c r="O2642" i="16"/>
  <c r="T2642" i="16"/>
  <c r="O3633" i="16"/>
  <c r="T3633" i="16"/>
  <c r="O2140" i="16"/>
  <c r="T2140" i="16"/>
  <c r="O3525" i="16"/>
  <c r="T3525" i="16"/>
  <c r="O3617" i="16"/>
  <c r="T3617" i="16"/>
  <c r="O2013" i="16"/>
  <c r="T2013" i="16"/>
  <c r="O695" i="16"/>
  <c r="T695" i="16"/>
  <c r="O1598" i="16"/>
  <c r="T1598" i="16"/>
  <c r="O48" i="16"/>
  <c r="T48" i="16"/>
  <c r="O1467" i="16"/>
  <c r="T1467" i="16"/>
  <c r="O880" i="16"/>
  <c r="T880" i="16"/>
  <c r="O1061" i="16"/>
  <c r="T1061" i="16"/>
  <c r="O128" i="16"/>
  <c r="T128" i="16"/>
  <c r="O1794" i="16"/>
  <c r="T1794" i="16"/>
  <c r="O824" i="16"/>
  <c r="T824" i="16"/>
  <c r="O1675" i="16"/>
  <c r="T1675" i="16"/>
  <c r="O369" i="16"/>
  <c r="T369" i="16"/>
  <c r="O1509" i="16"/>
  <c r="T1509" i="16"/>
  <c r="O167" i="16"/>
  <c r="T167" i="16"/>
  <c r="O1870" i="16"/>
  <c r="T1870" i="16"/>
  <c r="O456" i="16"/>
  <c r="T456" i="16"/>
  <c r="O699" i="16"/>
  <c r="T699" i="16"/>
  <c r="O1960" i="16"/>
  <c r="T1960" i="16"/>
  <c r="O329" i="16"/>
  <c r="T329" i="16"/>
  <c r="O1709" i="16"/>
  <c r="T1709" i="16"/>
  <c r="O740" i="16"/>
  <c r="T740" i="16"/>
  <c r="O264" i="16"/>
  <c r="T264" i="16"/>
  <c r="O2819" i="16"/>
  <c r="T2819" i="16"/>
  <c r="O2836" i="16"/>
  <c r="T2836" i="16"/>
  <c r="O3235" i="16"/>
  <c r="T3235" i="16"/>
  <c r="O3343" i="16"/>
  <c r="T3343" i="16"/>
  <c r="O3572" i="16"/>
  <c r="T3572" i="16"/>
  <c r="O3321" i="16"/>
  <c r="T3321" i="16"/>
  <c r="O3568" i="16"/>
  <c r="T3568" i="16"/>
  <c r="O2244" i="16"/>
  <c r="T2244" i="16"/>
  <c r="O1164" i="16"/>
  <c r="T1164" i="16"/>
  <c r="O2869" i="16"/>
  <c r="T2869" i="16"/>
  <c r="O2510" i="16"/>
  <c r="T2510" i="16"/>
  <c r="O2098" i="16"/>
  <c r="T2098" i="16"/>
  <c r="O3394" i="16"/>
  <c r="T3394" i="16"/>
  <c r="O3310" i="16"/>
  <c r="T3310" i="16"/>
  <c r="O3640" i="16"/>
  <c r="T3640" i="16"/>
  <c r="O1798" i="16"/>
  <c r="T1798" i="16"/>
  <c r="O1177" i="16"/>
  <c r="T1177" i="16"/>
  <c r="O1191" i="16"/>
  <c r="T1191" i="16"/>
  <c r="O2043" i="16"/>
  <c r="T2043" i="16"/>
  <c r="O1662" i="16"/>
  <c r="T1662" i="16"/>
  <c r="O692" i="16"/>
  <c r="T692" i="16"/>
  <c r="O1233" i="16"/>
  <c r="T1233" i="16"/>
  <c r="O1200" i="16"/>
  <c r="T1200" i="16"/>
  <c r="O755" i="16"/>
  <c r="T755" i="16"/>
  <c r="O423" i="16"/>
  <c r="T423" i="16"/>
  <c r="O1826" i="16"/>
  <c r="T1826" i="16"/>
  <c r="O197" i="16"/>
  <c r="T197" i="16"/>
  <c r="O1277" i="16"/>
  <c r="T1277" i="16"/>
  <c r="O343" i="16"/>
  <c r="T343" i="16"/>
  <c r="O464" i="16"/>
  <c r="T464" i="16"/>
  <c r="O1581" i="16"/>
  <c r="T1581" i="16"/>
  <c r="O707" i="16"/>
  <c r="T707" i="16"/>
  <c r="O2722" i="16"/>
  <c r="T2722" i="16"/>
  <c r="O3053" i="16"/>
  <c r="T3053" i="16"/>
  <c r="O3095" i="16"/>
  <c r="T3095" i="16"/>
  <c r="O3114" i="16"/>
  <c r="T3114" i="16"/>
  <c r="O2935" i="16"/>
  <c r="T2935" i="16"/>
  <c r="O3475" i="16"/>
  <c r="T3475" i="16"/>
  <c r="O3781" i="16"/>
  <c r="T3781" i="16"/>
  <c r="O3261" i="16"/>
  <c r="T3261" i="16"/>
  <c r="O3165" i="16"/>
  <c r="T3165" i="16"/>
  <c r="O2172" i="16"/>
  <c r="T2172" i="16"/>
  <c r="O2190" i="16"/>
  <c r="T2190" i="16"/>
  <c r="O2142" i="16"/>
  <c r="T2142" i="16"/>
  <c r="O3528" i="16"/>
  <c r="T3528" i="16"/>
  <c r="O2120" i="16"/>
  <c r="T2120" i="16"/>
  <c r="O3663" i="16"/>
  <c r="T3663" i="16"/>
  <c r="O1726" i="16"/>
  <c r="T1726" i="16"/>
  <c r="O395" i="16"/>
  <c r="T395" i="16"/>
  <c r="O2002" i="16"/>
  <c r="T2002" i="16"/>
  <c r="O1179" i="16"/>
  <c r="T1179" i="16"/>
  <c r="O592" i="16"/>
  <c r="T592" i="16"/>
  <c r="O535" i="16"/>
  <c r="T535" i="16"/>
  <c r="O1375" i="16"/>
  <c r="T1375" i="16"/>
  <c r="O81" i="16"/>
  <c r="T81" i="16"/>
  <c r="O1221" i="16"/>
  <c r="T1221" i="16"/>
  <c r="O909" i="16"/>
  <c r="T909" i="16"/>
  <c r="O1559" i="16"/>
  <c r="T1559" i="16"/>
  <c r="O542" i="16"/>
  <c r="T542" i="16"/>
  <c r="O1970" i="16"/>
  <c r="T1970" i="16"/>
  <c r="O411" i="16"/>
  <c r="T411" i="16"/>
  <c r="O1671" i="16"/>
  <c r="T1671" i="16"/>
  <c r="O1084" i="16"/>
  <c r="T1084" i="16"/>
  <c r="O1805" i="16"/>
  <c r="T1805" i="16"/>
  <c r="O1421" i="16"/>
  <c r="T1421" i="16"/>
  <c r="O157" i="16"/>
  <c r="T157" i="16"/>
  <c r="O1791" i="16"/>
  <c r="T1791" i="16"/>
  <c r="O2566" i="16"/>
  <c r="T2566" i="16"/>
  <c r="O2736" i="16"/>
  <c r="T2736" i="16"/>
  <c r="O3115" i="16"/>
  <c r="T3115" i="16"/>
  <c r="O3446" i="16"/>
  <c r="T3446" i="16"/>
  <c r="O3021" i="16"/>
  <c r="T3021" i="16"/>
  <c r="O3350" i="16"/>
  <c r="T3350" i="16"/>
  <c r="O3803" i="16"/>
  <c r="T3803" i="16"/>
  <c r="O2046" i="16"/>
  <c r="T2046" i="16"/>
  <c r="O3742" i="16"/>
  <c r="T3742" i="16"/>
  <c r="O3383" i="16"/>
  <c r="T3383" i="16"/>
  <c r="O3463" i="16"/>
  <c r="T3463" i="16"/>
  <c r="O2269" i="16"/>
  <c r="T2269" i="16"/>
  <c r="O3691" i="16"/>
  <c r="T3691" i="16"/>
  <c r="O2198" i="16"/>
  <c r="T2198" i="16"/>
  <c r="O3188" i="16"/>
  <c r="T3188" i="16"/>
  <c r="O3518" i="16"/>
  <c r="T3518" i="16"/>
  <c r="O3094" i="16"/>
  <c r="T3094" i="16"/>
  <c r="O3423" i="16"/>
  <c r="T3423" i="16"/>
  <c r="O251" i="16"/>
  <c r="T251" i="16"/>
  <c r="O1787" i="16"/>
  <c r="T1787" i="16"/>
  <c r="O2053" i="16"/>
  <c r="T2053" i="16"/>
  <c r="O448" i="16"/>
  <c r="T448" i="16"/>
  <c r="O485" i="16"/>
  <c r="T485" i="16"/>
  <c r="O392" i="16"/>
  <c r="T392" i="16"/>
  <c r="O1219" i="16"/>
  <c r="T1219" i="16"/>
  <c r="O957" i="16"/>
  <c r="T957" i="16"/>
  <c r="O1043" i="16"/>
  <c r="T1043" i="16"/>
  <c r="O1802" i="16"/>
  <c r="T1802" i="16"/>
  <c r="O256" i="16"/>
  <c r="T256" i="16"/>
  <c r="O940" i="16"/>
  <c r="T940" i="16"/>
  <c r="O593" i="16"/>
  <c r="T593" i="16"/>
  <c r="O3183" i="16"/>
  <c r="T3183" i="16"/>
  <c r="O2652" i="16"/>
  <c r="T2652" i="16"/>
  <c r="O2868" i="16"/>
  <c r="T2868" i="16"/>
  <c r="O2921" i="16"/>
  <c r="T2921" i="16"/>
  <c r="O3031" i="16"/>
  <c r="T3031" i="16"/>
  <c r="O3337" i="16"/>
  <c r="T3337" i="16"/>
  <c r="O3290" i="16"/>
  <c r="T3290" i="16"/>
  <c r="O3730" i="16"/>
  <c r="T3730" i="16"/>
  <c r="O2248" i="16"/>
  <c r="T2248" i="16"/>
  <c r="O3647" i="16"/>
  <c r="T3647" i="16"/>
  <c r="O1889" i="16"/>
  <c r="T1889" i="16"/>
  <c r="O3298" i="16"/>
  <c r="T3298" i="16"/>
  <c r="O3282" i="16"/>
  <c r="T3282" i="16"/>
  <c r="O2112" i="16"/>
  <c r="T2112" i="16"/>
  <c r="O3102" i="16"/>
  <c r="T3102" i="16"/>
  <c r="O3033" i="16"/>
  <c r="T3033" i="16"/>
  <c r="O1735" i="16"/>
  <c r="T1735" i="16"/>
  <c r="O429" i="16"/>
  <c r="T429" i="16"/>
  <c r="O1713" i="16"/>
  <c r="T1713" i="16"/>
  <c r="O383" i="16"/>
  <c r="T383" i="16"/>
  <c r="O1775" i="16"/>
  <c r="T1775" i="16"/>
  <c r="O1153" i="16"/>
  <c r="T1153" i="16"/>
  <c r="O2042" i="16"/>
  <c r="T2042" i="16"/>
  <c r="O436" i="16"/>
  <c r="T436" i="16"/>
  <c r="O1733" i="16"/>
  <c r="T1733" i="16"/>
  <c r="O102" i="16"/>
  <c r="T102" i="16"/>
  <c r="O1206" i="16"/>
  <c r="T1206" i="16"/>
  <c r="O943" i="16"/>
  <c r="T943" i="16"/>
  <c r="O1484" i="16"/>
  <c r="T1484" i="16"/>
  <c r="O165" i="16"/>
  <c r="T165" i="16"/>
  <c r="O1031" i="16"/>
  <c r="T1031" i="16"/>
  <c r="O385" i="16"/>
  <c r="T385" i="16"/>
  <c r="O1646" i="16"/>
  <c r="T1646" i="16"/>
  <c r="O627" i="16"/>
  <c r="T627" i="16"/>
  <c r="O3146" i="16"/>
  <c r="T3146" i="16"/>
  <c r="O91" i="16"/>
  <c r="T91" i="16"/>
  <c r="O410" i="16"/>
  <c r="T410" i="16"/>
  <c r="O3797" i="16"/>
  <c r="T3797" i="16"/>
  <c r="O2810" i="16"/>
  <c r="T2810" i="16"/>
  <c r="O3459" i="16"/>
  <c r="T3459" i="16"/>
  <c r="O2708" i="16"/>
  <c r="T2708" i="16"/>
  <c r="O3005" i="16"/>
  <c r="T3005" i="16"/>
  <c r="O2293" i="16"/>
  <c r="T2293" i="16"/>
  <c r="O2681" i="16"/>
  <c r="T2681" i="16"/>
  <c r="O3348" i="16"/>
  <c r="T3348" i="16"/>
  <c r="O2829" i="16"/>
  <c r="T2829" i="16"/>
  <c r="O2733" i="16"/>
  <c r="T2733" i="16"/>
  <c r="O3472" i="16"/>
  <c r="T3472" i="16"/>
  <c r="O2900" i="16"/>
  <c r="T2900" i="16"/>
  <c r="O3230" i="16"/>
  <c r="T3230" i="16"/>
  <c r="O1294" i="16"/>
  <c r="T1294" i="16"/>
  <c r="O982" i="16"/>
  <c r="T982" i="16"/>
  <c r="O374" i="16"/>
  <c r="T374" i="16"/>
  <c r="O198" i="16"/>
  <c r="T198" i="16"/>
  <c r="O1074" i="16"/>
  <c r="T1074" i="16"/>
  <c r="O467" i="16"/>
  <c r="T467" i="16"/>
  <c r="O1078" i="16"/>
  <c r="T1078" i="16"/>
  <c r="O109" i="16"/>
  <c r="T109" i="16"/>
  <c r="O1238" i="16"/>
  <c r="T1238" i="16"/>
  <c r="O2475" i="16"/>
  <c r="T2475" i="16"/>
  <c r="O2519" i="16"/>
  <c r="T2519" i="16"/>
  <c r="O2537" i="16"/>
  <c r="T2537" i="16"/>
  <c r="O2346" i="16"/>
  <c r="T2346" i="16"/>
  <c r="O2589" i="16"/>
  <c r="T2589" i="16"/>
  <c r="O2920" i="16"/>
  <c r="T2920" i="16"/>
  <c r="O2661" i="16"/>
  <c r="T2661" i="16"/>
  <c r="O2992" i="16"/>
  <c r="T2992" i="16"/>
  <c r="O1270" i="16"/>
  <c r="T1270" i="16"/>
  <c r="O55" i="16"/>
  <c r="T55" i="16"/>
  <c r="O930" i="16"/>
  <c r="T930" i="16"/>
  <c r="O866" i="16"/>
  <c r="T866" i="16"/>
  <c r="O1094" i="16"/>
  <c r="T1094" i="16"/>
  <c r="O53" i="16"/>
  <c r="T53" i="16"/>
  <c r="O598" i="16"/>
  <c r="T598" i="16"/>
  <c r="O2155" i="16"/>
  <c r="T2155" i="16"/>
  <c r="O2494" i="16"/>
  <c r="T2494" i="16"/>
  <c r="O2597" i="16"/>
  <c r="T2597" i="16"/>
  <c r="O2495" i="16"/>
  <c r="T2495" i="16"/>
  <c r="O2513" i="16"/>
  <c r="T2513" i="16"/>
  <c r="O2267" i="16"/>
  <c r="T2267" i="16"/>
  <c r="O2322" i="16"/>
  <c r="T2322" i="16"/>
  <c r="O2586" i="16"/>
  <c r="T2586" i="16"/>
  <c r="O3380" i="16"/>
  <c r="T3380" i="16"/>
  <c r="O3710" i="16"/>
  <c r="T3710" i="16"/>
  <c r="O3615" i="16"/>
  <c r="T3615" i="16"/>
  <c r="O2394" i="16"/>
  <c r="T2394" i="16"/>
  <c r="O2659" i="16"/>
  <c r="T2659" i="16"/>
  <c r="O1579" i="16"/>
  <c r="T1579" i="16"/>
  <c r="O274" i="16"/>
  <c r="T274" i="16"/>
  <c r="O72" i="16"/>
  <c r="T72" i="16"/>
  <c r="O594" i="16"/>
  <c r="T594" i="16"/>
  <c r="O1037" i="16"/>
  <c r="T1037" i="16"/>
  <c r="O47" i="16"/>
  <c r="T47" i="16"/>
  <c r="O910" i="16"/>
  <c r="T910" i="16"/>
  <c r="O1904" i="16"/>
  <c r="T1904" i="16"/>
  <c r="O574" i="16"/>
  <c r="T574" i="16"/>
  <c r="O122" i="16"/>
  <c r="T122" i="16"/>
  <c r="O1514" i="16"/>
  <c r="T1514" i="16"/>
  <c r="O3752" i="16"/>
  <c r="T3752" i="16"/>
  <c r="O2259" i="16"/>
  <c r="T2259" i="16"/>
  <c r="O2266" i="16"/>
  <c r="T2266" i="16"/>
  <c r="O3798" i="16"/>
  <c r="T3798" i="16"/>
  <c r="O2455" i="16"/>
  <c r="T2455" i="16"/>
  <c r="O2761" i="16"/>
  <c r="T2761" i="16"/>
  <c r="O3483" i="16"/>
  <c r="T3483" i="16"/>
  <c r="O3400" i="16"/>
  <c r="T3400" i="16"/>
  <c r="O2741" i="16"/>
  <c r="T2741" i="16"/>
  <c r="O2705" i="16"/>
  <c r="T2705" i="16"/>
  <c r="O2527" i="16"/>
  <c r="T2527" i="16"/>
  <c r="O1138" i="16"/>
  <c r="T1138" i="16"/>
  <c r="O1466" i="16"/>
  <c r="T1466" i="16"/>
  <c r="O902" i="16"/>
  <c r="T902" i="16"/>
  <c r="O1720" i="16"/>
  <c r="T1720" i="16"/>
  <c r="O318" i="16"/>
  <c r="T318" i="16"/>
  <c r="O1338" i="16"/>
  <c r="T1338" i="16"/>
  <c r="O1938" i="16"/>
  <c r="T1938" i="16"/>
  <c r="O567" i="16"/>
  <c r="T567" i="16"/>
  <c r="O2115" i="16"/>
  <c r="T2115" i="16"/>
  <c r="O2122" i="16"/>
  <c r="T2122" i="16"/>
  <c r="O2465" i="16"/>
  <c r="T2465" i="16"/>
  <c r="O2135" i="16"/>
  <c r="T2135" i="16"/>
  <c r="O2189" i="16"/>
  <c r="T2189" i="16"/>
  <c r="O2617" i="16"/>
  <c r="T2617" i="16"/>
  <c r="O2239" i="16"/>
  <c r="T2239" i="16"/>
  <c r="O3340" i="16"/>
  <c r="T3340" i="16"/>
  <c r="O2579" i="16"/>
  <c r="T2579" i="16"/>
  <c r="O2497" i="16"/>
  <c r="T2497" i="16"/>
  <c r="O2689" i="16"/>
  <c r="T2689" i="16"/>
  <c r="O2619" i="16"/>
  <c r="T2619" i="16"/>
  <c r="O670" i="16"/>
  <c r="T670" i="16"/>
  <c r="O1194" i="16"/>
  <c r="T1194" i="16"/>
  <c r="O212" i="16"/>
  <c r="T212" i="16"/>
  <c r="O1795" i="16"/>
  <c r="T1795" i="16"/>
  <c r="O1628" i="16"/>
  <c r="T1628" i="16"/>
  <c r="O1936" i="16"/>
  <c r="T1936" i="16"/>
  <c r="O1351" i="16"/>
  <c r="T1351" i="16"/>
  <c r="O3810" i="16"/>
  <c r="T3810" i="16"/>
  <c r="O3790" i="16"/>
  <c r="T3790" i="16"/>
  <c r="O2045" i="16"/>
  <c r="T2045" i="16"/>
  <c r="O2167" i="16"/>
  <c r="T2167" i="16"/>
  <c r="O2473" i="16"/>
  <c r="T2473" i="16"/>
  <c r="O2095" i="16"/>
  <c r="T2095" i="16"/>
  <c r="O2403" i="16"/>
  <c r="T2403" i="16"/>
  <c r="O3112" i="16"/>
  <c r="T3112" i="16"/>
  <c r="O2435" i="16"/>
  <c r="T2435" i="16"/>
  <c r="O2453" i="16"/>
  <c r="T2453" i="16"/>
  <c r="O2406" i="16"/>
  <c r="T2406" i="16"/>
  <c r="O2545" i="16"/>
  <c r="T2545" i="16"/>
  <c r="O1554" i="16"/>
  <c r="T1554" i="16"/>
  <c r="O1178" i="16"/>
  <c r="T1178" i="16"/>
  <c r="O246" i="16"/>
  <c r="T246" i="16"/>
  <c r="O1050" i="16"/>
  <c r="T1050" i="16"/>
  <c r="O68" i="16"/>
  <c r="T68" i="16"/>
  <c r="O1486" i="16"/>
  <c r="T1486" i="16"/>
  <c r="O277" i="16"/>
  <c r="T277" i="16"/>
  <c r="O1932" i="16"/>
  <c r="T1932" i="16"/>
  <c r="O3108" i="16"/>
  <c r="T3108" i="16"/>
  <c r="O2353" i="16"/>
  <c r="T2353" i="16"/>
  <c r="O3631" i="16"/>
  <c r="T3631" i="16"/>
  <c r="O2366" i="16"/>
  <c r="T2366" i="16"/>
  <c r="O2127" i="16"/>
  <c r="T2127" i="16"/>
  <c r="O3526" i="16"/>
  <c r="T3526" i="16"/>
  <c r="O2533" i="16"/>
  <c r="T2533" i="16"/>
  <c r="O2599" i="16"/>
  <c r="T2599" i="16"/>
  <c r="O2851" i="16"/>
  <c r="T2851" i="16"/>
  <c r="O2811" i="16"/>
  <c r="T2811" i="16"/>
  <c r="O2386" i="16"/>
  <c r="T2386" i="16"/>
  <c r="O2199" i="16"/>
  <c r="T2199" i="16"/>
  <c r="O3598" i="16"/>
  <c r="T3598" i="16"/>
  <c r="O962" i="16"/>
  <c r="T962" i="16"/>
  <c r="O1478" i="16"/>
  <c r="T1478" i="16"/>
  <c r="O892" i="16"/>
  <c r="T892" i="16"/>
  <c r="O1951" i="16"/>
  <c r="T1951" i="16"/>
  <c r="O634" i="16"/>
  <c r="T634" i="16"/>
  <c r="O178" i="16"/>
  <c r="T178" i="16"/>
  <c r="O458" i="16"/>
  <c r="T458" i="16"/>
  <c r="O1274" i="16"/>
  <c r="T1274" i="16"/>
  <c r="O1109" i="16"/>
  <c r="T1109" i="16"/>
  <c r="O486" i="16"/>
  <c r="T486" i="16"/>
  <c r="O1566" i="16"/>
  <c r="T1566" i="16"/>
  <c r="O3384" i="16"/>
  <c r="T3384" i="16"/>
  <c r="O2075" i="16"/>
  <c r="T2075" i="16"/>
  <c r="O2282" i="16"/>
  <c r="T2282" i="16"/>
  <c r="O3559" i="16"/>
  <c r="T3559" i="16"/>
  <c r="O3452" i="16"/>
  <c r="T3452" i="16"/>
  <c r="O3795" i="16"/>
  <c r="T3795" i="16"/>
  <c r="O2477" i="16"/>
  <c r="T2477" i="16"/>
  <c r="O2407" i="16"/>
  <c r="T2407" i="16"/>
  <c r="O54" i="16"/>
  <c r="T54" i="16"/>
  <c r="O828" i="16"/>
  <c r="T828" i="16"/>
  <c r="O1262" i="16"/>
  <c r="T1262" i="16"/>
  <c r="O834" i="16"/>
  <c r="T834" i="16"/>
  <c r="O690" i="16"/>
  <c r="T690" i="16"/>
  <c r="O3180" i="16"/>
  <c r="T3180" i="16"/>
  <c r="O2087" i="16"/>
  <c r="T2087" i="16"/>
  <c r="O3649" i="16"/>
  <c r="T3649" i="16"/>
  <c r="O3582" i="16"/>
  <c r="T3582" i="16"/>
  <c r="O3662" i="16"/>
  <c r="T3662" i="16"/>
  <c r="O3237" i="16"/>
  <c r="T3237" i="16"/>
  <c r="O2298" i="16"/>
  <c r="T2298" i="16"/>
  <c r="O2563" i="16"/>
  <c r="T2563" i="16"/>
  <c r="O2203" i="16"/>
  <c r="T2203" i="16"/>
  <c r="O2439" i="16"/>
  <c r="T2439" i="16"/>
  <c r="O3735" i="16"/>
  <c r="T3735" i="16"/>
  <c r="O674" i="16"/>
  <c r="T674" i="16"/>
  <c r="O604" i="16"/>
  <c r="T604" i="16"/>
  <c r="O642" i="16"/>
  <c r="T642" i="16"/>
  <c r="O1664" i="16"/>
  <c r="T1664" i="16"/>
  <c r="O346" i="16"/>
  <c r="T346" i="16"/>
  <c r="O922" i="16"/>
  <c r="T922" i="16"/>
  <c r="O170" i="16"/>
  <c r="T170" i="16"/>
  <c r="O1982" i="16"/>
  <c r="T1982" i="16"/>
  <c r="O1434" i="16"/>
  <c r="T1434" i="16"/>
  <c r="O262" i="16"/>
  <c r="T262" i="16"/>
  <c r="O75" i="16"/>
  <c r="T75" i="16"/>
  <c r="O3294" i="16"/>
  <c r="T3294" i="16"/>
  <c r="O2880" i="16"/>
  <c r="T2880" i="16"/>
  <c r="O1788" i="16"/>
  <c r="T1788" i="16"/>
  <c r="O3591" i="16"/>
  <c r="T3591" i="16"/>
  <c r="O3494" i="16"/>
  <c r="T3494" i="16"/>
  <c r="O3571" i="16"/>
  <c r="T3571" i="16"/>
  <c r="O2425" i="16"/>
  <c r="T2425" i="16"/>
  <c r="O3835" i="16"/>
  <c r="T3835" i="16"/>
  <c r="O2354" i="16"/>
  <c r="T2354" i="16"/>
  <c r="O3332" i="16"/>
  <c r="T3332" i="16"/>
  <c r="O3238" i="16"/>
  <c r="T3238" i="16"/>
  <c r="O3567" i="16"/>
  <c r="T3567" i="16"/>
  <c r="O1310" i="16"/>
  <c r="T1310" i="16"/>
  <c r="O806" i="16"/>
  <c r="T806" i="16"/>
  <c r="O2031" i="16"/>
  <c r="T2031" i="16"/>
  <c r="O630" i="16"/>
  <c r="T630" i="16"/>
  <c r="O1506" i="16"/>
  <c r="T1506" i="16"/>
  <c r="O155" i="16"/>
  <c r="T155" i="16"/>
  <c r="O402" i="16"/>
  <c r="T402" i="16"/>
  <c r="O2908" i="16"/>
  <c r="T2908" i="16"/>
  <c r="O2952" i="16"/>
  <c r="T2952" i="16"/>
  <c r="O2968" i="16"/>
  <c r="T2968" i="16"/>
  <c r="O2789" i="16"/>
  <c r="T2789" i="16"/>
  <c r="O1644" i="16"/>
  <c r="T1644" i="16"/>
  <c r="O3330" i="16"/>
  <c r="T3330" i="16"/>
  <c r="O3638" i="16"/>
  <c r="T3638" i="16"/>
  <c r="O1999" i="16"/>
  <c r="T1999" i="16"/>
  <c r="O1580" i="16"/>
  <c r="T1580" i="16"/>
  <c r="O1166" i="16"/>
  <c r="T1166" i="16"/>
  <c r="O662" i="16"/>
  <c r="T662" i="16"/>
  <c r="O1888" i="16"/>
  <c r="T1888" i="16"/>
  <c r="O1362" i="16"/>
  <c r="T1362" i="16"/>
  <c r="O2071" i="16"/>
  <c r="T2071" i="16"/>
  <c r="O754" i="16"/>
  <c r="T754" i="16"/>
  <c r="O1402" i="16"/>
  <c r="T1402" i="16"/>
  <c r="O397" i="16"/>
  <c r="T397" i="16"/>
  <c r="O1526" i="16"/>
  <c r="T1526" i="16"/>
  <c r="O2505" i="16"/>
  <c r="T2505" i="16"/>
  <c r="O2835" i="16"/>
  <c r="T2835" i="16"/>
  <c r="O2855" i="16"/>
  <c r="T2855" i="16"/>
  <c r="O2669" i="16"/>
  <c r="T2669" i="16"/>
  <c r="O1776" i="16"/>
  <c r="T1776" i="16"/>
  <c r="O2960" i="16"/>
  <c r="T2960" i="16"/>
  <c r="O3318" i="16"/>
  <c r="T3318" i="16"/>
  <c r="O3228" i="16"/>
  <c r="T3228" i="16"/>
  <c r="O3408" i="16"/>
  <c r="T3408" i="16"/>
  <c r="O3362" i="16"/>
  <c r="T3362" i="16"/>
  <c r="O650" i="16"/>
  <c r="T650" i="16"/>
  <c r="O330" i="16"/>
  <c r="T330" i="16"/>
  <c r="O1038" i="16"/>
  <c r="T1038" i="16"/>
  <c r="O1378" i="16"/>
  <c r="T1378" i="16"/>
  <c r="O99" i="16"/>
  <c r="T99" i="16"/>
  <c r="F123" i="3"/>
  <c r="F121" i="3"/>
  <c r="F108" i="3"/>
  <c r="F107" i="3"/>
  <c r="R40" i="16" l="1"/>
  <c r="C146" i="3" s="1"/>
  <c r="O39" i="16"/>
  <c r="O40" i="16" s="1"/>
  <c r="J36" i="5"/>
  <c r="I36" i="5"/>
  <c r="H36" i="5"/>
  <c r="G36" i="5"/>
  <c r="F36" i="5"/>
  <c r="E36" i="5"/>
  <c r="D36" i="5"/>
  <c r="C36" i="5"/>
  <c r="B36" i="5"/>
  <c r="A36" i="5"/>
  <c r="J35" i="5"/>
  <c r="I35" i="5"/>
  <c r="H35" i="5"/>
  <c r="G35" i="5"/>
  <c r="F35" i="5"/>
  <c r="E35" i="5"/>
  <c r="D35" i="5"/>
  <c r="C35" i="5"/>
  <c r="B35" i="5"/>
  <c r="B39" i="5" s="1"/>
  <c r="C39" i="5" s="1"/>
  <c r="A35" i="5"/>
  <c r="B38" i="5" s="1"/>
  <c r="C38" i="5" s="1"/>
  <c r="P40" i="16" l="1"/>
  <c r="C144" i="3" s="1"/>
  <c r="Q40" i="16"/>
  <c r="C145" i="3" s="1"/>
  <c r="B46" i="5"/>
  <c r="C46" i="5" s="1"/>
  <c r="B45" i="5"/>
  <c r="C45" i="5" s="1"/>
  <c r="B43" i="5"/>
  <c r="C43" i="5" s="1"/>
  <c r="F43" i="5" s="1"/>
  <c r="B42" i="5"/>
  <c r="B44" i="5"/>
  <c r="B41" i="5"/>
  <c r="C41" i="5" s="1"/>
  <c r="F41" i="5" s="1"/>
  <c r="B40" i="5"/>
  <c r="C40" i="5" s="1"/>
  <c r="F38" i="5" s="1"/>
  <c r="F45" i="5" l="1"/>
  <c r="F39" i="5"/>
  <c r="J20" i="5" l="1"/>
  <c r="I20" i="5"/>
  <c r="H20" i="5"/>
  <c r="G20" i="5"/>
  <c r="F20" i="5"/>
  <c r="E20" i="5"/>
  <c r="D20" i="5"/>
  <c r="C20" i="5"/>
  <c r="B20" i="5"/>
  <c r="A20" i="5"/>
  <c r="J19" i="5"/>
  <c r="B30" i="5" s="1"/>
  <c r="C30" i="5" s="1"/>
  <c r="I19" i="5"/>
  <c r="B29" i="5" s="1"/>
  <c r="H19" i="5"/>
  <c r="G19" i="5"/>
  <c r="F19" i="5"/>
  <c r="E19" i="5"/>
  <c r="D19" i="5"/>
  <c r="C19" i="5"/>
  <c r="B19" i="5"/>
  <c r="B23" i="5" s="1"/>
  <c r="C23" i="5" s="1"/>
  <c r="A19" i="5"/>
  <c r="B22" i="5" s="1"/>
  <c r="C22" i="5" s="1"/>
  <c r="C29" i="5" l="1"/>
  <c r="B26" i="5"/>
  <c r="B27" i="5"/>
  <c r="C27" i="5" s="1"/>
  <c r="F27" i="5" s="1"/>
  <c r="B25" i="5"/>
  <c r="C25" i="5" s="1"/>
  <c r="F25" i="5" s="1"/>
  <c r="B24" i="5"/>
  <c r="C24" i="5" s="1"/>
  <c r="B28" i="5"/>
  <c r="F23" i="5" l="1"/>
  <c r="F29" i="5"/>
  <c r="F22" i="5"/>
  <c r="M3" i="2" l="1"/>
  <c r="M2" i="2"/>
  <c r="F136" i="3" l="1"/>
  <c r="O2" i="2" l="1"/>
  <c r="D119" i="3"/>
  <c r="F49" i="3" l="1"/>
  <c r="F48" i="3"/>
  <c r="F42" i="3"/>
  <c r="F41" i="3"/>
  <c r="F129" i="3" l="1"/>
  <c r="D52" i="3"/>
  <c r="F50" i="3"/>
  <c r="D54" i="3"/>
  <c r="D55" i="3" s="1"/>
  <c r="F130" i="3" s="1"/>
  <c r="D56" i="3"/>
  <c r="D53" i="3" l="1"/>
  <c r="R7" i="2" l="1"/>
  <c r="R8" i="2"/>
  <c r="R12" i="2" s="1"/>
  <c r="R16" i="2" s="1"/>
  <c r="R9" i="2"/>
  <c r="R11" i="2"/>
  <c r="R15" i="2" s="1"/>
  <c r="R13" i="2"/>
  <c r="R17" i="2" s="1"/>
  <c r="R6" i="2"/>
  <c r="R10" i="2" s="1"/>
  <c r="R14" i="2" s="1"/>
  <c r="P3" i="2" l="1"/>
  <c r="K3" i="2"/>
  <c r="K4" i="2" s="1"/>
  <c r="K5" i="2" s="1"/>
  <c r="K6" i="2" s="1"/>
  <c r="K7" i="2" s="1"/>
  <c r="K8" i="2" s="1"/>
  <c r="K9" i="2" s="1"/>
  <c r="K10" i="2" s="1"/>
  <c r="K11" i="2" s="1"/>
  <c r="K12" i="2" s="1"/>
  <c r="K13" i="2" s="1"/>
  <c r="K14" i="2" s="1"/>
  <c r="K15" i="2" s="1"/>
  <c r="K16" i="2" s="1"/>
  <c r="K17" i="2" s="1"/>
  <c r="K18" i="2" s="1"/>
  <c r="K19" i="2" s="1"/>
  <c r="K20" i="2" s="1"/>
  <c r="K21" i="2" s="1"/>
  <c r="K22" i="2" s="1"/>
  <c r="K23" i="2" s="1"/>
  <c r="K24" i="2" s="1"/>
  <c r="K25" i="2" s="1"/>
  <c r="K26" i="2" s="1"/>
  <c r="K27" i="2" s="1"/>
  <c r="K28" i="2" s="1"/>
  <c r="K29" i="2" s="1"/>
  <c r="K30" i="2" s="1"/>
  <c r="K31" i="2" s="1"/>
  <c r="K32" i="2" s="1"/>
  <c r="K33" i="2" s="1"/>
  <c r="J3" i="2"/>
  <c r="J4" i="2" s="1"/>
  <c r="H3" i="2"/>
  <c r="H4" i="2" s="1"/>
  <c r="H5" i="2" s="1"/>
  <c r="H6" i="2" s="1"/>
  <c r="H7" i="2" s="1"/>
  <c r="H8" i="2" s="1"/>
  <c r="H9" i="2" s="1"/>
  <c r="H10" i="2" s="1"/>
  <c r="H11" i="2" s="1"/>
  <c r="H12" i="2" s="1"/>
  <c r="H13" i="2" s="1"/>
  <c r="H14" i="2" s="1"/>
  <c r="H15" i="2" s="1"/>
  <c r="H16" i="2" s="1"/>
  <c r="H17" i="2" s="1"/>
  <c r="H18" i="2" s="1"/>
  <c r="H19" i="2" s="1"/>
  <c r="H20" i="2" s="1"/>
  <c r="H21" i="2" s="1"/>
  <c r="H22" i="2" s="1"/>
  <c r="H23" i="2" s="1"/>
  <c r="H24" i="2" s="1"/>
  <c r="H25" i="2" s="1"/>
  <c r="H26" i="2" s="1"/>
  <c r="H27" i="2" s="1"/>
  <c r="H28" i="2" s="1"/>
  <c r="H29" i="2" s="1"/>
  <c r="H30" i="2" s="1"/>
  <c r="H31" i="2" s="1"/>
  <c r="H32" i="2" s="1"/>
  <c r="H33" i="2" s="1"/>
  <c r="G3" i="2"/>
  <c r="O3" i="2" s="1"/>
  <c r="I3" i="2"/>
  <c r="F3" i="2"/>
  <c r="N4" i="2" l="1"/>
  <c r="J5" i="2"/>
  <c r="G4" i="2"/>
  <c r="N3" i="2"/>
  <c r="C44" i="5"/>
  <c r="C28" i="5"/>
  <c r="F4" i="2"/>
  <c r="F5" i="2" s="1"/>
  <c r="F6" i="2" s="1"/>
  <c r="F7" i="2" s="1"/>
  <c r="F8" i="2" s="1"/>
  <c r="F9" i="2" s="1"/>
  <c r="F10" i="2" s="1"/>
  <c r="F11" i="2" s="1"/>
  <c r="F12" i="2" s="1"/>
  <c r="F13" i="2" s="1"/>
  <c r="F14" i="2" s="1"/>
  <c r="F15" i="2" s="1"/>
  <c r="F16" i="2" s="1"/>
  <c r="F17" i="2" s="1"/>
  <c r="F18" i="2" s="1"/>
  <c r="F19" i="2" s="1"/>
  <c r="F20" i="2" s="1"/>
  <c r="F21" i="2" s="1"/>
  <c r="F22" i="2" s="1"/>
  <c r="F23" i="2" s="1"/>
  <c r="F24" i="2" s="1"/>
  <c r="F25" i="2" s="1"/>
  <c r="F26" i="2" s="1"/>
  <c r="F27" i="2" s="1"/>
  <c r="F28" i="2" s="1"/>
  <c r="F29" i="2" s="1"/>
  <c r="F30" i="2" s="1"/>
  <c r="F31" i="2" s="1"/>
  <c r="F32" i="2" s="1"/>
  <c r="F33" i="2" s="1"/>
  <c r="F34" i="2" s="1"/>
  <c r="F35" i="2" s="1"/>
  <c r="F36" i="2" s="1"/>
  <c r="F37" i="2" s="1"/>
  <c r="F38" i="2" s="1"/>
  <c r="F39" i="2" s="1"/>
  <c r="F40" i="2" s="1"/>
  <c r="F41" i="2" s="1"/>
  <c r="F42" i="2" s="1"/>
  <c r="F43" i="2" s="1"/>
  <c r="F44" i="2" s="1"/>
  <c r="F45" i="2" s="1"/>
  <c r="F46" i="2" s="1"/>
  <c r="F47" i="2" s="1"/>
  <c r="F48" i="2" s="1"/>
  <c r="F49" i="2" s="1"/>
  <c r="F50" i="2" s="1"/>
  <c r="F51" i="2" s="1"/>
  <c r="F52" i="2" s="1"/>
  <c r="F53" i="2" s="1"/>
  <c r="F54" i="2" s="1"/>
  <c r="F55" i="2" s="1"/>
  <c r="F56" i="2" s="1"/>
  <c r="F57" i="2" s="1"/>
  <c r="F58" i="2" s="1"/>
  <c r="F59" i="2" s="1"/>
  <c r="F60" i="2" s="1"/>
  <c r="F61" i="2" s="1"/>
  <c r="F62" i="2" s="1"/>
  <c r="F63" i="2" s="1"/>
  <c r="F64" i="2" s="1"/>
  <c r="F65" i="2" s="1"/>
  <c r="C42" i="5"/>
  <c r="F40" i="5" s="1"/>
  <c r="C26" i="5"/>
  <c r="F24" i="5" s="1"/>
  <c r="F142" i="3"/>
  <c r="I4" i="2"/>
  <c r="I5" i="2" s="1"/>
  <c r="I6" i="2" s="1"/>
  <c r="I7" i="2" s="1"/>
  <c r="I8" i="2" s="1"/>
  <c r="I9" i="2" s="1"/>
  <c r="I10" i="2" s="1"/>
  <c r="I11" i="2" s="1"/>
  <c r="I12" i="2" s="1"/>
  <c r="I13" i="2" s="1"/>
  <c r="I14" i="2" s="1"/>
  <c r="I15" i="2" s="1"/>
  <c r="I16" i="2" s="1"/>
  <c r="I17" i="2" s="1"/>
  <c r="I18" i="2" s="1"/>
  <c r="I19" i="2" s="1"/>
  <c r="I20" i="2" s="1"/>
  <c r="I21" i="2" s="1"/>
  <c r="I22" i="2" s="1"/>
  <c r="I23" i="2" s="1"/>
  <c r="I24" i="2" s="1"/>
  <c r="I25" i="2" s="1"/>
  <c r="I26" i="2" s="1"/>
  <c r="I27" i="2" s="1"/>
  <c r="I28" i="2" s="1"/>
  <c r="I29" i="2" s="1"/>
  <c r="I30" i="2" s="1"/>
  <c r="I31" i="2" s="1"/>
  <c r="I32" i="2" s="1"/>
  <c r="I33" i="2" s="1"/>
  <c r="I34" i="2" s="1"/>
  <c r="I35" i="2" s="1"/>
  <c r="I36" i="2" s="1"/>
  <c r="I37" i="2" s="1"/>
  <c r="I38" i="2" s="1"/>
  <c r="I39" i="2" s="1"/>
  <c r="I40" i="2" s="1"/>
  <c r="I41" i="2" s="1"/>
  <c r="I42" i="2" s="1"/>
  <c r="I43" i="2" s="1"/>
  <c r="I44" i="2" s="1"/>
  <c r="I45" i="2" s="1"/>
  <c r="I46" i="2" s="1"/>
  <c r="I47" i="2" s="1"/>
  <c r="I48" i="2" s="1"/>
  <c r="I49" i="2" s="1"/>
  <c r="I50" i="2" s="1"/>
  <c r="I51" i="2" s="1"/>
  <c r="I52" i="2" s="1"/>
  <c r="I53" i="2" s="1"/>
  <c r="I54" i="2" s="1"/>
  <c r="I55" i="2" s="1"/>
  <c r="I56" i="2" s="1"/>
  <c r="I57" i="2" s="1"/>
  <c r="I58" i="2" s="1"/>
  <c r="I59" i="2" s="1"/>
  <c r="I60" i="2" s="1"/>
  <c r="I61" i="2" s="1"/>
  <c r="I62" i="2" s="1"/>
  <c r="I63" i="2" s="1"/>
  <c r="I64" i="2" s="1"/>
  <c r="I65" i="2" s="1"/>
  <c r="P4" i="2"/>
  <c r="F139" i="3" s="1"/>
  <c r="F74" i="3"/>
  <c r="F110" i="3" s="1"/>
  <c r="D112" i="3" s="1"/>
  <c r="F44" i="5" l="1"/>
  <c r="F46" i="5"/>
  <c r="F30" i="5"/>
  <c r="F28" i="5"/>
  <c r="O4" i="2"/>
  <c r="G5" i="2"/>
  <c r="P5" i="2"/>
  <c r="F134" i="3"/>
  <c r="N5" i="2"/>
  <c r="J6" i="2"/>
  <c r="D111" i="3"/>
  <c r="M101" i="3" l="1"/>
  <c r="M100" i="3"/>
  <c r="M102" i="3"/>
  <c r="M103" i="3"/>
  <c r="M92" i="3"/>
  <c r="M104" i="3"/>
  <c r="M93" i="3"/>
  <c r="M105" i="3"/>
  <c r="M94" i="3"/>
  <c r="M106" i="3"/>
  <c r="M95" i="3"/>
  <c r="M107" i="3"/>
  <c r="M96" i="3"/>
  <c r="M108" i="3"/>
  <c r="M97" i="3"/>
  <c r="M109" i="3"/>
  <c r="M98" i="3"/>
  <c r="M110" i="3"/>
  <c r="M99" i="3"/>
  <c r="N6" i="2"/>
  <c r="J7" i="2"/>
  <c r="P6" i="2"/>
  <c r="F138" i="3"/>
  <c r="G6" i="2"/>
  <c r="O5" i="2"/>
  <c r="F82" i="3"/>
  <c r="F83" i="3" s="1"/>
  <c r="M7" i="13"/>
  <c r="D117" i="3"/>
  <c r="M89" i="3"/>
  <c r="M81" i="3"/>
  <c r="M90" i="3"/>
  <c r="M6" i="6"/>
  <c r="M91" i="3"/>
  <c r="M82" i="3"/>
  <c r="M83" i="3"/>
  <c r="M88" i="3"/>
  <c r="M84" i="3"/>
  <c r="M85" i="3"/>
  <c r="M86" i="3"/>
  <c r="M87" i="3"/>
  <c r="M80" i="3"/>
  <c r="D115" i="3"/>
  <c r="F124" i="3"/>
  <c r="F137" i="3" l="1"/>
  <c r="G7" i="2"/>
  <c r="O6" i="2"/>
  <c r="P7" i="2"/>
  <c r="P8" i="2" s="1"/>
  <c r="P9" i="2" s="1"/>
  <c r="P10" i="2" s="1"/>
  <c r="P11" i="2" s="1"/>
  <c r="P12" i="2" s="1"/>
  <c r="P13" i="2" s="1"/>
  <c r="P14" i="2" s="1"/>
  <c r="P15" i="2" s="1"/>
  <c r="P16" i="2" s="1"/>
  <c r="P17" i="2" s="1"/>
  <c r="P18" i="2" s="1"/>
  <c r="P19" i="2" s="1"/>
  <c r="P20" i="2" s="1"/>
  <c r="P21" i="2" s="1"/>
  <c r="P22" i="2" s="1"/>
  <c r="P23" i="2" s="1"/>
  <c r="P24" i="2" s="1"/>
  <c r="P25" i="2" s="1"/>
  <c r="P26" i="2" s="1"/>
  <c r="P27" i="2" s="1"/>
  <c r="P28" i="2" s="1"/>
  <c r="P29" i="2" s="1"/>
  <c r="P30" i="2" s="1"/>
  <c r="P31" i="2" s="1"/>
  <c r="P32" i="2" s="1"/>
  <c r="P33" i="2" s="1"/>
  <c r="P34" i="2" s="1"/>
  <c r="P35" i="2" s="1"/>
  <c r="F135" i="3"/>
  <c r="N7" i="2"/>
  <c r="J8" i="2"/>
  <c r="F84" i="3"/>
  <c r="F85" i="3" s="1"/>
  <c r="F86" i="3" s="1"/>
  <c r="F126" i="3"/>
  <c r="F127" i="3" s="1"/>
  <c r="F128" i="3" s="1"/>
  <c r="F125" i="3"/>
  <c r="J9" i="2" l="1"/>
  <c r="N8" i="2"/>
  <c r="P36" i="2"/>
  <c r="P37" i="2" s="1"/>
  <c r="P38" i="2" s="1"/>
  <c r="P39" i="2" s="1"/>
  <c r="P40" i="2" s="1"/>
  <c r="P41" i="2" s="1"/>
  <c r="P42" i="2" s="1"/>
  <c r="P43" i="2" s="1"/>
  <c r="P44" i="2" s="1"/>
  <c r="P45" i="2" s="1"/>
  <c r="P46" i="2" s="1"/>
  <c r="P47" i="2" s="1"/>
  <c r="P48" i="2" s="1"/>
  <c r="P49" i="2" s="1"/>
  <c r="P50" i="2" s="1"/>
  <c r="P51" i="2" s="1"/>
  <c r="P52" i="2" s="1"/>
  <c r="P53" i="2" s="1"/>
  <c r="P54" i="2" s="1"/>
  <c r="P55" i="2" s="1"/>
  <c r="P56" i="2" s="1"/>
  <c r="P57" i="2" s="1"/>
  <c r="P58" i="2" s="1"/>
  <c r="P59" i="2" s="1"/>
  <c r="P60" i="2" s="1"/>
  <c r="P61" i="2" s="1"/>
  <c r="P62" i="2" s="1"/>
  <c r="P63" i="2" s="1"/>
  <c r="P64" i="2" s="1"/>
  <c r="P65" i="2" s="1"/>
  <c r="F140" i="3"/>
  <c r="G8" i="2"/>
  <c r="O7" i="2"/>
  <c r="G9" i="2" l="1"/>
  <c r="O8" i="2"/>
  <c r="J10" i="2"/>
  <c r="N9" i="2"/>
  <c r="G10" i="2" l="1"/>
  <c r="O9" i="2"/>
  <c r="J11" i="2"/>
  <c r="N10" i="2"/>
  <c r="G11" i="2" l="1"/>
  <c r="O10" i="2"/>
  <c r="J12" i="2"/>
  <c r="N11" i="2"/>
  <c r="J13" i="2" l="1"/>
  <c r="N12" i="2"/>
  <c r="G12" i="2"/>
  <c r="O11" i="2"/>
  <c r="G13" i="2" l="1"/>
  <c r="O12" i="2"/>
  <c r="J14" i="2"/>
  <c r="N13" i="2"/>
  <c r="J15" i="2" l="1"/>
  <c r="N14" i="2"/>
  <c r="G14" i="2"/>
  <c r="O13" i="2"/>
  <c r="G15" i="2" l="1"/>
  <c r="O14" i="2"/>
  <c r="J16" i="2"/>
  <c r="N15" i="2"/>
  <c r="J17" i="2" l="1"/>
  <c r="N17" i="2" s="1"/>
  <c r="N16" i="2"/>
  <c r="G16" i="2"/>
  <c r="O15" i="2"/>
  <c r="G17" i="2" l="1"/>
  <c r="O17" i="2" s="1"/>
  <c r="O16" i="2"/>
  <c r="F141" i="3" l="1"/>
  <c r="F133" i="3" s="1"/>
  <c r="K2" i="5" s="1"/>
  <c r="L2" i="5" s="1"/>
  <c r="J2" i="5" l="1"/>
  <c r="B2" i="5"/>
  <c r="G2" i="5"/>
  <c r="H2" i="5"/>
  <c r="F2" i="5"/>
  <c r="I2" i="5"/>
  <c r="E2" i="5"/>
  <c r="C2" i="5"/>
  <c r="D2" i="5"/>
  <c r="A2" i="5"/>
  <c r="D3" i="5" l="1"/>
  <c r="D4" i="5"/>
  <c r="I3" i="5"/>
  <c r="I4" i="5"/>
  <c r="A4" i="5"/>
  <c r="A3" i="5"/>
  <c r="B6" i="5" s="1"/>
  <c r="C6" i="5" s="1"/>
  <c r="C3" i="5"/>
  <c r="C4" i="5"/>
  <c r="E4" i="5"/>
  <c r="E3" i="5"/>
  <c r="F4" i="5"/>
  <c r="F3" i="5"/>
  <c r="H4" i="5"/>
  <c r="H3" i="5"/>
  <c r="G4" i="5"/>
  <c r="G3" i="5"/>
  <c r="B3" i="5"/>
  <c r="B7" i="5" s="1"/>
  <c r="C7" i="5" s="1"/>
  <c r="B4" i="5"/>
  <c r="J3" i="5"/>
  <c r="B14" i="5" s="1"/>
  <c r="C14" i="5" s="1"/>
  <c r="J4" i="5"/>
  <c r="B8" i="5" l="1"/>
  <c r="C8" i="5" s="1"/>
  <c r="F6" i="5" s="1"/>
  <c r="B11" i="5"/>
  <c r="C11" i="5" s="1"/>
  <c r="B12" i="5"/>
  <c r="C12" i="5" s="1"/>
  <c r="F12" i="5" s="1"/>
  <c r="F11" i="5"/>
  <c r="B13" i="5"/>
  <c r="C13" i="5" s="1"/>
  <c r="F13" i="5" s="1"/>
  <c r="B10" i="5"/>
  <c r="C10" i="5" s="1"/>
  <c r="B9" i="5"/>
  <c r="C9" i="5" s="1"/>
  <c r="F9" i="5" s="1"/>
  <c r="F14" i="5" l="1"/>
  <c r="F8" i="5"/>
  <c r="F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Miller, Peter</author>
  </authors>
  <commentList>
    <comment ref="F8" authorId="0" shapeId="0" xr:uid="{00000000-0006-0000-0000-000001000000}">
      <text>
        <r>
          <rPr>
            <sz val="9"/>
            <color indexed="81"/>
            <rFont val="Tahoma"/>
            <family val="2"/>
          </rPr>
          <t>Internal Reference Voltage limited to 0.75V.
Warning (Red): If Vref &gt; 0.75V, VOUT_SCALE_LOOP must be reduced.
Caution (Yellow): If Vref &lt; 0.25, recommend incresing VOUT_SCALE_LOOP to improve regulation accuracy.</t>
        </r>
      </text>
    </comment>
    <comment ref="D11" authorId="0" shapeId="0" xr:uid="{00000000-0006-0000-0000-000002000000}">
      <text>
        <r>
          <rPr>
            <sz val="9"/>
            <color indexed="81"/>
            <rFont val="Tahoma"/>
            <family val="2"/>
          </rPr>
          <t>Warning: If Per Phase Current exceeds recommended maximum device current, increase number of Phase or reduce IOUT.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Anthony Fagnani</author>
  </authors>
  <commentList>
    <comment ref="M5" authorId="0" shapeId="0" xr:uid="{00000000-0006-0000-0200-000001000000}">
      <text>
        <r>
          <rPr>
            <sz val="9"/>
            <color indexed="81"/>
            <rFont val="Tahoma"/>
            <family val="2"/>
          </rPr>
          <t>Round down to closest available value</t>
        </r>
      </text>
    </comment>
    <comment ref="M6" authorId="0" shapeId="0" xr:uid="{00000000-0006-0000-0200-000002000000}">
      <text>
        <r>
          <rPr>
            <sz val="9"/>
            <color indexed="81"/>
            <rFont val="Tahoma"/>
            <family val="2"/>
          </rPr>
          <t>Round down to closest available value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Jackson, Layne</author>
  </authors>
  <commentList>
    <comment ref="F32" authorId="0" shapeId="0" xr:uid="{00000000-0006-0000-0300-000001000000}">
      <text>
        <r>
          <rPr>
            <sz val="9"/>
            <color indexed="81"/>
            <rFont val="Tahoma"/>
            <family val="2"/>
          </rPr>
          <t>This is the target inductance value. User can select any value between L_min and L_max in the calculator</t>
        </r>
      </text>
    </comment>
    <comment ref="F33" authorId="0" shapeId="0" xr:uid="{00000000-0006-0000-0300-000002000000}">
      <text>
        <r>
          <rPr>
            <sz val="9"/>
            <color indexed="81"/>
            <rFont val="Tahoma"/>
            <family val="2"/>
          </rPr>
          <t>Minimum calculated input capacitance after derating</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Anthony Fagnani</author>
  </authors>
  <commentList>
    <comment ref="M6" authorId="0" shapeId="0" xr:uid="{00000000-0006-0000-0600-000001000000}">
      <text>
        <r>
          <rPr>
            <sz val="9"/>
            <color indexed="81"/>
            <rFont val="Tahoma"/>
            <family val="2"/>
          </rPr>
          <t>Round down to closest available value</t>
        </r>
      </text>
    </comment>
    <comment ref="M7" authorId="0" shapeId="0" xr:uid="{00000000-0006-0000-0600-000002000000}">
      <text>
        <r>
          <rPr>
            <sz val="9"/>
            <color indexed="81"/>
            <rFont val="Tahoma"/>
            <family val="2"/>
          </rPr>
          <t>Round down to closest available value</t>
        </r>
      </text>
    </comment>
  </commentList>
</comments>
</file>

<file path=xl/sharedStrings.xml><?xml version="1.0" encoding="utf-8"?>
<sst xmlns="http://schemas.openxmlformats.org/spreadsheetml/2006/main" count="1613" uniqueCount="801">
  <si>
    <t>GMV</t>
  </si>
  <si>
    <t>GMI</t>
  </si>
  <si>
    <t>RVV</t>
  </si>
  <si>
    <t>INTV</t>
  </si>
  <si>
    <t>CPV</t>
  </si>
  <si>
    <t>RVI</t>
  </si>
  <si>
    <t>INTI</t>
  </si>
  <si>
    <t>CPI</t>
  </si>
  <si>
    <t>RINT</t>
  </si>
  <si>
    <t>uS</t>
  </si>
  <si>
    <t>pF</t>
  </si>
  <si>
    <t>kHz</t>
  </si>
  <si>
    <t>mV/A</t>
  </si>
  <si>
    <t>GVV</t>
  </si>
  <si>
    <t>Code</t>
  </si>
  <si>
    <t>VOSL</t>
  </si>
  <si>
    <t>Key</t>
  </si>
  <si>
    <t>Recommended Component Value</t>
  </si>
  <si>
    <t>Design Caution</t>
  </si>
  <si>
    <t>Design Warning</t>
  </si>
  <si>
    <t>Parameter</t>
  </si>
  <si>
    <t>Value</t>
  </si>
  <si>
    <t>V</t>
  </si>
  <si>
    <t>Vout</t>
  </si>
  <si>
    <t>Nominal Regulated Output Voltage</t>
  </si>
  <si>
    <t>Iout</t>
  </si>
  <si>
    <t>A</t>
  </si>
  <si>
    <t>Iout(trans)</t>
  </si>
  <si>
    <t>Load Step / Load Release Transient Current</t>
  </si>
  <si>
    <t>Vout(rip)</t>
  </si>
  <si>
    <t>mV</t>
  </si>
  <si>
    <t>Steady State peak to peak output voltage ripple</t>
  </si>
  <si>
    <t>Vunder</t>
  </si>
  <si>
    <t>Transient response Undershoot Voltage</t>
  </si>
  <si>
    <t>Vover</t>
  </si>
  <si>
    <t>Transient response Overshoot Voltage</t>
  </si>
  <si>
    <t>FRQUENCY_SWITCH</t>
  </si>
  <si>
    <t>FREQUENCY_SWITCH</t>
  </si>
  <si>
    <t>EEPROM</t>
  </si>
  <si>
    <t>Inductance</t>
  </si>
  <si>
    <t>uF</t>
  </si>
  <si>
    <t>uH</t>
  </si>
  <si>
    <t>L(40%)</t>
  </si>
  <si>
    <t>Minimum recommended inductor value (Inductor ripple 40% of full load)</t>
  </si>
  <si>
    <t>Ind-Volt</t>
  </si>
  <si>
    <t>Volt-uSec</t>
  </si>
  <si>
    <t>Inductor Volt-second during operation</t>
  </si>
  <si>
    <t>L(10%)</t>
  </si>
  <si>
    <t>Maximum recommended inductor value (Inductor ripple 10% of full load)</t>
  </si>
  <si>
    <t>Ipk-pk</t>
  </si>
  <si>
    <t>Iout/Ipk-pk</t>
  </si>
  <si>
    <t>A/A</t>
  </si>
  <si>
    <t>Inductor Ripple Current to Full Load current Ratio</t>
  </si>
  <si>
    <t>Ipk</t>
  </si>
  <si>
    <t>Peak Inductor current at full load (Compare to Inductor Saturation Current)</t>
  </si>
  <si>
    <t>Irms</t>
  </si>
  <si>
    <t>Arms</t>
  </si>
  <si>
    <t>Inductor RMS current (Compare to Inductor Thermal Current)</t>
  </si>
  <si>
    <t>Cout Ripple</t>
  </si>
  <si>
    <t>Cout Under</t>
  </si>
  <si>
    <t>Cout Over</t>
  </si>
  <si>
    <t>Cout (bulk)</t>
  </si>
  <si>
    <t>ESR (bulk)</t>
  </si>
  <si>
    <t>Count (bulk)</t>
  </si>
  <si>
    <t>Single Bulk Capacitor Capactiance</t>
  </si>
  <si>
    <t>Single Bulk Capacitor ESR</t>
  </si>
  <si>
    <t>Total Bulk Cout</t>
  </si>
  <si>
    <t>Total Bulk ESR</t>
  </si>
  <si>
    <t>Total Bulk Output Capacitance</t>
  </si>
  <si>
    <t>Effective Bulk Capacitance ESR</t>
  </si>
  <si>
    <t>Zout (Fsw)</t>
  </si>
  <si>
    <t>Zout (Fsw/10)</t>
  </si>
  <si>
    <t>Qin</t>
  </si>
  <si>
    <t>uC</t>
  </si>
  <si>
    <t>Input Charge per switching cycle</t>
  </si>
  <si>
    <t>Cin(cer) min</t>
  </si>
  <si>
    <t>Cin(cer)</t>
  </si>
  <si>
    <t>Vin(rip)</t>
  </si>
  <si>
    <t>Internal Divider Ratio (Vout Scale Loop)</t>
  </si>
  <si>
    <t>Modulator Ratio</t>
  </si>
  <si>
    <t>Current Sense Gain</t>
  </si>
  <si>
    <t>A/mV</t>
  </si>
  <si>
    <t>Fsw / Fcoi</t>
  </si>
  <si>
    <t>Fcoi</t>
  </si>
  <si>
    <t>Target Current Regulation Cross-over Frequency</t>
  </si>
  <si>
    <t>CZI</t>
  </si>
  <si>
    <t>Current Loop Zero Capacitor</t>
  </si>
  <si>
    <t>Target Mid-band gain for current reglation loop</t>
  </si>
  <si>
    <t>Target Fzi</t>
  </si>
  <si>
    <t>Target Zero-frequency for current regulation loop</t>
  </si>
  <si>
    <t>Target Fpi</t>
  </si>
  <si>
    <t>Target Pole-frequency for current regulation loop</t>
  </si>
  <si>
    <t>Current Loop Mid-band Resistor Value (5k - 315k)</t>
  </si>
  <si>
    <t>Current Loop Transconductance (25uS, 50uS, 100uS, 200us)</t>
  </si>
  <si>
    <t>kOhms</t>
  </si>
  <si>
    <t>Cout-Max</t>
  </si>
  <si>
    <t>Fsw / Fcov</t>
  </si>
  <si>
    <t>Fcov</t>
  </si>
  <si>
    <t>Target Voltage Regulation Cross-over Frequency</t>
  </si>
  <si>
    <t>Target Fzv</t>
  </si>
  <si>
    <t>Target Fpv</t>
  </si>
  <si>
    <t>Target Mid-band gain for voltage reglation loop</t>
  </si>
  <si>
    <t>Target Zero-frequency for voltage regulation loop</t>
  </si>
  <si>
    <t>Target Pole-frequency for voltage regulation loop</t>
  </si>
  <si>
    <t>Voltage Loop Transconductance (25uS, 50uS, 100uS, 200us)</t>
  </si>
  <si>
    <t>Voltage Loop Mid-band Resistor Value (5k - 315k)</t>
  </si>
  <si>
    <t>Voltage Loop Zero Capacitor</t>
  </si>
  <si>
    <t>Voltage Loop Pole Capacitor (6.25 - 193.75pF)</t>
  </si>
  <si>
    <t>Current Loop Pole Capacitor (6.25 - 193.75pF)</t>
  </si>
  <si>
    <t>Zout(Fcov)</t>
  </si>
  <si>
    <t>Output Impedance at desired Voltage Loop Cross-over Frequency</t>
  </si>
  <si>
    <t>CZV</t>
  </si>
  <si>
    <t>Czi</t>
  </si>
  <si>
    <t>Czv</t>
  </si>
  <si>
    <t>Output Impedance at Swiching Frequency</t>
  </si>
  <si>
    <t>Output Impedance at 1/10 Switching Frequency (Typical Voltage Crossover)</t>
  </si>
  <si>
    <t>mOhms</t>
  </si>
  <si>
    <t>RINTI</t>
  </si>
  <si>
    <t>Ratio of Switching Frequency to Current Loop Crossover (3 to 4 recommended)</t>
  </si>
  <si>
    <t>Ratio of Switching Frequency to Voltage Loop Crossover (8 to 12 recommended)</t>
  </si>
  <si>
    <t>Fco(Cout-max)</t>
  </si>
  <si>
    <t>Cout(total)</t>
  </si>
  <si>
    <t xml:space="preserve">Total Bulk + Ceramic Output Capacitance </t>
  </si>
  <si>
    <t>COMPENSATION_CONFIG</t>
  </si>
  <si>
    <t>(Hex)</t>
  </si>
  <si>
    <t>Current Control Gain</t>
  </si>
  <si>
    <t>PVIN / VRAMP(mod)</t>
  </si>
  <si>
    <t>Czi_multi</t>
  </si>
  <si>
    <t># of Phases</t>
  </si>
  <si>
    <t>Number of Phases Used</t>
  </si>
  <si>
    <t>Count</t>
  </si>
  <si>
    <t>Phase Count</t>
  </si>
  <si>
    <t>Current Sense Gain (6.155 /  #Phases)</t>
  </si>
  <si>
    <t>Single Phase Current Sense Gain</t>
  </si>
  <si>
    <t>Power Stage GM</t>
  </si>
  <si>
    <t>A/V</t>
  </si>
  <si>
    <t>PS GM x Zout @ Fco</t>
  </si>
  <si>
    <t>Total Output Current</t>
  </si>
  <si>
    <t>Current per Phase</t>
  </si>
  <si>
    <t>Vgain</t>
  </si>
  <si>
    <t>Vzero</t>
  </si>
  <si>
    <t>Vpole</t>
  </si>
  <si>
    <t>V/V</t>
  </si>
  <si>
    <t>Igain</t>
  </si>
  <si>
    <t>First Byte</t>
  </si>
  <si>
    <t>Second Byte</t>
  </si>
  <si>
    <t>Third Byte</t>
  </si>
  <si>
    <t>Fourth Byte</t>
  </si>
  <si>
    <t>Fifth Byte</t>
  </si>
  <si>
    <t>Izero</t>
  </si>
  <si>
    <t>Ipole</t>
  </si>
  <si>
    <t>Inductor Current Slope</t>
  </si>
  <si>
    <t>A/Tsw-V</t>
  </si>
  <si>
    <t>Inductor Current Slope per Switching Cycle-V</t>
  </si>
  <si>
    <t>Peak to Peak ripple current on inductor  (Between 2 and 14 for Pin-Strapped Compensation)</t>
  </si>
  <si>
    <t>111CCC17CC</t>
  </si>
  <si>
    <t>Comp Code</t>
  </si>
  <si>
    <t>ILOOP Gain</t>
  </si>
  <si>
    <t>VLOOP Gain</t>
  </si>
  <si>
    <t>COMPENSATION Pin Strap Code Values</t>
  </si>
  <si>
    <t>BW - ILOOP</t>
  </si>
  <si>
    <t>BW VLOOP</t>
  </si>
  <si>
    <t>ILOOP/VLOOP Ratio</t>
  </si>
  <si>
    <t>Zout @ VLOOP BW</t>
  </si>
  <si>
    <t>Output Impedance at Voltage Loop Cross-over.  Estimates Transient Response</t>
  </si>
  <si>
    <t>Vunder/Over</t>
  </si>
  <si>
    <t>% Under/Over</t>
  </si>
  <si>
    <t>%</t>
  </si>
  <si>
    <t>Estimated Output Voltage Deviation due to Specified Transient</t>
  </si>
  <si>
    <t>Estimated Output Voltage Deviation due to Specified Transient, as percentage of VOUT</t>
  </si>
  <si>
    <t>Vref</t>
  </si>
  <si>
    <t>Minimum recommended Ceramic Input Capacitance (Limit Vin Ripple to &lt; 250mV)</t>
  </si>
  <si>
    <t>Select the highest Comp Code value that shows green for both ILOOP and VLOOP Gains. If all ILOOP Gains are Red, increase FREQUENCY_SWITCH or Increase L.  If All VLOOP gains are Red, Increase FREQUENCY_SWITCH or COUT</t>
  </si>
  <si>
    <t>Ratio of Bandwidth of Current Loop to Voltage Loop.  If Red, Increase ILOOP gain or decrease VLOOP Gain</t>
  </si>
  <si>
    <t>If #N/A - click on CZI and select a new value from the drop-down menu.</t>
  </si>
  <si>
    <t>If #N/A - click on CZV and select a new value from the drop-down menu.</t>
  </si>
  <si>
    <t>Vout_ripple</t>
  </si>
  <si>
    <t>Estimated Output Voltage Ripple Ipk-pk x Zout (Fsw)</t>
  </si>
  <si>
    <t>Minimum Output Capacitance to meet Ripple Requirement (Does not include ESR)</t>
  </si>
  <si>
    <t>Based on Fco @ 1/10 Fsw (Does not Inlcude ESR)</t>
  </si>
  <si>
    <t>Based on Fco @ 1/10 Fsw (Does not Include ESR)</t>
  </si>
  <si>
    <t>Input Voltage (If Yellow, AVIN or VDD5 needs to be provided from a separate supply &gt; 4.0V)</t>
  </si>
  <si>
    <t>Pvin</t>
  </si>
  <si>
    <t>013D044942</t>
  </si>
  <si>
    <t>Hex Code</t>
  </si>
  <si>
    <t>Decimal</t>
  </si>
  <si>
    <t>Hex</t>
  </si>
  <si>
    <t>Pulls Hex Code from Design tab</t>
  </si>
  <si>
    <t>Enter 10 digit Hex Code for COMP_CONFIG to decode</t>
  </si>
  <si>
    <t>Irms(Cin)</t>
  </si>
  <si>
    <t>Input Capacitor RMS ripple current.  Compare to Capacitor RMS ripple current rating.  Recommend not using Capacitors above 1/2 rated RMS current.</t>
  </si>
  <si>
    <t>Device Part Number</t>
  </si>
  <si>
    <t>Device</t>
  </si>
  <si>
    <t>TPS546D24A</t>
  </si>
  <si>
    <t>TPS546B24A</t>
  </si>
  <si>
    <t>TPS546A24A</t>
  </si>
  <si>
    <t>IC IOUT Max</t>
  </si>
  <si>
    <t>CSA Gain</t>
  </si>
  <si>
    <t>P/N</t>
  </si>
  <si>
    <t>Maximum Recommended Per Phase Current (Based on Device Selected)</t>
  </si>
  <si>
    <t>Per Phase Current</t>
  </si>
  <si>
    <t>System Configuration Complete.</t>
  </si>
  <si>
    <t>------&gt;</t>
  </si>
  <si>
    <t>Power Stage Gain at desired Cross-over frequency</t>
  </si>
  <si>
    <t>IC IOUT MAX</t>
  </si>
  <si>
    <t>This design tool is intended to provide assistance during schematic development, component selection and design review for power supplies using the TPS546x24A devices.  Please refer to the TPS546x24A datasheets for more information and layout recommendations.
Some cells are protected to prevent accidental edits. There is no password to unlock them.</t>
  </si>
  <si>
    <t>Master (PHASE = 0x00) (GOSNS Connected to GND at Load)</t>
  </si>
  <si>
    <t>Select Device</t>
  </si>
  <si>
    <t>Pin</t>
  </si>
  <si>
    <t>PMBus Command</t>
  </si>
  <si>
    <t>Units</t>
  </si>
  <si>
    <t>SHORT</t>
  </si>
  <si>
    <t>FLOAT</t>
  </si>
  <si>
    <t>EEPROM Defaults</t>
  </si>
  <si>
    <t>F/S/R?</t>
  </si>
  <si>
    <t>MSEL1</t>
  </si>
  <si>
    <t>MSEL2</t>
  </si>
  <si>
    <t>TON_RISE</t>
  </si>
  <si>
    <t>ms</t>
  </si>
  <si>
    <t>IOC WARN/FAULT</t>
  </si>
  <si>
    <t>40/52</t>
  </si>
  <si>
    <t>N/A</t>
  </si>
  <si>
    <t>Number of Devices</t>
  </si>
  <si>
    <t>VSEL</t>
  </si>
  <si>
    <t>VOUT Range</t>
  </si>
  <si>
    <t>0.50 to 1.25 @ 0.05</t>
  </si>
  <si>
    <t>0.6 to 1.1</t>
  </si>
  <si>
    <t>VOUT_COMMAND</t>
  </si>
  <si>
    <t>VOUT_SCALE_LOOP</t>
  </si>
  <si>
    <t>ADRSEL</t>
  </si>
  <si>
    <t>PMBUS ADDRESS</t>
  </si>
  <si>
    <t>d</t>
  </si>
  <si>
    <t>0x7F</t>
  </si>
  <si>
    <t>0, Auto</t>
  </si>
  <si>
    <t>R2G</t>
  </si>
  <si>
    <t>RDIV</t>
  </si>
  <si>
    <t>Rbot</t>
  </si>
  <si>
    <t>Rtop</t>
  </si>
  <si>
    <t>If any resistor value reports #N/A, the selected configuration is invalid.  Check the pull-down menu options for the selections of that pin.</t>
  </si>
  <si>
    <t>Comp &amp; Fsw</t>
  </si>
  <si>
    <t>SS, OC &amp; Stacking</t>
  </si>
  <si>
    <t>VOUT</t>
  </si>
  <si>
    <t>Address + Phase Shift</t>
  </si>
  <si>
    <t>Slave 1 (PHASE = 0x01) (GOSNS Connected to BP1V5)</t>
  </si>
  <si>
    <t>Position &amp; Number</t>
  </si>
  <si>
    <t>30/39</t>
  </si>
  <si>
    <t>If MSEL2 reports  #N/A, the selected configuration is invalid.  Check the pull-down menu options.  Slave MSEL1, VSEL and ADRSEL pins can be Open or shorted to Thermal Pad</t>
  </si>
  <si>
    <t>OPEN</t>
  </si>
  <si>
    <t>Open</t>
  </si>
  <si>
    <t>OC &amp; Stacking</t>
  </si>
  <si>
    <t>Slave 2 (PHASE = 0x02) (GOSNS Connected to BP1V5)</t>
  </si>
  <si>
    <t>Slave 3 (PHASE = 0x03) (GOSNS Connected to BP1V5)</t>
  </si>
  <si>
    <t>Rbot code</t>
  </si>
  <si>
    <t>R_divider code</t>
  </si>
  <si>
    <t>Devices</t>
  </si>
  <si>
    <t>IOC 1</t>
  </si>
  <si>
    <t>IOC2</t>
  </si>
  <si>
    <t>IOC3</t>
  </si>
  <si>
    <t>IOC4</t>
  </si>
  <si>
    <t>COMPENSATION</t>
  </si>
  <si>
    <t>IOUT_OC_LIMIT</t>
  </si>
  <si>
    <t># of Devices</t>
  </si>
  <si>
    <t>Vout Scale Loop</t>
  </si>
  <si>
    <t>Offset</t>
  </si>
  <si>
    <t>Step</t>
  </si>
  <si>
    <t>VOUT_COMMAND0</t>
  </si>
  <si>
    <t>PMBUS_ADDRESS</t>
  </si>
  <si>
    <t>POSITION/SYNC</t>
  </si>
  <si>
    <t>POS (Slave)</t>
  </si>
  <si>
    <t>Compensation</t>
  </si>
  <si>
    <t>20/26</t>
  </si>
  <si>
    <t>10/14</t>
  </si>
  <si>
    <t>Short</t>
  </si>
  <si>
    <t>Fixed</t>
  </si>
  <si>
    <t>15/19</t>
  </si>
  <si>
    <t>6/9</t>
  </si>
  <si>
    <t>0.80 to 1.09</t>
  </si>
  <si>
    <t>8/12</t>
  </si>
  <si>
    <t>5/7.5</t>
  </si>
  <si>
    <t>0.6 to 0.74 @ 0.01</t>
  </si>
  <si>
    <t>0.60 to 0.89</t>
  </si>
  <si>
    <t>0.75 to 0.89 @ 0.01</t>
  </si>
  <si>
    <t>0.90 to 1.19</t>
  </si>
  <si>
    <t>0.90 to 1.04 @ 0.01</t>
  </si>
  <si>
    <t>1.20 to 1.78</t>
  </si>
  <si>
    <t>1.05 to 1.19 @ 0.01</t>
  </si>
  <si>
    <t>1.80 to 2.38</t>
  </si>
  <si>
    <t>1.20 to 1.48 @ 0.02</t>
  </si>
  <si>
    <t>2.42 to 3.58</t>
  </si>
  <si>
    <t>1.50 to 1.78 @ 0.02</t>
  </si>
  <si>
    <t>3.62 to 4.78</t>
  </si>
  <si>
    <t>1.80 to 2.08 @ 0.02</t>
  </si>
  <si>
    <t>3.65 to 4.80</t>
  </si>
  <si>
    <t>2.10 to 2.38 @ 0.02</t>
  </si>
  <si>
    <t>4.85 to 6.00</t>
  </si>
  <si>
    <t>2.40 to 2.96 @ 0.04</t>
  </si>
  <si>
    <t>3.00 to 3.56 @ 0.04</t>
  </si>
  <si>
    <t>3.60 to 4.16 @ 0.04</t>
  </si>
  <si>
    <t>4.20 to 4.76 @ 0.04</t>
  </si>
  <si>
    <t>4.80 to 5.36 @ 0.04</t>
  </si>
  <si>
    <t>5.40 to 5.96 @ 0.04</t>
  </si>
  <si>
    <t>TPS546D24A Master</t>
  </si>
  <si>
    <t>R to AGND</t>
  </si>
  <si>
    <t>R to BP1V5</t>
  </si>
  <si>
    <t>R2G Code</t>
  </si>
  <si>
    <t>RDIV Code</t>
  </si>
  <si>
    <t>Select Device:</t>
  </si>
  <si>
    <t>INTERLEAVE</t>
  </si>
  <si>
    <t>Name</t>
  </si>
  <si>
    <t>Current per phase</t>
  </si>
  <si>
    <t>Inductor Value</t>
  </si>
  <si>
    <t>Nominal Inductor Value selected</t>
  </si>
  <si>
    <t>Inductor Derating</t>
  </si>
  <si>
    <t xml:space="preserve">Bulk Output Capacitor </t>
  </si>
  <si>
    <t>Nominal value of a Single Bulk/Polymer/Electrolytic Output Capacitor</t>
  </si>
  <si>
    <t>Ceramic Output Capacitor</t>
  </si>
  <si>
    <t>Capacitor Derating (Cer)</t>
  </si>
  <si>
    <t>Current Loop Gain Setting Resistor.  Select value equal to or less than RVI recommended.</t>
  </si>
  <si>
    <t>Equivilent Czi Capacitor Selected (including Multiplier) Integrator Bandwidth of the current loop.</t>
  </si>
  <si>
    <t>Current Loop Pole Capacitor.  Select nearest value CPI recommended.</t>
  </si>
  <si>
    <t xml:space="preserve">Voltage loop gain setting resistor.  Select value equal to or less than RVV recommended </t>
  </si>
  <si>
    <t>Equivelent Voltage Loop integrating capacitor.  Sets Integrator bandwidth of the voltage loop.</t>
  </si>
  <si>
    <t>Voltage loop pole capacitor.  Select the nearest value to CPV recommended.</t>
  </si>
  <si>
    <t>TPS546D24 Resistor Programming Look-up Table</t>
  </si>
  <si>
    <t>TPS546x24A Resistor Programming Look-up Table</t>
  </si>
  <si>
    <t>RVI target</t>
  </si>
  <si>
    <t>CZI target</t>
  </si>
  <si>
    <t>CPI target</t>
  </si>
  <si>
    <t>CZI_MULT</t>
  </si>
  <si>
    <t>MB ILOOP selected</t>
  </si>
  <si>
    <t>F zi selected</t>
  </si>
  <si>
    <t>F pi selected</t>
  </si>
  <si>
    <t>Current Loop Mid-band Gain with selected values</t>
  </si>
  <si>
    <t>Current Loop Zero Frequency with selected values</t>
  </si>
  <si>
    <t>Current Loop Pole Frequency with selected values</t>
  </si>
  <si>
    <t>RVV target</t>
  </si>
  <si>
    <t>CZV target</t>
  </si>
  <si>
    <t>CPV target</t>
  </si>
  <si>
    <t>Estimated Current Loop Bandwidth</t>
  </si>
  <si>
    <t>Voltage Loop Pole Frequency with selected values</t>
  </si>
  <si>
    <t>Voltage Loop Zero Frequency with selected values</t>
  </si>
  <si>
    <t>Voltage Loop Mid-Band Gain with selected values</t>
  </si>
  <si>
    <t>MB VLOOP selected</t>
  </si>
  <si>
    <t>F zv selected</t>
  </si>
  <si>
    <t>F pv selected</t>
  </si>
  <si>
    <t>Target GMI x RVI (ILOOP)</t>
  </si>
  <si>
    <t>Target GMV x RVV (VLOOP)</t>
  </si>
  <si>
    <t>ILOOP target</t>
  </si>
  <si>
    <t>VLOOP target</t>
  </si>
  <si>
    <t>If #N/A - click on CZI_Multiplier and select a new value from the drop down menu.  
CZI may need to be updated after as well.</t>
  </si>
  <si>
    <t>Internal Multiplier for Czi Capacitor  (If Multiplier is red, Current multiplier value not available)</t>
  </si>
  <si>
    <t>Selected Comp Code</t>
  </si>
  <si>
    <t>Values from Design Worksheet Tab</t>
  </si>
  <si>
    <t>Number of devices</t>
  </si>
  <si>
    <t>Switching Frequency (If Yellow, option is not available through pin strapping)</t>
  </si>
  <si>
    <t>Voltage Loop Mid-Band Gain with selected value through pin strapping</t>
  </si>
  <si>
    <t>Current Loop Mid-Band Gain with selected value through pin strapping</t>
  </si>
  <si>
    <t>Estimated Current Loop Bandwidth through pin strapping</t>
  </si>
  <si>
    <t>Estimated Voltage Loop Bandwidth through pin strapping</t>
  </si>
  <si>
    <t>Percentage of Nominal Bulk Capacitance remaining after Tolerance, Thermal, and DC Bias derating</t>
  </si>
  <si>
    <t>Percentage of Nominal Inductance remaining after Tolerance, Thermal, and Saturation derating</t>
  </si>
  <si>
    <t>Percentage of Nominal Ceramic Capacitance remaining after Tolerance, Thermal, and DC Bias derating</t>
  </si>
  <si>
    <t>Highest Comp Code value from table</t>
  </si>
  <si>
    <t>Maximum Output Capacitance used for loop compensation calculations
(max of total Nominal capacitance, total derated capacitance, user entered maximum)</t>
  </si>
  <si>
    <t>Cout-Max User</t>
  </si>
  <si>
    <t>Capacitor Derating (Bulk)</t>
  </si>
  <si>
    <t>Nominal value of a Single Ceramic Output Capacitor</t>
  </si>
  <si>
    <t>Single Ceramic Capacitor Capactiance</t>
  </si>
  <si>
    <t>Single Ceramic Capacitor ESR</t>
  </si>
  <si>
    <t>Total Ceramic Cout</t>
  </si>
  <si>
    <t>Total Ceramic Output Capacitance</t>
  </si>
  <si>
    <t>Total Ceramic ESR</t>
  </si>
  <si>
    <t>Effective Ceramic Capacitance ESR</t>
  </si>
  <si>
    <t>Cout (Cer)</t>
  </si>
  <si>
    <t>ESR (Cer)</t>
  </si>
  <si>
    <t>Count (Cer)</t>
  </si>
  <si>
    <t>Number of Ceramic Capacitors (Total, include all phases)</t>
  </si>
  <si>
    <t>Number of Bulk Capacitors (Total, include all phases)</t>
  </si>
  <si>
    <t>To select optimized COMPENSATION_CONFIG values available through PMBus programming, continue with value selection below.
When programming the compensation through PMBus, COMPENSATION_CONFIG must be written to the NVM prior to boot-up OR use pin strap compensation for initial boot-up.</t>
  </si>
  <si>
    <t>To select COMPENSATION_CONFIG through pin strap resistors, refer to the table at the right and select resistors in Pin Detect Programming TAB  ----------&gt;</t>
  </si>
  <si>
    <t>User Entered Maximum Total Output Capacitance (may be used to set voltage loop zero frequency)</t>
  </si>
  <si>
    <t>Loop Unity Gain Frequency with Cout Max (may be used to set voltage loop zero frequency)</t>
  </si>
  <si>
    <t>Purpose</t>
  </si>
  <si>
    <t>Connection For Functional Use</t>
  </si>
  <si>
    <t>Reasoning</t>
  </si>
  <si>
    <t>Recommended Component Values from Calculator</t>
  </si>
  <si>
    <t>Component units</t>
  </si>
  <si>
    <t>Status</t>
  </si>
  <si>
    <t>Comments</t>
  </si>
  <si>
    <t>Control</t>
  </si>
  <si>
    <t>Connect this pin to a resistor divider between BP1V5 and AGND for different options of internal voltage feedback divider and default output voltage.</t>
  </si>
  <si>
    <t>VSEL top and bottom resistors chosen correctly to set output voltage. Recommend placeholders for a divider.</t>
  </si>
  <si>
    <t>VOSNS</t>
  </si>
  <si>
    <t>The positive input of the remote sense amplifier.</t>
  </si>
  <si>
    <t>VOSNS connected to output voltage at the load using a 10 to 100 ohm resistor in series.</t>
  </si>
  <si>
    <t>VOSNS bypassed to GOSNS with 47pF or larger capacitor.  This combined with series resistor creates high frequency filter. This capacitor should be less than:
1/(2*PI*R*fsw)</t>
  </si>
  <si>
    <t>This capacitor combined the capacitor serves as a high frequency filter. Keeping the value less than calculated to the left minimizes the phase shift imposed by the filter.</t>
  </si>
  <si>
    <t>Configuration</t>
  </si>
  <si>
    <t>Connect this pin to a resistor divider between BP1V5 and AGND for different options of switching frequency and internal compensation parameters.</t>
  </si>
  <si>
    <t>MSEL1 top and bottom resistors chosen correctly to set fsw and compensation. Recommend placeholders for a divider.</t>
  </si>
  <si>
    <t>Connect this pin to a resistor divider between BP1V5 and AGND for different options of soft-start time, overcurrent fault limit, and multi-phase information.</t>
  </si>
  <si>
    <t>MSEL2 top and bottom resistors chosen correctly to set soft start, current limits and stack configuration. Recommend placeholders for a divider.</t>
  </si>
  <si>
    <t>Connect this pin to a resistor divider between BP1V5 and AGND for different options of PMBus addresses and frequency sync (including determination of SYNC pin as SYNC IN or SYNC OUT function).</t>
  </si>
  <si>
    <t>ADRSEL top and bottom resistors chosen correctly to set PMBus slave address and SYNC configuration. Recommend placeholders for a divider.</t>
  </si>
  <si>
    <t>29, 30, 31, 32</t>
  </si>
  <si>
    <t>MSEL1, MSEL2, VSEL, ADRSEL</t>
  </si>
  <si>
    <t>Pin strap resistors should be terminated to AGND.</t>
  </si>
  <si>
    <t>AGND is the analog ground and is clean. Connecting it to PGND will create noise to be coupled on to the pins and should be strictly avoided.</t>
  </si>
  <si>
    <t>GOSNS/SLAVE</t>
  </si>
  <si>
    <t>The negative input of the remote sense amplifier for loop master device or should be pulled up high to indicate loop slave.</t>
  </si>
  <si>
    <t>GOSNS connected to ground at the load using a 10 to 100 ohm resistor in series. Only for a single phase design or master in a multi-phase design.</t>
  </si>
  <si>
    <t>The resistor breaks the net to help ensure it is connected remotely to the load. This resistor combined the capacitor also serves as a high frequency filter.</t>
  </si>
  <si>
    <t>SLAVE connected to BP1V5 for slave devices in a multi-phase design</t>
  </si>
  <si>
    <t>VSHARE</t>
  </si>
  <si>
    <t>Voltage sharing signal for multi-phase operation.</t>
  </si>
  <si>
    <t>Single phase design: VSHARE left floating for single phase design</t>
  </si>
  <si>
    <t xml:space="preserve">Multi-phase design: VSHARE tied to AGND with a 33pF or larger bypass capacitor.  VSHARE is a low impedance output and internally sensed at the pin.  </t>
  </si>
  <si>
    <t>This bypassing capacitor is used to prevent external noise from adding to VSHARE signal between stacked multi-phase devices.</t>
  </si>
  <si>
    <t>EN/UVLO</t>
  </si>
  <si>
    <t>Enable switching as the PMBus CONTROL pin.</t>
  </si>
  <si>
    <t>The recommended max voltage on the EN pin is only 5.5V. It cannot be connected to PVIN directly (unless PVIN max is below 5.5V)</t>
  </si>
  <si>
    <t>Multi-phase design: recommend connecting between stacked devices. If a resistor divider is use, the hysteresis current is multiplied by the number of phases tied together.</t>
  </si>
  <si>
    <t>PGD/RST_B</t>
  </si>
  <si>
    <t>Open-drain power good or reset#</t>
  </si>
  <si>
    <t>When configured as PGOOD, pull-up resistor is present</t>
  </si>
  <si>
    <t>Open-drain output</t>
  </si>
  <si>
    <t>SYNC</t>
  </si>
  <si>
    <t>For frequency synchronization</t>
  </si>
  <si>
    <t>SYNC floating if not used, if used ADRSEL confirmed for application. Must be connected between stacked devices.</t>
  </si>
  <si>
    <t>39, 40</t>
  </si>
  <si>
    <t>BCX_CLK BCX_DAT</t>
  </si>
  <si>
    <t>Clock and data for back-channel communications between stacked devices</t>
  </si>
  <si>
    <t>Power Stage</t>
  </si>
  <si>
    <t>BOOT</t>
  </si>
  <si>
    <t>Bootstrap pin for the internal flying high side driver</t>
  </si>
  <si>
    <t>BOOT tied to SW with 0.1 µF capacitor with X5R or better grade dielectric. Use an 0603 package size to minimize derating.</t>
  </si>
  <si>
    <t xml:space="preserve">Add optional series BOOT resistor of up to 8 Ω. A 0-Ω placeholder for the BOOT resistor is recommended.  </t>
  </si>
  <si>
    <t>Series BOOT resistor helps reduce voltage spikes at switch by slowing down the turn-on of the high-side FET.</t>
  </si>
  <si>
    <t>8, 9, 10, 11, 12</t>
  </si>
  <si>
    <t>SW</t>
  </si>
  <si>
    <t>Switched power output of the device.</t>
  </si>
  <si>
    <t>R-C snubber placed between the SW and PGND. Resistor must be rated for the power dissipation in it. Typical values are 1-nF, 1-Ω with the resistor in an 0805 package.</t>
  </si>
  <si>
    <t>These components are chosen to reduce voltage spikes at switch by slowing down the turn-on of the high-side FET</t>
  </si>
  <si>
    <t>21, 22, 23, 24, 25</t>
  </si>
  <si>
    <t>PVIN</t>
  </si>
  <si>
    <t>Input power to the power stage.</t>
  </si>
  <si>
    <t>At least one ( two capacitors preferred) 2.2nF – 10nF capacitor in a 0402 package from PVIN to PGND to provide low inductance bypassing for the rising edge of SW.</t>
  </si>
  <si>
    <t>High-frequency bypass capacitor can help reduce switching spikes.
The 0402 capacitors, along with the vias (discussed in the layout review checklist) for returning the PVIN current to the thermal path through as many internal layers as possible to minimize the loop inductance, will help reduce the energy stored in the parasitic inductance during the charging of the switching node, and thus the ringing of the switch node on the turn-on of the high-side FET.</t>
  </si>
  <si>
    <t>Low-impedance bypassing of these pins to PGND is critical. At a minimum recommend enough capacitance to limit the input ripple to 5% Vin. Include derating for ceramic capacitors.</t>
  </si>
  <si>
    <t>Supplies the high switching currents demanded when the high-side MOSFET switches on.</t>
  </si>
  <si>
    <t>AVIN</t>
  </si>
  <si>
    <t>Input power to the controller.</t>
  </si>
  <si>
    <t>AVIN bypassed to AGND with 1µF or larger bypass capacitor placed as close as possible to the AVIN pin, through a low impedance path, to AVIN and AGND pins. Do not bypass to PGND.</t>
  </si>
  <si>
    <t>Must return to AGND because the PGND is noisy and having the capacitor sitting between AVIN and PGND will cause noise to be injected onto the AVIN pin.</t>
  </si>
  <si>
    <t>If single supply (AVIN = PVIN), AVIN tied to PVIN with 10-Ω resistor to create a 10-µs filter.  Also needed if AVIN = VDD5.</t>
  </si>
  <si>
    <t xml:space="preserve">Resistor is used to filter switching noise to limit the noise on AVIN.  </t>
  </si>
  <si>
    <t>Lout</t>
  </si>
  <si>
    <t>Output inductor</t>
  </si>
  <si>
    <t>Inductor properly rated and selected for ripple current relative to full load current between 0.1 and 0.4. The absolute minimum ripple current recommended is 5% the devices rated current.</t>
  </si>
  <si>
    <t>Cout</t>
  </si>
  <si>
    <t>Output capacitors</t>
  </si>
  <si>
    <t>Output capacitors properly rated and selected to support output voltage ripple and load transient requirements. Include derating for ceramic capacitors.</t>
  </si>
  <si>
    <t>AGND</t>
  </si>
  <si>
    <t>Analog ground return for controller.</t>
  </si>
  <si>
    <t>AGND and PGND tied together and connected directly to the thermal pad.</t>
  </si>
  <si>
    <t>This is critical to minimize noise.</t>
  </si>
  <si>
    <t>13, 14, 15, 16, 17, 18, 19, 20</t>
  </si>
  <si>
    <t>PGND</t>
  </si>
  <si>
    <t>Power stage ground return.</t>
  </si>
  <si>
    <t>On Chip Regulator</t>
  </si>
  <si>
    <t>BP1V5</t>
  </si>
  <si>
    <t>Output of the 1.5-V internal regulator.</t>
  </si>
  <si>
    <t>A 1µF or larger bypass capacitor is required between BP1V5 and DRTN.</t>
  </si>
  <si>
    <t>This is critical to stabilize LDO.</t>
  </si>
  <si>
    <t>DRTN</t>
  </si>
  <si>
    <t>Digital bypass return for bypass capacitor for BP1V5.</t>
  </si>
  <si>
    <t xml:space="preserve">DRTN must not be connected to PGND or AGND. </t>
  </si>
  <si>
    <t>Pin is internally connected. Connecting to AGND or PGND grounds externally could create a loop for current to flow and create a voltage differential.</t>
  </si>
  <si>
    <t>VDD5</t>
  </si>
  <si>
    <t>Output of the 5-V internal regulator.</t>
  </si>
  <si>
    <t>VDD5 bypassed to PGND at the thermal pad, through a low impedance path, with 4.7µF or larger bypass capacitor.</t>
  </si>
  <si>
    <t>Provides charge for the gate driver.</t>
  </si>
  <si>
    <t>PMBus</t>
  </si>
  <si>
    <t>PMB_CLK</t>
  </si>
  <si>
    <t>PMBus CLK pin.</t>
  </si>
  <si>
    <t xml:space="preserve">Use this app note to calculate the required pullup for your design. </t>
  </si>
  <si>
    <t>PMB_DATA</t>
  </si>
  <si>
    <t>PMBus DATA pin.</t>
  </si>
  <si>
    <t>SMB_ALRT</t>
  </si>
  <si>
    <t>SMBus alert pin.</t>
  </si>
  <si>
    <t>Misc</t>
  </si>
  <si>
    <t xml:space="preserve">NC </t>
  </si>
  <si>
    <t>Not internally connected.</t>
  </si>
  <si>
    <t>Pin can be left floating or connected to PGND at the thermal pad.</t>
  </si>
  <si>
    <t>Placement or Routing?</t>
  </si>
  <si>
    <t>Remarks</t>
  </si>
  <si>
    <t>29, 30, 31, 32, 33, 34</t>
  </si>
  <si>
    <t>MSEL2, VSEL, ADRSEL, MSEL1, VOSNS, GOSNS</t>
  </si>
  <si>
    <t>Placement</t>
  </si>
  <si>
    <t>Keep signal components local to the device, and place them as close as possible to the pins to which they are connected. These components include the VOSNS and GOSNS series resistors and differential filter capacitor as well as MSEL1, MSEL2, VSEL, and ADRSEL resistors. Those components must be terminated to AGND with a minimum return loop or bypassed to the copper area of a separate low-impedance analog ground (AGND) that is isolated from fast switching voltages and current paths and has single connection to PGND on the thermal pad through the AGND pin.</t>
  </si>
  <si>
    <t>33, 34</t>
  </si>
  <si>
    <t>VOSNS, GOSNS</t>
  </si>
  <si>
    <t>Routing</t>
  </si>
  <si>
    <t>Route the VOSNS and GOSNS lines from the output capacitor bank at the load back to the device pins as a tightly coupled differential pair.  These traces must be kept away from switching or noisy areas which can add differential-mode noise.</t>
  </si>
  <si>
    <t>35, 38, 39, 40</t>
  </si>
  <si>
    <t>VSHARE, SYNC, BCX_CLK, BCX_DATA</t>
  </si>
  <si>
    <t>Use caution when routing of the SYNC, VSHARE, BCX_CLK and BCX_DATA traces for stackable configurations.  The SYNC trace carries a rail-to-rail signal and should be routed away from sensitive analog signals, including the VSHARE, FB signals. The VSHARE traces should also be kept away from fast switching voltages or currents formed by the PVIN, AVIN, SW, BOOT, VDD5 pins.</t>
  </si>
  <si>
    <t>7, 8, 9, 10, 11, 12</t>
  </si>
  <si>
    <t>BOOT, SW</t>
  </si>
  <si>
    <t>Route sensitive traces away from the SW and BOOT pins as these nets contain fast switching voltages and lend easily to capacitive coupling</t>
  </si>
  <si>
    <t>Minimize the SW copper area for best noise performance. Route sensitive traces away from the SW and BOOT pins as these nets contain fast switching voltages and lend easily to capacitive coupling.</t>
  </si>
  <si>
    <t>Snubber component placement is critical for effective ringing reduction.  These components should be on the same layer as the TPS546D24A devices and be kept as close as possible to the SW and PGND copper areas.</t>
  </si>
  <si>
    <t>SW, Cout</t>
  </si>
  <si>
    <t>The output capacitor is the second one which should be considered. Below shows an example of building a “pyramid” arrangement.
Start with some of the ceramic capacitors close to the inductor;
Then build to the bulk capacitors;
Finally, decreasing ceramic capacitors down to the smallest, lowest values close to the load.</t>
  </si>
  <si>
    <t>21, 22, 23, 24, 25, 26</t>
  </si>
  <si>
    <t>PVIN, AVIN</t>
  </si>
  <si>
    <t>The AVIN bypass capacitor should be placed close to the AVIN pin and provide a low-impedance path to PGND at the thermal pad. If AVIN is powered from PVIN for single supply operation, AVIN and PVIN should be separated with a 10-μs R-C filter to reduce PVIN switching noise on AVIN.</t>
  </si>
  <si>
    <t>7, 8, 9, 10, 11, 12, 21, 22, 23, 24, 25, 26, 28</t>
  </si>
  <si>
    <t>BOOT, SW, PVIN, AVIN, VDD5</t>
  </si>
  <si>
    <t>The PGND pin (pin 26) must be directly connected to the thermal pad of the device on the PCB, with a low noise, low-impedance path.</t>
  </si>
  <si>
    <t>13, 14, 15, 16, 17, 18, 19, 20, 37</t>
  </si>
  <si>
    <t>PGND, AGND</t>
  </si>
  <si>
    <t>AGND and PGND tied together and connected directly to the thermal pad</t>
  </si>
  <si>
    <t>4, 5</t>
  </si>
  <si>
    <t>BP1V5, DRTN</t>
  </si>
  <si>
    <t xml:space="preserve">The BP1V5 bypass capacitor should be placed close to the BP1V5 pin and provide a low-impedance path to DRTN. </t>
  </si>
  <si>
    <t>DRTN should not be connected to any other pin or node. DRTN is internally connected to AGND and by external connection to System Ground. Connecting DRTN to PGND or AGND could introduce a ground loop and errant operation.</t>
  </si>
  <si>
    <t>Output of the 5-V internal regulator</t>
  </si>
  <si>
    <t>The VDD5 bypass capacitor carries a large switching current for the gate driver. Bypassing the VDD5 pin to PGND at the thermal pad with a low-impedance path is very critical to the stable operation of the TPS546D24 devices. Place the VDD5 high-frequency bypass capacitors as close as possible to the device pins, with a minimum return loop back to the Thermal Pad.</t>
  </si>
  <si>
    <t>2, 3, 6</t>
  </si>
  <si>
    <t>PMB_DATA, PMB_CLK, SMB_ALRT</t>
  </si>
  <si>
    <t>Keep the pullup resistors close to the pin and rout these signals away from noisy areas and other noise sensitive traces.</t>
  </si>
  <si>
    <t>Vias</t>
  </si>
  <si>
    <t>There is not a specific rule for via’s size. Typically, small size is recommended as it allows vias to be placed together while maintaining connectivity to internal layers. However, it will also increase the cost since drills used for smaller via tend to break more.
The general rule is that designers can pick smallest via size with minimum plated internal diameter and annular ring diameter which do not increase PCB cost. 
A typical example is:
Drilled Hole: 13 mils
Plated Hole: 10 mils (1oz plating reduces a hole size about 3 mils)
Annular Ring: 20 mils</t>
  </si>
  <si>
    <t>Vias help reduce current loop and help thermal dissipation by providing additional copper area for heat to dissipate. Also vias help to reduce the parasitic resistance and inductance caused by long loops through which current flows.</t>
  </si>
  <si>
    <t>Via-to-via spacing</t>
  </si>
  <si>
    <t xml:space="preserve">In order to reduce parasitic parameters’ effect brought by inappropriate vias placement, it is best to space vias out wide enough to allow a minimum width line to round between them. The specific rule is shown below.
• Check minimum trace width and minimum trace to trace spacing;
• Check via’s annular ring;
• Via’s minimum center to center spacing is 1×annular ring+2×minimum trace to trace spacing+1×minimum trace width;
• Drilled Hole: 13 mils
• Plated Hole: 10 mils (1oz plating reduces a hole size about 3 mils)
• Annular Ring: 20 mils
• Minimum spacing between vias and traces: 8 mils
• Minimum line spacing: 8 mils
• Minimum Center to Center Via spacing: 2x 18mils/2 + 2x 7 mils + 7 mils = 18 + 3x 7 = 18 + 21 = 39 mils (1mm)
Its worth pointing out that in the ground under the thermal pad we generally don’t want other signals flowing and we want to maximize thermal and electrical conduction, so we typically space vias closer within the thermal pad.
</t>
  </si>
  <si>
    <t>The distance of a via to its proximate via is critical. When vias are tightly spaced, planes and pours on other layers cannot route between the vias. In this case, current cannot flow in its most direct path with the lowest inductance and resistance. In other words, it will find some ways else which have larger distance to finish the loop. This leads to undesirable parasitic parameters.</t>
  </si>
  <si>
    <t>Via placement</t>
  </si>
  <si>
    <t>Via should be placed near output capacitors to provide the shortest possible loop to minimize parasitic resistance and inductance. It is recommended to position via near terminals of capacitors. Regarding to large package capacitors, for example 0805, 1206 and 1210 packages, vias can be placed under the capacitors. This will further reduce the current loop.</t>
  </si>
  <si>
    <t>Via quantity</t>
  </si>
  <si>
    <t>Depending on via’s size and minimum center-to-center spacing, 2 to 4 vias per capacitor terminal are effective to provide direct connection to internal and bottom layers. It should be noted those vias must be paralleled to lead, as which has been shown below.</t>
  </si>
  <si>
    <t>Validation Options</t>
  </si>
  <si>
    <t>Complete</t>
  </si>
  <si>
    <t>Not Applicable</t>
  </si>
  <si>
    <t>Internal Reference Voltage (VOUT x VOUT_SCALE_LOOP - Warning or Caution - See Comment)</t>
  </si>
  <si>
    <t>User Entered Value</t>
  </si>
  <si>
    <t>Fixed IC Parameter</t>
  </si>
  <si>
    <t>Calculated Parameter</t>
  </si>
  <si>
    <t>Design Calculations</t>
  </si>
  <si>
    <t>Input</t>
  </si>
  <si>
    <t>Recommended</t>
  </si>
  <si>
    <t>Selected Value</t>
  </si>
  <si>
    <t>Calculated with Selected Value</t>
  </si>
  <si>
    <t>Description</t>
  </si>
  <si>
    <r>
      <rPr>
        <b/>
        <sz val="12"/>
        <color rgb="FF9C0006"/>
        <rFont val="Arial"/>
        <family val="2"/>
      </rPr>
      <t>IMPORTANT NOTE:</t>
    </r>
    <r>
      <rPr>
        <sz val="12"/>
        <color rgb="FF9C0006"/>
        <rFont val="Arial"/>
        <family val="2"/>
      </rPr>
      <t xml:space="preserve"> The COMPENSATION_CONFIG settings are limited when using pin strap. The design will be stable but may not be optimized.</t>
    </r>
  </si>
  <si>
    <t>Pinstrap Setting</t>
  </si>
  <si>
    <t>R_Divider</t>
  </si>
  <si>
    <t>R_Bot</t>
  </si>
  <si>
    <t>EEPROM Value</t>
  </si>
  <si>
    <t>kΩ</t>
  </si>
  <si>
    <t>MSEL1 Comp Config</t>
  </si>
  <si>
    <t>ILOOP gain mb = EEPROM; VLOOP gain mb = EEPROM, FSW = EEPROM</t>
  </si>
  <si>
    <t>ILOOP gain mb = EEPROM, VLOOP gain mb = EEPROM</t>
  </si>
  <si>
    <t>ILOOP gain mb = 2, VLOOP gain mb = 0.5</t>
  </si>
  <si>
    <t>ILOOP gain mb = 2, VLOOP gain mb = 1</t>
  </si>
  <si>
    <t>ILOOP gain mb = 2, VLOOP gain mb = 2</t>
  </si>
  <si>
    <t>ILOOP gain mb = 2, VLOOP gain mb = 4</t>
  </si>
  <si>
    <t>ILOOP gain mb = 2, VLOOP gain mb = 8</t>
  </si>
  <si>
    <t>ILOOP gain mb = 3, VLOOP gain mb = 0.5</t>
  </si>
  <si>
    <t>ILOOP gain mb = 3, VLOOP gain mb = 1</t>
  </si>
  <si>
    <t>ILOOP gain mb = 3, VLOOP gain mb = 2</t>
  </si>
  <si>
    <t>ILOOP gain mb = 3, VLOOP gain mb = 4</t>
  </si>
  <si>
    <t>ILOOP gain mb = 3, VLOOP gain mb = 8</t>
  </si>
  <si>
    <t>ILOOP gain mb = 4, VLOOP gain mb = 0.5</t>
  </si>
  <si>
    <t>ILOOP gain mb = 4, VLOOP gain mb = 1</t>
  </si>
  <si>
    <t>ILOOP gain mb = 4, VLOOP gain mb = 2</t>
  </si>
  <si>
    <t>ILOOP gain mb = 4, VLOOP gain mb = 4</t>
  </si>
  <si>
    <t>ILOOP gain mb = 4, VLOOP gain mb = 8</t>
  </si>
  <si>
    <t>ILOOP gain mb = 5, VLOOP gain mb = 0.5</t>
  </si>
  <si>
    <t>ILOOP gain mb = 5, VLOOP gain mb = 1</t>
  </si>
  <si>
    <t>ILOOP gain mb = 5, VLOOP gain mb = 2</t>
  </si>
  <si>
    <t>ILOOP gain mb = 5, VLOOP gain mb = 4</t>
  </si>
  <si>
    <t>ILOOP gain mb = 5, VLOOP gain mb = 8</t>
  </si>
  <si>
    <t>ILOOP gain mb = 6, VLOOP gain mb = 0.5</t>
  </si>
  <si>
    <t>ILOOP gain mb = 6, VLOOP gain mb = 1</t>
  </si>
  <si>
    <t>ILOOP gain mb = 6, VLOOP gain mb = 2</t>
  </si>
  <si>
    <t>ILOOP gain mb = 6, VLOOP gain mb = 4</t>
  </si>
  <si>
    <t>ILOOP gain mb = 6, VLOOP gain mb = 8</t>
  </si>
  <si>
    <t>ILOOP gain mb = 7, VLOOP gain mb = 0.5</t>
  </si>
  <si>
    <t>ILOOP gain mb = 7, VLOOP gain mb = 1</t>
  </si>
  <si>
    <t>ILOOP gain mb = 7, VLOOP gain mb = 2</t>
  </si>
  <si>
    <t>ILOOP gain mb = 7, VLOOP gain mb = 4</t>
  </si>
  <si>
    <t>ILOOP gain mb = 7, VLOOP gain mb = 8</t>
  </si>
  <si>
    <t>ILOOP gain mb = 10, VLOOP gain mb = 2</t>
  </si>
  <si>
    <t>MSEL1 Freq Switch</t>
  </si>
  <si>
    <t>MSEL2 OC FAULT/OC_WARN</t>
  </si>
  <si>
    <t>OCF = 52, OCW = 40</t>
  </si>
  <si>
    <t>OCF = 39, OCW = 30</t>
  </si>
  <si>
    <t>OCF = 26, OCW = 20</t>
  </si>
  <si>
    <t>OCF = 14, OCW = 10</t>
  </si>
  <si>
    <t>MSEL2 TON_RISE</t>
  </si>
  <si>
    <t>Number of Slaves</t>
  </si>
  <si>
    <t>None, stand alone</t>
  </si>
  <si>
    <t>1 Slave, 2 Phases</t>
  </si>
  <si>
    <t>2 Slaves, 3 Phases</t>
  </si>
  <si>
    <t>3 Slaves, 4 Phases</t>
  </si>
  <si>
    <t>VSEL V Range</t>
  </si>
  <si>
    <t>VSEL Vout Command</t>
  </si>
  <si>
    <t>VSEL Vout scale loop</t>
  </si>
  <si>
    <t>ADDRSEL PMB ADDR</t>
  </si>
  <si>
    <t>ADDRSEL Phase shift/sync/IL</t>
  </si>
  <si>
    <t>10h / 16b</t>
  </si>
  <si>
    <t>11h / 17b</t>
  </si>
  <si>
    <t>12h / 18b</t>
  </si>
  <si>
    <t>13h / 19b</t>
  </si>
  <si>
    <t>14h / 20b</t>
  </si>
  <si>
    <t>15h / 21b</t>
  </si>
  <si>
    <t>16h / 22b</t>
  </si>
  <si>
    <t>17h / 23b</t>
  </si>
  <si>
    <t>18h / 24b</t>
  </si>
  <si>
    <t>19h / 25b</t>
  </si>
  <si>
    <t>1Ah / 26b</t>
  </si>
  <si>
    <t>1Bh / 27b</t>
  </si>
  <si>
    <t>1Ch / 28b</t>
  </si>
  <si>
    <t>1Dh / 29b</t>
  </si>
  <si>
    <t>1Eh / 30b</t>
  </si>
  <si>
    <t>1Fh / 31b</t>
  </si>
  <si>
    <t>EEPROMP (24h / 36d)</t>
  </si>
  <si>
    <t>0°, Auto, 0x0020</t>
  </si>
  <si>
    <t>0°, In 0x0040</t>
  </si>
  <si>
    <t>90°, In 0x0041</t>
  </si>
  <si>
    <t>120°, In 0x0031</t>
  </si>
  <si>
    <t>180°, In 0x0042</t>
  </si>
  <si>
    <t>270°, In 0x0043</t>
  </si>
  <si>
    <t>240°, In 0x0032</t>
  </si>
  <si>
    <t>0°, Out, 0x0020</t>
  </si>
  <si>
    <t>180°, Out, 0x0042</t>
  </si>
  <si>
    <t>0.50 to 0.55</t>
  </si>
  <si>
    <t>0.60 to 0.74</t>
  </si>
  <si>
    <t>0.75 to 0.89</t>
  </si>
  <si>
    <t>0.90 to 1.04</t>
  </si>
  <si>
    <t>1.05 to 1.19</t>
  </si>
  <si>
    <t>1.20 to 1.49</t>
  </si>
  <si>
    <t>1.50 to 1.79</t>
  </si>
  <si>
    <t>1.80 to 2.09</t>
  </si>
  <si>
    <t>2.10 to 2.39</t>
  </si>
  <si>
    <t>ILOOP mb = 3, VLOOP mb = 4</t>
  </si>
  <si>
    <t>550.000 kHz</t>
  </si>
  <si>
    <t>52 / 40 A</t>
  </si>
  <si>
    <t>3 ms</t>
  </si>
  <si>
    <t>1 slave</t>
  </si>
  <si>
    <t>0.5 to 1.5 V</t>
  </si>
  <si>
    <t>0.798828125 V</t>
  </si>
  <si>
    <t>24h / 36d</t>
  </si>
  <si>
    <t>0°, Auto Detect SYNC, 0x0020</t>
  </si>
  <si>
    <t>2.40 to 2.99</t>
  </si>
  <si>
    <t>3.00 to 3.59</t>
  </si>
  <si>
    <t>3.60 to 4.19</t>
  </si>
  <si>
    <t>4.20 to 4.76</t>
  </si>
  <si>
    <t>4.80 to 5.39</t>
  </si>
  <si>
    <t>5.40 to 6.00</t>
  </si>
  <si>
    <t>Rd</t>
  </si>
  <si>
    <t>Rb</t>
  </si>
  <si>
    <t xml:space="preserve">Top Resistor: </t>
  </si>
  <si>
    <t xml:space="preserve">
Bottom Resistor: </t>
  </si>
  <si>
    <t>Ω</t>
  </si>
  <si>
    <t xml:space="preserve">Minimum: </t>
  </si>
  <si>
    <t xml:space="preserve">
Maximum: </t>
  </si>
  <si>
    <t>Choose the Output Inductor (Lout)</t>
  </si>
  <si>
    <t>The inductance is selected based on a p-p ripple current target. Smaller L reduces solution size while larger L reduces AC loss.</t>
  </si>
  <si>
    <t>Choose the Output Capacitor (Cout)</t>
  </si>
  <si>
    <t>The output capacitance is deteremind based on the output ripple, transient and stability requirements. These calculations do not support mixed type output capacitors.</t>
  </si>
  <si>
    <t>Choose the Input Capacitor (Cin)</t>
  </si>
  <si>
    <t>The input capacitance is deteremind based on the input ripple requirements. Additional bulk input capacitance may be needed for transients. 0.1µF high frequency bypass capacitors are also required.</t>
  </si>
  <si>
    <t>Current Loop and Voltage Loop Calculations</t>
  </si>
  <si>
    <t>These pins must be connected between stacked devices. If standalone, short to PGND per Table 5 in the datasheet.</t>
  </si>
  <si>
    <t>Inductor Value after derating</t>
  </si>
  <si>
    <t>Phase Position &amp; Total Number of devices in the stack (master+slaves)</t>
  </si>
  <si>
    <t>Master Resistor Selection</t>
  </si>
  <si>
    <t>Slave 1 Resistor Selection</t>
  </si>
  <si>
    <t>Slave 3 Resistor Selection</t>
  </si>
  <si>
    <t>Slave 2 Resistor Selection</t>
  </si>
  <si>
    <t>Recommended Connection</t>
  </si>
  <si>
    <t>Rbot (Ω)</t>
  </si>
  <si>
    <t>Rtop (Ω)</t>
  </si>
  <si>
    <t>180°, 2</t>
  </si>
  <si>
    <t>120°, 3</t>
  </si>
  <si>
    <t>90°, 4</t>
  </si>
  <si>
    <t>240°, 3</t>
  </si>
  <si>
    <t>180°, 4</t>
  </si>
  <si>
    <t>270°, 4</t>
  </si>
  <si>
    <t>L(target)</t>
  </si>
  <si>
    <t>Recommended target inductor value (Inductor ripple 30% of full load)</t>
  </si>
  <si>
    <t>Selected input capacitance</t>
  </si>
  <si>
    <t>Calculated input voltage ripple</t>
  </si>
  <si>
    <t>Pin Configuration when Shorted</t>
  </si>
  <si>
    <t>Pin Configuration when Floating</t>
  </si>
  <si>
    <t>Code to achieve Selected Value</t>
  </si>
  <si>
    <t>CATFISH  Loop model</t>
  </si>
  <si>
    <t>Iout_max</t>
  </si>
  <si>
    <t>40 for d24a ,20 for b24a, 10 for a24a</t>
  </si>
  <si>
    <t>N_ph</t>
  </si>
  <si>
    <t>GM_IC</t>
  </si>
  <si>
    <t>Rv_IC</t>
  </si>
  <si>
    <t>Cp_IC</t>
  </si>
  <si>
    <t>Rint_IC</t>
  </si>
  <si>
    <t>Cint_IC</t>
  </si>
  <si>
    <t>AMID_IC</t>
  </si>
  <si>
    <t xml:space="preserve"> Current Compensator mid-band gain</t>
  </si>
  <si>
    <t>(GM_IC)*(Rv_IC)</t>
  </si>
  <si>
    <t>wz1_IC</t>
  </si>
  <si>
    <t>Current compensator zero frequency</t>
  </si>
  <si>
    <t>1/(AMID_IC*(Rint_IC)*(Cint_IC))</t>
  </si>
  <si>
    <t>wp1_IC</t>
  </si>
  <si>
    <t>Current Compensator pole frequency</t>
  </si>
  <si>
    <t>1/((Rv_IC)*(Cp_IC))</t>
  </si>
  <si>
    <t>Rload</t>
  </si>
  <si>
    <t>C_cer</t>
  </si>
  <si>
    <t>Single ceramic Cout capacitance</t>
  </si>
  <si>
    <t>ESR_cer</t>
  </si>
  <si>
    <t>Single ceramic Cout ESR</t>
  </si>
  <si>
    <t>N_cer</t>
  </si>
  <si>
    <t>Number of ceramic capacitor</t>
  </si>
  <si>
    <t>C_ele</t>
  </si>
  <si>
    <t>Single electroletic Cout capacitance</t>
  </si>
  <si>
    <t>ESR_ele</t>
  </si>
  <si>
    <t>Single electroletic Cout  ESR</t>
  </si>
  <si>
    <t>N_ele</t>
  </si>
  <si>
    <t xml:space="preserve">Number of Cout electroletic capacitor </t>
  </si>
  <si>
    <t>L</t>
  </si>
  <si>
    <t>MOD</t>
  </si>
  <si>
    <t>MOD=5.5/Vin,</t>
  </si>
  <si>
    <t>K</t>
  </si>
  <si>
    <t>(K = 1 for 40A, 2 for 20A and 10A)</t>
  </si>
  <si>
    <t>RCSA</t>
  </si>
  <si>
    <t xml:space="preserve">RCSR  </t>
  </si>
  <si>
    <t>GM_VC</t>
  </si>
  <si>
    <t>for converting into rad/s</t>
  </si>
  <si>
    <t>Rv_VC</t>
  </si>
  <si>
    <t>Cp_VC</t>
  </si>
  <si>
    <t>Rint_VC</t>
  </si>
  <si>
    <t>Rint_VC=4e+06;</t>
  </si>
  <si>
    <t>Cint_VC</t>
  </si>
  <si>
    <t>Cint_VC=18.75e-12;</t>
  </si>
  <si>
    <t>AMID_VC</t>
  </si>
  <si>
    <t xml:space="preserve"> Voltage Compensator mid-band gain</t>
  </si>
  <si>
    <t>AMID_VC=GM_VC*Rv_VC</t>
  </si>
  <si>
    <t>wz1_VC</t>
  </si>
  <si>
    <t>Voltage compensator zero frequency</t>
  </si>
  <si>
    <t>wz1_VC=1/(AMID_VC*Rint_VC*Cint_VC)</t>
  </si>
  <si>
    <t>wp1_VC</t>
  </si>
  <si>
    <t xml:space="preserve"> Voltage Compensator pole frequency</t>
  </si>
  <si>
    <t>wp1_VC=1/(Rv_VC*Cp_VC)</t>
  </si>
  <si>
    <t>RSA</t>
  </si>
  <si>
    <t xml:space="preserve">  Overall current loop loop gain</t>
  </si>
  <si>
    <t>Overall loop</t>
  </si>
  <si>
    <t>VFBAMP</t>
  </si>
  <si>
    <t>Vshare to inductor current transfer function</t>
  </si>
  <si>
    <t>IFBAMP</t>
  </si>
  <si>
    <t>FF_IFBAMP</t>
  </si>
  <si>
    <t>Gid</t>
  </si>
  <si>
    <t>TCL</t>
  </si>
  <si>
    <t>Zout</t>
  </si>
  <si>
    <t>Zout_cer</t>
  </si>
  <si>
    <t>Zout_ele</t>
  </si>
  <si>
    <t>Frequency Range(in rad/s)</t>
  </si>
  <si>
    <t>Frequency Range</t>
  </si>
  <si>
    <t>T_VL=VFBAMP*H_vsh2i_FF*N_ph*Zout*RSA</t>
  </si>
  <si>
    <t>AMID_VC*wz1_VC*(s/wz1_VC+1)/(s^2/wp1_VC+s)</t>
  </si>
  <si>
    <t>H_vsh2i_FF=((IFBAMP+FF_IFBAMP)*MOD*Gid)/(1+T_CL);</t>
  </si>
  <si>
    <t>AMID_IC*wz1_IC*(s/wz1_IC+1)/(s^2/w_p1_IC+s)</t>
  </si>
  <si>
    <t>1/(s*Rv_IC*Cp_IC+1);</t>
  </si>
  <si>
    <t>Gid=Vin/(L*s+Zout);</t>
  </si>
  <si>
    <t>IFBAMP*MOD*Gid*RCSA</t>
  </si>
  <si>
    <t xml:space="preserve">  </t>
  </si>
  <si>
    <t>Zout=1/((1/Zout_cer)+1/(Zout_ele)+1/R);</t>
  </si>
  <si>
    <t>(ESR_cer/N_cer)+1/(C_cer*N_cer*s)</t>
  </si>
  <si>
    <t>(ESR_ele/N_ele)+1/(C_ele*N_ele*s)</t>
  </si>
  <si>
    <t>Total_gain</t>
  </si>
  <si>
    <t>Total_phase*</t>
  </si>
  <si>
    <t>Cout Capacitor</t>
  </si>
  <si>
    <t>Phase Margin</t>
  </si>
  <si>
    <t>Frequency (kHz)</t>
  </si>
  <si>
    <t>Bandwidth (kHz)</t>
  </si>
  <si>
    <t>Total Phase Margin</t>
  </si>
  <si>
    <t>Gain Lookup</t>
  </si>
  <si>
    <t>Phase Lookup</t>
  </si>
  <si>
    <t>Gain Margin (dB)</t>
  </si>
  <si>
    <t>Loop Bandwidth</t>
  </si>
  <si>
    <t>Loop Phase Margin</t>
  </si>
  <si>
    <t>Loop Gain Margin</t>
  </si>
  <si>
    <t>dB</t>
  </si>
  <si>
    <t>degrees</t>
  </si>
  <si>
    <t>Loop Performance Based on Custom Programmed Compensation</t>
  </si>
  <si>
    <t>Estimated Voltage Loop Bandwidth (See 142 C for detailed Loop response bandwidth)</t>
  </si>
  <si>
    <t>Low Frequency Ripple</t>
  </si>
  <si>
    <t>Total Output Ripple</t>
  </si>
  <si>
    <t>Estimated Low Frequency Ripple</t>
  </si>
  <si>
    <t>Estimated Total Ripple - Including Switching Frequency and Low Frequency</t>
  </si>
  <si>
    <t>SYNC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</si>
</sst>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0.0"/>
    <numFmt numFmtId="167" formatCode="_(* #,##0_);_(* \(#,##0\);_(* &quot;-&quot;??_);_(@_)"/>
    <numFmt numFmtId="168" formatCode="0.0000"/>
    <numFmt numFmtId="169" formatCode="0.0000000000E+00"/>
  </numFmts>
  <fonts count="28" x14ac:knownFonts="1">
    <font>
      <sz val="11"/>
      <color theme="1"/>
      <name val="Calibri"/>
      <family val="2"/>
      <scheme val="minor"/>
    </font>
    <font>
      <sz val="11"/>
      <color theme="0"/>
      <name val="Calibri"/>
      <family val="2"/>
      <scheme val="minor"/>
    </font>
    <font>
      <sz val="9"/>
      <color indexed="81"/>
      <name val="Tahoma"/>
      <family val="2"/>
    </font>
    <font>
      <sz val="11"/>
      <color theme="1"/>
      <name val="Calibri"/>
      <family val="2"/>
      <scheme val="minor"/>
    </font>
    <font>
      <sz val="11"/>
      <name val="Calibri"/>
      <family val="2"/>
      <scheme val="minor"/>
    </font>
    <font>
      <sz val="11"/>
      <color rgb="FF9C0006"/>
      <name val="Calibri"/>
      <family val="2"/>
      <scheme val="minor"/>
    </font>
    <font>
      <b/>
      <sz val="11"/>
      <color theme="1"/>
      <name val="Calibri"/>
      <family val="2"/>
      <scheme val="minor"/>
    </font>
    <font>
      <u/>
      <sz val="11"/>
      <color theme="10"/>
      <name val="Calibri"/>
      <family val="2"/>
      <scheme val="minor"/>
    </font>
    <font>
      <sz val="10"/>
      <name val="Arial"/>
      <family val="2"/>
    </font>
    <font>
      <sz val="10"/>
      <color theme="1"/>
      <name val="Calibri"/>
      <family val="2"/>
      <scheme val="minor"/>
    </font>
    <font>
      <sz val="12"/>
      <color theme="1"/>
      <name val="Arial"/>
      <family val="2"/>
    </font>
    <font>
      <sz val="12"/>
      <color rgb="FFCC9900"/>
      <name val="Arial"/>
      <family val="2"/>
    </font>
    <font>
      <sz val="12"/>
      <color rgb="FFFF0000"/>
      <name val="Arial"/>
      <family val="2"/>
    </font>
    <font>
      <sz val="11"/>
      <color theme="1"/>
      <name val="Arial"/>
      <family val="2"/>
    </font>
    <font>
      <sz val="11"/>
      <color theme="0"/>
      <name val="Arial"/>
      <family val="2"/>
    </font>
    <font>
      <sz val="11"/>
      <name val="Arial"/>
      <family val="2"/>
    </font>
    <font>
      <sz val="12"/>
      <color rgb="FF9C0006"/>
      <name val="Arial"/>
      <family val="2"/>
    </font>
    <font>
      <b/>
      <sz val="12"/>
      <color rgb="FF9C0006"/>
      <name val="Arial"/>
      <family val="2"/>
    </font>
    <font>
      <b/>
      <sz val="11"/>
      <color rgb="FFFF0000"/>
      <name val="Arial"/>
      <family val="2"/>
    </font>
    <font>
      <b/>
      <sz val="12"/>
      <color rgb="FFFF0000"/>
      <name val="Arial"/>
      <family val="2"/>
    </font>
    <font>
      <sz val="10"/>
      <color theme="1"/>
      <name val="Arial"/>
      <family val="2"/>
    </font>
    <font>
      <b/>
      <sz val="12"/>
      <color theme="0"/>
      <name val="Arial"/>
      <family val="2"/>
    </font>
    <font>
      <b/>
      <sz val="11"/>
      <color theme="0"/>
      <name val="Arial"/>
      <family val="2"/>
    </font>
    <font>
      <sz val="10"/>
      <color indexed="12"/>
      <name val="Arial"/>
      <family val="2"/>
    </font>
    <font>
      <b/>
      <u/>
      <sz val="18"/>
      <color rgb="FFFF0000"/>
      <name val="Arial"/>
      <family val="2"/>
    </font>
    <font>
      <b/>
      <sz val="10"/>
      <name val="Arial"/>
      <family val="2"/>
    </font>
    <font>
      <sz val="10"/>
      <color rgb="FF000000"/>
      <name val="Courier New"/>
      <family val="3"/>
    </font>
    <font>
      <b/>
      <sz val="11"/>
      <color rgb="FF1F497D"/>
      <name val="Calibri"/>
      <family val="2"/>
      <scheme val="minor"/>
    </font>
  </fonts>
  <fills count="20">
    <fill>
      <patternFill patternType="none"/>
    </fill>
    <fill>
      <patternFill patternType="gray125"/>
    </fill>
    <fill>
      <patternFill patternType="solid">
        <fgColor theme="1"/>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rgb="FFF8F573"/>
        <bgColor indexed="64"/>
      </patternFill>
    </fill>
    <fill>
      <patternFill patternType="solid">
        <fgColor rgb="FFFFCCCC"/>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C7CE"/>
      </patternFill>
    </fill>
    <fill>
      <patternFill patternType="solid">
        <fgColor theme="0"/>
        <bgColor indexed="64"/>
      </patternFill>
    </fill>
    <fill>
      <patternFill patternType="solid">
        <fgColor rgb="FFFF0000"/>
        <bgColor indexed="64"/>
      </patternFill>
    </fill>
    <fill>
      <patternFill patternType="solid">
        <fgColor theme="1" tint="0.249977111117893"/>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s>
  <cellStyleXfs count="25">
    <xf numFmtId="0" fontId="0" fillId="0" borderId="0"/>
    <xf numFmtId="164" fontId="3" fillId="0" borderId="0" applyFont="0" applyFill="0" applyBorder="0" applyAlignment="0" applyProtection="0"/>
    <xf numFmtId="0" fontId="5" fillId="16" borderId="0" applyNumberFormat="0" applyBorder="0" applyAlignment="0" applyProtection="0"/>
    <xf numFmtId="0" fontId="7" fillId="0" borderId="0" applyNumberFormat="0" applyFill="0" applyBorder="0" applyAlignment="0" applyProtection="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cellStyleXfs>
  <cellXfs count="424">
    <xf numFmtId="0" fontId="0" fillId="0" borderId="0" xfId="0"/>
    <xf numFmtId="0" fontId="0" fillId="0" borderId="1" xfId="0" applyBorder="1" applyAlignment="1">
      <alignment horizontal="center"/>
    </xf>
    <xf numFmtId="2" fontId="0" fillId="0" borderId="0" xfId="0" applyNumberFormat="1"/>
    <xf numFmtId="0" fontId="0" fillId="0" borderId="1" xfId="0" applyBorder="1"/>
    <xf numFmtId="0" fontId="0" fillId="0" borderId="1" xfId="0" applyBorder="1" applyAlignment="1">
      <alignment horizontal="center" vertical="center"/>
    </xf>
    <xf numFmtId="0" fontId="0" fillId="5" borderId="1" xfId="0" applyFill="1" applyBorder="1" applyProtection="1">
      <protection locked="0"/>
    </xf>
    <xf numFmtId="0" fontId="0" fillId="5" borderId="1" xfId="0" applyFill="1" applyBorder="1" applyAlignment="1">
      <alignment horizontal="center"/>
    </xf>
    <xf numFmtId="49" fontId="0" fillId="0" borderId="0" xfId="0" applyNumberFormat="1"/>
    <xf numFmtId="165" fontId="0" fillId="0" borderId="0" xfId="0" applyNumberFormat="1"/>
    <xf numFmtId="0" fontId="1" fillId="0" borderId="0" xfId="0" applyFont="1"/>
    <xf numFmtId="0" fontId="0" fillId="0" borderId="0" xfId="0" applyAlignment="1" applyProtection="1">
      <alignment wrapText="1"/>
      <protection locked="0"/>
    </xf>
    <xf numFmtId="0" fontId="0" fillId="0" borderId="0" xfId="0" applyProtection="1">
      <protection locked="0"/>
    </xf>
    <xf numFmtId="0" fontId="0" fillId="0" borderId="0" xfId="0" applyAlignment="1">
      <alignment wrapText="1"/>
    </xf>
    <xf numFmtId="0" fontId="0" fillId="0" borderId="1" xfId="0" applyBorder="1" applyAlignment="1">
      <alignment horizontal="left" vertical="top"/>
    </xf>
    <xf numFmtId="0" fontId="0" fillId="0" borderId="1" xfId="0" applyBorder="1" applyAlignment="1">
      <alignment vertical="top" wrapText="1"/>
    </xf>
    <xf numFmtId="0" fontId="0" fillId="0" borderId="1" xfId="0" applyBorder="1" applyAlignment="1">
      <alignment horizontal="left" vertical="top" wrapText="1"/>
    </xf>
    <xf numFmtId="0" fontId="0" fillId="0" borderId="1" xfId="0" applyBorder="1" applyAlignment="1" applyProtection="1">
      <alignment horizontal="center" vertical="center" wrapText="1"/>
      <protection locked="0"/>
    </xf>
    <xf numFmtId="0" fontId="0" fillId="0" borderId="14" xfId="0" applyBorder="1" applyAlignment="1">
      <alignment horizontal="left" vertical="top"/>
    </xf>
    <xf numFmtId="0" fontId="0" fillId="0" borderId="0" xfId="0" applyAlignment="1">
      <alignment horizontal="left" vertical="top"/>
    </xf>
    <xf numFmtId="0" fontId="0" fillId="0" borderId="0" xfId="0" applyAlignment="1">
      <alignment horizontal="left" vertical="top" wrapText="1"/>
    </xf>
    <xf numFmtId="0" fontId="0" fillId="0" borderId="0" xfId="0" applyAlignment="1">
      <alignment horizontal="center" vertical="center" wrapText="1"/>
    </xf>
    <xf numFmtId="0" fontId="0" fillId="0" borderId="0" xfId="0" applyAlignment="1">
      <alignment horizontal="center" vertical="center"/>
    </xf>
    <xf numFmtId="0" fontId="7" fillId="0" borderId="0" xfId="3" quotePrefix="1" applyFill="1" applyBorder="1" applyAlignment="1" applyProtection="1">
      <alignment wrapText="1"/>
      <protection locked="0"/>
    </xf>
    <xf numFmtId="0" fontId="0" fillId="0" borderId="0" xfId="0" applyAlignment="1">
      <alignment vertical="top" wrapText="1"/>
    </xf>
    <xf numFmtId="0" fontId="7" fillId="0" borderId="0" xfId="3" applyFill="1" applyBorder="1" applyProtection="1"/>
    <xf numFmtId="0" fontId="4" fillId="0" borderId="0" xfId="0" applyFont="1" applyAlignment="1">
      <alignment horizontal="center" vertical="center" wrapText="1"/>
    </xf>
    <xf numFmtId="0" fontId="0" fillId="0" borderId="36" xfId="0" applyBorder="1" applyAlignment="1">
      <alignment vertical="top" wrapText="1"/>
    </xf>
    <xf numFmtId="0" fontId="4" fillId="0" borderId="0" xfId="0" applyFont="1"/>
    <xf numFmtId="0" fontId="4" fillId="0" borderId="0" xfId="0" applyFont="1" applyAlignment="1">
      <alignment horizontal="left" vertical="top"/>
    </xf>
    <xf numFmtId="0" fontId="4" fillId="0" borderId="0" xfId="0" applyFont="1" applyAlignment="1">
      <alignment horizontal="left" vertical="top" wrapText="1"/>
    </xf>
    <xf numFmtId="0" fontId="4" fillId="0" borderId="0" xfId="0" applyFont="1" applyAlignment="1">
      <alignment wrapText="1"/>
    </xf>
    <xf numFmtId="0" fontId="10" fillId="5" borderId="1" xfId="0" applyFont="1" applyFill="1" applyBorder="1" applyAlignment="1">
      <alignment vertical="center"/>
    </xf>
    <xf numFmtId="0" fontId="10" fillId="9" borderId="1" xfId="0" applyFont="1" applyFill="1" applyBorder="1" applyAlignment="1">
      <alignment vertical="center"/>
    </xf>
    <xf numFmtId="0" fontId="10" fillId="4" borderId="1" xfId="0" applyFont="1" applyFill="1" applyBorder="1" applyAlignment="1">
      <alignment vertical="center"/>
    </xf>
    <xf numFmtId="0" fontId="10" fillId="13" borderId="1" xfId="0" applyFont="1" applyFill="1" applyBorder="1" applyAlignment="1">
      <alignment vertical="center"/>
    </xf>
    <xf numFmtId="0" fontId="11" fillId="6" borderId="1" xfId="0" applyFont="1" applyFill="1" applyBorder="1" applyAlignment="1">
      <alignment vertical="center"/>
    </xf>
    <xf numFmtId="0" fontId="12" fillId="7" borderId="1" xfId="0" applyFont="1" applyFill="1" applyBorder="1" applyAlignment="1">
      <alignment vertical="center"/>
    </xf>
    <xf numFmtId="0" fontId="13" fillId="0" borderId="0" xfId="0" applyFont="1"/>
    <xf numFmtId="0" fontId="13" fillId="5" borderId="1" xfId="0" applyFont="1" applyFill="1" applyBorder="1" applyAlignment="1" applyProtection="1">
      <alignment horizontal="center"/>
      <protection locked="0"/>
    </xf>
    <xf numFmtId="0" fontId="13" fillId="0" borderId="1" xfId="0" applyFont="1" applyBorder="1" applyAlignment="1" applyProtection="1">
      <alignment horizontal="center"/>
      <protection locked="0"/>
    </xf>
    <xf numFmtId="0" fontId="13" fillId="0" borderId="1" xfId="0" applyFont="1" applyBorder="1" applyAlignment="1">
      <alignment horizontal="center"/>
    </xf>
    <xf numFmtId="0" fontId="13" fillId="0" borderId="1" xfId="0" applyFont="1" applyBorder="1"/>
    <xf numFmtId="0" fontId="13" fillId="0" borderId="17" xfId="0" applyFont="1" applyBorder="1"/>
    <xf numFmtId="0" fontId="13" fillId="0" borderId="27" xfId="0" applyFont="1" applyBorder="1"/>
    <xf numFmtId="0" fontId="13" fillId="0" borderId="16" xfId="0" applyFont="1" applyBorder="1"/>
    <xf numFmtId="0" fontId="13" fillId="0" borderId="22" xfId="0" applyFont="1" applyBorder="1"/>
    <xf numFmtId="0" fontId="13" fillId="8" borderId="1" xfId="0" applyFont="1" applyFill="1" applyBorder="1" applyAlignment="1">
      <alignment horizontal="center"/>
    </xf>
    <xf numFmtId="165" fontId="13" fillId="0" borderId="1" xfId="0" applyNumberFormat="1" applyFont="1" applyBorder="1" applyAlignment="1">
      <alignment horizontal="center"/>
    </xf>
    <xf numFmtId="0" fontId="13" fillId="0" borderId="17" xfId="0" applyFont="1" applyBorder="1" applyAlignment="1">
      <alignment horizontal="center"/>
    </xf>
    <xf numFmtId="0" fontId="13" fillId="0" borderId="36" xfId="0" applyFont="1" applyBorder="1" applyAlignment="1" applyProtection="1">
      <alignment horizontal="center"/>
      <protection locked="0"/>
    </xf>
    <xf numFmtId="0" fontId="13" fillId="5" borderId="36" xfId="0" applyFont="1" applyFill="1" applyBorder="1" applyAlignment="1" applyProtection="1">
      <alignment horizontal="center" vertical="top"/>
      <protection locked="0"/>
    </xf>
    <xf numFmtId="2" fontId="13" fillId="0" borderId="1" xfId="0" applyNumberFormat="1" applyFont="1" applyBorder="1" applyAlignment="1" applyProtection="1">
      <alignment horizontal="center"/>
      <protection locked="0"/>
    </xf>
    <xf numFmtId="2" fontId="13" fillId="5" borderId="1" xfId="0" applyNumberFormat="1" applyFont="1" applyFill="1" applyBorder="1" applyAlignment="1" applyProtection="1">
      <alignment horizontal="center"/>
      <protection locked="0"/>
    </xf>
    <xf numFmtId="0" fontId="13" fillId="0" borderId="27" xfId="0" applyFont="1" applyBorder="1" applyAlignment="1">
      <alignment horizontal="center"/>
    </xf>
    <xf numFmtId="0" fontId="15" fillId="0" borderId="0" xfId="0" applyFont="1"/>
    <xf numFmtId="0" fontId="14" fillId="10" borderId="22" xfId="0" applyFont="1" applyFill="1" applyBorder="1" applyAlignment="1">
      <alignment horizontal="center"/>
    </xf>
    <xf numFmtId="0" fontId="14" fillId="10" borderId="1" xfId="0" applyFont="1" applyFill="1" applyBorder="1" applyAlignment="1">
      <alignment horizontal="center"/>
    </xf>
    <xf numFmtId="0" fontId="14" fillId="10" borderId="23" xfId="0" applyFont="1" applyFill="1" applyBorder="1" applyAlignment="1">
      <alignment horizontal="center"/>
    </xf>
    <xf numFmtId="0" fontId="14" fillId="10" borderId="19" xfId="0" applyFont="1" applyFill="1" applyBorder="1" applyAlignment="1">
      <alignment horizontal="center"/>
    </xf>
    <xf numFmtId="0" fontId="14" fillId="10" borderId="20" xfId="0" applyFont="1" applyFill="1" applyBorder="1" applyAlignment="1">
      <alignment horizontal="center"/>
    </xf>
    <xf numFmtId="0" fontId="14" fillId="10" borderId="21" xfId="0" applyFont="1" applyFill="1" applyBorder="1" applyAlignment="1">
      <alignment horizontal="center"/>
    </xf>
    <xf numFmtId="0" fontId="15" fillId="3" borderId="22" xfId="0" applyFont="1" applyFill="1" applyBorder="1" applyAlignment="1">
      <alignment horizontal="left"/>
    </xf>
    <xf numFmtId="0" fontId="15" fillId="3" borderId="1" xfId="0" applyFont="1" applyFill="1" applyBorder="1" applyAlignment="1">
      <alignment horizontal="center"/>
    </xf>
    <xf numFmtId="0" fontId="15" fillId="3" borderId="23" xfId="0" applyFont="1" applyFill="1" applyBorder="1" applyAlignment="1">
      <alignment horizontal="center"/>
    </xf>
    <xf numFmtId="0" fontId="15" fillId="11" borderId="22" xfId="0" applyFont="1" applyFill="1" applyBorder="1" applyAlignment="1">
      <alignment horizontal="center" vertical="center"/>
    </xf>
    <xf numFmtId="167" fontId="15" fillId="11" borderId="1" xfId="1" applyNumberFormat="1" applyFont="1" applyFill="1" applyBorder="1" applyAlignment="1">
      <alignment horizontal="center" vertical="center"/>
    </xf>
    <xf numFmtId="167" fontId="15" fillId="11" borderId="23" xfId="1" applyNumberFormat="1" applyFont="1" applyFill="1" applyBorder="1" applyAlignment="1">
      <alignment horizontal="center" vertical="center"/>
    </xf>
    <xf numFmtId="0" fontId="13" fillId="15" borderId="17" xfId="0" applyFont="1" applyFill="1" applyBorder="1" applyAlignment="1">
      <alignment horizontal="center"/>
    </xf>
    <xf numFmtId="0" fontId="15" fillId="4" borderId="22" xfId="0" applyFont="1" applyFill="1" applyBorder="1"/>
    <xf numFmtId="0" fontId="15" fillId="4" borderId="23" xfId="0" applyFont="1" applyFill="1" applyBorder="1"/>
    <xf numFmtId="0" fontId="15" fillId="0" borderId="22" xfId="0" applyFont="1" applyBorder="1" applyAlignment="1">
      <alignment horizontal="center" vertical="center"/>
    </xf>
    <xf numFmtId="0" fontId="15" fillId="0" borderId="1" xfId="0" applyFont="1" applyBorder="1" applyAlignment="1">
      <alignment horizontal="center" vertical="center"/>
    </xf>
    <xf numFmtId="0" fontId="15" fillId="0" borderId="23" xfId="0" applyFont="1" applyBorder="1" applyAlignment="1">
      <alignment horizontal="center" vertical="center"/>
    </xf>
    <xf numFmtId="0" fontId="13" fillId="0" borderId="26" xfId="0" applyFont="1" applyBorder="1"/>
    <xf numFmtId="0" fontId="13" fillId="15" borderId="27" xfId="0" applyFont="1" applyFill="1" applyBorder="1" applyAlignment="1">
      <alignment horizontal="center"/>
    </xf>
    <xf numFmtId="0" fontId="15" fillId="11" borderId="1" xfId="0" applyFont="1" applyFill="1" applyBorder="1" applyAlignment="1">
      <alignment horizontal="center" vertical="center"/>
    </xf>
    <xf numFmtId="0" fontId="15" fillId="11" borderId="23" xfId="0" applyFont="1" applyFill="1" applyBorder="1" applyAlignment="1">
      <alignment horizontal="center" vertical="center"/>
    </xf>
    <xf numFmtId="0" fontId="15" fillId="3" borderId="22" xfId="0" applyFont="1" applyFill="1" applyBorder="1"/>
    <xf numFmtId="0" fontId="15" fillId="3" borderId="23" xfId="0" applyFont="1" applyFill="1" applyBorder="1"/>
    <xf numFmtId="0" fontId="13" fillId="0" borderId="31" xfId="0" applyFont="1" applyBorder="1"/>
    <xf numFmtId="0" fontId="15" fillId="3" borderId="26" xfId="0" applyFont="1" applyFill="1" applyBorder="1"/>
    <xf numFmtId="0" fontId="15" fillId="3" borderId="40" xfId="0" applyFont="1" applyFill="1" applyBorder="1"/>
    <xf numFmtId="0" fontId="13" fillId="0" borderId="35" xfId="0" applyFont="1" applyBorder="1"/>
    <xf numFmtId="0" fontId="14" fillId="10" borderId="32" xfId="0" applyFont="1" applyFill="1" applyBorder="1" applyAlignment="1">
      <alignment horizontal="center"/>
    </xf>
    <xf numFmtId="0" fontId="14" fillId="10" borderId="37" xfId="0" applyFont="1" applyFill="1" applyBorder="1" applyAlignment="1">
      <alignment horizontal="center"/>
    </xf>
    <xf numFmtId="0" fontId="14" fillId="10" borderId="16" xfId="0" applyFont="1" applyFill="1" applyBorder="1"/>
    <xf numFmtId="0" fontId="13" fillId="8" borderId="17" xfId="0" applyFont="1" applyFill="1" applyBorder="1" applyAlignment="1">
      <alignment horizontal="center"/>
    </xf>
    <xf numFmtId="0" fontId="13" fillId="8" borderId="18" xfId="0" applyFont="1" applyFill="1" applyBorder="1" applyAlignment="1">
      <alignment horizontal="center"/>
    </xf>
    <xf numFmtId="0" fontId="14" fillId="10" borderId="22" xfId="0" applyFont="1" applyFill="1" applyBorder="1"/>
    <xf numFmtId="0" fontId="13" fillId="8" borderId="23" xfId="0" applyFont="1" applyFill="1" applyBorder="1" applyAlignment="1">
      <alignment horizontal="center"/>
    </xf>
    <xf numFmtId="0" fontId="14" fillId="10" borderId="26" xfId="0" applyFont="1" applyFill="1" applyBorder="1"/>
    <xf numFmtId="0" fontId="13" fillId="8" borderId="27" xfId="0" applyFont="1" applyFill="1" applyBorder="1" applyAlignment="1">
      <alignment horizontal="center"/>
    </xf>
    <xf numFmtId="0" fontId="13" fillId="8" borderId="40" xfId="0" applyFont="1" applyFill="1" applyBorder="1" applyAlignment="1">
      <alignment horizontal="center"/>
    </xf>
    <xf numFmtId="0" fontId="14" fillId="10" borderId="42" xfId="0" applyFont="1" applyFill="1" applyBorder="1" applyAlignment="1">
      <alignment horizontal="center"/>
    </xf>
    <xf numFmtId="0" fontId="15" fillId="0" borderId="26" xfId="0" applyFont="1" applyBorder="1" applyAlignment="1">
      <alignment horizontal="center" vertical="center"/>
    </xf>
    <xf numFmtId="0" fontId="15" fillId="0" borderId="27" xfId="0" applyFont="1" applyBorder="1" applyAlignment="1">
      <alignment horizontal="center" vertical="center"/>
    </xf>
    <xf numFmtId="0" fontId="15" fillId="0" borderId="40" xfId="0" applyFont="1" applyBorder="1" applyAlignment="1">
      <alignment horizontal="center" vertical="center"/>
    </xf>
    <xf numFmtId="0" fontId="13" fillId="3" borderId="17" xfId="0" applyFont="1" applyFill="1" applyBorder="1" applyAlignment="1" applyProtection="1">
      <alignment horizontal="center"/>
      <protection locked="0"/>
    </xf>
    <xf numFmtId="0" fontId="13" fillId="3" borderId="27" xfId="0" applyFont="1" applyFill="1" applyBorder="1" applyAlignment="1" applyProtection="1">
      <alignment horizontal="center"/>
      <protection locked="0"/>
    </xf>
    <xf numFmtId="0" fontId="13" fillId="0" borderId="17" xfId="0" applyFont="1" applyBorder="1" applyAlignment="1">
      <alignment horizontal="left"/>
    </xf>
    <xf numFmtId="0" fontId="13" fillId="0" borderId="27" xfId="0" applyFont="1" applyBorder="1" applyAlignment="1">
      <alignment horizontal="left"/>
    </xf>
    <xf numFmtId="0" fontId="13" fillId="12" borderId="17" xfId="0" applyFont="1" applyFill="1" applyBorder="1" applyAlignment="1">
      <alignment horizontal="center"/>
    </xf>
    <xf numFmtId="0" fontId="13" fillId="13" borderId="17" xfId="0" applyFont="1" applyFill="1" applyBorder="1" applyAlignment="1">
      <alignment horizontal="center"/>
    </xf>
    <xf numFmtId="0" fontId="13" fillId="14" borderId="17" xfId="0" applyFont="1" applyFill="1" applyBorder="1" applyAlignment="1">
      <alignment horizontal="center"/>
    </xf>
    <xf numFmtId="0" fontId="13" fillId="12" borderId="27" xfId="0" applyFont="1" applyFill="1" applyBorder="1" applyAlignment="1">
      <alignment horizontal="center"/>
    </xf>
    <xf numFmtId="0" fontId="13" fillId="13" borderId="27" xfId="0" applyFont="1" applyFill="1" applyBorder="1" applyAlignment="1">
      <alignment horizontal="center"/>
    </xf>
    <xf numFmtId="0" fontId="13" fillId="14" borderId="27" xfId="0" applyFont="1" applyFill="1" applyBorder="1" applyAlignment="1">
      <alignment horizontal="center"/>
    </xf>
    <xf numFmtId="0" fontId="13" fillId="12" borderId="1" xfId="0" applyFont="1" applyFill="1" applyBorder="1" applyAlignment="1">
      <alignment horizontal="center"/>
    </xf>
    <xf numFmtId="166" fontId="15" fillId="4" borderId="1" xfId="0" applyNumberFormat="1" applyFont="1" applyFill="1" applyBorder="1" applyAlignment="1">
      <alignment horizontal="center"/>
    </xf>
    <xf numFmtId="0" fontId="15" fillId="3" borderId="27" xfId="0" applyFont="1" applyFill="1" applyBorder="1" applyAlignment="1">
      <alignment horizontal="center"/>
    </xf>
    <xf numFmtId="0" fontId="14" fillId="10" borderId="18" xfId="0" applyFont="1" applyFill="1" applyBorder="1" applyAlignment="1">
      <alignment horizontal="center"/>
    </xf>
    <xf numFmtId="0" fontId="14" fillId="10" borderId="27" xfId="0" applyFont="1" applyFill="1" applyBorder="1" applyAlignment="1">
      <alignment horizontal="center"/>
    </xf>
    <xf numFmtId="0" fontId="14" fillId="10" borderId="40" xfId="0" applyFont="1" applyFill="1" applyBorder="1" applyAlignment="1">
      <alignment horizontal="center"/>
    </xf>
    <xf numFmtId="0" fontId="13" fillId="0" borderId="36" xfId="0" applyFont="1" applyBorder="1" applyAlignment="1">
      <alignment horizontal="left"/>
    </xf>
    <xf numFmtId="0" fontId="13" fillId="0" borderId="36" xfId="0" applyFont="1" applyBorder="1" applyAlignment="1">
      <alignment horizontal="center"/>
    </xf>
    <xf numFmtId="0" fontId="13" fillId="0" borderId="27" xfId="0" applyFont="1" applyBorder="1" applyAlignment="1" applyProtection="1">
      <alignment horizontal="center"/>
      <protection locked="0"/>
    </xf>
    <xf numFmtId="0" fontId="13" fillId="0" borderId="17" xfId="0" applyFont="1" applyBorder="1" applyAlignment="1" applyProtection="1">
      <alignment horizontal="center"/>
      <protection locked="0"/>
    </xf>
    <xf numFmtId="0" fontId="13" fillId="0" borderId="14" xfId="0" applyFont="1" applyBorder="1" applyAlignment="1" applyProtection="1">
      <alignment horizontal="center"/>
      <protection locked="0"/>
    </xf>
    <xf numFmtId="0" fontId="13" fillId="0" borderId="14" xfId="0" applyFont="1" applyBorder="1" applyAlignment="1">
      <alignment horizontal="center"/>
    </xf>
    <xf numFmtId="165" fontId="13" fillId="0" borderId="1" xfId="0" applyNumberFormat="1" applyFont="1" applyBorder="1" applyAlignment="1" applyProtection="1">
      <alignment horizontal="center"/>
      <protection locked="0"/>
    </xf>
    <xf numFmtId="0" fontId="0" fillId="0" borderId="0" xfId="0" applyAlignment="1">
      <alignment horizontal="right"/>
    </xf>
    <xf numFmtId="166" fontId="13" fillId="0" borderId="27" xfId="0" applyNumberFormat="1" applyFont="1" applyBorder="1" applyAlignment="1">
      <alignment horizontal="center"/>
    </xf>
    <xf numFmtId="1" fontId="0" fillId="0" borderId="0" xfId="0" applyNumberFormat="1" applyAlignment="1">
      <alignment horizontal="left" vertical="top"/>
    </xf>
    <xf numFmtId="1" fontId="8" fillId="0" borderId="0" xfId="14" applyNumberFormat="1" applyAlignment="1">
      <alignment horizontal="left" vertical="top"/>
    </xf>
    <xf numFmtId="0" fontId="8" fillId="0" borderId="0" xfId="14" applyAlignment="1">
      <alignment horizontal="left" vertical="top" wrapText="1"/>
    </xf>
    <xf numFmtId="0" fontId="8" fillId="0" borderId="0" xfId="14" applyAlignment="1">
      <alignment horizontal="left" vertical="top"/>
    </xf>
    <xf numFmtId="0" fontId="8" fillId="0" borderId="0" xfId="14"/>
    <xf numFmtId="0" fontId="0" fillId="0" borderId="0" xfId="0" applyAlignment="1" applyProtection="1">
      <alignment horizontal="center" vertical="center"/>
      <protection hidden="1"/>
    </xf>
    <xf numFmtId="11" fontId="0" fillId="0" borderId="0" xfId="0" applyNumberFormat="1" applyAlignment="1" applyProtection="1">
      <alignment horizontal="center" vertical="center"/>
      <protection hidden="1"/>
    </xf>
    <xf numFmtId="0" fontId="23" fillId="0" borderId="0" xfId="0" applyFont="1" applyAlignment="1" applyProtection="1">
      <alignment horizontal="center" vertical="center"/>
      <protection locked="0"/>
    </xf>
    <xf numFmtId="0" fontId="0" fillId="0" borderId="0" xfId="0" applyAlignment="1" applyProtection="1">
      <alignment horizontal="left" vertical="top"/>
      <protection hidden="1"/>
    </xf>
    <xf numFmtId="11" fontId="0" fillId="0" borderId="0" xfId="0" applyNumberFormat="1" applyAlignment="1" applyProtection="1">
      <alignment horizontal="left" vertical="top"/>
      <protection hidden="1"/>
    </xf>
    <xf numFmtId="0" fontId="0" fillId="0" borderId="1" xfId="0" applyBorder="1" applyAlignment="1">
      <alignment horizontal="center" vertical="center" wrapText="1"/>
    </xf>
    <xf numFmtId="2" fontId="0" fillId="0" borderId="1" xfId="0" applyNumberFormat="1" applyBorder="1" applyAlignment="1">
      <alignment horizontal="center" vertical="center" wrapText="1"/>
    </xf>
    <xf numFmtId="168" fontId="0" fillId="0" borderId="1" xfId="0" applyNumberFormat="1" applyBorder="1" applyAlignment="1">
      <alignment horizontal="center" vertical="center" wrapText="1"/>
    </xf>
    <xf numFmtId="0" fontId="25" fillId="0" borderId="46" xfId="0" applyFont="1" applyBorder="1" applyAlignment="1">
      <alignment horizontal="left" vertical="center" wrapText="1"/>
    </xf>
    <xf numFmtId="0" fontId="25" fillId="0" borderId="46" xfId="0" applyFont="1" applyBorder="1" applyAlignment="1">
      <alignment vertical="center" wrapText="1"/>
    </xf>
    <xf numFmtId="0" fontId="14" fillId="0" borderId="0" xfId="0" applyFont="1"/>
    <xf numFmtId="0" fontId="13" fillId="0" borderId="0" xfId="0" applyFont="1" applyAlignment="1">
      <alignment horizontal="center"/>
    </xf>
    <xf numFmtId="49" fontId="13" fillId="0" borderId="0" xfId="0" applyNumberFormat="1" applyFont="1" applyAlignment="1">
      <alignment horizontal="center"/>
    </xf>
    <xf numFmtId="0" fontId="13" fillId="0" borderId="23" xfId="0" applyFont="1" applyBorder="1"/>
    <xf numFmtId="0" fontId="14" fillId="2" borderId="1" xfId="0" applyFont="1" applyFill="1" applyBorder="1"/>
    <xf numFmtId="0" fontId="13" fillId="4" borderId="1" xfId="0" applyFont="1" applyFill="1" applyBorder="1" applyAlignment="1">
      <alignment horizontal="center"/>
    </xf>
    <xf numFmtId="0" fontId="13" fillId="13" borderId="1" xfId="0" applyFont="1" applyFill="1" applyBorder="1" applyAlignment="1">
      <alignment horizontal="center"/>
    </xf>
    <xf numFmtId="0" fontId="13" fillId="0" borderId="0" xfId="0" applyFont="1" applyAlignment="1">
      <alignment horizontal="left" vertical="center"/>
    </xf>
    <xf numFmtId="0" fontId="13" fillId="0" borderId="0" xfId="0" applyFont="1" applyAlignment="1">
      <alignment horizontal="left" vertical="center" wrapText="1"/>
    </xf>
    <xf numFmtId="165" fontId="13" fillId="13" borderId="1" xfId="0" applyNumberFormat="1" applyFont="1" applyFill="1" applyBorder="1" applyAlignment="1">
      <alignment horizontal="center"/>
    </xf>
    <xf numFmtId="2" fontId="13" fillId="13" borderId="1" xfId="0" applyNumberFormat="1" applyFont="1" applyFill="1" applyBorder="1" applyAlignment="1">
      <alignment horizontal="center"/>
    </xf>
    <xf numFmtId="2" fontId="13" fillId="0" borderId="1" xfId="0" applyNumberFormat="1" applyFont="1" applyBorder="1" applyAlignment="1">
      <alignment horizontal="center"/>
    </xf>
    <xf numFmtId="1" fontId="13" fillId="13" borderId="1" xfId="0" applyNumberFormat="1" applyFont="1" applyFill="1" applyBorder="1" applyAlignment="1">
      <alignment horizontal="center"/>
    </xf>
    <xf numFmtId="1" fontId="13" fillId="0" borderId="1" xfId="0" applyNumberFormat="1" applyFont="1" applyBorder="1" applyAlignment="1">
      <alignment horizontal="center"/>
    </xf>
    <xf numFmtId="2" fontId="13" fillId="0" borderId="0" xfId="0" applyNumberFormat="1" applyFont="1"/>
    <xf numFmtId="1" fontId="13" fillId="4" borderId="1" xfId="0" applyNumberFormat="1" applyFont="1" applyFill="1" applyBorder="1" applyAlignment="1">
      <alignment horizontal="center"/>
    </xf>
    <xf numFmtId="165" fontId="13" fillId="4" borderId="1" xfId="0" applyNumberFormat="1" applyFont="1" applyFill="1" applyBorder="1" applyAlignment="1">
      <alignment horizontal="center"/>
    </xf>
    <xf numFmtId="0" fontId="13" fillId="0" borderId="23" xfId="0" applyFont="1" applyBorder="1" applyAlignment="1">
      <alignment wrapText="1"/>
    </xf>
    <xf numFmtId="0" fontId="13" fillId="0" borderId="22" xfId="0" applyFont="1" applyBorder="1" applyAlignment="1">
      <alignment vertical="center"/>
    </xf>
    <xf numFmtId="1" fontId="13" fillId="13" borderId="1" xfId="0" applyNumberFormat="1" applyFont="1" applyFill="1" applyBorder="1" applyAlignment="1">
      <alignment horizontal="center" vertical="center"/>
    </xf>
    <xf numFmtId="2" fontId="13" fillId="4" borderId="1" xfId="0" applyNumberFormat="1" applyFont="1" applyFill="1" applyBorder="1" applyAlignment="1">
      <alignment horizontal="center"/>
    </xf>
    <xf numFmtId="2" fontId="13" fillId="0" borderId="1" xfId="0" applyNumberFormat="1" applyFont="1" applyBorder="1" applyAlignment="1">
      <alignment horizontal="center" vertical="center"/>
    </xf>
    <xf numFmtId="2" fontId="13" fillId="4" borderId="1" xfId="0" applyNumberFormat="1" applyFont="1" applyFill="1" applyBorder="1" applyAlignment="1">
      <alignment horizontal="center" vertical="center"/>
    </xf>
    <xf numFmtId="0" fontId="13" fillId="0" borderId="1" xfId="0" applyFont="1" applyBorder="1" applyAlignment="1">
      <alignment vertical="center"/>
    </xf>
    <xf numFmtId="0" fontId="13" fillId="0" borderId="23" xfId="0" applyFont="1" applyBorder="1" applyAlignment="1">
      <alignment vertical="center" wrapText="1"/>
    </xf>
    <xf numFmtId="166" fontId="13" fillId="13" borderId="1" xfId="0" applyNumberFormat="1" applyFont="1" applyFill="1" applyBorder="1" applyAlignment="1">
      <alignment horizontal="center"/>
    </xf>
    <xf numFmtId="166" fontId="13" fillId="0" borderId="1" xfId="0" applyNumberFormat="1" applyFont="1" applyBorder="1" applyAlignment="1">
      <alignment horizontal="center"/>
    </xf>
    <xf numFmtId="0" fontId="13" fillId="0" borderId="33" xfId="0" applyFont="1" applyBorder="1"/>
    <xf numFmtId="0" fontId="13" fillId="0" borderId="39" xfId="0" applyFont="1" applyBorder="1"/>
    <xf numFmtId="0" fontId="18" fillId="0" borderId="15" xfId="0" quotePrefix="1" applyFont="1" applyBorder="1"/>
    <xf numFmtId="0" fontId="13" fillId="0" borderId="17" xfId="0" applyFont="1" applyBorder="1" applyAlignment="1">
      <alignment horizontal="center" vertical="top"/>
    </xf>
    <xf numFmtId="0" fontId="13" fillId="0" borderId="36" xfId="0" applyFont="1" applyBorder="1" applyAlignment="1">
      <alignment horizontal="center" vertical="top"/>
    </xf>
    <xf numFmtId="0" fontId="13" fillId="0" borderId="36" xfId="0" applyFont="1" applyBorder="1"/>
    <xf numFmtId="0" fontId="13" fillId="0" borderId="47" xfId="0" applyFont="1" applyBorder="1"/>
    <xf numFmtId="0" fontId="13" fillId="0" borderId="46" xfId="0" applyFont="1" applyBorder="1" applyAlignment="1">
      <alignment horizontal="center" vertical="center"/>
    </xf>
    <xf numFmtId="0" fontId="13" fillId="0" borderId="44" xfId="0" applyFont="1" applyBorder="1" applyAlignment="1">
      <alignment horizontal="center" vertical="center"/>
    </xf>
    <xf numFmtId="0" fontId="13" fillId="0" borderId="38" xfId="0" applyFont="1" applyBorder="1" applyAlignment="1">
      <alignment horizontal="center" vertical="center"/>
    </xf>
    <xf numFmtId="0" fontId="13" fillId="0" borderId="1" xfId="0" applyFont="1" applyBorder="1" applyAlignment="1">
      <alignment horizontal="center" vertical="top"/>
    </xf>
    <xf numFmtId="0" fontId="13" fillId="4" borderId="1" xfId="0" applyFont="1" applyFill="1" applyBorder="1" applyAlignment="1">
      <alignment horizontal="center" vertical="top"/>
    </xf>
    <xf numFmtId="0" fontId="13" fillId="0" borderId="55" xfId="0" applyFont="1" applyBorder="1" applyAlignment="1">
      <alignment horizontal="center"/>
    </xf>
    <xf numFmtId="0" fontId="13" fillId="0" borderId="6" xfId="0" applyFont="1" applyBorder="1" applyAlignment="1">
      <alignment horizontal="center"/>
    </xf>
    <xf numFmtId="0" fontId="13" fillId="0" borderId="51" xfId="0" applyFont="1" applyBorder="1" applyAlignment="1">
      <alignment horizontal="center"/>
    </xf>
    <xf numFmtId="0" fontId="13" fillId="0" borderId="52" xfId="0" applyFont="1" applyBorder="1" applyAlignment="1">
      <alignment horizontal="center"/>
    </xf>
    <xf numFmtId="0" fontId="13" fillId="0" borderId="4" xfId="0" applyFont="1" applyBorder="1" applyAlignment="1">
      <alignment horizontal="center"/>
    </xf>
    <xf numFmtId="166" fontId="13" fillId="0" borderId="1" xfId="0" applyNumberFormat="1" applyFont="1" applyBorder="1" applyAlignment="1">
      <alignment horizontal="center" vertical="top"/>
    </xf>
    <xf numFmtId="166" fontId="13" fillId="4" borderId="1" xfId="0" applyNumberFormat="1" applyFont="1" applyFill="1" applyBorder="1" applyAlignment="1">
      <alignment horizontal="center" vertical="top"/>
    </xf>
    <xf numFmtId="2" fontId="13" fillId="0" borderId="1" xfId="0" applyNumberFormat="1" applyFont="1" applyBorder="1" applyAlignment="1">
      <alignment horizontal="center" vertical="top"/>
    </xf>
    <xf numFmtId="2" fontId="13" fillId="4" borderId="1" xfId="0" applyNumberFormat="1" applyFont="1" applyFill="1" applyBorder="1" applyAlignment="1">
      <alignment horizontal="center" vertical="top"/>
    </xf>
    <xf numFmtId="165" fontId="13" fillId="0" borderId="1" xfId="0" applyNumberFormat="1" applyFont="1" applyBorder="1" applyAlignment="1">
      <alignment horizontal="center" vertical="top"/>
    </xf>
    <xf numFmtId="165" fontId="13" fillId="4" borderId="1" xfId="0" applyNumberFormat="1" applyFont="1" applyFill="1" applyBorder="1" applyAlignment="1">
      <alignment horizontal="center" vertical="top"/>
    </xf>
    <xf numFmtId="0" fontId="13" fillId="17" borderId="33" xfId="0" applyFont="1" applyFill="1" applyBorder="1"/>
    <xf numFmtId="0" fontId="13" fillId="17" borderId="0" xfId="0" applyFont="1" applyFill="1"/>
    <xf numFmtId="0" fontId="13" fillId="17" borderId="39" xfId="0" applyFont="1" applyFill="1" applyBorder="1"/>
    <xf numFmtId="166" fontId="13" fillId="4" borderId="1" xfId="0" applyNumberFormat="1" applyFont="1" applyFill="1" applyBorder="1" applyAlignment="1">
      <alignment horizontal="center"/>
    </xf>
    <xf numFmtId="0" fontId="13" fillId="0" borderId="53" xfId="0" applyFont="1" applyBorder="1" applyAlignment="1">
      <alignment horizontal="center"/>
    </xf>
    <xf numFmtId="0" fontId="13" fillId="0" borderId="54" xfId="0" applyFont="1" applyBorder="1" applyAlignment="1">
      <alignment horizontal="center"/>
    </xf>
    <xf numFmtId="0" fontId="13" fillId="0" borderId="1" xfId="0" applyFont="1" applyBorder="1" applyAlignment="1">
      <alignment horizontal="center" vertical="center"/>
    </xf>
    <xf numFmtId="0" fontId="13" fillId="4" borderId="1" xfId="0" applyFont="1" applyFill="1" applyBorder="1" applyAlignment="1">
      <alignment horizontal="center" vertical="center"/>
    </xf>
    <xf numFmtId="0" fontId="13" fillId="0" borderId="23" xfId="0" applyFont="1" applyBorder="1" applyAlignment="1">
      <alignment vertical="center"/>
    </xf>
    <xf numFmtId="0" fontId="13" fillId="0" borderId="26" xfId="0" applyFont="1" applyBorder="1" applyAlignment="1">
      <alignment vertical="center"/>
    </xf>
    <xf numFmtId="0" fontId="13" fillId="0" borderId="27" xfId="0" applyFont="1" applyBorder="1" applyAlignment="1">
      <alignment horizontal="center" vertical="center"/>
    </xf>
    <xf numFmtId="0" fontId="13" fillId="4" borderId="27" xfId="0" applyFont="1" applyFill="1" applyBorder="1" applyAlignment="1">
      <alignment horizontal="center" vertical="center"/>
    </xf>
    <xf numFmtId="0" fontId="13" fillId="0" borderId="27" xfId="0" applyFont="1" applyBorder="1" applyAlignment="1">
      <alignment vertical="center"/>
    </xf>
    <xf numFmtId="0" fontId="13" fillId="0" borderId="40" xfId="0" applyFont="1" applyBorder="1" applyAlignment="1">
      <alignment vertical="center"/>
    </xf>
    <xf numFmtId="0" fontId="13" fillId="8" borderId="1" xfId="0" applyFont="1" applyFill="1" applyBorder="1" applyAlignment="1" applyProtection="1">
      <alignment horizontal="center"/>
      <protection locked="0"/>
    </xf>
    <xf numFmtId="1" fontId="13" fillId="0" borderId="1" xfId="0" applyNumberFormat="1" applyFont="1" applyBorder="1" applyAlignment="1" applyProtection="1">
      <alignment horizontal="center"/>
      <protection locked="0"/>
    </xf>
    <xf numFmtId="2" fontId="13" fillId="0" borderId="1" xfId="0" applyNumberFormat="1" applyFont="1" applyBorder="1" applyAlignment="1" applyProtection="1">
      <alignment horizontal="center" vertical="center"/>
      <protection locked="0"/>
    </xf>
    <xf numFmtId="166" fontId="13" fillId="0" borderId="1" xfId="0" applyNumberFormat="1" applyFont="1" applyBorder="1" applyAlignment="1" applyProtection="1">
      <alignment horizontal="center"/>
      <protection locked="0"/>
    </xf>
    <xf numFmtId="0" fontId="13" fillId="0" borderId="1" xfId="0" applyFont="1" applyBorder="1" applyAlignment="1" applyProtection="1">
      <alignment horizontal="center" vertical="top"/>
      <protection locked="0"/>
    </xf>
    <xf numFmtId="166" fontId="13" fillId="0" borderId="1" xfId="0" applyNumberFormat="1" applyFont="1" applyBorder="1" applyAlignment="1" applyProtection="1">
      <alignment horizontal="center" vertical="top"/>
      <protection locked="0"/>
    </xf>
    <xf numFmtId="2" fontId="13" fillId="0" borderId="1" xfId="0" applyNumberFormat="1" applyFont="1" applyBorder="1" applyAlignment="1" applyProtection="1">
      <alignment horizontal="center" vertical="top"/>
      <protection locked="0"/>
    </xf>
    <xf numFmtId="165" fontId="13" fillId="0" borderId="1" xfId="0" applyNumberFormat="1" applyFont="1" applyBorder="1" applyAlignment="1" applyProtection="1">
      <alignment horizontal="center" vertical="top"/>
      <protection locked="0"/>
    </xf>
    <xf numFmtId="0" fontId="13" fillId="5" borderId="17" xfId="0" applyFont="1" applyFill="1" applyBorder="1" applyAlignment="1" applyProtection="1">
      <alignment horizontal="center"/>
      <protection locked="0"/>
    </xf>
    <xf numFmtId="0" fontId="13" fillId="5" borderId="27" xfId="0" applyFont="1" applyFill="1" applyBorder="1" applyAlignment="1" applyProtection="1">
      <alignment horizontal="center"/>
      <protection locked="0"/>
    </xf>
    <xf numFmtId="0" fontId="13" fillId="5" borderId="14" xfId="0" applyFont="1" applyFill="1" applyBorder="1" applyAlignment="1" applyProtection="1">
      <alignment horizontal="center"/>
      <protection locked="0"/>
    </xf>
    <xf numFmtId="165" fontId="13" fillId="5" borderId="1" xfId="0" applyNumberFormat="1" applyFont="1" applyFill="1" applyBorder="1" applyAlignment="1" applyProtection="1">
      <alignment horizontal="center"/>
      <protection locked="0"/>
    </xf>
    <xf numFmtId="0" fontId="13" fillId="5" borderId="27" xfId="0" applyFont="1" applyFill="1" applyBorder="1" applyAlignment="1">
      <alignment horizontal="center"/>
    </xf>
    <xf numFmtId="0" fontId="13" fillId="5" borderId="36" xfId="0" applyFont="1" applyFill="1" applyBorder="1" applyAlignment="1" applyProtection="1">
      <alignment horizontal="center"/>
      <protection locked="0"/>
    </xf>
    <xf numFmtId="0" fontId="14" fillId="19" borderId="22" xfId="0" applyFont="1" applyFill="1" applyBorder="1" applyAlignment="1">
      <alignment horizontal="center"/>
    </xf>
    <xf numFmtId="0" fontId="14" fillId="19" borderId="1" xfId="0" applyFont="1" applyFill="1" applyBorder="1" applyAlignment="1">
      <alignment horizontal="center"/>
    </xf>
    <xf numFmtId="0" fontId="14" fillId="19" borderId="23" xfId="0" applyFont="1" applyFill="1" applyBorder="1" applyAlignment="1">
      <alignment horizontal="center"/>
    </xf>
    <xf numFmtId="0" fontId="14" fillId="19" borderId="19" xfId="0" applyFont="1" applyFill="1" applyBorder="1" applyAlignment="1">
      <alignment horizontal="center"/>
    </xf>
    <xf numFmtId="0" fontId="14" fillId="19" borderId="20" xfId="0" applyFont="1" applyFill="1" applyBorder="1" applyAlignment="1">
      <alignment horizontal="center"/>
    </xf>
    <xf numFmtId="0" fontId="14" fillId="19" borderId="21" xfId="0" applyFont="1" applyFill="1" applyBorder="1" applyAlignment="1">
      <alignment horizontal="center"/>
    </xf>
    <xf numFmtId="0" fontId="14" fillId="19" borderId="46" xfId="0" applyFont="1" applyFill="1" applyBorder="1" applyAlignment="1">
      <alignment horizontal="center"/>
    </xf>
    <xf numFmtId="0" fontId="15" fillId="5" borderId="22" xfId="0" applyFont="1" applyFill="1" applyBorder="1" applyAlignment="1">
      <alignment horizontal="left"/>
    </xf>
    <xf numFmtId="0" fontId="15" fillId="5" borderId="1" xfId="0" applyFont="1" applyFill="1" applyBorder="1" applyAlignment="1">
      <alignment horizontal="center"/>
    </xf>
    <xf numFmtId="0" fontId="15" fillId="5" borderId="23" xfId="0" applyFont="1" applyFill="1" applyBorder="1" applyAlignment="1">
      <alignment horizontal="center"/>
    </xf>
    <xf numFmtId="167" fontId="15" fillId="11" borderId="1" xfId="1" applyNumberFormat="1" applyFont="1" applyFill="1" applyBorder="1" applyAlignment="1" applyProtection="1">
      <alignment horizontal="center" vertical="center"/>
    </xf>
    <xf numFmtId="167" fontId="15" fillId="11" borderId="23" xfId="1" applyNumberFormat="1" applyFont="1" applyFill="1" applyBorder="1" applyAlignment="1" applyProtection="1">
      <alignment horizontal="center" vertical="center"/>
    </xf>
    <xf numFmtId="0" fontId="13" fillId="0" borderId="59" xfId="0" applyFont="1" applyBorder="1"/>
    <xf numFmtId="0" fontId="13" fillId="4" borderId="17" xfId="0" applyFont="1" applyFill="1" applyBorder="1" applyAlignment="1">
      <alignment horizontal="center"/>
    </xf>
    <xf numFmtId="0" fontId="13" fillId="0" borderId="58" xfId="0" applyFont="1" applyBorder="1"/>
    <xf numFmtId="0" fontId="13" fillId="4" borderId="27" xfId="0" applyFont="1" applyFill="1" applyBorder="1" applyAlignment="1">
      <alignment horizontal="center"/>
    </xf>
    <xf numFmtId="0" fontId="15" fillId="5" borderId="22" xfId="0" applyFont="1" applyFill="1" applyBorder="1"/>
    <xf numFmtId="0" fontId="15" fillId="5" borderId="23" xfId="0" applyFont="1" applyFill="1" applyBorder="1"/>
    <xf numFmtId="0" fontId="13" fillId="0" borderId="5" xfId="0" applyFont="1" applyBorder="1"/>
    <xf numFmtId="0" fontId="13" fillId="0" borderId="1" xfId="0" applyFont="1" applyBorder="1" applyAlignment="1">
      <alignment horizontal="left"/>
    </xf>
    <xf numFmtId="0" fontId="13" fillId="0" borderId="9" xfId="0" applyFont="1" applyBorder="1"/>
    <xf numFmtId="0" fontId="13" fillId="0" borderId="14" xfId="0" applyFont="1" applyBorder="1" applyAlignment="1">
      <alignment horizontal="left"/>
    </xf>
    <xf numFmtId="0" fontId="13" fillId="4" borderId="14" xfId="0" applyFont="1" applyFill="1" applyBorder="1" applyAlignment="1">
      <alignment horizontal="center"/>
    </xf>
    <xf numFmtId="165" fontId="13" fillId="4" borderId="17" xfId="0" applyNumberFormat="1" applyFont="1" applyFill="1" applyBorder="1" applyAlignment="1">
      <alignment horizontal="center"/>
    </xf>
    <xf numFmtId="165" fontId="13" fillId="4" borderId="27" xfId="0" applyNumberFormat="1" applyFont="1" applyFill="1" applyBorder="1" applyAlignment="1">
      <alignment horizontal="center"/>
    </xf>
    <xf numFmtId="0" fontId="15" fillId="5" borderId="26" xfId="0" applyFont="1" applyFill="1" applyBorder="1"/>
    <xf numFmtId="0" fontId="15" fillId="5" borderId="27" xfId="0" applyFont="1" applyFill="1" applyBorder="1" applyAlignment="1">
      <alignment horizontal="center"/>
    </xf>
    <xf numFmtId="0" fontId="15" fillId="5" borderId="40" xfId="0" applyFont="1" applyFill="1" applyBorder="1"/>
    <xf numFmtId="0" fontId="13" fillId="0" borderId="12" xfId="0" applyFont="1" applyBorder="1"/>
    <xf numFmtId="0" fontId="13" fillId="4" borderId="36" xfId="0" applyFont="1" applyFill="1" applyBorder="1" applyAlignment="1">
      <alignment horizontal="center"/>
    </xf>
    <xf numFmtId="0" fontId="14" fillId="19" borderId="46" xfId="0" applyFont="1" applyFill="1" applyBorder="1"/>
    <xf numFmtId="0" fontId="13" fillId="13" borderId="18" xfId="0" applyFont="1" applyFill="1" applyBorder="1" applyAlignment="1">
      <alignment horizontal="center"/>
    </xf>
    <xf numFmtId="0" fontId="13" fillId="13" borderId="23" xfId="0" applyFont="1" applyFill="1" applyBorder="1" applyAlignment="1">
      <alignment horizontal="center"/>
    </xf>
    <xf numFmtId="0" fontId="13" fillId="13" borderId="40" xfId="0" applyFont="1" applyFill="1" applyBorder="1" applyAlignment="1">
      <alignment horizontal="center"/>
    </xf>
    <xf numFmtId="0" fontId="1" fillId="18" borderId="27" xfId="0" applyFont="1" applyFill="1" applyBorder="1" applyAlignment="1">
      <alignment horizontal="left" vertical="center" wrapText="1"/>
    </xf>
    <xf numFmtId="0" fontId="1" fillId="18" borderId="14" xfId="0" applyFont="1" applyFill="1" applyBorder="1" applyAlignment="1">
      <alignment horizontal="left" vertical="center" wrapText="1"/>
    </xf>
    <xf numFmtId="0" fontId="1" fillId="18" borderId="1" xfId="0" applyFont="1" applyFill="1" applyBorder="1" applyAlignment="1">
      <alignment horizontal="left" vertical="center" wrapText="1"/>
    </xf>
    <xf numFmtId="0" fontId="7" fillId="0" borderId="1" xfId="3" applyFill="1" applyBorder="1" applyAlignment="1" applyProtection="1">
      <alignment horizontal="left" vertical="top" wrapText="1"/>
    </xf>
    <xf numFmtId="0" fontId="9" fillId="0" borderId="1" xfId="0" applyFont="1" applyBorder="1" applyAlignment="1">
      <alignment horizontal="left" vertical="top" wrapText="1"/>
    </xf>
    <xf numFmtId="0" fontId="9" fillId="0" borderId="0" xfId="0" applyFont="1" applyAlignment="1">
      <alignment horizontal="left" vertical="top" wrapText="1"/>
    </xf>
    <xf numFmtId="0" fontId="13" fillId="17" borderId="1" xfId="0" applyFont="1" applyFill="1" applyBorder="1" applyAlignment="1">
      <alignment horizontal="center"/>
    </xf>
    <xf numFmtId="0" fontId="13" fillId="17" borderId="1" xfId="0" applyFont="1" applyFill="1" applyBorder="1"/>
    <xf numFmtId="2" fontId="13" fillId="17" borderId="1" xfId="0" applyNumberFormat="1" applyFont="1" applyFill="1" applyBorder="1" applyAlignment="1">
      <alignment horizontal="center"/>
    </xf>
    <xf numFmtId="165" fontId="13" fillId="13" borderId="17" xfId="0" applyNumberFormat="1" applyFont="1" applyFill="1" applyBorder="1" applyAlignment="1">
      <alignment horizontal="center"/>
    </xf>
    <xf numFmtId="165" fontId="13" fillId="0" borderId="17" xfId="0" applyNumberFormat="1" applyFont="1" applyBorder="1" applyAlignment="1" applyProtection="1">
      <alignment horizontal="center"/>
      <protection locked="0"/>
    </xf>
    <xf numFmtId="165" fontId="13" fillId="0" borderId="17" xfId="0" applyNumberFormat="1" applyFont="1" applyBorder="1" applyAlignment="1">
      <alignment horizontal="center"/>
    </xf>
    <xf numFmtId="0" fontId="13" fillId="0" borderId="18" xfId="0" applyFont="1" applyBorder="1"/>
    <xf numFmtId="2" fontId="13" fillId="0" borderId="27" xfId="0" applyNumberFormat="1" applyFont="1" applyBorder="1" applyAlignment="1" applyProtection="1">
      <alignment horizontal="center"/>
      <protection locked="0"/>
    </xf>
    <xf numFmtId="2" fontId="13" fillId="4" borderId="27" xfId="0" applyNumberFormat="1" applyFont="1" applyFill="1" applyBorder="1" applyAlignment="1">
      <alignment horizontal="center"/>
    </xf>
    <xf numFmtId="0" fontId="13" fillId="0" borderId="40" xfId="0" applyFont="1" applyBorder="1"/>
    <xf numFmtId="0" fontId="21" fillId="19" borderId="42" xfId="0" applyFont="1" applyFill="1" applyBorder="1" applyAlignment="1">
      <alignment wrapText="1"/>
    </xf>
    <xf numFmtId="0" fontId="13" fillId="0" borderId="59" xfId="0" applyFont="1" applyBorder="1" applyAlignment="1">
      <alignment wrapText="1"/>
    </xf>
    <xf numFmtId="0" fontId="13" fillId="5" borderId="17" xfId="0" applyFont="1" applyFill="1" applyBorder="1" applyAlignment="1" applyProtection="1">
      <alignment horizontal="center" vertical="center"/>
      <protection locked="0"/>
    </xf>
    <xf numFmtId="0" fontId="13" fillId="12" borderId="14" xfId="0" applyFont="1" applyFill="1" applyBorder="1" applyAlignment="1">
      <alignment horizontal="center"/>
    </xf>
    <xf numFmtId="0" fontId="13" fillId="12" borderId="36" xfId="0" applyFont="1" applyFill="1" applyBorder="1" applyAlignment="1">
      <alignment horizontal="center"/>
    </xf>
    <xf numFmtId="0" fontId="13" fillId="13" borderId="14" xfId="0" applyFont="1" applyFill="1" applyBorder="1" applyAlignment="1">
      <alignment horizontal="center"/>
    </xf>
    <xf numFmtId="0" fontId="13" fillId="13" borderId="36" xfId="0" applyFont="1" applyFill="1" applyBorder="1" applyAlignment="1">
      <alignment horizontal="center"/>
    </xf>
    <xf numFmtId="0" fontId="13" fillId="15" borderId="1" xfId="0" applyFont="1" applyFill="1" applyBorder="1" applyAlignment="1">
      <alignment horizontal="center"/>
    </xf>
    <xf numFmtId="0" fontId="13" fillId="15" borderId="14" xfId="0" applyFont="1" applyFill="1" applyBorder="1" applyAlignment="1">
      <alignment horizontal="center"/>
    </xf>
    <xf numFmtId="165" fontId="13" fillId="15" borderId="1" xfId="0" applyNumberFormat="1" applyFont="1" applyFill="1" applyBorder="1" applyAlignment="1">
      <alignment horizontal="center"/>
    </xf>
    <xf numFmtId="165" fontId="13" fillId="15" borderId="27" xfId="0" applyNumberFormat="1" applyFont="1" applyFill="1" applyBorder="1" applyAlignment="1">
      <alignment horizontal="center"/>
    </xf>
    <xf numFmtId="0" fontId="13" fillId="15" borderId="36" xfId="0" applyFont="1" applyFill="1" applyBorder="1" applyAlignment="1">
      <alignment horizontal="center"/>
    </xf>
    <xf numFmtId="0" fontId="8" fillId="0" borderId="0" xfId="0" applyFont="1" applyAlignment="1">
      <alignment horizontal="left"/>
    </xf>
    <xf numFmtId="0" fontId="14" fillId="19" borderId="46" xfId="0" applyFont="1" applyFill="1" applyBorder="1" applyAlignment="1">
      <alignment horizontal="center" wrapText="1"/>
    </xf>
    <xf numFmtId="0" fontId="6" fillId="0" borderId="0" xfId="0" applyFont="1"/>
    <xf numFmtId="0" fontId="26" fillId="0" borderId="0" xfId="0" applyFont="1"/>
    <xf numFmtId="0" fontId="27" fillId="0" borderId="0" xfId="0" applyFont="1"/>
    <xf numFmtId="169" fontId="0" fillId="0" borderId="0" xfId="0" applyNumberFormat="1" applyAlignment="1">
      <alignment wrapText="1"/>
    </xf>
    <xf numFmtId="0" fontId="26" fillId="0" borderId="0" xfId="0" applyFont="1" applyAlignment="1">
      <alignment vertical="center"/>
    </xf>
    <xf numFmtId="169" fontId="0" fillId="0" borderId="1" xfId="0" applyNumberFormat="1" applyBorder="1"/>
    <xf numFmtId="169" fontId="0" fillId="0" borderId="0" xfId="0" applyNumberFormat="1"/>
    <xf numFmtId="166" fontId="13" fillId="0" borderId="0" xfId="0" applyNumberFormat="1" applyFont="1"/>
    <xf numFmtId="164" fontId="4" fillId="0" borderId="0" xfId="1" applyFont="1"/>
    <xf numFmtId="11" fontId="4" fillId="0" borderId="0" xfId="0" applyNumberFormat="1" applyFont="1"/>
    <xf numFmtId="0" fontId="4" fillId="0" borderId="0" xfId="0" applyFont="1" applyAlignment="1">
      <alignment vertical="center"/>
    </xf>
    <xf numFmtId="0" fontId="4" fillId="0" borderId="0" xfId="0" applyFont="1" applyAlignment="1">
      <alignment horizontal="left" vertical="center" indent="5"/>
    </xf>
    <xf numFmtId="0" fontId="13" fillId="17" borderId="34" xfId="0" applyFont="1" applyFill="1" applyBorder="1" applyAlignment="1">
      <alignment horizontal="left" vertical="center" wrapText="1"/>
    </xf>
    <xf numFmtId="0" fontId="13" fillId="17" borderId="13" xfId="0" applyFont="1" applyFill="1" applyBorder="1" applyAlignment="1">
      <alignment horizontal="left" vertical="center" wrapText="1"/>
    </xf>
    <xf numFmtId="0" fontId="13" fillId="17" borderId="41" xfId="0" applyFont="1" applyFill="1" applyBorder="1" applyAlignment="1">
      <alignment horizontal="left" vertical="center" wrapText="1"/>
    </xf>
    <xf numFmtId="0" fontId="19" fillId="17" borderId="32" xfId="0" applyFont="1" applyFill="1" applyBorder="1" applyAlignment="1">
      <alignment vertical="center" wrapText="1"/>
    </xf>
    <xf numFmtId="0" fontId="19" fillId="17" borderId="45" xfId="0" applyFont="1" applyFill="1" applyBorder="1" applyAlignment="1">
      <alignment vertical="center" wrapText="1"/>
    </xf>
    <xf numFmtId="0" fontId="19" fillId="17" borderId="38" xfId="0" applyFont="1" applyFill="1" applyBorder="1" applyAlignment="1">
      <alignment vertical="center" wrapText="1"/>
    </xf>
    <xf numFmtId="0" fontId="19" fillId="17" borderId="33" xfId="0" applyFont="1" applyFill="1" applyBorder="1" applyAlignment="1">
      <alignment vertical="center" wrapText="1"/>
    </xf>
    <xf numFmtId="0" fontId="19" fillId="17" borderId="0" xfId="0" applyFont="1" applyFill="1" applyAlignment="1">
      <alignment vertical="center" wrapText="1"/>
    </xf>
    <xf numFmtId="0" fontId="19" fillId="17" borderId="39" xfId="0" applyFont="1" applyFill="1" applyBorder="1" applyAlignment="1">
      <alignment vertical="center" wrapText="1"/>
    </xf>
    <xf numFmtId="0" fontId="13" fillId="0" borderId="45" xfId="0" applyFont="1" applyBorder="1" applyAlignment="1">
      <alignment horizontal="center"/>
    </xf>
    <xf numFmtId="0" fontId="24" fillId="0" borderId="13" xfId="0" applyFont="1" applyBorder="1" applyAlignment="1">
      <alignment horizontal="center" vertical="center"/>
    </xf>
    <xf numFmtId="0" fontId="13" fillId="0" borderId="48" xfId="0" applyFont="1" applyBorder="1" applyAlignment="1">
      <alignment horizontal="center" vertical="center" wrapText="1"/>
    </xf>
    <xf numFmtId="0" fontId="13" fillId="0" borderId="49" xfId="0" applyFont="1" applyBorder="1" applyAlignment="1">
      <alignment horizontal="center" vertical="center" wrapText="1"/>
    </xf>
    <xf numFmtId="0" fontId="13" fillId="0" borderId="50" xfId="0" applyFont="1" applyBorder="1" applyAlignment="1">
      <alignment horizontal="center" vertical="center" wrapText="1"/>
    </xf>
    <xf numFmtId="0" fontId="18" fillId="0" borderId="32" xfId="0" applyFont="1" applyBorder="1" applyAlignment="1">
      <alignment horizontal="left" wrapText="1"/>
    </xf>
    <xf numFmtId="0" fontId="18" fillId="0" borderId="45" xfId="0" applyFont="1" applyBorder="1" applyAlignment="1">
      <alignment horizontal="left" wrapText="1"/>
    </xf>
    <xf numFmtId="0" fontId="18" fillId="0" borderId="38" xfId="0" applyFont="1" applyBorder="1" applyAlignment="1">
      <alignment horizontal="left" wrapText="1"/>
    </xf>
    <xf numFmtId="0" fontId="18" fillId="0" borderId="33" xfId="0" applyFont="1" applyBorder="1" applyAlignment="1">
      <alignment horizontal="left" wrapText="1"/>
    </xf>
    <xf numFmtId="0" fontId="18" fillId="0" borderId="0" xfId="0" applyFont="1" applyAlignment="1">
      <alignment horizontal="left" wrapText="1"/>
    </xf>
    <xf numFmtId="0" fontId="18" fillId="0" borderId="39" xfId="0" applyFont="1" applyBorder="1" applyAlignment="1">
      <alignment horizontal="left" wrapText="1"/>
    </xf>
    <xf numFmtId="0" fontId="18" fillId="0" borderId="34" xfId="0" applyFont="1" applyBorder="1" applyAlignment="1">
      <alignment horizontal="left" wrapText="1"/>
    </xf>
    <xf numFmtId="0" fontId="18" fillId="0" borderId="13" xfId="0" applyFont="1" applyBorder="1" applyAlignment="1">
      <alignment horizontal="left" wrapText="1"/>
    </xf>
    <xf numFmtId="0" fontId="18" fillId="0" borderId="41" xfId="0" applyFont="1" applyBorder="1" applyAlignment="1">
      <alignment horizontal="left" wrapText="1"/>
    </xf>
    <xf numFmtId="0" fontId="13" fillId="5" borderId="7" xfId="0" applyFont="1" applyFill="1" applyBorder="1" applyAlignment="1">
      <alignment horizontal="left" vertical="top" wrapText="1"/>
    </xf>
    <xf numFmtId="0" fontId="13" fillId="5" borderId="8" xfId="0" applyFont="1" applyFill="1" applyBorder="1" applyAlignment="1">
      <alignment horizontal="left" vertical="top" wrapText="1"/>
    </xf>
    <xf numFmtId="0" fontId="13" fillId="5" borderId="9" xfId="0" applyFont="1" applyFill="1" applyBorder="1" applyAlignment="1">
      <alignment horizontal="left" vertical="top" wrapText="1"/>
    </xf>
    <xf numFmtId="0" fontId="13" fillId="5" borderId="2" xfId="0" applyFont="1" applyFill="1" applyBorder="1" applyAlignment="1">
      <alignment horizontal="left" vertical="top" wrapText="1"/>
    </xf>
    <xf numFmtId="0" fontId="13" fillId="5" borderId="0" xfId="0" applyFont="1" applyFill="1" applyAlignment="1">
      <alignment horizontal="left" vertical="top" wrapText="1"/>
    </xf>
    <xf numFmtId="0" fontId="13" fillId="5" borderId="10" xfId="0" applyFont="1" applyFill="1" applyBorder="1" applyAlignment="1">
      <alignment horizontal="left" vertical="top" wrapText="1"/>
    </xf>
    <xf numFmtId="0" fontId="18" fillId="0" borderId="15" xfId="0" applyFont="1" applyBorder="1" applyAlignment="1">
      <alignment horizontal="center"/>
    </xf>
    <xf numFmtId="0" fontId="18" fillId="0" borderId="44" xfId="0" applyFont="1" applyBorder="1" applyAlignment="1">
      <alignment horizontal="center"/>
    </xf>
    <xf numFmtId="0" fontId="18" fillId="0" borderId="34" xfId="0" applyFont="1" applyBorder="1" applyAlignment="1">
      <alignment horizontal="left"/>
    </xf>
    <xf numFmtId="0" fontId="18" fillId="0" borderId="13" xfId="0" applyFont="1" applyBorder="1" applyAlignment="1">
      <alignment horizontal="left"/>
    </xf>
    <xf numFmtId="0" fontId="18" fillId="0" borderId="32" xfId="0" applyFont="1" applyBorder="1" applyAlignment="1">
      <alignment horizontal="center"/>
    </xf>
    <xf numFmtId="0" fontId="18" fillId="0" borderId="45" xfId="0" applyFont="1" applyBorder="1" applyAlignment="1">
      <alignment horizontal="center"/>
    </xf>
    <xf numFmtId="0" fontId="18" fillId="0" borderId="38" xfId="0" applyFont="1" applyBorder="1" applyAlignment="1">
      <alignment horizontal="center"/>
    </xf>
    <xf numFmtId="0" fontId="16" fillId="16" borderId="42" xfId="2" applyFont="1" applyBorder="1" applyAlignment="1" applyProtection="1">
      <alignment horizontal="left"/>
    </xf>
    <xf numFmtId="0" fontId="16" fillId="16" borderId="15" xfId="2" applyFont="1" applyBorder="1" applyAlignment="1" applyProtection="1">
      <alignment horizontal="left"/>
    </xf>
    <xf numFmtId="0" fontId="16" fillId="16" borderId="44" xfId="2" applyFont="1" applyBorder="1" applyAlignment="1" applyProtection="1">
      <alignment horizontal="left"/>
    </xf>
    <xf numFmtId="0" fontId="21" fillId="18" borderId="42" xfId="0" applyFont="1" applyFill="1" applyBorder="1" applyAlignment="1">
      <alignment horizontal="center"/>
    </xf>
    <xf numFmtId="0" fontId="21" fillId="18" borderId="15" xfId="0" applyFont="1" applyFill="1" applyBorder="1" applyAlignment="1">
      <alignment horizontal="center"/>
    </xf>
    <xf numFmtId="0" fontId="21" fillId="18" borderId="44" xfId="0" applyFont="1" applyFill="1" applyBorder="1" applyAlignment="1">
      <alignment horizontal="center"/>
    </xf>
    <xf numFmtId="0" fontId="22" fillId="18" borderId="19" xfId="0" applyFont="1" applyFill="1" applyBorder="1" applyAlignment="1">
      <alignment horizontal="center" vertical="center"/>
    </xf>
    <xf numFmtId="0" fontId="22" fillId="18" borderId="20" xfId="0" applyFont="1" applyFill="1" applyBorder="1" applyAlignment="1">
      <alignment horizontal="center" vertical="center"/>
    </xf>
    <xf numFmtId="0" fontId="22" fillId="18" borderId="21" xfId="0" applyFont="1" applyFill="1" applyBorder="1" applyAlignment="1">
      <alignment horizontal="center" vertical="center"/>
    </xf>
    <xf numFmtId="0" fontId="14" fillId="19" borderId="46" xfId="0" applyFont="1" applyFill="1" applyBorder="1" applyAlignment="1">
      <alignment horizontal="center" vertical="center"/>
    </xf>
    <xf numFmtId="0" fontId="13" fillId="17" borderId="21" xfId="0" applyFont="1" applyFill="1" applyBorder="1" applyAlignment="1">
      <alignment horizontal="center" vertical="center"/>
    </xf>
    <xf numFmtId="0" fontId="13" fillId="17" borderId="28" xfId="0" applyFont="1" applyFill="1" applyBorder="1" applyAlignment="1">
      <alignment horizontal="center" vertical="center"/>
    </xf>
    <xf numFmtId="0" fontId="13" fillId="17" borderId="30" xfId="0" applyFont="1" applyFill="1" applyBorder="1" applyAlignment="1">
      <alignment horizontal="center" vertical="center"/>
    </xf>
    <xf numFmtId="0" fontId="22" fillId="19" borderId="15" xfId="0" applyFont="1" applyFill="1" applyBorder="1" applyAlignment="1">
      <alignment horizontal="center" vertical="center"/>
    </xf>
    <xf numFmtId="0" fontId="22" fillId="19" borderId="44" xfId="0" applyFont="1" applyFill="1" applyBorder="1" applyAlignment="1">
      <alignment horizontal="center" vertical="center"/>
    </xf>
    <xf numFmtId="0" fontId="20" fillId="3" borderId="45" xfId="0" applyFont="1" applyFill="1" applyBorder="1" applyAlignment="1">
      <alignment horizontal="left" vertical="top" wrapText="1"/>
    </xf>
    <xf numFmtId="0" fontId="20" fillId="3" borderId="38" xfId="0" applyFont="1" applyFill="1" applyBorder="1" applyAlignment="1">
      <alignment horizontal="left" vertical="top" wrapText="1"/>
    </xf>
    <xf numFmtId="0" fontId="20" fillId="3" borderId="33" xfId="0" applyFont="1" applyFill="1" applyBorder="1" applyAlignment="1">
      <alignment horizontal="left" vertical="top" wrapText="1"/>
    </xf>
    <xf numFmtId="0" fontId="20" fillId="3" borderId="39" xfId="0" applyFont="1" applyFill="1" applyBorder="1" applyAlignment="1">
      <alignment horizontal="left" vertical="top" wrapText="1"/>
    </xf>
    <xf numFmtId="0" fontId="20" fillId="3" borderId="34" xfId="0" applyFont="1" applyFill="1" applyBorder="1" applyAlignment="1">
      <alignment horizontal="left" vertical="top" wrapText="1"/>
    </xf>
    <xf numFmtId="0" fontId="20" fillId="3" borderId="41" xfId="0" applyFont="1" applyFill="1" applyBorder="1" applyAlignment="1">
      <alignment horizontal="left" vertical="top" wrapText="1"/>
    </xf>
    <xf numFmtId="0" fontId="22" fillId="18" borderId="16" xfId="0" applyFont="1" applyFill="1" applyBorder="1" applyAlignment="1">
      <alignment horizontal="center" vertical="center"/>
    </xf>
    <xf numFmtId="0" fontId="22" fillId="18" borderId="17" xfId="0" applyFont="1" applyFill="1" applyBorder="1" applyAlignment="1">
      <alignment horizontal="center" vertical="center"/>
    </xf>
    <xf numFmtId="0" fontId="22" fillId="18" borderId="18" xfId="0" applyFont="1" applyFill="1" applyBorder="1" applyAlignment="1">
      <alignment horizontal="center" vertical="center"/>
    </xf>
    <xf numFmtId="0" fontId="22" fillId="18" borderId="42" xfId="0" applyFont="1" applyFill="1" applyBorder="1" applyAlignment="1">
      <alignment horizontal="center"/>
    </xf>
    <xf numFmtId="0" fontId="22" fillId="18" borderId="15" xfId="0" applyFont="1" applyFill="1" applyBorder="1" applyAlignment="1">
      <alignment horizontal="center"/>
    </xf>
    <xf numFmtId="0" fontId="22" fillId="18" borderId="44" xfId="0" applyFont="1" applyFill="1" applyBorder="1" applyAlignment="1">
      <alignment horizontal="center"/>
    </xf>
    <xf numFmtId="0" fontId="20" fillId="3" borderId="32" xfId="0" applyFont="1" applyFill="1" applyBorder="1" applyAlignment="1">
      <alignment horizontal="left" vertical="top" wrapText="1"/>
    </xf>
    <xf numFmtId="0" fontId="1" fillId="19" borderId="1" xfId="0" applyFont="1" applyFill="1" applyBorder="1" applyAlignment="1">
      <alignment horizontal="center" vertical="top" wrapText="1"/>
    </xf>
    <xf numFmtId="0" fontId="1" fillId="19" borderId="11" xfId="0" applyFont="1" applyFill="1" applyBorder="1" applyAlignment="1">
      <alignment horizontal="center" vertical="top" wrapText="1"/>
    </xf>
    <xf numFmtId="0" fontId="1" fillId="19" borderId="6" xfId="0" applyFont="1" applyFill="1" applyBorder="1" applyAlignment="1">
      <alignment horizontal="center" vertical="top" wrapText="1"/>
    </xf>
    <xf numFmtId="0" fontId="1" fillId="19" borderId="12" xfId="0" applyFont="1" applyFill="1" applyBorder="1" applyAlignment="1">
      <alignment horizontal="center" vertical="top" wrapText="1"/>
    </xf>
    <xf numFmtId="0" fontId="1" fillId="19" borderId="3" xfId="0" applyFont="1" applyFill="1" applyBorder="1" applyAlignment="1">
      <alignment horizontal="center" vertical="center" wrapText="1"/>
    </xf>
    <xf numFmtId="0" fontId="1" fillId="19" borderId="4" xfId="0" applyFont="1" applyFill="1" applyBorder="1" applyAlignment="1">
      <alignment horizontal="center" vertical="center" wrapText="1"/>
    </xf>
    <xf numFmtId="0" fontId="1" fillId="19" borderId="5" xfId="0" applyFont="1" applyFill="1" applyBorder="1" applyAlignment="1">
      <alignment horizontal="center" vertical="center" wrapText="1"/>
    </xf>
    <xf numFmtId="0" fontId="1" fillId="19" borderId="1" xfId="0" applyFont="1" applyFill="1" applyBorder="1" applyAlignment="1">
      <alignment horizontal="center" vertical="center" wrapText="1"/>
    </xf>
    <xf numFmtId="0" fontId="1" fillId="19" borderId="32" xfId="0" applyFont="1" applyFill="1" applyBorder="1" applyAlignment="1">
      <alignment horizontal="center" vertical="center" wrapText="1"/>
    </xf>
    <xf numFmtId="0" fontId="1" fillId="19" borderId="45" xfId="0" applyFont="1" applyFill="1" applyBorder="1" applyAlignment="1">
      <alignment horizontal="center" vertical="center" wrapText="1"/>
    </xf>
    <xf numFmtId="0" fontId="1" fillId="19" borderId="38" xfId="0" applyFont="1" applyFill="1" applyBorder="1" applyAlignment="1">
      <alignment horizontal="center" vertical="center" wrapText="1"/>
    </xf>
    <xf numFmtId="0" fontId="1" fillId="19" borderId="3" xfId="0" applyFont="1" applyFill="1" applyBorder="1" applyAlignment="1">
      <alignment horizontal="center" vertical="top" wrapText="1"/>
    </xf>
    <xf numFmtId="0" fontId="1" fillId="19" borderId="4" xfId="0" applyFont="1" applyFill="1" applyBorder="1" applyAlignment="1">
      <alignment horizontal="center" vertical="top" wrapText="1"/>
    </xf>
    <xf numFmtId="0" fontId="1" fillId="19" borderId="5" xfId="0" applyFont="1" applyFill="1" applyBorder="1" applyAlignment="1">
      <alignment horizontal="center" vertical="top" wrapText="1"/>
    </xf>
    <xf numFmtId="0" fontId="13" fillId="5" borderId="32" xfId="0" applyFont="1" applyFill="1" applyBorder="1" applyAlignment="1">
      <alignment horizontal="left" vertical="top" wrapText="1"/>
    </xf>
    <xf numFmtId="0" fontId="13" fillId="5" borderId="38" xfId="0" applyFont="1" applyFill="1" applyBorder="1" applyAlignment="1">
      <alignment horizontal="left" vertical="top" wrapText="1"/>
    </xf>
    <xf numFmtId="0" fontId="13" fillId="5" borderId="33" xfId="0" applyFont="1" applyFill="1" applyBorder="1" applyAlignment="1">
      <alignment horizontal="left" vertical="top" wrapText="1"/>
    </xf>
    <xf numFmtId="0" fontId="13" fillId="5" borderId="39" xfId="0" applyFont="1" applyFill="1" applyBorder="1" applyAlignment="1">
      <alignment horizontal="left" vertical="top" wrapText="1"/>
    </xf>
    <xf numFmtId="0" fontId="13" fillId="5" borderId="34" xfId="0" applyFont="1" applyFill="1" applyBorder="1" applyAlignment="1">
      <alignment horizontal="left" vertical="top" wrapText="1"/>
    </xf>
    <xf numFmtId="0" fontId="13" fillId="5" borderId="41" xfId="0" applyFont="1" applyFill="1" applyBorder="1" applyAlignment="1">
      <alignment horizontal="left" vertical="top" wrapText="1"/>
    </xf>
    <xf numFmtId="0" fontId="14" fillId="10" borderId="16" xfId="0" applyFont="1" applyFill="1" applyBorder="1" applyAlignment="1">
      <alignment horizontal="center" vertical="center"/>
    </xf>
    <xf numFmtId="0" fontId="14" fillId="10" borderId="26" xfId="0" applyFont="1" applyFill="1" applyBorder="1" applyAlignment="1">
      <alignment horizontal="center" vertical="center"/>
    </xf>
    <xf numFmtId="0" fontId="14" fillId="10" borderId="17" xfId="0" applyFont="1" applyFill="1" applyBorder="1" applyAlignment="1">
      <alignment horizontal="center" vertical="center"/>
    </xf>
    <xf numFmtId="0" fontId="14" fillId="10" borderId="27" xfId="0" applyFont="1" applyFill="1" applyBorder="1" applyAlignment="1">
      <alignment horizontal="center" vertical="center"/>
    </xf>
    <xf numFmtId="0" fontId="14" fillId="10" borderId="17" xfId="0" applyFont="1" applyFill="1" applyBorder="1" applyAlignment="1">
      <alignment horizontal="center"/>
    </xf>
    <xf numFmtId="0" fontId="14" fillId="10" borderId="24" xfId="0" applyFont="1" applyFill="1" applyBorder="1" applyAlignment="1">
      <alignment horizontal="center" vertical="center"/>
    </xf>
    <xf numFmtId="0" fontId="14" fillId="10" borderId="25" xfId="0" applyFont="1" applyFill="1" applyBorder="1" applyAlignment="1">
      <alignment horizontal="center" vertical="center"/>
    </xf>
    <xf numFmtId="0" fontId="13" fillId="0" borderId="21" xfId="0" applyFont="1" applyBorder="1" applyAlignment="1">
      <alignment horizontal="center" vertical="center"/>
    </xf>
    <xf numFmtId="0" fontId="13" fillId="0" borderId="28" xfId="0" applyFont="1" applyBorder="1" applyAlignment="1">
      <alignment horizontal="center" vertical="center"/>
    </xf>
    <xf numFmtId="0" fontId="18" fillId="0" borderId="42" xfId="0" applyFont="1" applyBorder="1" applyAlignment="1">
      <alignment horizontal="center"/>
    </xf>
    <xf numFmtId="0" fontId="14" fillId="10" borderId="29" xfId="0" applyFont="1" applyFill="1" applyBorder="1" applyAlignment="1">
      <alignment horizontal="center" vertical="center"/>
    </xf>
    <xf numFmtId="0" fontId="13" fillId="0" borderId="30" xfId="0" applyFont="1" applyBorder="1" applyAlignment="1">
      <alignment horizontal="center" vertical="center"/>
    </xf>
    <xf numFmtId="0" fontId="14" fillId="10" borderId="32" xfId="0" applyFont="1" applyFill="1" applyBorder="1" applyAlignment="1">
      <alignment horizontal="center" vertical="center"/>
    </xf>
    <xf numFmtId="0" fontId="14" fillId="10" borderId="33" xfId="0" applyFont="1" applyFill="1" applyBorder="1" applyAlignment="1">
      <alignment horizontal="center" vertical="center"/>
    </xf>
    <xf numFmtId="0" fontId="14" fillId="10" borderId="34" xfId="0" applyFont="1" applyFill="1" applyBorder="1" applyAlignment="1">
      <alignment horizontal="center" vertical="center"/>
    </xf>
    <xf numFmtId="0" fontId="13" fillId="0" borderId="20" xfId="0" applyFont="1" applyBorder="1" applyAlignment="1">
      <alignment horizontal="center"/>
    </xf>
    <xf numFmtId="0" fontId="13" fillId="0" borderId="43" xfId="0" applyFont="1" applyBorder="1" applyAlignment="1">
      <alignment horizontal="center"/>
    </xf>
    <xf numFmtId="0" fontId="13" fillId="0" borderId="57" xfId="0" applyFont="1" applyBorder="1" applyAlignment="1">
      <alignment horizontal="center"/>
    </xf>
    <xf numFmtId="0" fontId="19" fillId="0" borderId="42" xfId="0" applyFont="1" applyBorder="1" applyAlignment="1">
      <alignment horizontal="center"/>
    </xf>
    <xf numFmtId="0" fontId="19" fillId="0" borderId="15" xfId="0" applyFont="1" applyBorder="1" applyAlignment="1">
      <alignment horizontal="center"/>
    </xf>
    <xf numFmtId="0" fontId="19" fillId="0" borderId="44" xfId="0" applyFont="1" applyBorder="1" applyAlignment="1">
      <alignment horizont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18" fillId="0" borderId="19" xfId="0" applyFont="1" applyBorder="1" applyAlignment="1">
      <alignment horizontal="center" vertical="center"/>
    </xf>
    <xf numFmtId="0" fontId="18" fillId="0" borderId="20" xfId="0" applyFont="1" applyBorder="1" applyAlignment="1">
      <alignment horizontal="center" vertical="center"/>
    </xf>
    <xf numFmtId="0" fontId="18" fillId="0" borderId="21" xfId="0" applyFont="1" applyBorder="1" applyAlignment="1">
      <alignment horizontal="center" vertical="center"/>
    </xf>
    <xf numFmtId="0" fontId="19" fillId="0" borderId="32" xfId="0" applyFont="1" applyBorder="1" applyAlignment="1">
      <alignment horizontal="center"/>
    </xf>
    <xf numFmtId="0" fontId="19" fillId="0" borderId="38" xfId="0" applyFont="1" applyBorder="1" applyAlignment="1">
      <alignment horizontal="center"/>
    </xf>
    <xf numFmtId="0" fontId="18" fillId="0" borderId="32" xfId="0" applyFont="1" applyBorder="1" applyAlignment="1" applyProtection="1">
      <alignment horizontal="center"/>
      <protection locked="0"/>
    </xf>
    <xf numFmtId="0" fontId="18" fillId="0" borderId="45" xfId="0" applyFont="1" applyBorder="1" applyAlignment="1" applyProtection="1">
      <alignment horizontal="center"/>
      <protection locked="0"/>
    </xf>
    <xf numFmtId="0" fontId="18" fillId="0" borderId="38" xfId="0" applyFont="1" applyBorder="1" applyAlignment="1" applyProtection="1">
      <alignment horizontal="center"/>
      <protection locked="0"/>
    </xf>
    <xf numFmtId="165" fontId="13" fillId="0" borderId="20" xfId="0" applyNumberFormat="1" applyFont="1" applyBorder="1" applyAlignment="1">
      <alignment horizontal="center"/>
    </xf>
    <xf numFmtId="165" fontId="13" fillId="0" borderId="43" xfId="0" applyNumberFormat="1" applyFont="1" applyBorder="1" applyAlignment="1">
      <alignment horizontal="center"/>
    </xf>
    <xf numFmtId="165" fontId="13" fillId="0" borderId="57" xfId="0" applyNumberFormat="1" applyFont="1" applyBorder="1" applyAlignment="1">
      <alignment horizontal="center"/>
    </xf>
    <xf numFmtId="0" fontId="14" fillId="10" borderId="56" xfId="0" applyFont="1" applyFill="1" applyBorder="1" applyAlignment="1">
      <alignment horizontal="center" vertical="center"/>
    </xf>
    <xf numFmtId="0" fontId="0" fillId="0" borderId="1" xfId="0" applyBorder="1" applyAlignment="1">
      <alignment horizontal="center"/>
    </xf>
    <xf numFmtId="0" fontId="0" fillId="0" borderId="7" xfId="0" applyBorder="1" applyAlignment="1">
      <alignment horizontal="left" vertical="top" wrapText="1"/>
    </xf>
    <xf numFmtId="0" fontId="0" fillId="0" borderId="9"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1" xfId="0" applyBorder="1" applyAlignment="1">
      <alignment horizontal="center" wrapText="1"/>
    </xf>
    <xf numFmtId="0" fontId="0" fillId="0" borderId="14" xfId="0" applyBorder="1" applyAlignment="1">
      <alignment horizontal="center" vertical="center"/>
    </xf>
    <xf numFmtId="0" fontId="0" fillId="0" borderId="36" xfId="0" applyBorder="1" applyAlignment="1">
      <alignment horizontal="center" vertical="center"/>
    </xf>
    <xf numFmtId="0" fontId="1" fillId="2" borderId="0" xfId="0" applyFont="1" applyFill="1" applyAlignment="1">
      <alignment horizontal="center"/>
    </xf>
    <xf numFmtId="0" fontId="1" fillId="2" borderId="6" xfId="0" applyFont="1" applyFill="1" applyBorder="1" applyAlignment="1">
      <alignment horizontal="center"/>
    </xf>
    <xf numFmtId="0" fontId="0" fillId="0" borderId="43" xfId="0" applyBorder="1" applyAlignment="1">
      <alignment horizontal="center" vertical="center"/>
    </xf>
    <xf numFmtId="0" fontId="1" fillId="0" borderId="0" xfId="0" applyFont="1" applyAlignment="1">
      <alignment horizontal="left"/>
    </xf>
    <xf numFmtId="0" fontId="0" fillId="0" borderId="0" xfId="0" applyAlignment="1">
      <alignment horizontal="left"/>
    </xf>
  </cellXfs>
  <cellStyles count="25">
    <cellStyle name="Bad" xfId="2" builtinId="27"/>
    <cellStyle name="Comma" xfId="1" builtinId="3"/>
    <cellStyle name="Hyperlink" xfId="3" builtinId="8"/>
    <cellStyle name="Normal" xfId="0" builtinId="0"/>
    <cellStyle name="Normal 2" xfId="4" xr:uid="{00000000-0005-0000-0000-000004000000}"/>
    <cellStyle name="Normal 2 2" xfId="5" xr:uid="{00000000-0005-0000-0000-000005000000}"/>
    <cellStyle name="Normal 3" xfId="6" xr:uid="{00000000-0005-0000-0000-000006000000}"/>
    <cellStyle name="Normal 3 2" xfId="7" xr:uid="{00000000-0005-0000-0000-000007000000}"/>
    <cellStyle name="Normal 4" xfId="8" xr:uid="{00000000-0005-0000-0000-000008000000}"/>
    <cellStyle name="Normal 4 2" xfId="9" xr:uid="{00000000-0005-0000-0000-000009000000}"/>
    <cellStyle name="Normal 5" xfId="10" xr:uid="{00000000-0005-0000-0000-00000A000000}"/>
    <cellStyle name="Normal 5 2" xfId="11" xr:uid="{00000000-0005-0000-0000-00000B000000}"/>
    <cellStyle name="Normal 6" xfId="12" xr:uid="{00000000-0005-0000-0000-00000C000000}"/>
    <cellStyle name="Normal 6 2" xfId="13" xr:uid="{00000000-0005-0000-0000-00000D000000}"/>
    <cellStyle name="Normal 7" xfId="14" xr:uid="{00000000-0005-0000-0000-00000E000000}"/>
    <cellStyle name="Normal 8" xfId="15" xr:uid="{00000000-0005-0000-0000-00000F000000}"/>
    <cellStyle name="Percent 2" xfId="16" xr:uid="{00000000-0005-0000-0000-000010000000}"/>
    <cellStyle name="Percent 2 2" xfId="17" xr:uid="{00000000-0005-0000-0000-000011000000}"/>
    <cellStyle name="Percent 3" xfId="18" xr:uid="{00000000-0005-0000-0000-000012000000}"/>
    <cellStyle name="Percent 3 2" xfId="19" xr:uid="{00000000-0005-0000-0000-000013000000}"/>
    <cellStyle name="Percent 4" xfId="20" xr:uid="{00000000-0005-0000-0000-000014000000}"/>
    <cellStyle name="Percent 4 2" xfId="21" xr:uid="{00000000-0005-0000-0000-000015000000}"/>
    <cellStyle name="Percent 5" xfId="22" xr:uid="{00000000-0005-0000-0000-000016000000}"/>
    <cellStyle name="Percent 5 2" xfId="23" xr:uid="{00000000-0005-0000-0000-000017000000}"/>
    <cellStyle name="Percent 6" xfId="24" xr:uid="{00000000-0005-0000-0000-000018000000}"/>
  </cellStyles>
  <dxfs count="10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00B050"/>
      </font>
      <fill>
        <patternFill>
          <bgColor rgb="FF92D050"/>
        </patternFill>
      </fill>
      <border>
        <left style="thin">
          <color rgb="FF00B050"/>
        </left>
        <right style="thin">
          <color rgb="FF00B050"/>
        </right>
        <top style="thin">
          <color rgb="FF00B050"/>
        </top>
        <bottom style="thin">
          <color rgb="FF00B050"/>
        </bottom>
        <vertical/>
        <horizontal/>
      </border>
    </dxf>
    <dxf>
      <font>
        <color rgb="FF9C0006"/>
      </font>
      <fill>
        <patternFill>
          <bgColor rgb="FFFFC7CE"/>
        </patternFill>
      </fill>
    </dxf>
    <dxf>
      <font>
        <strike val="0"/>
      </font>
      <fill>
        <patternFill>
          <bgColor rgb="FFFFC000"/>
        </patternFill>
      </fill>
      <border>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00B050"/>
      </font>
      <fill>
        <patternFill>
          <bgColor rgb="FF92D050"/>
        </patternFill>
      </fill>
      <border>
        <left style="thin">
          <color rgb="FF00B050"/>
        </left>
        <right style="thin">
          <color rgb="FF00B050"/>
        </right>
        <top style="thin">
          <color rgb="FF00B050"/>
        </top>
        <bottom style="thin">
          <color rgb="FF00B050"/>
        </bottom>
        <vertical/>
        <horizontal/>
      </border>
    </dxf>
    <dxf>
      <font>
        <color rgb="FF9C0006"/>
      </font>
      <fill>
        <patternFill>
          <bgColor rgb="FFFFC7CE"/>
        </patternFill>
      </fill>
    </dxf>
    <dxf>
      <font>
        <strike val="0"/>
      </font>
      <fill>
        <patternFill>
          <bgColor rgb="FFFFC000"/>
        </patternFill>
      </fill>
      <border>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s>
  <tableStyles count="0" defaultTableStyle="TableStyleMedium2" defaultPivotStyle="PivotStyleLight16"/>
  <colors>
    <mruColors>
      <color rgb="FFFFE4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IN" sz="1400"/>
              <a:t>Loop Performance
</a:t>
            </a:r>
          </a:p>
        </c:rich>
      </c:tx>
      <c:overlay val="0"/>
    </c:title>
    <c:autoTitleDeleted val="0"/>
    <c:plotArea>
      <c:layout/>
      <c:scatterChart>
        <c:scatterStyle val="lineMarker"/>
        <c:varyColors val="0"/>
        <c:ser>
          <c:idx val="0"/>
          <c:order val="0"/>
          <c:tx>
            <c:v>Total_gain(db)</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Plot'!$P$44:$P$3845</c:f>
              <c:numCache>
                <c:formatCode>General</c:formatCode>
                <c:ptCount val="3802"/>
                <c:pt idx="0">
                  <c:v>88.778420320499521</c:v>
                </c:pt>
                <c:pt idx="1">
                  <c:v>88.745476494024658</c:v>
                </c:pt>
                <c:pt idx="2">
                  <c:v>88.712532667553177</c:v>
                </c:pt>
                <c:pt idx="3">
                  <c:v>88.679588841085177</c:v>
                </c:pt>
                <c:pt idx="4">
                  <c:v>88.646645014620475</c:v>
                </c:pt>
                <c:pt idx="5">
                  <c:v>88.613701188159496</c:v>
                </c:pt>
                <c:pt idx="6">
                  <c:v>88.580757361701771</c:v>
                </c:pt>
                <c:pt idx="7">
                  <c:v>88.547813535247727</c:v>
                </c:pt>
                <c:pt idx="8">
                  <c:v>88.514869708797136</c:v>
                </c:pt>
                <c:pt idx="9">
                  <c:v>88.481925882350239</c:v>
                </c:pt>
                <c:pt idx="10">
                  <c:v>88.448982055906967</c:v>
                </c:pt>
                <c:pt idx="11">
                  <c:v>88.416038229467148</c:v>
                </c:pt>
                <c:pt idx="12">
                  <c:v>88.383094403031137</c:v>
                </c:pt>
                <c:pt idx="13">
                  <c:v>88.350150576598764</c:v>
                </c:pt>
                <c:pt idx="14">
                  <c:v>88.317206750170158</c:v>
                </c:pt>
                <c:pt idx="15">
                  <c:v>88.284262923745274</c:v>
                </c:pt>
                <c:pt idx="16">
                  <c:v>88.251319097324199</c:v>
                </c:pt>
                <c:pt idx="17">
                  <c:v>88.218375270906861</c:v>
                </c:pt>
                <c:pt idx="18">
                  <c:v>88.185431444493375</c:v>
                </c:pt>
                <c:pt idx="19">
                  <c:v>88.152487618083754</c:v>
                </c:pt>
                <c:pt idx="20">
                  <c:v>88.119543791678026</c:v>
                </c:pt>
                <c:pt idx="21">
                  <c:v>88.086599965276179</c:v>
                </c:pt>
                <c:pt idx="22">
                  <c:v>88.053656138878367</c:v>
                </c:pt>
                <c:pt idx="23">
                  <c:v>88.020712312484548</c:v>
                </c:pt>
                <c:pt idx="24">
                  <c:v>87.987768486094751</c:v>
                </c:pt>
                <c:pt idx="25">
                  <c:v>87.954824659708947</c:v>
                </c:pt>
                <c:pt idx="26">
                  <c:v>87.921880833327094</c:v>
                </c:pt>
                <c:pt idx="27">
                  <c:v>87.888937006949561</c:v>
                </c:pt>
                <c:pt idx="28">
                  <c:v>87.855993180575993</c:v>
                </c:pt>
                <c:pt idx="29">
                  <c:v>87.823049354206631</c:v>
                </c:pt>
                <c:pt idx="30">
                  <c:v>87.790105527841575</c:v>
                </c:pt>
                <c:pt idx="31">
                  <c:v>87.757161701480584</c:v>
                </c:pt>
                <c:pt idx="32">
                  <c:v>87.724217875124026</c:v>
                </c:pt>
                <c:pt idx="33">
                  <c:v>87.691274048771675</c:v>
                </c:pt>
                <c:pt idx="34">
                  <c:v>87.658330222423672</c:v>
                </c:pt>
                <c:pt idx="35">
                  <c:v>87.625386396079989</c:v>
                </c:pt>
                <c:pt idx="36">
                  <c:v>87.592442569740726</c:v>
                </c:pt>
                <c:pt idx="37">
                  <c:v>87.559498743405882</c:v>
                </c:pt>
                <c:pt idx="38">
                  <c:v>87.526554917075558</c:v>
                </c:pt>
                <c:pt idx="39">
                  <c:v>87.49361109074961</c:v>
                </c:pt>
                <c:pt idx="40">
                  <c:v>87.460667264428338</c:v>
                </c:pt>
                <c:pt idx="41">
                  <c:v>87.427723438111485</c:v>
                </c:pt>
                <c:pt idx="42">
                  <c:v>87.394779611799308</c:v>
                </c:pt>
                <c:pt idx="43">
                  <c:v>87.36183578549182</c:v>
                </c:pt>
                <c:pt idx="44">
                  <c:v>87.328891959188994</c:v>
                </c:pt>
                <c:pt idx="45">
                  <c:v>87.295948132890715</c:v>
                </c:pt>
                <c:pt idx="46">
                  <c:v>87.263004306597409</c:v>
                </c:pt>
                <c:pt idx="47">
                  <c:v>87.230060480308708</c:v>
                </c:pt>
                <c:pt idx="48">
                  <c:v>87.197116654024782</c:v>
                </c:pt>
                <c:pt idx="49">
                  <c:v>87.164172827745773</c:v>
                </c:pt>
                <c:pt idx="50">
                  <c:v>87.131229001471766</c:v>
                </c:pt>
                <c:pt idx="51">
                  <c:v>87.098285175202591</c:v>
                </c:pt>
                <c:pt idx="52">
                  <c:v>87.065341348938276</c:v>
                </c:pt>
                <c:pt idx="53">
                  <c:v>87.03239752267919</c:v>
                </c:pt>
                <c:pt idx="54">
                  <c:v>86.999453696424951</c:v>
                </c:pt>
                <c:pt idx="55">
                  <c:v>86.966509870175855</c:v>
                </c:pt>
                <c:pt idx="56">
                  <c:v>86.933566043931862</c:v>
                </c:pt>
                <c:pt idx="57">
                  <c:v>86.90062221769297</c:v>
                </c:pt>
                <c:pt idx="58">
                  <c:v>86.867678391459265</c:v>
                </c:pt>
                <c:pt idx="59">
                  <c:v>86.834734565231017</c:v>
                </c:pt>
                <c:pt idx="60">
                  <c:v>86.801790739007771</c:v>
                </c:pt>
                <c:pt idx="61">
                  <c:v>86.768846912789996</c:v>
                </c:pt>
                <c:pt idx="62">
                  <c:v>86.735903086577508</c:v>
                </c:pt>
                <c:pt idx="63">
                  <c:v>86.702959260370406</c:v>
                </c:pt>
                <c:pt idx="64">
                  <c:v>86.670015434168747</c:v>
                </c:pt>
                <c:pt idx="65">
                  <c:v>86.63707160797253</c:v>
                </c:pt>
                <c:pt idx="66">
                  <c:v>86.604127781781926</c:v>
                </c:pt>
                <c:pt idx="67">
                  <c:v>86.571183955596865</c:v>
                </c:pt>
                <c:pt idx="68">
                  <c:v>86.538240129417389</c:v>
                </c:pt>
                <c:pt idx="69">
                  <c:v>86.505296303243455</c:v>
                </c:pt>
                <c:pt idx="70">
                  <c:v>86.472352477075347</c:v>
                </c:pt>
                <c:pt idx="71">
                  <c:v>86.43940865091281</c:v>
                </c:pt>
                <c:pt idx="72">
                  <c:v>86.406464824756227</c:v>
                </c:pt>
                <c:pt idx="73">
                  <c:v>86.373520998605329</c:v>
                </c:pt>
                <c:pt idx="74">
                  <c:v>86.340577172460385</c:v>
                </c:pt>
                <c:pt idx="75">
                  <c:v>86.307633346321353</c:v>
                </c:pt>
                <c:pt idx="76">
                  <c:v>86.274689520188232</c:v>
                </c:pt>
                <c:pt idx="77">
                  <c:v>86.241745694061009</c:v>
                </c:pt>
                <c:pt idx="78">
                  <c:v>86.208801867939968</c:v>
                </c:pt>
                <c:pt idx="79">
                  <c:v>86.175858041824966</c:v>
                </c:pt>
                <c:pt idx="80">
                  <c:v>86.142914215716203</c:v>
                </c:pt>
                <c:pt idx="81">
                  <c:v>86.109970389613409</c:v>
                </c:pt>
                <c:pt idx="82">
                  <c:v>86.077026563516981</c:v>
                </c:pt>
                <c:pt idx="83">
                  <c:v>86.044082737426848</c:v>
                </c:pt>
                <c:pt idx="84">
                  <c:v>86.011138911342982</c:v>
                </c:pt>
                <c:pt idx="85">
                  <c:v>85.978195085265483</c:v>
                </c:pt>
                <c:pt idx="86">
                  <c:v>85.945251259194521</c:v>
                </c:pt>
                <c:pt idx="87">
                  <c:v>85.912307433129897</c:v>
                </c:pt>
                <c:pt idx="88">
                  <c:v>85.87936360707188</c:v>
                </c:pt>
                <c:pt idx="89">
                  <c:v>85.846419781020302</c:v>
                </c:pt>
                <c:pt idx="90">
                  <c:v>85.813475954975459</c:v>
                </c:pt>
                <c:pt idx="91">
                  <c:v>85.780532128937352</c:v>
                </c:pt>
                <c:pt idx="92">
                  <c:v>85.747588302905783</c:v>
                </c:pt>
                <c:pt idx="93">
                  <c:v>85.714644476881091</c:v>
                </c:pt>
                <c:pt idx="94">
                  <c:v>85.68170065086322</c:v>
                </c:pt>
                <c:pt idx="95">
                  <c:v>85.648756824852157</c:v>
                </c:pt>
                <c:pt idx="96">
                  <c:v>85.615812998848043</c:v>
                </c:pt>
                <c:pt idx="97">
                  <c:v>85.582869172850963</c:v>
                </c:pt>
                <c:pt idx="98">
                  <c:v>85.549925346860903</c:v>
                </c:pt>
                <c:pt idx="99">
                  <c:v>85.516981520877948</c:v>
                </c:pt>
                <c:pt idx="100">
                  <c:v>85.484037694902</c:v>
                </c:pt>
                <c:pt idx="101">
                  <c:v>85.451093868933427</c:v>
                </c:pt>
                <c:pt idx="102">
                  <c:v>85.418150042971973</c:v>
                </c:pt>
                <c:pt idx="103">
                  <c:v>85.38520621701791</c:v>
                </c:pt>
                <c:pt idx="104">
                  <c:v>85.352262391071207</c:v>
                </c:pt>
                <c:pt idx="105">
                  <c:v>85.319318565131965</c:v>
                </c:pt>
                <c:pt idx="106">
                  <c:v>85.286374739200014</c:v>
                </c:pt>
                <c:pt idx="107">
                  <c:v>85.253430913275707</c:v>
                </c:pt>
                <c:pt idx="108">
                  <c:v>85.220487087358961</c:v>
                </c:pt>
                <c:pt idx="109">
                  <c:v>85.187543261449889</c:v>
                </c:pt>
                <c:pt idx="110">
                  <c:v>85.154599435548533</c:v>
                </c:pt>
                <c:pt idx="111">
                  <c:v>85.121655609654937</c:v>
                </c:pt>
                <c:pt idx="112">
                  <c:v>85.088711783769156</c:v>
                </c:pt>
                <c:pt idx="113">
                  <c:v>85.055767957891192</c:v>
                </c:pt>
                <c:pt idx="114">
                  <c:v>85.022824132021213</c:v>
                </c:pt>
                <c:pt idx="115">
                  <c:v>84.989880306159222</c:v>
                </c:pt>
                <c:pt idx="116">
                  <c:v>84.956936480305316</c:v>
                </c:pt>
                <c:pt idx="117">
                  <c:v>84.923992654459482</c:v>
                </c:pt>
                <c:pt idx="118">
                  <c:v>84.89104882862199</c:v>
                </c:pt>
                <c:pt idx="119">
                  <c:v>84.858105002792655</c:v>
                </c:pt>
                <c:pt idx="120">
                  <c:v>84.825161176971591</c:v>
                </c:pt>
                <c:pt idx="121">
                  <c:v>84.792217351158882</c:v>
                </c:pt>
                <c:pt idx="122">
                  <c:v>84.759273525354629</c:v>
                </c:pt>
                <c:pt idx="123">
                  <c:v>84.726329699558974</c:v>
                </c:pt>
                <c:pt idx="124">
                  <c:v>84.693385873771746</c:v>
                </c:pt>
                <c:pt idx="125">
                  <c:v>84.660442047993172</c:v>
                </c:pt>
                <c:pt idx="126">
                  <c:v>84.627498222223366</c:v>
                </c:pt>
                <c:pt idx="127">
                  <c:v>84.594554396462271</c:v>
                </c:pt>
                <c:pt idx="128">
                  <c:v>84.561610570710073</c:v>
                </c:pt>
                <c:pt idx="129">
                  <c:v>84.5286667449666</c:v>
                </c:pt>
                <c:pt idx="130">
                  <c:v>84.495722919232321</c:v>
                </c:pt>
                <c:pt idx="131">
                  <c:v>84.462779093506924</c:v>
                </c:pt>
                <c:pt idx="132">
                  <c:v>84.429835267790736</c:v>
                </c:pt>
                <c:pt idx="133">
                  <c:v>84.396891442083657</c:v>
                </c:pt>
                <c:pt idx="134">
                  <c:v>84.363947616385815</c:v>
                </c:pt>
                <c:pt idx="135">
                  <c:v>84.331003790697295</c:v>
                </c:pt>
                <c:pt idx="136">
                  <c:v>84.298059965018197</c:v>
                </c:pt>
                <c:pt idx="137">
                  <c:v>84.265116139348578</c:v>
                </c:pt>
                <c:pt idx="138">
                  <c:v>84.23217231368838</c:v>
                </c:pt>
                <c:pt idx="139">
                  <c:v>84.199228488037903</c:v>
                </c:pt>
                <c:pt idx="140">
                  <c:v>84.16628466239699</c:v>
                </c:pt>
                <c:pt idx="141">
                  <c:v>84.133340836765754</c:v>
                </c:pt>
                <c:pt idx="142">
                  <c:v>84.10039701114448</c:v>
                </c:pt>
                <c:pt idx="143">
                  <c:v>84.067453185532983</c:v>
                </c:pt>
                <c:pt idx="144">
                  <c:v>84.034509359931562</c:v>
                </c:pt>
                <c:pt idx="145">
                  <c:v>84.001565534340273</c:v>
                </c:pt>
                <c:pt idx="146">
                  <c:v>83.968621708758903</c:v>
                </c:pt>
                <c:pt idx="147">
                  <c:v>83.935677883187736</c:v>
                </c:pt>
                <c:pt idx="148">
                  <c:v>83.902734057627001</c:v>
                </c:pt>
                <c:pt idx="149">
                  <c:v>83.869790232076554</c:v>
                </c:pt>
                <c:pt idx="150">
                  <c:v>83.836846406536566</c:v>
                </c:pt>
                <c:pt idx="151">
                  <c:v>83.803902581007037</c:v>
                </c:pt>
                <c:pt idx="152">
                  <c:v>83.770958755488167</c:v>
                </c:pt>
                <c:pt idx="153">
                  <c:v>83.738014929979855</c:v>
                </c:pt>
                <c:pt idx="154">
                  <c:v>83.705071104482329</c:v>
                </c:pt>
                <c:pt idx="155">
                  <c:v>83.672127278995717</c:v>
                </c:pt>
                <c:pt idx="156">
                  <c:v>83.639183453520019</c:v>
                </c:pt>
                <c:pt idx="157">
                  <c:v>83.60623962805532</c:v>
                </c:pt>
                <c:pt idx="158">
                  <c:v>83.57329580260172</c:v>
                </c:pt>
                <c:pt idx="159">
                  <c:v>83.540351977159247</c:v>
                </c:pt>
                <c:pt idx="160">
                  <c:v>83.507408151728043</c:v>
                </c:pt>
                <c:pt idx="161">
                  <c:v>83.474464326308151</c:v>
                </c:pt>
                <c:pt idx="162">
                  <c:v>83.441520500899657</c:v>
                </c:pt>
                <c:pt idx="163">
                  <c:v>83.408576675502758</c:v>
                </c:pt>
                <c:pt idx="164">
                  <c:v>83.375632850117512</c:v>
                </c:pt>
                <c:pt idx="165">
                  <c:v>83.342689024743905</c:v>
                </c:pt>
                <c:pt idx="166">
                  <c:v>83.309745199382007</c:v>
                </c:pt>
                <c:pt idx="167">
                  <c:v>83.276801374032047</c:v>
                </c:pt>
                <c:pt idx="168">
                  <c:v>83.243857548694024</c:v>
                </c:pt>
                <c:pt idx="169">
                  <c:v>83.210913723368037</c:v>
                </c:pt>
                <c:pt idx="170">
                  <c:v>83.177969898054272</c:v>
                </c:pt>
                <c:pt idx="171">
                  <c:v>83.1450260727527</c:v>
                </c:pt>
                <c:pt idx="172">
                  <c:v>83.112082247463377</c:v>
                </c:pt>
                <c:pt idx="173">
                  <c:v>83.079138422186531</c:v>
                </c:pt>
                <c:pt idx="174">
                  <c:v>83.046194596922263</c:v>
                </c:pt>
                <c:pt idx="175">
                  <c:v>83.013250771670485</c:v>
                </c:pt>
                <c:pt idx="176">
                  <c:v>82.980306946431512</c:v>
                </c:pt>
                <c:pt idx="177">
                  <c:v>82.947363121205356</c:v>
                </c:pt>
                <c:pt idx="178">
                  <c:v>82.914419295992104</c:v>
                </c:pt>
                <c:pt idx="179">
                  <c:v>82.881475470791827</c:v>
                </c:pt>
                <c:pt idx="180">
                  <c:v>82.848531645604595</c:v>
                </c:pt>
                <c:pt idx="181">
                  <c:v>82.815587820430693</c:v>
                </c:pt>
                <c:pt idx="182">
                  <c:v>82.782643995269964</c:v>
                </c:pt>
                <c:pt idx="183">
                  <c:v>82.749700170122722</c:v>
                </c:pt>
                <c:pt idx="184">
                  <c:v>82.71675634498898</c:v>
                </c:pt>
                <c:pt idx="185">
                  <c:v>82.683812519868724</c:v>
                </c:pt>
                <c:pt idx="186">
                  <c:v>82.650868694762238</c:v>
                </c:pt>
                <c:pt idx="187">
                  <c:v>82.61792486966965</c:v>
                </c:pt>
                <c:pt idx="188">
                  <c:v>82.584981044590933</c:v>
                </c:pt>
                <c:pt idx="189">
                  <c:v>82.552037219526241</c:v>
                </c:pt>
                <c:pt idx="190">
                  <c:v>82.519093394475661</c:v>
                </c:pt>
                <c:pt idx="191">
                  <c:v>82.486149569439334</c:v>
                </c:pt>
                <c:pt idx="192">
                  <c:v>82.453205744417403</c:v>
                </c:pt>
                <c:pt idx="193">
                  <c:v>82.420261919409811</c:v>
                </c:pt>
                <c:pt idx="194">
                  <c:v>82.387318094416898</c:v>
                </c:pt>
                <c:pt idx="195">
                  <c:v>82.354374269438608</c:v>
                </c:pt>
                <c:pt idx="196">
                  <c:v>82.321430444475084</c:v>
                </c:pt>
                <c:pt idx="197">
                  <c:v>82.288486619526623</c:v>
                </c:pt>
                <c:pt idx="198">
                  <c:v>82.255542794593083</c:v>
                </c:pt>
                <c:pt idx="199">
                  <c:v>82.222598969674578</c:v>
                </c:pt>
                <c:pt idx="200">
                  <c:v>82.189655144771493</c:v>
                </c:pt>
                <c:pt idx="201">
                  <c:v>82.15671131988374</c:v>
                </c:pt>
                <c:pt idx="202">
                  <c:v>82.123767495011336</c:v>
                </c:pt>
                <c:pt idx="203">
                  <c:v>82.090823670154549</c:v>
                </c:pt>
                <c:pt idx="204">
                  <c:v>82.057879845313551</c:v>
                </c:pt>
                <c:pt idx="205">
                  <c:v>82.024936020488312</c:v>
                </c:pt>
                <c:pt idx="206">
                  <c:v>81.991992195679018</c:v>
                </c:pt>
                <c:pt idx="207">
                  <c:v>81.959048370886052</c:v>
                </c:pt>
                <c:pt idx="208">
                  <c:v>81.926104546108974</c:v>
                </c:pt>
                <c:pt idx="209">
                  <c:v>81.893160721348437</c:v>
                </c:pt>
                <c:pt idx="210">
                  <c:v>81.8602168966043</c:v>
                </c:pt>
                <c:pt idx="211">
                  <c:v>81.827273071876604</c:v>
                </c:pt>
                <c:pt idx="212">
                  <c:v>81.794329247165678</c:v>
                </c:pt>
                <c:pt idx="213">
                  <c:v>81.761385422471577</c:v>
                </c:pt>
                <c:pt idx="214">
                  <c:v>81.728441597794571</c:v>
                </c:pt>
                <c:pt idx="215">
                  <c:v>81.695497773134505</c:v>
                </c:pt>
                <c:pt idx="216">
                  <c:v>81.662553948491677</c:v>
                </c:pt>
                <c:pt idx="217">
                  <c:v>81.629610123866186</c:v>
                </c:pt>
                <c:pt idx="218">
                  <c:v>81.596666299258203</c:v>
                </c:pt>
                <c:pt idx="219">
                  <c:v>81.563722474667784</c:v>
                </c:pt>
                <c:pt idx="220">
                  <c:v>81.530778650095186</c:v>
                </c:pt>
                <c:pt idx="221">
                  <c:v>81.497834825540409</c:v>
                </c:pt>
                <c:pt idx="222">
                  <c:v>81.464891001003622</c:v>
                </c:pt>
                <c:pt idx="223">
                  <c:v>81.431947176484982</c:v>
                </c:pt>
                <c:pt idx="224">
                  <c:v>81.399003351984774</c:v>
                </c:pt>
                <c:pt idx="225">
                  <c:v>81.366059527502841</c:v>
                </c:pt>
                <c:pt idx="226">
                  <c:v>81.333115703039567</c:v>
                </c:pt>
                <c:pt idx="227">
                  <c:v>81.300171878595009</c:v>
                </c:pt>
                <c:pt idx="228">
                  <c:v>81.267228054169166</c:v>
                </c:pt>
                <c:pt idx="229">
                  <c:v>81.234284229762494</c:v>
                </c:pt>
                <c:pt idx="230">
                  <c:v>81.201340405374921</c:v>
                </c:pt>
                <c:pt idx="231">
                  <c:v>81.168396581006519</c:v>
                </c:pt>
                <c:pt idx="232">
                  <c:v>81.135452756657713</c:v>
                </c:pt>
                <c:pt idx="233">
                  <c:v>81.10250893232832</c:v>
                </c:pt>
                <c:pt idx="234">
                  <c:v>81.06956510801885</c:v>
                </c:pt>
                <c:pt idx="235">
                  <c:v>81.036621283729176</c:v>
                </c:pt>
                <c:pt idx="236">
                  <c:v>81.003677459459539</c:v>
                </c:pt>
                <c:pt idx="237">
                  <c:v>80.970733635210124</c:v>
                </c:pt>
                <c:pt idx="238">
                  <c:v>80.93778981098103</c:v>
                </c:pt>
                <c:pt idx="239">
                  <c:v>80.904845986772372</c:v>
                </c:pt>
                <c:pt idx="240">
                  <c:v>80.871902162584348</c:v>
                </c:pt>
                <c:pt idx="241">
                  <c:v>80.8389583384172</c:v>
                </c:pt>
                <c:pt idx="242">
                  <c:v>80.806014514271013</c:v>
                </c:pt>
                <c:pt idx="243">
                  <c:v>80.773070690145957</c:v>
                </c:pt>
                <c:pt idx="244">
                  <c:v>80.740126866042289</c:v>
                </c:pt>
                <c:pt idx="245">
                  <c:v>80.707183041959908</c:v>
                </c:pt>
                <c:pt idx="246">
                  <c:v>80.674239217899185</c:v>
                </c:pt>
                <c:pt idx="247">
                  <c:v>80.641295393860318</c:v>
                </c:pt>
                <c:pt idx="248">
                  <c:v>80.608351569843251</c:v>
                </c:pt>
                <c:pt idx="249">
                  <c:v>80.575407745848395</c:v>
                </c:pt>
                <c:pt idx="250">
                  <c:v>80.542463921875722</c:v>
                </c:pt>
                <c:pt idx="251">
                  <c:v>80.509520097925687</c:v>
                </c:pt>
                <c:pt idx="252">
                  <c:v>80.476576273998006</c:v>
                </c:pt>
                <c:pt idx="253">
                  <c:v>80.443632450093347</c:v>
                </c:pt>
                <c:pt idx="254">
                  <c:v>80.410688626211567</c:v>
                </c:pt>
                <c:pt idx="255">
                  <c:v>80.377744802352936</c:v>
                </c:pt>
                <c:pt idx="256">
                  <c:v>80.344800978517583</c:v>
                </c:pt>
                <c:pt idx="257">
                  <c:v>80.311857154705734</c:v>
                </c:pt>
                <c:pt idx="258">
                  <c:v>80.278913330917661</c:v>
                </c:pt>
                <c:pt idx="259">
                  <c:v>80.245969507153347</c:v>
                </c:pt>
                <c:pt idx="260">
                  <c:v>80.213025683413107</c:v>
                </c:pt>
                <c:pt idx="261">
                  <c:v>80.180081859697054</c:v>
                </c:pt>
                <c:pt idx="262">
                  <c:v>80.147138036005373</c:v>
                </c:pt>
                <c:pt idx="263">
                  <c:v>80.114194212338305</c:v>
                </c:pt>
                <c:pt idx="264">
                  <c:v>80.081250388695949</c:v>
                </c:pt>
                <c:pt idx="265">
                  <c:v>80.048306565078718</c:v>
                </c:pt>
                <c:pt idx="266">
                  <c:v>80.015362741486499</c:v>
                </c:pt>
                <c:pt idx="267">
                  <c:v>79.982418917919745</c:v>
                </c:pt>
                <c:pt idx="268">
                  <c:v>79.949475094378428</c:v>
                </c:pt>
                <c:pt idx="269">
                  <c:v>79.916531270862919</c:v>
                </c:pt>
                <c:pt idx="270">
                  <c:v>79.883587447373287</c:v>
                </c:pt>
                <c:pt idx="271">
                  <c:v>79.850643623909846</c:v>
                </c:pt>
                <c:pt idx="272">
                  <c:v>79.817699800472639</c:v>
                </c:pt>
                <c:pt idx="273">
                  <c:v>79.784755977061948</c:v>
                </c:pt>
                <c:pt idx="274">
                  <c:v>79.75181215367806</c:v>
                </c:pt>
                <c:pt idx="275">
                  <c:v>79.71886833032103</c:v>
                </c:pt>
                <c:pt idx="276">
                  <c:v>79.685924506991142</c:v>
                </c:pt>
                <c:pt idx="277">
                  <c:v>79.652980683688739</c:v>
                </c:pt>
                <c:pt idx="278">
                  <c:v>79.620036860413677</c:v>
                </c:pt>
                <c:pt idx="279">
                  <c:v>79.587093037166539</c:v>
                </c:pt>
                <c:pt idx="280">
                  <c:v>79.554149213947312</c:v>
                </c:pt>
                <c:pt idx="281">
                  <c:v>79.521205390756393</c:v>
                </c:pt>
                <c:pt idx="282">
                  <c:v>79.488261567593653</c:v>
                </c:pt>
                <c:pt idx="283">
                  <c:v>79.455317744459663</c:v>
                </c:pt>
                <c:pt idx="284">
                  <c:v>79.422373921354506</c:v>
                </c:pt>
                <c:pt idx="285">
                  <c:v>79.389430098278339</c:v>
                </c:pt>
                <c:pt idx="286">
                  <c:v>79.356486275231518</c:v>
                </c:pt>
                <c:pt idx="287">
                  <c:v>79.32354245221407</c:v>
                </c:pt>
                <c:pt idx="288">
                  <c:v>79.290598629226437</c:v>
                </c:pt>
                <c:pt idx="289">
                  <c:v>79.257654806268846</c:v>
                </c:pt>
                <c:pt idx="290">
                  <c:v>79.224710983341197</c:v>
                </c:pt>
                <c:pt idx="291">
                  <c:v>79.191767160444172</c:v>
                </c:pt>
                <c:pt idx="292">
                  <c:v>79.158823337577701</c:v>
                </c:pt>
                <c:pt idx="293">
                  <c:v>79.125879514742095</c:v>
                </c:pt>
                <c:pt idx="294">
                  <c:v>79.092935691937697</c:v>
                </c:pt>
                <c:pt idx="295">
                  <c:v>79.059991869164548</c:v>
                </c:pt>
                <c:pt idx="296">
                  <c:v>79.027048046422806</c:v>
                </c:pt>
                <c:pt idx="297">
                  <c:v>78.994104223713165</c:v>
                </c:pt>
                <c:pt idx="298">
                  <c:v>78.961160401035428</c:v>
                </c:pt>
                <c:pt idx="299">
                  <c:v>78.928216578390064</c:v>
                </c:pt>
                <c:pt idx="300">
                  <c:v>78.895272755777285</c:v>
                </c:pt>
                <c:pt idx="301">
                  <c:v>78.862328933197261</c:v>
                </c:pt>
                <c:pt idx="302">
                  <c:v>78.829385110650321</c:v>
                </c:pt>
                <c:pt idx="303">
                  <c:v>78.79644128813662</c:v>
                </c:pt>
                <c:pt idx="304">
                  <c:v>78.763497465656542</c:v>
                </c:pt>
                <c:pt idx="305">
                  <c:v>78.730553643210229</c:v>
                </c:pt>
                <c:pt idx="306">
                  <c:v>78.69760982079805</c:v>
                </c:pt>
                <c:pt idx="307">
                  <c:v>78.664665998420105</c:v>
                </c:pt>
                <c:pt idx="308">
                  <c:v>78.631722176076849</c:v>
                </c:pt>
                <c:pt idx="309">
                  <c:v>78.598778353768452</c:v>
                </c:pt>
                <c:pt idx="310">
                  <c:v>78.565834531495042</c:v>
                </c:pt>
                <c:pt idx="311">
                  <c:v>78.53289070925716</c:v>
                </c:pt>
                <c:pt idx="312">
                  <c:v>78.499946887054904</c:v>
                </c:pt>
                <c:pt idx="313">
                  <c:v>78.467003064888573</c:v>
                </c:pt>
                <c:pt idx="314">
                  <c:v>78.434059242758337</c:v>
                </c:pt>
                <c:pt idx="315">
                  <c:v>78.40111542066478</c:v>
                </c:pt>
                <c:pt idx="316">
                  <c:v>78.368171598607844</c:v>
                </c:pt>
                <c:pt idx="317">
                  <c:v>78.335227776587871</c:v>
                </c:pt>
                <c:pt idx="318">
                  <c:v>78.302283954605315</c:v>
                </c:pt>
                <c:pt idx="319">
                  <c:v>78.269340132660503</c:v>
                </c:pt>
                <c:pt idx="320">
                  <c:v>78.236396310753392</c:v>
                </c:pt>
                <c:pt idx="321">
                  <c:v>78.203452488884452</c:v>
                </c:pt>
                <c:pt idx="322">
                  <c:v>78.170508667054079</c:v>
                </c:pt>
                <c:pt idx="323">
                  <c:v>78.137564845262432</c:v>
                </c:pt>
                <c:pt idx="324">
                  <c:v>78.104621023509807</c:v>
                </c:pt>
                <c:pt idx="325">
                  <c:v>78.071677201796433</c:v>
                </c:pt>
                <c:pt idx="326">
                  <c:v>78.038733380122878</c:v>
                </c:pt>
                <c:pt idx="327">
                  <c:v>78.005789558489269</c:v>
                </c:pt>
                <c:pt idx="328">
                  <c:v>77.972845736895849</c:v>
                </c:pt>
                <c:pt idx="329">
                  <c:v>77.939901915343029</c:v>
                </c:pt>
                <c:pt idx="330">
                  <c:v>77.906958093831051</c:v>
                </c:pt>
                <c:pt idx="331">
                  <c:v>77.874014272360327</c:v>
                </c:pt>
                <c:pt idx="332">
                  <c:v>77.841070450931056</c:v>
                </c:pt>
                <c:pt idx="333">
                  <c:v>77.80812662954358</c:v>
                </c:pt>
                <c:pt idx="334">
                  <c:v>77.77518280819821</c:v>
                </c:pt>
                <c:pt idx="335">
                  <c:v>77.742238986895387</c:v>
                </c:pt>
                <c:pt idx="336">
                  <c:v>77.709295165635268</c:v>
                </c:pt>
                <c:pt idx="337">
                  <c:v>77.676351344418308</c:v>
                </c:pt>
                <c:pt idx="338">
                  <c:v>77.64340752324479</c:v>
                </c:pt>
                <c:pt idx="339">
                  <c:v>77.610463702114913</c:v>
                </c:pt>
                <c:pt idx="340">
                  <c:v>77.577519881029261</c:v>
                </c:pt>
                <c:pt idx="341">
                  <c:v>77.544576059987961</c:v>
                </c:pt>
                <c:pt idx="342">
                  <c:v>77.51163223899151</c:v>
                </c:pt>
                <c:pt idx="343">
                  <c:v>77.478688418040178</c:v>
                </c:pt>
                <c:pt idx="344">
                  <c:v>77.445744597134137</c:v>
                </c:pt>
                <c:pt idx="345">
                  <c:v>77.412800776274054</c:v>
                </c:pt>
                <c:pt idx="346">
                  <c:v>77.379856955460042</c:v>
                </c:pt>
                <c:pt idx="347">
                  <c:v>77.346913134692528</c:v>
                </c:pt>
                <c:pt idx="348">
                  <c:v>77.313969313971882</c:v>
                </c:pt>
                <c:pt idx="349">
                  <c:v>77.281025493298444</c:v>
                </c:pt>
                <c:pt idx="350">
                  <c:v>77.248081672672612</c:v>
                </c:pt>
                <c:pt idx="351">
                  <c:v>77.215137852094685</c:v>
                </c:pt>
                <c:pt idx="352">
                  <c:v>77.182194031565047</c:v>
                </c:pt>
                <c:pt idx="353">
                  <c:v>77.149250211084052</c:v>
                </c:pt>
                <c:pt idx="354">
                  <c:v>77.116306390652184</c:v>
                </c:pt>
                <c:pt idx="355">
                  <c:v>77.083362570269628</c:v>
                </c:pt>
                <c:pt idx="356">
                  <c:v>77.050418749936966</c:v>
                </c:pt>
                <c:pt idx="357">
                  <c:v>77.017474929654298</c:v>
                </c:pt>
                <c:pt idx="358">
                  <c:v>76.984531109422349</c:v>
                </c:pt>
                <c:pt idx="359">
                  <c:v>76.951587289241274</c:v>
                </c:pt>
                <c:pt idx="360">
                  <c:v>76.918643469111487</c:v>
                </c:pt>
                <c:pt idx="361">
                  <c:v>76.885699649033356</c:v>
                </c:pt>
                <c:pt idx="362">
                  <c:v>76.85275582900745</c:v>
                </c:pt>
                <c:pt idx="363">
                  <c:v>76.819812009033996</c:v>
                </c:pt>
                <c:pt idx="364">
                  <c:v>76.786868189113321</c:v>
                </c:pt>
                <c:pt idx="365">
                  <c:v>76.753924369246135</c:v>
                </c:pt>
                <c:pt idx="366">
                  <c:v>76.72098054943261</c:v>
                </c:pt>
                <c:pt idx="367">
                  <c:v>76.688036729673115</c:v>
                </c:pt>
                <c:pt idx="368">
                  <c:v>76.655092909968289</c:v>
                </c:pt>
                <c:pt idx="369">
                  <c:v>76.622149090318374</c:v>
                </c:pt>
                <c:pt idx="370">
                  <c:v>76.58920527072371</c:v>
                </c:pt>
                <c:pt idx="371">
                  <c:v>76.556261451184881</c:v>
                </c:pt>
                <c:pt idx="372">
                  <c:v>76.523317631702227</c:v>
                </c:pt>
                <c:pt idx="373">
                  <c:v>76.490373812276346</c:v>
                </c:pt>
                <c:pt idx="374">
                  <c:v>76.457429992907365</c:v>
                </c:pt>
                <c:pt idx="375">
                  <c:v>76.424486173595994</c:v>
                </c:pt>
                <c:pt idx="376">
                  <c:v>76.391542354342548</c:v>
                </c:pt>
                <c:pt idx="377">
                  <c:v>76.358598535147451</c:v>
                </c:pt>
                <c:pt idx="378">
                  <c:v>76.325654716011272</c:v>
                </c:pt>
                <c:pt idx="379">
                  <c:v>76.292710896934338</c:v>
                </c:pt>
                <c:pt idx="380">
                  <c:v>76.25976707791709</c:v>
                </c:pt>
                <c:pt idx="381">
                  <c:v>76.226823258959996</c:v>
                </c:pt>
                <c:pt idx="382">
                  <c:v>76.193879440063597</c:v>
                </c:pt>
                <c:pt idx="383">
                  <c:v>76.160935621228191</c:v>
                </c:pt>
                <c:pt idx="384">
                  <c:v>76.127991802454389</c:v>
                </c:pt>
                <c:pt idx="385">
                  <c:v>76.095047983742759</c:v>
                </c:pt>
                <c:pt idx="386">
                  <c:v>76.062104165093558</c:v>
                </c:pt>
                <c:pt idx="387">
                  <c:v>76.029160346507297</c:v>
                </c:pt>
                <c:pt idx="388">
                  <c:v>75.996216527984586</c:v>
                </c:pt>
                <c:pt idx="389">
                  <c:v>75.963272709525796</c:v>
                </c:pt>
                <c:pt idx="390">
                  <c:v>75.930328891131424</c:v>
                </c:pt>
                <c:pt idx="391">
                  <c:v>75.897385072801882</c:v>
                </c:pt>
                <c:pt idx="392">
                  <c:v>75.864441254537908</c:v>
                </c:pt>
                <c:pt idx="393">
                  <c:v>75.831497436339703</c:v>
                </c:pt>
                <c:pt idx="394">
                  <c:v>75.798553618207976</c:v>
                </c:pt>
                <c:pt idx="395">
                  <c:v>75.765609800143267</c:v>
                </c:pt>
                <c:pt idx="396">
                  <c:v>75.732665982145804</c:v>
                </c:pt>
                <c:pt idx="397">
                  <c:v>75.699722164216382</c:v>
                </c:pt>
                <c:pt idx="398">
                  <c:v>75.6667783463555</c:v>
                </c:pt>
                <c:pt idx="399">
                  <c:v>75.633834528563597</c:v>
                </c:pt>
                <c:pt idx="400">
                  <c:v>75.600890710841099</c:v>
                </c:pt>
                <c:pt idx="401">
                  <c:v>75.56794689318869</c:v>
                </c:pt>
                <c:pt idx="402">
                  <c:v>75.535003075606809</c:v>
                </c:pt>
                <c:pt idx="403">
                  <c:v>75.502059258096054</c:v>
                </c:pt>
                <c:pt idx="404">
                  <c:v>75.469115440656992</c:v>
                </c:pt>
                <c:pt idx="405">
                  <c:v>75.436171623290093</c:v>
                </c:pt>
                <c:pt idx="406">
                  <c:v>75.403227805996025</c:v>
                </c:pt>
                <c:pt idx="407">
                  <c:v>75.370283988775185</c:v>
                </c:pt>
                <c:pt idx="408">
                  <c:v>75.337340171628156</c:v>
                </c:pt>
                <c:pt idx="409">
                  <c:v>75.304396354555706</c:v>
                </c:pt>
                <c:pt idx="410">
                  <c:v>75.271452537558105</c:v>
                </c:pt>
                <c:pt idx="411">
                  <c:v>75.238508720636148</c:v>
                </c:pt>
                <c:pt idx="412">
                  <c:v>75.205564903790204</c:v>
                </c:pt>
                <c:pt idx="413">
                  <c:v>75.172621087021113</c:v>
                </c:pt>
                <c:pt idx="414">
                  <c:v>75.139677270329216</c:v>
                </c:pt>
                <c:pt idx="415">
                  <c:v>75.106733453715265</c:v>
                </c:pt>
                <c:pt idx="416">
                  <c:v>75.073789637179772</c:v>
                </c:pt>
                <c:pt idx="417">
                  <c:v>75.040845820723391</c:v>
                </c:pt>
                <c:pt idx="418">
                  <c:v>75.007902004346604</c:v>
                </c:pt>
                <c:pt idx="419">
                  <c:v>74.974958188050223</c:v>
                </c:pt>
                <c:pt idx="420">
                  <c:v>74.942014371834659</c:v>
                </c:pt>
                <c:pt idx="421">
                  <c:v>74.90907055570068</c:v>
                </c:pt>
                <c:pt idx="422">
                  <c:v>74.87612673964874</c:v>
                </c:pt>
                <c:pt idx="423">
                  <c:v>74.843182923679606</c:v>
                </c:pt>
                <c:pt idx="424">
                  <c:v>74.810239107793862</c:v>
                </c:pt>
                <c:pt idx="425">
                  <c:v>74.777295291992147</c:v>
                </c:pt>
                <c:pt idx="426">
                  <c:v>74.744351476275085</c:v>
                </c:pt>
                <c:pt idx="427">
                  <c:v>74.711407660643403</c:v>
                </c:pt>
                <c:pt idx="428">
                  <c:v>74.678463845097554</c:v>
                </c:pt>
                <c:pt idx="429">
                  <c:v>74.645520029638419</c:v>
                </c:pt>
                <c:pt idx="430">
                  <c:v>74.612576214266554</c:v>
                </c:pt>
                <c:pt idx="431">
                  <c:v>74.579632398982554</c:v>
                </c:pt>
                <c:pt idx="432">
                  <c:v>74.546688583787258</c:v>
                </c:pt>
                <c:pt idx="433">
                  <c:v>74.513744768681136</c:v>
                </c:pt>
                <c:pt idx="434">
                  <c:v>74.480800953665025</c:v>
                </c:pt>
                <c:pt idx="435">
                  <c:v>74.447857138739607</c:v>
                </c:pt>
                <c:pt idx="436">
                  <c:v>74.414913323905438</c:v>
                </c:pt>
                <c:pt idx="437">
                  <c:v>74.381969509163369</c:v>
                </c:pt>
                <c:pt idx="438">
                  <c:v>74.349025694514083</c:v>
                </c:pt>
                <c:pt idx="439">
                  <c:v>74.316081879958119</c:v>
                </c:pt>
                <c:pt idx="440">
                  <c:v>74.283138065496345</c:v>
                </c:pt>
                <c:pt idx="441">
                  <c:v>74.250194251129457</c:v>
                </c:pt>
                <c:pt idx="442">
                  <c:v>74.217250436858222</c:v>
                </c:pt>
                <c:pt idx="443">
                  <c:v>74.184306622683096</c:v>
                </c:pt>
                <c:pt idx="444">
                  <c:v>74.151362808605214</c:v>
                </c:pt>
                <c:pt idx="445">
                  <c:v>74.118418994625088</c:v>
                </c:pt>
                <c:pt idx="446">
                  <c:v>74.085475180743487</c:v>
                </c:pt>
                <c:pt idx="447">
                  <c:v>74.052531366961148</c:v>
                </c:pt>
                <c:pt idx="448">
                  <c:v>74.019587553278811</c:v>
                </c:pt>
                <c:pt idx="449">
                  <c:v>73.986643739697371</c:v>
                </c:pt>
                <c:pt idx="450">
                  <c:v>73.953699926217524</c:v>
                </c:pt>
                <c:pt idx="451">
                  <c:v>73.920756112839996</c:v>
                </c:pt>
                <c:pt idx="452">
                  <c:v>73.88781229956551</c:v>
                </c:pt>
                <c:pt idx="453">
                  <c:v>73.854868486394992</c:v>
                </c:pt>
                <c:pt idx="454">
                  <c:v>73.82192467332915</c:v>
                </c:pt>
                <c:pt idx="455">
                  <c:v>73.788980860368824</c:v>
                </c:pt>
                <c:pt idx="456">
                  <c:v>73.756037047514724</c:v>
                </c:pt>
                <c:pt idx="457">
                  <c:v>73.723093234767873</c:v>
                </c:pt>
                <c:pt idx="458">
                  <c:v>73.690149422128854</c:v>
                </c:pt>
                <c:pt idx="459">
                  <c:v>73.657205609598634</c:v>
                </c:pt>
                <c:pt idx="460">
                  <c:v>73.624261797177965</c:v>
                </c:pt>
                <c:pt idx="461">
                  <c:v>73.591317984867686</c:v>
                </c:pt>
                <c:pt idx="462">
                  <c:v>73.558374172668692</c:v>
                </c:pt>
                <c:pt idx="463">
                  <c:v>73.525430360581808</c:v>
                </c:pt>
                <c:pt idx="464">
                  <c:v>73.492486548607715</c:v>
                </c:pt>
                <c:pt idx="465">
                  <c:v>73.459542736747622</c:v>
                </c:pt>
                <c:pt idx="466">
                  <c:v>73.426598925002182</c:v>
                </c:pt>
                <c:pt idx="467">
                  <c:v>73.393655113372219</c:v>
                </c:pt>
                <c:pt idx="468">
                  <c:v>73.360711301858757</c:v>
                </c:pt>
                <c:pt idx="469">
                  <c:v>73.327767490462591</c:v>
                </c:pt>
                <c:pt idx="470">
                  <c:v>73.294823679184603</c:v>
                </c:pt>
                <c:pt idx="471">
                  <c:v>73.261879868025687</c:v>
                </c:pt>
                <c:pt idx="472">
                  <c:v>73.228936056986939</c:v>
                </c:pt>
                <c:pt idx="473">
                  <c:v>73.195992246069025</c:v>
                </c:pt>
                <c:pt idx="474">
                  <c:v>73.163048435273041</c:v>
                </c:pt>
                <c:pt idx="475">
                  <c:v>73.13010462459971</c:v>
                </c:pt>
                <c:pt idx="476">
                  <c:v>73.097160814050113</c:v>
                </c:pt>
                <c:pt idx="477">
                  <c:v>73.064217003625217</c:v>
                </c:pt>
                <c:pt idx="478">
                  <c:v>73.031273193325902</c:v>
                </c:pt>
                <c:pt idx="479">
                  <c:v>72.998329383153205</c:v>
                </c:pt>
                <c:pt idx="480">
                  <c:v>72.965385573107994</c:v>
                </c:pt>
                <c:pt idx="481">
                  <c:v>72.932441763191264</c:v>
                </c:pt>
                <c:pt idx="482">
                  <c:v>72.899497953404065</c:v>
                </c:pt>
                <c:pt idx="483">
                  <c:v>72.866554143747322</c:v>
                </c:pt>
                <c:pt idx="484">
                  <c:v>72.83361033422193</c:v>
                </c:pt>
                <c:pt idx="485">
                  <c:v>72.800666524829097</c:v>
                </c:pt>
                <c:pt idx="486">
                  <c:v>72.767722715569732</c:v>
                </c:pt>
                <c:pt idx="487">
                  <c:v>72.734778906444845</c:v>
                </c:pt>
                <c:pt idx="488">
                  <c:v>72.701835097455415</c:v>
                </c:pt>
                <c:pt idx="489">
                  <c:v>72.668891288602552</c:v>
                </c:pt>
                <c:pt idx="490">
                  <c:v>72.635947479887236</c:v>
                </c:pt>
                <c:pt idx="491">
                  <c:v>72.603003671310546</c:v>
                </c:pt>
                <c:pt idx="492">
                  <c:v>72.570059862873549</c:v>
                </c:pt>
                <c:pt idx="493">
                  <c:v>72.537116054577339</c:v>
                </c:pt>
                <c:pt idx="494">
                  <c:v>72.504172246422826</c:v>
                </c:pt>
                <c:pt idx="495">
                  <c:v>72.471228438411359</c:v>
                </c:pt>
                <c:pt idx="496">
                  <c:v>72.438284630543819</c:v>
                </c:pt>
                <c:pt idx="497">
                  <c:v>72.405340822821344</c:v>
                </c:pt>
                <c:pt idx="498">
                  <c:v>72.372397015245042</c:v>
                </c:pt>
                <c:pt idx="499">
                  <c:v>72.339453207815993</c:v>
                </c:pt>
                <c:pt idx="500">
                  <c:v>72.306509400535447</c:v>
                </c:pt>
                <c:pt idx="501">
                  <c:v>72.273565593404413</c:v>
                </c:pt>
                <c:pt idx="502">
                  <c:v>72.240621786424086</c:v>
                </c:pt>
                <c:pt idx="503">
                  <c:v>72.207677979595601</c:v>
                </c:pt>
                <c:pt idx="504">
                  <c:v>72.174734172920097</c:v>
                </c:pt>
                <c:pt idx="505">
                  <c:v>72.141790366398652</c:v>
                </c:pt>
                <c:pt idx="506">
                  <c:v>72.108846560032703</c:v>
                </c:pt>
                <c:pt idx="507">
                  <c:v>72.075902753823144</c:v>
                </c:pt>
                <c:pt idx="508">
                  <c:v>72.042958947771311</c:v>
                </c:pt>
                <c:pt idx="509">
                  <c:v>72.010015141878384</c:v>
                </c:pt>
                <c:pt idx="510">
                  <c:v>71.977071336145627</c:v>
                </c:pt>
                <c:pt idx="511">
                  <c:v>71.944127530574136</c:v>
                </c:pt>
                <c:pt idx="512">
                  <c:v>71.911183725165245</c:v>
                </c:pt>
                <c:pt idx="513">
                  <c:v>71.878239919920105</c:v>
                </c:pt>
                <c:pt idx="514">
                  <c:v>71.84529611484011</c:v>
                </c:pt>
                <c:pt idx="515">
                  <c:v>71.812352309926425</c:v>
                </c:pt>
                <c:pt idx="516">
                  <c:v>71.779408505180143</c:v>
                </c:pt>
                <c:pt idx="517">
                  <c:v>71.746464700602829</c:v>
                </c:pt>
                <c:pt idx="518">
                  <c:v>71.713520896195647</c:v>
                </c:pt>
                <c:pt idx="519">
                  <c:v>71.680577091959861</c:v>
                </c:pt>
                <c:pt idx="520">
                  <c:v>71.647633287896909</c:v>
                </c:pt>
                <c:pt idx="521">
                  <c:v>71.614689484007911</c:v>
                </c:pt>
                <c:pt idx="522">
                  <c:v>71.581745680294205</c:v>
                </c:pt>
                <c:pt idx="523">
                  <c:v>71.548801876757352</c:v>
                </c:pt>
                <c:pt idx="524">
                  <c:v>71.515858073398505</c:v>
                </c:pt>
                <c:pt idx="525">
                  <c:v>71.482914270219084</c:v>
                </c:pt>
                <c:pt idx="526">
                  <c:v>71.449970467220382</c:v>
                </c:pt>
                <c:pt idx="527">
                  <c:v>71.417026664403792</c:v>
                </c:pt>
                <c:pt idx="528">
                  <c:v>71.38408286177085</c:v>
                </c:pt>
                <c:pt idx="529">
                  <c:v>71.351139059322804</c:v>
                </c:pt>
                <c:pt idx="530">
                  <c:v>71.318195257061191</c:v>
                </c:pt>
                <c:pt idx="531">
                  <c:v>71.285251454987204</c:v>
                </c:pt>
                <c:pt idx="532">
                  <c:v>71.252307653102449</c:v>
                </c:pt>
                <c:pt idx="533">
                  <c:v>71.21936385140836</c:v>
                </c:pt>
                <c:pt idx="534">
                  <c:v>71.186420049906388</c:v>
                </c:pt>
                <c:pt idx="535">
                  <c:v>71.153476248597798</c:v>
                </c:pt>
                <c:pt idx="536">
                  <c:v>71.120532447484422</c:v>
                </c:pt>
                <c:pt idx="537">
                  <c:v>71.087588646567568</c:v>
                </c:pt>
                <c:pt idx="538">
                  <c:v>71.054644845848586</c:v>
                </c:pt>
                <c:pt idx="539">
                  <c:v>71.02170104532928</c:v>
                </c:pt>
                <c:pt idx="540">
                  <c:v>70.988757245010788</c:v>
                </c:pt>
                <c:pt idx="541">
                  <c:v>70.9558134448949</c:v>
                </c:pt>
                <c:pt idx="542">
                  <c:v>70.922869644983251</c:v>
                </c:pt>
                <c:pt idx="543">
                  <c:v>70.889925845277133</c:v>
                </c:pt>
                <c:pt idx="544">
                  <c:v>70.856982045778352</c:v>
                </c:pt>
                <c:pt idx="545">
                  <c:v>70.824038246488257</c:v>
                </c:pt>
                <c:pt idx="546">
                  <c:v>70.791094447408597</c:v>
                </c:pt>
                <c:pt idx="547">
                  <c:v>70.758150648540919</c:v>
                </c:pt>
                <c:pt idx="548">
                  <c:v>70.725206849886902</c:v>
                </c:pt>
                <c:pt idx="549">
                  <c:v>70.69226305144808</c:v>
                </c:pt>
                <c:pt idx="550">
                  <c:v>70.65931925322613</c:v>
                </c:pt>
                <c:pt idx="551">
                  <c:v>70.626375455222657</c:v>
                </c:pt>
                <c:pt idx="552">
                  <c:v>70.593431657439467</c:v>
                </c:pt>
                <c:pt idx="553">
                  <c:v>70.560487859878108</c:v>
                </c:pt>
                <c:pt idx="554">
                  <c:v>70.527544062540258</c:v>
                </c:pt>
                <c:pt idx="555">
                  <c:v>70.494600265427763</c:v>
                </c:pt>
                <c:pt idx="556">
                  <c:v>70.461656468542174</c:v>
                </c:pt>
                <c:pt idx="557">
                  <c:v>70.428712671885322</c:v>
                </c:pt>
                <c:pt idx="558">
                  <c:v>70.395768875458799</c:v>
                </c:pt>
                <c:pt idx="559">
                  <c:v>70.362825079264539</c:v>
                </c:pt>
                <c:pt idx="560">
                  <c:v>70.329881283304246</c:v>
                </c:pt>
                <c:pt idx="561">
                  <c:v>70.296937487579697</c:v>
                </c:pt>
                <c:pt idx="562">
                  <c:v>70.263993692092754</c:v>
                </c:pt>
                <c:pt idx="563">
                  <c:v>70.231049896845093</c:v>
                </c:pt>
                <c:pt idx="564">
                  <c:v>70.198106101838647</c:v>
                </c:pt>
                <c:pt idx="565">
                  <c:v>70.16516230707515</c:v>
                </c:pt>
                <c:pt idx="566">
                  <c:v>70.132218512556577</c:v>
                </c:pt>
                <c:pt idx="567">
                  <c:v>70.099274718284633</c:v>
                </c:pt>
                <c:pt idx="568">
                  <c:v>70.066330924261379</c:v>
                </c:pt>
                <c:pt idx="569">
                  <c:v>70.033387130488563</c:v>
                </c:pt>
                <c:pt idx="570">
                  <c:v>70.000443336968146</c:v>
                </c:pt>
                <c:pt idx="571">
                  <c:v>69.967499543702118</c:v>
                </c:pt>
                <c:pt idx="572">
                  <c:v>69.934555750692198</c:v>
                </c:pt>
                <c:pt idx="573">
                  <c:v>69.901611957940702</c:v>
                </c:pt>
                <c:pt idx="574">
                  <c:v>69.868668165449307</c:v>
                </c:pt>
                <c:pt idx="575">
                  <c:v>69.835724373220046</c:v>
                </c:pt>
                <c:pt idx="576">
                  <c:v>69.802780581254865</c:v>
                </c:pt>
                <c:pt idx="577">
                  <c:v>69.769836789555939</c:v>
                </c:pt>
                <c:pt idx="578">
                  <c:v>69.736892998125228</c:v>
                </c:pt>
                <c:pt idx="579">
                  <c:v>69.703949206964751</c:v>
                </c:pt>
                <c:pt idx="580">
                  <c:v>69.671005416076554</c:v>
                </c:pt>
                <c:pt idx="581">
                  <c:v>69.638061625462655</c:v>
                </c:pt>
                <c:pt idx="582">
                  <c:v>69.605117835125213</c:v>
                </c:pt>
                <c:pt idx="583">
                  <c:v>69.572174045066447</c:v>
                </c:pt>
                <c:pt idx="584">
                  <c:v>69.539230255288288</c:v>
                </c:pt>
                <c:pt idx="585">
                  <c:v>69.506286465792869</c:v>
                </c:pt>
                <c:pt idx="586">
                  <c:v>69.473342676582547</c:v>
                </c:pt>
                <c:pt idx="587">
                  <c:v>69.440398887659299</c:v>
                </c:pt>
                <c:pt idx="588">
                  <c:v>69.407455099025384</c:v>
                </c:pt>
                <c:pt idx="589">
                  <c:v>69.374511310683062</c:v>
                </c:pt>
                <c:pt idx="590">
                  <c:v>69.341567522634421</c:v>
                </c:pt>
                <c:pt idx="591">
                  <c:v>69.30862373488182</c:v>
                </c:pt>
                <c:pt idx="592">
                  <c:v>69.275679947427392</c:v>
                </c:pt>
                <c:pt idx="593">
                  <c:v>69.24273616027358</c:v>
                </c:pt>
                <c:pt idx="594">
                  <c:v>69.209792373422459</c:v>
                </c:pt>
                <c:pt idx="595">
                  <c:v>69.176848586876446</c:v>
                </c:pt>
                <c:pt idx="596">
                  <c:v>69.143904800637983</c:v>
                </c:pt>
                <c:pt idx="597">
                  <c:v>69.110961014709162</c:v>
                </c:pt>
                <c:pt idx="598">
                  <c:v>69.078017229092538</c:v>
                </c:pt>
                <c:pt idx="599">
                  <c:v>69.045073443790358</c:v>
                </c:pt>
                <c:pt idx="600">
                  <c:v>69.01212965880508</c:v>
                </c:pt>
                <c:pt idx="601">
                  <c:v>68.979185874139134</c:v>
                </c:pt>
                <c:pt idx="602">
                  <c:v>68.946242089795021</c:v>
                </c:pt>
                <c:pt idx="603">
                  <c:v>68.913298305775101</c:v>
                </c:pt>
                <c:pt idx="604">
                  <c:v>68.880354522081703</c:v>
                </c:pt>
                <c:pt idx="605">
                  <c:v>68.847410738717585</c:v>
                </c:pt>
                <c:pt idx="606">
                  <c:v>68.814466955685049</c:v>
                </c:pt>
                <c:pt idx="607">
                  <c:v>68.781523172986809</c:v>
                </c:pt>
                <c:pt idx="608">
                  <c:v>68.748579390625096</c:v>
                </c:pt>
                <c:pt idx="609">
                  <c:v>68.71563560860281</c:v>
                </c:pt>
                <c:pt idx="610">
                  <c:v>68.682691826922436</c:v>
                </c:pt>
                <c:pt idx="611">
                  <c:v>68.649748045586449</c:v>
                </c:pt>
                <c:pt idx="612">
                  <c:v>68.616804264597576</c:v>
                </c:pt>
                <c:pt idx="613">
                  <c:v>68.583860483958404</c:v>
                </c:pt>
                <c:pt idx="614">
                  <c:v>68.550916703671646</c:v>
                </c:pt>
                <c:pt idx="615">
                  <c:v>68.517972923740075</c:v>
                </c:pt>
                <c:pt idx="616">
                  <c:v>68.485029144166205</c:v>
                </c:pt>
                <c:pt idx="617">
                  <c:v>68.45208536495295</c:v>
                </c:pt>
                <c:pt idx="618">
                  <c:v>68.419141586102867</c:v>
                </c:pt>
                <c:pt idx="619">
                  <c:v>68.386197807618785</c:v>
                </c:pt>
                <c:pt idx="620">
                  <c:v>68.353254029503617</c:v>
                </c:pt>
                <c:pt idx="621">
                  <c:v>68.320310251760048</c:v>
                </c:pt>
                <c:pt idx="622">
                  <c:v>68.287366474390851</c:v>
                </c:pt>
                <c:pt idx="623">
                  <c:v>68.254422697399036</c:v>
                </c:pt>
                <c:pt idx="624">
                  <c:v>68.221478920787334</c:v>
                </c:pt>
                <c:pt idx="625">
                  <c:v>68.188535144558898</c:v>
                </c:pt>
                <c:pt idx="626">
                  <c:v>68.155591368716244</c:v>
                </c:pt>
                <c:pt idx="627">
                  <c:v>68.122647593262542</c:v>
                </c:pt>
                <c:pt idx="628">
                  <c:v>68.089703818200789</c:v>
                </c:pt>
                <c:pt idx="629">
                  <c:v>68.056760043533842</c:v>
                </c:pt>
                <c:pt idx="630">
                  <c:v>68.023816269264827</c:v>
                </c:pt>
                <c:pt idx="631">
                  <c:v>67.990872495396715</c:v>
                </c:pt>
                <c:pt idx="632">
                  <c:v>67.957928721932589</c:v>
                </c:pt>
                <c:pt idx="633">
                  <c:v>67.924984948875519</c:v>
                </c:pt>
                <c:pt idx="634">
                  <c:v>67.892041176228517</c:v>
                </c:pt>
                <c:pt idx="635">
                  <c:v>67.859097403994767</c:v>
                </c:pt>
                <c:pt idx="636">
                  <c:v>67.826153632177579</c:v>
                </c:pt>
                <c:pt idx="637">
                  <c:v>67.793209860779783</c:v>
                </c:pt>
                <c:pt idx="638">
                  <c:v>67.760266089804858</c:v>
                </c:pt>
                <c:pt idx="639">
                  <c:v>67.727322319255876</c:v>
                </c:pt>
                <c:pt idx="640">
                  <c:v>67.694378549136076</c:v>
                </c:pt>
                <c:pt idx="641">
                  <c:v>67.661434779448896</c:v>
                </c:pt>
                <c:pt idx="642">
                  <c:v>67.628491010197507</c:v>
                </c:pt>
                <c:pt idx="643">
                  <c:v>67.595547241385162</c:v>
                </c:pt>
                <c:pt idx="644">
                  <c:v>67.562603473015372</c:v>
                </c:pt>
                <c:pt idx="645">
                  <c:v>67.529659705091291</c:v>
                </c:pt>
                <c:pt idx="646">
                  <c:v>67.4967159376165</c:v>
                </c:pt>
                <c:pt idx="647">
                  <c:v>67.463772170594368</c:v>
                </c:pt>
                <c:pt idx="648">
                  <c:v>67.430828404028262</c:v>
                </c:pt>
                <c:pt idx="649">
                  <c:v>67.39788463792172</c:v>
                </c:pt>
                <c:pt idx="650">
                  <c:v>67.364940872278311</c:v>
                </c:pt>
                <c:pt idx="651">
                  <c:v>67.331997107101344</c:v>
                </c:pt>
                <c:pt idx="652">
                  <c:v>67.299053342394643</c:v>
                </c:pt>
                <c:pt idx="653">
                  <c:v>67.266109578161675</c:v>
                </c:pt>
                <c:pt idx="654">
                  <c:v>67.233165814406092</c:v>
                </c:pt>
                <c:pt idx="655">
                  <c:v>67.200222051131306</c:v>
                </c:pt>
                <c:pt idx="656">
                  <c:v>67.16727828834118</c:v>
                </c:pt>
                <c:pt idx="657">
                  <c:v>67.13433452603941</c:v>
                </c:pt>
                <c:pt idx="658">
                  <c:v>67.101390764229663</c:v>
                </c:pt>
                <c:pt idx="659">
                  <c:v>67.068447002915647</c:v>
                </c:pt>
                <c:pt idx="660">
                  <c:v>67.035503242101285</c:v>
                </c:pt>
                <c:pt idx="661">
                  <c:v>67.002559481790186</c:v>
                </c:pt>
                <c:pt idx="662">
                  <c:v>66.969615721986372</c:v>
                </c:pt>
                <c:pt idx="663">
                  <c:v>66.936671962693538</c:v>
                </c:pt>
                <c:pt idx="664">
                  <c:v>66.903728203915719</c:v>
                </c:pt>
                <c:pt idx="665">
                  <c:v>66.870784445656597</c:v>
                </c:pt>
                <c:pt idx="666">
                  <c:v>66.837840687920476</c:v>
                </c:pt>
                <c:pt idx="667">
                  <c:v>66.804896930711038</c:v>
                </c:pt>
                <c:pt idx="668">
                  <c:v>66.77195317403249</c:v>
                </c:pt>
                <c:pt idx="669">
                  <c:v>66.73900941788871</c:v>
                </c:pt>
                <c:pt idx="670">
                  <c:v>66.706065662283919</c:v>
                </c:pt>
                <c:pt idx="671">
                  <c:v>66.673121907222026</c:v>
                </c:pt>
                <c:pt idx="672">
                  <c:v>66.640178152707435</c:v>
                </c:pt>
                <c:pt idx="673">
                  <c:v>66.607234398744083</c:v>
                </c:pt>
                <c:pt idx="674">
                  <c:v>66.574290645336276</c:v>
                </c:pt>
                <c:pt idx="675">
                  <c:v>66.541346892488221</c:v>
                </c:pt>
                <c:pt idx="676">
                  <c:v>66.508403140204294</c:v>
                </c:pt>
                <c:pt idx="677">
                  <c:v>66.475459388488531</c:v>
                </c:pt>
                <c:pt idx="678">
                  <c:v>66.442515637345437</c:v>
                </c:pt>
                <c:pt idx="679">
                  <c:v>66.409571886779418</c:v>
                </c:pt>
                <c:pt idx="680">
                  <c:v>66.376628136794736</c:v>
                </c:pt>
                <c:pt idx="681">
                  <c:v>66.343684387395797</c:v>
                </c:pt>
                <c:pt idx="682">
                  <c:v>66.310740638587163</c:v>
                </c:pt>
                <c:pt idx="683">
                  <c:v>66.277796890373267</c:v>
                </c:pt>
                <c:pt idx="684">
                  <c:v>66.244853142758885</c:v>
                </c:pt>
                <c:pt idx="685">
                  <c:v>66.211909395748066</c:v>
                </c:pt>
                <c:pt idx="686">
                  <c:v>66.178965649345955</c:v>
                </c:pt>
                <c:pt idx="687">
                  <c:v>66.146021903556843</c:v>
                </c:pt>
                <c:pt idx="688">
                  <c:v>66.113078158385449</c:v>
                </c:pt>
                <c:pt idx="689">
                  <c:v>66.080134413836589</c:v>
                </c:pt>
                <c:pt idx="690">
                  <c:v>66.047190669914826</c:v>
                </c:pt>
                <c:pt idx="691">
                  <c:v>66.014246926625162</c:v>
                </c:pt>
                <c:pt idx="692">
                  <c:v>65.981303183972273</c:v>
                </c:pt>
                <c:pt idx="693">
                  <c:v>65.948359441961074</c:v>
                </c:pt>
                <c:pt idx="694">
                  <c:v>65.915415700596299</c:v>
                </c:pt>
                <c:pt idx="695">
                  <c:v>65.882471959882963</c:v>
                </c:pt>
                <c:pt idx="696">
                  <c:v>65.849528219826098</c:v>
                </c:pt>
                <c:pt idx="697">
                  <c:v>65.816584480430691</c:v>
                </c:pt>
                <c:pt idx="698">
                  <c:v>65.783640741701618</c:v>
                </c:pt>
                <c:pt idx="699">
                  <c:v>65.750697003644262</c:v>
                </c:pt>
                <c:pt idx="700">
                  <c:v>65.717753266263358</c:v>
                </c:pt>
                <c:pt idx="701">
                  <c:v>65.684809529564191</c:v>
                </c:pt>
                <c:pt idx="702">
                  <c:v>65.651865793552119</c:v>
                </c:pt>
                <c:pt idx="703">
                  <c:v>65.6189220582323</c:v>
                </c:pt>
                <c:pt idx="704">
                  <c:v>65.585978323609893</c:v>
                </c:pt>
                <c:pt idx="705">
                  <c:v>65.553034589690199</c:v>
                </c:pt>
                <c:pt idx="706">
                  <c:v>65.520090856478717</c:v>
                </c:pt>
                <c:pt idx="707">
                  <c:v>65.487147123980748</c:v>
                </c:pt>
                <c:pt idx="708">
                  <c:v>65.454203392201791</c:v>
                </c:pt>
                <c:pt idx="709">
                  <c:v>65.421259661147232</c:v>
                </c:pt>
                <c:pt idx="710">
                  <c:v>65.388315930822699</c:v>
                </c:pt>
                <c:pt idx="711">
                  <c:v>65.35537220123355</c:v>
                </c:pt>
                <c:pt idx="712">
                  <c:v>65.322428472385653</c:v>
                </c:pt>
                <c:pt idx="713">
                  <c:v>65.289484744284437</c:v>
                </c:pt>
                <c:pt idx="714">
                  <c:v>65.256541016935543</c:v>
                </c:pt>
                <c:pt idx="715">
                  <c:v>65.22359729034504</c:v>
                </c:pt>
                <c:pt idx="716">
                  <c:v>65.190653564518399</c:v>
                </c:pt>
                <c:pt idx="717">
                  <c:v>65.157709839461404</c:v>
                </c:pt>
                <c:pt idx="718">
                  <c:v>65.124766115180236</c:v>
                </c:pt>
                <c:pt idx="719">
                  <c:v>65.091822391680466</c:v>
                </c:pt>
                <c:pt idx="720">
                  <c:v>65.058878668968262</c:v>
                </c:pt>
                <c:pt idx="721">
                  <c:v>65.025934947049336</c:v>
                </c:pt>
                <c:pt idx="722">
                  <c:v>64.992991225930041</c:v>
                </c:pt>
                <c:pt idx="723">
                  <c:v>64.960047505616416</c:v>
                </c:pt>
                <c:pt idx="724">
                  <c:v>64.927103786114458</c:v>
                </c:pt>
                <c:pt idx="725">
                  <c:v>64.89416006743042</c:v>
                </c:pt>
                <c:pt idx="726">
                  <c:v>64.861216349570682</c:v>
                </c:pt>
                <c:pt idx="727">
                  <c:v>64.828272632541172</c:v>
                </c:pt>
                <c:pt idx="728">
                  <c:v>64.795328916348453</c:v>
                </c:pt>
                <c:pt idx="729">
                  <c:v>64.762385200998821</c:v>
                </c:pt>
                <c:pt idx="730">
                  <c:v>64.729441486498743</c:v>
                </c:pt>
                <c:pt idx="731">
                  <c:v>64.696497772854741</c:v>
                </c:pt>
                <c:pt idx="732">
                  <c:v>64.663554060073182</c:v>
                </c:pt>
                <c:pt idx="733">
                  <c:v>64.630610348160758</c:v>
                </c:pt>
                <c:pt idx="734">
                  <c:v>64.597666637124036</c:v>
                </c:pt>
                <c:pt idx="735">
                  <c:v>64.564722926969594</c:v>
                </c:pt>
                <c:pt idx="736">
                  <c:v>64.531779217704411</c:v>
                </c:pt>
                <c:pt idx="737">
                  <c:v>64.498835509334953</c:v>
                </c:pt>
                <c:pt idx="738">
                  <c:v>64.465891801868182</c:v>
                </c:pt>
                <c:pt idx="739">
                  <c:v>64.432948095311048</c:v>
                </c:pt>
                <c:pt idx="740">
                  <c:v>64.400004389670315</c:v>
                </c:pt>
                <c:pt idx="741">
                  <c:v>64.36706068495306</c:v>
                </c:pt>
                <c:pt idx="742">
                  <c:v>64.334116981166403</c:v>
                </c:pt>
                <c:pt idx="743">
                  <c:v>64.30117327831725</c:v>
                </c:pt>
                <c:pt idx="744">
                  <c:v>64.26822957641275</c:v>
                </c:pt>
                <c:pt idx="745">
                  <c:v>64.235285875460136</c:v>
                </c:pt>
                <c:pt idx="746">
                  <c:v>64.202342175466811</c:v>
                </c:pt>
                <c:pt idx="747">
                  <c:v>64.169398476439824</c:v>
                </c:pt>
                <c:pt idx="748">
                  <c:v>64.136454778386721</c:v>
                </c:pt>
                <c:pt idx="749">
                  <c:v>64.103511081314863</c:v>
                </c:pt>
                <c:pt idx="750">
                  <c:v>64.070567385231755</c:v>
                </c:pt>
                <c:pt idx="751">
                  <c:v>64.037623690144741</c:v>
                </c:pt>
                <c:pt idx="752">
                  <c:v>64.004679996061626</c:v>
                </c:pt>
                <c:pt idx="753">
                  <c:v>63.971736302990003</c:v>
                </c:pt>
                <c:pt idx="754">
                  <c:v>63.938792610937334</c:v>
                </c:pt>
                <c:pt idx="755">
                  <c:v>63.905848919911826</c:v>
                </c:pt>
                <c:pt idx="756">
                  <c:v>63.872905229920896</c:v>
                </c:pt>
                <c:pt idx="757">
                  <c:v>63.839961540972716</c:v>
                </c:pt>
                <c:pt idx="758">
                  <c:v>63.807017853075052</c:v>
                </c:pt>
                <c:pt idx="759">
                  <c:v>63.77407416623587</c:v>
                </c:pt>
                <c:pt idx="760">
                  <c:v>63.741130480463426</c:v>
                </c:pt>
                <c:pt idx="761">
                  <c:v>63.70818679576567</c:v>
                </c:pt>
                <c:pt idx="762">
                  <c:v>63.675243112150739</c:v>
                </c:pt>
                <c:pt idx="763">
                  <c:v>63.642299429627087</c:v>
                </c:pt>
                <c:pt idx="764">
                  <c:v>63.609355748202873</c:v>
                </c:pt>
                <c:pt idx="765">
                  <c:v>63.576412067886558</c:v>
                </c:pt>
                <c:pt idx="766">
                  <c:v>63.54346838868647</c:v>
                </c:pt>
                <c:pt idx="767">
                  <c:v>63.510524710611193</c:v>
                </c:pt>
                <c:pt idx="768">
                  <c:v>63.477581033669196</c:v>
                </c:pt>
                <c:pt idx="769">
                  <c:v>63.444637357869155</c:v>
                </c:pt>
                <c:pt idx="770">
                  <c:v>63.411693683219845</c:v>
                </c:pt>
                <c:pt idx="771">
                  <c:v>63.378750009729913</c:v>
                </c:pt>
                <c:pt idx="772">
                  <c:v>63.345806337408312</c:v>
                </c:pt>
                <c:pt idx="773">
                  <c:v>63.312862666263889</c:v>
                </c:pt>
                <c:pt idx="774">
                  <c:v>63.279918996305497</c:v>
                </c:pt>
                <c:pt idx="775">
                  <c:v>63.246975327542323</c:v>
                </c:pt>
                <c:pt idx="776">
                  <c:v>63.214031659983299</c:v>
                </c:pt>
                <c:pt idx="777">
                  <c:v>63.181087993637789</c:v>
                </c:pt>
                <c:pt idx="778">
                  <c:v>63.148144328514924</c:v>
                </c:pt>
                <c:pt idx="779">
                  <c:v>63.11520066462387</c:v>
                </c:pt>
                <c:pt idx="780">
                  <c:v>63.08225700197432</c:v>
                </c:pt>
                <c:pt idx="781">
                  <c:v>63.049313340575466</c:v>
                </c:pt>
                <c:pt idx="782">
                  <c:v>63.016369680437052</c:v>
                </c:pt>
                <c:pt idx="783">
                  <c:v>62.983426021568533</c:v>
                </c:pt>
                <c:pt idx="784">
                  <c:v>62.950482363979532</c:v>
                </c:pt>
                <c:pt idx="785">
                  <c:v>62.917538707679853</c:v>
                </c:pt>
                <c:pt idx="786">
                  <c:v>62.884595052679359</c:v>
                </c:pt>
                <c:pt idx="787">
                  <c:v>62.851651398987855</c:v>
                </c:pt>
                <c:pt idx="788">
                  <c:v>62.818707746615388</c:v>
                </c:pt>
                <c:pt idx="789">
                  <c:v>62.785764095571963</c:v>
                </c:pt>
                <c:pt idx="790">
                  <c:v>62.752820445867769</c:v>
                </c:pt>
                <c:pt idx="791">
                  <c:v>62.719876797512867</c:v>
                </c:pt>
                <c:pt idx="792">
                  <c:v>62.686933150517525</c:v>
                </c:pt>
                <c:pt idx="793">
                  <c:v>62.653989504892294</c:v>
                </c:pt>
                <c:pt idx="794">
                  <c:v>62.621045860647371</c:v>
                </c:pt>
                <c:pt idx="795">
                  <c:v>62.588102217793498</c:v>
                </c:pt>
                <c:pt idx="796">
                  <c:v>62.555158576341078</c:v>
                </c:pt>
                <c:pt idx="797">
                  <c:v>62.522214936300848</c:v>
                </c:pt>
                <c:pt idx="798">
                  <c:v>62.489271297683544</c:v>
                </c:pt>
                <c:pt idx="799">
                  <c:v>62.456327660500037</c:v>
                </c:pt>
                <c:pt idx="800">
                  <c:v>62.423384024761148</c:v>
                </c:pt>
                <c:pt idx="801">
                  <c:v>62.390440390478133</c:v>
                </c:pt>
                <c:pt idx="802">
                  <c:v>62.357496757661707</c:v>
                </c:pt>
                <c:pt idx="803">
                  <c:v>62.324553126323352</c:v>
                </c:pt>
                <c:pt idx="804">
                  <c:v>62.291609496474187</c:v>
                </c:pt>
                <c:pt idx="805">
                  <c:v>62.258665868125519</c:v>
                </c:pt>
                <c:pt idx="806">
                  <c:v>62.225722241288764</c:v>
                </c:pt>
                <c:pt idx="807">
                  <c:v>62.192778615975548</c:v>
                </c:pt>
                <c:pt idx="808">
                  <c:v>62.159834992197304</c:v>
                </c:pt>
                <c:pt idx="809">
                  <c:v>62.126891369965939</c:v>
                </c:pt>
                <c:pt idx="810">
                  <c:v>62.093947749293108</c:v>
                </c:pt>
                <c:pt idx="811">
                  <c:v>62.061004130190554</c:v>
                </c:pt>
                <c:pt idx="812">
                  <c:v>62.028060512670493</c:v>
                </c:pt>
                <c:pt idx="813">
                  <c:v>61.99511689674484</c:v>
                </c:pt>
                <c:pt idx="814">
                  <c:v>61.962173282425688</c:v>
                </c:pt>
                <c:pt idx="815">
                  <c:v>61.929229669725245</c:v>
                </c:pt>
                <c:pt idx="816">
                  <c:v>61.896286058656038</c:v>
                </c:pt>
                <c:pt idx="817">
                  <c:v>61.863342449230252</c:v>
                </c:pt>
                <c:pt idx="818">
                  <c:v>61.830398841460536</c:v>
                </c:pt>
                <c:pt idx="819">
                  <c:v>61.797455235359507</c:v>
                </c:pt>
                <c:pt idx="820">
                  <c:v>61.76451163093985</c:v>
                </c:pt>
                <c:pt idx="821">
                  <c:v>61.731568028214284</c:v>
                </c:pt>
                <c:pt idx="822">
                  <c:v>61.698624427195696</c:v>
                </c:pt>
                <c:pt idx="823">
                  <c:v>61.665680827897276</c:v>
                </c:pt>
                <c:pt idx="824">
                  <c:v>61.632737230331998</c:v>
                </c:pt>
                <c:pt idx="825">
                  <c:v>61.599793634513048</c:v>
                </c:pt>
                <c:pt idx="826">
                  <c:v>61.566850040453609</c:v>
                </c:pt>
                <c:pt idx="827">
                  <c:v>61.533906448167308</c:v>
                </c:pt>
                <c:pt idx="828">
                  <c:v>61.50096285766756</c:v>
                </c:pt>
                <c:pt idx="829">
                  <c:v>61.468019268967865</c:v>
                </c:pt>
                <c:pt idx="830">
                  <c:v>61.435075682082072</c:v>
                </c:pt>
                <c:pt idx="831">
                  <c:v>61.402132097023994</c:v>
                </c:pt>
                <c:pt idx="832">
                  <c:v>61.369188513807408</c:v>
                </c:pt>
                <c:pt idx="833">
                  <c:v>61.336244932446363</c:v>
                </c:pt>
                <c:pt idx="834">
                  <c:v>61.303301352955103</c:v>
                </c:pt>
                <c:pt idx="835">
                  <c:v>61.270357775347861</c:v>
                </c:pt>
                <c:pt idx="836">
                  <c:v>61.237414199638849</c:v>
                </c:pt>
                <c:pt idx="837">
                  <c:v>61.204470625842539</c:v>
                </c:pt>
                <c:pt idx="838">
                  <c:v>61.171527053973584</c:v>
                </c:pt>
                <c:pt idx="839">
                  <c:v>61.138583484046606</c:v>
                </c:pt>
                <c:pt idx="840">
                  <c:v>61.105639916076406</c:v>
                </c:pt>
                <c:pt idx="841">
                  <c:v>61.072696350077827</c:v>
                </c:pt>
                <c:pt idx="842">
                  <c:v>61.039752786065897</c:v>
                </c:pt>
                <c:pt idx="843">
                  <c:v>61.006809224055907</c:v>
                </c:pt>
                <c:pt idx="844">
                  <c:v>60.973865664062956</c:v>
                </c:pt>
                <c:pt idx="845">
                  <c:v>60.940922106102384</c:v>
                </c:pt>
                <c:pt idx="846">
                  <c:v>60.907978550189753</c:v>
                </c:pt>
                <c:pt idx="847">
                  <c:v>60.875034996340361</c:v>
                </c:pt>
                <c:pt idx="848">
                  <c:v>60.84209144457035</c:v>
                </c:pt>
                <c:pt idx="849">
                  <c:v>60.809147894895332</c:v>
                </c:pt>
                <c:pt idx="850">
                  <c:v>60.776204347331237</c:v>
                </c:pt>
                <c:pt idx="851">
                  <c:v>60.743260801894188</c:v>
                </c:pt>
                <c:pt idx="852">
                  <c:v>60.710317258600313</c:v>
                </c:pt>
                <c:pt idx="853">
                  <c:v>60.67737371746616</c:v>
                </c:pt>
                <c:pt idx="854">
                  <c:v>60.644430178507832</c:v>
                </c:pt>
                <c:pt idx="855">
                  <c:v>60.611486641742154</c:v>
                </c:pt>
                <c:pt idx="856">
                  <c:v>60.578543107185652</c:v>
                </c:pt>
                <c:pt idx="857">
                  <c:v>60.545599574855309</c:v>
                </c:pt>
                <c:pt idx="858">
                  <c:v>60.51265604476788</c:v>
                </c:pt>
                <c:pt idx="859">
                  <c:v>60.479712516940623</c:v>
                </c:pt>
                <c:pt idx="860">
                  <c:v>60.446768991390634</c:v>
                </c:pt>
                <c:pt idx="861">
                  <c:v>60.4138254681353</c:v>
                </c:pt>
                <c:pt idx="862">
                  <c:v>60.380881947192051</c:v>
                </c:pt>
                <c:pt idx="863">
                  <c:v>60.347938428578594</c:v>
                </c:pt>
                <c:pt idx="864">
                  <c:v>60.314994912312621</c:v>
                </c:pt>
                <c:pt idx="865">
                  <c:v>60.282051398411845</c:v>
                </c:pt>
                <c:pt idx="866">
                  <c:v>60.249107886894457</c:v>
                </c:pt>
                <c:pt idx="867">
                  <c:v>60.216164377778526</c:v>
                </c:pt>
                <c:pt idx="868">
                  <c:v>60.183220871082469</c:v>
                </c:pt>
                <c:pt idx="869">
                  <c:v>60.150277366824469</c:v>
                </c:pt>
                <c:pt idx="870">
                  <c:v>60.117333865023276</c:v>
                </c:pt>
                <c:pt idx="871">
                  <c:v>60.08439036569753</c:v>
                </c:pt>
                <c:pt idx="872">
                  <c:v>60.051446868866094</c:v>
                </c:pt>
                <c:pt idx="873">
                  <c:v>60.01850337454799</c:v>
                </c:pt>
                <c:pt idx="874">
                  <c:v>59.985559882762267</c:v>
                </c:pt>
                <c:pt idx="875">
                  <c:v>59.952616393528359</c:v>
                </c:pt>
                <c:pt idx="876">
                  <c:v>59.91967290686538</c:v>
                </c:pt>
                <c:pt idx="877">
                  <c:v>59.886729422793287</c:v>
                </c:pt>
                <c:pt idx="878">
                  <c:v>59.853785941331552</c:v>
                </c:pt>
                <c:pt idx="879">
                  <c:v>59.820842462500167</c:v>
                </c:pt>
                <c:pt idx="880">
                  <c:v>59.787898986319028</c:v>
                </c:pt>
                <c:pt idx="881">
                  <c:v>59.754955512808536</c:v>
                </c:pt>
                <c:pt idx="882">
                  <c:v>59.722012041988826</c:v>
                </c:pt>
                <c:pt idx="883">
                  <c:v>59.689068573880427</c:v>
                </c:pt>
                <c:pt idx="884">
                  <c:v>59.656125108504057</c:v>
                </c:pt>
                <c:pt idx="885">
                  <c:v>59.623181645880507</c:v>
                </c:pt>
                <c:pt idx="886">
                  <c:v>59.590238186030547</c:v>
                </c:pt>
                <c:pt idx="887">
                  <c:v>59.557294728975585</c:v>
                </c:pt>
                <c:pt idx="888">
                  <c:v>59.524351274736716</c:v>
                </c:pt>
                <c:pt idx="889">
                  <c:v>59.491407823335301</c:v>
                </c:pt>
                <c:pt idx="890">
                  <c:v>59.458464374793223</c:v>
                </c:pt>
                <c:pt idx="891">
                  <c:v>59.425520929132027</c:v>
                </c:pt>
                <c:pt idx="892">
                  <c:v>59.392577486373604</c:v>
                </c:pt>
                <c:pt idx="893">
                  <c:v>59.359634046540236</c:v>
                </c:pt>
                <c:pt idx="894">
                  <c:v>59.326690609654101</c:v>
                </c:pt>
                <c:pt idx="895">
                  <c:v>59.293747175737664</c:v>
                </c:pt>
                <c:pt idx="896">
                  <c:v>59.260803744813479</c:v>
                </c:pt>
                <c:pt idx="897">
                  <c:v>59.227860316904462</c:v>
                </c:pt>
                <c:pt idx="898">
                  <c:v>59.194916892033447</c:v>
                </c:pt>
                <c:pt idx="899">
                  <c:v>59.161973470223536</c:v>
                </c:pt>
                <c:pt idx="900">
                  <c:v>59.129030051498113</c:v>
                </c:pt>
                <c:pt idx="901">
                  <c:v>59.096086635880695</c:v>
                </c:pt>
                <c:pt idx="902">
                  <c:v>59.063143223394817</c:v>
                </c:pt>
                <c:pt idx="903">
                  <c:v>59.030199814064297</c:v>
                </c:pt>
                <c:pt idx="904">
                  <c:v>58.997256407913461</c:v>
                </c:pt>
                <c:pt idx="905">
                  <c:v>58.964313004966222</c:v>
                </c:pt>
                <c:pt idx="906">
                  <c:v>58.931369605246971</c:v>
                </c:pt>
                <c:pt idx="907">
                  <c:v>58.898426208780485</c:v>
                </c:pt>
                <c:pt idx="908">
                  <c:v>58.865482815591335</c:v>
                </c:pt>
                <c:pt idx="909">
                  <c:v>58.832539425704624</c:v>
                </c:pt>
                <c:pt idx="910">
                  <c:v>58.799596039145321</c:v>
                </c:pt>
                <c:pt idx="911">
                  <c:v>58.766652655938934</c:v>
                </c:pt>
                <c:pt idx="912">
                  <c:v>58.733709276110858</c:v>
                </c:pt>
                <c:pt idx="913">
                  <c:v>58.700765899686886</c:v>
                </c:pt>
                <c:pt idx="914">
                  <c:v>58.66782252669281</c:v>
                </c:pt>
                <c:pt idx="915">
                  <c:v>58.634879157154963</c:v>
                </c:pt>
                <c:pt idx="916">
                  <c:v>58.601935791099507</c:v>
                </c:pt>
                <c:pt idx="917">
                  <c:v>58.568992428553045</c:v>
                </c:pt>
                <c:pt idx="918">
                  <c:v>58.536049069542145</c:v>
                </c:pt>
                <c:pt idx="919">
                  <c:v>58.503105714093891</c:v>
                </c:pt>
                <c:pt idx="920">
                  <c:v>58.4701623622352</c:v>
                </c:pt>
                <c:pt idx="921">
                  <c:v>58.437219013993634</c:v>
                </c:pt>
                <c:pt idx="922">
                  <c:v>58.404275669396526</c:v>
                </c:pt>
                <c:pt idx="923">
                  <c:v>58.371332328471873</c:v>
                </c:pt>
                <c:pt idx="924">
                  <c:v>58.338388991247328</c:v>
                </c:pt>
                <c:pt idx="925">
                  <c:v>58.305445657751314</c:v>
                </c:pt>
                <c:pt idx="926">
                  <c:v>58.272502328012081</c:v>
                </c:pt>
                <c:pt idx="927">
                  <c:v>58.239559002058357</c:v>
                </c:pt>
                <c:pt idx="928">
                  <c:v>58.206615679918741</c:v>
                </c:pt>
                <c:pt idx="929">
                  <c:v>58.173672361622344</c:v>
                </c:pt>
                <c:pt idx="930">
                  <c:v>58.140729047198604</c:v>
                </c:pt>
                <c:pt idx="931">
                  <c:v>58.10778573667686</c:v>
                </c:pt>
                <c:pt idx="932">
                  <c:v>58.074842430086733</c:v>
                </c:pt>
                <c:pt idx="933">
                  <c:v>58.041899127458301</c:v>
                </c:pt>
                <c:pt idx="934">
                  <c:v>58.008955828821769</c:v>
                </c:pt>
                <c:pt idx="935">
                  <c:v>57.976012534207335</c:v>
                </c:pt>
                <c:pt idx="936">
                  <c:v>57.943069243645844</c:v>
                </c:pt>
                <c:pt idx="937">
                  <c:v>57.910125957167857</c:v>
                </c:pt>
                <c:pt idx="938">
                  <c:v>57.877182674804772</c:v>
                </c:pt>
                <c:pt idx="939">
                  <c:v>57.84423939658771</c:v>
                </c:pt>
                <c:pt idx="940">
                  <c:v>57.811296122548342</c:v>
                </c:pt>
                <c:pt idx="941">
                  <c:v>57.778352852718378</c:v>
                </c:pt>
                <c:pt idx="942">
                  <c:v>57.745409587129963</c:v>
                </c:pt>
                <c:pt idx="943">
                  <c:v>57.712466325815292</c:v>
                </c:pt>
                <c:pt idx="944">
                  <c:v>57.679523068806951</c:v>
                </c:pt>
                <c:pt idx="945">
                  <c:v>57.646579816137695</c:v>
                </c:pt>
                <c:pt idx="946">
                  <c:v>57.613636567840743</c:v>
                </c:pt>
                <c:pt idx="947">
                  <c:v>57.58069332394907</c:v>
                </c:pt>
                <c:pt idx="948">
                  <c:v>57.547750084496471</c:v>
                </c:pt>
                <c:pt idx="949">
                  <c:v>57.514806849516511</c:v>
                </c:pt>
                <c:pt idx="950">
                  <c:v>57.481863619043445</c:v>
                </c:pt>
                <c:pt idx="951">
                  <c:v>57.448920393111365</c:v>
                </c:pt>
                <c:pt idx="952">
                  <c:v>57.415977171755152</c:v>
                </c:pt>
                <c:pt idx="953">
                  <c:v>57.383033955009381</c:v>
                </c:pt>
                <c:pt idx="954">
                  <c:v>57.350090742909202</c:v>
                </c:pt>
                <c:pt idx="955">
                  <c:v>57.317147535490108</c:v>
                </c:pt>
                <c:pt idx="956">
                  <c:v>57.284204332787574</c:v>
                </c:pt>
                <c:pt idx="957">
                  <c:v>57.251261134837613</c:v>
                </c:pt>
                <c:pt idx="958">
                  <c:v>57.218317941676247</c:v>
                </c:pt>
                <c:pt idx="959">
                  <c:v>57.185374753340184</c:v>
                </c:pt>
                <c:pt idx="960">
                  <c:v>57.15243156986601</c:v>
                </c:pt>
                <c:pt idx="961">
                  <c:v>57.119488391290588</c:v>
                </c:pt>
                <c:pt idx="962">
                  <c:v>57.086545217651512</c:v>
                </c:pt>
                <c:pt idx="963">
                  <c:v>57.053602048986136</c:v>
                </c:pt>
                <c:pt idx="964">
                  <c:v>57.020658885332494</c:v>
                </c:pt>
                <c:pt idx="965">
                  <c:v>56.987715726728567</c:v>
                </c:pt>
                <c:pt idx="966">
                  <c:v>56.954772573212971</c:v>
                </c:pt>
                <c:pt idx="967">
                  <c:v>56.92182942482431</c:v>
                </c:pt>
                <c:pt idx="968">
                  <c:v>56.888886281601607</c:v>
                </c:pt>
                <c:pt idx="969">
                  <c:v>56.855943143584184</c:v>
                </c:pt>
                <c:pt idx="970">
                  <c:v>56.823000010811782</c:v>
                </c:pt>
                <c:pt idx="971">
                  <c:v>56.790056883324247</c:v>
                </c:pt>
                <c:pt idx="972">
                  <c:v>56.757113761161904</c:v>
                </c:pt>
                <c:pt idx="973">
                  <c:v>56.724170644365032</c:v>
                </c:pt>
                <c:pt idx="974">
                  <c:v>56.691227532974779</c:v>
                </c:pt>
                <c:pt idx="975">
                  <c:v>56.6582844270322</c:v>
                </c:pt>
                <c:pt idx="976">
                  <c:v>56.625341326578692</c:v>
                </c:pt>
                <c:pt idx="977">
                  <c:v>56.592398231656098</c:v>
                </c:pt>
                <c:pt idx="978">
                  <c:v>56.559455142306483</c:v>
                </c:pt>
                <c:pt idx="979">
                  <c:v>56.526512058572379</c:v>
                </c:pt>
                <c:pt idx="980">
                  <c:v>56.493568980496434</c:v>
                </c:pt>
                <c:pt idx="981">
                  <c:v>56.460625908121628</c:v>
                </c:pt>
                <c:pt idx="982">
                  <c:v>56.427682841491574</c:v>
                </c:pt>
                <c:pt idx="983">
                  <c:v>56.394739780649871</c:v>
                </c:pt>
                <c:pt idx="984">
                  <c:v>56.361796725640716</c:v>
                </c:pt>
                <c:pt idx="985">
                  <c:v>56.32885367650826</c:v>
                </c:pt>
                <c:pt idx="986">
                  <c:v>56.29591063329751</c:v>
                </c:pt>
                <c:pt idx="987">
                  <c:v>56.26296759605335</c:v>
                </c:pt>
                <c:pt idx="988">
                  <c:v>56.230024564821278</c:v>
                </c:pt>
                <c:pt idx="989">
                  <c:v>56.19708153964698</c:v>
                </c:pt>
                <c:pt idx="990">
                  <c:v>56.164138520576763</c:v>
                </c:pt>
                <c:pt idx="991">
                  <c:v>56.131195507656884</c:v>
                </c:pt>
                <c:pt idx="992">
                  <c:v>56.098252500934287</c:v>
                </c:pt>
                <c:pt idx="993">
                  <c:v>56.065309500456088</c:v>
                </c:pt>
                <c:pt idx="994">
                  <c:v>56.032366506269867</c:v>
                </c:pt>
                <c:pt idx="995">
                  <c:v>55.99942351842347</c:v>
                </c:pt>
                <c:pt idx="996">
                  <c:v>55.966480536965051</c:v>
                </c:pt>
                <c:pt idx="997">
                  <c:v>55.933537561943481</c:v>
                </c:pt>
                <c:pt idx="998">
                  <c:v>55.900594593407654</c:v>
                </c:pt>
                <c:pt idx="999">
                  <c:v>55.8676516314069</c:v>
                </c:pt>
                <c:pt idx="1000">
                  <c:v>55.834708675990854</c:v>
                </c:pt>
                <c:pt idx="1001">
                  <c:v>55.801765727209983</c:v>
                </c:pt>
                <c:pt idx="1002">
                  <c:v>55.768822785114487</c:v>
                </c:pt>
                <c:pt idx="1003">
                  <c:v>55.735879849755278</c:v>
                </c:pt>
                <c:pt idx="1004">
                  <c:v>55.702936921183863</c:v>
                </c:pt>
                <c:pt idx="1005">
                  <c:v>55.669993999451648</c:v>
                </c:pt>
                <c:pt idx="1006">
                  <c:v>55.637051084610874</c:v>
                </c:pt>
                <c:pt idx="1007">
                  <c:v>55.604108176713751</c:v>
                </c:pt>
                <c:pt idx="1008">
                  <c:v>55.571165275813442</c:v>
                </c:pt>
                <c:pt idx="1009">
                  <c:v>55.538222381962967</c:v>
                </c:pt>
                <c:pt idx="1010">
                  <c:v>55.505279495216271</c:v>
                </c:pt>
                <c:pt idx="1011">
                  <c:v>55.472336615627071</c:v>
                </c:pt>
                <c:pt idx="1012">
                  <c:v>55.4393937432501</c:v>
                </c:pt>
                <c:pt idx="1013">
                  <c:v>55.40645087814017</c:v>
                </c:pt>
                <c:pt idx="1014">
                  <c:v>55.373508020352546</c:v>
                </c:pt>
                <c:pt idx="1015">
                  <c:v>55.340565169943105</c:v>
                </c:pt>
                <c:pt idx="1016">
                  <c:v>55.307622326967831</c:v>
                </c:pt>
                <c:pt idx="1017">
                  <c:v>55.27467949148339</c:v>
                </c:pt>
                <c:pt idx="1018">
                  <c:v>55.241736663546888</c:v>
                </c:pt>
                <c:pt idx="1019">
                  <c:v>55.208793843215759</c:v>
                </c:pt>
                <c:pt idx="1020">
                  <c:v>55.175851030547804</c:v>
                </c:pt>
                <c:pt idx="1021">
                  <c:v>55.142908225601246</c:v>
                </c:pt>
                <c:pt idx="1022">
                  <c:v>55.109965428435103</c:v>
                </c:pt>
                <c:pt idx="1023">
                  <c:v>55.077022639108506</c:v>
                </c:pt>
                <c:pt idx="1024">
                  <c:v>55.044079857681069</c:v>
                </c:pt>
                <c:pt idx="1025">
                  <c:v>55.011137084212976</c:v>
                </c:pt>
                <c:pt idx="1026">
                  <c:v>54.978194318764757</c:v>
                </c:pt>
                <c:pt idx="1027">
                  <c:v>54.94525156139759</c:v>
                </c:pt>
                <c:pt idx="1028">
                  <c:v>54.912308812172753</c:v>
                </c:pt>
                <c:pt idx="1029">
                  <c:v>54.87936607115244</c:v>
                </c:pt>
                <c:pt idx="1030">
                  <c:v>54.846423338398864</c:v>
                </c:pt>
                <c:pt idx="1031">
                  <c:v>54.813480613975273</c:v>
                </c:pt>
                <c:pt idx="1032">
                  <c:v>54.780537897944804</c:v>
                </c:pt>
                <c:pt idx="1033">
                  <c:v>54.747595190371413</c:v>
                </c:pt>
                <c:pt idx="1034">
                  <c:v>54.71465249131959</c:v>
                </c:pt>
                <c:pt idx="1035">
                  <c:v>54.681709800853881</c:v>
                </c:pt>
                <c:pt idx="1036">
                  <c:v>54.648767119040009</c:v>
                </c:pt>
                <c:pt idx="1037">
                  <c:v>54.615824445943659</c:v>
                </c:pt>
                <c:pt idx="1038">
                  <c:v>54.582881781631102</c:v>
                </c:pt>
                <c:pt idx="1039">
                  <c:v>54.549939126169335</c:v>
                </c:pt>
                <c:pt idx="1040">
                  <c:v>54.516996479625618</c:v>
                </c:pt>
                <c:pt idx="1041">
                  <c:v>54.484053842067937</c:v>
                </c:pt>
                <c:pt idx="1042">
                  <c:v>54.45111121356441</c:v>
                </c:pt>
                <c:pt idx="1043">
                  <c:v>54.418168594184415</c:v>
                </c:pt>
                <c:pt idx="1044">
                  <c:v>54.385225983997017</c:v>
                </c:pt>
                <c:pt idx="1045">
                  <c:v>54.35228338307239</c:v>
                </c:pt>
                <c:pt idx="1046">
                  <c:v>54.319340791480847</c:v>
                </c:pt>
                <c:pt idx="1047">
                  <c:v>54.28639820929348</c:v>
                </c:pt>
                <c:pt idx="1048">
                  <c:v>54.253455636582018</c:v>
                </c:pt>
                <c:pt idx="1049">
                  <c:v>54.220513073418353</c:v>
                </c:pt>
                <c:pt idx="1050">
                  <c:v>54.187570519875379</c:v>
                </c:pt>
                <c:pt idx="1051">
                  <c:v>54.154627976026177</c:v>
                </c:pt>
                <c:pt idx="1052">
                  <c:v>54.121685441944621</c:v>
                </c:pt>
                <c:pt idx="1053">
                  <c:v>54.08874291770482</c:v>
                </c:pt>
                <c:pt idx="1054">
                  <c:v>54.05580040338198</c:v>
                </c:pt>
                <c:pt idx="1055">
                  <c:v>54.022857899051417</c:v>
                </c:pt>
                <c:pt idx="1056">
                  <c:v>53.989915404789066</c:v>
                </c:pt>
                <c:pt idx="1057">
                  <c:v>53.956972920671838</c:v>
                </c:pt>
                <c:pt idx="1058">
                  <c:v>53.924030446776776</c:v>
                </c:pt>
                <c:pt idx="1059">
                  <c:v>53.891087983181521</c:v>
                </c:pt>
                <c:pt idx="1060">
                  <c:v>53.858145529964915</c:v>
                </c:pt>
                <c:pt idx="1061">
                  <c:v>53.825203087205622</c:v>
                </c:pt>
                <c:pt idx="1062">
                  <c:v>53.792260654983124</c:v>
                </c:pt>
                <c:pt idx="1063">
                  <c:v>53.759318233377833</c:v>
                </c:pt>
                <c:pt idx="1064">
                  <c:v>53.72637582247058</c:v>
                </c:pt>
                <c:pt idx="1065">
                  <c:v>53.693433422342494</c:v>
                </c:pt>
                <c:pt idx="1066">
                  <c:v>53.660491033075914</c:v>
                </c:pt>
                <c:pt idx="1067">
                  <c:v>53.627548654753411</c:v>
                </c:pt>
                <c:pt idx="1068">
                  <c:v>53.594606287458205</c:v>
                </c:pt>
                <c:pt idx="1069">
                  <c:v>53.561663931274275</c:v>
                </c:pt>
                <c:pt idx="1070">
                  <c:v>53.528721586286224</c:v>
                </c:pt>
                <c:pt idx="1071">
                  <c:v>53.495779252579119</c:v>
                </c:pt>
                <c:pt idx="1072">
                  <c:v>53.462836930238865</c:v>
                </c:pt>
                <c:pt idx="1073">
                  <c:v>53.429894619352083</c:v>
                </c:pt>
                <c:pt idx="1074">
                  <c:v>53.396952320005788</c:v>
                </c:pt>
                <c:pt idx="1075">
                  <c:v>53.364010032287901</c:v>
                </c:pt>
                <c:pt idx="1076">
                  <c:v>53.331067756286899</c:v>
                </c:pt>
                <c:pt idx="1077">
                  <c:v>53.298125492091955</c:v>
                </c:pt>
                <c:pt idx="1078">
                  <c:v>53.265183239792854</c:v>
                </c:pt>
                <c:pt idx="1079">
                  <c:v>53.232240999480112</c:v>
                </c:pt>
                <c:pt idx="1080">
                  <c:v>53.199298771245097</c:v>
                </c:pt>
                <c:pt idx="1081">
                  <c:v>53.166356555179568</c:v>
                </c:pt>
                <c:pt idx="1082">
                  <c:v>53.133414351376203</c:v>
                </c:pt>
                <c:pt idx="1083">
                  <c:v>53.100472159928323</c:v>
                </c:pt>
                <c:pt idx="1084">
                  <c:v>53.067529980929855</c:v>
                </c:pt>
                <c:pt idx="1085">
                  <c:v>53.034587814475664</c:v>
                </c:pt>
                <c:pt idx="1086">
                  <c:v>53.001645660661147</c:v>
                </c:pt>
                <c:pt idx="1087">
                  <c:v>52.968703519582512</c:v>
                </c:pt>
                <c:pt idx="1088">
                  <c:v>52.935761391336584</c:v>
                </c:pt>
                <c:pt idx="1089">
                  <c:v>52.90281927602117</c:v>
                </c:pt>
                <c:pt idx="1090">
                  <c:v>52.869877173734629</c:v>
                </c:pt>
                <c:pt idx="1091">
                  <c:v>52.836935084575984</c:v>
                </c:pt>
                <c:pt idx="1092">
                  <c:v>52.803993008645307</c:v>
                </c:pt>
                <c:pt idx="1093">
                  <c:v>52.771050946043083</c:v>
                </c:pt>
                <c:pt idx="1094">
                  <c:v>52.738108896870884</c:v>
                </c:pt>
                <c:pt idx="1095">
                  <c:v>52.705166861230765</c:v>
                </c:pt>
                <c:pt idx="1096">
                  <c:v>52.672224839225862</c:v>
                </c:pt>
                <c:pt idx="1097">
                  <c:v>52.63928283095985</c:v>
                </c:pt>
                <c:pt idx="1098">
                  <c:v>52.606340836537271</c:v>
                </c:pt>
                <c:pt idx="1099">
                  <c:v>52.573398856063335</c:v>
                </c:pt>
                <c:pt idx="1100">
                  <c:v>52.540456889644453</c:v>
                </c:pt>
                <c:pt idx="1101">
                  <c:v>52.507514937387313</c:v>
                </c:pt>
                <c:pt idx="1102">
                  <c:v>52.474572999399918</c:v>
                </c:pt>
                <c:pt idx="1103">
                  <c:v>52.441631075790639</c:v>
                </c:pt>
                <c:pt idx="1104">
                  <c:v>52.408689166669063</c:v>
                </c:pt>
                <c:pt idx="1105">
                  <c:v>52.375747272145333</c:v>
                </c:pt>
                <c:pt idx="1106">
                  <c:v>52.34280539233049</c:v>
                </c:pt>
                <c:pt idx="1107">
                  <c:v>52.309863527336418</c:v>
                </c:pt>
                <c:pt idx="1108">
                  <c:v>52.276921677275965</c:v>
                </c:pt>
                <c:pt idx="1109">
                  <c:v>52.243979842262782</c:v>
                </c:pt>
                <c:pt idx="1110">
                  <c:v>52.211038022411302</c:v>
                </c:pt>
                <c:pt idx="1111">
                  <c:v>52.178096217837009</c:v>
                </c:pt>
                <c:pt idx="1112">
                  <c:v>52.145154428656042</c:v>
                </c:pt>
                <c:pt idx="1113">
                  <c:v>52.112212654985449</c:v>
                </c:pt>
                <c:pt idx="1114">
                  <c:v>52.07927089694347</c:v>
                </c:pt>
                <c:pt idx="1115">
                  <c:v>52.04632915464876</c:v>
                </c:pt>
                <c:pt idx="1116">
                  <c:v>52.01338742822135</c:v>
                </c:pt>
                <c:pt idx="1117">
                  <c:v>51.980445717781819</c:v>
                </c:pt>
                <c:pt idx="1118">
                  <c:v>51.947504023451863</c:v>
                </c:pt>
                <c:pt idx="1119">
                  <c:v>51.914562345354092</c:v>
                </c:pt>
                <c:pt idx="1120">
                  <c:v>51.881620683612027</c:v>
                </c:pt>
                <c:pt idx="1121">
                  <c:v>51.848679038349886</c:v>
                </c:pt>
                <c:pt idx="1122">
                  <c:v>51.815737409693334</c:v>
                </c:pt>
                <c:pt idx="1123">
                  <c:v>51.782795797768742</c:v>
                </c:pt>
                <c:pt idx="1124">
                  <c:v>51.749854202703034</c:v>
                </c:pt>
                <c:pt idx="1125">
                  <c:v>51.716912624624882</c:v>
                </c:pt>
                <c:pt idx="1126">
                  <c:v>51.683971063663314</c:v>
                </c:pt>
                <c:pt idx="1127">
                  <c:v>51.65102951994858</c:v>
                </c:pt>
                <c:pt idx="1128">
                  <c:v>51.618087993611979</c:v>
                </c:pt>
                <c:pt idx="1129">
                  <c:v>51.585146484785582</c:v>
                </c:pt>
                <c:pt idx="1130">
                  <c:v>51.552204993602757</c:v>
                </c:pt>
                <c:pt idx="1131">
                  <c:v>51.519263520197633</c:v>
                </c:pt>
                <c:pt idx="1132">
                  <c:v>51.486322064705504</c:v>
                </c:pt>
                <c:pt idx="1133">
                  <c:v>51.45338062726276</c:v>
                </c:pt>
                <c:pt idx="1134">
                  <c:v>51.420439208006421</c:v>
                </c:pt>
                <c:pt idx="1135">
                  <c:v>51.387497807075164</c:v>
                </c:pt>
                <c:pt idx="1136">
                  <c:v>51.354556424608191</c:v>
                </c:pt>
                <c:pt idx="1137">
                  <c:v>51.32161506074614</c:v>
                </c:pt>
                <c:pt idx="1138">
                  <c:v>51.288673715630331</c:v>
                </c:pt>
                <c:pt idx="1139">
                  <c:v>51.255732389403477</c:v>
                </c:pt>
                <c:pt idx="1140">
                  <c:v>51.222791082209405</c:v>
                </c:pt>
                <c:pt idx="1141">
                  <c:v>51.189849794192739</c:v>
                </c:pt>
                <c:pt idx="1142">
                  <c:v>51.15690852549946</c:v>
                </c:pt>
                <c:pt idx="1143">
                  <c:v>51.123967276276545</c:v>
                </c:pt>
                <c:pt idx="1144">
                  <c:v>51.091026046672077</c:v>
                </c:pt>
                <c:pt idx="1145">
                  <c:v>51.058084836835377</c:v>
                </c:pt>
                <c:pt idx="1146">
                  <c:v>51.025143646916717</c:v>
                </c:pt>
                <c:pt idx="1147">
                  <c:v>50.992202477067686</c:v>
                </c:pt>
                <c:pt idx="1148">
                  <c:v>50.959261327440863</c:v>
                </c:pt>
                <c:pt idx="1149">
                  <c:v>50.926320198190204</c:v>
                </c:pt>
                <c:pt idx="1150">
                  <c:v>50.89337908947077</c:v>
                </c:pt>
                <c:pt idx="1151">
                  <c:v>50.860438001438446</c:v>
                </c:pt>
                <c:pt idx="1152">
                  <c:v>50.827496934250874</c:v>
                </c:pt>
                <c:pt idx="1153">
                  <c:v>50.79455588806654</c:v>
                </c:pt>
                <c:pt idx="1154">
                  <c:v>50.761614863045139</c:v>
                </c:pt>
                <c:pt idx="1155">
                  <c:v>50.728673859347744</c:v>
                </c:pt>
                <c:pt idx="1156">
                  <c:v>50.695732877136479</c:v>
                </c:pt>
                <c:pt idx="1157">
                  <c:v>50.662791916574804</c:v>
                </c:pt>
                <c:pt idx="1158">
                  <c:v>50.629850977827495</c:v>
                </c:pt>
                <c:pt idx="1159">
                  <c:v>50.596910061060349</c:v>
                </c:pt>
                <c:pt idx="1160">
                  <c:v>50.563969166440529</c:v>
                </c:pt>
                <c:pt idx="1161">
                  <c:v>50.531028294136611</c:v>
                </c:pt>
                <c:pt idx="1162">
                  <c:v>50.49808744431833</c:v>
                </c:pt>
                <c:pt idx="1163">
                  <c:v>50.465146617156677</c:v>
                </c:pt>
                <c:pt idx="1164">
                  <c:v>50.432205812823881</c:v>
                </c:pt>
                <c:pt idx="1165">
                  <c:v>50.399265031493741</c:v>
                </c:pt>
                <c:pt idx="1166">
                  <c:v>50.366324273341128</c:v>
                </c:pt>
                <c:pt idx="1167">
                  <c:v>50.3333835385424</c:v>
                </c:pt>
                <c:pt idx="1168">
                  <c:v>50.300442827275148</c:v>
                </c:pt>
                <c:pt idx="1169">
                  <c:v>50.267502139718246</c:v>
                </c:pt>
                <c:pt idx="1170">
                  <c:v>50.234561476052228</c:v>
                </c:pt>
                <c:pt idx="1171">
                  <c:v>50.201620836458574</c:v>
                </c:pt>
                <c:pt idx="1172">
                  <c:v>50.168680221120532</c:v>
                </c:pt>
                <c:pt idx="1173">
                  <c:v>50.135739630222588</c:v>
                </c:pt>
                <c:pt idx="1174">
                  <c:v>50.102799063950499</c:v>
                </c:pt>
                <c:pt idx="1175">
                  <c:v>50.069858522491685</c:v>
                </c:pt>
                <c:pt idx="1176">
                  <c:v>50.036918006034618</c:v>
                </c:pt>
                <c:pt idx="1177">
                  <c:v>50.003977514769758</c:v>
                </c:pt>
                <c:pt idx="1178">
                  <c:v>49.971037048888576</c:v>
                </c:pt>
                <c:pt idx="1179">
                  <c:v>49.938096608584068</c:v>
                </c:pt>
                <c:pt idx="1180">
                  <c:v>49.905156194050655</c:v>
                </c:pt>
                <c:pt idx="1181">
                  <c:v>49.872215805484615</c:v>
                </c:pt>
                <c:pt idx="1182">
                  <c:v>49.839275443083196</c:v>
                </c:pt>
                <c:pt idx="1183">
                  <c:v>49.80633510704542</c:v>
                </c:pt>
                <c:pt idx="1184">
                  <c:v>49.773394797571804</c:v>
                </c:pt>
                <c:pt idx="1185">
                  <c:v>49.740454514864361</c:v>
                </c:pt>
                <c:pt idx="1186">
                  <c:v>49.707514259126555</c:v>
                </c:pt>
                <c:pt idx="1187">
                  <c:v>49.674574030563775</c:v>
                </c:pt>
                <c:pt idx="1188">
                  <c:v>49.64163382938213</c:v>
                </c:pt>
                <c:pt idx="1189">
                  <c:v>49.608693655790297</c:v>
                </c:pt>
                <c:pt idx="1190">
                  <c:v>49.575753509997952</c:v>
                </c:pt>
                <c:pt idx="1191">
                  <c:v>49.542813392216544</c:v>
                </c:pt>
                <c:pt idx="1192">
                  <c:v>49.509873302658775</c:v>
                </c:pt>
                <c:pt idx="1193">
                  <c:v>49.476933241539641</c:v>
                </c:pt>
                <c:pt idx="1194">
                  <c:v>49.443993209075209</c:v>
                </c:pt>
                <c:pt idx="1195">
                  <c:v>49.411053205483313</c:v>
                </c:pt>
                <c:pt idx="1196">
                  <c:v>49.378113230983629</c:v>
                </c:pt>
                <c:pt idx="1197">
                  <c:v>49.345173285797316</c:v>
                </c:pt>
                <c:pt idx="1198">
                  <c:v>49.312233370147226</c:v>
                </c:pt>
                <c:pt idx="1199">
                  <c:v>49.279293484258027</c:v>
                </c:pt>
                <c:pt idx="1200">
                  <c:v>49.246353628355841</c:v>
                </c:pt>
                <c:pt idx="1201">
                  <c:v>49.213413802668875</c:v>
                </c:pt>
                <c:pt idx="1202">
                  <c:v>49.180474007426731</c:v>
                </c:pt>
                <c:pt idx="1203">
                  <c:v>49.147534242860871</c:v>
                </c:pt>
                <c:pt idx="1204">
                  <c:v>49.114594509204707</c:v>
                </c:pt>
                <c:pt idx="1205">
                  <c:v>49.08165480669301</c:v>
                </c:pt>
                <c:pt idx="1206">
                  <c:v>49.048715135562723</c:v>
                </c:pt>
                <c:pt idx="1207">
                  <c:v>49.015775496052434</c:v>
                </c:pt>
                <c:pt idx="1208">
                  <c:v>48.982835888402505</c:v>
                </c:pt>
                <c:pt idx="1209">
                  <c:v>48.949896312855181</c:v>
                </c:pt>
                <c:pt idx="1210">
                  <c:v>48.916956769654419</c:v>
                </c:pt>
                <c:pt idx="1211">
                  <c:v>48.884017259046324</c:v>
                </c:pt>
                <c:pt idx="1212">
                  <c:v>48.851077781278526</c:v>
                </c:pt>
                <c:pt idx="1213">
                  <c:v>48.81813833660086</c:v>
                </c:pt>
                <c:pt idx="1214">
                  <c:v>48.785198925264666</c:v>
                </c:pt>
                <c:pt idx="1215">
                  <c:v>48.752259547523536</c:v>
                </c:pt>
                <c:pt idx="1216">
                  <c:v>48.719320203632918</c:v>
                </c:pt>
                <c:pt idx="1217">
                  <c:v>48.686380893849979</c:v>
                </c:pt>
                <c:pt idx="1218">
                  <c:v>48.653441618434115</c:v>
                </c:pt>
                <c:pt idx="1219">
                  <c:v>48.620502377646588</c:v>
                </c:pt>
                <c:pt idx="1220">
                  <c:v>48.58756317175061</c:v>
                </c:pt>
                <c:pt idx="1221">
                  <c:v>48.554624001011362</c:v>
                </c:pt>
                <c:pt idx="1222">
                  <c:v>48.521684865696159</c:v>
                </c:pt>
                <c:pt idx="1223">
                  <c:v>48.488745766074352</c:v>
                </c:pt>
                <c:pt idx="1224">
                  <c:v>48.45580670241705</c:v>
                </c:pt>
                <c:pt idx="1225">
                  <c:v>48.422867674997704</c:v>
                </c:pt>
                <c:pt idx="1226">
                  <c:v>48.389928684091828</c:v>
                </c:pt>
                <c:pt idx="1227">
                  <c:v>48.356989729976966</c:v>
                </c:pt>
                <c:pt idx="1228">
                  <c:v>48.324050812932704</c:v>
                </c:pt>
                <c:pt idx="1229">
                  <c:v>48.291111933240884</c:v>
                </c:pt>
                <c:pt idx="1230">
                  <c:v>48.258173091185142</c:v>
                </c:pt>
                <c:pt idx="1231">
                  <c:v>48.225234287051968</c:v>
                </c:pt>
                <c:pt idx="1232">
                  <c:v>48.192295521129232</c:v>
                </c:pt>
                <c:pt idx="1233">
                  <c:v>48.159356793707659</c:v>
                </c:pt>
                <c:pt idx="1234">
                  <c:v>48.126418105079566</c:v>
                </c:pt>
                <c:pt idx="1235">
                  <c:v>48.093479455539985</c:v>
                </c:pt>
                <c:pt idx="1236">
                  <c:v>48.060540845385859</c:v>
                </c:pt>
                <c:pt idx="1237">
                  <c:v>48.027602274916568</c:v>
                </c:pt>
                <c:pt idx="1238">
                  <c:v>47.994663744433723</c:v>
                </c:pt>
                <c:pt idx="1239">
                  <c:v>47.961725254241372</c:v>
                </c:pt>
                <c:pt idx="1240">
                  <c:v>47.928786804645462</c:v>
                </c:pt>
                <c:pt idx="1241">
                  <c:v>47.89584839595453</c:v>
                </c:pt>
                <c:pt idx="1242">
                  <c:v>47.862910028479519</c:v>
                </c:pt>
                <c:pt idx="1243">
                  <c:v>47.829971702533641</c:v>
                </c:pt>
                <c:pt idx="1244">
                  <c:v>47.79703341843252</c:v>
                </c:pt>
                <c:pt idx="1245">
                  <c:v>47.764095176494038</c:v>
                </c:pt>
                <c:pt idx="1246">
                  <c:v>47.731156977038644</c:v>
                </c:pt>
                <c:pt idx="1247">
                  <c:v>47.698218820389037</c:v>
                </c:pt>
                <c:pt idx="1248">
                  <c:v>47.66528070687059</c:v>
                </c:pt>
                <c:pt idx="1249">
                  <c:v>47.632342636811238</c:v>
                </c:pt>
                <c:pt idx="1250">
                  <c:v>47.599404610540859</c:v>
                </c:pt>
                <c:pt idx="1251">
                  <c:v>47.566466628392234</c:v>
                </c:pt>
                <c:pt idx="1252">
                  <c:v>47.533528690700777</c:v>
                </c:pt>
                <c:pt idx="1253">
                  <c:v>47.5005907978042</c:v>
                </c:pt>
                <c:pt idx="1254">
                  <c:v>47.467652950042904</c:v>
                </c:pt>
                <c:pt idx="1255">
                  <c:v>47.434715147759647</c:v>
                </c:pt>
                <c:pt idx="1256">
                  <c:v>47.401777391300151</c:v>
                </c:pt>
                <c:pt idx="1257">
                  <c:v>47.368839681012432</c:v>
                </c:pt>
                <c:pt idx="1258">
                  <c:v>47.335902017247513</c:v>
                </c:pt>
                <c:pt idx="1259">
                  <c:v>47.302964400358391</c:v>
                </c:pt>
                <c:pt idx="1260">
                  <c:v>47.270026830701738</c:v>
                </c:pt>
                <c:pt idx="1261">
                  <c:v>47.237089308635873</c:v>
                </c:pt>
                <c:pt idx="1262">
                  <c:v>47.204151834522612</c:v>
                </c:pt>
                <c:pt idx="1263">
                  <c:v>47.171214408726428</c:v>
                </c:pt>
                <c:pt idx="1264">
                  <c:v>47.138277031613995</c:v>
                </c:pt>
                <c:pt idx="1265">
                  <c:v>47.105339703555288</c:v>
                </c:pt>
                <c:pt idx="1266">
                  <c:v>47.072402424922984</c:v>
                </c:pt>
                <c:pt idx="1267">
                  <c:v>47.039465196092408</c:v>
                </c:pt>
                <c:pt idx="1268">
                  <c:v>47.006528017442065</c:v>
                </c:pt>
                <c:pt idx="1269">
                  <c:v>46.97359088935287</c:v>
                </c:pt>
                <c:pt idx="1270">
                  <c:v>46.940653812209227</c:v>
                </c:pt>
                <c:pt idx="1271">
                  <c:v>46.907716786397735</c:v>
                </c:pt>
                <c:pt idx="1272">
                  <c:v>46.874779812308532</c:v>
                </c:pt>
                <c:pt idx="1273">
                  <c:v>46.841842890334391</c:v>
                </c:pt>
                <c:pt idx="1274">
                  <c:v>46.808906020871049</c:v>
                </c:pt>
                <c:pt idx="1275">
                  <c:v>46.775969204317548</c:v>
                </c:pt>
                <c:pt idx="1276">
                  <c:v>46.743032441075528</c:v>
                </c:pt>
                <c:pt idx="1277">
                  <c:v>46.710095731549885</c:v>
                </c:pt>
                <c:pt idx="1278">
                  <c:v>46.677159076148754</c:v>
                </c:pt>
                <c:pt idx="1279">
                  <c:v>46.64422247528303</c:v>
                </c:pt>
                <c:pt idx="1280">
                  <c:v>46.611285929367021</c:v>
                </c:pt>
                <c:pt idx="1281">
                  <c:v>46.578349438817966</c:v>
                </c:pt>
                <c:pt idx="1282">
                  <c:v>46.545413004056186</c:v>
                </c:pt>
                <c:pt idx="1283">
                  <c:v>46.512476625505485</c:v>
                </c:pt>
                <c:pt idx="1284">
                  <c:v>46.479540303592685</c:v>
                </c:pt>
                <c:pt idx="1285">
                  <c:v>46.446604038747864</c:v>
                </c:pt>
                <c:pt idx="1286">
                  <c:v>46.413667831404275</c:v>
                </c:pt>
                <c:pt idx="1287">
                  <c:v>46.38073168199864</c:v>
                </c:pt>
                <c:pt idx="1288">
                  <c:v>46.347795590971053</c:v>
                </c:pt>
                <c:pt idx="1289">
                  <c:v>46.314859558764319</c:v>
                </c:pt>
                <c:pt idx="1290">
                  <c:v>46.281923585825439</c:v>
                </c:pt>
                <c:pt idx="1291">
                  <c:v>46.2489876726044</c:v>
                </c:pt>
                <c:pt idx="1292">
                  <c:v>46.216051819554423</c:v>
                </c:pt>
                <c:pt idx="1293">
                  <c:v>46.183116027132421</c:v>
                </c:pt>
                <c:pt idx="1294">
                  <c:v>46.150180295798719</c:v>
                </c:pt>
                <c:pt idx="1295">
                  <c:v>46.117244626017104</c:v>
                </c:pt>
                <c:pt idx="1296">
                  <c:v>46.084309018254842</c:v>
                </c:pt>
                <c:pt idx="1297">
                  <c:v>46.051373472982746</c:v>
                </c:pt>
                <c:pt idx="1298">
                  <c:v>46.01843799067521</c:v>
                </c:pt>
                <c:pt idx="1299">
                  <c:v>45.985502571810272</c:v>
                </c:pt>
                <c:pt idx="1300">
                  <c:v>45.952567216869362</c:v>
                </c:pt>
                <c:pt idx="1301">
                  <c:v>45.919631926337942</c:v>
                </c:pt>
                <c:pt idx="1302">
                  <c:v>45.886696700704832</c:v>
                </c:pt>
                <c:pt idx="1303">
                  <c:v>45.853761540462543</c:v>
                </c:pt>
                <c:pt idx="1304">
                  <c:v>45.82082644610761</c:v>
                </c:pt>
                <c:pt idx="1305">
                  <c:v>45.787891418139992</c:v>
                </c:pt>
                <c:pt idx="1306">
                  <c:v>45.754956457063649</c:v>
                </c:pt>
                <c:pt idx="1307">
                  <c:v>45.722021563386264</c:v>
                </c:pt>
                <c:pt idx="1308">
                  <c:v>45.68908673761922</c:v>
                </c:pt>
                <c:pt idx="1309">
                  <c:v>45.656151980278253</c:v>
                </c:pt>
                <c:pt idx="1310">
                  <c:v>45.623217291882298</c:v>
                </c:pt>
                <c:pt idx="1311">
                  <c:v>45.590282672954686</c:v>
                </c:pt>
                <c:pt idx="1312">
                  <c:v>45.557348124022738</c:v>
                </c:pt>
                <c:pt idx="1313">
                  <c:v>45.524413645617592</c:v>
                </c:pt>
                <c:pt idx="1314">
                  <c:v>45.491479238274373</c:v>
                </c:pt>
                <c:pt idx="1315">
                  <c:v>45.458544902532253</c:v>
                </c:pt>
                <c:pt idx="1316">
                  <c:v>45.425610638934721</c:v>
                </c:pt>
                <c:pt idx="1317">
                  <c:v>45.39267644802927</c:v>
                </c:pt>
                <c:pt idx="1318">
                  <c:v>45.359742330367148</c:v>
                </c:pt>
                <c:pt idx="1319">
                  <c:v>45.326808286504168</c:v>
                </c:pt>
                <c:pt idx="1320">
                  <c:v>45.293874317000544</c:v>
                </c:pt>
                <c:pt idx="1321">
                  <c:v>45.260940422420163</c:v>
                </c:pt>
                <c:pt idx="1322">
                  <c:v>45.228006603331522</c:v>
                </c:pt>
                <c:pt idx="1323">
                  <c:v>45.195072860307342</c:v>
                </c:pt>
                <c:pt idx="1324">
                  <c:v>45.162139193924787</c:v>
                </c:pt>
                <c:pt idx="1325">
                  <c:v>45.129205604765197</c:v>
                </c:pt>
                <c:pt idx="1326">
                  <c:v>45.096272093414377</c:v>
                </c:pt>
                <c:pt idx="1327">
                  <c:v>45.063338660462492</c:v>
                </c:pt>
                <c:pt idx="1328">
                  <c:v>45.030405306504292</c:v>
                </c:pt>
                <c:pt idx="1329">
                  <c:v>44.99747203213915</c:v>
                </c:pt>
                <c:pt idx="1330">
                  <c:v>44.964538837970679</c:v>
                </c:pt>
                <c:pt idx="1331">
                  <c:v>44.931605724607081</c:v>
                </c:pt>
                <c:pt idx="1332">
                  <c:v>44.898672692661293</c:v>
                </c:pt>
                <c:pt idx="1333">
                  <c:v>44.865739742750741</c:v>
                </c:pt>
                <c:pt idx="1334">
                  <c:v>44.832806875497738</c:v>
                </c:pt>
                <c:pt idx="1335">
                  <c:v>44.799874091529198</c:v>
                </c:pt>
                <c:pt idx="1336">
                  <c:v>44.766941391476465</c:v>
                </c:pt>
                <c:pt idx="1337">
                  <c:v>44.734008775976179</c:v>
                </c:pt>
                <c:pt idx="1338">
                  <c:v>44.701076245669356</c:v>
                </c:pt>
                <c:pt idx="1339">
                  <c:v>44.668143801202369</c:v>
                </c:pt>
                <c:pt idx="1340">
                  <c:v>44.635211443225565</c:v>
                </c:pt>
                <c:pt idx="1341">
                  <c:v>44.602279172395143</c:v>
                </c:pt>
                <c:pt idx="1342">
                  <c:v>44.569346989371816</c:v>
                </c:pt>
                <c:pt idx="1343">
                  <c:v>44.536414894821341</c:v>
                </c:pt>
                <c:pt idx="1344">
                  <c:v>44.503482889414421</c:v>
                </c:pt>
                <c:pt idx="1345">
                  <c:v>44.470550973827002</c:v>
                </c:pt>
                <c:pt idx="1346">
                  <c:v>44.437619148740026</c:v>
                </c:pt>
                <c:pt idx="1347">
                  <c:v>44.404687414839486</c:v>
                </c:pt>
                <c:pt idx="1348">
                  <c:v>44.371755772816798</c:v>
                </c:pt>
                <c:pt idx="1349">
                  <c:v>44.338824223368469</c:v>
                </c:pt>
                <c:pt idx="1350">
                  <c:v>44.305892767196056</c:v>
                </c:pt>
                <c:pt idx="1351">
                  <c:v>44.27296140500674</c:v>
                </c:pt>
                <c:pt idx="1352">
                  <c:v>44.24003013751274</c:v>
                </c:pt>
                <c:pt idx="1353">
                  <c:v>44.207098965432117</c:v>
                </c:pt>
                <c:pt idx="1354">
                  <c:v>44.174167889487734</c:v>
                </c:pt>
                <c:pt idx="1355">
                  <c:v>44.141236910408274</c:v>
                </c:pt>
                <c:pt idx="1356">
                  <c:v>44.108306028927956</c:v>
                </c:pt>
                <c:pt idx="1357">
                  <c:v>44.075375245786319</c:v>
                </c:pt>
                <c:pt idx="1358">
                  <c:v>44.042444561728757</c:v>
                </c:pt>
                <c:pt idx="1359">
                  <c:v>44.009513977505996</c:v>
                </c:pt>
                <c:pt idx="1360">
                  <c:v>43.976583493874458</c:v>
                </c:pt>
                <c:pt idx="1361">
                  <c:v>43.943653111596504</c:v>
                </c:pt>
                <c:pt idx="1362">
                  <c:v>43.91072283144009</c:v>
                </c:pt>
                <c:pt idx="1363">
                  <c:v>43.877792654178961</c:v>
                </c:pt>
                <c:pt idx="1364">
                  <c:v>43.844862580592576</c:v>
                </c:pt>
                <c:pt idx="1365">
                  <c:v>43.811932611466666</c:v>
                </c:pt>
                <c:pt idx="1366">
                  <c:v>43.779002747592244</c:v>
                </c:pt>
                <c:pt idx="1367">
                  <c:v>43.746072989767086</c:v>
                </c:pt>
                <c:pt idx="1368">
                  <c:v>43.713143338794268</c:v>
                </c:pt>
                <c:pt idx="1369">
                  <c:v>43.680213795483212</c:v>
                </c:pt>
                <c:pt idx="1370">
                  <c:v>43.647284360649543</c:v>
                </c:pt>
                <c:pt idx="1371">
                  <c:v>43.614355035114926</c:v>
                </c:pt>
                <c:pt idx="1372">
                  <c:v>43.58142581970705</c:v>
                </c:pt>
                <c:pt idx="1373">
                  <c:v>43.548496715260107</c:v>
                </c:pt>
                <c:pt idx="1374">
                  <c:v>43.515567722614449</c:v>
                </c:pt>
                <c:pt idx="1375">
                  <c:v>43.482638842616808</c:v>
                </c:pt>
                <c:pt idx="1376">
                  <c:v>43.449710076120205</c:v>
                </c:pt>
                <c:pt idx="1377">
                  <c:v>43.416781423984212</c:v>
                </c:pt>
                <c:pt idx="1378">
                  <c:v>43.383852887074639</c:v>
                </c:pt>
                <c:pt idx="1379">
                  <c:v>43.350924466264175</c:v>
                </c:pt>
                <c:pt idx="1380">
                  <c:v>43.317996162431704</c:v>
                </c:pt>
                <c:pt idx="1381">
                  <c:v>43.285067976463019</c:v>
                </c:pt>
                <c:pt idx="1382">
                  <c:v>43.252139909250403</c:v>
                </c:pt>
                <c:pt idx="1383">
                  <c:v>43.219211961692956</c:v>
                </c:pt>
                <c:pt idx="1384">
                  <c:v>43.186284134696464</c:v>
                </c:pt>
                <c:pt idx="1385">
                  <c:v>43.15335642917357</c:v>
                </c:pt>
                <c:pt idx="1386">
                  <c:v>43.120428846043815</c:v>
                </c:pt>
                <c:pt idx="1387">
                  <c:v>43.087501386233768</c:v>
                </c:pt>
                <c:pt idx="1388">
                  <c:v>43.054574050676464</c:v>
                </c:pt>
                <c:pt idx="1389">
                  <c:v>43.021646840312656</c:v>
                </c:pt>
                <c:pt idx="1390">
                  <c:v>42.988719756089679</c:v>
                </c:pt>
                <c:pt idx="1391">
                  <c:v>42.95579279896225</c:v>
                </c:pt>
                <c:pt idx="1392">
                  <c:v>42.922865969892001</c:v>
                </c:pt>
                <c:pt idx="1393">
                  <c:v>42.889939269848199</c:v>
                </c:pt>
                <c:pt idx="1394">
                  <c:v>42.857012699807072</c:v>
                </c:pt>
                <c:pt idx="1395">
                  <c:v>42.824086260752303</c:v>
                </c:pt>
                <c:pt idx="1396">
                  <c:v>42.791159953674764</c:v>
                </c:pt>
                <c:pt idx="1397">
                  <c:v>42.758233779573153</c:v>
                </c:pt>
                <c:pt idx="1398">
                  <c:v>42.725307739453619</c:v>
                </c:pt>
                <c:pt idx="1399">
                  <c:v>42.692381834329389</c:v>
                </c:pt>
                <c:pt idx="1400">
                  <c:v>42.659456065221789</c:v>
                </c:pt>
                <c:pt idx="1401">
                  <c:v>42.626530433159751</c:v>
                </c:pt>
                <c:pt idx="1402">
                  <c:v>42.593604939179869</c:v>
                </c:pt>
                <c:pt idx="1403">
                  <c:v>42.560679584326444</c:v>
                </c:pt>
                <c:pt idx="1404">
                  <c:v>42.527754369651767</c:v>
                </c:pt>
                <c:pt idx="1405">
                  <c:v>42.494829296215926</c:v>
                </c:pt>
                <c:pt idx="1406">
                  <c:v>42.461904365087037</c:v>
                </c:pt>
                <c:pt idx="1407">
                  <c:v>42.42897957734116</c:v>
                </c:pt>
                <c:pt idx="1408">
                  <c:v>42.396054934062619</c:v>
                </c:pt>
                <c:pt idx="1409">
                  <c:v>42.363130436343596</c:v>
                </c:pt>
                <c:pt idx="1410">
                  <c:v>42.330206085284672</c:v>
                </c:pt>
                <c:pt idx="1411">
                  <c:v>42.297281881994728</c:v>
                </c:pt>
                <c:pt idx="1412">
                  <c:v>42.264357827590892</c:v>
                </c:pt>
                <c:pt idx="1413">
                  <c:v>42.231433923198402</c:v>
                </c:pt>
                <c:pt idx="1414">
                  <c:v>42.198510169951327</c:v>
                </c:pt>
                <c:pt idx="1415">
                  <c:v>42.165586568992325</c:v>
                </c:pt>
                <c:pt idx="1416">
                  <c:v>42.13266312147222</c:v>
                </c:pt>
                <c:pt idx="1417">
                  <c:v>42.099739828550717</c:v>
                </c:pt>
                <c:pt idx="1418">
                  <c:v>42.066816691396127</c:v>
                </c:pt>
                <c:pt idx="1419">
                  <c:v>42.033893711185691</c:v>
                </c:pt>
                <c:pt idx="1420">
                  <c:v>42.000970889105211</c:v>
                </c:pt>
                <c:pt idx="1421">
                  <c:v>41.968048226349566</c:v>
                </c:pt>
                <c:pt idx="1422">
                  <c:v>41.935125724122607</c:v>
                </c:pt>
                <c:pt idx="1423">
                  <c:v>41.902203383637101</c:v>
                </c:pt>
                <c:pt idx="1424">
                  <c:v>41.869281206114977</c:v>
                </c:pt>
                <c:pt idx="1425">
                  <c:v>41.836359192787128</c:v>
                </c:pt>
                <c:pt idx="1426">
                  <c:v>41.803437344894114</c:v>
                </c:pt>
                <c:pt idx="1427">
                  <c:v>41.770515663685394</c:v>
                </c:pt>
                <c:pt idx="1428">
                  <c:v>41.737594150420051</c:v>
                </c:pt>
                <c:pt idx="1429">
                  <c:v>41.704672806366176</c:v>
                </c:pt>
                <c:pt idx="1430">
                  <c:v>41.671751632801779</c:v>
                </c:pt>
                <c:pt idx="1431">
                  <c:v>41.638830631014258</c:v>
                </c:pt>
                <c:pt idx="1432">
                  <c:v>41.605909802300886</c:v>
                </c:pt>
                <c:pt idx="1433">
                  <c:v>41.572989147968244</c:v>
                </c:pt>
                <c:pt idx="1434">
                  <c:v>41.540068669332854</c:v>
                </c:pt>
                <c:pt idx="1435">
                  <c:v>41.507148367721413</c:v>
                </c:pt>
                <c:pt idx="1436">
                  <c:v>41.474228244470062</c:v>
                </c:pt>
                <c:pt idx="1437">
                  <c:v>41.441308300925257</c:v>
                </c:pt>
                <c:pt idx="1438">
                  <c:v>41.408388538443333</c:v>
                </c:pt>
                <c:pt idx="1439">
                  <c:v>41.375468958390933</c:v>
                </c:pt>
                <c:pt idx="1440">
                  <c:v>41.342549562144924</c:v>
                </c:pt>
                <c:pt idx="1441">
                  <c:v>41.309630351092075</c:v>
                </c:pt>
                <c:pt idx="1442">
                  <c:v>41.276711326630206</c:v>
                </c:pt>
                <c:pt idx="1443">
                  <c:v>41.24379249016711</c:v>
                </c:pt>
                <c:pt idx="1444">
                  <c:v>41.210873843121128</c:v>
                </c:pt>
                <c:pt idx="1445">
                  <c:v>41.177955386921411</c:v>
                </c:pt>
                <c:pt idx="1446">
                  <c:v>41.145037123007597</c:v>
                </c:pt>
                <c:pt idx="1447">
                  <c:v>41.112119052830337</c:v>
                </c:pt>
                <c:pt idx="1448">
                  <c:v>41.07920117785072</c:v>
                </c:pt>
                <c:pt idx="1449">
                  <c:v>41.046283499541019</c:v>
                </c:pt>
                <c:pt idx="1450">
                  <c:v>41.013366019384527</c:v>
                </c:pt>
                <c:pt idx="1451">
                  <c:v>40.980448738875516</c:v>
                </c:pt>
                <c:pt idx="1452">
                  <c:v>40.947531659519463</c:v>
                </c:pt>
                <c:pt idx="1453">
                  <c:v>40.914614782832992</c:v>
                </c:pt>
                <c:pt idx="1454">
                  <c:v>40.881698110344296</c:v>
                </c:pt>
                <c:pt idx="1455">
                  <c:v>40.848781643592595</c:v>
                </c:pt>
                <c:pt idx="1456">
                  <c:v>40.81586538412877</c:v>
                </c:pt>
                <c:pt idx="1457">
                  <c:v>40.78294933351556</c:v>
                </c:pt>
                <c:pt idx="1458">
                  <c:v>40.750033493326768</c:v>
                </c:pt>
                <c:pt idx="1459">
                  <c:v>40.717117865148637</c:v>
                </c:pt>
                <c:pt idx="1460">
                  <c:v>40.684202450578624</c:v>
                </c:pt>
                <c:pt idx="1461">
                  <c:v>40.651287251226393</c:v>
                </c:pt>
                <c:pt idx="1462">
                  <c:v>40.6183722687135</c:v>
                </c:pt>
                <c:pt idx="1463">
                  <c:v>40.585457504673712</c:v>
                </c:pt>
                <c:pt idx="1464">
                  <c:v>40.552542960753051</c:v>
                </c:pt>
                <c:pt idx="1465">
                  <c:v>40.519628638609447</c:v>
                </c:pt>
                <c:pt idx="1466">
                  <c:v>40.486714539913422</c:v>
                </c:pt>
                <c:pt idx="1467">
                  <c:v>40.453800666347988</c:v>
                </c:pt>
                <c:pt idx="1468">
                  <c:v>40.420887019608671</c:v>
                </c:pt>
                <c:pt idx="1469">
                  <c:v>40.387973601403353</c:v>
                </c:pt>
                <c:pt idx="1470">
                  <c:v>40.355060413453074</c:v>
                </c:pt>
                <c:pt idx="1471">
                  <c:v>40.322147457491262</c:v>
                </c:pt>
                <c:pt idx="1472">
                  <c:v>40.289234735264699</c:v>
                </c:pt>
                <c:pt idx="1473">
                  <c:v>40.256322248532577</c:v>
                </c:pt>
                <c:pt idx="1474">
                  <c:v>40.223409999067883</c:v>
                </c:pt>
                <c:pt idx="1475">
                  <c:v>40.190497988656034</c:v>
                </c:pt>
                <c:pt idx="1476">
                  <c:v>40.157586219096437</c:v>
                </c:pt>
                <c:pt idx="1477">
                  <c:v>40.124674692201168</c:v>
                </c:pt>
                <c:pt idx="1478">
                  <c:v>40.091763409796677</c:v>
                </c:pt>
                <c:pt idx="1479">
                  <c:v>40.05885237372204</c:v>
                </c:pt>
                <c:pt idx="1480">
                  <c:v>40.025941585830523</c:v>
                </c:pt>
                <c:pt idx="1481">
                  <c:v>39.993031047989184</c:v>
                </c:pt>
                <c:pt idx="1482">
                  <c:v>39.960120762078844</c:v>
                </c:pt>
                <c:pt idx="1483">
                  <c:v>39.927210729994094</c:v>
                </c:pt>
                <c:pt idx="1484">
                  <c:v>39.89430095364397</c:v>
                </c:pt>
                <c:pt idx="1485">
                  <c:v>39.861391434951358</c:v>
                </c:pt>
                <c:pt idx="1486">
                  <c:v>39.828482175853757</c:v>
                </c:pt>
                <c:pt idx="1487">
                  <c:v>39.795573178302618</c:v>
                </c:pt>
                <c:pt idx="1488">
                  <c:v>39.762664444264225</c:v>
                </c:pt>
                <c:pt idx="1489">
                  <c:v>39.729755975719321</c:v>
                </c:pt>
                <c:pt idx="1490">
                  <c:v>39.696847774663297</c:v>
                </c:pt>
                <c:pt idx="1491">
                  <c:v>39.663939843106377</c:v>
                </c:pt>
                <c:pt idx="1492">
                  <c:v>39.631032183073735</c:v>
                </c:pt>
                <c:pt idx="1493">
                  <c:v>39.598124796605603</c:v>
                </c:pt>
                <c:pt idx="1494">
                  <c:v>39.565217685757055</c:v>
                </c:pt>
                <c:pt idx="1495">
                  <c:v>39.532310852598862</c:v>
                </c:pt>
                <c:pt idx="1496">
                  <c:v>39.499404299216522</c:v>
                </c:pt>
                <c:pt idx="1497">
                  <c:v>39.466498027711538</c:v>
                </c:pt>
                <c:pt idx="1498">
                  <c:v>39.433592040200757</c:v>
                </c:pt>
                <c:pt idx="1499">
                  <c:v>39.400686338816747</c:v>
                </c:pt>
                <c:pt idx="1500">
                  <c:v>39.367780925707549</c:v>
                </c:pt>
                <c:pt idx="1501">
                  <c:v>39.334875803037647</c:v>
                </c:pt>
                <c:pt idx="1502">
                  <c:v>39.3019709729871</c:v>
                </c:pt>
                <c:pt idx="1503">
                  <c:v>39.269066437752173</c:v>
                </c:pt>
                <c:pt idx="1504">
                  <c:v>39.236162199545632</c:v>
                </c:pt>
                <c:pt idx="1505">
                  <c:v>39.203258260596222</c:v>
                </c:pt>
                <c:pt idx="1506">
                  <c:v>39.170354623149585</c:v>
                </c:pt>
                <c:pt idx="1507">
                  <c:v>39.137451289467599</c:v>
                </c:pt>
                <c:pt idx="1508">
                  <c:v>39.104548261828924</c:v>
                </c:pt>
                <c:pt idx="1509">
                  <c:v>39.071645542529133</c:v>
                </c:pt>
                <c:pt idx="1510">
                  <c:v>39.038743133880715</c:v>
                </c:pt>
                <c:pt idx="1511">
                  <c:v>39.005841038213397</c:v>
                </c:pt>
                <c:pt idx="1512">
                  <c:v>38.972939257873819</c:v>
                </c:pt>
                <c:pt idx="1513">
                  <c:v>38.940037795226019</c:v>
                </c:pt>
                <c:pt idx="1514">
                  <c:v>38.907136652651559</c:v>
                </c:pt>
                <c:pt idx="1515">
                  <c:v>38.87423583254963</c:v>
                </c:pt>
                <c:pt idx="1516">
                  <c:v>38.841335337336901</c:v>
                </c:pt>
                <c:pt idx="1517">
                  <c:v>38.80843516944806</c:v>
                </c:pt>
                <c:pt idx="1518">
                  <c:v>38.775535331335654</c:v>
                </c:pt>
                <c:pt idx="1519">
                  <c:v>38.74263582547011</c:v>
                </c:pt>
                <c:pt idx="1520">
                  <c:v>38.709736654340411</c:v>
                </c:pt>
                <c:pt idx="1521">
                  <c:v>38.676837820453727</c:v>
                </c:pt>
                <c:pt idx="1522">
                  <c:v>38.643939326335655</c:v>
                </c:pt>
                <c:pt idx="1523">
                  <c:v>38.6110411745303</c:v>
                </c:pt>
                <c:pt idx="1524">
                  <c:v>38.578143367600667</c:v>
                </c:pt>
                <c:pt idx="1525">
                  <c:v>38.545245908128493</c:v>
                </c:pt>
                <c:pt idx="1526">
                  <c:v>38.512348798714498</c:v>
                </c:pt>
                <c:pt idx="1527">
                  <c:v>38.479452041978668</c:v>
                </c:pt>
                <c:pt idx="1528">
                  <c:v>38.446555640560028</c:v>
                </c:pt>
                <c:pt idx="1529">
                  <c:v>38.413659597117224</c:v>
                </c:pt>
                <c:pt idx="1530">
                  <c:v>38.380763914328206</c:v>
                </c:pt>
                <c:pt idx="1531">
                  <c:v>38.347868594890947</c:v>
                </c:pt>
                <c:pt idx="1532">
                  <c:v>38.314973641522727</c:v>
                </c:pt>
                <c:pt idx="1533">
                  <c:v>38.282079056961209</c:v>
                </c:pt>
                <c:pt idx="1534">
                  <c:v>38.249184843963967</c:v>
                </c:pt>
                <c:pt idx="1535">
                  <c:v>38.216291005308783</c:v>
                </c:pt>
                <c:pt idx="1536">
                  <c:v>38.183397543793781</c:v>
                </c:pt>
                <c:pt idx="1537">
                  <c:v>38.150504462237855</c:v>
                </c:pt>
                <c:pt idx="1538">
                  <c:v>38.11761176348017</c:v>
                </c:pt>
                <c:pt idx="1539">
                  <c:v>38.084719450381087</c:v>
                </c:pt>
                <c:pt idx="1540">
                  <c:v>38.0518275258217</c:v>
                </c:pt>
                <c:pt idx="1541">
                  <c:v>38.018935992704158</c:v>
                </c:pt>
                <c:pt idx="1542">
                  <c:v>37.986044853952009</c:v>
                </c:pt>
                <c:pt idx="1543">
                  <c:v>37.953154112510099</c:v>
                </c:pt>
                <c:pt idx="1544">
                  <c:v>37.920263771344878</c:v>
                </c:pt>
                <c:pt idx="1545">
                  <c:v>37.887373833444514</c:v>
                </c:pt>
                <c:pt idx="1546">
                  <c:v>37.854484301818893</c:v>
                </c:pt>
                <c:pt idx="1547">
                  <c:v>37.821595179500051</c:v>
                </c:pt>
                <c:pt idx="1548">
                  <c:v>37.788706469542113</c:v>
                </c:pt>
                <c:pt idx="1549">
                  <c:v>37.755818175021496</c:v>
                </c:pt>
                <c:pt idx="1550">
                  <c:v>37.72293029903706</c:v>
                </c:pt>
                <c:pt idx="1551">
                  <c:v>37.69004284471049</c:v>
                </c:pt>
                <c:pt idx="1552">
                  <c:v>37.657155815185988</c:v>
                </c:pt>
                <c:pt idx="1553">
                  <c:v>37.62426921363091</c:v>
                </c:pt>
                <c:pt idx="1554">
                  <c:v>37.59138304323556</c:v>
                </c:pt>
                <c:pt idx="1555">
                  <c:v>37.558497307213486</c:v>
                </c:pt>
                <c:pt idx="1556">
                  <c:v>37.525612008801794</c:v>
                </c:pt>
                <c:pt idx="1557">
                  <c:v>37.492727151261157</c:v>
                </c:pt>
                <c:pt idx="1558">
                  <c:v>37.45984273787581</c:v>
                </c:pt>
                <c:pt idx="1559">
                  <c:v>37.426958771954219</c:v>
                </c:pt>
                <c:pt idx="1560">
                  <c:v>37.394075256828486</c:v>
                </c:pt>
                <c:pt idx="1561">
                  <c:v>37.361192195855615</c:v>
                </c:pt>
                <c:pt idx="1562">
                  <c:v>37.328309592416183</c:v>
                </c:pt>
                <c:pt idx="1563">
                  <c:v>37.295427449916062</c:v>
                </c:pt>
                <c:pt idx="1564">
                  <c:v>37.262545771785639</c:v>
                </c:pt>
                <c:pt idx="1565">
                  <c:v>37.229664561480163</c:v>
                </c:pt>
                <c:pt idx="1566">
                  <c:v>37.196783822479773</c:v>
                </c:pt>
                <c:pt idx="1567">
                  <c:v>37.163903558290421</c:v>
                </c:pt>
                <c:pt idx="1568">
                  <c:v>37.131023772442909</c:v>
                </c:pt>
                <c:pt idx="1569">
                  <c:v>37.098144468494205</c:v>
                </c:pt>
                <c:pt idx="1570">
                  <c:v>37.06526565002649</c:v>
                </c:pt>
                <c:pt idx="1571">
                  <c:v>37.03238732064851</c:v>
                </c:pt>
                <c:pt idx="1572">
                  <c:v>36.999509483994643</c:v>
                </c:pt>
                <c:pt idx="1573">
                  <c:v>36.966632143726073</c:v>
                </c:pt>
                <c:pt idx="1574">
                  <c:v>36.933755303529928</c:v>
                </c:pt>
                <c:pt idx="1575">
                  <c:v>36.900878967120505</c:v>
                </c:pt>
                <c:pt idx="1576">
                  <c:v>36.868003138238798</c:v>
                </c:pt>
                <c:pt idx="1577">
                  <c:v>36.835127820652872</c:v>
                </c:pt>
                <c:pt idx="1578">
                  <c:v>36.802253018157856</c:v>
                </c:pt>
                <c:pt idx="1579">
                  <c:v>36.769378734576634</c:v>
                </c:pt>
                <c:pt idx="1580">
                  <c:v>36.736504973759374</c:v>
                </c:pt>
                <c:pt idx="1581">
                  <c:v>36.703631739584409</c:v>
                </c:pt>
                <c:pt idx="1582">
                  <c:v>36.670759035957595</c:v>
                </c:pt>
                <c:pt idx="1583">
                  <c:v>36.637886866813425</c:v>
                </c:pt>
                <c:pt idx="1584">
                  <c:v>36.605015236114411</c:v>
                </c:pt>
                <c:pt idx="1585">
                  <c:v>36.572144147851787</c:v>
                </c:pt>
                <c:pt idx="1586">
                  <c:v>36.539273606045512</c:v>
                </c:pt>
                <c:pt idx="1587">
                  <c:v>36.506403614744642</c:v>
                </c:pt>
                <c:pt idx="1588">
                  <c:v>36.473534178026995</c:v>
                </c:pt>
                <c:pt idx="1589">
                  <c:v>36.44066530000017</c:v>
                </c:pt>
                <c:pt idx="1590">
                  <c:v>36.407796984801102</c:v>
                </c:pt>
                <c:pt idx="1591">
                  <c:v>36.374929236596387</c:v>
                </c:pt>
                <c:pt idx="1592">
                  <c:v>36.342062059582673</c:v>
                </c:pt>
                <c:pt idx="1593">
                  <c:v>36.309195457986739</c:v>
                </c:pt>
                <c:pt idx="1594">
                  <c:v>36.276329436065652</c:v>
                </c:pt>
                <c:pt idx="1595">
                  <c:v>36.243463998106968</c:v>
                </c:pt>
                <c:pt idx="1596">
                  <c:v>36.210599148429324</c:v>
                </c:pt>
                <c:pt idx="1597">
                  <c:v>36.177734891381938</c:v>
                </c:pt>
                <c:pt idx="1598">
                  <c:v>36.14487123134527</c:v>
                </c:pt>
                <c:pt idx="1599">
                  <c:v>36.112008172731329</c:v>
                </c:pt>
                <c:pt idx="1600">
                  <c:v>36.079145719983579</c:v>
                </c:pt>
                <c:pt idx="1601">
                  <c:v>36.046283877577224</c:v>
                </c:pt>
                <c:pt idx="1602">
                  <c:v>36.013422650019521</c:v>
                </c:pt>
                <c:pt idx="1603">
                  <c:v>35.980562041849929</c:v>
                </c:pt>
                <c:pt idx="1604">
                  <c:v>35.947702057640505</c:v>
                </c:pt>
                <c:pt idx="1605">
                  <c:v>35.914842701995696</c:v>
                </c:pt>
                <c:pt idx="1606">
                  <c:v>35.881983979552921</c:v>
                </c:pt>
                <c:pt idx="1607">
                  <c:v>35.849125894982691</c:v>
                </c:pt>
                <c:pt idx="1608">
                  <c:v>35.81626845298878</c:v>
                </c:pt>
                <c:pt idx="1609">
                  <c:v>35.783411658308722</c:v>
                </c:pt>
                <c:pt idx="1610">
                  <c:v>35.750555515713266</c:v>
                </c:pt>
                <c:pt idx="1611">
                  <c:v>35.717700030007521</c:v>
                </c:pt>
                <c:pt idx="1612">
                  <c:v>35.684845206030808</c:v>
                </c:pt>
                <c:pt idx="1613">
                  <c:v>35.651991048656583</c:v>
                </c:pt>
                <c:pt idx="1614">
                  <c:v>35.619137562793298</c:v>
                </c:pt>
                <c:pt idx="1615">
                  <c:v>35.586284753383765</c:v>
                </c:pt>
                <c:pt idx="1616">
                  <c:v>35.553432625406401</c:v>
                </c:pt>
                <c:pt idx="1617">
                  <c:v>35.520581183874718</c:v>
                </c:pt>
                <c:pt idx="1618">
                  <c:v>35.48773043383764</c:v>
                </c:pt>
                <c:pt idx="1619">
                  <c:v>35.454880380380175</c:v>
                </c:pt>
                <c:pt idx="1620">
                  <c:v>35.422031028623174</c:v>
                </c:pt>
                <c:pt idx="1621">
                  <c:v>35.389182383723615</c:v>
                </c:pt>
                <c:pt idx="1622">
                  <c:v>35.356334450875224</c:v>
                </c:pt>
                <c:pt idx="1623">
                  <c:v>35.323487235308299</c:v>
                </c:pt>
                <c:pt idx="1624">
                  <c:v>35.290640742290066</c:v>
                </c:pt>
                <c:pt idx="1625">
                  <c:v>35.257794977125066</c:v>
                </c:pt>
                <c:pt idx="1626">
                  <c:v>35.22494994515521</c:v>
                </c:pt>
                <c:pt idx="1627">
                  <c:v>35.192105651760016</c:v>
                </c:pt>
                <c:pt idx="1628">
                  <c:v>35.159262102357204</c:v>
                </c:pt>
                <c:pt idx="1629">
                  <c:v>35.126419302402283</c:v>
                </c:pt>
                <c:pt idx="1630">
                  <c:v>35.093577257389278</c:v>
                </c:pt>
                <c:pt idx="1631">
                  <c:v>35.06073597285112</c:v>
                </c:pt>
                <c:pt idx="1632">
                  <c:v>35.027895454359474</c:v>
                </c:pt>
                <c:pt idx="1633">
                  <c:v>34.995055707524976</c:v>
                </c:pt>
                <c:pt idx="1634">
                  <c:v>34.962216737997927</c:v>
                </c:pt>
                <c:pt idx="1635">
                  <c:v>34.929378551468211</c:v>
                </c:pt>
                <c:pt idx="1636">
                  <c:v>34.896541153665588</c:v>
                </c:pt>
                <c:pt idx="1637">
                  <c:v>34.863704550360161</c:v>
                </c:pt>
                <c:pt idx="1638">
                  <c:v>34.830868747361954</c:v>
                </c:pt>
                <c:pt idx="1639">
                  <c:v>34.798033750522208</c:v>
                </c:pt>
                <c:pt idx="1640">
                  <c:v>34.765199565732736</c:v>
                </c:pt>
                <c:pt idx="1641">
                  <c:v>34.732366198926826</c:v>
                </c:pt>
                <c:pt idx="1642">
                  <c:v>34.69953365607897</c:v>
                </c:pt>
                <c:pt idx="1643">
                  <c:v>34.666701943205403</c:v>
                </c:pt>
                <c:pt idx="1644">
                  <c:v>34.63387106636435</c:v>
                </c:pt>
                <c:pt idx="1645">
                  <c:v>34.601041031656408</c:v>
                </c:pt>
                <c:pt idx="1646">
                  <c:v>34.568211845224525</c:v>
                </c:pt>
                <c:pt idx="1647">
                  <c:v>34.535383513254409</c:v>
                </c:pt>
                <c:pt idx="1648">
                  <c:v>34.502556041974707</c:v>
                </c:pt>
                <c:pt idx="1649">
                  <c:v>34.469729437657627</c:v>
                </c:pt>
                <c:pt idx="1650">
                  <c:v>34.436903706618686</c:v>
                </c:pt>
                <c:pt idx="1651">
                  <c:v>34.404078855217421</c:v>
                </c:pt>
                <c:pt idx="1652">
                  <c:v>34.37125488985729</c:v>
                </c:pt>
                <c:pt idx="1653">
                  <c:v>34.338431816986201</c:v>
                </c:pt>
                <c:pt idx="1654">
                  <c:v>34.305609643096872</c:v>
                </c:pt>
                <c:pt idx="1655">
                  <c:v>34.272788374726623</c:v>
                </c:pt>
                <c:pt idx="1656">
                  <c:v>34.239968018458349</c:v>
                </c:pt>
                <c:pt idx="1657">
                  <c:v>34.207148580920006</c:v>
                </c:pt>
                <c:pt idx="1658">
                  <c:v>34.174330068785686</c:v>
                </c:pt>
                <c:pt idx="1659">
                  <c:v>34.141512488775319</c:v>
                </c:pt>
                <c:pt idx="1660">
                  <c:v>34.108695847655135</c:v>
                </c:pt>
                <c:pt idx="1661">
                  <c:v>34.075880152238057</c:v>
                </c:pt>
                <c:pt idx="1662">
                  <c:v>34.043065409383814</c:v>
                </c:pt>
                <c:pt idx="1663">
                  <c:v>34.010251625999388</c:v>
                </c:pt>
                <c:pt idx="1664">
                  <c:v>33.97743880903905</c:v>
                </c:pt>
                <c:pt idx="1665">
                  <c:v>33.944626965505059</c:v>
                </c:pt>
                <c:pt idx="1666">
                  <c:v>33.911816102447283</c:v>
                </c:pt>
                <c:pt idx="1667">
                  <c:v>33.879006226964485</c:v>
                </c:pt>
                <c:pt idx="1668">
                  <c:v>33.846197346203333</c:v>
                </c:pt>
                <c:pt idx="1669">
                  <c:v>33.813389467359983</c:v>
                </c:pt>
                <c:pt idx="1670">
                  <c:v>33.780582597679619</c:v>
                </c:pt>
                <c:pt idx="1671">
                  <c:v>33.74777674445648</c:v>
                </c:pt>
                <c:pt idx="1672">
                  <c:v>33.714971915035179</c:v>
                </c:pt>
                <c:pt idx="1673">
                  <c:v>33.682168116810033</c:v>
                </c:pt>
                <c:pt idx="1674">
                  <c:v>33.649365357225712</c:v>
                </c:pt>
                <c:pt idx="1675">
                  <c:v>33.616563643777887</c:v>
                </c:pt>
                <c:pt idx="1676">
                  <c:v>33.583762984012608</c:v>
                </c:pt>
                <c:pt idx="1677">
                  <c:v>33.550963385527687</c:v>
                </c:pt>
                <c:pt idx="1678">
                  <c:v>33.518164855972252</c:v>
                </c:pt>
                <c:pt idx="1679">
                  <c:v>33.485367403047327</c:v>
                </c:pt>
                <c:pt idx="1680">
                  <c:v>33.452571034505965</c:v>
                </c:pt>
                <c:pt idx="1681">
                  <c:v>33.419775758153904</c:v>
                </c:pt>
                <c:pt idx="1682">
                  <c:v>33.386981581849412</c:v>
                </c:pt>
                <c:pt idx="1683">
                  <c:v>33.354188513503992</c:v>
                </c:pt>
                <c:pt idx="1684">
                  <c:v>33.321396561082508</c:v>
                </c:pt>
                <c:pt idx="1685">
                  <c:v>33.288605732603443</c:v>
                </c:pt>
                <c:pt idx="1686">
                  <c:v>33.255816036139116</c:v>
                </c:pt>
                <c:pt idx="1687">
                  <c:v>33.22302747981648</c:v>
                </c:pt>
                <c:pt idx="1688">
                  <c:v>33.190240071816795</c:v>
                </c:pt>
                <c:pt idx="1689">
                  <c:v>33.157453820376254</c:v>
                </c:pt>
                <c:pt idx="1690">
                  <c:v>33.124668733786642</c:v>
                </c:pt>
                <c:pt idx="1691">
                  <c:v>33.091884820394633</c:v>
                </c:pt>
                <c:pt idx="1692">
                  <c:v>33.059102088603304</c:v>
                </c:pt>
                <c:pt idx="1693">
                  <c:v>33.026320546871716</c:v>
                </c:pt>
                <c:pt idx="1694">
                  <c:v>32.993540203715142</c:v>
                </c:pt>
                <c:pt idx="1695">
                  <c:v>32.960761067706251</c:v>
                </c:pt>
                <c:pt idx="1696">
                  <c:v>32.927983147474144</c:v>
                </c:pt>
                <c:pt idx="1697">
                  <c:v>32.895206451705832</c:v>
                </c:pt>
                <c:pt idx="1698">
                  <c:v>32.862430989145643</c:v>
                </c:pt>
                <c:pt idx="1699">
                  <c:v>32.829656768596521</c:v>
                </c:pt>
                <c:pt idx="1700">
                  <c:v>32.796883798919289</c:v>
                </c:pt>
                <c:pt idx="1701">
                  <c:v>32.764112089033674</c:v>
                </c:pt>
                <c:pt idx="1702">
                  <c:v>32.731341647918441</c:v>
                </c:pt>
                <c:pt idx="1703">
                  <c:v>32.698572484611475</c:v>
                </c:pt>
                <c:pt idx="1704">
                  <c:v>32.665804608210799</c:v>
                </c:pt>
                <c:pt idx="1705">
                  <c:v>32.633038027873816</c:v>
                </c:pt>
                <c:pt idx="1706">
                  <c:v>32.600272752818803</c:v>
                </c:pt>
                <c:pt idx="1707">
                  <c:v>32.567508792324077</c:v>
                </c:pt>
                <c:pt idx="1708">
                  <c:v>32.534746155729508</c:v>
                </c:pt>
                <c:pt idx="1709">
                  <c:v>32.501984852435832</c:v>
                </c:pt>
                <c:pt idx="1710">
                  <c:v>32.469224891905647</c:v>
                </c:pt>
                <c:pt idx="1711">
                  <c:v>32.436466283663215</c:v>
                </c:pt>
                <c:pt idx="1712">
                  <c:v>32.403709037295059</c:v>
                </c:pt>
                <c:pt idx="1713">
                  <c:v>32.370953162450768</c:v>
                </c:pt>
                <c:pt idx="1714">
                  <c:v>32.338198668842232</c:v>
                </c:pt>
                <c:pt idx="1715">
                  <c:v>32.305445566245005</c:v>
                </c:pt>
                <c:pt idx="1716">
                  <c:v>32.272693864497846</c:v>
                </c:pt>
                <c:pt idx="1717">
                  <c:v>32.239943573503787</c:v>
                </c:pt>
                <c:pt idx="1718">
                  <c:v>32.207194703229746</c:v>
                </c:pt>
                <c:pt idx="1719">
                  <c:v>32.174447263707464</c:v>
                </c:pt>
                <c:pt idx="1720">
                  <c:v>32.141701265033326</c:v>
                </c:pt>
                <c:pt idx="1721">
                  <c:v>32.108956717369054</c:v>
                </c:pt>
                <c:pt idx="1722">
                  <c:v>32.076213630941922</c:v>
                </c:pt>
                <c:pt idx="1723">
                  <c:v>32.043472016045186</c:v>
                </c:pt>
                <c:pt idx="1724">
                  <c:v>32.01073188303782</c:v>
                </c:pt>
                <c:pt idx="1725">
                  <c:v>31.97799324234607</c:v>
                </c:pt>
                <c:pt idx="1726">
                  <c:v>31.945256104462324</c:v>
                </c:pt>
                <c:pt idx="1727">
                  <c:v>31.912520479946664</c:v>
                </c:pt>
                <c:pt idx="1728">
                  <c:v>31.879786379426459</c:v>
                </c:pt>
                <c:pt idx="1729">
                  <c:v>31.847053813596986</c:v>
                </c:pt>
                <c:pt idx="1730">
                  <c:v>31.814322793221805</c:v>
                </c:pt>
                <c:pt idx="1731">
                  <c:v>31.781593329132733</c:v>
                </c:pt>
                <c:pt idx="1732">
                  <c:v>31.748865432230605</c:v>
                </c:pt>
                <c:pt idx="1733">
                  <c:v>31.716139113485582</c:v>
                </c:pt>
                <c:pt idx="1734">
                  <c:v>31.683414383937127</c:v>
                </c:pt>
                <c:pt idx="1735">
                  <c:v>31.650691254694514</c:v>
                </c:pt>
                <c:pt idx="1736">
                  <c:v>31.61796973693712</c:v>
                </c:pt>
                <c:pt idx="1737">
                  <c:v>31.585249841915331</c:v>
                </c:pt>
                <c:pt idx="1738">
                  <c:v>31.55253158094968</c:v>
                </c:pt>
                <c:pt idx="1739">
                  <c:v>31.519814965432357</c:v>
                </c:pt>
                <c:pt idx="1740">
                  <c:v>31.48710000682658</c:v>
                </c:pt>
                <c:pt idx="1741">
                  <c:v>31.454386716668175</c:v>
                </c:pt>
                <c:pt idx="1742">
                  <c:v>31.421675106563939</c:v>
                </c:pt>
                <c:pt idx="1743">
                  <c:v>31.388965188194252</c:v>
                </c:pt>
                <c:pt idx="1744">
                  <c:v>31.356256973311609</c:v>
                </c:pt>
                <c:pt idx="1745">
                  <c:v>31.323550473741935</c:v>
                </c:pt>
                <c:pt idx="1746">
                  <c:v>31.290845701384626</c:v>
                </c:pt>
                <c:pt idx="1747">
                  <c:v>31.258142668212567</c:v>
                </c:pt>
                <c:pt idx="1748">
                  <c:v>31.225441386272969</c:v>
                </c:pt>
                <c:pt idx="1749">
                  <c:v>31.192741867687587</c:v>
                </c:pt>
                <c:pt idx="1750">
                  <c:v>31.160044124652643</c:v>
                </c:pt>
                <c:pt idx="1751">
                  <c:v>31.127348169439575</c:v>
                </c:pt>
                <c:pt idx="1752">
                  <c:v>31.094654014395431</c:v>
                </c:pt>
                <c:pt idx="1753">
                  <c:v>31.061961671942445</c:v>
                </c:pt>
                <c:pt idx="1754">
                  <c:v>31.029271154579291</c:v>
                </c:pt>
                <c:pt idx="1755">
                  <c:v>30.996582474881027</c:v>
                </c:pt>
                <c:pt idx="1756">
                  <c:v>30.963895645499171</c:v>
                </c:pt>
                <c:pt idx="1757">
                  <c:v>30.931210679162501</c:v>
                </c:pt>
                <c:pt idx="1758">
                  <c:v>30.898527588676728</c:v>
                </c:pt>
                <c:pt idx="1759">
                  <c:v>30.865846386925483</c:v>
                </c:pt>
                <c:pt idx="1760">
                  <c:v>30.833167086870272</c:v>
                </c:pt>
                <c:pt idx="1761">
                  <c:v>30.800489701550674</c:v>
                </c:pt>
                <c:pt idx="1762">
                  <c:v>30.767814244085216</c:v>
                </c:pt>
                <c:pt idx="1763">
                  <c:v>30.735140727670963</c:v>
                </c:pt>
                <c:pt idx="1764">
                  <c:v>30.70246916558423</c:v>
                </c:pt>
                <c:pt idx="1765">
                  <c:v>30.669799571180839</c:v>
                </c:pt>
                <c:pt idx="1766">
                  <c:v>30.637131957896472</c:v>
                </c:pt>
                <c:pt idx="1767">
                  <c:v>30.604466339246702</c:v>
                </c:pt>
                <c:pt idx="1768">
                  <c:v>30.571802728827727</c:v>
                </c:pt>
                <c:pt idx="1769">
                  <c:v>30.539141140316492</c:v>
                </c:pt>
                <c:pt idx="1770">
                  <c:v>30.506481587470624</c:v>
                </c:pt>
                <c:pt idx="1771">
                  <c:v>30.473824084129113</c:v>
                </c:pt>
                <c:pt idx="1772">
                  <c:v>30.441168644212944</c:v>
                </c:pt>
                <c:pt idx="1773">
                  <c:v>30.408515281724512</c:v>
                </c:pt>
                <c:pt idx="1774">
                  <c:v>30.375864010748423</c:v>
                </c:pt>
                <c:pt idx="1775">
                  <c:v>30.343214845452021</c:v>
                </c:pt>
                <c:pt idx="1776">
                  <c:v>30.310567800085238</c:v>
                </c:pt>
                <c:pt idx="1777">
                  <c:v>30.277922888980875</c:v>
                </c:pt>
                <c:pt idx="1778">
                  <c:v>30.245280126555404</c:v>
                </c:pt>
                <c:pt idx="1779">
                  <c:v>30.212639527308454</c:v>
                </c:pt>
                <c:pt idx="1780">
                  <c:v>30.180001105823887</c:v>
                </c:pt>
                <c:pt idx="1781">
                  <c:v>30.147364876769586</c:v>
                </c:pt>
                <c:pt idx="1782">
                  <c:v>30.114730854897793</c:v>
                </c:pt>
                <c:pt idx="1783">
                  <c:v>30.082099055045273</c:v>
                </c:pt>
                <c:pt idx="1784">
                  <c:v>30.049469492134278</c:v>
                </c:pt>
                <c:pt idx="1785">
                  <c:v>30.016842181171679</c:v>
                </c:pt>
                <c:pt idx="1786">
                  <c:v>29.984217137250084</c:v>
                </c:pt>
                <c:pt idx="1787">
                  <c:v>29.951594375547845</c:v>
                </c:pt>
                <c:pt idx="1788">
                  <c:v>29.918973911329179</c:v>
                </c:pt>
                <c:pt idx="1789">
                  <c:v>29.886355759944941</c:v>
                </c:pt>
                <c:pt idx="1790">
                  <c:v>29.853739936831634</c:v>
                </c:pt>
                <c:pt idx="1791">
                  <c:v>29.821126457513472</c:v>
                </c:pt>
                <c:pt idx="1792">
                  <c:v>29.788515337600984</c:v>
                </c:pt>
                <c:pt idx="1793">
                  <c:v>29.755906592792037</c:v>
                </c:pt>
                <c:pt idx="1794">
                  <c:v>29.723300238872127</c:v>
                </c:pt>
                <c:pt idx="1795">
                  <c:v>29.690696291714154</c:v>
                </c:pt>
                <c:pt idx="1796">
                  <c:v>29.658094767279287</c:v>
                </c:pt>
                <c:pt idx="1797">
                  <c:v>29.625495681616499</c:v>
                </c:pt>
                <c:pt idx="1798">
                  <c:v>29.592899050863227</c:v>
                </c:pt>
                <c:pt idx="1799">
                  <c:v>29.560304891245455</c:v>
                </c:pt>
                <c:pt idx="1800">
                  <c:v>29.527713219077981</c:v>
                </c:pt>
                <c:pt idx="1801">
                  <c:v>29.495124050764574</c:v>
                </c:pt>
                <c:pt idx="1802">
                  <c:v>29.462537402797967</c:v>
                </c:pt>
                <c:pt idx="1803">
                  <c:v>29.429953291760818</c:v>
                </c:pt>
                <c:pt idx="1804">
                  <c:v>29.3973717343247</c:v>
                </c:pt>
                <c:pt idx="1805">
                  <c:v>29.364792747251624</c:v>
                </c:pt>
                <c:pt idx="1806">
                  <c:v>29.332216347392809</c:v>
                </c:pt>
                <c:pt idx="1807">
                  <c:v>29.299642551690354</c:v>
                </c:pt>
                <c:pt idx="1808">
                  <c:v>29.267071377176187</c:v>
                </c:pt>
                <c:pt idx="1809">
                  <c:v>29.234502840972851</c:v>
                </c:pt>
                <c:pt idx="1810">
                  <c:v>29.201936960293637</c:v>
                </c:pt>
                <c:pt idx="1811">
                  <c:v>29.169373752442404</c:v>
                </c:pt>
                <c:pt idx="1812">
                  <c:v>29.136813234814181</c:v>
                </c:pt>
                <c:pt idx="1813">
                  <c:v>29.104255424895058</c:v>
                </c:pt>
                <c:pt idx="1814">
                  <c:v>29.071700340262517</c:v>
                </c:pt>
                <c:pt idx="1815">
                  <c:v>29.039147998585115</c:v>
                </c:pt>
                <c:pt idx="1816">
                  <c:v>29.006598417623191</c:v>
                </c:pt>
                <c:pt idx="1817">
                  <c:v>28.974051615228756</c:v>
                </c:pt>
                <c:pt idx="1818">
                  <c:v>28.941507609345386</c:v>
                </c:pt>
                <c:pt idx="1819">
                  <c:v>28.908966418008866</c:v>
                </c:pt>
                <c:pt idx="1820">
                  <c:v>28.876428059346686</c:v>
                </c:pt>
                <c:pt idx="1821">
                  <c:v>28.843892551578669</c:v>
                </c:pt>
                <c:pt idx="1822">
                  <c:v>28.811359913016791</c:v>
                </c:pt>
                <c:pt idx="1823">
                  <c:v>28.77883016206512</c:v>
                </c:pt>
                <c:pt idx="1824">
                  <c:v>28.746303317220409</c:v>
                </c:pt>
                <c:pt idx="1825">
                  <c:v>28.71377939707169</c:v>
                </c:pt>
                <c:pt idx="1826">
                  <c:v>28.681258420300768</c:v>
                </c:pt>
                <c:pt idx="1827">
                  <c:v>28.648740405681576</c:v>
                </c:pt>
                <c:pt idx="1828">
                  <c:v>28.616225372081217</c:v>
                </c:pt>
                <c:pt idx="1829">
                  <c:v>28.583713338459162</c:v>
                </c:pt>
                <c:pt idx="1830">
                  <c:v>28.551204323867573</c:v>
                </c:pt>
                <c:pt idx="1831">
                  <c:v>28.518698347451803</c:v>
                </c:pt>
                <c:pt idx="1832">
                  <c:v>28.486195428449626</c:v>
                </c:pt>
                <c:pt idx="1833">
                  <c:v>28.453695586191611</c:v>
                </c:pt>
                <c:pt idx="1834">
                  <c:v>28.42119884010156</c:v>
                </c:pt>
                <c:pt idx="1835">
                  <c:v>28.388705209695733</c:v>
                </c:pt>
                <c:pt idx="1836">
                  <c:v>28.356214714583373</c:v>
                </c:pt>
                <c:pt idx="1837">
                  <c:v>28.323727374466383</c:v>
                </c:pt>
                <c:pt idx="1838">
                  <c:v>28.291243209139957</c:v>
                </c:pt>
                <c:pt idx="1839">
                  <c:v>28.258762238491336</c:v>
                </c:pt>
                <c:pt idx="1840">
                  <c:v>28.226284482501022</c:v>
                </c:pt>
                <c:pt idx="1841">
                  <c:v>28.193809961242113</c:v>
                </c:pt>
                <c:pt idx="1842">
                  <c:v>28.161338694880214</c:v>
                </c:pt>
                <c:pt idx="1843">
                  <c:v>28.128870703673549</c:v>
                </c:pt>
                <c:pt idx="1844">
                  <c:v>28.096406007972824</c:v>
                </c:pt>
                <c:pt idx="1845">
                  <c:v>28.063944628221016</c:v>
                </c:pt>
                <c:pt idx="1846">
                  <c:v>28.031486584953878</c:v>
                </c:pt>
                <c:pt idx="1847">
                  <c:v>27.999031898798759</c:v>
                </c:pt>
                <c:pt idx="1848">
                  <c:v>27.96658059047553</c:v>
                </c:pt>
                <c:pt idx="1849">
                  <c:v>27.934132680795912</c:v>
                </c:pt>
                <c:pt idx="1850">
                  <c:v>27.901688190663442</c:v>
                </c:pt>
                <c:pt idx="1851">
                  <c:v>27.869247141073437</c:v>
                </c:pt>
                <c:pt idx="1852">
                  <c:v>27.836809553112424</c:v>
                </c:pt>
                <c:pt idx="1853">
                  <c:v>27.804375447958897</c:v>
                </c:pt>
                <c:pt idx="1854">
                  <c:v>27.771944846882107</c:v>
                </c:pt>
                <c:pt idx="1855">
                  <c:v>27.739517771242582</c:v>
                </c:pt>
                <c:pt idx="1856">
                  <c:v>27.707094242491252</c:v>
                </c:pt>
                <c:pt idx="1857">
                  <c:v>27.674674282170287</c:v>
                </c:pt>
                <c:pt idx="1858">
                  <c:v>27.642257911911734</c:v>
                </c:pt>
                <c:pt idx="1859">
                  <c:v>27.609845153438091</c:v>
                </c:pt>
                <c:pt idx="1860">
                  <c:v>27.577436028561682</c:v>
                </c:pt>
                <c:pt idx="1861">
                  <c:v>27.545030559184465</c:v>
                </c:pt>
                <c:pt idx="1862">
                  <c:v>27.512628767298036</c:v>
                </c:pt>
                <c:pt idx="1863">
                  <c:v>27.480230674982685</c:v>
                </c:pt>
                <c:pt idx="1864">
                  <c:v>27.447836304407915</c:v>
                </c:pt>
                <c:pt idx="1865">
                  <c:v>27.415445677831659</c:v>
                </c:pt>
                <c:pt idx="1866">
                  <c:v>27.383058817599974</c:v>
                </c:pt>
                <c:pt idx="1867">
                  <c:v>27.350675746146923</c:v>
                </c:pt>
                <c:pt idx="1868">
                  <c:v>27.318296485994011</c:v>
                </c:pt>
                <c:pt idx="1869">
                  <c:v>27.28592105975013</c:v>
                </c:pt>
                <c:pt idx="1870">
                  <c:v>27.253549490110739</c:v>
                </c:pt>
                <c:pt idx="1871">
                  <c:v>27.22118179985803</c:v>
                </c:pt>
                <c:pt idx="1872">
                  <c:v>27.188818011859958</c:v>
                </c:pt>
                <c:pt idx="1873">
                  <c:v>27.156458149070147</c:v>
                </c:pt>
                <c:pt idx="1874">
                  <c:v>27.124102234527676</c:v>
                </c:pt>
                <c:pt idx="1875">
                  <c:v>27.091750291356384</c:v>
                </c:pt>
                <c:pt idx="1876">
                  <c:v>27.059402342764052</c:v>
                </c:pt>
                <c:pt idx="1877">
                  <c:v>27.027058412042976</c:v>
                </c:pt>
                <c:pt idx="1878">
                  <c:v>26.994718522568068</c:v>
                </c:pt>
                <c:pt idx="1879">
                  <c:v>26.962382697797761</c:v>
                </c:pt>
                <c:pt idx="1880">
                  <c:v>26.930050961272549</c:v>
                </c:pt>
                <c:pt idx="1881">
                  <c:v>26.897723336614892</c:v>
                </c:pt>
                <c:pt idx="1882">
                  <c:v>26.865399847528483</c:v>
                </c:pt>
                <c:pt idx="1883">
                  <c:v>26.833080517797832</c:v>
                </c:pt>
                <c:pt idx="1884">
                  <c:v>26.800765371287735</c:v>
                </c:pt>
                <c:pt idx="1885">
                  <c:v>26.768454431942487</c:v>
                </c:pt>
                <c:pt idx="1886">
                  <c:v>26.73614772378507</c:v>
                </c:pt>
                <c:pt idx="1887">
                  <c:v>26.703845270917338</c:v>
                </c:pt>
                <c:pt idx="1888">
                  <c:v>26.671547097518662</c:v>
                </c:pt>
                <c:pt idx="1889">
                  <c:v>26.639253227845494</c:v>
                </c:pt>
                <c:pt idx="1890">
                  <c:v>26.606963686230682</c:v>
                </c:pt>
                <c:pt idx="1891">
                  <c:v>26.574678497082786</c:v>
                </c:pt>
                <c:pt idx="1892">
                  <c:v>26.542397684885508</c:v>
                </c:pt>
                <c:pt idx="1893">
                  <c:v>26.510121274196486</c:v>
                </c:pt>
                <c:pt idx="1894">
                  <c:v>26.477849289647573</c:v>
                </c:pt>
                <c:pt idx="1895">
                  <c:v>26.445581755942669</c:v>
                </c:pt>
                <c:pt idx="1896">
                  <c:v>26.413318697858408</c:v>
                </c:pt>
                <c:pt idx="1897">
                  <c:v>26.381060140241857</c:v>
                </c:pt>
                <c:pt idx="1898">
                  <c:v>26.348806108011189</c:v>
                </c:pt>
                <c:pt idx="1899">
                  <c:v>26.316556626153741</c:v>
                </c:pt>
                <c:pt idx="1900">
                  <c:v>26.284311719726183</c:v>
                </c:pt>
                <c:pt idx="1901">
                  <c:v>26.252071413852057</c:v>
                </c:pt>
                <c:pt idx="1902">
                  <c:v>26.219835733722931</c:v>
                </c:pt>
                <c:pt idx="1903">
                  <c:v>26.187604704595717</c:v>
                </c:pt>
                <c:pt idx="1904">
                  <c:v>26.155378351792876</c:v>
                </c:pt>
                <c:pt idx="1905">
                  <c:v>26.123156700700896</c:v>
                </c:pt>
                <c:pt idx="1906">
                  <c:v>26.090939776769531</c:v>
                </c:pt>
                <c:pt idx="1907">
                  <c:v>26.058727605510906</c:v>
                </c:pt>
                <c:pt idx="1908">
                  <c:v>26.02652021249833</c:v>
                </c:pt>
                <c:pt idx="1909">
                  <c:v>25.994317623365227</c:v>
                </c:pt>
                <c:pt idx="1910">
                  <c:v>25.962119863804354</c:v>
                </c:pt>
                <c:pt idx="1911">
                  <c:v>25.929926959566586</c:v>
                </c:pt>
                <c:pt idx="1912">
                  <c:v>25.897738936459831</c:v>
                </c:pt>
                <c:pt idx="1913">
                  <c:v>25.865555820347694</c:v>
                </c:pt>
                <c:pt idx="1914">
                  <c:v>25.83337763714902</c:v>
                </c:pt>
                <c:pt idx="1915">
                  <c:v>25.801204412835975</c:v>
                </c:pt>
                <c:pt idx="1916">
                  <c:v>25.769036173433143</c:v>
                </c:pt>
                <c:pt idx="1917">
                  <c:v>25.736872945016657</c:v>
                </c:pt>
                <c:pt idx="1918">
                  <c:v>25.70471475371275</c:v>
                </c:pt>
                <c:pt idx="1919">
                  <c:v>25.672561625695927</c:v>
                </c:pt>
                <c:pt idx="1920">
                  <c:v>25.64041358718903</c:v>
                </c:pt>
                <c:pt idx="1921">
                  <c:v>25.608270664460694</c:v>
                </c:pt>
                <c:pt idx="1922">
                  <c:v>25.576132883824634</c:v>
                </c:pt>
                <c:pt idx="1923">
                  <c:v>25.544000271638385</c:v>
                </c:pt>
                <c:pt idx="1924">
                  <c:v>25.511872854301842</c:v>
                </c:pt>
                <c:pt idx="1925">
                  <c:v>25.479750658255277</c:v>
                </c:pt>
                <c:pt idx="1926">
                  <c:v>25.447633709979463</c:v>
                </c:pt>
                <c:pt idx="1927">
                  <c:v>25.41552203599235</c:v>
                </c:pt>
                <c:pt idx="1928">
                  <c:v>25.383415662849167</c:v>
                </c:pt>
                <c:pt idx="1929">
                  <c:v>25.351314617140254</c:v>
                </c:pt>
                <c:pt idx="1930">
                  <c:v>25.319218925489739</c:v>
                </c:pt>
                <c:pt idx="1931">
                  <c:v>25.287128614553673</c:v>
                </c:pt>
                <c:pt idx="1932">
                  <c:v>25.255043711019031</c:v>
                </c:pt>
                <c:pt idx="1933">
                  <c:v>25.222964241602174</c:v>
                </c:pt>
                <c:pt idx="1934">
                  <c:v>25.190890233046503</c:v>
                </c:pt>
                <c:pt idx="1935">
                  <c:v>25.158821712121661</c:v>
                </c:pt>
                <c:pt idx="1936">
                  <c:v>25.126758705621519</c:v>
                </c:pt>
                <c:pt idx="1937">
                  <c:v>25.094701240362618</c:v>
                </c:pt>
                <c:pt idx="1938">
                  <c:v>25.062649343182457</c:v>
                </c:pt>
                <c:pt idx="1939">
                  <c:v>25.030603040937773</c:v>
                </c:pt>
                <c:pt idx="1940">
                  <c:v>24.998562360502863</c:v>
                </c:pt>
                <c:pt idx="1941">
                  <c:v>24.96652732876775</c:v>
                </c:pt>
                <c:pt idx="1942">
                  <c:v>24.934497972636539</c:v>
                </c:pt>
                <c:pt idx="1943">
                  <c:v>24.902474319025369</c:v>
                </c:pt>
                <c:pt idx="1944">
                  <c:v>24.870456394860895</c:v>
                </c:pt>
                <c:pt idx="1945">
                  <c:v>24.838444227078224</c:v>
                </c:pt>
                <c:pt idx="1946">
                  <c:v>24.806437842618806</c:v>
                </c:pt>
                <c:pt idx="1947">
                  <c:v>24.774437268429249</c:v>
                </c:pt>
                <c:pt idx="1948">
                  <c:v>24.742442531458536</c:v>
                </c:pt>
                <c:pt idx="1949">
                  <c:v>24.710453658656512</c:v>
                </c:pt>
                <c:pt idx="1950">
                  <c:v>24.678470676972101</c:v>
                </c:pt>
                <c:pt idx="1951">
                  <c:v>24.646493613350685</c:v>
                </c:pt>
                <c:pt idx="1952">
                  <c:v>24.614522494732569</c:v>
                </c:pt>
                <c:pt idx="1953">
                  <c:v>24.582557348050859</c:v>
                </c:pt>
                <c:pt idx="1954">
                  <c:v>24.550598200229061</c:v>
                </c:pt>
                <c:pt idx="1955">
                  <c:v>24.518645078179254</c:v>
                </c:pt>
                <c:pt idx="1956">
                  <c:v>24.486698008799863</c:v>
                </c:pt>
                <c:pt idx="1957">
                  <c:v>24.454757018973638</c:v>
                </c:pt>
                <c:pt idx="1958">
                  <c:v>24.422822135564846</c:v>
                </c:pt>
                <c:pt idx="1959">
                  <c:v>24.390893385417939</c:v>
                </c:pt>
                <c:pt idx="1960">
                  <c:v>24.358970795354917</c:v>
                </c:pt>
                <c:pt idx="1961">
                  <c:v>24.327054392172531</c:v>
                </c:pt>
                <c:pt idx="1962">
                  <c:v>24.295144202641097</c:v>
                </c:pt>
                <c:pt idx="1963">
                  <c:v>24.263240253500939</c:v>
                </c:pt>
                <c:pt idx="1964">
                  <c:v>24.23134257146107</c:v>
                </c:pt>
                <c:pt idx="1965">
                  <c:v>24.199451183195922</c:v>
                </c:pt>
                <c:pt idx="1966">
                  <c:v>24.167566115343782</c:v>
                </c:pt>
                <c:pt idx="1967">
                  <c:v>24.135687394503766</c:v>
                </c:pt>
                <c:pt idx="1968">
                  <c:v>24.103815047233681</c:v>
                </c:pt>
                <c:pt idx="1969">
                  <c:v>24.071949100047192</c:v>
                </c:pt>
                <c:pt idx="1970">
                  <c:v>24.040089579411688</c:v>
                </c:pt>
                <c:pt idx="1971">
                  <c:v>24.008236511745345</c:v>
                </c:pt>
                <c:pt idx="1972">
                  <c:v>23.976389923415148</c:v>
                </c:pt>
                <c:pt idx="1973">
                  <c:v>23.944549840733661</c:v>
                </c:pt>
                <c:pt idx="1974">
                  <c:v>23.912716289956695</c:v>
                </c:pt>
                <c:pt idx="1975">
                  <c:v>23.880889297280842</c:v>
                </c:pt>
                <c:pt idx="1976">
                  <c:v>23.849068888840442</c:v>
                </c:pt>
                <c:pt idx="1977">
                  <c:v>23.817255090704975</c:v>
                </c:pt>
                <c:pt idx="1978">
                  <c:v>23.785447928876611</c:v>
                </c:pt>
                <c:pt idx="1979">
                  <c:v>23.753647429287319</c:v>
                </c:pt>
                <c:pt idx="1980">
                  <c:v>23.721853617795791</c:v>
                </c:pt>
                <c:pt idx="1981">
                  <c:v>23.690066520184875</c:v>
                </c:pt>
                <c:pt idx="1982">
                  <c:v>23.6582861621592</c:v>
                </c:pt>
                <c:pt idx="1983">
                  <c:v>23.626512569341372</c:v>
                </c:pt>
                <c:pt idx="1984">
                  <c:v>23.594745767269941</c:v>
                </c:pt>
                <c:pt idx="1985">
                  <c:v>23.562985781396016</c:v>
                </c:pt>
                <c:pt idx="1986">
                  <c:v>23.531232637080564</c:v>
                </c:pt>
                <c:pt idx="1987">
                  <c:v>23.499486359591387</c:v>
                </c:pt>
                <c:pt idx="1988">
                  <c:v>23.467746974100116</c:v>
                </c:pt>
                <c:pt idx="1989">
                  <c:v>23.436014505679239</c:v>
                </c:pt>
                <c:pt idx="1990">
                  <c:v>23.404288979299199</c:v>
                </c:pt>
                <c:pt idx="1991">
                  <c:v>23.372570419825092</c:v>
                </c:pt>
                <c:pt idx="1992">
                  <c:v>23.340858852013643</c:v>
                </c:pt>
                <c:pt idx="1993">
                  <c:v>23.309154300510496</c:v>
                </c:pt>
                <c:pt idx="1994">
                  <c:v>23.277456789846603</c:v>
                </c:pt>
                <c:pt idx="1995">
                  <c:v>23.245766344435292</c:v>
                </c:pt>
                <c:pt idx="1996">
                  <c:v>23.214082988568961</c:v>
                </c:pt>
                <c:pt idx="1997">
                  <c:v>23.182406746416362</c:v>
                </c:pt>
                <c:pt idx="1998">
                  <c:v>23.150737642018665</c:v>
                </c:pt>
                <c:pt idx="1999">
                  <c:v>23.119075699286885</c:v>
                </c:pt>
                <c:pt idx="2000">
                  <c:v>23.087420941998108</c:v>
                </c:pt>
                <c:pt idx="2001">
                  <c:v>23.055773393792688</c:v>
                </c:pt>
                <c:pt idx="2002">
                  <c:v>23.024133078170482</c:v>
                </c:pt>
                <c:pt idx="2003">
                  <c:v>22.992500018488027</c:v>
                </c:pt>
                <c:pt idx="2004">
                  <c:v>22.960874237954737</c:v>
                </c:pt>
                <c:pt idx="2005">
                  <c:v>22.929255759629797</c:v>
                </c:pt>
                <c:pt idx="2006">
                  <c:v>22.897644606418837</c:v>
                </c:pt>
                <c:pt idx="2007">
                  <c:v>22.866040801070177</c:v>
                </c:pt>
                <c:pt idx="2008">
                  <c:v>22.834444366172079</c:v>
                </c:pt>
                <c:pt idx="2009">
                  <c:v>22.802855324148481</c:v>
                </c:pt>
                <c:pt idx="2010">
                  <c:v>22.771273697256234</c:v>
                </c:pt>
                <c:pt idx="2011">
                  <c:v>22.739699507581392</c:v>
                </c:pt>
                <c:pt idx="2012">
                  <c:v>22.708132777035317</c:v>
                </c:pt>
                <c:pt idx="2013">
                  <c:v>22.676573527352033</c:v>
                </c:pt>
                <c:pt idx="2014">
                  <c:v>22.645021780083855</c:v>
                </c:pt>
                <c:pt idx="2015">
                  <c:v>22.61347755659849</c:v>
                </c:pt>
                <c:pt idx="2016">
                  <c:v>22.581940878074938</c:v>
                </c:pt>
                <c:pt idx="2017">
                  <c:v>22.550411765500328</c:v>
                </c:pt>
                <c:pt idx="2018">
                  <c:v>22.518890239666284</c:v>
                </c:pt>
                <c:pt idx="2019">
                  <c:v>22.487376321165044</c:v>
                </c:pt>
                <c:pt idx="2020">
                  <c:v>22.455870030386166</c:v>
                </c:pt>
                <c:pt idx="2021">
                  <c:v>22.424371387512707</c:v>
                </c:pt>
                <c:pt idx="2022">
                  <c:v>22.392880412517798</c:v>
                </c:pt>
                <c:pt idx="2023">
                  <c:v>22.361397125160568</c:v>
                </c:pt>
                <c:pt idx="2024">
                  <c:v>22.329921544983083</c:v>
                </c:pt>
                <c:pt idx="2025">
                  <c:v>22.298453691306193</c:v>
                </c:pt>
                <c:pt idx="2026">
                  <c:v>22.266993583226025</c:v>
                </c:pt>
                <c:pt idx="2027">
                  <c:v>22.235541239610331</c:v>
                </c:pt>
                <c:pt idx="2028">
                  <c:v>22.204096679094583</c:v>
                </c:pt>
                <c:pt idx="2029">
                  <c:v>22.172659920078594</c:v>
                </c:pt>
                <c:pt idx="2030">
                  <c:v>22.141230980722554</c:v>
                </c:pt>
                <c:pt idx="2031">
                  <c:v>22.109809878943281</c:v>
                </c:pt>
                <c:pt idx="2032">
                  <c:v>22.078396632410652</c:v>
                </c:pt>
                <c:pt idx="2033">
                  <c:v>22.046991258543848</c:v>
                </c:pt>
                <c:pt idx="2034">
                  <c:v>22.015593774507344</c:v>
                </c:pt>
                <c:pt idx="2035">
                  <c:v>21.984204197207685</c:v>
                </c:pt>
                <c:pt idx="2036">
                  <c:v>21.952822543288967</c:v>
                </c:pt>
                <c:pt idx="2037">
                  <c:v>21.92144882913011</c:v>
                </c:pt>
                <c:pt idx="2038">
                  <c:v>21.890083070840006</c:v>
                </c:pt>
                <c:pt idx="2039">
                  <c:v>21.858725284254493</c:v>
                </c:pt>
                <c:pt idx="2040">
                  <c:v>21.8273754849324</c:v>
                </c:pt>
                <c:pt idx="2041">
                  <c:v>21.796033688151848</c:v>
                </c:pt>
                <c:pt idx="2042">
                  <c:v>21.764699908905921</c:v>
                </c:pt>
                <c:pt idx="2043">
                  <c:v>21.73337416190018</c:v>
                </c:pt>
                <c:pt idx="2044">
                  <c:v>21.702056461547507</c:v>
                </c:pt>
                <c:pt idx="2045">
                  <c:v>21.670746821965107</c:v>
                </c:pt>
                <c:pt idx="2046">
                  <c:v>21.639445256970838</c:v>
                </c:pt>
                <c:pt idx="2047">
                  <c:v>21.608151780078984</c:v>
                </c:pt>
                <c:pt idx="2048">
                  <c:v>21.576866404496926</c:v>
                </c:pt>
                <c:pt idx="2049">
                  <c:v>21.545589143121191</c:v>
                </c:pt>
                <c:pt idx="2050">
                  <c:v>21.514320008533968</c:v>
                </c:pt>
                <c:pt idx="2051">
                  <c:v>21.483059012999082</c:v>
                </c:pt>
                <c:pt idx="2052">
                  <c:v>21.451806168458354</c:v>
                </c:pt>
                <c:pt idx="2053">
                  <c:v>21.420561486528285</c:v>
                </c:pt>
                <c:pt idx="2054">
                  <c:v>21.389324978495697</c:v>
                </c:pt>
                <c:pt idx="2055">
                  <c:v>21.35809665531476</c:v>
                </c:pt>
                <c:pt idx="2056">
                  <c:v>21.326876527602892</c:v>
                </c:pt>
                <c:pt idx="2057">
                  <c:v>21.295664605637157</c:v>
                </c:pt>
                <c:pt idx="2058">
                  <c:v>21.264460899350741</c:v>
                </c:pt>
                <c:pt idx="2059">
                  <c:v>21.233265418329577</c:v>
                </c:pt>
                <c:pt idx="2060">
                  <c:v>21.202078171807862</c:v>
                </c:pt>
                <c:pt idx="2061">
                  <c:v>21.170899168665535</c:v>
                </c:pt>
                <c:pt idx="2062">
                  <c:v>21.139728417424326</c:v>
                </c:pt>
                <c:pt idx="2063">
                  <c:v>21.10856592624382</c:v>
                </c:pt>
                <c:pt idx="2064">
                  <c:v>21.077411702918493</c:v>
                </c:pt>
                <c:pt idx="2065">
                  <c:v>21.046265754873929</c:v>
                </c:pt>
                <c:pt idx="2066">
                  <c:v>21.015128089163365</c:v>
                </c:pt>
                <c:pt idx="2067">
                  <c:v>20.983998712464288</c:v>
                </c:pt>
                <c:pt idx="2068">
                  <c:v>20.952877631075086</c:v>
                </c:pt>
                <c:pt idx="2069">
                  <c:v>20.921764850911494</c:v>
                </c:pt>
                <c:pt idx="2070">
                  <c:v>20.890660377503046</c:v>
                </c:pt>
                <c:pt idx="2071">
                  <c:v>20.859564215990332</c:v>
                </c:pt>
                <c:pt idx="2072">
                  <c:v>20.828476371121084</c:v>
                </c:pt>
                <c:pt idx="2073">
                  <c:v>20.797396847247125</c:v>
                </c:pt>
                <c:pt idx="2074">
                  <c:v>20.76632564832121</c:v>
                </c:pt>
                <c:pt idx="2075">
                  <c:v>20.735262777893713</c:v>
                </c:pt>
                <c:pt idx="2076">
                  <c:v>20.704208239109207</c:v>
                </c:pt>
                <c:pt idx="2077">
                  <c:v>20.673162034703569</c:v>
                </c:pt>
                <c:pt idx="2078">
                  <c:v>20.642124167001189</c:v>
                </c:pt>
                <c:pt idx="2079">
                  <c:v>20.61109463791102</c:v>
                </c:pt>
                <c:pt idx="2080">
                  <c:v>20.580073448924331</c:v>
                </c:pt>
                <c:pt idx="2081">
                  <c:v>20.549060601111368</c:v>
                </c:pt>
                <c:pt idx="2082">
                  <c:v>20.518056095118343</c:v>
                </c:pt>
                <c:pt idx="2083">
                  <c:v>20.487059931164708</c:v>
                </c:pt>
                <c:pt idx="2084">
                  <c:v>20.456072109040058</c:v>
                </c:pt>
                <c:pt idx="2085">
                  <c:v>20.425092628101499</c:v>
                </c:pt>
                <c:pt idx="2086">
                  <c:v>20.394121487270873</c:v>
                </c:pt>
                <c:pt idx="2087">
                  <c:v>20.363158685031785</c:v>
                </c:pt>
                <c:pt idx="2088">
                  <c:v>20.33220421942687</c:v>
                </c:pt>
                <c:pt idx="2089">
                  <c:v>20.301258088055882</c:v>
                </c:pt>
                <c:pt idx="2090">
                  <c:v>20.270320288071876</c:v>
                </c:pt>
                <c:pt idx="2091">
                  <c:v>20.239390816179746</c:v>
                </c:pt>
                <c:pt idx="2092">
                  <c:v>20.208469668633168</c:v>
                </c:pt>
                <c:pt idx="2093">
                  <c:v>20.177556841232413</c:v>
                </c:pt>
                <c:pt idx="2094">
                  <c:v>20.146652329321793</c:v>
                </c:pt>
                <c:pt idx="2095">
                  <c:v>20.115756127787407</c:v>
                </c:pt>
                <c:pt idx="2096">
                  <c:v>20.084868231054891</c:v>
                </c:pt>
                <c:pt idx="2097">
                  <c:v>20.053988633087005</c:v>
                </c:pt>
                <c:pt idx="2098">
                  <c:v>20.02311732738206</c:v>
                </c:pt>
                <c:pt idx="2099">
                  <c:v>19.992254306971024</c:v>
                </c:pt>
                <c:pt idx="2100">
                  <c:v>19.961399564416087</c:v>
                </c:pt>
                <c:pt idx="2101">
                  <c:v>19.930553091808459</c:v>
                </c:pt>
                <c:pt idx="2102">
                  <c:v>19.899714880766481</c:v>
                </c:pt>
                <c:pt idx="2103">
                  <c:v>19.868884922433864</c:v>
                </c:pt>
                <c:pt idx="2104">
                  <c:v>19.838063207477795</c:v>
                </c:pt>
                <c:pt idx="2105">
                  <c:v>19.807249726087356</c:v>
                </c:pt>
                <c:pt idx="2106">
                  <c:v>19.776444467971775</c:v>
                </c:pt>
                <c:pt idx="2107">
                  <c:v>19.745647422359077</c:v>
                </c:pt>
                <c:pt idx="2108">
                  <c:v>19.714858577994146</c:v>
                </c:pt>
                <c:pt idx="2109">
                  <c:v>19.684077923137888</c:v>
                </c:pt>
                <c:pt idx="2110">
                  <c:v>19.653305445565387</c:v>
                </c:pt>
                <c:pt idx="2111">
                  <c:v>19.62254113256493</c:v>
                </c:pt>
                <c:pt idx="2112">
                  <c:v>19.591784970936562</c:v>
                </c:pt>
                <c:pt idx="2113">
                  <c:v>19.561036946991216</c:v>
                </c:pt>
                <c:pt idx="2114">
                  <c:v>19.530297046549411</c:v>
                </c:pt>
                <c:pt idx="2115">
                  <c:v>19.499565254940737</c:v>
                </c:pt>
                <c:pt idx="2116">
                  <c:v>19.468841557002236</c:v>
                </c:pt>
                <c:pt idx="2117">
                  <c:v>19.43812593707835</c:v>
                </c:pt>
                <c:pt idx="2118">
                  <c:v>19.4074183790196</c:v>
                </c:pt>
                <c:pt idx="2119">
                  <c:v>19.376718866182262</c:v>
                </c:pt>
                <c:pt idx="2120">
                  <c:v>19.346027381427884</c:v>
                </c:pt>
                <c:pt idx="2121">
                  <c:v>19.315343907122564</c:v>
                </c:pt>
                <c:pt idx="2122">
                  <c:v>19.284668425136513</c:v>
                </c:pt>
                <c:pt idx="2123">
                  <c:v>19.254000916844102</c:v>
                </c:pt>
                <c:pt idx="2124">
                  <c:v>19.22334136312341</c:v>
                </c:pt>
                <c:pt idx="2125">
                  <c:v>19.192689744356063</c:v>
                </c:pt>
                <c:pt idx="2126">
                  <c:v>19.162046040427281</c:v>
                </c:pt>
                <c:pt idx="2127">
                  <c:v>19.13141023072604</c:v>
                </c:pt>
                <c:pt idx="2128">
                  <c:v>19.100782294144793</c:v>
                </c:pt>
                <c:pt idx="2129">
                  <c:v>19.070162209080252</c:v>
                </c:pt>
                <c:pt idx="2130">
                  <c:v>19.039549953433433</c:v>
                </c:pt>
                <c:pt idx="2131">
                  <c:v>19.008945504610065</c:v>
                </c:pt>
                <c:pt idx="2132">
                  <c:v>18.978348839521079</c:v>
                </c:pt>
                <c:pt idx="2133">
                  <c:v>18.947759934583456</c:v>
                </c:pt>
                <c:pt idx="2134">
                  <c:v>18.917178765720557</c:v>
                </c:pt>
                <c:pt idx="2135">
                  <c:v>18.886605308363432</c:v>
                </c:pt>
                <c:pt idx="2136">
                  <c:v>18.856039537451107</c:v>
                </c:pt>
                <c:pt idx="2137">
                  <c:v>18.825481427432095</c:v>
                </c:pt>
                <c:pt idx="2138">
                  <c:v>18.794930952265286</c:v>
                </c:pt>
                <c:pt idx="2139">
                  <c:v>18.764388085421139</c:v>
                </c:pt>
                <c:pt idx="2140">
                  <c:v>18.733852799883103</c:v>
                </c:pt>
                <c:pt idx="2141">
                  <c:v>18.70332506814869</c:v>
                </c:pt>
                <c:pt idx="2142">
                  <c:v>18.672804862231438</c:v>
                </c:pt>
                <c:pt idx="2143">
                  <c:v>18.642292153662247</c:v>
                </c:pt>
                <c:pt idx="2144">
                  <c:v>18.611786913490985</c:v>
                </c:pt>
                <c:pt idx="2145">
                  <c:v>18.581289112288523</c:v>
                </c:pt>
                <c:pt idx="2146">
                  <c:v>18.550798720148698</c:v>
                </c:pt>
                <c:pt idx="2147">
                  <c:v>18.520315706689896</c:v>
                </c:pt>
                <c:pt idx="2148">
                  <c:v>18.489840041057725</c:v>
                </c:pt>
                <c:pt idx="2149">
                  <c:v>18.459371691926759</c:v>
                </c:pt>
                <c:pt idx="2150">
                  <c:v>18.428910627503186</c:v>
                </c:pt>
                <c:pt idx="2151">
                  <c:v>18.398456815527322</c:v>
                </c:pt>
                <c:pt idx="2152">
                  <c:v>18.368010223275618</c:v>
                </c:pt>
                <c:pt idx="2153">
                  <c:v>18.33757081756395</c:v>
                </c:pt>
                <c:pt idx="2154">
                  <c:v>18.307138564750002</c:v>
                </c:pt>
                <c:pt idx="2155">
                  <c:v>18.276713430736056</c:v>
                </c:pt>
                <c:pt idx="2156">
                  <c:v>18.246295380972441</c:v>
                </c:pt>
                <c:pt idx="2157">
                  <c:v>18.215884380459887</c:v>
                </c:pt>
                <c:pt idx="2158">
                  <c:v>18.185480393753508</c:v>
                </c:pt>
                <c:pt idx="2159">
                  <c:v>18.155083384965305</c:v>
                </c:pt>
                <c:pt idx="2160">
                  <c:v>18.124693317768184</c:v>
                </c:pt>
                <c:pt idx="2161">
                  <c:v>18.094310155399047</c:v>
                </c:pt>
                <c:pt idx="2162">
                  <c:v>18.063933860662729</c:v>
                </c:pt>
                <c:pt idx="2163">
                  <c:v>18.033564395935418</c:v>
                </c:pt>
                <c:pt idx="2164">
                  <c:v>18.003201723168711</c:v>
                </c:pt>
                <c:pt idx="2165">
                  <c:v>17.972845803893236</c:v>
                </c:pt>
                <c:pt idx="2166">
                  <c:v>17.942496599223265</c:v>
                </c:pt>
                <c:pt idx="2167">
                  <c:v>17.912154069860129</c:v>
                </c:pt>
                <c:pt idx="2168">
                  <c:v>17.881818176097156</c:v>
                </c:pt>
                <c:pt idx="2169">
                  <c:v>17.851488877823424</c:v>
                </c:pt>
                <c:pt idx="2170">
                  <c:v>17.821166134528706</c:v>
                </c:pt>
                <c:pt idx="2171">
                  <c:v>17.790849905307699</c:v>
                </c:pt>
                <c:pt idx="2172">
                  <c:v>17.76054014886498</c:v>
                </c:pt>
                <c:pt idx="2173">
                  <c:v>17.730236823519533</c:v>
                </c:pt>
                <c:pt idx="2174">
                  <c:v>17.699939887209965</c:v>
                </c:pt>
                <c:pt idx="2175">
                  <c:v>17.669649297498992</c:v>
                </c:pt>
                <c:pt idx="2176">
                  <c:v>17.63936501157912</c:v>
                </c:pt>
                <c:pt idx="2177">
                  <c:v>17.609086986277369</c:v>
                </c:pt>
                <c:pt idx="2178">
                  <c:v>17.578815178060797</c:v>
                </c:pt>
                <c:pt idx="2179">
                  <c:v>17.548549543041922</c:v>
                </c:pt>
                <c:pt idx="2180">
                  <c:v>17.518290036984073</c:v>
                </c:pt>
                <c:pt idx="2181">
                  <c:v>17.488036615307159</c:v>
                </c:pt>
                <c:pt idx="2182">
                  <c:v>17.457789233093351</c:v>
                </c:pt>
                <c:pt idx="2183">
                  <c:v>17.427547845092747</c:v>
                </c:pt>
                <c:pt idx="2184">
                  <c:v>17.397312405729458</c:v>
                </c:pt>
                <c:pt idx="2185">
                  <c:v>17.367082869107637</c:v>
                </c:pt>
                <c:pt idx="2186">
                  <c:v>17.336859189017183</c:v>
                </c:pt>
                <c:pt idx="2187">
                  <c:v>17.306641318940539</c:v>
                </c:pt>
                <c:pt idx="2188">
                  <c:v>17.276429212058414</c:v>
                </c:pt>
                <c:pt idx="2189">
                  <c:v>17.246222821256772</c:v>
                </c:pt>
                <c:pt idx="2190">
                  <c:v>17.216022099132665</c:v>
                </c:pt>
                <c:pt idx="2191">
                  <c:v>17.185826998001378</c:v>
                </c:pt>
                <c:pt idx="2192">
                  <c:v>17.155637469902764</c:v>
                </c:pt>
                <c:pt idx="2193">
                  <c:v>17.125453466607933</c:v>
                </c:pt>
                <c:pt idx="2194">
                  <c:v>17.095274939626471</c:v>
                </c:pt>
                <c:pt idx="2195">
                  <c:v>17.065101840213124</c:v>
                </c:pt>
                <c:pt idx="2196">
                  <c:v>17.034934119374832</c:v>
                </c:pt>
                <c:pt idx="2197">
                  <c:v>17.004771727877944</c:v>
                </c:pt>
                <c:pt idx="2198">
                  <c:v>16.974614616255231</c:v>
                </c:pt>
                <c:pt idx="2199">
                  <c:v>16.944462734813271</c:v>
                </c:pt>
                <c:pt idx="2200">
                  <c:v>16.914316033640048</c:v>
                </c:pt>
                <c:pt idx="2201">
                  <c:v>16.884174462612073</c:v>
                </c:pt>
                <c:pt idx="2202">
                  <c:v>16.854037971401883</c:v>
                </c:pt>
                <c:pt idx="2203">
                  <c:v>16.823906509485969</c:v>
                </c:pt>
                <c:pt idx="2204">
                  <c:v>16.793780026152191</c:v>
                </c:pt>
                <c:pt idx="2205">
                  <c:v>16.763658470507647</c:v>
                </c:pt>
                <c:pt idx="2206">
                  <c:v>16.733541791486481</c:v>
                </c:pt>
                <c:pt idx="2207">
                  <c:v>16.70342993785782</c:v>
                </c:pt>
                <c:pt idx="2208">
                  <c:v>16.673322858233671</c:v>
                </c:pt>
                <c:pt idx="2209">
                  <c:v>16.643220501077099</c:v>
                </c:pt>
                <c:pt idx="2210">
                  <c:v>16.613122814710287</c:v>
                </c:pt>
                <c:pt idx="2211">
                  <c:v>16.583029747322612</c:v>
                </c:pt>
                <c:pt idx="2212">
                  <c:v>16.552941246979096</c:v>
                </c:pt>
                <c:pt idx="2213">
                  <c:v>16.522857261628694</c:v>
                </c:pt>
                <c:pt idx="2214">
                  <c:v>16.492777739112359</c:v>
                </c:pt>
                <c:pt idx="2215">
                  <c:v>16.462702627172025</c:v>
                </c:pt>
                <c:pt idx="2216">
                  <c:v>16.43263187345859</c:v>
                </c:pt>
                <c:pt idx="2217">
                  <c:v>16.402565425540779</c:v>
                </c:pt>
                <c:pt idx="2218">
                  <c:v>16.372503230913708</c:v>
                </c:pt>
                <c:pt idx="2219">
                  <c:v>16.342445237007514</c:v>
                </c:pt>
                <c:pt idx="2220">
                  <c:v>16.312391391196076</c:v>
                </c:pt>
                <c:pt idx="2221">
                  <c:v>16.282341640805566</c:v>
                </c:pt>
                <c:pt idx="2222">
                  <c:v>16.252295933123815</c:v>
                </c:pt>
                <c:pt idx="2223">
                  <c:v>16.222254215408686</c:v>
                </c:pt>
                <c:pt idx="2224">
                  <c:v>16.192216434897201</c:v>
                </c:pt>
                <c:pt idx="2225">
                  <c:v>16.162182538814356</c:v>
                </c:pt>
                <c:pt idx="2226">
                  <c:v>16.132152474382124</c:v>
                </c:pt>
                <c:pt idx="2227">
                  <c:v>16.102126188828855</c:v>
                </c:pt>
                <c:pt idx="2228">
                  <c:v>16.07210362939778</c:v>
                </c:pt>
                <c:pt idx="2229">
                  <c:v>16.042084743356479</c:v>
                </c:pt>
                <c:pt idx="2230">
                  <c:v>16.012069478005987</c:v>
                </c:pt>
                <c:pt idx="2231">
                  <c:v>15.982057780689839</c:v>
                </c:pt>
                <c:pt idx="2232">
                  <c:v>15.952049598803358</c:v>
                </c:pt>
                <c:pt idx="2233">
                  <c:v>15.922044879802897</c:v>
                </c:pt>
                <c:pt idx="2234">
                  <c:v>15.892043571215204</c:v>
                </c:pt>
                <c:pt idx="2235">
                  <c:v>15.862045620646184</c:v>
                </c:pt>
                <c:pt idx="2236">
                  <c:v>15.832050975791052</c:v>
                </c:pt>
                <c:pt idx="2237">
                  <c:v>15.802059584442834</c:v>
                </c:pt>
                <c:pt idx="2238">
                  <c:v>15.772071394502301</c:v>
                </c:pt>
                <c:pt idx="2239">
                  <c:v>15.742086353986975</c:v>
                </c:pt>
                <c:pt idx="2240">
                  <c:v>15.712104411040615</c:v>
                </c:pt>
                <c:pt idx="2241">
                  <c:v>15.682125513942664</c:v>
                </c:pt>
                <c:pt idx="2242">
                  <c:v>15.652149611117515</c:v>
                </c:pt>
                <c:pt idx="2243">
                  <c:v>15.622176651143967</c:v>
                </c:pt>
                <c:pt idx="2244">
                  <c:v>15.592206582764625</c:v>
                </c:pt>
                <c:pt idx="2245">
                  <c:v>15.562239354895413</c:v>
                </c:pt>
                <c:pt idx="2246">
                  <c:v>15.532274916634734</c:v>
                </c:pt>
                <c:pt idx="2247">
                  <c:v>15.502313217273265</c:v>
                </c:pt>
                <c:pt idx="2248">
                  <c:v>15.472354206302903</c:v>
                </c:pt>
                <c:pt idx="2249">
                  <c:v>15.442397833426716</c:v>
                </c:pt>
                <c:pt idx="2250">
                  <c:v>15.412444048567522</c:v>
                </c:pt>
                <c:pt idx="2251">
                  <c:v>15.382492801878495</c:v>
                </c:pt>
                <c:pt idx="2252">
                  <c:v>15.352544043751218</c:v>
                </c:pt>
                <c:pt idx="2253">
                  <c:v>15.322597724826226</c:v>
                </c:pt>
                <c:pt idx="2254">
                  <c:v>15.292653796001229</c:v>
                </c:pt>
                <c:pt idx="2255">
                  <c:v>15.262712208441659</c:v>
                </c:pt>
                <c:pt idx="2256">
                  <c:v>15.232772913588896</c:v>
                </c:pt>
                <c:pt idx="2257">
                  <c:v>15.202835863170449</c:v>
                </c:pt>
                <c:pt idx="2258">
                  <c:v>15.172901009208484</c:v>
                </c:pt>
                <c:pt idx="2259">
                  <c:v>15.142968304029543</c:v>
                </c:pt>
                <c:pt idx="2260">
                  <c:v>15.113037700273953</c:v>
                </c:pt>
                <c:pt idx="2261">
                  <c:v>15.08310915090429</c:v>
                </c:pt>
                <c:pt idx="2262">
                  <c:v>15.053182609215465</c:v>
                </c:pt>
                <c:pt idx="2263">
                  <c:v>15.023258028843076</c:v>
                </c:pt>
                <c:pt idx="2264">
                  <c:v>14.993335363772889</c:v>
                </c:pt>
                <c:pt idx="2265">
                  <c:v>14.963414568350085</c:v>
                </c:pt>
                <c:pt idx="2266">
                  <c:v>14.933495597287894</c:v>
                </c:pt>
                <c:pt idx="2267">
                  <c:v>14.903578405676965</c:v>
                </c:pt>
                <c:pt idx="2268">
                  <c:v>14.873662948993903</c:v>
                </c:pt>
                <c:pt idx="2269">
                  <c:v>14.843749183110656</c:v>
                </c:pt>
                <c:pt idx="2270">
                  <c:v>14.813837064303055</c:v>
                </c:pt>
                <c:pt idx="2271">
                  <c:v>14.783926549259833</c:v>
                </c:pt>
                <c:pt idx="2272">
                  <c:v>14.754017595091169</c:v>
                </c:pt>
                <c:pt idx="2273">
                  <c:v>14.724110159337638</c:v>
                </c:pt>
                <c:pt idx="2274">
                  <c:v>14.694204199978866</c:v>
                </c:pt>
                <c:pt idx="2275">
                  <c:v>14.664299675442187</c:v>
                </c:pt>
                <c:pt idx="2276">
                  <c:v>14.634396544610857</c:v>
                </c:pt>
                <c:pt idx="2277">
                  <c:v>14.60449476683316</c:v>
                </c:pt>
                <c:pt idx="2278">
                  <c:v>14.574594301930325</c:v>
                </c:pt>
                <c:pt idx="2279">
                  <c:v>14.544695110205282</c:v>
                </c:pt>
                <c:pt idx="2280">
                  <c:v>14.514797152450971</c:v>
                </c:pt>
                <c:pt idx="2281">
                  <c:v>14.484900389958133</c:v>
                </c:pt>
                <c:pt idx="2282">
                  <c:v>14.455004784524313</c:v>
                </c:pt>
                <c:pt idx="2283">
                  <c:v>14.425110298461483</c:v>
                </c:pt>
                <c:pt idx="2284">
                  <c:v>14.395216894604131</c:v>
                </c:pt>
                <c:pt idx="2285">
                  <c:v>14.365324536317717</c:v>
                </c:pt>
                <c:pt idx="2286">
                  <c:v>14.335433187505831</c:v>
                </c:pt>
                <c:pt idx="2287">
                  <c:v>14.305542812618921</c:v>
                </c:pt>
                <c:pt idx="2288">
                  <c:v>14.275653376661406</c:v>
                </c:pt>
                <c:pt idx="2289">
                  <c:v>14.245764845200068</c:v>
                </c:pt>
                <c:pt idx="2290">
                  <c:v>14.215877184370925</c:v>
                </c:pt>
                <c:pt idx="2291">
                  <c:v>14.185990360887645</c:v>
                </c:pt>
                <c:pt idx="2292">
                  <c:v>14.156104342048257</c:v>
                </c:pt>
                <c:pt idx="2293">
                  <c:v>14.126219095743217</c:v>
                </c:pt>
                <c:pt idx="2294">
                  <c:v>14.096334590462249</c:v>
                </c:pt>
                <c:pt idx="2295">
                  <c:v>14.066450795302114</c:v>
                </c:pt>
                <c:pt idx="2296">
                  <c:v>14.036567679973242</c:v>
                </c:pt>
                <c:pt idx="2297">
                  <c:v>14.006685214807435</c:v>
                </c:pt>
                <c:pt idx="2298">
                  <c:v>13.976803370764241</c:v>
                </c:pt>
                <c:pt idx="2299">
                  <c:v>13.946922119438412</c:v>
                </c:pt>
                <c:pt idx="2300">
                  <c:v>13.917041433066563</c:v>
                </c:pt>
                <c:pt idx="2301">
                  <c:v>13.887161284533834</c:v>
                </c:pt>
                <c:pt idx="2302">
                  <c:v>13.857281647380528</c:v>
                </c:pt>
                <c:pt idx="2303">
                  <c:v>13.827402495809125</c:v>
                </c:pt>
                <c:pt idx="2304">
                  <c:v>13.797523804690249</c:v>
                </c:pt>
                <c:pt idx="2305">
                  <c:v>13.767645549569206</c:v>
                </c:pt>
                <c:pt idx="2306">
                  <c:v>13.737767706672843</c:v>
                </c:pt>
                <c:pt idx="2307">
                  <c:v>13.70789025291462</c:v>
                </c:pt>
                <c:pt idx="2308">
                  <c:v>13.678013165902133</c:v>
                </c:pt>
                <c:pt idx="2309">
                  <c:v>13.648136423942033</c:v>
                </c:pt>
                <c:pt idx="2310">
                  <c:v>13.618260006046491</c:v>
                </c:pt>
                <c:pt idx="2311">
                  <c:v>13.588383891939188</c:v>
                </c:pt>
                <c:pt idx="2312">
                  <c:v>13.558508062060513</c:v>
                </c:pt>
                <c:pt idx="2313">
                  <c:v>13.528632497573804</c:v>
                </c:pt>
                <c:pt idx="2314">
                  <c:v>13.498757180370468</c:v>
                </c:pt>
                <c:pt idx="2315">
                  <c:v>13.468882093076033</c:v>
                </c:pt>
                <c:pt idx="2316">
                  <c:v>13.439007219054645</c:v>
                </c:pt>
                <c:pt idx="2317">
                  <c:v>13.409132542415323</c:v>
                </c:pt>
                <c:pt idx="2318">
                  <c:v>13.379258048016482</c:v>
                </c:pt>
                <c:pt idx="2319">
                  <c:v>13.349383721471069</c:v>
                </c:pt>
                <c:pt idx="2320">
                  <c:v>13.319509549151995</c:v>
                </c:pt>
                <c:pt idx="2321">
                  <c:v>13.289635518196608</c:v>
                </c:pt>
                <c:pt idx="2322">
                  <c:v>13.259761616511446</c:v>
                </c:pt>
                <c:pt idx="2323">
                  <c:v>13.22988783277734</c:v>
                </c:pt>
                <c:pt idx="2324">
                  <c:v>13.200014156453557</c:v>
                </c:pt>
                <c:pt idx="2325">
                  <c:v>13.170140577782551</c:v>
                </c:pt>
                <c:pt idx="2326">
                  <c:v>13.140267087794415</c:v>
                </c:pt>
                <c:pt idx="2327">
                  <c:v>13.110393678310917</c:v>
                </c:pt>
                <c:pt idx="2328">
                  <c:v>13.08052034194996</c:v>
                </c:pt>
                <c:pt idx="2329">
                  <c:v>13.050647072129555</c:v>
                </c:pt>
                <c:pt idx="2330">
                  <c:v>13.020773863071717</c:v>
                </c:pt>
                <c:pt idx="2331">
                  <c:v>12.990900709806642</c:v>
                </c:pt>
                <c:pt idx="2332">
                  <c:v>12.961027608176368</c:v>
                </c:pt>
                <c:pt idx="2333">
                  <c:v>12.931154554838436</c:v>
                </c:pt>
                <c:pt idx="2334">
                  <c:v>12.901281547269406</c:v>
                </c:pt>
                <c:pt idx="2335">
                  <c:v>12.8714085837686</c:v>
                </c:pt>
                <c:pt idx="2336">
                  <c:v>12.841535663461467</c:v>
                </c:pt>
                <c:pt idx="2337">
                  <c:v>12.811662786302886</c:v>
                </c:pt>
                <c:pt idx="2338">
                  <c:v>12.781789953079976</c:v>
                </c:pt>
                <c:pt idx="2339">
                  <c:v>12.751917165416007</c:v>
                </c:pt>
                <c:pt idx="2340">
                  <c:v>12.722044425772621</c:v>
                </c:pt>
                <c:pt idx="2341">
                  <c:v>12.69217173745319</c:v>
                </c:pt>
                <c:pt idx="2342">
                  <c:v>12.662299104605788</c:v>
                </c:pt>
                <c:pt idx="2343">
                  <c:v>12.632426532225359</c:v>
                </c:pt>
                <c:pt idx="2344">
                  <c:v>12.602554026156962</c:v>
                </c:pt>
                <c:pt idx="2345">
                  <c:v>12.57268159309773</c:v>
                </c:pt>
                <c:pt idx="2346">
                  <c:v>12.542809240599917</c:v>
                </c:pt>
                <c:pt idx="2347">
                  <c:v>12.512936977072739</c:v>
                </c:pt>
                <c:pt idx="2348">
                  <c:v>12.483064811784853</c:v>
                </c:pt>
                <c:pt idx="2349">
                  <c:v>12.453192754866581</c:v>
                </c:pt>
                <c:pt idx="2350">
                  <c:v>12.423320817311653</c:v>
                </c:pt>
                <c:pt idx="2351">
                  <c:v>12.393449010979767</c:v>
                </c:pt>
                <c:pt idx="2352">
                  <c:v>12.363577348597749</c:v>
                </c:pt>
                <c:pt idx="2353">
                  <c:v>12.33370584376204</c:v>
                </c:pt>
                <c:pt idx="2354">
                  <c:v>12.303834510939836</c:v>
                </c:pt>
                <c:pt idx="2355">
                  <c:v>12.273963365471092</c:v>
                </c:pt>
                <c:pt idx="2356">
                  <c:v>12.244092423569628</c:v>
                </c:pt>
                <c:pt idx="2357">
                  <c:v>12.214221702325132</c:v>
                </c:pt>
                <c:pt idx="2358">
                  <c:v>12.184351219704093</c:v>
                </c:pt>
                <c:pt idx="2359">
                  <c:v>12.154480994550971</c:v>
                </c:pt>
                <c:pt idx="2360">
                  <c:v>12.124611046589639</c:v>
                </c:pt>
                <c:pt idx="2361">
                  <c:v>12.094741396424602</c:v>
                </c:pt>
                <c:pt idx="2362">
                  <c:v>12.06487206554138</c:v>
                </c:pt>
                <c:pt idx="2363">
                  <c:v>12.035003076308044</c:v>
                </c:pt>
                <c:pt idx="2364">
                  <c:v>12.005134451975781</c:v>
                </c:pt>
                <c:pt idx="2365">
                  <c:v>11.975266216679721</c:v>
                </c:pt>
                <c:pt idx="2366">
                  <c:v>11.945398395439277</c:v>
                </c:pt>
                <c:pt idx="2367">
                  <c:v>11.915531014159376</c:v>
                </c:pt>
                <c:pt idx="2368">
                  <c:v>11.885664099630214</c:v>
                </c:pt>
                <c:pt idx="2369">
                  <c:v>11.855797679528465</c:v>
                </c:pt>
                <c:pt idx="2370">
                  <c:v>11.825931782416834</c:v>
                </c:pt>
                <c:pt idx="2371">
                  <c:v>11.796066437744869</c:v>
                </c:pt>
                <c:pt idx="2372">
                  <c:v>11.766201675849002</c:v>
                </c:pt>
                <c:pt idx="2373">
                  <c:v>11.736337527952479</c:v>
                </c:pt>
                <c:pt idx="2374">
                  <c:v>11.706474026165578</c:v>
                </c:pt>
                <c:pt idx="2375">
                  <c:v>11.676611203485901</c:v>
                </c:pt>
                <c:pt idx="2376">
                  <c:v>11.646749093797412</c:v>
                </c:pt>
                <c:pt idx="2377">
                  <c:v>11.616887731871024</c:v>
                </c:pt>
                <c:pt idx="2378">
                  <c:v>11.587027153363902</c:v>
                </c:pt>
                <c:pt idx="2379">
                  <c:v>11.557167394819603</c:v>
                </c:pt>
                <c:pt idx="2380">
                  <c:v>11.527308493667013</c:v>
                </c:pt>
                <c:pt idx="2381">
                  <c:v>11.497450488220601</c:v>
                </c:pt>
                <c:pt idx="2382">
                  <c:v>11.467593417679041</c:v>
                </c:pt>
                <c:pt idx="2383">
                  <c:v>11.437737322125567</c:v>
                </c:pt>
                <c:pt idx="2384">
                  <c:v>11.407882242526583</c:v>
                </c:pt>
                <c:pt idx="2385">
                  <c:v>11.378028220731146</c:v>
                </c:pt>
                <c:pt idx="2386">
                  <c:v>11.348175299470642</c:v>
                </c:pt>
                <c:pt idx="2387">
                  <c:v>11.318323522356749</c:v>
                </c:pt>
                <c:pt idx="2388">
                  <c:v>11.288472933881678</c:v>
                </c:pt>
                <c:pt idx="2389">
                  <c:v>11.258623579416831</c:v>
                </c:pt>
                <c:pt idx="2390">
                  <c:v>11.228775505211456</c:v>
                </c:pt>
                <c:pt idx="2391">
                  <c:v>11.198928758391734</c:v>
                </c:pt>
                <c:pt idx="2392">
                  <c:v>11.169083386959732</c:v>
                </c:pt>
                <c:pt idx="2393">
                  <c:v>11.139239439792279</c:v>
                </c:pt>
                <c:pt idx="2394">
                  <c:v>11.10939696663907</c:v>
                </c:pt>
                <c:pt idx="2395">
                  <c:v>11.079556018122128</c:v>
                </c:pt>
                <c:pt idx="2396">
                  <c:v>11.049716645733676</c:v>
                </c:pt>
                <c:pt idx="2397">
                  <c:v>11.019878901835263</c:v>
                </c:pt>
                <c:pt idx="2398">
                  <c:v>10.990042839656125</c:v>
                </c:pt>
                <c:pt idx="2399">
                  <c:v>10.960208513291235</c:v>
                </c:pt>
                <c:pt idx="2400">
                  <c:v>10.930375977700324</c:v>
                </c:pt>
                <c:pt idx="2401">
                  <c:v>10.900545288705707</c:v>
                </c:pt>
                <c:pt idx="2402">
                  <c:v>10.870716502990854</c:v>
                </c:pt>
                <c:pt idx="2403">
                  <c:v>10.840889678098598</c:v>
                </c:pt>
                <c:pt idx="2404">
                  <c:v>10.811064872429219</c:v>
                </c:pt>
                <c:pt idx="2405">
                  <c:v>10.781242145238645</c:v>
                </c:pt>
                <c:pt idx="2406">
                  <c:v>10.751421556636844</c:v>
                </c:pt>
                <c:pt idx="2407">
                  <c:v>10.721603167585098</c:v>
                </c:pt>
                <c:pt idx="2408">
                  <c:v>10.691787039895006</c:v>
                </c:pt>
                <c:pt idx="2409">
                  <c:v>10.661973236226054</c:v>
                </c:pt>
                <c:pt idx="2410">
                  <c:v>10.632161820082946</c:v>
                </c:pt>
                <c:pt idx="2411">
                  <c:v>10.602352855814381</c:v>
                </c:pt>
                <c:pt idx="2412">
                  <c:v>10.572546408610561</c:v>
                </c:pt>
                <c:pt idx="2413">
                  <c:v>10.542742544500808</c:v>
                </c:pt>
                <c:pt idx="2414">
                  <c:v>10.512941330351461</c:v>
                </c:pt>
                <c:pt idx="2415">
                  <c:v>10.483142833863919</c:v>
                </c:pt>
                <c:pt idx="2416">
                  <c:v>10.453347123571401</c:v>
                </c:pt>
                <c:pt idx="2417">
                  <c:v>10.423554268838025</c:v>
                </c:pt>
                <c:pt idx="2418">
                  <c:v>10.393764339855014</c:v>
                </c:pt>
                <c:pt idx="2419">
                  <c:v>10.363977407638989</c:v>
                </c:pt>
                <c:pt idx="2420">
                  <c:v>10.334193544029569</c:v>
                </c:pt>
                <c:pt idx="2421">
                  <c:v>10.304412821686391</c:v>
                </c:pt>
                <c:pt idx="2422">
                  <c:v>10.274635314087279</c:v>
                </c:pt>
                <c:pt idx="2423">
                  <c:v>10.244861095524778</c:v>
                </c:pt>
                <c:pt idx="2424">
                  <c:v>10.215090241104669</c:v>
                </c:pt>
                <c:pt idx="2425">
                  <c:v>10.185322826742144</c:v>
                </c:pt>
                <c:pt idx="2426">
                  <c:v>10.15555892915998</c:v>
                </c:pt>
                <c:pt idx="2427">
                  <c:v>10.125798625885773</c:v>
                </c:pt>
                <c:pt idx="2428">
                  <c:v>10.096041995248839</c:v>
                </c:pt>
                <c:pt idx="2429">
                  <c:v>10.066289116377668</c:v>
                </c:pt>
                <c:pt idx="2430">
                  <c:v>10.036540069197205</c:v>
                </c:pt>
                <c:pt idx="2431">
                  <c:v>10.006794934426207</c:v>
                </c:pt>
                <c:pt idx="2432">
                  <c:v>9.9770537935736847</c:v>
                </c:pt>
                <c:pt idx="2433">
                  <c:v>9.9473167289370643</c:v>
                </c:pt>
                <c:pt idx="2434">
                  <c:v>9.91758382359839</c:v>
                </c:pt>
                <c:pt idx="2435">
                  <c:v>9.8878551614219905</c:v>
                </c:pt>
                <c:pt idx="2436">
                  <c:v>9.8581308270514096</c:v>
                </c:pt>
                <c:pt idx="2437">
                  <c:v>9.8284109059061091</c:v>
                </c:pt>
                <c:pt idx="2438">
                  <c:v>9.7986954841790581</c:v>
                </c:pt>
                <c:pt idx="2439">
                  <c:v>9.7689846488330865</c:v>
                </c:pt>
                <c:pt idx="2440">
                  <c:v>9.7392784875983409</c:v>
                </c:pt>
                <c:pt idx="2441">
                  <c:v>9.7095770889690343</c:v>
                </c:pt>
                <c:pt idx="2442">
                  <c:v>9.6798805422001024</c:v>
                </c:pt>
                <c:pt idx="2443">
                  <c:v>9.6501889373047263</c:v>
                </c:pt>
                <c:pt idx="2444">
                  <c:v>9.6205023650505304</c:v>
                </c:pt>
                <c:pt idx="2445">
                  <c:v>9.5908209169566359</c:v>
                </c:pt>
                <c:pt idx="2446">
                  <c:v>9.5611446852909268</c:v>
                </c:pt>
                <c:pt idx="2447">
                  <c:v>9.531473763066078</c:v>
                </c:pt>
                <c:pt idx="2448">
                  <c:v>9.5018082440368836</c:v>
                </c:pt>
                <c:pt idx="2449">
                  <c:v>9.4721482226968696</c:v>
                </c:pt>
                <c:pt idx="2450">
                  <c:v>9.4424937942750056</c:v>
                </c:pt>
                <c:pt idx="2451">
                  <c:v>9.412845054732319</c:v>
                </c:pt>
                <c:pt idx="2452">
                  <c:v>9.3832021007588136</c:v>
                </c:pt>
                <c:pt idx="2453">
                  <c:v>9.3535650297699071</c:v>
                </c:pt>
                <c:pt idx="2454">
                  <c:v>9.3239339399032222</c:v>
                </c:pt>
                <c:pt idx="2455">
                  <c:v>9.2943089300151271</c:v>
                </c:pt>
                <c:pt idx="2456">
                  <c:v>9.2646900996776722</c:v>
                </c:pt>
                <c:pt idx="2457">
                  <c:v>9.235077549174461</c:v>
                </c:pt>
                <c:pt idx="2458">
                  <c:v>9.2054713794980145</c:v>
                </c:pt>
                <c:pt idx="2459">
                  <c:v>9.175871692345817</c:v>
                </c:pt>
                <c:pt idx="2460">
                  <c:v>9.1462785901171841</c:v>
                </c:pt>
                <c:pt idx="2461">
                  <c:v>9.1166921759092219</c:v>
                </c:pt>
                <c:pt idx="2462">
                  <c:v>9.0871125535139647</c:v>
                </c:pt>
                <c:pt idx="2463">
                  <c:v>9.0575398274145851</c:v>
                </c:pt>
                <c:pt idx="2464">
                  <c:v>9.0279741027816591</c:v>
                </c:pt>
                <c:pt idx="2465">
                  <c:v>8.9984154854698222</c:v>
                </c:pt>
                <c:pt idx="2466">
                  <c:v>8.9688640820141341</c:v>
                </c:pt>
                <c:pt idx="2467">
                  <c:v>8.9393199996265444</c:v>
                </c:pt>
                <c:pt idx="2468">
                  <c:v>8.9097833461918867</c:v>
                </c:pt>
                <c:pt idx="2469">
                  <c:v>8.8802542302647431</c:v>
                </c:pt>
                <c:pt idx="2470">
                  <c:v>8.8507327610652897</c:v>
                </c:pt>
                <c:pt idx="2471">
                  <c:v>8.8212190484761628</c:v>
                </c:pt>
                <c:pt idx="2472">
                  <c:v>8.791713203038249</c:v>
                </c:pt>
                <c:pt idx="2473">
                  <c:v>8.7622153359471451</c:v>
                </c:pt>
                <c:pt idx="2474">
                  <c:v>8.7327255590493422</c:v>
                </c:pt>
                <c:pt idx="2475">
                  <c:v>8.70324398483843</c:v>
                </c:pt>
                <c:pt idx="2476">
                  <c:v>8.6737707264514601</c:v>
                </c:pt>
                <c:pt idx="2477">
                  <c:v>8.6443058976650899</c:v>
                </c:pt>
                <c:pt idx="2478">
                  <c:v>8.6148496128915042</c:v>
                </c:pt>
                <c:pt idx="2479">
                  <c:v>8.5854019871746452</c:v>
                </c:pt>
                <c:pt idx="2480">
                  <c:v>8.5559631361864756</c:v>
                </c:pt>
                <c:pt idx="2481">
                  <c:v>8.5265331762231025</c:v>
                </c:pt>
                <c:pt idx="2482">
                  <c:v>8.4971122242004036</c:v>
                </c:pt>
                <c:pt idx="2483">
                  <c:v>8.4677003976505834</c:v>
                </c:pt>
                <c:pt idx="2484">
                  <c:v>8.4382978147178154</c:v>
                </c:pt>
                <c:pt idx="2485">
                  <c:v>8.4089045941544569</c:v>
                </c:pt>
                <c:pt idx="2486">
                  <c:v>8.3795208553168425</c:v>
                </c:pt>
                <c:pt idx="2487">
                  <c:v>8.3501467181615467</c:v>
                </c:pt>
                <c:pt idx="2488">
                  <c:v>8.3207823032405379</c:v>
                </c:pt>
                <c:pt idx="2489">
                  <c:v>8.2914277316981</c:v>
                </c:pt>
                <c:pt idx="2490">
                  <c:v>8.2620831252658213</c:v>
                </c:pt>
                <c:pt idx="2491">
                  <c:v>8.2327486062588946</c:v>
                </c:pt>
                <c:pt idx="2492">
                  <c:v>8.2034242975716314</c:v>
                </c:pt>
                <c:pt idx="2493">
                  <c:v>8.1741103226734317</c:v>
                </c:pt>
                <c:pt idx="2494">
                  <c:v>8.1448068056045191</c:v>
                </c:pt>
                <c:pt idx="2495">
                  <c:v>8.1155138709714745</c:v>
                </c:pt>
                <c:pt idx="2496">
                  <c:v>8.0862316439431599</c:v>
                </c:pt>
                <c:pt idx="2497">
                  <c:v>8.0569602502459308</c:v>
                </c:pt>
                <c:pt idx="2498">
                  <c:v>8.0276998161597763</c:v>
                </c:pt>
                <c:pt idx="2499">
                  <c:v>7.9984504685136244</c:v>
                </c:pt>
                <c:pt idx="2500">
                  <c:v>7.9692123346809094</c:v>
                </c:pt>
                <c:pt idx="2501">
                  <c:v>7.9399855425748989</c:v>
                </c:pt>
                <c:pt idx="2502">
                  <c:v>7.9107702206447836</c:v>
                </c:pt>
                <c:pt idx="2503">
                  <c:v>7.8815664978702724</c:v>
                </c:pt>
                <c:pt idx="2504">
                  <c:v>7.8523745037575932</c:v>
                </c:pt>
                <c:pt idx="2505">
                  <c:v>7.8231943683344838</c:v>
                </c:pt>
                <c:pt idx="2506">
                  <c:v>7.7940262221461776</c:v>
                </c:pt>
                <c:pt idx="2507">
                  <c:v>7.764870196249797</c:v>
                </c:pt>
                <c:pt idx="2508">
                  <c:v>7.7357264222100808</c:v>
                </c:pt>
                <c:pt idx="2509">
                  <c:v>7.7065950320947474</c:v>
                </c:pt>
                <c:pt idx="2510">
                  <c:v>7.6774761584692177</c:v>
                </c:pt>
                <c:pt idx="2511">
                  <c:v>7.6483699343921963</c:v>
                </c:pt>
                <c:pt idx="2512">
                  <c:v>7.6192764934103323</c:v>
                </c:pt>
                <c:pt idx="2513">
                  <c:v>7.5901959695537009</c:v>
                </c:pt>
                <c:pt idx="2514">
                  <c:v>7.5611284973301078</c:v>
                </c:pt>
                <c:pt idx="2515">
                  <c:v>7.5320742117209862</c:v>
                </c:pt>
                <c:pt idx="2516">
                  <c:v>7.5030332481755515</c:v>
                </c:pt>
                <c:pt idx="2517">
                  <c:v>7.474005742605689</c:v>
                </c:pt>
                <c:pt idx="2518">
                  <c:v>7.4449918313814498</c:v>
                </c:pt>
                <c:pt idx="2519">
                  <c:v>7.4159916513247781</c:v>
                </c:pt>
                <c:pt idx="2520">
                  <c:v>7.3870053397050341</c:v>
                </c:pt>
                <c:pt idx="2521">
                  <c:v>7.3580330342332356</c:v>
                </c:pt>
                <c:pt idx="2522">
                  <c:v>7.3290748730570137</c:v>
                </c:pt>
                <c:pt idx="2523">
                  <c:v>7.3001309947544719</c:v>
                </c:pt>
                <c:pt idx="2524">
                  <c:v>7.2712015383294837</c:v>
                </c:pt>
                <c:pt idx="2525">
                  <c:v>7.2422866432056221</c:v>
                </c:pt>
                <c:pt idx="2526">
                  <c:v>7.2133864492205984</c:v>
                </c:pt>
                <c:pt idx="2527">
                  <c:v>7.1845010966209362</c:v>
                </c:pt>
                <c:pt idx="2528">
                  <c:v>7.1556307260556196</c:v>
                </c:pt>
                <c:pt idx="2529">
                  <c:v>7.1267754785707744</c:v>
                </c:pt>
                <c:pt idx="2530">
                  <c:v>7.0979354956036742</c:v>
                </c:pt>
                <c:pt idx="2531">
                  <c:v>7.0691109189767634</c:v>
                </c:pt>
                <c:pt idx="2532">
                  <c:v>7.040301890891759</c:v>
                </c:pt>
                <c:pt idx="2533">
                  <c:v>7.0115085539232771</c:v>
                </c:pt>
                <c:pt idx="2534">
                  <c:v>6.9827310510133609</c:v>
                </c:pt>
                <c:pt idx="2535">
                  <c:v>6.9539695254648244</c:v>
                </c:pt>
                <c:pt idx="2536">
                  <c:v>6.9252241209349119</c:v>
                </c:pt>
                <c:pt idx="2537">
                  <c:v>6.8964949814292451</c:v>
                </c:pt>
                <c:pt idx="2538">
                  <c:v>6.8677822512954423</c:v>
                </c:pt>
                <c:pt idx="2539">
                  <c:v>6.8390860752164153</c:v>
                </c:pt>
                <c:pt idx="2540">
                  <c:v>6.8104065982040769</c:v>
                </c:pt>
                <c:pt idx="2541">
                  <c:v>6.7817439655926197</c:v>
                </c:pt>
                <c:pt idx="2542">
                  <c:v>6.7530983230316801</c:v>
                </c:pt>
                <c:pt idx="2543">
                  <c:v>6.7244698164800374</c:v>
                </c:pt>
                <c:pt idx="2544">
                  <c:v>6.6958585921981477</c:v>
                </c:pt>
                <c:pt idx="2545">
                  <c:v>6.6672647967417999</c:v>
                </c:pt>
                <c:pt idx="2546">
                  <c:v>6.6386885769547144</c:v>
                </c:pt>
                <c:pt idx="2547">
                  <c:v>6.6101300799617011</c:v>
                </c:pt>
                <c:pt idx="2548">
                  <c:v>6.5815894531612775</c:v>
                </c:pt>
                <c:pt idx="2549">
                  <c:v>6.5530668442188063</c:v>
                </c:pt>
                <c:pt idx="2550">
                  <c:v>6.5245624010586232</c:v>
                </c:pt>
                <c:pt idx="2551">
                  <c:v>6.4960762718570422</c:v>
                </c:pt>
                <c:pt idx="2552">
                  <c:v>6.4676086050347941</c:v>
                </c:pt>
                <c:pt idx="2553">
                  <c:v>6.4391595492491094</c:v>
                </c:pt>
                <c:pt idx="2554">
                  <c:v>6.4107292533865925</c:v>
                </c:pt>
                <c:pt idx="2555">
                  <c:v>6.3823178665547715</c:v>
                </c:pt>
                <c:pt idx="2556">
                  <c:v>6.3539255380747015</c:v>
                </c:pt>
                <c:pt idx="2557">
                  <c:v>6.3255524174731139</c:v>
                </c:pt>
                <c:pt idx="2558">
                  <c:v>6.2971986544738332</c:v>
                </c:pt>
                <c:pt idx="2559">
                  <c:v>6.2688643989898125</c:v>
                </c:pt>
                <c:pt idx="2560">
                  <c:v>6.2405498011152041</c:v>
                </c:pt>
                <c:pt idx="2561">
                  <c:v>6.212255011116663</c:v>
                </c:pt>
                <c:pt idx="2562">
                  <c:v>6.1839801794249771</c:v>
                </c:pt>
                <c:pt idx="2563">
                  <c:v>6.1557254566264197</c:v>
                </c:pt>
                <c:pt idx="2564">
                  <c:v>6.1274909934543222</c:v>
                </c:pt>
                <c:pt idx="2565">
                  <c:v>6.099276940780074</c:v>
                </c:pt>
                <c:pt idx="2566">
                  <c:v>6.0710834496042079</c:v>
                </c:pt>
                <c:pt idx="2567">
                  <c:v>6.04291067104778</c:v>
                </c:pt>
                <c:pt idx="2568">
                  <c:v>6.0147587563427312</c:v>
                </c:pt>
                <c:pt idx="2569">
                  <c:v>5.9866278568231746</c:v>
                </c:pt>
                <c:pt idx="2570">
                  <c:v>5.9585181239157752</c:v>
                </c:pt>
                <c:pt idx="2571">
                  <c:v>5.9304297091304186</c:v>
                </c:pt>
                <c:pt idx="2572">
                  <c:v>5.9023627640507481</c:v>
                </c:pt>
                <c:pt idx="2573">
                  <c:v>5.8743174403242833</c:v>
                </c:pt>
                <c:pt idx="2574">
                  <c:v>5.8462938896526566</c:v>
                </c:pt>
                <c:pt idx="2575">
                  <c:v>5.8182922637821726</c:v>
                </c:pt>
                <c:pt idx="2576">
                  <c:v>5.7903127144930178</c:v>
                </c:pt>
                <c:pt idx="2577">
                  <c:v>5.7623553935899352</c:v>
                </c:pt>
                <c:pt idx="2578">
                  <c:v>5.7344204528911256</c:v>
                </c:pt>
                <c:pt idx="2579">
                  <c:v>5.7065080442185963</c:v>
                </c:pt>
                <c:pt idx="2580">
                  <c:v>5.6786183193871835</c:v>
                </c:pt>
                <c:pt idx="2581">
                  <c:v>5.6507514301941963</c:v>
                </c:pt>
                <c:pt idx="2582">
                  <c:v>5.6229075284081196</c:v>
                </c:pt>
                <c:pt idx="2583">
                  <c:v>5.5950867657585057</c:v>
                </c:pt>
                <c:pt idx="2584">
                  <c:v>5.5672892939242589</c:v>
                </c:pt>
                <c:pt idx="2585">
                  <c:v>5.5395152645227714</c:v>
                </c:pt>
                <c:pt idx="2586">
                  <c:v>5.5117648290986399</c:v>
                </c:pt>
                <c:pt idx="2587">
                  <c:v>5.4840381391120658</c:v>
                </c:pt>
                <c:pt idx="2588">
                  <c:v>5.4563353459273101</c:v>
                </c:pt>
                <c:pt idx="2589">
                  <c:v>5.4286566008010144</c:v>
                </c:pt>
                <c:pt idx="2590">
                  <c:v>5.401002054870494</c:v>
                </c:pt>
                <c:pt idx="2591">
                  <c:v>5.3733718591416633</c:v>
                </c:pt>
                <c:pt idx="2592">
                  <c:v>5.3457661644763004</c:v>
                </c:pt>
                <c:pt idx="2593">
                  <c:v>5.3181851215809397</c:v>
                </c:pt>
                <c:pt idx="2594">
                  <c:v>5.290628880993351</c:v>
                </c:pt>
                <c:pt idx="2595">
                  <c:v>5.2630975930706194</c:v>
                </c:pt>
                <c:pt idx="2596">
                  <c:v>5.2355914079760275</c:v>
                </c:pt>
                <c:pt idx="2597">
                  <c:v>5.2081104756666114</c:v>
                </c:pt>
                <c:pt idx="2598">
                  <c:v>5.180654945879386</c:v>
                </c:pt>
                <c:pt idx="2599">
                  <c:v>5.1532249681192388</c:v>
                </c:pt>
                <c:pt idx="2600">
                  <c:v>5.1258206916443205</c:v>
                </c:pt>
                <c:pt idx="2601">
                  <c:v>5.0984422654539649</c:v>
                </c:pt>
                <c:pt idx="2602">
                  <c:v>5.0710898382737675</c:v>
                </c:pt>
                <c:pt idx="2603">
                  <c:v>5.0437635585425031</c:v>
                </c:pt>
                <c:pt idx="2604">
                  <c:v>5.0164635743980357</c:v>
                </c:pt>
                <c:pt idx="2605">
                  <c:v>4.9891900336631343</c:v>
                </c:pt>
                <c:pt idx="2606">
                  <c:v>4.961943083831132</c:v>
                </c:pt>
                <c:pt idx="2607">
                  <c:v>4.9347228720516547</c:v>
                </c:pt>
                <c:pt idx="2608">
                  <c:v>4.9075295451157448</c:v>
                </c:pt>
                <c:pt idx="2609">
                  <c:v>4.8803632494413574</c:v>
                </c:pt>
                <c:pt idx="2610">
                  <c:v>4.8532241310582815</c:v>
                </c:pt>
                <c:pt idx="2611">
                  <c:v>4.8261123355931881</c:v>
                </c:pt>
                <c:pt idx="2612">
                  <c:v>4.7990280082539201</c:v>
                </c:pt>
                <c:pt idx="2613">
                  <c:v>4.7719712938144596</c:v>
                </c:pt>
                <c:pt idx="2614">
                  <c:v>4.7449423365994114</c:v>
                </c:pt>
                <c:pt idx="2615">
                  <c:v>4.7179412804675893</c:v>
                </c:pt>
                <c:pt idx="2616">
                  <c:v>4.6909682687965848</c:v>
                </c:pt>
                <c:pt idx="2617">
                  <c:v>4.6640234444667463</c:v>
                </c:pt>
                <c:pt idx="2618">
                  <c:v>4.6371069498441102</c:v>
                </c:pt>
                <c:pt idx="2619">
                  <c:v>4.6102189267646265</c:v>
                </c:pt>
                <c:pt idx="2620">
                  <c:v>4.5833595165172971</c:v>
                </c:pt>
                <c:pt idx="2621">
                  <c:v>4.5565288598270719</c:v>
                </c:pt>
                <c:pt idx="2622">
                  <c:v>4.5297270968381058</c:v>
                </c:pt>
                <c:pt idx="2623">
                  <c:v>4.5029543670963683</c:v>
                </c:pt>
                <c:pt idx="2624">
                  <c:v>4.4762108095322786</c:v>
                </c:pt>
                <c:pt idx="2625">
                  <c:v>4.4494965624432021</c:v>
                </c:pt>
                <c:pt idx="2626">
                  <c:v>4.4228117634753863</c:v>
                </c:pt>
                <c:pt idx="2627">
                  <c:v>4.3961565496064976</c:v>
                </c:pt>
                <c:pt idx="2628">
                  <c:v>4.3695310571271833</c:v>
                </c:pt>
                <c:pt idx="2629">
                  <c:v>4.3429354216223341</c:v>
                </c:pt>
                <c:pt idx="2630">
                  <c:v>4.3163697779534917</c:v>
                </c:pt>
                <c:pt idx="2631">
                  <c:v>4.2898342602392816</c:v>
                </c:pt>
                <c:pt idx="2632">
                  <c:v>4.2633290018368832</c:v>
                </c:pt>
                <c:pt idx="2633">
                  <c:v>4.2368541353228437</c:v>
                </c:pt>
                <c:pt idx="2634">
                  <c:v>4.2104097924738726</c:v>
                </c:pt>
                <c:pt idx="2635">
                  <c:v>4.1839961042474307</c:v>
                </c:pt>
                <c:pt idx="2636">
                  <c:v>4.1576132007614577</c:v>
                </c:pt>
                <c:pt idx="2637">
                  <c:v>4.1312612112753087</c:v>
                </c:pt>
                <c:pt idx="2638">
                  <c:v>4.10494026416929</c:v>
                </c:pt>
                <c:pt idx="2639">
                  <c:v>4.0786504869240305</c:v>
                </c:pt>
                <c:pt idx="2640">
                  <c:v>4.0523920061008312</c:v>
                </c:pt>
                <c:pt idx="2641">
                  <c:v>4.0261649473199572</c:v>
                </c:pt>
                <c:pt idx="2642">
                  <c:v>3.9999694352410513</c:v>
                </c:pt>
                <c:pt idx="2643">
                  <c:v>3.9738055935405598</c:v>
                </c:pt>
                <c:pt idx="2644">
                  <c:v>3.9476735448916829</c:v>
                </c:pt>
                <c:pt idx="2645">
                  <c:v>3.9215734109420231</c:v>
                </c:pt>
                <c:pt idx="2646">
                  <c:v>3.8955053122927321</c:v>
                </c:pt>
                <c:pt idx="2647">
                  <c:v>3.8694693684757371</c:v>
                </c:pt>
                <c:pt idx="2648">
                  <c:v>3.8434656979323787</c:v>
                </c:pt>
                <c:pt idx="2649">
                  <c:v>3.8174944179904671</c:v>
                </c:pt>
                <c:pt idx="2650">
                  <c:v>3.7915556448423002</c:v>
                </c:pt>
                <c:pt idx="2651">
                  <c:v>3.7656494935217544</c:v>
                </c:pt>
                <c:pt idx="2652">
                  <c:v>3.7397760778811446</c:v>
                </c:pt>
                <c:pt idx="2653">
                  <c:v>3.7139355105681018</c:v>
                </c:pt>
                <c:pt idx="2654">
                  <c:v>3.688127903003017</c:v>
                </c:pt>
                <c:pt idx="2655">
                  <c:v>3.6623533653540918</c:v>
                </c:pt>
                <c:pt idx="2656">
                  <c:v>3.6366120065145617</c:v>
                </c:pt>
                <c:pt idx="2657">
                  <c:v>3.6109039340787747</c:v>
                </c:pt>
                <c:pt idx="2658">
                  <c:v>3.5852292543171616</c:v>
                </c:pt>
                <c:pt idx="2659">
                  <c:v>3.5595880721527688</c:v>
                </c:pt>
                <c:pt idx="2660">
                  <c:v>3.5339804911359241</c:v>
                </c:pt>
                <c:pt idx="2661">
                  <c:v>3.5084066134198229</c:v>
                </c:pt>
                <c:pt idx="2662">
                  <c:v>3.4828665397352596</c:v>
                </c:pt>
                <c:pt idx="2663">
                  <c:v>3.4573603693655537</c:v>
                </c:pt>
                <c:pt idx="2664">
                  <c:v>3.4318882001208673</c:v>
                </c:pt>
                <c:pt idx="2665">
                  <c:v>3.4064501283125885</c:v>
                </c:pt>
                <c:pt idx="2666">
                  <c:v>3.3810462487275803</c:v>
                </c:pt>
                <c:pt idx="2667">
                  <c:v>3.3556766546018086</c:v>
                </c:pt>
                <c:pt idx="2668">
                  <c:v>3.3303414375940048</c:v>
                </c:pt>
                <c:pt idx="2669">
                  <c:v>3.3050406877595089</c:v>
                </c:pt>
                <c:pt idx="2670">
                  <c:v>3.2797744935226545</c:v>
                </c:pt>
                <c:pt idx="2671">
                  <c:v>3.2545429416509704</c:v>
                </c:pt>
                <c:pt idx="2672">
                  <c:v>3.2293461172269473</c:v>
                </c:pt>
                <c:pt idx="2673">
                  <c:v>3.2041841036208201</c:v>
                </c:pt>
                <c:pt idx="2674">
                  <c:v>3.179056982463571</c:v>
                </c:pt>
                <c:pt idx="2675">
                  <c:v>3.1539648336180552</c:v>
                </c:pt>
                <c:pt idx="2676">
                  <c:v>3.1289077351517438</c:v>
                </c:pt>
                <c:pt idx="2677">
                  <c:v>3.1038857633081083</c:v>
                </c:pt>
                <c:pt idx="2678">
                  <c:v>3.0788989924780585</c:v>
                </c:pt>
                <c:pt idx="2679">
                  <c:v>3.0539474951711543</c:v>
                </c:pt>
                <c:pt idx="2680">
                  <c:v>3.0290313419869044</c:v>
                </c:pt>
                <c:pt idx="2681">
                  <c:v>3.0041506015855663</c:v>
                </c:pt>
                <c:pt idx="2682">
                  <c:v>2.9793053406583874</c:v>
                </c:pt>
                <c:pt idx="2683">
                  <c:v>2.9544956238984095</c:v>
                </c:pt>
                <c:pt idx="2684">
                  <c:v>2.9297215139705024</c:v>
                </c:pt>
                <c:pt idx="2685">
                  <c:v>2.9049830714811611</c:v>
                </c:pt>
                <c:pt idx="2686">
                  <c:v>2.8802803549485576</c:v>
                </c:pt>
                <c:pt idx="2687">
                  <c:v>2.8556134207719577</c:v>
                </c:pt>
                <c:pt idx="2688">
                  <c:v>2.8309823232007911</c:v>
                </c:pt>
                <c:pt idx="2689">
                  <c:v>2.8063871143037904</c:v>
                </c:pt>
                <c:pt idx="2690">
                  <c:v>2.7818278439383692</c:v>
                </c:pt>
                <c:pt idx="2691">
                  <c:v>2.7573045597187056</c:v>
                </c:pt>
                <c:pt idx="2692">
                  <c:v>2.7328173069843338</c:v>
                </c:pt>
                <c:pt idx="2693">
                  <c:v>2.708366128768426</c:v>
                </c:pt>
                <c:pt idx="2694">
                  <c:v>2.6839510657657382</c:v>
                </c:pt>
                <c:pt idx="2695">
                  <c:v>2.6595721563006149</c:v>
                </c:pt>
                <c:pt idx="2696">
                  <c:v>2.6352294362939874</c:v>
                </c:pt>
                <c:pt idx="2697">
                  <c:v>2.6109229392317648</c:v>
                </c:pt>
                <c:pt idx="2698">
                  <c:v>2.5866526961307192</c:v>
                </c:pt>
                <c:pt idx="2699">
                  <c:v>2.5624187355065118</c:v>
                </c:pt>
                <c:pt idx="2700">
                  <c:v>2.5382210833397387</c:v>
                </c:pt>
                <c:pt idx="2701">
                  <c:v>2.5140597630428072</c:v>
                </c:pt>
                <c:pt idx="2702">
                  <c:v>2.4899347954260174</c:v>
                </c:pt>
                <c:pt idx="2703">
                  <c:v>2.465846198663733</c:v>
                </c:pt>
                <c:pt idx="2704">
                  <c:v>2.4417939882602462</c:v>
                </c:pt>
                <c:pt idx="2705">
                  <c:v>2.4177781770157427</c:v>
                </c:pt>
                <c:pt idx="2706">
                  <c:v>2.3937987749909957</c:v>
                </c:pt>
                <c:pt idx="2707">
                  <c:v>2.3698557894737835</c:v>
                </c:pt>
                <c:pt idx="2708">
                  <c:v>2.3459492249425109</c:v>
                </c:pt>
                <c:pt idx="2709">
                  <c:v>2.3220790830324693</c:v>
                </c:pt>
                <c:pt idx="2710">
                  <c:v>2.2982453624995234</c:v>
                </c:pt>
                <c:pt idx="2711">
                  <c:v>2.2744480591848042</c:v>
                </c:pt>
                <c:pt idx="2712">
                  <c:v>2.250687165979333</c:v>
                </c:pt>
                <c:pt idx="2713">
                  <c:v>2.2269626727872578</c:v>
                </c:pt>
                <c:pt idx="2714">
                  <c:v>2.2032745664903777</c:v>
                </c:pt>
                <c:pt idx="2715">
                  <c:v>2.1796228309117711</c:v>
                </c:pt>
                <c:pt idx="2716">
                  <c:v>2.1560074467785082</c:v>
                </c:pt>
                <c:pt idx="2717">
                  <c:v>2.1324283916855951</c:v>
                </c:pt>
                <c:pt idx="2718">
                  <c:v>2.1088856400589986</c:v>
                </c:pt>
                <c:pt idx="2719">
                  <c:v>2.0853791631179717</c:v>
                </c:pt>
                <c:pt idx="2720">
                  <c:v>2.0619089288383243</c:v>
                </c:pt>
                <c:pt idx="2721">
                  <c:v>2.0384749019142716</c:v>
                </c:pt>
                <c:pt idx="2722">
                  <c:v>2.0150770437213934</c:v>
                </c:pt>
                <c:pt idx="2723">
                  <c:v>1.9917153122780142</c:v>
                </c:pt>
                <c:pt idx="2724">
                  <c:v>1.9683896622076138</c:v>
                </c:pt>
                <c:pt idx="2725">
                  <c:v>1.9451000447004567</c:v>
                </c:pt>
                <c:pt idx="2726">
                  <c:v>1.9218464074747608</c:v>
                </c:pt>
                <c:pt idx="2727">
                  <c:v>1.8986286947385653</c:v>
                </c:pt>
                <c:pt idx="2728">
                  <c:v>1.8754468471506003</c:v>
                </c:pt>
                <c:pt idx="2729">
                  <c:v>1.852300801781168</c:v>
                </c:pt>
                <c:pt idx="2730">
                  <c:v>1.8291904920733226</c:v>
                </c:pt>
                <c:pt idx="2731">
                  <c:v>1.8061158478033099</c:v>
                </c:pt>
                <c:pt idx="2732">
                  <c:v>1.7830767950406528</c:v>
                </c:pt>
                <c:pt idx="2733">
                  <c:v>1.7600732561093215</c:v>
                </c:pt>
                <c:pt idx="2734">
                  <c:v>1.7371051495470242</c:v>
                </c:pt>
                <c:pt idx="2735">
                  <c:v>1.7141723900656745</c:v>
                </c:pt>
                <c:pt idx="2736">
                  <c:v>1.6912748885108533</c:v>
                </c:pt>
                <c:pt idx="2737">
                  <c:v>1.6684125518217949</c:v>
                </c:pt>
                <c:pt idx="2738">
                  <c:v>1.6455852829906348</c:v>
                </c:pt>
                <c:pt idx="2739">
                  <c:v>1.6227929810217763</c:v>
                </c:pt>
                <c:pt idx="2740">
                  <c:v>1.6000355408910361</c:v>
                </c:pt>
                <c:pt idx="2741">
                  <c:v>1.5773128535046108</c:v>
                </c:pt>
                <c:pt idx="2742">
                  <c:v>1.5546248056584446</c:v>
                </c:pt>
                <c:pt idx="2743">
                  <c:v>1.5319712799960008</c:v>
                </c:pt>
                <c:pt idx="2744">
                  <c:v>1.5093521549676567</c:v>
                </c:pt>
                <c:pt idx="2745">
                  <c:v>1.4867673047890193</c:v>
                </c:pt>
                <c:pt idx="2746">
                  <c:v>1.464216599398632</c:v>
                </c:pt>
                <c:pt idx="2747">
                  <c:v>1.4416999044172785</c:v>
                </c:pt>
                <c:pt idx="2748">
                  <c:v>1.4192170811048685</c:v>
                </c:pt>
                <c:pt idx="2749">
                  <c:v>1.3967679863188298</c:v>
                </c:pt>
                <c:pt idx="2750">
                  <c:v>1.3743524724721796</c:v>
                </c:pt>
                <c:pt idx="2751">
                  <c:v>1.3519703874908142</c:v>
                </c:pt>
                <c:pt idx="2752">
                  <c:v>1.3296215747711879</c:v>
                </c:pt>
                <c:pt idx="2753">
                  <c:v>1.3073058731376743</c:v>
                </c:pt>
                <c:pt idx="2754">
                  <c:v>1.285023116800299</c:v>
                </c:pt>
                <c:pt idx="2755">
                  <c:v>1.2627731353112672</c:v>
                </c:pt>
                <c:pt idx="2756">
                  <c:v>1.240555753522655</c:v>
                </c:pt>
                <c:pt idx="2757">
                  <c:v>1.2183707915435218</c:v>
                </c:pt>
                <c:pt idx="2758">
                  <c:v>1.1962180646962262</c:v>
                </c:pt>
                <c:pt idx="2759">
                  <c:v>1.1740973834739177</c:v>
                </c:pt>
                <c:pt idx="2760">
                  <c:v>1.1520085534970004</c:v>
                </c:pt>
                <c:pt idx="2761">
                  <c:v>1.1299513754700625</c:v>
                </c:pt>
                <c:pt idx="2762">
                  <c:v>1.1079256451379251</c:v>
                </c:pt>
                <c:pt idx="2763">
                  <c:v>1.0859311532430409</c:v>
                </c:pt>
                <c:pt idx="2764">
                  <c:v>1.0639676854813476</c:v>
                </c:pt>
                <c:pt idx="2765">
                  <c:v>1.0420350224589243</c:v>
                </c:pt>
                <c:pt idx="2766">
                  <c:v>1.0201329396484697</c:v>
                </c:pt>
                <c:pt idx="2767">
                  <c:v>0.99826120734531842</c:v>
                </c:pt>
                <c:pt idx="2768">
                  <c:v>0.97641959062416583</c:v>
                </c:pt>
                <c:pt idx="2769">
                  <c:v>0.95460784929480236</c:v>
                </c:pt>
                <c:pt idx="2770">
                  <c:v>0.93282573785889056</c:v>
                </c:pt>
                <c:pt idx="2771">
                  <c:v>0.91107300546581027</c:v>
                </c:pt>
                <c:pt idx="2772">
                  <c:v>0.88934939586883044</c:v>
                </c:pt>
                <c:pt idx="2773">
                  <c:v>0.86765464738163056</c:v>
                </c:pt>
                <c:pt idx="2774">
                  <c:v>0.84598849283394573</c:v>
                </c:pt>
                <c:pt idx="2775">
                  <c:v>0.82435065952833553</c:v>
                </c:pt>
                <c:pt idx="2776">
                  <c:v>0.80274086919587795</c:v>
                </c:pt>
                <c:pt idx="2777">
                  <c:v>0.78115883795247787</c:v>
                </c:pt>
                <c:pt idx="2778">
                  <c:v>0.75960427625534332</c:v>
                </c:pt>
                <c:pt idx="2779">
                  <c:v>0.7380768888589111</c:v>
                </c:pt>
                <c:pt idx="2780">
                  <c:v>0.71657637477148173</c:v>
                </c:pt>
                <c:pt idx="2781">
                  <c:v>0.69510242721096294</c:v>
                </c:pt>
                <c:pt idx="2782">
                  <c:v>0.67365473356236882</c:v>
                </c:pt>
                <c:pt idx="2783">
                  <c:v>0.65223297533290037</c:v>
                </c:pt>
                <c:pt idx="2784">
                  <c:v>0.63083682810958952</c:v>
                </c:pt>
                <c:pt idx="2785">
                  <c:v>0.60946596151548615</c:v>
                </c:pt>
                <c:pt idx="2786">
                  <c:v>0.58812003916619171</c:v>
                </c:pt>
                <c:pt idx="2787">
                  <c:v>0.56679871862701892</c:v>
                </c:pt>
                <c:pt idx="2788">
                  <c:v>0.54550165136981943</c:v>
                </c:pt>
                <c:pt idx="2789">
                  <c:v>0.52422848273013889</c:v>
                </c:pt>
                <c:pt idx="2790">
                  <c:v>0.50297885186364233</c:v>
                </c:pt>
                <c:pt idx="2791">
                  <c:v>0.48175239170476813</c:v>
                </c:pt>
                <c:pt idx="2792">
                  <c:v>0.46054872892287552</c:v>
                </c:pt>
                <c:pt idx="2793">
                  <c:v>0.43936748388083624</c:v>
                </c:pt>
                <c:pt idx="2794">
                  <c:v>0.41820827059234478</c:v>
                </c:pt>
                <c:pt idx="2795">
                  <c:v>0.39707069667995537</c:v>
                </c:pt>
                <c:pt idx="2796">
                  <c:v>0.37595436333338428</c:v>
                </c:pt>
                <c:pt idx="2797">
                  <c:v>0.35485886526783372</c:v>
                </c:pt>
                <c:pt idx="2798">
                  <c:v>0.33378379068277764</c:v>
                </c:pt>
                <c:pt idx="2799">
                  <c:v>0.31272872122031697</c:v>
                </c:pt>
                <c:pt idx="2800">
                  <c:v>0.29169323192508317</c:v>
                </c:pt>
                <c:pt idx="2801">
                  <c:v>0.27067689120296545</c:v>
                </c:pt>
                <c:pt idx="2802">
                  <c:v>0.24967926078071742</c:v>
                </c:pt>
                <c:pt idx="2803">
                  <c:v>0.22869989566660864</c:v>
                </c:pt>
                <c:pt idx="2804">
                  <c:v>0.20773834410958075</c:v>
                </c:pt>
                <c:pt idx="2805">
                  <c:v>0.18679414756071683</c:v>
                </c:pt>
                <c:pt idx="2806">
                  <c:v>0.16586684063356852</c:v>
                </c:pt>
                <c:pt idx="2807">
                  <c:v>0.1449559510657375</c:v>
                </c:pt>
                <c:pt idx="2808">
                  <c:v>0.12406099968014415</c:v>
                </c:pt>
                <c:pt idx="2809">
                  <c:v>0.10318150034708565</c:v>
                </c:pt>
                <c:pt idx="2810">
                  <c:v>8.2316959946832774E-2</c:v>
                </c:pt>
                <c:pt idx="2811">
                  <c:v>6.146687833219866E-2</c:v>
                </c:pt>
                <c:pt idx="2812">
                  <c:v>4.0630748291694274E-2</c:v>
                </c:pt>
                <c:pt idx="2813">
                  <c:v>1.9808055513238103E-2</c:v>
                </c:pt>
                <c:pt idx="2814">
                  <c:v>-1.0017214514779853E-3</c:v>
                </c:pt>
                <c:pt idx="2815">
                  <c:v>-2.179911122303637E-2</c:v>
                </c:pt>
                <c:pt idx="2816">
                  <c:v>-4.2584649628339168E-2</c:v>
                </c:pt>
                <c:pt idx="2817">
                  <c:v>-6.3358879735656737E-2</c:v>
                </c:pt>
                <c:pt idx="2818">
                  <c:v>-8.4122351887946895E-2</c:v>
                </c:pt>
                <c:pt idx="2819">
                  <c:v>-0.10487562373674994</c:v>
                </c:pt>
                <c:pt idx="2820">
                  <c:v>-0.12561926027418738</c:v>
                </c:pt>
                <c:pt idx="2821">
                  <c:v>-0.14635383386570638</c:v>
                </c:pt>
                <c:pt idx="2822">
                  <c:v>-0.16707992428073637</c:v>
                </c:pt>
                <c:pt idx="2823">
                  <c:v>-0.18779811872444627</c:v>
                </c:pt>
                <c:pt idx="2824">
                  <c:v>-0.2085090118671207</c:v>
                </c:pt>
                <c:pt idx="2825">
                  <c:v>-0.22921320587407379</c:v>
                </c:pt>
                <c:pt idx="2826">
                  <c:v>-0.24991131043414627</c:v>
                </c:pt>
                <c:pt idx="2827">
                  <c:v>-0.27060394278798117</c:v>
                </c:pt>
                <c:pt idx="2828">
                  <c:v>-0.29129172775497458</c:v>
                </c:pt>
                <c:pt idx="2829">
                  <c:v>-0.31197529775989791</c:v>
                </c:pt>
                <c:pt idx="2830">
                  <c:v>-0.33265529285843842</c:v>
                </c:pt>
                <c:pt idx="2831">
                  <c:v>-0.35333236076248858</c:v>
                </c:pt>
                <c:pt idx="2832">
                  <c:v>-0.37400715686307007</c:v>
                </c:pt>
                <c:pt idx="2833">
                  <c:v>-0.39468034425460824</c:v>
                </c:pt>
                <c:pt idx="2834">
                  <c:v>-0.41535259375644012</c:v>
                </c:pt>
                <c:pt idx="2835">
                  <c:v>-0.43602458393415672</c:v>
                </c:pt>
                <c:pt idx="2836">
                  <c:v>-0.456697001119721</c:v>
                </c:pt>
                <c:pt idx="2837">
                  <c:v>-0.47737053943085761</c:v>
                </c:pt>
                <c:pt idx="2838">
                  <c:v>-0.49804590078945382</c:v>
                </c:pt>
                <c:pt idx="2839">
                  <c:v>-0.51872379493834553</c:v>
                </c:pt>
                <c:pt idx="2840">
                  <c:v>-0.53940493945797796</c:v>
                </c:pt>
                <c:pt idx="2841">
                  <c:v>-0.56009005978065851</c:v>
                </c:pt>
                <c:pt idx="2842">
                  <c:v>-0.58077988920505841</c:v>
                </c:pt>
                <c:pt idx="2843">
                  <c:v>-0.6014751689084783</c:v>
                </c:pt>
                <c:pt idx="2844">
                  <c:v>-0.62217664795874905</c:v>
                </c:pt>
                <c:pt idx="2845">
                  <c:v>-0.64288508332385375</c:v>
                </c:pt>
                <c:pt idx="2846">
                  <c:v>-0.66360123988135522</c:v>
                </c:pt>
                <c:pt idx="2847">
                  <c:v>-0.6843258904259697</c:v>
                </c:pt>
                <c:pt idx="2848">
                  <c:v>-0.7050598156756448</c:v>
                </c:pt>
                <c:pt idx="2849">
                  <c:v>-0.72580380427723179</c:v>
                </c:pt>
                <c:pt idx="2850">
                  <c:v>-0.74655865280906442</c:v>
                </c:pt>
                <c:pt idx="2851">
                  <c:v>-0.76732516578386845</c:v>
                </c:pt>
                <c:pt idx="2852">
                  <c:v>-0.78810415564902536</c:v>
                </c:pt>
                <c:pt idx="2853">
                  <c:v>-0.80889644278614681</c:v>
                </c:pt>
                <c:pt idx="2854">
                  <c:v>-0.82970285550801492</c:v>
                </c:pt>
                <c:pt idx="2855">
                  <c:v>-0.8505242300553375</c:v>
                </c:pt>
                <c:pt idx="2856">
                  <c:v>-0.87136141059079619</c:v>
                </c:pt>
                <c:pt idx="2857">
                  <c:v>-0.89221524919213002</c:v>
                </c:pt>
                <c:pt idx="2858">
                  <c:v>-0.91308660584280643</c:v>
                </c:pt>
                <c:pt idx="2859">
                  <c:v>-0.93397634842185662</c:v>
                </c:pt>
                <c:pt idx="2860">
                  <c:v>-0.95488535269147479</c:v>
                </c:pt>
                <c:pt idx="2861">
                  <c:v>-0.97581450228234279</c:v>
                </c:pt>
                <c:pt idx="2862">
                  <c:v>-0.99676468867859735</c:v>
                </c:pt>
                <c:pt idx="2863">
                  <c:v>-1.0177368111990117</c:v>
                </c:pt>
                <c:pt idx="2864">
                  <c:v>-1.0387317769776896</c:v>
                </c:pt>
                <c:pt idx="2865">
                  <c:v>-1.0597505009428412</c:v>
                </c:pt>
                <c:pt idx="2866">
                  <c:v>-1.0807939057919322</c:v>
                </c:pt>
                <c:pt idx="2867">
                  <c:v>-1.101862921966845</c:v>
                </c:pt>
                <c:pt idx="2868">
                  <c:v>-1.1229584876262741</c:v>
                </c:pt>
                <c:pt idx="2869">
                  <c:v>-1.1440815486148694</c:v>
                </c:pt>
                <c:pt idx="2870">
                  <c:v>-1.1652330584324542</c:v>
                </c:pt>
                <c:pt idx="2871">
                  <c:v>-1.1864139781986947</c:v>
                </c:pt>
                <c:pt idx="2872">
                  <c:v>-1.2076252766174091</c:v>
                </c:pt>
                <c:pt idx="2873">
                  <c:v>-1.228867929937933</c:v>
                </c:pt>
                <c:pt idx="2874">
                  <c:v>-1.2501429219135938</c:v>
                </c:pt>
                <c:pt idx="2875">
                  <c:v>-1.2714512437589864</c:v>
                </c:pt>
                <c:pt idx="2876">
                  <c:v>-1.2927938941039194</c:v>
                </c:pt>
                <c:pt idx="2877">
                  <c:v>-1.3141718789455252</c:v>
                </c:pt>
                <c:pt idx="2878">
                  <c:v>-1.335586211598029</c:v>
                </c:pt>
                <c:pt idx="2879">
                  <c:v>-1.3570379126389001</c:v>
                </c:pt>
                <c:pt idx="2880">
                  <c:v>-1.3785280098541439</c:v>
                </c:pt>
                <c:pt idx="2881">
                  <c:v>-1.4000575381795985</c:v>
                </c:pt>
                <c:pt idx="2882">
                  <c:v>-1.421627539640705</c:v>
                </c:pt>
                <c:pt idx="2883">
                  <c:v>-1.4432390632886081</c:v>
                </c:pt>
                <c:pt idx="2884">
                  <c:v>-1.4648931651345019</c:v>
                </c:pt>
                <c:pt idx="2885">
                  <c:v>-1.4865909080808906</c:v>
                </c:pt>
                <c:pt idx="2886">
                  <c:v>-1.5083333618497599</c:v>
                </c:pt>
                <c:pt idx="2887">
                  <c:v>-1.530121602908618</c:v>
                </c:pt>
                <c:pt idx="2888">
                  <c:v>-1.5519567143929849</c:v>
                </c:pt>
                <c:pt idx="2889">
                  <c:v>-1.5738397860271496</c:v>
                </c:pt>
                <c:pt idx="2890">
                  <c:v>-1.5957719140400852</c:v>
                </c:pt>
                <c:pt idx="2891">
                  <c:v>-1.6177542010810719</c:v>
                </c:pt>
                <c:pt idx="2892">
                  <c:v>-1.6397877561296785</c:v>
                </c:pt>
                <c:pt idx="2893">
                  <c:v>-1.6618736944048649</c:v>
                </c:pt>
                <c:pt idx="2894">
                  <c:v>-1.6840131372700213</c:v>
                </c:pt>
                <c:pt idx="2895">
                  <c:v>-1.7062072121346712</c:v>
                </c:pt>
                <c:pt idx="2896">
                  <c:v>-1.7284570523545886</c:v>
                </c:pt>
                <c:pt idx="2897">
                  <c:v>-1.7507637971267112</c:v>
                </c:pt>
                <c:pt idx="2898">
                  <c:v>-1.7731285913824797</c:v>
                </c:pt>
                <c:pt idx="2899">
                  <c:v>-1.7955525856779244</c:v>
                </c:pt>
                <c:pt idx="2900">
                  <c:v>-1.8180369360793676</c:v>
                </c:pt>
                <c:pt idx="2901">
                  <c:v>-1.8405828040476446</c:v>
                </c:pt>
                <c:pt idx="2902">
                  <c:v>-1.8631913563172244</c:v>
                </c:pt>
                <c:pt idx="2903">
                  <c:v>-1.8858637647738199</c:v>
                </c:pt>
                <c:pt idx="2904">
                  <c:v>-1.908601206327698</c:v>
                </c:pt>
                <c:pt idx="2905">
                  <c:v>-1.9314048627835869</c:v>
                </c:pt>
                <c:pt idx="2906">
                  <c:v>-1.9542759207081584</c:v>
                </c:pt>
                <c:pt idx="2907">
                  <c:v>-1.9772155712935415</c:v>
                </c:pt>
                <c:pt idx="2908">
                  <c:v>-2.0002250102172305</c:v>
                </c:pt>
                <c:pt idx="2909">
                  <c:v>-2.0233054374995771</c:v>
                </c:pt>
                <c:pt idx="2910">
                  <c:v>-2.0464580573567921</c:v>
                </c:pt>
                <c:pt idx="2911">
                  <c:v>-2.0696840780517962</c:v>
                </c:pt>
                <c:pt idx="2912">
                  <c:v>-2.0929847117406721</c:v>
                </c:pt>
                <c:pt idx="2913">
                  <c:v>-2.1163611743162831</c:v>
                </c:pt>
                <c:pt idx="2914">
                  <c:v>-2.1398146852481665</c:v>
                </c:pt>
                <c:pt idx="2915">
                  <c:v>-2.1633464674195118</c:v>
                </c:pt>
                <c:pt idx="2916">
                  <c:v>-2.186957746960402</c:v>
                </c:pt>
                <c:pt idx="2917">
                  <c:v>-2.2106497530774223</c:v>
                </c:pt>
                <c:pt idx="2918">
                  <c:v>-2.2344237178809463</c:v>
                </c:pt>
                <c:pt idx="2919">
                  <c:v>-2.2582808762078272</c:v>
                </c:pt>
                <c:pt idx="2920">
                  <c:v>-2.2822224654413734</c:v>
                </c:pt>
                <c:pt idx="2921">
                  <c:v>-2.3062497253278327</c:v>
                </c:pt>
                <c:pt idx="2922">
                  <c:v>-2.3303638977897942</c:v>
                </c:pt>
                <c:pt idx="2923">
                  <c:v>-2.3545662267359995</c:v>
                </c:pt>
                <c:pt idx="2924">
                  <c:v>-2.3788579578678846</c:v>
                </c:pt>
                <c:pt idx="2925">
                  <c:v>-2.4032403384828682</c:v>
                </c:pt>
                <c:pt idx="2926">
                  <c:v>-2.4277146172748694</c:v>
                </c:pt>
                <c:pt idx="2927">
                  <c:v>-2.4522820441305266</c:v>
                </c:pt>
                <c:pt idx="2928">
                  <c:v>-2.4769438699238702</c:v>
                </c:pt>
                <c:pt idx="2929">
                  <c:v>-2.5017013463058104</c:v>
                </c:pt>
                <c:pt idx="2930">
                  <c:v>-2.5265557254924751</c:v>
                </c:pt>
                <c:pt idx="2931">
                  <c:v>-2.5515082600493786</c:v>
                </c:pt>
                <c:pt idx="2932">
                  <c:v>-2.5765602026724705</c:v>
                </c:pt>
                <c:pt idx="2933">
                  <c:v>-2.6017128059672334</c:v>
                </c:pt>
                <c:pt idx="2934">
                  <c:v>-2.6269673222234067</c:v>
                </c:pt>
                <c:pt idx="2935">
                  <c:v>-2.6523250031878334</c:v>
                </c:pt>
                <c:pt idx="2936">
                  <c:v>-2.6777870998346831</c:v>
                </c:pt>
                <c:pt idx="2937">
                  <c:v>-2.703354862131913</c:v>
                </c:pt>
                <c:pt idx="2938">
                  <c:v>-2.7290295388055767</c:v>
                </c:pt>
                <c:pt idx="2939">
                  <c:v>-2.7548123771016191</c:v>
                </c:pt>
                <c:pt idx="2940">
                  <c:v>-2.7807046225451031</c:v>
                </c:pt>
                <c:pt idx="2941">
                  <c:v>-2.806707518696351</c:v>
                </c:pt>
                <c:pt idx="2942">
                  <c:v>-2.8328223069055718</c:v>
                </c:pt>
                <c:pt idx="2943">
                  <c:v>-2.8590502260639648</c:v>
                </c:pt>
                <c:pt idx="2944">
                  <c:v>-2.8853925123539312</c:v>
                </c:pt>
                <c:pt idx="2945">
                  <c:v>-2.9118503989956634</c:v>
                </c:pt>
                <c:pt idx="2946">
                  <c:v>-2.9384251159929398</c:v>
                </c:pt>
                <c:pt idx="2947">
                  <c:v>-2.9651178898753869</c:v>
                </c:pt>
                <c:pt idx="2948">
                  <c:v>-2.9919299434410886</c:v>
                </c:pt>
                <c:pt idx="2949">
                  <c:v>-3.0188624954945258</c:v>
                </c:pt>
                <c:pt idx="2950">
                  <c:v>-3.0459167605847703</c:v>
                </c:pt>
                <c:pt idx="2951">
                  <c:v>-3.0730939487417279</c:v>
                </c:pt>
                <c:pt idx="2952">
                  <c:v>-3.1003952652101829</c:v>
                </c:pt>
                <c:pt idx="2953">
                  <c:v>-3.1278219101832585</c:v>
                </c:pt>
                <c:pt idx="2954">
                  <c:v>-3.1553750785332957</c:v>
                </c:pt>
                <c:pt idx="2955">
                  <c:v>-3.1830559595434451</c:v>
                </c:pt>
                <c:pt idx="2956">
                  <c:v>-3.210865736636217</c:v>
                </c:pt>
                <c:pt idx="2957">
                  <c:v>-3.2388055871022963</c:v>
                </c:pt>
                <c:pt idx="2958">
                  <c:v>-3.2668766818279598</c:v>
                </c:pt>
                <c:pt idx="2959">
                  <c:v>-3.2950801850221625</c:v>
                </c:pt>
                <c:pt idx="2960">
                  <c:v>-3.3234172539425231</c:v>
                </c:pt>
                <c:pt idx="2961">
                  <c:v>-3.3518890386211355</c:v>
                </c:pt>
                <c:pt idx="2962">
                  <c:v>-3.3804966815902788</c:v>
                </c:pt>
                <c:pt idx="2963">
                  <c:v>-3.409241317607139</c:v>
                </c:pt>
                <c:pt idx="2964">
                  <c:v>-3.4381240733796488</c:v>
                </c:pt>
                <c:pt idx="2965">
                  <c:v>-3.4671460672908605</c:v>
                </c:pt>
                <c:pt idx="2966">
                  <c:v>-3.4963084091252266</c:v>
                </c:pt>
                <c:pt idx="2967">
                  <c:v>-3.5256121997938941</c:v>
                </c:pt>
                <c:pt idx="2968">
                  <c:v>-3.5550585310607765</c:v>
                </c:pt>
                <c:pt idx="2969">
                  <c:v>-3.5846484852701757</c:v>
                </c:pt>
                <c:pt idx="2970">
                  <c:v>-3.6143831350737576</c:v>
                </c:pt>
                <c:pt idx="2971">
                  <c:v>-3.6442635431595543</c:v>
                </c:pt>
                <c:pt idx="2972">
                  <c:v>-3.6742907619814504</c:v>
                </c:pt>
                <c:pt idx="2973">
                  <c:v>-3.7044658334906977</c:v>
                </c:pt>
                <c:pt idx="2974">
                  <c:v>-3.7347897888671229</c:v>
                </c:pt>
                <c:pt idx="2975">
                  <c:v>-3.7652636482545221</c:v>
                </c:pt>
                <c:pt idx="2976">
                  <c:v>-3.79588842049459</c:v>
                </c:pt>
                <c:pt idx="2977">
                  <c:v>-3.8266651028661847</c:v>
                </c:pt>
                <c:pt idx="2978">
                  <c:v>-3.8575946808229422</c:v>
                </c:pt>
                <c:pt idx="2979">
                  <c:v>-3.8886781277361786</c:v>
                </c:pt>
                <c:pt idx="2980">
                  <c:v>-3.9199164046382009</c:v>
                </c:pt>
                <c:pt idx="2981">
                  <c:v>-3.9513104599693105</c:v>
                </c:pt>
                <c:pt idx="2982">
                  <c:v>-3.982861229325926</c:v>
                </c:pt>
                <c:pt idx="2983">
                  <c:v>-4.0145696352136353</c:v>
                </c:pt>
                <c:pt idx="2984">
                  <c:v>-4.0464365868007954</c:v>
                </c:pt>
                <c:pt idx="2985">
                  <c:v>-4.0784629796773988</c:v>
                </c:pt>
                <c:pt idx="2986">
                  <c:v>-4.1106496956158578</c:v>
                </c:pt>
                <c:pt idx="2987">
                  <c:v>-4.1429976023353907</c:v>
                </c:pt>
                <c:pt idx="2988">
                  <c:v>-4.1755075532707</c:v>
                </c:pt>
                <c:pt idx="2989">
                  <c:v>-4.2081803873434707</c:v>
                </c:pt>
                <c:pt idx="2990">
                  <c:v>-4.2410169287382606</c:v>
                </c:pt>
                <c:pt idx="2991">
                  <c:v>-4.2740179866822468</c:v>
                </c:pt>
                <c:pt idx="2992">
                  <c:v>-4.3071843552296025</c:v>
                </c:pt>
                <c:pt idx="2993">
                  <c:v>-4.3405168130489091</c:v>
                </c:pt>
                <c:pt idx="2994">
                  <c:v>-4.3740161232168981</c:v>
                </c:pt>
                <c:pt idx="2995">
                  <c:v>-4.4076830330149086</c:v>
                </c:pt>
                <c:pt idx="2996">
                  <c:v>-4.4415182737318739</c:v>
                </c:pt>
                <c:pt idx="2997">
                  <c:v>-4.4755225604704743</c:v>
                </c:pt>
                <c:pt idx="2998">
                  <c:v>-4.5096965919594538</c:v>
                </c:pt>
                <c:pt idx="2999">
                  <c:v>-4.5440410503713302</c:v>
                </c:pt>
                <c:pt idx="3000">
                  <c:v>-4.5785566011436094</c:v>
                </c:pt>
                <c:pt idx="3001">
                  <c:v>-4.6132438928076915</c:v>
                </c:pt>
                <c:pt idx="3002">
                  <c:v>-4.6481035568217806</c:v>
                </c:pt>
                <c:pt idx="3003">
                  <c:v>-4.6831362074096097</c:v>
                </c:pt>
                <c:pt idx="3004">
                  <c:v>-4.7183424414058699</c:v>
                </c:pt>
                <c:pt idx="3005">
                  <c:v>-4.753722838105948</c:v>
                </c:pt>
                <c:pt idx="3006">
                  <c:v>-4.789277959123317</c:v>
                </c:pt>
                <c:pt idx="3007">
                  <c:v>-4.8250083482513642</c:v>
                </c:pt>
                <c:pt idx="3008">
                  <c:v>-4.8609145313333473</c:v>
                </c:pt>
                <c:pt idx="3009">
                  <c:v>-4.8969970161364147</c:v>
                </c:pt>
                <c:pt idx="3010">
                  <c:v>-4.9332562922332635</c:v>
                </c:pt>
                <c:pt idx="3011">
                  <c:v>-4.9696928308908124</c:v>
                </c:pt>
                <c:pt idx="3012">
                  <c:v>-5.006307084963515</c:v>
                </c:pt>
                <c:pt idx="3013">
                  <c:v>-5.0430994887955061</c:v>
                </c:pt>
                <c:pt idx="3014">
                  <c:v>-5.0800704581274934</c:v>
                </c:pt>
                <c:pt idx="3015">
                  <c:v>-5.1172203900117266</c:v>
                </c:pt>
                <c:pt idx="3016">
                  <c:v>-5.1545496627328369</c:v>
                </c:pt>
                <c:pt idx="3017">
                  <c:v>-5.1920586357362817</c:v>
                </c:pt>
                <c:pt idx="3018">
                  <c:v>-5.2297476495632909</c:v>
                </c:pt>
                <c:pt idx="3019">
                  <c:v>-5.2676170257928545</c:v>
                </c:pt>
                <c:pt idx="3020">
                  <c:v>-5.3056670669906856</c:v>
                </c:pt>
                <c:pt idx="3021">
                  <c:v>-5.3438980566652052</c:v>
                </c:pt>
                <c:pt idx="3022">
                  <c:v>-5.3823102592307306</c:v>
                </c:pt>
                <c:pt idx="3023">
                  <c:v>-5.4209039199776479</c:v>
                </c:pt>
                <c:pt idx="3024">
                  <c:v>-5.459679265049509</c:v>
                </c:pt>
                <c:pt idx="3025">
                  <c:v>-5.4986365014275691</c:v>
                </c:pt>
                <c:pt idx="3026">
                  <c:v>-5.5377758169224292</c:v>
                </c:pt>
                <c:pt idx="3027">
                  <c:v>-5.5770973801722592</c:v>
                </c:pt>
                <c:pt idx="3028">
                  <c:v>-5.6166013406490158</c:v>
                </c:pt>
                <c:pt idx="3029">
                  <c:v>-5.6562878286711555</c:v>
                </c:pt>
                <c:pt idx="3030">
                  <c:v>-5.6961569554235005</c:v>
                </c:pt>
                <c:pt idx="3031">
                  <c:v>-5.7362088129844588</c:v>
                </c:pt>
                <c:pt idx="3032">
                  <c:v>-5.7764434743600344</c:v>
                </c:pt>
                <c:pt idx="3033">
                  <c:v>-5.8168609935250473</c:v>
                </c:pt>
                <c:pt idx="3034">
                  <c:v>-5.8574614054714278</c:v>
                </c:pt>
                <c:pt idx="3035">
                  <c:v>-5.8982447262627051</c:v>
                </c:pt>
                <c:pt idx="3036">
                  <c:v>-5.9392109530968318</c:v>
                </c:pt>
                <c:pt idx="3037">
                  <c:v>-5.9803600643739285</c:v>
                </c:pt>
                <c:pt idx="3038">
                  <c:v>-6.0216920197730914</c:v>
                </c:pt>
                <c:pt idx="3039">
                  <c:v>-6.0632067603336051</c:v>
                </c:pt>
                <c:pt idx="3040">
                  <c:v>-6.1049042085449354</c:v>
                </c:pt>
                <c:pt idx="3041">
                  <c:v>-6.1467842684413121</c:v>
                </c:pt>
                <c:pt idx="3042">
                  <c:v>-6.1888468257044718</c:v>
                </c:pt>
                <c:pt idx="3043">
                  <c:v>-6.2310917477721777</c:v>
                </c:pt>
                <c:pt idx="3044">
                  <c:v>-6.2735188839522849</c:v>
                </c:pt>
                <c:pt idx="3045">
                  <c:v>-6.3161280655449161</c:v>
                </c:pt>
                <c:pt idx="3046">
                  <c:v>-6.3589191059687877</c:v>
                </c:pt>
                <c:pt idx="3047">
                  <c:v>-6.401891800894866</c:v>
                </c:pt>
                <c:pt idx="3048">
                  <c:v>-6.4450459283856985</c:v>
                </c:pt>
                <c:pt idx="3049">
                  <c:v>-6.4883812490401418</c:v>
                </c:pt>
                <c:pt idx="3050">
                  <c:v>-6.5318975061444036</c:v>
                </c:pt>
                <c:pt idx="3051">
                  <c:v>-6.5755944258283963</c:v>
                </c:pt>
                <c:pt idx="3052">
                  <c:v>-6.619471717227416</c:v>
                </c:pt>
                <c:pt idx="3053">
                  <c:v>-6.663529072649613</c:v>
                </c:pt>
                <c:pt idx="3054">
                  <c:v>-6.7077661677484439</c:v>
                </c:pt>
                <c:pt idx="3055">
                  <c:v>-6.7521826617002461</c:v>
                </c:pt>
                <c:pt idx="3056">
                  <c:v>-6.7967781973866028</c:v>
                </c:pt>
                <c:pt idx="3057">
                  <c:v>-6.8415524015820175</c:v>
                </c:pt>
                <c:pt idx="3058">
                  <c:v>-6.8865048851461914</c:v>
                </c:pt>
                <c:pt idx="3059">
                  <c:v>-6.9316352432201196</c:v>
                </c:pt>
                <c:pt idx="3060">
                  <c:v>-6.9769430554278458</c:v>
                </c:pt>
                <c:pt idx="3061">
                  <c:v>-7.0224278860813607</c:v>
                </c:pt>
                <c:pt idx="3062">
                  <c:v>-7.0680892843903989</c:v>
                </c:pt>
                <c:pt idx="3063">
                  <c:v>-7.1139267846760603</c:v>
                </c:pt>
                <c:pt idx="3064">
                  <c:v>-7.1599399065878426</c:v>
                </c:pt>
                <c:pt idx="3065">
                  <c:v>-7.2061281553245928</c:v>
                </c:pt>
                <c:pt idx="3066">
                  <c:v>-7.2524910218595826</c:v>
                </c:pt>
                <c:pt idx="3067">
                  <c:v>-7.299027983167818</c:v>
                </c:pt>
                <c:pt idx="3068">
                  <c:v>-7.3457385024577366</c:v>
                </c:pt>
                <c:pt idx="3069">
                  <c:v>-7.3926220294049969</c:v>
                </c:pt>
                <c:pt idx="3070">
                  <c:v>-7.4396780003898799</c:v>
                </c:pt>
                <c:pt idx="3071">
                  <c:v>-7.4869058387368135</c:v>
                </c:pt>
                <c:pt idx="3072">
                  <c:v>-7.534304954957439</c:v>
                </c:pt>
                <c:pt idx="3073">
                  <c:v>-7.5818747469948917</c:v>
                </c:pt>
                <c:pt idx="3074">
                  <c:v>-7.6296146004712853</c:v>
                </c:pt>
                <c:pt idx="3075">
                  <c:v>-7.6775238889370812</c:v>
                </c:pt>
                <c:pt idx="3076">
                  <c:v>-7.725601974122247</c:v>
                </c:pt>
                <c:pt idx="3077">
                  <c:v>-7.7738482061895473</c:v>
                </c:pt>
                <c:pt idx="3078">
                  <c:v>-7.8222619239889184</c:v>
                </c:pt>
                <c:pt idx="3079">
                  <c:v>-7.8708424553142606</c:v>
                </c:pt>
                <c:pt idx="3080">
                  <c:v>-7.9195891171603048</c:v>
                </c:pt>
                <c:pt idx="3081">
                  <c:v>-7.96850121598239</c:v>
                </c:pt>
                <c:pt idx="3082">
                  <c:v>-8.0175780479554426</c:v>
                </c:pt>
                <c:pt idx="3083">
                  <c:v>-8.0668188992350718</c:v>
                </c:pt>
                <c:pt idx="3084">
                  <c:v>-8.1162230462194422</c:v>
                </c:pt>
                <c:pt idx="3085">
                  <c:v>-8.1657897558103141</c:v>
                </c:pt>
                <c:pt idx="3086">
                  <c:v>-8.215518285677021</c:v>
                </c:pt>
                <c:pt idx="3087">
                  <c:v>-8.2654078845180905</c:v>
                </c:pt>
                <c:pt idx="3088">
                  <c:v>-8.3154577923248603</c:v>
                </c:pt>
                <c:pt idx="3089">
                  <c:v>-8.3656672406445001</c:v>
                </c:pt>
                <c:pt idx="3090">
                  <c:v>-8.4160354528430847</c:v>
                </c:pt>
                <c:pt idx="3091">
                  <c:v>-8.4665616443680101</c:v>
                </c:pt>
                <c:pt idx="3092">
                  <c:v>-8.5172450230101582</c:v>
                </c:pt>
                <c:pt idx="3093">
                  <c:v>-8.5680847891667717</c:v>
                </c:pt>
                <c:pt idx="3094">
                  <c:v>-8.619080136101438</c:v>
                </c:pt>
                <c:pt idx="3095">
                  <c:v>-8.6702302502051403</c:v>
                </c:pt>
                <c:pt idx="3096">
                  <c:v>-8.721534311256109</c:v>
                </c:pt>
                <c:pt idx="3097">
                  <c:v>-8.772991492677555</c:v>
                </c:pt>
                <c:pt idx="3098">
                  <c:v>-8.8246009617960315</c:v>
                </c:pt>
                <c:pt idx="3099">
                  <c:v>-8.8763618800970878</c:v>
                </c:pt>
                <c:pt idx="3100">
                  <c:v>-8.928273403480377</c:v>
                </c:pt>
                <c:pt idx="3101">
                  <c:v>-8.9803346825131527</c:v>
                </c:pt>
                <c:pt idx="3102">
                  <c:v>-9.0325448626818279</c:v>
                </c:pt>
                <c:pt idx="3103">
                  <c:v>-9.0849030846428818</c:v>
                </c:pt>
                <c:pt idx="3104">
                  <c:v>-9.13740848447061</c:v>
                </c:pt>
                <c:pt idx="3105">
                  <c:v>-9.1900601939039621</c:v>
                </c:pt>
                <c:pt idx="3106">
                  <c:v>-9.2428573405914509</c:v>
                </c:pt>
                <c:pt idx="3107">
                  <c:v>-9.2957990483337483</c:v>
                </c:pt>
                <c:pt idx="3108">
                  <c:v>-9.3488844373237772</c:v>
                </c:pt>
                <c:pt idx="3109">
                  <c:v>-9.4021126243855129</c:v>
                </c:pt>
                <c:pt idx="3110">
                  <c:v>-9.4554827232099719</c:v>
                </c:pt>
                <c:pt idx="3111">
                  <c:v>-9.5089938445883</c:v>
                </c:pt>
                <c:pt idx="3112">
                  <c:v>-9.5626450966438696</c:v>
                </c:pt>
                <c:pt idx="3113">
                  <c:v>-9.6164355850601861</c:v>
                </c:pt>
                <c:pt idx="3114">
                  <c:v>-9.6703644133075333</c:v>
                </c:pt>
                <c:pt idx="3115">
                  <c:v>-9.7244306828661919</c:v>
                </c:pt>
                <c:pt idx="3116">
                  <c:v>-9.7786334934472503</c:v>
                </c:pt>
                <c:pt idx="3117">
                  <c:v>-9.8329719432108131</c:v>
                </c:pt>
                <c:pt idx="3118">
                  <c:v>-9.8874451289809766</c:v>
                </c:pt>
                <c:pt idx="3119">
                  <c:v>-9.9420521464582432</c:v>
                </c:pt>
                <c:pt idx="3120">
                  <c:v>-9.9967920904289045</c:v>
                </c:pt>
                <c:pt idx="3121">
                  <c:v>-10.051664054971566</c:v>
                </c:pt>
                <c:pt idx="3122">
                  <c:v>-10.106667133660396</c:v>
                </c:pt>
                <c:pt idx="3123">
                  <c:v>-10.161800419765628</c:v>
                </c:pt>
                <c:pt idx="3124">
                  <c:v>-10.217063006451028</c:v>
                </c:pt>
                <c:pt idx="3125">
                  <c:v>-10.27245398696753</c:v>
                </c:pt>
                <c:pt idx="3126">
                  <c:v>-10.327972454844856</c:v>
                </c:pt>
                <c:pt idx="3127">
                  <c:v>-10.383617504079059</c:v>
                </c:pt>
                <c:pt idx="3128">
                  <c:v>-10.439388229317</c:v>
                </c:pt>
                <c:pt idx="3129">
                  <c:v>-10.495283726037991</c:v>
                </c:pt>
                <c:pt idx="3130">
                  <c:v>-10.551303090731958</c:v>
                </c:pt>
                <c:pt idx="3131">
                  <c:v>-10.6074454210739</c:v>
                </c:pt>
                <c:pt idx="3132">
                  <c:v>-10.663709816096144</c:v>
                </c:pt>
                <c:pt idx="3133">
                  <c:v>-10.720095376355751</c:v>
                </c:pt>
                <c:pt idx="3134">
                  <c:v>-10.776601204100309</c:v>
                </c:pt>
                <c:pt idx="3135">
                  <c:v>-10.833226403429023</c:v>
                </c:pt>
                <c:pt idx="3136">
                  <c:v>-10.889970080451302</c:v>
                </c:pt>
                <c:pt idx="3137">
                  <c:v>-10.946831343441676</c:v>
                </c:pt>
                <c:pt idx="3138">
                  <c:v>-11.003809302991421</c:v>
                </c:pt>
                <c:pt idx="3139">
                  <c:v>-11.060903072156874</c:v>
                </c:pt>
                <c:pt idx="3140">
                  <c:v>-11.118111766604354</c:v>
                </c:pt>
                <c:pt idx="3141">
                  <c:v>-11.175434504752303</c:v>
                </c:pt>
                <c:pt idx="3142">
                  <c:v>-11.232870407908706</c:v>
                </c:pt>
                <c:pt idx="3143">
                  <c:v>-11.29041860040731</c:v>
                </c:pt>
                <c:pt idx="3144">
                  <c:v>-11.348078209738388</c:v>
                </c:pt>
                <c:pt idx="3145">
                  <c:v>-11.405848366677846</c:v>
                </c:pt>
                <c:pt idx="3146">
                  <c:v>-11.463728205411821</c:v>
                </c:pt>
                <c:pt idx="3147">
                  <c:v>-11.521716863659401</c:v>
                </c:pt>
                <c:pt idx="3148">
                  <c:v>-11.579813482790675</c:v>
                </c:pt>
                <c:pt idx="3149">
                  <c:v>-11.638017207942482</c:v>
                </c:pt>
                <c:pt idx="3150">
                  <c:v>-11.696327188130605</c:v>
                </c:pt>
                <c:pt idx="3151">
                  <c:v>-11.754742576359048</c:v>
                </c:pt>
                <c:pt idx="3152">
                  <c:v>-11.813262529725844</c:v>
                </c:pt>
                <c:pt idx="3153">
                  <c:v>-11.87188620952597</c:v>
                </c:pt>
                <c:pt idx="3154">
                  <c:v>-11.930612781350927</c:v>
                </c:pt>
                <c:pt idx="3155">
                  <c:v>-11.989441415185457</c:v>
                </c:pt>
                <c:pt idx="3156">
                  <c:v>-12.048371285501467</c:v>
                </c:pt>
                <c:pt idx="3157">
                  <c:v>-12.107401571348088</c:v>
                </c:pt>
                <c:pt idx="3158">
                  <c:v>-12.166531456439449</c:v>
                </c:pt>
                <c:pt idx="3159">
                  <c:v>-12.225760129239628</c:v>
                </c:pt>
                <c:pt idx="3160">
                  <c:v>-12.285086783043724</c:v>
                </c:pt>
                <c:pt idx="3161">
                  <c:v>-12.34451061605756</c:v>
                </c:pt>
                <c:pt idx="3162">
                  <c:v>-12.404030831472737</c:v>
                </c:pt>
                <c:pt idx="3163">
                  <c:v>-12.46364663754048</c:v>
                </c:pt>
                <c:pt idx="3164">
                  <c:v>-12.523357247641433</c:v>
                </c:pt>
                <c:pt idx="3165">
                  <c:v>-12.583161880353677</c:v>
                </c:pt>
                <c:pt idx="3166">
                  <c:v>-12.643059759517277</c:v>
                </c:pt>
                <c:pt idx="3167">
                  <c:v>-12.703050114297065</c:v>
                </c:pt>
                <c:pt idx="3168">
                  <c:v>-12.763132179241426</c:v>
                </c:pt>
                <c:pt idx="3169">
                  <c:v>-12.823305194339758</c:v>
                </c:pt>
                <c:pt idx="3170">
                  <c:v>-12.883568405076707</c:v>
                </c:pt>
                <c:pt idx="3171">
                  <c:v>-12.943921062484243</c:v>
                </c:pt>
                <c:pt idx="3172">
                  <c:v>-13.004362423190672</c:v>
                </c:pt>
                <c:pt idx="3173">
                  <c:v>-13.06489174946787</c:v>
                </c:pt>
                <c:pt idx="3174">
                  <c:v>-13.125508309275933</c:v>
                </c:pt>
                <c:pt idx="3175">
                  <c:v>-13.186211376304682</c:v>
                </c:pt>
                <c:pt idx="3176">
                  <c:v>-13.247000230014558</c:v>
                </c:pt>
                <c:pt idx="3177">
                  <c:v>-13.307874155673137</c:v>
                </c:pt>
                <c:pt idx="3178">
                  <c:v>-13.368832444391224</c:v>
                </c:pt>
                <c:pt idx="3179">
                  <c:v>-13.429874393155409</c:v>
                </c:pt>
                <c:pt idx="3180">
                  <c:v>-13.490999304859418</c:v>
                </c:pt>
                <c:pt idx="3181">
                  <c:v>-13.552206488332629</c:v>
                </c:pt>
                <c:pt idx="3182">
                  <c:v>-13.613495258367401</c:v>
                </c:pt>
                <c:pt idx="3183">
                  <c:v>-13.674864935742647</c:v>
                </c:pt>
                <c:pt idx="3184">
                  <c:v>-13.736314847248002</c:v>
                </c:pt>
                <c:pt idx="3185">
                  <c:v>-13.797844325703263</c:v>
                </c:pt>
                <c:pt idx="3186">
                  <c:v>-13.859452709977838</c:v>
                </c:pt>
                <c:pt idx="3187">
                  <c:v>-13.921139345007935</c:v>
                </c:pt>
                <c:pt idx="3188">
                  <c:v>-13.98290358181146</c:v>
                </c:pt>
                <c:pt idx="3189">
                  <c:v>-14.044744777500355</c:v>
                </c:pt>
                <c:pt idx="3190">
                  <c:v>-14.10666229529415</c:v>
                </c:pt>
                <c:pt idx="3191">
                  <c:v>-14.168655504528381</c:v>
                </c:pt>
                <c:pt idx="3192">
                  <c:v>-14.230723780662476</c:v>
                </c:pt>
                <c:pt idx="3193">
                  <c:v>-14.292866505287748</c:v>
                </c:pt>
                <c:pt idx="3194">
                  <c:v>-14.355083066130923</c:v>
                </c:pt>
                <c:pt idx="3195">
                  <c:v>-14.417372857058234</c:v>
                </c:pt>
                <c:pt idx="3196">
                  <c:v>-14.479735278077028</c:v>
                </c:pt>
                <c:pt idx="3197">
                  <c:v>-14.542169735335882</c:v>
                </c:pt>
                <c:pt idx="3198">
                  <c:v>-14.604675641124327</c:v>
                </c:pt>
                <c:pt idx="3199">
                  <c:v>-14.667252413868949</c:v>
                </c:pt>
                <c:pt idx="3200">
                  <c:v>-14.72989947813109</c:v>
                </c:pt>
                <c:pt idx="3201">
                  <c:v>-14.792616264600365</c:v>
                </c:pt>
                <c:pt idx="3202">
                  <c:v>-14.855402210088833</c:v>
                </c:pt>
                <c:pt idx="3203">
                  <c:v>-14.918256757522744</c:v>
                </c:pt>
                <c:pt idx="3204">
                  <c:v>-14.981179355933886</c:v>
                </c:pt>
                <c:pt idx="3205">
                  <c:v>-15.044169460449115</c:v>
                </c:pt>
                <c:pt idx="3206">
                  <c:v>-15.107226532279112</c:v>
                </c:pt>
                <c:pt idx="3207">
                  <c:v>-15.170350038705781</c:v>
                </c:pt>
                <c:pt idx="3208">
                  <c:v>-15.233539453068428</c:v>
                </c:pt>
                <c:pt idx="3209">
                  <c:v>-15.296794254749436</c:v>
                </c:pt>
                <c:pt idx="3210">
                  <c:v>-15.36011392915832</c:v>
                </c:pt>
                <c:pt idx="3211">
                  <c:v>-15.42349796771509</c:v>
                </c:pt>
                <c:pt idx="3212">
                  <c:v>-15.486945867832343</c:v>
                </c:pt>
                <c:pt idx="3213">
                  <c:v>-15.550457132896991</c:v>
                </c:pt>
                <c:pt idx="3214">
                  <c:v>-15.614031272250305</c:v>
                </c:pt>
                <c:pt idx="3215">
                  <c:v>-15.677667801167978</c:v>
                </c:pt>
                <c:pt idx="3216">
                  <c:v>-15.741366240838401</c:v>
                </c:pt>
                <c:pt idx="3217">
                  <c:v>-15.805126118340954</c:v>
                </c:pt>
                <c:pt idx="3218">
                  <c:v>-15.868946966622591</c:v>
                </c:pt>
                <c:pt idx="3219">
                  <c:v>-15.9328283244748</c:v>
                </c:pt>
                <c:pt idx="3220">
                  <c:v>-15.996769736509105</c:v>
                </c:pt>
                <c:pt idx="3221">
                  <c:v>-16.06077075313156</c:v>
                </c:pt>
                <c:pt idx="3222">
                  <c:v>-16.124830930517035</c:v>
                </c:pt>
                <c:pt idx="3223">
                  <c:v>-16.188949830583649</c:v>
                </c:pt>
                <c:pt idx="3224">
                  <c:v>-16.253127020964392</c:v>
                </c:pt>
                <c:pt idx="3225">
                  <c:v>-16.317362074980284</c:v>
                </c:pt>
                <c:pt idx="3226">
                  <c:v>-16.381654571612209</c:v>
                </c:pt>
                <c:pt idx="3227">
                  <c:v>-16.446004095471608</c:v>
                </c:pt>
                <c:pt idx="3228">
                  <c:v>-16.510410236770912</c:v>
                </c:pt>
                <c:pt idx="3229">
                  <c:v>-16.574872591294891</c:v>
                </c:pt>
                <c:pt idx="3230">
                  <c:v>-16.639390760369078</c:v>
                </c:pt>
                <c:pt idx="3231">
                  <c:v>-16.703964350829189</c:v>
                </c:pt>
                <c:pt idx="3232">
                  <c:v>-16.768592974990192</c:v>
                </c:pt>
                <c:pt idx="3233">
                  <c:v>-16.833276250614546</c:v>
                </c:pt>
                <c:pt idx="3234">
                  <c:v>-16.898013800879756</c:v>
                </c:pt>
                <c:pt idx="3235">
                  <c:v>-16.96280525434619</c:v>
                </c:pt>
                <c:pt idx="3236">
                  <c:v>-17.027650244924097</c:v>
                </c:pt>
                <c:pt idx="3237">
                  <c:v>-17.09254841184045</c:v>
                </c:pt>
                <c:pt idx="3238">
                  <c:v>-17.157499399605317</c:v>
                </c:pt>
                <c:pt idx="3239">
                  <c:v>-17.22250285797794</c:v>
                </c:pt>
                <c:pt idx="3240">
                  <c:v>-17.287558441933008</c:v>
                </c:pt>
                <c:pt idx="3241">
                  <c:v>-17.352665811625588</c:v>
                </c:pt>
                <c:pt idx="3242">
                  <c:v>-17.417824632356758</c:v>
                </c:pt>
                <c:pt idx="3243">
                  <c:v>-17.483034574539374</c:v>
                </c:pt>
                <c:pt idx="3244">
                  <c:v>-17.548295313661328</c:v>
                </c:pt>
                <c:pt idx="3245">
                  <c:v>-17.613606530251726</c:v>
                </c:pt>
                <c:pt idx="3246">
                  <c:v>-17.678967909844392</c:v>
                </c:pt>
                <c:pt idx="3247">
                  <c:v>-17.744379142942485</c:v>
                </c:pt>
                <c:pt idx="3248">
                  <c:v>-17.809839924982629</c:v>
                </c:pt>
                <c:pt idx="3249">
                  <c:v>-17.875349956298638</c:v>
                </c:pt>
                <c:pt idx="3250">
                  <c:v>-17.940908942085489</c:v>
                </c:pt>
                <c:pt idx="3251">
                  <c:v>-18.006516592362878</c:v>
                </c:pt>
                <c:pt idx="3252">
                  <c:v>-18.072172621938851</c:v>
                </c:pt>
                <c:pt idx="3253">
                  <c:v>-18.13787675037317</c:v>
                </c:pt>
                <c:pt idx="3254">
                  <c:v>-18.203628701940431</c:v>
                </c:pt>
                <c:pt idx="3255">
                  <c:v>-18.26942820559422</c:v>
                </c:pt>
                <c:pt idx="3256">
                  <c:v>-18.335274994929442</c:v>
                </c:pt>
                <c:pt idx="3257">
                  <c:v>-18.401168808145304</c:v>
                </c:pt>
                <c:pt idx="3258">
                  <c:v>-18.467109388009696</c:v>
                </c:pt>
                <c:pt idx="3259">
                  <c:v>-18.533096481820763</c:v>
                </c:pt>
                <c:pt idx="3260">
                  <c:v>-18.599129841371024</c:v>
                </c:pt>
                <c:pt idx="3261">
                  <c:v>-18.665209222909873</c:v>
                </c:pt>
                <c:pt idx="3262">
                  <c:v>-18.731334387106738</c:v>
                </c:pt>
                <c:pt idx="3263">
                  <c:v>-18.797505099013964</c:v>
                </c:pt>
                <c:pt idx="3264">
                  <c:v>-18.863721128030264</c:v>
                </c:pt>
                <c:pt idx="3265">
                  <c:v>-18.929982247863467</c:v>
                </c:pt>
                <c:pt idx="3266">
                  <c:v>-18.996288236493285</c:v>
                </c:pt>
                <c:pt idx="3267">
                  <c:v>-19.062638876135324</c:v>
                </c:pt>
                <c:pt idx="3268">
                  <c:v>-19.129033953203056</c:v>
                </c:pt>
                <c:pt idx="3269">
                  <c:v>-19.195473258272102</c:v>
                </c:pt>
                <c:pt idx="3270">
                  <c:v>-19.261956586043027</c:v>
                </c:pt>
                <c:pt idx="3271">
                  <c:v>-19.328483735304619</c:v>
                </c:pt>
                <c:pt idx="3272">
                  <c:v>-19.39505450889709</c:v>
                </c:pt>
                <c:pt idx="3273">
                  <c:v>-19.461668713676133</c:v>
                </c:pt>
                <c:pt idx="3274">
                  <c:v>-19.5283261604758</c:v>
                </c:pt>
                <c:pt idx="3275">
                  <c:v>-19.595026664072975</c:v>
                </c:pt>
                <c:pt idx="3276">
                  <c:v>-19.661770043150032</c:v>
                </c:pt>
                <c:pt idx="3277">
                  <c:v>-19.728556120259629</c:v>
                </c:pt>
                <c:pt idx="3278">
                  <c:v>-19.795384721788054</c:v>
                </c:pt>
                <c:pt idx="3279">
                  <c:v>-19.86225567791934</c:v>
                </c:pt>
                <c:pt idx="3280">
                  <c:v>-19.929168822599578</c:v>
                </c:pt>
                <c:pt idx="3281">
                  <c:v>-19.996123993501083</c:v>
                </c:pt>
                <c:pt idx="3282">
                  <c:v>-20.063121031986849</c:v>
                </c:pt>
                <c:pt idx="3283">
                  <c:v>-20.13015978307466</c:v>
                </c:pt>
                <c:pt idx="3284">
                  <c:v>-20.197240095402563</c:v>
                </c:pt>
                <c:pt idx="3285">
                  <c:v>-20.264361821192441</c:v>
                </c:pt>
                <c:pt idx="3286">
                  <c:v>-20.331524816215985</c:v>
                </c:pt>
                <c:pt idx="3287">
                  <c:v>-20.39872893975911</c:v>
                </c:pt>
                <c:pt idx="3288">
                  <c:v>-20.4659740545872</c:v>
                </c:pt>
                <c:pt idx="3289">
                  <c:v>-20.533260026910909</c:v>
                </c:pt>
                <c:pt idx="3290">
                  <c:v>-20.600586726350514</c:v>
                </c:pt>
                <c:pt idx="3291">
                  <c:v>-20.667954025902759</c:v>
                </c:pt>
                <c:pt idx="3292">
                  <c:v>-20.735361801905636</c:v>
                </c:pt>
                <c:pt idx="3293">
                  <c:v>-20.802809934005168</c:v>
                </c:pt>
                <c:pt idx="3294">
                  <c:v>-20.870298305120343</c:v>
                </c:pt>
                <c:pt idx="3295">
                  <c:v>-20.937826801410594</c:v>
                </c:pt>
                <c:pt idx="3296">
                  <c:v>-21.005395312240989</c:v>
                </c:pt>
                <c:pt idx="3297">
                  <c:v>-21.073003730149509</c:v>
                </c:pt>
                <c:pt idx="3298">
                  <c:v>-21.140651950813535</c:v>
                </c:pt>
                <c:pt idx="3299">
                  <c:v>-21.20833987301657</c:v>
                </c:pt>
                <c:pt idx="3300">
                  <c:v>-21.276067398615229</c:v>
                </c:pt>
                <c:pt idx="3301">
                  <c:v>-21.343834432506711</c:v>
                </c:pt>
                <c:pt idx="3302">
                  <c:v>-21.411640882595734</c:v>
                </c:pt>
                <c:pt idx="3303">
                  <c:v>-21.479486659762188</c:v>
                </c:pt>
                <c:pt idx="3304">
                  <c:v>-21.547371677828892</c:v>
                </c:pt>
                <c:pt idx="3305">
                  <c:v>-21.615295853529478</c:v>
                </c:pt>
                <c:pt idx="3306">
                  <c:v>-21.683259106476033</c:v>
                </c:pt>
                <c:pt idx="3307">
                  <c:v>-21.751261359127263</c:v>
                </c:pt>
                <c:pt idx="3308">
                  <c:v>-21.81930253675754</c:v>
                </c:pt>
                <c:pt idx="3309">
                  <c:v>-21.8873825674244</c:v>
                </c:pt>
                <c:pt idx="3310">
                  <c:v>-21.955501381938003</c:v>
                </c:pt>
                <c:pt idx="3311">
                  <c:v>-22.023658913829326</c:v>
                </c:pt>
                <c:pt idx="3312">
                  <c:v>-22.091855099319524</c:v>
                </c:pt>
                <c:pt idx="3313">
                  <c:v>-22.160089877289263</c:v>
                </c:pt>
                <c:pt idx="3314">
                  <c:v>-22.2283631892474</c:v>
                </c:pt>
                <c:pt idx="3315">
                  <c:v>-22.296674979301201</c:v>
                </c:pt>
                <c:pt idx="3316">
                  <c:v>-22.365025194125543</c:v>
                </c:pt>
                <c:pt idx="3317">
                  <c:v>-22.43341378293275</c:v>
                </c:pt>
                <c:pt idx="3318">
                  <c:v>-22.501840697442951</c:v>
                </c:pt>
                <c:pt idx="3319">
                  <c:v>-22.570305891853579</c:v>
                </c:pt>
                <c:pt idx="3320">
                  <c:v>-22.638809322810353</c:v>
                </c:pt>
                <c:pt idx="3321">
                  <c:v>-22.707350949377648</c:v>
                </c:pt>
                <c:pt idx="3322">
                  <c:v>-22.77593073300844</c:v>
                </c:pt>
                <c:pt idx="3323">
                  <c:v>-22.844548637515874</c:v>
                </c:pt>
                <c:pt idx="3324">
                  <c:v>-22.913204629044401</c:v>
                </c:pt>
                <c:pt idx="3325">
                  <c:v>-22.981898676039751</c:v>
                </c:pt>
                <c:pt idx="3326">
                  <c:v>-23.050630749221583</c:v>
                </c:pt>
                <c:pt idx="3327">
                  <c:v>-23.119400821553782</c:v>
                </c:pt>
                <c:pt idx="3328">
                  <c:v>-23.188208868216712</c:v>
                </c:pt>
                <c:pt idx="3329">
                  <c:v>-23.257054866579153</c:v>
                </c:pt>
                <c:pt idx="3330">
                  <c:v>-23.325938796169293</c:v>
                </c:pt>
                <c:pt idx="3331">
                  <c:v>-23.394860638647824</c:v>
                </c:pt>
                <c:pt idx="3332">
                  <c:v>-23.463820377779236</c:v>
                </c:pt>
                <c:pt idx="3333">
                  <c:v>-23.532817999405104</c:v>
                </c:pt>
                <c:pt idx="3334">
                  <c:v>-23.601853491415653</c:v>
                </c:pt>
                <c:pt idx="3335">
                  <c:v>-23.670926843723329</c:v>
                </c:pt>
                <c:pt idx="3336">
                  <c:v>-23.740038048234826</c:v>
                </c:pt>
                <c:pt idx="3337">
                  <c:v>-23.809187098824491</c:v>
                </c:pt>
                <c:pt idx="3338">
                  <c:v>-23.878373991307175</c:v>
                </c:pt>
                <c:pt idx="3339">
                  <c:v>-23.947598723411915</c:v>
                </c:pt>
                <c:pt idx="3340">
                  <c:v>-24.016861294754669</c:v>
                </c:pt>
                <c:pt idx="3341">
                  <c:v>-24.086161706812369</c:v>
                </c:pt>
                <c:pt idx="3342">
                  <c:v>-24.155499962896357</c:v>
                </c:pt>
                <c:pt idx="3343">
                  <c:v>-24.224876068126086</c:v>
                </c:pt>
                <c:pt idx="3344">
                  <c:v>-24.294290029403307</c:v>
                </c:pt>
                <c:pt idx="3345">
                  <c:v>-24.363741855386142</c:v>
                </c:pt>
                <c:pt idx="3346">
                  <c:v>-24.433231556463095</c:v>
                </c:pt>
                <c:pt idx="3347">
                  <c:v>-24.502759144727474</c:v>
                </c:pt>
                <c:pt idx="3348">
                  <c:v>-24.572324633951588</c:v>
                </c:pt>
                <c:pt idx="3349">
                  <c:v>-24.641928039562167</c:v>
                </c:pt>
                <c:pt idx="3350">
                  <c:v>-24.711569378614335</c:v>
                </c:pt>
                <c:pt idx="3351">
                  <c:v>-24.781248669766462</c:v>
                </c:pt>
                <c:pt idx="3352">
                  <c:v>-24.850965933255793</c:v>
                </c:pt>
                <c:pt idx="3353">
                  <c:v>-24.920721190872726</c:v>
                </c:pt>
                <c:pt idx="3354">
                  <c:v>-24.990514465936791</c:v>
                </c:pt>
                <c:pt idx="3355">
                  <c:v>-25.060345783271558</c:v>
                </c:pt>
                <c:pt idx="3356">
                  <c:v>-25.130215169180126</c:v>
                </c:pt>
                <c:pt idx="3357">
                  <c:v>-25.200122651420962</c:v>
                </c:pt>
                <c:pt idx="3358">
                  <c:v>-25.27006825918351</c:v>
                </c:pt>
                <c:pt idx="3359">
                  <c:v>-25.340052023063745</c:v>
                </c:pt>
                <c:pt idx="3360">
                  <c:v>-25.410073975040667</c:v>
                </c:pt>
                <c:pt idx="3361">
                  <c:v>-25.480134148451828</c:v>
                </c:pt>
                <c:pt idx="3362">
                  <c:v>-25.55023257796983</c:v>
                </c:pt>
                <c:pt idx="3363">
                  <c:v>-25.620369299578272</c:v>
                </c:pt>
                <c:pt idx="3364">
                  <c:v>-25.690544350548645</c:v>
                </c:pt>
                <c:pt idx="3365">
                  <c:v>-25.760757769416401</c:v>
                </c:pt>
                <c:pt idx="3366">
                  <c:v>-25.831009595957859</c:v>
                </c:pt>
                <c:pt idx="3367">
                  <c:v>-25.901299871166582</c:v>
                </c:pt>
                <c:pt idx="3368">
                  <c:v>-25.971628637230527</c:v>
                </c:pt>
                <c:pt idx="3369">
                  <c:v>-26.04199593750878</c:v>
                </c:pt>
                <c:pt idx="3370">
                  <c:v>-26.112401816508527</c:v>
                </c:pt>
                <c:pt idx="3371">
                  <c:v>-26.182846319862595</c:v>
                </c:pt>
                <c:pt idx="3372">
                  <c:v>-26.253329494306008</c:v>
                </c:pt>
                <c:pt idx="3373">
                  <c:v>-26.323851387654177</c:v>
                </c:pt>
                <c:pt idx="3374">
                  <c:v>-26.394412048779401</c:v>
                </c:pt>
                <c:pt idx="3375">
                  <c:v>-26.465011527589066</c:v>
                </c:pt>
                <c:pt idx="3376">
                  <c:v>-26.535649875002981</c:v>
                </c:pt>
                <c:pt idx="3377">
                  <c:v>-26.606327142931342</c:v>
                </c:pt>
                <c:pt idx="3378">
                  <c:v>-26.677043384252272</c:v>
                </c:pt>
                <c:pt idx="3379">
                  <c:v>-26.747798652789719</c:v>
                </c:pt>
                <c:pt idx="3380">
                  <c:v>-26.81859300329192</c:v>
                </c:pt>
                <c:pt idx="3381">
                  <c:v>-26.889426491408738</c:v>
                </c:pt>
                <c:pt idx="3382">
                  <c:v>-26.960299173670688</c:v>
                </c:pt>
                <c:pt idx="3383">
                  <c:v>-27.031211107466753</c:v>
                </c:pt>
                <c:pt idx="3384">
                  <c:v>-27.102162351022656</c:v>
                </c:pt>
                <c:pt idx="3385">
                  <c:v>-27.173152963379771</c:v>
                </c:pt>
                <c:pt idx="3386">
                  <c:v>-27.244183004373177</c:v>
                </c:pt>
                <c:pt idx="3387">
                  <c:v>-27.315252534610593</c:v>
                </c:pt>
                <c:pt idx="3388">
                  <c:v>-27.386361615451243</c:v>
                </c:pt>
                <c:pt idx="3389">
                  <c:v>-27.457510308984276</c:v>
                </c:pt>
                <c:pt idx="3390">
                  <c:v>-27.528698678008009</c:v>
                </c:pt>
                <c:pt idx="3391">
                  <c:v>-27.599926786008769</c:v>
                </c:pt>
                <c:pt idx="3392">
                  <c:v>-27.671194697139928</c:v>
                </c:pt>
                <c:pt idx="3393">
                  <c:v>-27.74250247620142</c:v>
                </c:pt>
                <c:pt idx="3394">
                  <c:v>-27.813850188618382</c:v>
                </c:pt>
                <c:pt idx="3395">
                  <c:v>-27.885237900421259</c:v>
                </c:pt>
                <c:pt idx="3396">
                  <c:v>-27.956665678224311</c:v>
                </c:pt>
                <c:pt idx="3397">
                  <c:v>-28.028133589206078</c:v>
                </c:pt>
                <c:pt idx="3398">
                  <c:v>-28.09964170108816</c:v>
                </c:pt>
                <c:pt idx="3399">
                  <c:v>-28.171190082115647</c:v>
                </c:pt>
                <c:pt idx="3400">
                  <c:v>-28.242778801036078</c:v>
                </c:pt>
                <c:pt idx="3401">
                  <c:v>-28.314407927079991</c:v>
                </c:pt>
                <c:pt idx="3402">
                  <c:v>-28.3860775299406</c:v>
                </c:pt>
                <c:pt idx="3403">
                  <c:v>-28.457787679753451</c:v>
                </c:pt>
                <c:pt idx="3404">
                  <c:v>-28.529538447077307</c:v>
                </c:pt>
                <c:pt idx="3405">
                  <c:v>-28.601329902873474</c:v>
                </c:pt>
                <c:pt idx="3406">
                  <c:v>-28.673162118486758</c:v>
                </c:pt>
                <c:pt idx="3407">
                  <c:v>-28.745035165625339</c:v>
                </c:pt>
                <c:pt idx="3408">
                  <c:v>-28.816949116341558</c:v>
                </c:pt>
                <c:pt idx="3409">
                  <c:v>-28.888904043012317</c:v>
                </c:pt>
                <c:pt idx="3410">
                  <c:v>-28.960900018319727</c:v>
                </c:pt>
                <c:pt idx="3411">
                  <c:v>-29.03293711523142</c:v>
                </c:pt>
                <c:pt idx="3412">
                  <c:v>-29.105015406981927</c:v>
                </c:pt>
                <c:pt idx="3413">
                  <c:v>-29.177134967053334</c:v>
                </c:pt>
                <c:pt idx="3414">
                  <c:v>-29.249295869156072</c:v>
                </c:pt>
                <c:pt idx="3415">
                  <c:v>-29.321498187210079</c:v>
                </c:pt>
                <c:pt idx="3416">
                  <c:v>-29.393741995325982</c:v>
                </c:pt>
                <c:pt idx="3417">
                  <c:v>-29.466027367786133</c:v>
                </c:pt>
                <c:pt idx="3418">
                  <c:v>-29.53835437902633</c:v>
                </c:pt>
                <c:pt idx="3419">
                  <c:v>-29.610723103616561</c:v>
                </c:pt>
                <c:pt idx="3420">
                  <c:v>-29.683133616243303</c:v>
                </c:pt>
                <c:pt idx="3421">
                  <c:v>-29.755585991690189</c:v>
                </c:pt>
                <c:pt idx="3422">
                  <c:v>-29.82808030482034</c:v>
                </c:pt>
                <c:pt idx="3423">
                  <c:v>-29.900616630558279</c:v>
                </c:pt>
                <c:pt idx="3424">
                  <c:v>-29.973195043870824</c:v>
                </c:pt>
                <c:pt idx="3425">
                  <c:v>-30.045815619750229</c:v>
                </c:pt>
                <c:pt idx="3426">
                  <c:v>-30.118478433195371</c:v>
                </c:pt>
                <c:pt idx="3427">
                  <c:v>-30.191183559194279</c:v>
                </c:pt>
                <c:pt idx="3428">
                  <c:v>-30.263931072706107</c:v>
                </c:pt>
                <c:pt idx="3429">
                  <c:v>-30.336721048643916</c:v>
                </c:pt>
                <c:pt idx="3430">
                  <c:v>-30.409553561856612</c:v>
                </c:pt>
                <c:pt idx="3431">
                  <c:v>-30.482428687111849</c:v>
                </c:pt>
                <c:pt idx="3432">
                  <c:v>-30.555346499078418</c:v>
                </c:pt>
                <c:pt idx="3433">
                  <c:v>-30.628307072309102</c:v>
                </c:pt>
                <c:pt idx="3434">
                  <c:v>-30.701310481223505</c:v>
                </c:pt>
                <c:pt idx="3435">
                  <c:v>-30.774356800091009</c:v>
                </c:pt>
                <c:pt idx="3436">
                  <c:v>-30.847446103013709</c:v>
                </c:pt>
                <c:pt idx="3437">
                  <c:v>-30.92057846390972</c:v>
                </c:pt>
                <c:pt idx="3438">
                  <c:v>-30.993753956496505</c:v>
                </c:pt>
                <c:pt idx="3439">
                  <c:v>-31.066972654273876</c:v>
                </c:pt>
                <c:pt idx="3440">
                  <c:v>-31.140234630507951</c:v>
                </c:pt>
                <c:pt idx="3441">
                  <c:v>-31.213539958214401</c:v>
                </c:pt>
                <c:pt idx="3442">
                  <c:v>-31.286888710142009</c:v>
                </c:pt>
                <c:pt idx="3443">
                  <c:v>-31.360280958757556</c:v>
                </c:pt>
                <c:pt idx="3444">
                  <c:v>-31.433716776228064</c:v>
                </c:pt>
                <c:pt idx="3445">
                  <c:v>-31.507196234406294</c:v>
                </c:pt>
                <c:pt idx="3446">
                  <c:v>-31.580719404814314</c:v>
                </c:pt>
                <c:pt idx="3447">
                  <c:v>-31.654286358627747</c:v>
                </c:pt>
                <c:pt idx="3448">
                  <c:v>-31.7278971666606</c:v>
                </c:pt>
                <c:pt idx="3449">
                  <c:v>-31.801551899349004</c:v>
                </c:pt>
                <c:pt idx="3450">
                  <c:v>-31.875250626736815</c:v>
                </c:pt>
                <c:pt idx="3451">
                  <c:v>-31.948993418459949</c:v>
                </c:pt>
                <c:pt idx="3452">
                  <c:v>-32.022780343731228</c:v>
                </c:pt>
                <c:pt idx="3453">
                  <c:v>-32.096611471325623</c:v>
                </c:pt>
                <c:pt idx="3454">
                  <c:v>-32.170486869565465</c:v>
                </c:pt>
                <c:pt idx="3455">
                  <c:v>-32.244406606305482</c:v>
                </c:pt>
                <c:pt idx="3456">
                  <c:v>-32.31837074891866</c:v>
                </c:pt>
                <c:pt idx="3457">
                  <c:v>-32.392379364281403</c:v>
                </c:pt>
                <c:pt idx="3458">
                  <c:v>-32.466432518759703</c:v>
                </c:pt>
                <c:pt idx="3459">
                  <c:v>-32.540530278194794</c:v>
                </c:pt>
                <c:pt idx="3460">
                  <c:v>-32.61467270788885</c:v>
                </c:pt>
                <c:pt idx="3461">
                  <c:v>-32.688859872591763</c:v>
                </c:pt>
                <c:pt idx="3462">
                  <c:v>-32.763091836487405</c:v>
                </c:pt>
                <c:pt idx="3463">
                  <c:v>-32.837368663179234</c:v>
                </c:pt>
                <c:pt idx="3464">
                  <c:v>-32.911690415677775</c:v>
                </c:pt>
                <c:pt idx="3465">
                  <c:v>-32.986057156387091</c:v>
                </c:pt>
                <c:pt idx="3466">
                  <c:v>-33.060468947091898</c:v>
                </c:pt>
                <c:pt idx="3467">
                  <c:v>-33.134925848943894</c:v>
                </c:pt>
                <c:pt idx="3468">
                  <c:v>-33.209427922449969</c:v>
                </c:pt>
                <c:pt idx="3469">
                  <c:v>-33.283975227458996</c:v>
                </c:pt>
                <c:pt idx="3470">
                  <c:v>-33.358567823149336</c:v>
                </c:pt>
                <c:pt idx="3471">
                  <c:v>-33.433205768017082</c:v>
                </c:pt>
                <c:pt idx="3472">
                  <c:v>-33.507889119863087</c:v>
                </c:pt>
                <c:pt idx="3473">
                  <c:v>-33.582617935781755</c:v>
                </c:pt>
                <c:pt idx="3474">
                  <c:v>-33.657392272148748</c:v>
                </c:pt>
                <c:pt idx="3475">
                  <c:v>-33.732212184609736</c:v>
                </c:pt>
                <c:pt idx="3476">
                  <c:v>-33.807077728068627</c:v>
                </c:pt>
                <c:pt idx="3477">
                  <c:v>-33.881988956676608</c:v>
                </c:pt>
                <c:pt idx="3478">
                  <c:v>-33.956945923820541</c:v>
                </c:pt>
                <c:pt idx="3479">
                  <c:v>-34.031948682112748</c:v>
                </c:pt>
                <c:pt idx="3480">
                  <c:v>-34.106997283379393</c:v>
                </c:pt>
                <c:pt idx="3481">
                  <c:v>-34.182091778650765</c:v>
                </c:pt>
                <c:pt idx="3482">
                  <c:v>-34.257232218150342</c:v>
                </c:pt>
                <c:pt idx="3483">
                  <c:v>-34.332418651284648</c:v>
                </c:pt>
                <c:pt idx="3484">
                  <c:v>-34.407651126633901</c:v>
                </c:pt>
                <c:pt idx="3485">
                  <c:v>-34.482929691940946</c:v>
                </c:pt>
                <c:pt idx="3486">
                  <c:v>-34.558254394102825</c:v>
                </c:pt>
                <c:pt idx="3487">
                  <c:v>-34.633625279160498</c:v>
                </c:pt>
                <c:pt idx="3488">
                  <c:v>-34.709042392290385</c:v>
                </c:pt>
                <c:pt idx="3489">
                  <c:v>-34.784505777794401</c:v>
                </c:pt>
                <c:pt idx="3490">
                  <c:v>-34.86001547909197</c:v>
                </c:pt>
                <c:pt idx="3491">
                  <c:v>-34.935571538710803</c:v>
                </c:pt>
                <c:pt idx="3492">
                  <c:v>-35.011173998278593</c:v>
                </c:pt>
                <c:pt idx="3493">
                  <c:v>-35.086822898515081</c:v>
                </c:pt>
                <c:pt idx="3494">
                  <c:v>-35.162518279223292</c:v>
                </c:pt>
                <c:pt idx="3495">
                  <c:v>-35.238260179282726</c:v>
                </c:pt>
                <c:pt idx="3496">
                  <c:v>-35.314048636640663</c:v>
                </c:pt>
                <c:pt idx="3497">
                  <c:v>-35.389883688305687</c:v>
                </c:pt>
                <c:pt idx="3498">
                  <c:v>-35.465765370339703</c:v>
                </c:pt>
                <c:pt idx="3499">
                  <c:v>-35.541693717851324</c:v>
                </c:pt>
                <c:pt idx="3500">
                  <c:v>-35.617668764989247</c:v>
                </c:pt>
                <c:pt idx="3501">
                  <c:v>-35.693690544935386</c:v>
                </c:pt>
                <c:pt idx="3502">
                  <c:v>-35.769759089898635</c:v>
                </c:pt>
                <c:pt idx="3503">
                  <c:v>-35.84587443110857</c:v>
                </c:pt>
                <c:pt idx="3504">
                  <c:v>-35.922036598810138</c:v>
                </c:pt>
                <c:pt idx="3505">
                  <c:v>-35.998245622257201</c:v>
                </c:pt>
                <c:pt idx="3506">
                  <c:v>-36.074501529707412</c:v>
                </c:pt>
                <c:pt idx="3507">
                  <c:v>-36.150804348417239</c:v>
                </c:pt>
                <c:pt idx="3508">
                  <c:v>-36.227154104636426</c:v>
                </c:pt>
                <c:pt idx="3509">
                  <c:v>-36.303550823603537</c:v>
                </c:pt>
                <c:pt idx="3510">
                  <c:v>-36.379994529541676</c:v>
                </c:pt>
                <c:pt idx="3511">
                  <c:v>-36.456485245653269</c:v>
                </c:pt>
                <c:pt idx="3512">
                  <c:v>-36.533022994116713</c:v>
                </c:pt>
                <c:pt idx="3513">
                  <c:v>-36.609607796082607</c:v>
                </c:pt>
                <c:pt idx="3514">
                  <c:v>-36.686239671669199</c:v>
                </c:pt>
                <c:pt idx="3515">
                  <c:v>-36.762918639960127</c:v>
                </c:pt>
                <c:pt idx="3516">
                  <c:v>-36.839644719000397</c:v>
                </c:pt>
                <c:pt idx="3517">
                  <c:v>-36.916417925793958</c:v>
                </c:pt>
                <c:pt idx="3518">
                  <c:v>-36.993238276300609</c:v>
                </c:pt>
                <c:pt idx="3519">
                  <c:v>-37.070105785433796</c:v>
                </c:pt>
                <c:pt idx="3520">
                  <c:v>-37.14702046705834</c:v>
                </c:pt>
                <c:pt idx="3521">
                  <c:v>-37.223982333988197</c:v>
                </c:pt>
                <c:pt idx="3522">
                  <c:v>-37.300991397985101</c:v>
                </c:pt>
                <c:pt idx="3523">
                  <c:v>-37.37804766975696</c:v>
                </c:pt>
                <c:pt idx="3524">
                  <c:v>-37.455151158956085</c:v>
                </c:pt>
                <c:pt idx="3525">
                  <c:v>-37.532301874178962</c:v>
                </c:pt>
                <c:pt idx="3526">
                  <c:v>-37.609499822964786</c:v>
                </c:pt>
                <c:pt idx="3527">
                  <c:v>-37.68674501179521</c:v>
                </c:pt>
                <c:pt idx="3528">
                  <c:v>-37.764037446093951</c:v>
                </c:pt>
                <c:pt idx="3529">
                  <c:v>-37.841377130226547</c:v>
                </c:pt>
                <c:pt idx="3530">
                  <c:v>-37.918764067501115</c:v>
                </c:pt>
                <c:pt idx="3531">
                  <c:v>-37.996198260167965</c:v>
                </c:pt>
                <c:pt idx="3532">
                  <c:v>-38.073679709420915</c:v>
                </c:pt>
                <c:pt idx="3533">
                  <c:v>-38.151208415397356</c:v>
                </c:pt>
                <c:pt idx="3534">
                  <c:v>-38.228784377180517</c:v>
                </c:pt>
                <c:pt idx="3535">
                  <c:v>-38.306407592799836</c:v>
                </c:pt>
                <c:pt idx="3536">
                  <c:v>-38.38407805923336</c:v>
                </c:pt>
                <c:pt idx="3537">
                  <c:v>-38.461795772408372</c:v>
                </c:pt>
                <c:pt idx="3538">
                  <c:v>-38.539560727204979</c:v>
                </c:pt>
                <c:pt idx="3539">
                  <c:v>-38.617372917457651</c:v>
                </c:pt>
                <c:pt idx="3540">
                  <c:v>-38.695232335957606</c:v>
                </c:pt>
                <c:pt idx="3541">
                  <c:v>-38.773138974456195</c:v>
                </c:pt>
                <c:pt idx="3542">
                  <c:v>-38.851092823667386</c:v>
                </c:pt>
                <c:pt idx="3543">
                  <c:v>-38.929093873271384</c:v>
                </c:pt>
                <c:pt idx="3544">
                  <c:v>-39.007142111917879</c:v>
                </c:pt>
                <c:pt idx="3545">
                  <c:v>-39.085237527230333</c:v>
                </c:pt>
                <c:pt idx="3546">
                  <c:v>-39.163380105809196</c:v>
                </c:pt>
                <c:pt idx="3547">
                  <c:v>-39.241569833236774</c:v>
                </c:pt>
                <c:pt idx="3548">
                  <c:v>-39.319806694081258</c:v>
                </c:pt>
                <c:pt idx="3549">
                  <c:v>-39.398090671901521</c:v>
                </c:pt>
                <c:pt idx="3550">
                  <c:v>-39.476421749252346</c:v>
                </c:pt>
                <c:pt idx="3551">
                  <c:v>-39.554799907688974</c:v>
                </c:pt>
                <c:pt idx="3552">
                  <c:v>-39.633225127772896</c:v>
                </c:pt>
                <c:pt idx="3553">
                  <c:v>-39.7116973890775</c:v>
                </c:pt>
                <c:pt idx="3554">
                  <c:v>-39.790216670193331</c:v>
                </c:pt>
                <c:pt idx="3555">
                  <c:v>-39.868782948734847</c:v>
                </c:pt>
                <c:pt idx="3556">
                  <c:v>-39.947396201346344</c:v>
                </c:pt>
                <c:pt idx="3557">
                  <c:v>-40.026056403708225</c:v>
                </c:pt>
                <c:pt idx="3558">
                  <c:v>-40.104763530543963</c:v>
                </c:pt>
                <c:pt idx="3559">
                  <c:v>-40.183517555627262</c:v>
                </c:pt>
                <c:pt idx="3560">
                  <c:v>-40.262318451788524</c:v>
                </c:pt>
                <c:pt idx="3561">
                  <c:v>-40.341166190922699</c:v>
                </c:pt>
                <c:pt idx="3562">
                  <c:v>-40.420060743996842</c:v>
                </c:pt>
                <c:pt idx="3563">
                  <c:v>-40.499002081057398</c:v>
                </c:pt>
                <c:pt idx="3564">
                  <c:v>-40.577990171238987</c:v>
                </c:pt>
                <c:pt idx="3565">
                  <c:v>-40.657024982771603</c:v>
                </c:pt>
                <c:pt idx="3566">
                  <c:v>-40.736106482989776</c:v>
                </c:pt>
                <c:pt idx="3567">
                  <c:v>-40.815234638340733</c:v>
                </c:pt>
                <c:pt idx="3568">
                  <c:v>-40.894409414393422</c:v>
                </c:pt>
                <c:pt idx="3569">
                  <c:v>-40.973630775846992</c:v>
                </c:pt>
                <c:pt idx="3570">
                  <c:v>-41.052898686540686</c:v>
                </c:pt>
                <c:pt idx="3571">
                  <c:v>-41.132213109462583</c:v>
                </c:pt>
                <c:pt idx="3572">
                  <c:v>-41.211574006759321</c:v>
                </c:pt>
                <c:pt idx="3573">
                  <c:v>-41.290981339746004</c:v>
                </c:pt>
                <c:pt idx="3574">
                  <c:v>-41.370435068915619</c:v>
                </c:pt>
                <c:pt idx="3575">
                  <c:v>-41.449935153949667</c:v>
                </c:pt>
                <c:pt idx="3576">
                  <c:v>-41.529481553728033</c:v>
                </c:pt>
                <c:pt idx="3577">
                  <c:v>-41.609074226339551</c:v>
                </c:pt>
                <c:pt idx="3578">
                  <c:v>-41.688713129092527</c:v>
                </c:pt>
                <c:pt idx="3579">
                  <c:v>-41.768398218525732</c:v>
                </c:pt>
                <c:pt idx="3580">
                  <c:v>-41.848129450418867</c:v>
                </c:pt>
                <c:pt idx="3581">
                  <c:v>-41.927906779803962</c:v>
                </c:pt>
                <c:pt idx="3582">
                  <c:v>-42.007730160976671</c:v>
                </c:pt>
                <c:pt idx="3583">
                  <c:v>-42.087599547507338</c:v>
                </c:pt>
                <c:pt idx="3584">
                  <c:v>-42.167514892252939</c:v>
                </c:pt>
                <c:pt idx="3585">
                  <c:v>-42.247476147368168</c:v>
                </c:pt>
                <c:pt idx="3586">
                  <c:v>-42.327483264318218</c:v>
                </c:pt>
                <c:pt idx="3587">
                  <c:v>-42.407536193889619</c:v>
                </c:pt>
                <c:pt idx="3588">
                  <c:v>-42.487634886203118</c:v>
                </c:pt>
                <c:pt idx="3589">
                  <c:v>-42.567779290725618</c:v>
                </c:pt>
                <c:pt idx="3590">
                  <c:v>-42.647969356282509</c:v>
                </c:pt>
                <c:pt idx="3591">
                  <c:v>-42.728205031070374</c:v>
                </c:pt>
                <c:pt idx="3592">
                  <c:v>-42.808486262669177</c:v>
                </c:pt>
                <c:pt idx="3593">
                  <c:v>-42.888812998055414</c:v>
                </c:pt>
                <c:pt idx="3594">
                  <c:v>-42.969185183614499</c:v>
                </c:pt>
                <c:pt idx="3595">
                  <c:v>-43.049602765154205</c:v>
                </c:pt>
                <c:pt idx="3596">
                  <c:v>-43.130065687917323</c:v>
                </c:pt>
                <c:pt idx="3597">
                  <c:v>-43.210573896594731</c:v>
                </c:pt>
                <c:pt idx="3598">
                  <c:v>-43.291127335339006</c:v>
                </c:pt>
                <c:pt idx="3599">
                  <c:v>-43.371725947777293</c:v>
                </c:pt>
                <c:pt idx="3600">
                  <c:v>-43.452369677025075</c:v>
                </c:pt>
                <c:pt idx="3601">
                  <c:v>-43.533058465699703</c:v>
                </c:pt>
                <c:pt idx="3602">
                  <c:v>-43.613792255933504</c:v>
                </c:pt>
                <c:pt idx="3603">
                  <c:v>-43.694570989387749</c:v>
                </c:pt>
                <c:pt idx="3604">
                  <c:v>-43.775394607266279</c:v>
                </c:pt>
                <c:pt idx="3605">
                  <c:v>-43.85626305032951</c:v>
                </c:pt>
                <c:pt idx="3606">
                  <c:v>-43.937176258907954</c:v>
                </c:pt>
                <c:pt idx="3607">
                  <c:v>-44.018134172916241</c:v>
                </c:pt>
                <c:pt idx="3608">
                  <c:v>-44.099136731867219</c:v>
                </c:pt>
                <c:pt idx="3609">
                  <c:v>-44.180183874885287</c:v>
                </c:pt>
                <c:pt idx="3610">
                  <c:v>-44.261275540721421</c:v>
                </c:pt>
                <c:pt idx="3611">
                  <c:v>-44.342411667766832</c:v>
                </c:pt>
                <c:pt idx="3612">
                  <c:v>-44.423592194066543</c:v>
                </c:pt>
                <c:pt idx="3613">
                  <c:v>-44.504817057334222</c:v>
                </c:pt>
                <c:pt idx="3614">
                  <c:v>-44.586086194966128</c:v>
                </c:pt>
                <c:pt idx="3615">
                  <c:v>-44.667399544055257</c:v>
                </c:pt>
                <c:pt idx="3616">
                  <c:v>-44.748757041405455</c:v>
                </c:pt>
                <c:pt idx="3617">
                  <c:v>-44.830158623545913</c:v>
                </c:pt>
                <c:pt idx="3618">
                  <c:v>-44.911604226744942</c:v>
                </c:pt>
                <c:pt idx="3619">
                  <c:v>-44.993093787024414</c:v>
                </c:pt>
                <c:pt idx="3620">
                  <c:v>-45.074627240174181</c:v>
                </c:pt>
                <c:pt idx="3621">
                  <c:v>-45.156204521766121</c:v>
                </c:pt>
                <c:pt idx="3622">
                  <c:v>-45.237825567167945</c:v>
                </c:pt>
                <c:pt idx="3623">
                  <c:v>-45.319490311558241</c:v>
                </c:pt>
                <c:pt idx="3624">
                  <c:v>-45.401198689939548</c:v>
                </c:pt>
                <c:pt idx="3625">
                  <c:v>-45.482950637153358</c:v>
                </c:pt>
                <c:pt idx="3626">
                  <c:v>-45.564746087893738</c:v>
                </c:pt>
                <c:pt idx="3627">
                  <c:v>-45.646584976721812</c:v>
                </c:pt>
                <c:pt idx="3628">
                  <c:v>-45.728467238079283</c:v>
                </c:pt>
                <c:pt idx="3629">
                  <c:v>-45.810392806302559</c:v>
                </c:pt>
                <c:pt idx="3630">
                  <c:v>-45.892361615636723</c:v>
                </c:pt>
                <c:pt idx="3631">
                  <c:v>-45.974373600249706</c:v>
                </c:pt>
                <c:pt idx="3632">
                  <c:v>-46.056428694245703</c:v>
                </c:pt>
                <c:pt idx="3633">
                  <c:v>-46.138526831678597</c:v>
                </c:pt>
                <c:pt idx="3634">
                  <c:v>-46.220667946566735</c:v>
                </c:pt>
                <c:pt idx="3635">
                  <c:v>-46.302851972905401</c:v>
                </c:pt>
                <c:pt idx="3636">
                  <c:v>-46.38507884468104</c:v>
                </c:pt>
                <c:pt idx="3637">
                  <c:v>-46.46734849588433</c:v>
                </c:pt>
                <c:pt idx="3638">
                  <c:v>-46.549660860523574</c:v>
                </c:pt>
                <c:pt idx="3639">
                  <c:v>-46.632015872638526</c:v>
                </c:pt>
                <c:pt idx="3640">
                  <c:v>-46.714413466312656</c:v>
                </c:pt>
                <c:pt idx="3641">
                  <c:v>-46.796853575686946</c:v>
                </c:pt>
                <c:pt idx="3642">
                  <c:v>-46.879336134972604</c:v>
                </c:pt>
                <c:pt idx="3643">
                  <c:v>-46.961861078463642</c:v>
                </c:pt>
                <c:pt idx="3644">
                  <c:v>-47.044428340550304</c:v>
                </c:pt>
                <c:pt idx="3645">
                  <c:v>-47.127037855731018</c:v>
                </c:pt>
                <c:pt idx="3646">
                  <c:v>-47.209689558625463</c:v>
                </c:pt>
                <c:pt idx="3647">
                  <c:v>-47.292383383986632</c:v>
                </c:pt>
                <c:pt idx="3648">
                  <c:v>-47.375119266712964</c:v>
                </c:pt>
                <c:pt idx="3649">
                  <c:v>-47.457897141861032</c:v>
                </c:pt>
                <c:pt idx="3650">
                  <c:v>-47.5407169446569</c:v>
                </c:pt>
                <c:pt idx="3651">
                  <c:v>-47.623578610508488</c:v>
                </c:pt>
                <c:pt idx="3652">
                  <c:v>-47.706482075017007</c:v>
                </c:pt>
                <c:pt idx="3653">
                  <c:v>-47.789427273988458</c:v>
                </c:pt>
                <c:pt idx="3654">
                  <c:v>-47.872414143445255</c:v>
                </c:pt>
                <c:pt idx="3655">
                  <c:v>-47.955442619637346</c:v>
                </c:pt>
                <c:pt idx="3656">
                  <c:v>-48.038512639053572</c:v>
                </c:pt>
                <c:pt idx="3657">
                  <c:v>-48.121624138432097</c:v>
                </c:pt>
                <c:pt idx="3658">
                  <c:v>-48.204777054771469</c:v>
                </c:pt>
                <c:pt idx="3659">
                  <c:v>-48.287971325341459</c:v>
                </c:pt>
                <c:pt idx="3660">
                  <c:v>-48.371206887692892</c:v>
                </c:pt>
                <c:pt idx="3661">
                  <c:v>-48.454483679668527</c:v>
                </c:pt>
                <c:pt idx="3662">
                  <c:v>-48.537801639412621</c:v>
                </c:pt>
                <c:pt idx="3663">
                  <c:v>-48.621160705381087</c:v>
                </c:pt>
                <c:pt idx="3664">
                  <c:v>-48.704560816351218</c:v>
                </c:pt>
                <c:pt idx="3665">
                  <c:v>-48.788001911430925</c:v>
                </c:pt>
                <c:pt idx="3666">
                  <c:v>-48.871483930068528</c:v>
                </c:pt>
                <c:pt idx="3667">
                  <c:v>-48.955006812060958</c:v>
                </c:pt>
                <c:pt idx="3668">
                  <c:v>-49.038570497564322</c:v>
                </c:pt>
                <c:pt idx="3669">
                  <c:v>-49.12217492710063</c:v>
                </c:pt>
                <c:pt idx="3670">
                  <c:v>-49.205820041567634</c:v>
                </c:pt>
                <c:pt idx="3671">
                  <c:v>-49.28950578224687</c:v>
                </c:pt>
                <c:pt idx="3672">
                  <c:v>-49.37323209081184</c:v>
                </c:pt>
                <c:pt idx="3673">
                  <c:v>-49.456998909335496</c:v>
                </c:pt>
                <c:pt idx="3674">
                  <c:v>-49.540806180298269</c:v>
                </c:pt>
                <c:pt idx="3675">
                  <c:v>-49.624653846595557</c:v>
                </c:pt>
                <c:pt idx="3676">
                  <c:v>-49.708541851544517</c:v>
                </c:pt>
                <c:pt idx="3677">
                  <c:v>-49.792470138892057</c:v>
                </c:pt>
                <c:pt idx="3678">
                  <c:v>-49.876438652820497</c:v>
                </c:pt>
                <c:pt idx="3679">
                  <c:v>-49.960447337954818</c:v>
                </c:pt>
                <c:pt idx="3680">
                  <c:v>-50.044496139369031</c:v>
                </c:pt>
                <c:pt idx="3681">
                  <c:v>-50.128585002592168</c:v>
                </c:pt>
                <c:pt idx="3682">
                  <c:v>-50.212713873614085</c:v>
                </c:pt>
                <c:pt idx="3683">
                  <c:v>-50.296882698891181</c:v>
                </c:pt>
                <c:pt idx="3684">
                  <c:v>-50.38109142535194</c:v>
                </c:pt>
                <c:pt idx="3685">
                  <c:v>-50.465340000402115</c:v>
                </c:pt>
                <c:pt idx="3686">
                  <c:v>-50.549628371929664</c:v>
                </c:pt>
                <c:pt idx="3687">
                  <c:v>-50.633956488309586</c:v>
                </c:pt>
                <c:pt idx="3688">
                  <c:v>-50.718324298408092</c:v>
                </c:pt>
                <c:pt idx="3689">
                  <c:v>-50.802731751587331</c:v>
                </c:pt>
                <c:pt idx="3690">
                  <c:v>-50.887178797708927</c:v>
                </c:pt>
                <c:pt idx="3691">
                  <c:v>-50.971665387138351</c:v>
                </c:pt>
                <c:pt idx="3692">
                  <c:v>-51.056191470747777</c:v>
                </c:pt>
                <c:pt idx="3693">
                  <c:v>-51.140756999919965</c:v>
                </c:pt>
                <c:pt idx="3694">
                  <c:v>-51.225361926551059</c:v>
                </c:pt>
                <c:pt idx="3695">
                  <c:v>-51.310006203053106</c:v>
                </c:pt>
                <c:pt idx="3696">
                  <c:v>-51.394689782357545</c:v>
                </c:pt>
                <c:pt idx="3697">
                  <c:v>-51.47941261791631</c:v>
                </c:pt>
                <c:pt idx="3698">
                  <c:v>-51.564174663705046</c:v>
                </c:pt>
                <c:pt idx="3699">
                  <c:v>-51.64897587422405</c:v>
                </c:pt>
                <c:pt idx="3700">
                  <c:v>-51.733816204500656</c:v>
                </c:pt>
                <c:pt idx="3701">
                  <c:v>-51.818695610089883</c:v>
                </c:pt>
                <c:pt idx="3702">
                  <c:v>-51.903614047076246</c:v>
                </c:pt>
                <c:pt idx="3703">
                  <c:v>-51.988571472073808</c:v>
                </c:pt>
                <c:pt idx="3704">
                  <c:v>-52.073567842227632</c:v>
                </c:pt>
                <c:pt idx="3705">
                  <c:v>-52.158603115213708</c:v>
                </c:pt>
                <c:pt idx="3706">
                  <c:v>-52.243677249239092</c:v>
                </c:pt>
                <c:pt idx="3707">
                  <c:v>-52.328790203042033</c:v>
                </c:pt>
                <c:pt idx="3708">
                  <c:v>-52.413941935891472</c:v>
                </c:pt>
                <c:pt idx="3709">
                  <c:v>-52.499132407586522</c:v>
                </c:pt>
                <c:pt idx="3710">
                  <c:v>-52.584361578455812</c:v>
                </c:pt>
                <c:pt idx="3711">
                  <c:v>-52.669629409356098</c:v>
                </c:pt>
                <c:pt idx="3712">
                  <c:v>-52.754935861671363</c:v>
                </c:pt>
                <c:pt idx="3713">
                  <c:v>-52.840280897310691</c:v>
                </c:pt>
                <c:pt idx="3714">
                  <c:v>-52.925664478707617</c:v>
                </c:pt>
                <c:pt idx="3715">
                  <c:v>-53.011086568816886</c:v>
                </c:pt>
                <c:pt idx="3716">
                  <c:v>-53.096547131112985</c:v>
                </c:pt>
                <c:pt idx="3717">
                  <c:v>-53.182046129587796</c:v>
                </c:pt>
                <c:pt idx="3718">
                  <c:v>-53.26758352874738</c:v>
                </c:pt>
                <c:pt idx="3719">
                  <c:v>-53.353159293609565</c:v>
                </c:pt>
                <c:pt idx="3720">
                  <c:v>-53.438773389700401</c:v>
                </c:pt>
                <c:pt idx="3721">
                  <c:v>-53.52442578305137</c:v>
                </c:pt>
                <c:pt idx="3722">
                  <c:v>-53.61011644019527</c:v>
                </c:pt>
                <c:pt idx="3723">
                  <c:v>-53.695845328162946</c:v>
                </c:pt>
                <c:pt idx="3724">
                  <c:v>-53.781612414478815</c:v>
                </c:pt>
                <c:pt idx="3725">
                  <c:v>-53.867417667156985</c:v>
                </c:pt>
                <c:pt idx="3726">
                  <c:v>-53.953261054696746</c:v>
                </c:pt>
                <c:pt idx="3727">
                  <c:v>-54.039142546077805</c:v>
                </c:pt>
                <c:pt idx="3728">
                  <c:v>-54.125062110755913</c:v>
                </c:pt>
                <c:pt idx="3729">
                  <c:v>-54.211019718657155</c:v>
                </c:pt>
                <c:pt idx="3730">
                  <c:v>-54.297015340173374</c:v>
                </c:pt>
                <c:pt idx="3731">
                  <c:v>-54.383048946156279</c:v>
                </c:pt>
                <c:pt idx="3732">
                  <c:v>-54.469120507911974</c:v>
                </c:pt>
                <c:pt idx="3733">
                  <c:v>-54.555229997195127</c:v>
                </c:pt>
                <c:pt idx="3734">
                  <c:v>-54.641377386202976</c:v>
                </c:pt>
                <c:pt idx="3735">
                  <c:v>-54.72756264756913</c:v>
                </c:pt>
                <c:pt idx="3736">
                  <c:v>-54.813785754356992</c:v>
                </c:pt>
                <c:pt idx="3737">
                  <c:v>-54.900046680053897</c:v>
                </c:pt>
                <c:pt idx="3738">
                  <c:v>-54.986345398563252</c:v>
                </c:pt>
                <c:pt idx="3739">
                  <c:v>-55.072681884198282</c:v>
                </c:pt>
                <c:pt idx="3740">
                  <c:v>-55.159056111675071</c:v>
                </c:pt>
                <c:pt idx="3741">
                  <c:v>-55.245468056105203</c:v>
                </c:pt>
                <c:pt idx="3742">
                  <c:v>-55.331917692987894</c:v>
                </c:pt>
                <c:pt idx="3743">
                  <c:v>-55.418404998202689</c:v>
                </c:pt>
                <c:pt idx="3744">
                  <c:v>-55.504929948002356</c:v>
                </c:pt>
                <c:pt idx="3745">
                  <c:v>-55.591492519003737</c:v>
                </c:pt>
                <c:pt idx="3746">
                  <c:v>-55.678092688180541</c:v>
                </c:pt>
                <c:pt idx="3747">
                  <c:v>-55.764730432855288</c:v>
                </c:pt>
                <c:pt idx="3748">
                  <c:v>-55.851405730690203</c:v>
                </c:pt>
                <c:pt idx="3749">
                  <c:v>-55.938118559679438</c:v>
                </c:pt>
                <c:pt idx="3750">
                  <c:v>-56.024868898140085</c:v>
                </c:pt>
                <c:pt idx="3751">
                  <c:v>-56.111656724703707</c:v>
                </c:pt>
                <c:pt idx="3752">
                  <c:v>-56.198482018306862</c:v>
                </c:pt>
                <c:pt idx="3753">
                  <c:v>-56.285344758182745</c:v>
                </c:pt>
                <c:pt idx="3754">
                  <c:v>-56.372244923852115</c:v>
                </c:pt>
                <c:pt idx="3755">
                  <c:v>-56.459182495113318</c:v>
                </c:pt>
                <c:pt idx="3756">
                  <c:v>-56.546157452033583</c:v>
                </c:pt>
                <c:pt idx="3757">
                  <c:v>-56.633169774939304</c:v>
                </c:pt>
                <c:pt idx="3758">
                  <c:v>-56.720219444406446</c:v>
                </c:pt>
                <c:pt idx="3759">
                  <c:v>-56.807306441250951</c:v>
                </c:pt>
                <c:pt idx="3760">
                  <c:v>-56.894430746519163</c:v>
                </c:pt>
                <c:pt idx="3761">
                  <c:v>-56.98159234147704</c:v>
                </c:pt>
                <c:pt idx="3762">
                  <c:v>-57.068791207601834</c:v>
                </c:pt>
                <c:pt idx="3763">
                  <c:v>-57.156027326570531</c:v>
                </c:pt>
                <c:pt idx="3764">
                  <c:v>-57.243300680250151</c:v>
                </c:pt>
                <c:pt idx="3765">
                  <c:v>-57.330611250688222</c:v>
                </c:pt>
                <c:pt idx="3766">
                  <c:v>-57.417959020101563</c:v>
                </c:pt>
                <c:pt idx="3767">
                  <c:v>-57.505343970866427</c:v>
                </c:pt>
                <c:pt idx="3768">
                  <c:v>-57.592766085508288</c:v>
                </c:pt>
                <c:pt idx="3769">
                  <c:v>-57.680225346690541</c:v>
                </c:pt>
                <c:pt idx="3770">
                  <c:v>-57.767721737204958</c:v>
                </c:pt>
                <c:pt idx="3771">
                  <c:v>-57.855255239960698</c:v>
                </c:pt>
                <c:pt idx="3772">
                  <c:v>-57.942825837973437</c:v>
                </c:pt>
                <c:pt idx="3773">
                  <c:v>-58.030433514354982</c:v>
                </c:pt>
                <c:pt idx="3774">
                  <c:v>-58.118078252302645</c:v>
                </c:pt>
                <c:pt idx="3775">
                  <c:v>-58.20576003508782</c:v>
                </c:pt>
                <c:pt idx="3776">
                  <c:v>-58.293478846046519</c:v>
                </c:pt>
                <c:pt idx="3777">
                  <c:v>-58.381234668567082</c:v>
                </c:pt>
                <c:pt idx="3778">
                  <c:v>-58.469027486080236</c:v>
                </c:pt>
                <c:pt idx="3779">
                  <c:v>-58.55685728204827</c:v>
                </c:pt>
                <c:pt idx="3780">
                  <c:v>-58.644724039953367</c:v>
                </c:pt>
                <c:pt idx="3781">
                  <c:v>-58.732627743288042</c:v>
                </c:pt>
                <c:pt idx="3782">
                  <c:v>-58.820568375542507</c:v>
                </c:pt>
                <c:pt idx="3783">
                  <c:v>-58.908545920195685</c:v>
                </c:pt>
                <c:pt idx="3784">
                  <c:v>-58.996560360702794</c:v>
                </c:pt>
                <c:pt idx="3785">
                  <c:v>-59.084611680485281</c:v>
                </c:pt>
                <c:pt idx="3786">
                  <c:v>-59.172699862919565</c:v>
                </c:pt>
                <c:pt idx="3787">
                  <c:v>-59.26082489132655</c:v>
                </c:pt>
                <c:pt idx="3788">
                  <c:v>-59.348986748960399</c:v>
                </c:pt>
                <c:pt idx="3789">
                  <c:v>-59.437185418997728</c:v>
                </c:pt>
                <c:pt idx="3790">
                  <c:v>-59.525420884526795</c:v>
                </c:pt>
                <c:pt idx="3791">
                  <c:v>-59.613693128537442</c:v>
                </c:pt>
                <c:pt idx="3792">
                  <c:v>-59.702002133909005</c:v>
                </c:pt>
                <c:pt idx="3793">
                  <c:v>-59.790347883400656</c:v>
                </c:pt>
                <c:pt idx="3794">
                  <c:v>-59.878730359640656</c:v>
                </c:pt>
                <c:pt idx="3795">
                  <c:v>-59.967149545114829</c:v>
                </c:pt>
                <c:pt idx="3796">
                  <c:v>-60.0556054221572</c:v>
                </c:pt>
                <c:pt idx="3797">
                  <c:v>-60.144097972938283</c:v>
                </c:pt>
                <c:pt idx="3798">
                  <c:v>-60.232627179455839</c:v>
                </c:pt>
                <c:pt idx="3799">
                  <c:v>-60.321193023523264</c:v>
                </c:pt>
                <c:pt idx="3800">
                  <c:v>-60.409795486759876</c:v>
                </c:pt>
                <c:pt idx="3801">
                  <c:v>-60.498434550580328</c:v>
                </c:pt>
              </c:numCache>
            </c:numRef>
          </c:yVal>
          <c:smooth val="0"/>
          <c:extLst>
            <c:ext xmlns:c16="http://schemas.microsoft.com/office/drawing/2014/chart" uri="{C3380CC4-5D6E-409C-BE32-E72D297353CC}">
              <c16:uniqueId val="{00000000-B2BE-4928-B0A7-1198FF25ACA4}"/>
            </c:ext>
          </c:extLst>
        </c:ser>
        <c:dLbls>
          <c:showLegendKey val="0"/>
          <c:showVal val="0"/>
          <c:showCatName val="0"/>
          <c:showSerName val="0"/>
          <c:showPercent val="0"/>
          <c:showBubbleSize val="0"/>
        </c:dLbls>
        <c:axId val="175416832"/>
        <c:axId val="175418752"/>
      </c:scatterChart>
      <c:scatterChart>
        <c:scatterStyle val="lineMarker"/>
        <c:varyColors val="0"/>
        <c:ser>
          <c:idx val="1"/>
          <c:order val="1"/>
          <c:tx>
            <c:v>Total Phase</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Plot'!$R$44:$R$3845</c:f>
              <c:numCache>
                <c:formatCode>General</c:formatCode>
                <c:ptCount val="3802"/>
                <c:pt idx="0">
                  <c:v>90.002181563590085</c:v>
                </c:pt>
                <c:pt idx="1">
                  <c:v>90.002189853531149</c:v>
                </c:pt>
                <c:pt idx="2">
                  <c:v>90.002198174973984</c:v>
                </c:pt>
                <c:pt idx="3">
                  <c:v>90.002206528038272</c:v>
                </c:pt>
                <c:pt idx="4">
                  <c:v>90.002214912844238</c:v>
                </c:pt>
                <c:pt idx="5">
                  <c:v>90.002223329512418</c:v>
                </c:pt>
                <c:pt idx="6">
                  <c:v>90.002231778163946</c:v>
                </c:pt>
                <c:pt idx="7">
                  <c:v>90.002240258920352</c:v>
                </c:pt>
                <c:pt idx="8">
                  <c:v>90.002248771903623</c:v>
                </c:pt>
                <c:pt idx="9">
                  <c:v>90.002257317236214</c:v>
                </c:pt>
                <c:pt idx="10">
                  <c:v>90.002265895041063</c:v>
                </c:pt>
                <c:pt idx="11">
                  <c:v>90.002274505441576</c:v>
                </c:pt>
                <c:pt idx="12">
                  <c:v>90.002283148561602</c:v>
                </c:pt>
                <c:pt idx="13">
                  <c:v>90.002291824525457</c:v>
                </c:pt>
                <c:pt idx="14">
                  <c:v>90.002300533457969</c:v>
                </c:pt>
                <c:pt idx="15">
                  <c:v>90.002309275484421</c:v>
                </c:pt>
                <c:pt idx="16">
                  <c:v>90.00231805073058</c:v>
                </c:pt>
                <c:pt idx="17">
                  <c:v>90.00232685932265</c:v>
                </c:pt>
                <c:pt idx="18">
                  <c:v>90.002335701387381</c:v>
                </c:pt>
                <c:pt idx="19">
                  <c:v>90.002344577051943</c:v>
                </c:pt>
                <c:pt idx="20">
                  <c:v>90.002353486444008</c:v>
                </c:pt>
                <c:pt idx="21">
                  <c:v>90.002362429691757</c:v>
                </c:pt>
                <c:pt idx="22">
                  <c:v>90.002371406923857</c:v>
                </c:pt>
                <c:pt idx="23">
                  <c:v>90.002380418269411</c:v>
                </c:pt>
                <c:pt idx="24">
                  <c:v>90.00238946385808</c:v>
                </c:pt>
                <c:pt idx="25">
                  <c:v>90.002398543819965</c:v>
                </c:pt>
                <c:pt idx="26">
                  <c:v>90.002407658285719</c:v>
                </c:pt>
                <c:pt idx="27">
                  <c:v>90.00241680738641</c:v>
                </c:pt>
                <c:pt idx="28">
                  <c:v>90.002425991253702</c:v>
                </c:pt>
                <c:pt idx="29">
                  <c:v>90.002435210019669</c:v>
                </c:pt>
                <c:pt idx="30">
                  <c:v>90.002444463816929</c:v>
                </c:pt>
                <c:pt idx="31">
                  <c:v>90.002453752778607</c:v>
                </c:pt>
                <c:pt idx="32">
                  <c:v>90.002463077038328</c:v>
                </c:pt>
                <c:pt idx="33">
                  <c:v>90.002472436730244</c:v>
                </c:pt>
                <c:pt idx="34">
                  <c:v>90.002481831988973</c:v>
                </c:pt>
                <c:pt idx="35">
                  <c:v>90.002491262949661</c:v>
                </c:pt>
                <c:pt idx="36">
                  <c:v>90.002500729747993</c:v>
                </c:pt>
                <c:pt idx="37">
                  <c:v>90.00251023252018</c:v>
                </c:pt>
                <c:pt idx="38">
                  <c:v>90.002519771402859</c:v>
                </c:pt>
                <c:pt idx="39">
                  <c:v>90.002529346533294</c:v>
                </c:pt>
                <c:pt idx="40">
                  <c:v>90.002538958049215</c:v>
                </c:pt>
                <c:pt idx="41">
                  <c:v>90.00254860608888</c:v>
                </c:pt>
                <c:pt idx="42">
                  <c:v>90.002558290791086</c:v>
                </c:pt>
                <c:pt idx="43">
                  <c:v>90.002568012295171</c:v>
                </c:pt>
                <c:pt idx="44">
                  <c:v>90.002577770740928</c:v>
                </c:pt>
                <c:pt idx="45">
                  <c:v>90.002587566268772</c:v>
                </c:pt>
                <c:pt idx="46">
                  <c:v>90.002597399019621</c:v>
                </c:pt>
                <c:pt idx="47">
                  <c:v>90.002607269134927</c:v>
                </c:pt>
                <c:pt idx="48">
                  <c:v>90.002617176756644</c:v>
                </c:pt>
                <c:pt idx="49">
                  <c:v>90.002627122027306</c:v>
                </c:pt>
                <c:pt idx="50">
                  <c:v>90.002637105090002</c:v>
                </c:pt>
                <c:pt idx="51">
                  <c:v>90.002647126088306</c:v>
                </c:pt>
                <c:pt idx="52">
                  <c:v>90.002657185166399</c:v>
                </c:pt>
                <c:pt idx="53">
                  <c:v>90.002667282468977</c:v>
                </c:pt>
                <c:pt idx="54">
                  <c:v>90.002677418141303</c:v>
                </c:pt>
                <c:pt idx="55">
                  <c:v>90.002687592329153</c:v>
                </c:pt>
                <c:pt idx="56">
                  <c:v>90.002697805178926</c:v>
                </c:pt>
                <c:pt idx="57">
                  <c:v>90.002708056837506</c:v>
                </c:pt>
                <c:pt idx="58">
                  <c:v>90.002718347452358</c:v>
                </c:pt>
                <c:pt idx="59">
                  <c:v>90.002728677171547</c:v>
                </c:pt>
                <c:pt idx="60">
                  <c:v>90.00273904614366</c:v>
                </c:pt>
                <c:pt idx="61">
                  <c:v>90.002749454517854</c:v>
                </c:pt>
                <c:pt idx="62">
                  <c:v>90.002759902443856</c:v>
                </c:pt>
                <c:pt idx="63">
                  <c:v>90.002770390071959</c:v>
                </c:pt>
                <c:pt idx="64">
                  <c:v>90.002780917553054</c:v>
                </c:pt>
                <c:pt idx="65">
                  <c:v>90.002791485038543</c:v>
                </c:pt>
                <c:pt idx="66">
                  <c:v>90.002802092680469</c:v>
                </c:pt>
                <c:pt idx="67">
                  <c:v>90.002812740631427</c:v>
                </c:pt>
                <c:pt idx="68">
                  <c:v>90.002823429044568</c:v>
                </c:pt>
                <c:pt idx="69">
                  <c:v>90.002834158073668</c:v>
                </c:pt>
                <c:pt idx="70">
                  <c:v>90.00284492787307</c:v>
                </c:pt>
                <c:pt idx="71">
                  <c:v>90.002855738597702</c:v>
                </c:pt>
                <c:pt idx="72">
                  <c:v>90.002866590403073</c:v>
                </c:pt>
                <c:pt idx="73">
                  <c:v>90.002877483445261</c:v>
                </c:pt>
                <c:pt idx="74">
                  <c:v>90.002888417881039</c:v>
                </c:pt>
                <c:pt idx="75">
                  <c:v>90.002899393867622</c:v>
                </c:pt>
                <c:pt idx="76">
                  <c:v>90.002910411562951</c:v>
                </c:pt>
                <c:pt idx="77">
                  <c:v>90.002921471125518</c:v>
                </c:pt>
                <c:pt idx="78">
                  <c:v>90.002932572714371</c:v>
                </c:pt>
                <c:pt idx="79">
                  <c:v>90.002943716489284</c:v>
                </c:pt>
                <c:pt idx="80">
                  <c:v>90.002954902610497</c:v>
                </c:pt>
                <c:pt idx="81">
                  <c:v>90.002966131238992</c:v>
                </c:pt>
                <c:pt idx="82">
                  <c:v>90.002977402536231</c:v>
                </c:pt>
                <c:pt idx="83">
                  <c:v>90.002988716664376</c:v>
                </c:pt>
                <c:pt idx="84">
                  <c:v>90.003000073786197</c:v>
                </c:pt>
                <c:pt idx="85">
                  <c:v>90.00301147406509</c:v>
                </c:pt>
                <c:pt idx="86">
                  <c:v>90.003022917664993</c:v>
                </c:pt>
                <c:pt idx="87">
                  <c:v>90.003034404750565</c:v>
                </c:pt>
                <c:pt idx="88">
                  <c:v>90.003045935487052</c:v>
                </c:pt>
                <c:pt idx="89">
                  <c:v>90.003057510040307</c:v>
                </c:pt>
                <c:pt idx="90">
                  <c:v>90.003069128576882</c:v>
                </c:pt>
                <c:pt idx="91">
                  <c:v>90.003080791263827</c:v>
                </c:pt>
                <c:pt idx="92">
                  <c:v>90.003092498268984</c:v>
                </c:pt>
                <c:pt idx="93">
                  <c:v>90.003104249760753</c:v>
                </c:pt>
                <c:pt idx="94">
                  <c:v>90.003116045908172</c:v>
                </c:pt>
                <c:pt idx="95">
                  <c:v>90.003127886880932</c:v>
                </c:pt>
                <c:pt idx="96">
                  <c:v>90.003139772849352</c:v>
                </c:pt>
                <c:pt idx="97">
                  <c:v>90.003151703984443</c:v>
                </c:pt>
                <c:pt idx="98">
                  <c:v>90.003163680457831</c:v>
                </c:pt>
                <c:pt idx="99">
                  <c:v>90.00317570244178</c:v>
                </c:pt>
                <c:pt idx="100">
                  <c:v>90.003187770109264</c:v>
                </c:pt>
                <c:pt idx="101">
                  <c:v>90.003199883633869</c:v>
                </c:pt>
                <c:pt idx="102">
                  <c:v>90.003212043189848</c:v>
                </c:pt>
                <c:pt idx="103">
                  <c:v>90.003224248952094</c:v>
                </c:pt>
                <c:pt idx="104">
                  <c:v>90.003236501096239</c:v>
                </c:pt>
                <c:pt idx="105">
                  <c:v>90.003248799798499</c:v>
                </c:pt>
                <c:pt idx="106">
                  <c:v>90.003261145235811</c:v>
                </c:pt>
                <c:pt idx="107">
                  <c:v>90.003273537585756</c:v>
                </c:pt>
                <c:pt idx="108">
                  <c:v>90.003285977026607</c:v>
                </c:pt>
                <c:pt idx="109">
                  <c:v>90.003298463737323</c:v>
                </c:pt>
                <c:pt idx="110">
                  <c:v>90.003310997897515</c:v>
                </c:pt>
                <c:pt idx="111">
                  <c:v>90.003323579687489</c:v>
                </c:pt>
                <c:pt idx="112">
                  <c:v>90.003336209288236</c:v>
                </c:pt>
                <c:pt idx="113">
                  <c:v>90.00334888688144</c:v>
                </c:pt>
                <c:pt idx="114">
                  <c:v>90.003361612649485</c:v>
                </c:pt>
                <c:pt idx="115">
                  <c:v>90.00337438677542</c:v>
                </c:pt>
                <c:pt idx="116">
                  <c:v>90.003387209443005</c:v>
                </c:pt>
                <c:pt idx="117">
                  <c:v>90.003400080836713</c:v>
                </c:pt>
                <c:pt idx="118">
                  <c:v>90.003413001141681</c:v>
                </c:pt>
                <c:pt idx="119">
                  <c:v>90.003425970543788</c:v>
                </c:pt>
                <c:pt idx="120">
                  <c:v>90.003438989229593</c:v>
                </c:pt>
                <c:pt idx="121">
                  <c:v>90.003452057386383</c:v>
                </c:pt>
                <c:pt idx="122">
                  <c:v>90.003465175202152</c:v>
                </c:pt>
                <c:pt idx="123">
                  <c:v>90.003478342865577</c:v>
                </c:pt>
                <c:pt idx="124">
                  <c:v>90.003491560566118</c:v>
                </c:pt>
                <c:pt idx="125">
                  <c:v>90.00350482849386</c:v>
                </c:pt>
                <c:pt idx="126">
                  <c:v>90.003518146839724</c:v>
                </c:pt>
                <c:pt idx="127">
                  <c:v>90.003531515795274</c:v>
                </c:pt>
                <c:pt idx="128">
                  <c:v>90.003544935552824</c:v>
                </c:pt>
                <c:pt idx="129">
                  <c:v>90.00355840630543</c:v>
                </c:pt>
                <c:pt idx="130">
                  <c:v>90.003571928246856</c:v>
                </c:pt>
                <c:pt idx="131">
                  <c:v>90.003585501571635</c:v>
                </c:pt>
                <c:pt idx="132">
                  <c:v>90.003599126475009</c:v>
                </c:pt>
                <c:pt idx="133">
                  <c:v>90.003612803153004</c:v>
                </c:pt>
                <c:pt idx="134">
                  <c:v>90.00362653180234</c:v>
                </c:pt>
                <c:pt idx="135">
                  <c:v>90.003640312620504</c:v>
                </c:pt>
                <c:pt idx="136">
                  <c:v>90.003654145805768</c:v>
                </c:pt>
                <c:pt idx="137">
                  <c:v>90.003668031557083</c:v>
                </c:pt>
                <c:pt idx="138">
                  <c:v>90.003681970074226</c:v>
                </c:pt>
                <c:pt idx="139">
                  <c:v>90.003695961557725</c:v>
                </c:pt>
                <c:pt idx="140">
                  <c:v>90.003710006208806</c:v>
                </c:pt>
                <c:pt idx="141">
                  <c:v>90.003724104229534</c:v>
                </c:pt>
                <c:pt idx="142">
                  <c:v>90.003738255822697</c:v>
                </c:pt>
                <c:pt idx="143">
                  <c:v>90.003752461191894</c:v>
                </c:pt>
                <c:pt idx="144">
                  <c:v>90.003766720541464</c:v>
                </c:pt>
                <c:pt idx="145">
                  <c:v>90.003781034076511</c:v>
                </c:pt>
                <c:pt idx="146">
                  <c:v>90.003795402002964</c:v>
                </c:pt>
                <c:pt idx="147">
                  <c:v>90.003809824527508</c:v>
                </c:pt>
                <c:pt idx="148">
                  <c:v>90.003824301857605</c:v>
                </c:pt>
                <c:pt idx="149">
                  <c:v>90.003838834201517</c:v>
                </c:pt>
                <c:pt idx="150">
                  <c:v>90.003853421768326</c:v>
                </c:pt>
                <c:pt idx="151">
                  <c:v>90.003868064767829</c:v>
                </c:pt>
                <c:pt idx="152">
                  <c:v>90.003882763410701</c:v>
                </c:pt>
                <c:pt idx="153">
                  <c:v>90.003897517908371</c:v>
                </c:pt>
                <c:pt idx="154">
                  <c:v>90.003912328473106</c:v>
                </c:pt>
                <c:pt idx="155">
                  <c:v>90.003927195317928</c:v>
                </c:pt>
                <c:pt idx="156">
                  <c:v>90.003942118656767</c:v>
                </c:pt>
                <c:pt idx="157">
                  <c:v>90.003957098704205</c:v>
                </c:pt>
                <c:pt idx="158">
                  <c:v>90.003972135675809</c:v>
                </c:pt>
                <c:pt idx="159">
                  <c:v>90.003987229787839</c:v>
                </c:pt>
                <c:pt idx="160">
                  <c:v>90.004002381257479</c:v>
                </c:pt>
                <c:pt idx="161">
                  <c:v>90.004017590302652</c:v>
                </c:pt>
                <c:pt idx="162">
                  <c:v>90.004032857142178</c:v>
                </c:pt>
                <c:pt idx="163">
                  <c:v>90.004048181995628</c:v>
                </c:pt>
                <c:pt idx="164">
                  <c:v>90.004063565083499</c:v>
                </c:pt>
                <c:pt idx="165">
                  <c:v>90.004079006627038</c:v>
                </c:pt>
                <c:pt idx="166">
                  <c:v>90.004094506848418</c:v>
                </c:pt>
                <c:pt idx="167">
                  <c:v>90.004110065970579</c:v>
                </c:pt>
                <c:pt idx="168">
                  <c:v>90.004125684217371</c:v>
                </c:pt>
                <c:pt idx="169">
                  <c:v>90.004141361813467</c:v>
                </c:pt>
                <c:pt idx="170">
                  <c:v>90.004157098984379</c:v>
                </c:pt>
                <c:pt idx="171">
                  <c:v>90.004172895956472</c:v>
                </c:pt>
                <c:pt idx="172">
                  <c:v>90.004188752957035</c:v>
                </c:pt>
                <c:pt idx="173">
                  <c:v>90.004204670214136</c:v>
                </c:pt>
                <c:pt idx="174">
                  <c:v>90.004220647956771</c:v>
                </c:pt>
                <c:pt idx="175">
                  <c:v>90.004236686414799</c:v>
                </c:pt>
                <c:pt idx="176">
                  <c:v>90.004252785818906</c:v>
                </c:pt>
                <c:pt idx="177">
                  <c:v>90.004268946400714</c:v>
                </c:pt>
                <c:pt idx="178">
                  <c:v>90.004285168392656</c:v>
                </c:pt>
                <c:pt idx="179">
                  <c:v>90.004301452028116</c:v>
                </c:pt>
                <c:pt idx="180">
                  <c:v>90.004317797541376</c:v>
                </c:pt>
                <c:pt idx="181">
                  <c:v>90.00433420516751</c:v>
                </c:pt>
                <c:pt idx="182">
                  <c:v>90.004350675142575</c:v>
                </c:pt>
                <c:pt idx="183">
                  <c:v>90.004367207703496</c:v>
                </c:pt>
                <c:pt idx="184">
                  <c:v>90.004383803088075</c:v>
                </c:pt>
                <c:pt idx="185">
                  <c:v>90.004400461535099</c:v>
                </c:pt>
                <c:pt idx="186">
                  <c:v>90.004417183284147</c:v>
                </c:pt>
                <c:pt idx="187">
                  <c:v>90.004433968575796</c:v>
                </c:pt>
                <c:pt idx="188">
                  <c:v>90.004450817651488</c:v>
                </c:pt>
                <c:pt idx="189">
                  <c:v>90.004467730753618</c:v>
                </c:pt>
                <c:pt idx="190">
                  <c:v>90.004484708125474</c:v>
                </c:pt>
                <c:pt idx="191">
                  <c:v>90.004501750011286</c:v>
                </c:pt>
                <c:pt idx="192">
                  <c:v>90.00451885665619</c:v>
                </c:pt>
                <c:pt idx="193">
                  <c:v>90.004536028306305</c:v>
                </c:pt>
                <c:pt idx="194">
                  <c:v>90.004553265208642</c:v>
                </c:pt>
                <c:pt idx="195">
                  <c:v>90.00457056761114</c:v>
                </c:pt>
                <c:pt idx="196">
                  <c:v>90.004587935762686</c:v>
                </c:pt>
                <c:pt idx="197">
                  <c:v>90.004605369913165</c:v>
                </c:pt>
                <c:pt idx="198">
                  <c:v>90.004622870313369</c:v>
                </c:pt>
                <c:pt idx="199">
                  <c:v>90.004640437215002</c:v>
                </c:pt>
                <c:pt idx="200">
                  <c:v>90.004658070870803</c:v>
                </c:pt>
                <c:pt idx="201">
                  <c:v>90.004675771534451</c:v>
                </c:pt>
                <c:pt idx="202">
                  <c:v>90.004693539460533</c:v>
                </c:pt>
                <c:pt idx="203">
                  <c:v>90.004711374904673</c:v>
                </c:pt>
                <c:pt idx="204">
                  <c:v>90.004729278123449</c:v>
                </c:pt>
                <c:pt idx="205">
                  <c:v>90.004747249374375</c:v>
                </c:pt>
                <c:pt idx="206">
                  <c:v>90.004765288916005</c:v>
                </c:pt>
                <c:pt idx="207">
                  <c:v>90.004783397007813</c:v>
                </c:pt>
                <c:pt idx="208">
                  <c:v>90.004801573910299</c:v>
                </c:pt>
                <c:pt idx="209">
                  <c:v>90.004819819884943</c:v>
                </c:pt>
                <c:pt idx="210">
                  <c:v>90.00483813519422</c:v>
                </c:pt>
                <c:pt idx="211">
                  <c:v>90.004856520101583</c:v>
                </c:pt>
                <c:pt idx="212">
                  <c:v>90.004874974871555</c:v>
                </c:pt>
                <c:pt idx="213">
                  <c:v>90.004893499769551</c:v>
                </c:pt>
                <c:pt idx="214">
                  <c:v>90.004912095062096</c:v>
                </c:pt>
                <c:pt idx="215">
                  <c:v>90.004930761016695</c:v>
                </c:pt>
                <c:pt idx="216">
                  <c:v>90.004949497901805</c:v>
                </c:pt>
                <c:pt idx="217">
                  <c:v>90.004968305987035</c:v>
                </c:pt>
                <c:pt idx="218">
                  <c:v>90.004987185542916</c:v>
                </c:pt>
                <c:pt idx="219">
                  <c:v>90.005006136841004</c:v>
                </c:pt>
                <c:pt idx="220">
                  <c:v>90.005025160153963</c:v>
                </c:pt>
                <c:pt idx="221">
                  <c:v>90.005044255755422</c:v>
                </c:pt>
                <c:pt idx="222">
                  <c:v>90.005063423920078</c:v>
                </c:pt>
                <c:pt idx="223">
                  <c:v>90.005082664923705</c:v>
                </c:pt>
                <c:pt idx="224">
                  <c:v>90.005101979043047</c:v>
                </c:pt>
                <c:pt idx="225">
                  <c:v>90.00512136655594</c:v>
                </c:pt>
                <c:pt idx="226">
                  <c:v>90.005140827741329</c:v>
                </c:pt>
                <c:pt idx="227">
                  <c:v>90.005160362879124</c:v>
                </c:pt>
                <c:pt idx="228">
                  <c:v>90.005179972250332</c:v>
                </c:pt>
                <c:pt idx="229">
                  <c:v>90.00519965613708</c:v>
                </c:pt>
                <c:pt idx="230">
                  <c:v>90.00521941482252</c:v>
                </c:pt>
                <c:pt idx="231">
                  <c:v>90.005239248590854</c:v>
                </c:pt>
                <c:pt idx="232">
                  <c:v>90.005259157727423</c:v>
                </c:pt>
                <c:pt idx="233">
                  <c:v>90.005279142518631</c:v>
                </c:pt>
                <c:pt idx="234">
                  <c:v>90.005299203251951</c:v>
                </c:pt>
                <c:pt idx="235">
                  <c:v>90.005319340215948</c:v>
                </c:pt>
                <c:pt idx="236">
                  <c:v>90.00533955370031</c:v>
                </c:pt>
                <c:pt idx="237">
                  <c:v>90.005359843995819</c:v>
                </c:pt>
                <c:pt idx="238">
                  <c:v>90.005380211394382</c:v>
                </c:pt>
                <c:pt idx="239">
                  <c:v>90.005400656188925</c:v>
                </c:pt>
                <c:pt idx="240">
                  <c:v>90.0054211786736</c:v>
                </c:pt>
                <c:pt idx="241">
                  <c:v>90.005441779143624</c:v>
                </c:pt>
                <c:pt idx="242">
                  <c:v>90.005462457895305</c:v>
                </c:pt>
                <c:pt idx="243">
                  <c:v>90.005483215226178</c:v>
                </c:pt>
                <c:pt idx="244">
                  <c:v>90.005504051434784</c:v>
                </c:pt>
                <c:pt idx="245">
                  <c:v>90.005524966820872</c:v>
                </c:pt>
                <c:pt idx="246">
                  <c:v>90.005545961685328</c:v>
                </c:pt>
                <c:pt idx="247">
                  <c:v>90.005567036330149</c:v>
                </c:pt>
                <c:pt idx="248">
                  <c:v>90.005588191058536</c:v>
                </c:pt>
                <c:pt idx="249">
                  <c:v>90.005609426174757</c:v>
                </c:pt>
                <c:pt idx="250">
                  <c:v>90.005630741984305</c:v>
                </c:pt>
                <c:pt idx="251">
                  <c:v>90.00565213879382</c:v>
                </c:pt>
                <c:pt idx="252">
                  <c:v>90.00567361691111</c:v>
                </c:pt>
                <c:pt idx="253">
                  <c:v>90.005695176645105</c:v>
                </c:pt>
                <c:pt idx="254">
                  <c:v>90.005716818305984</c:v>
                </c:pt>
                <c:pt idx="255">
                  <c:v>90.005738542205066</c:v>
                </c:pt>
                <c:pt idx="256">
                  <c:v>90.005760348654832</c:v>
                </c:pt>
                <c:pt idx="257">
                  <c:v>90.005782237969001</c:v>
                </c:pt>
                <c:pt idx="258">
                  <c:v>90.005804210462429</c:v>
                </c:pt>
                <c:pt idx="259">
                  <c:v>90.005826266451209</c:v>
                </c:pt>
                <c:pt idx="260">
                  <c:v>90.005848406252625</c:v>
                </c:pt>
                <c:pt idx="261">
                  <c:v>90.005870630185143</c:v>
                </c:pt>
                <c:pt idx="262">
                  <c:v>90.005892938568493</c:v>
                </c:pt>
                <c:pt idx="263">
                  <c:v>90.005915331723571</c:v>
                </c:pt>
                <c:pt idx="264">
                  <c:v>90.005937809972508</c:v>
                </c:pt>
                <c:pt idx="265">
                  <c:v>90.005960373638644</c:v>
                </c:pt>
                <c:pt idx="266">
                  <c:v>90.005983023046596</c:v>
                </c:pt>
                <c:pt idx="267">
                  <c:v>90.00600575852215</c:v>
                </c:pt>
                <c:pt idx="268">
                  <c:v>90.006028580392353</c:v>
                </c:pt>
                <c:pt idx="269">
                  <c:v>90.006051488985563</c:v>
                </c:pt>
                <c:pt idx="270">
                  <c:v>90.006074484631256</c:v>
                </c:pt>
                <c:pt idx="271">
                  <c:v>90.006097567660277</c:v>
                </c:pt>
                <c:pt idx="272">
                  <c:v>90.006120738404661</c:v>
                </c:pt>
                <c:pt idx="273">
                  <c:v>90.006143997197725</c:v>
                </c:pt>
                <c:pt idx="274">
                  <c:v>90.006167344374063</c:v>
                </c:pt>
                <c:pt idx="275">
                  <c:v>90.006190780269506</c:v>
                </c:pt>
                <c:pt idx="276">
                  <c:v>90.006214305221206</c:v>
                </c:pt>
                <c:pt idx="277">
                  <c:v>90.006237919567596</c:v>
                </c:pt>
                <c:pt idx="278">
                  <c:v>90.006261623648314</c:v>
                </c:pt>
                <c:pt idx="279">
                  <c:v>90.006285417804392</c:v>
                </c:pt>
                <c:pt idx="280">
                  <c:v>90.006309302378114</c:v>
                </c:pt>
                <c:pt idx="281">
                  <c:v>90.00633327771304</c:v>
                </c:pt>
                <c:pt idx="282">
                  <c:v>90.006357344154111</c:v>
                </c:pt>
                <c:pt idx="283">
                  <c:v>90.006381502047475</c:v>
                </c:pt>
                <c:pt idx="284">
                  <c:v>90.006405751740658</c:v>
                </c:pt>
                <c:pt idx="285">
                  <c:v>90.006430093582523</c:v>
                </c:pt>
                <c:pt idx="286">
                  <c:v>90.006454527923211</c:v>
                </c:pt>
                <c:pt idx="287">
                  <c:v>90.006479055114227</c:v>
                </c:pt>
                <c:pt idx="288">
                  <c:v>90.006503675508384</c:v>
                </c:pt>
                <c:pt idx="289">
                  <c:v>90.006528389459874</c:v>
                </c:pt>
                <c:pt idx="290">
                  <c:v>90.006553197324195</c:v>
                </c:pt>
                <c:pt idx="291">
                  <c:v>90.006578099458238</c:v>
                </c:pt>
                <c:pt idx="292">
                  <c:v>90.006603096220203</c:v>
                </c:pt>
                <c:pt idx="293">
                  <c:v>90.006628187969667</c:v>
                </c:pt>
                <c:pt idx="294">
                  <c:v>90.006653375067614</c:v>
                </c:pt>
                <c:pt idx="295">
                  <c:v>90.006678657876336</c:v>
                </c:pt>
                <c:pt idx="296">
                  <c:v>90.006704036759544</c:v>
                </c:pt>
                <c:pt idx="297">
                  <c:v>90.006729512082316</c:v>
                </c:pt>
                <c:pt idx="298">
                  <c:v>90.006755084211107</c:v>
                </c:pt>
                <c:pt idx="299">
                  <c:v>90.006780753513823</c:v>
                </c:pt>
                <c:pt idx="300">
                  <c:v>90.006806520359689</c:v>
                </c:pt>
                <c:pt idx="301">
                  <c:v>90.006832385119338</c:v>
                </c:pt>
                <c:pt idx="302">
                  <c:v>90.006858348164897</c:v>
                </c:pt>
                <c:pt idx="303">
                  <c:v>90.006884409869812</c:v>
                </c:pt>
                <c:pt idx="304">
                  <c:v>90.006910570609008</c:v>
                </c:pt>
                <c:pt idx="305">
                  <c:v>90.006936830758775</c:v>
                </c:pt>
                <c:pt idx="306">
                  <c:v>90.006963190696922</c:v>
                </c:pt>
                <c:pt idx="307">
                  <c:v>90.006989650802623</c:v>
                </c:pt>
                <c:pt idx="308">
                  <c:v>90.007016211456502</c:v>
                </c:pt>
                <c:pt idx="309">
                  <c:v>90.00704287304066</c:v>
                </c:pt>
                <c:pt idx="310">
                  <c:v>90.007069635938606</c:v>
                </c:pt>
                <c:pt idx="311">
                  <c:v>90.00709650053534</c:v>
                </c:pt>
                <c:pt idx="312">
                  <c:v>90.007123467217298</c:v>
                </c:pt>
                <c:pt idx="313">
                  <c:v>90.007150536372436</c:v>
                </c:pt>
                <c:pt idx="314">
                  <c:v>90.007177708390131</c:v>
                </c:pt>
                <c:pt idx="315">
                  <c:v>90.007204983661239</c:v>
                </c:pt>
                <c:pt idx="316">
                  <c:v>90.007232362578165</c:v>
                </c:pt>
                <c:pt idx="317">
                  <c:v>90.007259845534719</c:v>
                </c:pt>
                <c:pt idx="318">
                  <c:v>90.007287432926276</c:v>
                </c:pt>
                <c:pt idx="319">
                  <c:v>90.007315125149688</c:v>
                </c:pt>
                <c:pt idx="320">
                  <c:v>90.007342922603272</c:v>
                </c:pt>
                <c:pt idx="321">
                  <c:v>90.007370825686948</c:v>
                </c:pt>
                <c:pt idx="322">
                  <c:v>90.007398834802061</c:v>
                </c:pt>
                <c:pt idx="323">
                  <c:v>90.007426950351586</c:v>
                </c:pt>
                <c:pt idx="324">
                  <c:v>90.007455172739924</c:v>
                </c:pt>
                <c:pt idx="325">
                  <c:v>90.007483502373077</c:v>
                </c:pt>
                <c:pt idx="326">
                  <c:v>90.007511939658556</c:v>
                </c:pt>
                <c:pt idx="327">
                  <c:v>90.007540485005478</c:v>
                </c:pt>
                <c:pt idx="328">
                  <c:v>90.007569138824437</c:v>
                </c:pt>
                <c:pt idx="329">
                  <c:v>90.007597901527618</c:v>
                </c:pt>
                <c:pt idx="330">
                  <c:v>90.007626773528813</c:v>
                </c:pt>
                <c:pt idx="331">
                  <c:v>90.007655755243292</c:v>
                </c:pt>
                <c:pt idx="332">
                  <c:v>90.007684847088044</c:v>
                </c:pt>
                <c:pt idx="333">
                  <c:v>90.007714049481507</c:v>
                </c:pt>
                <c:pt idx="334">
                  <c:v>90.007743362843755</c:v>
                </c:pt>
                <c:pt idx="335">
                  <c:v>90.007772787596508</c:v>
                </c:pt>
                <c:pt idx="336">
                  <c:v>90.007802324163009</c:v>
                </c:pt>
                <c:pt idx="337">
                  <c:v>90.007831972968162</c:v>
                </c:pt>
                <c:pt idx="338">
                  <c:v>90.007861734438464</c:v>
                </c:pt>
                <c:pt idx="339">
                  <c:v>90.007891609002058</c:v>
                </c:pt>
                <c:pt idx="340">
                  <c:v>90.007921597088696</c:v>
                </c:pt>
                <c:pt idx="341">
                  <c:v>90.007951699129706</c:v>
                </c:pt>
                <c:pt idx="342">
                  <c:v>90.007981915558176</c:v>
                </c:pt>
                <c:pt idx="343">
                  <c:v>90.008012246808761</c:v>
                </c:pt>
                <c:pt idx="344">
                  <c:v>90.008042693317748</c:v>
                </c:pt>
                <c:pt idx="345">
                  <c:v>90.008073255523144</c:v>
                </c:pt>
                <c:pt idx="346">
                  <c:v>90.008103933864618</c:v>
                </c:pt>
                <c:pt idx="347">
                  <c:v>90.008134728783418</c:v>
                </c:pt>
                <c:pt idx="348">
                  <c:v>90.008165640722581</c:v>
                </c:pt>
                <c:pt idx="349">
                  <c:v>90.00819667012675</c:v>
                </c:pt>
                <c:pt idx="350">
                  <c:v>90.008227817442332</c:v>
                </c:pt>
                <c:pt idx="351">
                  <c:v>90.008259083117352</c:v>
                </c:pt>
                <c:pt idx="352">
                  <c:v>90.008290467601569</c:v>
                </c:pt>
                <c:pt idx="353">
                  <c:v>90.008321971346462</c:v>
                </c:pt>
                <c:pt idx="354">
                  <c:v>90.008353594805229</c:v>
                </c:pt>
                <c:pt idx="355">
                  <c:v>90.00838533843276</c:v>
                </c:pt>
                <c:pt idx="356">
                  <c:v>90.008417202685706</c:v>
                </c:pt>
                <c:pt idx="357">
                  <c:v>90.008449188022439</c:v>
                </c:pt>
                <c:pt idx="358">
                  <c:v>90.008481294903063</c:v>
                </c:pt>
                <c:pt idx="359">
                  <c:v>90.00851352378946</c:v>
                </c:pt>
                <c:pt idx="360">
                  <c:v>90.008545875145217</c:v>
                </c:pt>
                <c:pt idx="361">
                  <c:v>90.008578349435737</c:v>
                </c:pt>
                <c:pt idx="362">
                  <c:v>90.008610947128147</c:v>
                </c:pt>
                <c:pt idx="363">
                  <c:v>90.008643668691391</c:v>
                </c:pt>
                <c:pt idx="364">
                  <c:v>90.008676514596175</c:v>
                </c:pt>
                <c:pt idx="365">
                  <c:v>90.008709485314967</c:v>
                </c:pt>
                <c:pt idx="366">
                  <c:v>90.008742581322068</c:v>
                </c:pt>
                <c:pt idx="367">
                  <c:v>90.008775803093584</c:v>
                </c:pt>
                <c:pt idx="368">
                  <c:v>90.008809151107414</c:v>
                </c:pt>
                <c:pt idx="369">
                  <c:v>90.008842625843243</c:v>
                </c:pt>
                <c:pt idx="370">
                  <c:v>90.008876227782636</c:v>
                </c:pt>
                <c:pt idx="371">
                  <c:v>90.008909957408946</c:v>
                </c:pt>
                <c:pt idx="372">
                  <c:v>90.008943815207388</c:v>
                </c:pt>
                <c:pt idx="373">
                  <c:v>90.008977801665026</c:v>
                </c:pt>
                <c:pt idx="374">
                  <c:v>90.009011917270726</c:v>
                </c:pt>
                <c:pt idx="375">
                  <c:v>90.009046162515276</c:v>
                </c:pt>
                <c:pt idx="376">
                  <c:v>90.009080537891265</c:v>
                </c:pt>
                <c:pt idx="377">
                  <c:v>90.009115043893232</c:v>
                </c:pt>
                <c:pt idx="378">
                  <c:v>90.009149681017504</c:v>
                </c:pt>
                <c:pt idx="379">
                  <c:v>90.009184449762387</c:v>
                </c:pt>
                <c:pt idx="380">
                  <c:v>90.009219350628001</c:v>
                </c:pt>
                <c:pt idx="381">
                  <c:v>90.009254384116375</c:v>
                </c:pt>
                <c:pt idx="382">
                  <c:v>90.009289550731523</c:v>
                </c:pt>
                <c:pt idx="383">
                  <c:v>90.009324850979326</c:v>
                </c:pt>
                <c:pt idx="384">
                  <c:v>90.009360285367521</c:v>
                </c:pt>
                <c:pt idx="385">
                  <c:v>90.009395854405867</c:v>
                </c:pt>
                <c:pt idx="386">
                  <c:v>90.009431558606067</c:v>
                </c:pt>
                <c:pt idx="387">
                  <c:v>90.009467398481661</c:v>
                </c:pt>
                <c:pt idx="388">
                  <c:v>90.00950337454826</c:v>
                </c:pt>
                <c:pt idx="389">
                  <c:v>90.009539487323366</c:v>
                </c:pt>
                <c:pt idx="390">
                  <c:v>90.009575737326472</c:v>
                </c:pt>
                <c:pt idx="391">
                  <c:v>90.009612125079002</c:v>
                </c:pt>
                <c:pt idx="392">
                  <c:v>90.00964865110447</c:v>
                </c:pt>
                <c:pt idx="393">
                  <c:v>90.009685315928223</c:v>
                </c:pt>
                <c:pt idx="394">
                  <c:v>90.009722120077754</c:v>
                </c:pt>
                <c:pt idx="395">
                  <c:v>90.009759064082459</c:v>
                </c:pt>
                <c:pt idx="396">
                  <c:v>90.009796148473811</c:v>
                </c:pt>
                <c:pt idx="397">
                  <c:v>90.009833373785227</c:v>
                </c:pt>
                <c:pt idx="398">
                  <c:v>90.00987074055223</c:v>
                </c:pt>
                <c:pt idx="399">
                  <c:v>90.009908249312346</c:v>
                </c:pt>
                <c:pt idx="400">
                  <c:v>90.009945900605146</c:v>
                </c:pt>
                <c:pt idx="401">
                  <c:v>90.009983694972206</c:v>
                </c:pt>
                <c:pt idx="402">
                  <c:v>90.010021632957248</c:v>
                </c:pt>
                <c:pt idx="403">
                  <c:v>90.010059715105967</c:v>
                </c:pt>
                <c:pt idx="404">
                  <c:v>90.010097941966237</c:v>
                </c:pt>
                <c:pt idx="405">
                  <c:v>90.010136314087916</c:v>
                </c:pt>
                <c:pt idx="406">
                  <c:v>90.010174832022983</c:v>
                </c:pt>
                <c:pt idx="407">
                  <c:v>90.010213496325534</c:v>
                </c:pt>
                <c:pt idx="408">
                  <c:v>90.010252307551752</c:v>
                </c:pt>
                <c:pt idx="409">
                  <c:v>90.010291266259969</c:v>
                </c:pt>
                <c:pt idx="410">
                  <c:v>90.010330373010547</c:v>
                </c:pt>
                <c:pt idx="411">
                  <c:v>90.010369628366135</c:v>
                </c:pt>
                <c:pt idx="412">
                  <c:v>90.010409032891317</c:v>
                </c:pt>
                <c:pt idx="413">
                  <c:v>90.010448587153007</c:v>
                </c:pt>
                <c:pt idx="414">
                  <c:v>90.010488291720151</c:v>
                </c:pt>
                <c:pt idx="415">
                  <c:v>90.010528147163924</c:v>
                </c:pt>
                <c:pt idx="416">
                  <c:v>90.010568154057623</c:v>
                </c:pt>
                <c:pt idx="417">
                  <c:v>90.0106083129768</c:v>
                </c:pt>
                <c:pt idx="418">
                  <c:v>90.010648624499098</c:v>
                </c:pt>
                <c:pt idx="419">
                  <c:v>90.010689089204405</c:v>
                </c:pt>
                <c:pt idx="420">
                  <c:v>90.010729707674813</c:v>
                </c:pt>
                <c:pt idx="421">
                  <c:v>90.010770480494656</c:v>
                </c:pt>
                <c:pt idx="422">
                  <c:v>90.01081140825039</c:v>
                </c:pt>
                <c:pt idx="423">
                  <c:v>90.010852491530798</c:v>
                </c:pt>
                <c:pt idx="424">
                  <c:v>90.010893730926867</c:v>
                </c:pt>
                <c:pt idx="425">
                  <c:v>90.010935127031814</c:v>
                </c:pt>
                <c:pt idx="426">
                  <c:v>90.010976680441132</c:v>
                </c:pt>
                <c:pt idx="427">
                  <c:v>90.011018391752586</c:v>
                </c:pt>
                <c:pt idx="428">
                  <c:v>90.011060261566129</c:v>
                </c:pt>
                <c:pt idx="429">
                  <c:v>90.011102290484146</c:v>
                </c:pt>
                <c:pt idx="430">
                  <c:v>90.011144479111152</c:v>
                </c:pt>
                <c:pt idx="431">
                  <c:v>90.011186828054079</c:v>
                </c:pt>
                <c:pt idx="432">
                  <c:v>90.011229337922103</c:v>
                </c:pt>
                <c:pt idx="433">
                  <c:v>90.011272009326717</c:v>
                </c:pt>
                <c:pt idx="434">
                  <c:v>90.011314842881774</c:v>
                </c:pt>
                <c:pt idx="435">
                  <c:v>90.011357839203384</c:v>
                </c:pt>
                <c:pt idx="436">
                  <c:v>90.011400998910119</c:v>
                </c:pt>
                <c:pt idx="437">
                  <c:v>90.011444322622793</c:v>
                </c:pt>
                <c:pt idx="438">
                  <c:v>90.011487810964624</c:v>
                </c:pt>
                <c:pt idx="439">
                  <c:v>90.011531464561173</c:v>
                </c:pt>
                <c:pt idx="440">
                  <c:v>90.011575284040433</c:v>
                </c:pt>
                <c:pt idx="441">
                  <c:v>90.011619270032725</c:v>
                </c:pt>
                <c:pt idx="442">
                  <c:v>90.011663423170788</c:v>
                </c:pt>
                <c:pt idx="443">
                  <c:v>90.011707744089776</c:v>
                </c:pt>
                <c:pt idx="444">
                  <c:v>90.011752233427217</c:v>
                </c:pt>
                <c:pt idx="445">
                  <c:v>90.011796891823138</c:v>
                </c:pt>
                <c:pt idx="446">
                  <c:v>90.0118417199199</c:v>
                </c:pt>
                <c:pt idx="447">
                  <c:v>90.011886718362376</c:v>
                </c:pt>
                <c:pt idx="448">
                  <c:v>90.011931887797871</c:v>
                </c:pt>
                <c:pt idx="449">
                  <c:v>90.011977228876162</c:v>
                </c:pt>
                <c:pt idx="450">
                  <c:v>90.012022742249428</c:v>
                </c:pt>
                <c:pt idx="451">
                  <c:v>90.01206842857242</c:v>
                </c:pt>
                <c:pt idx="452">
                  <c:v>90.012114288502332</c:v>
                </c:pt>
                <c:pt idx="453">
                  <c:v>90.012160322698833</c:v>
                </c:pt>
                <c:pt idx="454">
                  <c:v>90.012206531824148</c:v>
                </c:pt>
                <c:pt idx="455">
                  <c:v>90.012252916542977</c:v>
                </c:pt>
                <c:pt idx="456">
                  <c:v>90.012299477522589</c:v>
                </c:pt>
                <c:pt idx="457">
                  <c:v>90.012346215432714</c:v>
                </c:pt>
                <c:pt idx="458">
                  <c:v>90.012393130945725</c:v>
                </c:pt>
                <c:pt idx="459">
                  <c:v>90.012440224736466</c:v>
                </c:pt>
                <c:pt idx="460">
                  <c:v>90.012487497482383</c:v>
                </c:pt>
                <c:pt idx="461">
                  <c:v>90.012534949863522</c:v>
                </c:pt>
                <c:pt idx="462">
                  <c:v>90.012582582562445</c:v>
                </c:pt>
                <c:pt idx="463">
                  <c:v>90.012630396264342</c:v>
                </c:pt>
                <c:pt idx="464">
                  <c:v>90.012678391657033</c:v>
                </c:pt>
                <c:pt idx="465">
                  <c:v>90.012726569430939</c:v>
                </c:pt>
                <c:pt idx="466">
                  <c:v>90.012774930279079</c:v>
                </c:pt>
                <c:pt idx="467">
                  <c:v>90.012823474897104</c:v>
                </c:pt>
                <c:pt idx="468">
                  <c:v>90.012872203983335</c:v>
                </c:pt>
                <c:pt idx="469">
                  <c:v>90.012921118238737</c:v>
                </c:pt>
                <c:pt idx="470">
                  <c:v>90.012970218366945</c:v>
                </c:pt>
                <c:pt idx="471">
                  <c:v>90.013019505074254</c:v>
                </c:pt>
                <c:pt idx="472">
                  <c:v>90.013068979069644</c:v>
                </c:pt>
                <c:pt idx="473">
                  <c:v>90.013118641064821</c:v>
                </c:pt>
                <c:pt idx="474">
                  <c:v>90.013168491774124</c:v>
                </c:pt>
                <c:pt idx="475">
                  <c:v>90.013218531914674</c:v>
                </c:pt>
                <c:pt idx="476">
                  <c:v>90.013268762206295</c:v>
                </c:pt>
                <c:pt idx="477">
                  <c:v>90.01331918337155</c:v>
                </c:pt>
                <c:pt idx="478">
                  <c:v>90.01336979613572</c:v>
                </c:pt>
                <c:pt idx="479">
                  <c:v>90.013420601226869</c:v>
                </c:pt>
                <c:pt idx="480">
                  <c:v>90.013471599375848</c:v>
                </c:pt>
                <c:pt idx="481">
                  <c:v>90.013522791316234</c:v>
                </c:pt>
                <c:pt idx="482">
                  <c:v>90.01357417778442</c:v>
                </c:pt>
                <c:pt idx="483">
                  <c:v>90.013625759519599</c:v>
                </c:pt>
                <c:pt idx="484">
                  <c:v>90.01367753726376</c:v>
                </c:pt>
                <c:pt idx="485">
                  <c:v>90.013729511761724</c:v>
                </c:pt>
                <c:pt idx="486">
                  <c:v>90.013781683761138</c:v>
                </c:pt>
                <c:pt idx="487">
                  <c:v>90.013834054012491</c:v>
                </c:pt>
                <c:pt idx="488">
                  <c:v>90.01388662326913</c:v>
                </c:pt>
                <c:pt idx="489">
                  <c:v>90.013939392287227</c:v>
                </c:pt>
                <c:pt idx="490">
                  <c:v>90.013992361825856</c:v>
                </c:pt>
                <c:pt idx="491">
                  <c:v>90.014045532647017</c:v>
                </c:pt>
                <c:pt idx="492">
                  <c:v>90.014098905515539</c:v>
                </c:pt>
                <c:pt idx="493">
                  <c:v>90.014152481199176</c:v>
                </c:pt>
                <c:pt idx="494">
                  <c:v>90.014206260468598</c:v>
                </c:pt>
                <c:pt idx="495">
                  <c:v>90.014260244097443</c:v>
                </c:pt>
                <c:pt idx="496">
                  <c:v>90.014314432862221</c:v>
                </c:pt>
                <c:pt idx="497">
                  <c:v>90.014368827542441</c:v>
                </c:pt>
                <c:pt idx="498">
                  <c:v>90.01442342892058</c:v>
                </c:pt>
                <c:pt idx="499">
                  <c:v>90.014478237782043</c:v>
                </c:pt>
                <c:pt idx="500">
                  <c:v>90.014533254915236</c:v>
                </c:pt>
                <c:pt idx="501">
                  <c:v>90.014588481111602</c:v>
                </c:pt>
                <c:pt idx="502">
                  <c:v>90.014643917165557</c:v>
                </c:pt>
                <c:pt idx="503">
                  <c:v>90.014699563874501</c:v>
                </c:pt>
                <c:pt idx="504">
                  <c:v>90.014755422038917</c:v>
                </c:pt>
                <c:pt idx="505">
                  <c:v>90.014811492462329</c:v>
                </c:pt>
                <c:pt idx="506">
                  <c:v>90.014867775951288</c:v>
                </c:pt>
                <c:pt idx="507">
                  <c:v>90.014924273315401</c:v>
                </c:pt>
                <c:pt idx="508">
                  <c:v>90.014980985367401</c:v>
                </c:pt>
                <c:pt idx="509">
                  <c:v>90.015037912923049</c:v>
                </c:pt>
                <c:pt idx="510">
                  <c:v>90.015095056801258</c:v>
                </c:pt>
                <c:pt idx="511">
                  <c:v>90.015152417824012</c:v>
                </c:pt>
                <c:pt idx="512">
                  <c:v>90.015209996816466</c:v>
                </c:pt>
                <c:pt idx="513">
                  <c:v>90.015267794606856</c:v>
                </c:pt>
                <c:pt idx="514">
                  <c:v>90.01532581202656</c:v>
                </c:pt>
                <c:pt idx="515">
                  <c:v>90.015384049910196</c:v>
                </c:pt>
                <c:pt idx="516">
                  <c:v>90.015442509095465</c:v>
                </c:pt>
                <c:pt idx="517">
                  <c:v>90.015501190423308</c:v>
                </c:pt>
                <c:pt idx="518">
                  <c:v>90.015560094737836</c:v>
                </c:pt>
                <c:pt idx="519">
                  <c:v>90.015619222886357</c:v>
                </c:pt>
                <c:pt idx="520">
                  <c:v>90.015678575719406</c:v>
                </c:pt>
                <c:pt idx="521">
                  <c:v>90.015738154090783</c:v>
                </c:pt>
                <c:pt idx="522">
                  <c:v>90.015797958857519</c:v>
                </c:pt>
                <c:pt idx="523">
                  <c:v>90.015857990879837</c:v>
                </c:pt>
                <c:pt idx="524">
                  <c:v>90.015918251021318</c:v>
                </c:pt>
                <c:pt idx="525">
                  <c:v>90.015978740148782</c:v>
                </c:pt>
                <c:pt idx="526">
                  <c:v>90.01603945913233</c:v>
                </c:pt>
                <c:pt idx="527">
                  <c:v>90.016100408845404</c:v>
                </c:pt>
                <c:pt idx="528">
                  <c:v>90.016161590164728</c:v>
                </c:pt>
                <c:pt idx="529">
                  <c:v>90.016223003970396</c:v>
                </c:pt>
                <c:pt idx="530">
                  <c:v>90.016284651145781</c:v>
                </c:pt>
                <c:pt idx="531">
                  <c:v>90.016346532577728</c:v>
                </c:pt>
                <c:pt idx="532">
                  <c:v>90.016408649156318</c:v>
                </c:pt>
                <c:pt idx="533">
                  <c:v>90.016471001775116</c:v>
                </c:pt>
                <c:pt idx="534">
                  <c:v>90.016533591331026</c:v>
                </c:pt>
                <c:pt idx="535">
                  <c:v>90.016596418724376</c:v>
                </c:pt>
                <c:pt idx="536">
                  <c:v>90.016659484858906</c:v>
                </c:pt>
                <c:pt idx="537">
                  <c:v>90.016722790641822</c:v>
                </c:pt>
                <c:pt idx="538">
                  <c:v>90.016786336983742</c:v>
                </c:pt>
                <c:pt idx="539">
                  <c:v>90.016850124798765</c:v>
                </c:pt>
                <c:pt idx="540">
                  <c:v>90.016914155004429</c:v>
                </c:pt>
                <c:pt idx="541">
                  <c:v>90.01697842852181</c:v>
                </c:pt>
                <c:pt idx="542">
                  <c:v>90.017042946275438</c:v>
                </c:pt>
                <c:pt idx="543">
                  <c:v>90.017107709193397</c:v>
                </c:pt>
                <c:pt idx="544">
                  <c:v>90.017172718207277</c:v>
                </c:pt>
                <c:pt idx="545">
                  <c:v>90.017237974252168</c:v>
                </c:pt>
                <c:pt idx="546">
                  <c:v>90.017303478266797</c:v>
                </c:pt>
                <c:pt idx="547">
                  <c:v>90.017369231193385</c:v>
                </c:pt>
                <c:pt idx="548">
                  <c:v>90.01743523397775</c:v>
                </c:pt>
                <c:pt idx="549">
                  <c:v>90.017501487569348</c:v>
                </c:pt>
                <c:pt idx="550">
                  <c:v>90.017567992921173</c:v>
                </c:pt>
                <c:pt idx="551">
                  <c:v>90.017634750989899</c:v>
                </c:pt>
                <c:pt idx="552">
                  <c:v>90.017701762735825</c:v>
                </c:pt>
                <c:pt idx="553">
                  <c:v>90.017769029122846</c:v>
                </c:pt>
                <c:pt idx="554">
                  <c:v>90.017836551118563</c:v>
                </c:pt>
                <c:pt idx="555">
                  <c:v>90.017904329694261</c:v>
                </c:pt>
                <c:pt idx="556">
                  <c:v>90.017972365824932</c:v>
                </c:pt>
                <c:pt idx="557">
                  <c:v>90.018040660489177</c:v>
                </c:pt>
                <c:pt idx="558">
                  <c:v>90.018109214669437</c:v>
                </c:pt>
                <c:pt idx="559">
                  <c:v>90.018178029351802</c:v>
                </c:pt>
                <c:pt idx="560">
                  <c:v>90.018247105526157</c:v>
                </c:pt>
                <c:pt idx="561">
                  <c:v>90.018316444186098</c:v>
                </c:pt>
                <c:pt idx="562">
                  <c:v>90.018386046329056</c:v>
                </c:pt>
                <c:pt idx="563">
                  <c:v>90.018455912956199</c:v>
                </c:pt>
                <c:pt idx="564">
                  <c:v>90.018526045072534</c:v>
                </c:pt>
                <c:pt idx="565">
                  <c:v>90.018596443686889</c:v>
                </c:pt>
                <c:pt idx="566">
                  <c:v>90.018667109811872</c:v>
                </c:pt>
                <c:pt idx="567">
                  <c:v>90.018738044464016</c:v>
                </c:pt>
                <c:pt idx="568">
                  <c:v>90.018809248663644</c:v>
                </c:pt>
                <c:pt idx="569">
                  <c:v>90.018880723435032</c:v>
                </c:pt>
                <c:pt idx="570">
                  <c:v>90.018952469806237</c:v>
                </c:pt>
                <c:pt idx="571">
                  <c:v>90.019024488809364</c:v>
                </c:pt>
                <c:pt idx="572">
                  <c:v>90.0190967814803</c:v>
                </c:pt>
                <c:pt idx="573">
                  <c:v>90.019169348858995</c:v>
                </c:pt>
                <c:pt idx="574">
                  <c:v>90.019242191989221</c:v>
                </c:pt>
                <c:pt idx="575">
                  <c:v>90.019315311918845</c:v>
                </c:pt>
                <c:pt idx="576">
                  <c:v>90.019388709699626</c:v>
                </c:pt>
                <c:pt idx="577">
                  <c:v>90.019462386387332</c:v>
                </c:pt>
                <c:pt idx="578">
                  <c:v>90.019536343041764</c:v>
                </c:pt>
                <c:pt idx="579">
                  <c:v>90.019610580726749</c:v>
                </c:pt>
                <c:pt idx="580">
                  <c:v>90.019685100510159</c:v>
                </c:pt>
                <c:pt idx="581">
                  <c:v>90.019759903463878</c:v>
                </c:pt>
                <c:pt idx="582">
                  <c:v>90.019834990663938</c:v>
                </c:pt>
                <c:pt idx="583">
                  <c:v>90.019910363190419</c:v>
                </c:pt>
                <c:pt idx="584">
                  <c:v>90.019986022127455</c:v>
                </c:pt>
                <c:pt idx="585">
                  <c:v>90.020061968563397</c:v>
                </c:pt>
                <c:pt idx="586">
                  <c:v>90.020138203590676</c:v>
                </c:pt>
                <c:pt idx="587">
                  <c:v>90.020214728305845</c:v>
                </c:pt>
                <c:pt idx="588">
                  <c:v>90.020291543809719</c:v>
                </c:pt>
                <c:pt idx="589">
                  <c:v>90.020368651207178</c:v>
                </c:pt>
                <c:pt idx="590">
                  <c:v>90.020446051607408</c:v>
                </c:pt>
                <c:pt idx="591">
                  <c:v>90.0205237461237</c:v>
                </c:pt>
                <c:pt idx="592">
                  <c:v>90.020601735873669</c:v>
                </c:pt>
                <c:pt idx="593">
                  <c:v>90.020680021979146</c:v>
                </c:pt>
                <c:pt idx="594">
                  <c:v>90.020758605566186</c:v>
                </c:pt>
                <c:pt idx="595">
                  <c:v>90.020837487765192</c:v>
                </c:pt>
                <c:pt idx="596">
                  <c:v>90.020916669710815</c:v>
                </c:pt>
                <c:pt idx="597">
                  <c:v>90.020996152541997</c:v>
                </c:pt>
                <c:pt idx="598">
                  <c:v>90.021075937402074</c:v>
                </c:pt>
                <c:pt idx="599">
                  <c:v>90.021156025438671</c:v>
                </c:pt>
                <c:pt idx="600">
                  <c:v>90.021236417803806</c:v>
                </c:pt>
                <c:pt idx="601">
                  <c:v>90.021317115653829</c:v>
                </c:pt>
                <c:pt idx="602">
                  <c:v>90.021398120149541</c:v>
                </c:pt>
                <c:pt idx="603">
                  <c:v>90.021479432456104</c:v>
                </c:pt>
                <c:pt idx="604">
                  <c:v>90.021561053743142</c:v>
                </c:pt>
                <c:pt idx="605">
                  <c:v>90.021642985184712</c:v>
                </c:pt>
                <c:pt idx="606">
                  <c:v>90.021725227959294</c:v>
                </c:pt>
                <c:pt idx="607">
                  <c:v>90.02180778324994</c:v>
                </c:pt>
                <c:pt idx="608">
                  <c:v>90.021890652244096</c:v>
                </c:pt>
                <c:pt idx="609">
                  <c:v>90.021973836133753</c:v>
                </c:pt>
                <c:pt idx="610">
                  <c:v>90.022057336115452</c:v>
                </c:pt>
                <c:pt idx="611">
                  <c:v>90.02214115339028</c:v>
                </c:pt>
                <c:pt idx="612">
                  <c:v>90.022225289163856</c:v>
                </c:pt>
                <c:pt idx="613">
                  <c:v>90.022309744646392</c:v>
                </c:pt>
                <c:pt idx="614">
                  <c:v>90.022394521052703</c:v>
                </c:pt>
                <c:pt idx="615">
                  <c:v>90.022479619602251</c:v>
                </c:pt>
                <c:pt idx="616">
                  <c:v>90.022565041519059</c:v>
                </c:pt>
                <c:pt idx="617">
                  <c:v>90.022650788031854</c:v>
                </c:pt>
                <c:pt idx="618">
                  <c:v>90.02273686037401</c:v>
                </c:pt>
                <c:pt idx="619">
                  <c:v>90.022823259783621</c:v>
                </c:pt>
                <c:pt idx="620">
                  <c:v>90.022909987503411</c:v>
                </c:pt>
                <c:pt idx="621">
                  <c:v>90.022997044780922</c:v>
                </c:pt>
                <c:pt idx="622">
                  <c:v>90.023084432868345</c:v>
                </c:pt>
                <c:pt idx="623">
                  <c:v>90.023172153022699</c:v>
                </c:pt>
                <c:pt idx="624">
                  <c:v>90.023260206505725</c:v>
                </c:pt>
                <c:pt idx="625">
                  <c:v>90.023348594584007</c:v>
                </c:pt>
                <c:pt idx="626">
                  <c:v>90.023437318528892</c:v>
                </c:pt>
                <c:pt idx="627">
                  <c:v>90.023526379616598</c:v>
                </c:pt>
                <c:pt idx="628">
                  <c:v>90.023615779128164</c:v>
                </c:pt>
                <c:pt idx="629">
                  <c:v>90.023705518349516</c:v>
                </c:pt>
                <c:pt idx="630">
                  <c:v>90.023795598571439</c:v>
                </c:pt>
                <c:pt idx="631">
                  <c:v>90.023886021089666</c:v>
                </c:pt>
                <c:pt idx="632">
                  <c:v>90.023976787204788</c:v>
                </c:pt>
                <c:pt idx="633">
                  <c:v>90.024067898222384</c:v>
                </c:pt>
                <c:pt idx="634">
                  <c:v>90.024159355453008</c:v>
                </c:pt>
                <c:pt idx="635">
                  <c:v>90.02425116021216</c:v>
                </c:pt>
                <c:pt idx="636">
                  <c:v>90.024343313820324</c:v>
                </c:pt>
                <c:pt idx="637">
                  <c:v>90.024435817603049</c:v>
                </c:pt>
                <c:pt idx="638">
                  <c:v>90.024528672890867</c:v>
                </c:pt>
                <c:pt idx="639">
                  <c:v>90.024621881019428</c:v>
                </c:pt>
                <c:pt idx="640">
                  <c:v>90.02471544332937</c:v>
                </c:pt>
                <c:pt idx="641">
                  <c:v>90.024809361166518</c:v>
                </c:pt>
                <c:pt idx="642">
                  <c:v>90.024903635881742</c:v>
                </c:pt>
                <c:pt idx="643">
                  <c:v>90.024998268831098</c:v>
                </c:pt>
                <c:pt idx="644">
                  <c:v>90.025093261375716</c:v>
                </c:pt>
                <c:pt idx="645">
                  <c:v>90.025188614881969</c:v>
                </c:pt>
                <c:pt idx="646">
                  <c:v>90.025284330721405</c:v>
                </c:pt>
                <c:pt idx="647">
                  <c:v>90.025380410270756</c:v>
                </c:pt>
                <c:pt idx="648">
                  <c:v>90.025476854912014</c:v>
                </c:pt>
                <c:pt idx="649">
                  <c:v>90.025573666032415</c:v>
                </c:pt>
                <c:pt idx="650">
                  <c:v>90.025670845024436</c:v>
                </c:pt>
                <c:pt idx="651">
                  <c:v>90.025768393285901</c:v>
                </c:pt>
                <c:pt idx="652">
                  <c:v>90.025866312219875</c:v>
                </c:pt>
                <c:pt idx="653">
                  <c:v>90.025964603234826</c:v>
                </c:pt>
                <c:pt idx="654">
                  <c:v>90.026063267744476</c:v>
                </c:pt>
                <c:pt idx="655">
                  <c:v>90.02616230716805</c:v>
                </c:pt>
                <c:pt idx="656">
                  <c:v>90.026261722930073</c:v>
                </c:pt>
                <c:pt idx="657">
                  <c:v>90.026361516460469</c:v>
                </c:pt>
                <c:pt idx="658">
                  <c:v>90.026461689194647</c:v>
                </c:pt>
                <c:pt idx="659">
                  <c:v>90.026562242573448</c:v>
                </c:pt>
                <c:pt idx="660">
                  <c:v>90.026663178043194</c:v>
                </c:pt>
                <c:pt idx="661">
                  <c:v>90.026764497055694</c:v>
                </c:pt>
                <c:pt idx="662">
                  <c:v>90.026866201068231</c:v>
                </c:pt>
                <c:pt idx="663">
                  <c:v>90.026968291543739</c:v>
                </c:pt>
                <c:pt idx="664">
                  <c:v>90.027070769950569</c:v>
                </c:pt>
                <c:pt idx="665">
                  <c:v>90.027173637762758</c:v>
                </c:pt>
                <c:pt idx="666">
                  <c:v>90.027276896459881</c:v>
                </c:pt>
                <c:pt idx="667">
                  <c:v>90.027380547527187</c:v>
                </c:pt>
                <c:pt idx="668">
                  <c:v>90.02748459245548</c:v>
                </c:pt>
                <c:pt idx="669">
                  <c:v>90.027589032741318</c:v>
                </c:pt>
                <c:pt idx="670">
                  <c:v>90.027693869886917</c:v>
                </c:pt>
                <c:pt idx="671">
                  <c:v>90.027799105400177</c:v>
                </c:pt>
                <c:pt idx="672">
                  <c:v>90.027904740794753</c:v>
                </c:pt>
                <c:pt idx="673">
                  <c:v>90.028010777590012</c:v>
                </c:pt>
                <c:pt idx="674">
                  <c:v>90.028117217311149</c:v>
                </c:pt>
                <c:pt idx="675">
                  <c:v>90.028224061489098</c:v>
                </c:pt>
                <c:pt idx="676">
                  <c:v>90.028331311660651</c:v>
                </c:pt>
                <c:pt idx="677">
                  <c:v>90.028438969368423</c:v>
                </c:pt>
                <c:pt idx="678">
                  <c:v>90.028547036160873</c:v>
                </c:pt>
                <c:pt idx="679">
                  <c:v>90.028655513592341</c:v>
                </c:pt>
                <c:pt idx="680">
                  <c:v>90.028764403223107</c:v>
                </c:pt>
                <c:pt idx="681">
                  <c:v>90.028873706619365</c:v>
                </c:pt>
                <c:pt idx="682">
                  <c:v>90.028983425353232</c:v>
                </c:pt>
                <c:pt idx="683">
                  <c:v>90.029093561002838</c:v>
                </c:pt>
                <c:pt idx="684">
                  <c:v>90.029204115152268</c:v>
                </c:pt>
                <c:pt idx="685">
                  <c:v>90.029315089391645</c:v>
                </c:pt>
                <c:pt idx="686">
                  <c:v>90.029426485317117</c:v>
                </c:pt>
                <c:pt idx="687">
                  <c:v>90.029538304530945</c:v>
                </c:pt>
                <c:pt idx="688">
                  <c:v>90.029650548641413</c:v>
                </c:pt>
                <c:pt idx="689">
                  <c:v>90.029763219262946</c:v>
                </c:pt>
                <c:pt idx="690">
                  <c:v>90.029876318016093</c:v>
                </c:pt>
                <c:pt idx="691">
                  <c:v>90.029989846527542</c:v>
                </c:pt>
                <c:pt idx="692">
                  <c:v>90.030103806430233</c:v>
                </c:pt>
                <c:pt idx="693">
                  <c:v>90.030218199363205</c:v>
                </c:pt>
                <c:pt idx="694">
                  <c:v>90.030333026971817</c:v>
                </c:pt>
                <c:pt idx="695">
                  <c:v>90.030448290907614</c:v>
                </c:pt>
                <c:pt idx="696">
                  <c:v>90.030563992828434</c:v>
                </c:pt>
                <c:pt idx="697">
                  <c:v>90.030680134398423</c:v>
                </c:pt>
                <c:pt idx="698">
                  <c:v>90.030796717288055</c:v>
                </c:pt>
                <c:pt idx="699">
                  <c:v>90.030913743174082</c:v>
                </c:pt>
                <c:pt idx="700">
                  <c:v>90.031031213739737</c:v>
                </c:pt>
                <c:pt idx="701">
                  <c:v>90.031149130674549</c:v>
                </c:pt>
                <c:pt idx="702">
                  <c:v>90.031267495674541</c:v>
                </c:pt>
                <c:pt idx="703">
                  <c:v>90.031386310442088</c:v>
                </c:pt>
                <c:pt idx="704">
                  <c:v>90.031505576686129</c:v>
                </c:pt>
                <c:pt idx="705">
                  <c:v>90.031625296122044</c:v>
                </c:pt>
                <c:pt idx="706">
                  <c:v>90.031745470471719</c:v>
                </c:pt>
                <c:pt idx="707">
                  <c:v>90.031866101463606</c:v>
                </c:pt>
                <c:pt idx="708">
                  <c:v>90.031987190832709</c:v>
                </c:pt>
                <c:pt idx="709">
                  <c:v>90.032108740320638</c:v>
                </c:pt>
                <c:pt idx="710">
                  <c:v>90.032230751675584</c:v>
                </c:pt>
                <c:pt idx="711">
                  <c:v>90.032353226652432</c:v>
                </c:pt>
                <c:pt idx="712">
                  <c:v>90.032476167012661</c:v>
                </c:pt>
                <c:pt idx="713">
                  <c:v>90.032599574524511</c:v>
                </c:pt>
                <c:pt idx="714">
                  <c:v>90.032723450962919</c:v>
                </c:pt>
                <c:pt idx="715">
                  <c:v>90.032847798109529</c:v>
                </c:pt>
                <c:pt idx="716">
                  <c:v>90.032972617752762</c:v>
                </c:pt>
                <c:pt idx="717">
                  <c:v>90.033097911687889</c:v>
                </c:pt>
                <c:pt idx="718">
                  <c:v>90.033223681716962</c:v>
                </c:pt>
                <c:pt idx="719">
                  <c:v>90.03334992964885</c:v>
                </c:pt>
                <c:pt idx="720">
                  <c:v>90.033476657299303</c:v>
                </c:pt>
                <c:pt idx="721">
                  <c:v>90.033603866491021</c:v>
                </c:pt>
                <c:pt idx="722">
                  <c:v>90.03373155905355</c:v>
                </c:pt>
                <c:pt idx="723">
                  <c:v>90.033859736823445</c:v>
                </c:pt>
                <c:pt idx="724">
                  <c:v>90.033988401644208</c:v>
                </c:pt>
                <c:pt idx="725">
                  <c:v>90.034117555366365</c:v>
                </c:pt>
                <c:pt idx="726">
                  <c:v>90.034247199847428</c:v>
                </c:pt>
                <c:pt idx="727">
                  <c:v>90.034377336952033</c:v>
                </c:pt>
                <c:pt idx="728">
                  <c:v>90.034507968551821</c:v>
                </c:pt>
                <c:pt idx="729">
                  <c:v>90.034639096525581</c:v>
                </c:pt>
                <c:pt idx="730">
                  <c:v>90.034770722759234</c:v>
                </c:pt>
                <c:pt idx="731">
                  <c:v>90.034902849145908</c:v>
                </c:pt>
                <c:pt idx="732">
                  <c:v>90.035035477585822</c:v>
                </c:pt>
                <c:pt idx="733">
                  <c:v>90.035168609986513</c:v>
                </c:pt>
                <c:pt idx="734">
                  <c:v>90.035302248262695</c:v>
                </c:pt>
                <c:pt idx="735">
                  <c:v>90.035436394336372</c:v>
                </c:pt>
                <c:pt idx="736">
                  <c:v>90.035571050136895</c:v>
                </c:pt>
                <c:pt idx="737">
                  <c:v>90.035706217600861</c:v>
                </c:pt>
                <c:pt idx="738">
                  <c:v>90.03584189867226</c:v>
                </c:pt>
                <c:pt idx="739">
                  <c:v>90.035978095302525</c:v>
                </c:pt>
                <c:pt idx="740">
                  <c:v>90.036114809450382</c:v>
                </c:pt>
                <c:pt idx="741">
                  <c:v>90.036252043082087</c:v>
                </c:pt>
                <c:pt idx="742">
                  <c:v>90.036389798171342</c:v>
                </c:pt>
                <c:pt idx="743">
                  <c:v>90.036528076699327</c:v>
                </c:pt>
                <c:pt idx="744">
                  <c:v>90.036666880654764</c:v>
                </c:pt>
                <c:pt idx="745">
                  <c:v>90.036806212033923</c:v>
                </c:pt>
                <c:pt idx="746">
                  <c:v>90.036946072840664</c:v>
                </c:pt>
                <c:pt idx="747">
                  <c:v>90.037086465086418</c:v>
                </c:pt>
                <c:pt idx="748">
                  <c:v>90.037227390790335</c:v>
                </c:pt>
                <c:pt idx="749">
                  <c:v>90.037368851979139</c:v>
                </c:pt>
                <c:pt idx="750">
                  <c:v>90.037510850687326</c:v>
                </c:pt>
                <c:pt idx="751">
                  <c:v>90.037653388957096</c:v>
                </c:pt>
                <c:pt idx="752">
                  <c:v>90.03779646883838</c:v>
                </c:pt>
                <c:pt idx="753">
                  <c:v>90.037940092388908</c:v>
                </c:pt>
                <c:pt idx="754">
                  <c:v>90.038084261674243</c:v>
                </c:pt>
                <c:pt idx="755">
                  <c:v>90.038228978767805</c:v>
                </c:pt>
                <c:pt idx="756">
                  <c:v>90.038374245750816</c:v>
                </c:pt>
                <c:pt idx="757">
                  <c:v>90.0385200647125</c:v>
                </c:pt>
                <c:pt idx="758">
                  <c:v>90.038666437749896</c:v>
                </c:pt>
                <c:pt idx="759">
                  <c:v>90.038813366968171</c:v>
                </c:pt>
                <c:pt idx="760">
                  <c:v>90.038960854480308</c:v>
                </c:pt>
                <c:pt idx="761">
                  <c:v>90.03910890240742</c:v>
                </c:pt>
                <c:pt idx="762">
                  <c:v>90.039257512878692</c:v>
                </c:pt>
                <c:pt idx="763">
                  <c:v>90.03940668803132</c:v>
                </c:pt>
                <c:pt idx="764">
                  <c:v>90.039556430010649</c:v>
                </c:pt>
                <c:pt idx="765">
                  <c:v>90.039706740970217</c:v>
                </c:pt>
                <c:pt idx="766">
                  <c:v>90.039857623071654</c:v>
                </c:pt>
                <c:pt idx="767">
                  <c:v>90.040009078484871</c:v>
                </c:pt>
                <c:pt idx="768">
                  <c:v>90.040161109387967</c:v>
                </c:pt>
                <c:pt idx="769">
                  <c:v>90.040313717967365</c:v>
                </c:pt>
                <c:pt idx="770">
                  <c:v>90.040466906417763</c:v>
                </c:pt>
                <c:pt idx="771">
                  <c:v>90.040620676942169</c:v>
                </c:pt>
                <c:pt idx="772">
                  <c:v>90.040775031752005</c:v>
                </c:pt>
                <c:pt idx="773">
                  <c:v>90.040929973067094</c:v>
                </c:pt>
                <c:pt idx="774">
                  <c:v>90.041085503115596</c:v>
                </c:pt>
                <c:pt idx="775">
                  <c:v>90.041241624134258</c:v>
                </c:pt>
                <c:pt idx="776">
                  <c:v>90.041398338368225</c:v>
                </c:pt>
                <c:pt idx="777">
                  <c:v>90.041555648071224</c:v>
                </c:pt>
                <c:pt idx="778">
                  <c:v>90.04171355550551</c:v>
                </c:pt>
                <c:pt idx="779">
                  <c:v>90.041872062941962</c:v>
                </c:pt>
                <c:pt idx="780">
                  <c:v>90.042031172660046</c:v>
                </c:pt>
                <c:pt idx="781">
                  <c:v>90.042190886947893</c:v>
                </c:pt>
                <c:pt idx="782">
                  <c:v>90.042351208102346</c:v>
                </c:pt>
                <c:pt idx="783">
                  <c:v>90.042512138428947</c:v>
                </c:pt>
                <c:pt idx="784">
                  <c:v>90.04267368024199</c:v>
                </c:pt>
                <c:pt idx="785">
                  <c:v>90.042835835864551</c:v>
                </c:pt>
                <c:pt idx="786">
                  <c:v>90.042998607628576</c:v>
                </c:pt>
                <c:pt idx="787">
                  <c:v>90.043161997874805</c:v>
                </c:pt>
                <c:pt idx="788">
                  <c:v>90.043326008952917</c:v>
                </c:pt>
                <c:pt idx="789">
                  <c:v>90.043490643221446</c:v>
                </c:pt>
                <c:pt idx="790">
                  <c:v>90.043655903047977</c:v>
                </c:pt>
                <c:pt idx="791">
                  <c:v>90.043821790809005</c:v>
                </c:pt>
                <c:pt idx="792">
                  <c:v>90.043988308890064</c:v>
                </c:pt>
                <c:pt idx="793">
                  <c:v>90.044155459685783</c:v>
                </c:pt>
                <c:pt idx="794">
                  <c:v>90.044323245599855</c:v>
                </c:pt>
                <c:pt idx="795">
                  <c:v>90.044491669045101</c:v>
                </c:pt>
                <c:pt idx="796">
                  <c:v>90.044660732443475</c:v>
                </c:pt>
                <c:pt idx="797">
                  <c:v>90.044830438226214</c:v>
                </c:pt>
                <c:pt idx="798">
                  <c:v>90.045000788833718</c:v>
                </c:pt>
                <c:pt idx="799">
                  <c:v>90.045171786715642</c:v>
                </c:pt>
                <c:pt idx="800">
                  <c:v>90.045343434330974</c:v>
                </c:pt>
                <c:pt idx="801">
                  <c:v>90.04551573414804</c:v>
                </c:pt>
                <c:pt idx="802">
                  <c:v>90.045688688644503</c:v>
                </c:pt>
                <c:pt idx="803">
                  <c:v>90.045862300307505</c:v>
                </c:pt>
                <c:pt idx="804">
                  <c:v>90.046036571633564</c:v>
                </c:pt>
                <c:pt idx="805">
                  <c:v>90.046211505128696</c:v>
                </c:pt>
                <c:pt idx="806">
                  <c:v>90.046387103308419</c:v>
                </c:pt>
                <c:pt idx="807">
                  <c:v>90.046563368697832</c:v>
                </c:pt>
                <c:pt idx="808">
                  <c:v>90.046740303831626</c:v>
                </c:pt>
                <c:pt idx="809">
                  <c:v>90.04691791125407</c:v>
                </c:pt>
                <c:pt idx="810">
                  <c:v>90.047096193519124</c:v>
                </c:pt>
                <c:pt idx="811">
                  <c:v>90.047275153190427</c:v>
                </c:pt>
                <c:pt idx="812">
                  <c:v>90.047454792841407</c:v>
                </c:pt>
                <c:pt idx="813">
                  <c:v>90.047635115055172</c:v>
                </c:pt>
                <c:pt idx="814">
                  <c:v>90.047816122424692</c:v>
                </c:pt>
                <c:pt idx="815">
                  <c:v>90.047997817552812</c:v>
                </c:pt>
                <c:pt idx="816">
                  <c:v>90.048180203052198</c:v>
                </c:pt>
                <c:pt idx="817">
                  <c:v>90.04836328154542</c:v>
                </c:pt>
                <c:pt idx="818">
                  <c:v>90.048547055665082</c:v>
                </c:pt>
                <c:pt idx="819">
                  <c:v>90.048731528053708</c:v>
                </c:pt>
                <c:pt idx="820">
                  <c:v>90.048916701363964</c:v>
                </c:pt>
                <c:pt idx="821">
                  <c:v>90.049102578258413</c:v>
                </c:pt>
                <c:pt idx="822">
                  <c:v>90.049289161409902</c:v>
                </c:pt>
                <c:pt idx="823">
                  <c:v>90.049476453501313</c:v>
                </c:pt>
                <c:pt idx="824">
                  <c:v>90.049664457225745</c:v>
                </c:pt>
                <c:pt idx="825">
                  <c:v>90.049853175286543</c:v>
                </c:pt>
                <c:pt idx="826">
                  <c:v>90.05004261039727</c:v>
                </c:pt>
                <c:pt idx="827">
                  <c:v>90.05023276528182</c:v>
                </c:pt>
                <c:pt idx="828">
                  <c:v>90.050423642674446</c:v>
                </c:pt>
                <c:pt idx="829">
                  <c:v>90.050615245319719</c:v>
                </c:pt>
                <c:pt idx="830">
                  <c:v>90.050807575972726</c:v>
                </c:pt>
                <c:pt idx="831">
                  <c:v>90.051000637398886</c:v>
                </c:pt>
                <c:pt idx="832">
                  <c:v>90.051194432374231</c:v>
                </c:pt>
                <c:pt idx="833">
                  <c:v>90.051388963685284</c:v>
                </c:pt>
                <c:pt idx="834">
                  <c:v>90.051584234129109</c:v>
                </c:pt>
                <c:pt idx="835">
                  <c:v>90.051780246513445</c:v>
                </c:pt>
                <c:pt idx="836">
                  <c:v>90.051977003656674</c:v>
                </c:pt>
                <c:pt idx="837">
                  <c:v>90.052174508387864</c:v>
                </c:pt>
                <c:pt idx="838">
                  <c:v>90.052372763546842</c:v>
                </c:pt>
                <c:pt idx="839">
                  <c:v>90.052571771984162</c:v>
                </c:pt>
                <c:pt idx="840">
                  <c:v>90.052771536561295</c:v>
                </c:pt>
                <c:pt idx="841">
                  <c:v>90.052972060150466</c:v>
                </c:pt>
                <c:pt idx="842">
                  <c:v>90.053173345634889</c:v>
                </c:pt>
                <c:pt idx="843">
                  <c:v>90.053375395908674</c:v>
                </c:pt>
                <c:pt idx="844">
                  <c:v>90.053578213876918</c:v>
                </c:pt>
                <c:pt idx="845">
                  <c:v>90.053781802455745</c:v>
                </c:pt>
                <c:pt idx="846">
                  <c:v>90.053986164572393</c:v>
                </c:pt>
                <c:pt idx="847">
                  <c:v>90.05419130316514</c:v>
                </c:pt>
                <c:pt idx="848">
                  <c:v>90.054397221183478</c:v>
                </c:pt>
                <c:pt idx="849">
                  <c:v>90.054603921588082</c:v>
                </c:pt>
                <c:pt idx="850">
                  <c:v>90.054811407350797</c:v>
                </c:pt>
                <c:pt idx="851">
                  <c:v>90.055019681454823</c:v>
                </c:pt>
                <c:pt idx="852">
                  <c:v>90.055228746894699</c:v>
                </c:pt>
                <c:pt idx="853">
                  <c:v>90.055438606676219</c:v>
                </c:pt>
                <c:pt idx="854">
                  <c:v>90.055649263816719</c:v>
                </c:pt>
                <c:pt idx="855">
                  <c:v>90.055860721344899</c:v>
                </c:pt>
                <c:pt idx="856">
                  <c:v>90.056072982300989</c:v>
                </c:pt>
                <c:pt idx="857">
                  <c:v>90.056286049736741</c:v>
                </c:pt>
                <c:pt idx="858">
                  <c:v>90.056499926715489</c:v>
                </c:pt>
                <c:pt idx="859">
                  <c:v>90.05671461631222</c:v>
                </c:pt>
                <c:pt idx="860">
                  <c:v>90.056930121613561</c:v>
                </c:pt>
                <c:pt idx="861">
                  <c:v>90.057146445717876</c:v>
                </c:pt>
                <c:pt idx="862">
                  <c:v>90.057363591735239</c:v>
                </c:pt>
                <c:pt idx="863">
                  <c:v>90.05758156278759</c:v>
                </c:pt>
                <c:pt idx="864">
                  <c:v>90.057800362008706</c:v>
                </c:pt>
                <c:pt idx="865">
                  <c:v>90.058019992544189</c:v>
                </c:pt>
                <c:pt idx="866">
                  <c:v>90.05824045755169</c:v>
                </c:pt>
                <c:pt idx="867">
                  <c:v>90.058461760200757</c:v>
                </c:pt>
                <c:pt idx="868">
                  <c:v>90.058683903672986</c:v>
                </c:pt>
                <c:pt idx="869">
                  <c:v>90.058906891162081</c:v>
                </c:pt>
                <c:pt idx="870">
                  <c:v>90.059130725873786</c:v>
                </c:pt>
                <c:pt idx="871">
                  <c:v>90.059355411026118</c:v>
                </c:pt>
                <c:pt idx="872">
                  <c:v>90.059580949849192</c:v>
                </c:pt>
                <c:pt idx="873">
                  <c:v>90.059807345585497</c:v>
                </c:pt>
                <c:pt idx="874">
                  <c:v>90.060034601489704</c:v>
                </c:pt>
                <c:pt idx="875">
                  <c:v>90.060262720828959</c:v>
                </c:pt>
                <c:pt idx="876">
                  <c:v>90.060491706882701</c:v>
                </c:pt>
                <c:pt idx="877">
                  <c:v>90.060721562942888</c:v>
                </c:pt>
                <c:pt idx="878">
                  <c:v>90.060952292313885</c:v>
                </c:pt>
                <c:pt idx="879">
                  <c:v>90.061183898312692</c:v>
                </c:pt>
                <c:pt idx="880">
                  <c:v>90.061416384268824</c:v>
                </c:pt>
                <c:pt idx="881">
                  <c:v>90.061649753524463</c:v>
                </c:pt>
                <c:pt idx="882">
                  <c:v>90.061884009434479</c:v>
                </c:pt>
                <c:pt idx="883">
                  <c:v>90.062119155366418</c:v>
                </c:pt>
                <c:pt idx="884">
                  <c:v>90.062355194700686</c:v>
                </c:pt>
                <c:pt idx="885">
                  <c:v>90.062592130830424</c:v>
                </c:pt>
                <c:pt idx="886">
                  <c:v>90.062829967161733</c:v>
                </c:pt>
                <c:pt idx="887">
                  <c:v>90.063068707113587</c:v>
                </c:pt>
                <c:pt idx="888">
                  <c:v>90.063308354117908</c:v>
                </c:pt>
                <c:pt idx="889">
                  <c:v>90.063548911619719</c:v>
                </c:pt>
                <c:pt idx="890">
                  <c:v>90.063790383077063</c:v>
                </c:pt>
                <c:pt idx="891">
                  <c:v>90.064032771961067</c:v>
                </c:pt>
                <c:pt idx="892">
                  <c:v>90.064276081756077</c:v>
                </c:pt>
                <c:pt idx="893">
                  <c:v>90.064520315959697</c:v>
                </c:pt>
                <c:pt idx="894">
                  <c:v>90.064765478082677</c:v>
                </c:pt>
                <c:pt idx="895">
                  <c:v>90.065011571649222</c:v>
                </c:pt>
                <c:pt idx="896">
                  <c:v>90.065258600196785</c:v>
                </c:pt>
                <c:pt idx="897">
                  <c:v>90.065506567276344</c:v>
                </c:pt>
                <c:pt idx="898">
                  <c:v>90.065755476452281</c:v>
                </c:pt>
                <c:pt idx="899">
                  <c:v>90.066005331302534</c:v>
                </c:pt>
                <c:pt idx="900">
                  <c:v>90.066256135418584</c:v>
                </c:pt>
                <c:pt idx="901">
                  <c:v>90.066507892405539</c:v>
                </c:pt>
                <c:pt idx="902">
                  <c:v>90.066760605882237</c:v>
                </c:pt>
                <c:pt idx="903">
                  <c:v>90.067014279481143</c:v>
                </c:pt>
                <c:pt idx="904">
                  <c:v>90.067268916848604</c:v>
                </c:pt>
                <c:pt idx="905">
                  <c:v>90.067524521644756</c:v>
                </c:pt>
                <c:pt idx="906">
                  <c:v>90.067781097543588</c:v>
                </c:pt>
                <c:pt idx="907">
                  <c:v>90.06803864823307</c:v>
                </c:pt>
                <c:pt idx="908">
                  <c:v>90.068297177415133</c:v>
                </c:pt>
                <c:pt idx="909">
                  <c:v>90.068556688805785</c:v>
                </c:pt>
                <c:pt idx="910">
                  <c:v>90.068817186135064</c:v>
                </c:pt>
                <c:pt idx="911">
                  <c:v>90.069078673147217</c:v>
                </c:pt>
                <c:pt idx="912">
                  <c:v>90.069341153600675</c:v>
                </c:pt>
                <c:pt idx="913">
                  <c:v>90.06960463126812</c:v>
                </c:pt>
                <c:pt idx="914">
                  <c:v>90.069869109936519</c:v>
                </c:pt>
                <c:pt idx="915">
                  <c:v>90.070134593407246</c:v>
                </c:pt>
                <c:pt idx="916">
                  <c:v>90.070401085496087</c:v>
                </c:pt>
                <c:pt idx="917">
                  <c:v>90.07066859003325</c:v>
                </c:pt>
                <c:pt idx="918">
                  <c:v>90.070937110863525</c:v>
                </c:pt>
                <c:pt idx="919">
                  <c:v>90.071206651846254</c:v>
                </c:pt>
                <c:pt idx="920">
                  <c:v>90.071477216855413</c:v>
                </c:pt>
                <c:pt idx="921">
                  <c:v>90.071748809779692</c:v>
                </c:pt>
                <c:pt idx="922">
                  <c:v>90.072021434522526</c:v>
                </c:pt>
                <c:pt idx="923">
                  <c:v>90.072295095002104</c:v>
                </c:pt>
                <c:pt idx="924">
                  <c:v>90.072569795151537</c:v>
                </c:pt>
                <c:pt idx="925">
                  <c:v>90.072845538918827</c:v>
                </c:pt>
                <c:pt idx="926">
                  <c:v>90.073122330266955</c:v>
                </c:pt>
                <c:pt idx="927">
                  <c:v>90.07340017317388</c:v>
                </c:pt>
                <c:pt idx="928">
                  <c:v>90.073679071632696</c:v>
                </c:pt>
                <c:pt idx="929">
                  <c:v>90.073959029651661</c:v>
                </c:pt>
                <c:pt idx="930">
                  <c:v>90.074240051254179</c:v>
                </c:pt>
                <c:pt idx="931">
                  <c:v>90.074522140478891</c:v>
                </c:pt>
                <c:pt idx="932">
                  <c:v>90.074805301379854</c:v>
                </c:pt>
                <c:pt idx="933">
                  <c:v>90.07508953802639</c:v>
                </c:pt>
                <c:pt idx="934">
                  <c:v>90.075374854503281</c:v>
                </c:pt>
                <c:pt idx="935">
                  <c:v>90.075661254910827</c:v>
                </c:pt>
                <c:pt idx="936">
                  <c:v>90.075948743364847</c:v>
                </c:pt>
                <c:pt idx="937">
                  <c:v>90.076237323996779</c:v>
                </c:pt>
                <c:pt idx="938">
                  <c:v>90.076527000953675</c:v>
                </c:pt>
                <c:pt idx="939">
                  <c:v>90.076817778398407</c:v>
                </c:pt>
                <c:pt idx="940">
                  <c:v>90.077109660509564</c:v>
                </c:pt>
                <c:pt idx="941">
                  <c:v>90.077402651481535</c:v>
                </c:pt>
                <c:pt idx="942">
                  <c:v>90.077696755524713</c:v>
                </c:pt>
                <c:pt idx="943">
                  <c:v>90.077991976865349</c:v>
                </c:pt>
                <c:pt idx="944">
                  <c:v>90.078288319745823</c:v>
                </c:pt>
                <c:pt idx="945">
                  <c:v>90.07858578842449</c:v>
                </c:pt>
                <c:pt idx="946">
                  <c:v>90.078884387175918</c:v>
                </c:pt>
                <c:pt idx="947">
                  <c:v>90.079184120290847</c:v>
                </c:pt>
                <c:pt idx="948">
                  <c:v>90.079484992076303</c:v>
                </c:pt>
                <c:pt idx="949">
                  <c:v>90.079787006855653</c:v>
                </c:pt>
                <c:pt idx="950">
                  <c:v>90.080090168968567</c:v>
                </c:pt>
                <c:pt idx="951">
                  <c:v>90.080394482771254</c:v>
                </c:pt>
                <c:pt idx="952">
                  <c:v>90.08069995263638</c:v>
                </c:pt>
                <c:pt idx="953">
                  <c:v>90.081006582953236</c:v>
                </c:pt>
                <c:pt idx="954">
                  <c:v>90.081314378127715</c:v>
                </c:pt>
                <c:pt idx="955">
                  <c:v>90.081623342582404</c:v>
                </c:pt>
                <c:pt idx="956">
                  <c:v>90.081933480756632</c:v>
                </c:pt>
                <c:pt idx="957">
                  <c:v>90.082244797106654</c:v>
                </c:pt>
                <c:pt idx="958">
                  <c:v>90.082557296105449</c:v>
                </c:pt>
                <c:pt idx="959">
                  <c:v>90.082870982243122</c:v>
                </c:pt>
                <c:pt idx="960">
                  <c:v>90.083185860026688</c:v>
                </c:pt>
                <c:pt idx="961">
                  <c:v>90.083501933980244</c:v>
                </c:pt>
                <c:pt idx="962">
                  <c:v>90.083819208645068</c:v>
                </c:pt>
                <c:pt idx="963">
                  <c:v>90.084137688579617</c:v>
                </c:pt>
                <c:pt idx="964">
                  <c:v>90.084457378359659</c:v>
                </c:pt>
                <c:pt idx="965">
                  <c:v>90.084778282578284</c:v>
                </c:pt>
                <c:pt idx="966">
                  <c:v>90.085100405845964</c:v>
                </c:pt>
                <c:pt idx="967">
                  <c:v>90.085423752790661</c:v>
                </c:pt>
                <c:pt idx="968">
                  <c:v>90.085748328057861</c:v>
                </c:pt>
                <c:pt idx="969">
                  <c:v>90.086074136310671</c:v>
                </c:pt>
                <c:pt idx="970">
                  <c:v>90.086401182229849</c:v>
                </c:pt>
                <c:pt idx="971">
                  <c:v>90.086729470513902</c:v>
                </c:pt>
                <c:pt idx="972">
                  <c:v>90.087059005879127</c:v>
                </c:pt>
                <c:pt idx="973">
                  <c:v>90.087389793059671</c:v>
                </c:pt>
                <c:pt idx="974">
                  <c:v>90.087721836807674</c:v>
                </c:pt>
                <c:pt idx="975">
                  <c:v>90.088055141893236</c:v>
                </c:pt>
                <c:pt idx="976">
                  <c:v>90.088389713104505</c:v>
                </c:pt>
                <c:pt idx="977">
                  <c:v>90.088725555247834</c:v>
                </c:pt>
                <c:pt idx="978">
                  <c:v>90.089062673147708</c:v>
                </c:pt>
                <c:pt idx="979">
                  <c:v>90.089401071646961</c:v>
                </c:pt>
                <c:pt idx="980">
                  <c:v>90.089740755606712</c:v>
                </c:pt>
                <c:pt idx="981">
                  <c:v>90.090081729906544</c:v>
                </c:pt>
                <c:pt idx="982">
                  <c:v>90.090423999444482</c:v>
                </c:pt>
                <c:pt idx="983">
                  <c:v>90.090767569137128</c:v>
                </c:pt>
                <c:pt idx="984">
                  <c:v>90.091112443919684</c:v>
                </c:pt>
                <c:pt idx="985">
                  <c:v>90.091458628746054</c:v>
                </c:pt>
                <c:pt idx="986">
                  <c:v>90.091806128588942</c:v>
                </c:pt>
                <c:pt idx="987">
                  <c:v>90.092154948439841</c:v>
                </c:pt>
                <c:pt idx="988">
                  <c:v>90.092505093309128</c:v>
                </c:pt>
                <c:pt idx="989">
                  <c:v>90.09285656822621</c:v>
                </c:pt>
                <c:pt idx="990">
                  <c:v>90.093209378239507</c:v>
                </c:pt>
                <c:pt idx="991">
                  <c:v>90.093563528416581</c:v>
                </c:pt>
                <c:pt idx="992">
                  <c:v>90.09391902384418</c:v>
                </c:pt>
                <c:pt idx="993">
                  <c:v>90.094275869628262</c:v>
                </c:pt>
                <c:pt idx="994">
                  <c:v>90.094634070894188</c:v>
                </c:pt>
                <c:pt idx="995">
                  <c:v>90.094993632786711</c:v>
                </c:pt>
                <c:pt idx="996">
                  <c:v>90.095354560470042</c:v>
                </c:pt>
                <c:pt idx="997">
                  <c:v>90.095716859127947</c:v>
                </c:pt>
                <c:pt idx="998">
                  <c:v>90.096080533963871</c:v>
                </c:pt>
                <c:pt idx="999">
                  <c:v>90.096445590200886</c:v>
                </c:pt>
                <c:pt idx="1000">
                  <c:v>90.096812033081846</c:v>
                </c:pt>
                <c:pt idx="1001">
                  <c:v>90.097179867869514</c:v>
                </c:pt>
                <c:pt idx="1002">
                  <c:v>90.097549099846546</c:v>
                </c:pt>
                <c:pt idx="1003">
                  <c:v>90.097919734315582</c:v>
                </c:pt>
                <c:pt idx="1004">
                  <c:v>90.098291776599368</c:v>
                </c:pt>
                <c:pt idx="1005">
                  <c:v>90.09866523204073</c:v>
                </c:pt>
                <c:pt idx="1006">
                  <c:v>90.099040106002818</c:v>
                </c:pt>
                <c:pt idx="1007">
                  <c:v>90.099416403869014</c:v>
                </c:pt>
                <c:pt idx="1008">
                  <c:v>90.099794131043055</c:v>
                </c:pt>
                <c:pt idx="1009">
                  <c:v>90.100173292949236</c:v>
                </c:pt>
                <c:pt idx="1010">
                  <c:v>90.100553895032292</c:v>
                </c:pt>
                <c:pt idx="1011">
                  <c:v>90.100935942757573</c:v>
                </c:pt>
                <c:pt idx="1012">
                  <c:v>90.101319441611167</c:v>
                </c:pt>
                <c:pt idx="1013">
                  <c:v>90.10170439709988</c:v>
                </c:pt>
                <c:pt idx="1014">
                  <c:v>90.102090814751335</c:v>
                </c:pt>
                <c:pt idx="1015">
                  <c:v>90.102478700114148</c:v>
                </c:pt>
                <c:pt idx="1016">
                  <c:v>90.102868058757863</c:v>
                </c:pt>
                <c:pt idx="1017">
                  <c:v>90.103258896273132</c:v>
                </c:pt>
                <c:pt idx="1018">
                  <c:v>90.103651218271779</c:v>
                </c:pt>
                <c:pt idx="1019">
                  <c:v>90.104045030386814</c:v>
                </c:pt>
                <c:pt idx="1020">
                  <c:v>90.104440338272624</c:v>
                </c:pt>
                <c:pt idx="1021">
                  <c:v>90.104837147604897</c:v>
                </c:pt>
                <c:pt idx="1022">
                  <c:v>90.105235464080934</c:v>
                </c:pt>
                <c:pt idx="1023">
                  <c:v>90.105635293419425</c:v>
                </c:pt>
                <c:pt idx="1024">
                  <c:v>90.106036641360845</c:v>
                </c:pt>
                <c:pt idx="1025">
                  <c:v>90.106439513667297</c:v>
                </c:pt>
                <c:pt idx="1026">
                  <c:v>90.106843916122671</c:v>
                </c:pt>
                <c:pt idx="1027">
                  <c:v>90.107249854532824</c:v>
                </c:pt>
                <c:pt idx="1028">
                  <c:v>90.107657334725488</c:v>
                </c:pt>
                <c:pt idx="1029">
                  <c:v>90.108066362550517</c:v>
                </c:pt>
                <c:pt idx="1030">
                  <c:v>90.108476943879793</c:v>
                </c:pt>
                <c:pt idx="1031">
                  <c:v>90.108889084607483</c:v>
                </c:pt>
                <c:pt idx="1032">
                  <c:v>90.109302790650048</c:v>
                </c:pt>
                <c:pt idx="1033">
                  <c:v>90.109718067946275</c:v>
                </c:pt>
                <c:pt idx="1034">
                  <c:v>90.110134922457462</c:v>
                </c:pt>
                <c:pt idx="1035">
                  <c:v>90.110553360167415</c:v>
                </c:pt>
                <c:pt idx="1036">
                  <c:v>90.110973387082595</c:v>
                </c:pt>
                <c:pt idx="1037">
                  <c:v>90.111395009232155</c:v>
                </c:pt>
                <c:pt idx="1038">
                  <c:v>90.111818232668057</c:v>
                </c:pt>
                <c:pt idx="1039">
                  <c:v>90.112243063465158</c:v>
                </c:pt>
                <c:pt idx="1040">
                  <c:v>90.112669507721264</c:v>
                </c:pt>
                <c:pt idx="1041">
                  <c:v>90.113097571557262</c:v>
                </c:pt>
                <c:pt idx="1042">
                  <c:v>90.113527261117113</c:v>
                </c:pt>
                <c:pt idx="1043">
                  <c:v>90.113958582568117</c:v>
                </c:pt>
                <c:pt idx="1044">
                  <c:v>90.114391542100805</c:v>
                </c:pt>
                <c:pt idx="1045">
                  <c:v>90.114826145929115</c:v>
                </c:pt>
                <c:pt idx="1046">
                  <c:v>90.115262400290547</c:v>
                </c:pt>
                <c:pt idx="1047">
                  <c:v>90.115700311446076</c:v>
                </c:pt>
                <c:pt idx="1048">
                  <c:v>90.116139885680425</c:v>
                </c:pt>
                <c:pt idx="1049">
                  <c:v>90.116581129302034</c:v>
                </c:pt>
                <c:pt idx="1050">
                  <c:v>90.117024048643174</c:v>
                </c:pt>
                <c:pt idx="1051">
                  <c:v>90.11746865006009</c:v>
                </c:pt>
                <c:pt idx="1052">
                  <c:v>90.117914939933044</c:v>
                </c:pt>
                <c:pt idx="1053">
                  <c:v>90.118362924666343</c:v>
                </c:pt>
                <c:pt idx="1054">
                  <c:v>90.118812610688593</c:v>
                </c:pt>
                <c:pt idx="1055">
                  <c:v>90.119264004452603</c:v>
                </c:pt>
                <c:pt idx="1056">
                  <c:v>90.119717112435652</c:v>
                </c:pt>
                <c:pt idx="1057">
                  <c:v>90.120171941139404</c:v>
                </c:pt>
                <c:pt idx="1058">
                  <c:v>90.120628497090152</c:v>
                </c:pt>
                <c:pt idx="1059">
                  <c:v>90.121086786838845</c:v>
                </c:pt>
                <c:pt idx="1060">
                  <c:v>90.121546816961128</c:v>
                </c:pt>
                <c:pt idx="1061">
                  <c:v>90.122008594057533</c:v>
                </c:pt>
                <c:pt idx="1062">
                  <c:v>90.122472124753543</c:v>
                </c:pt>
                <c:pt idx="1063">
                  <c:v>90.12293741569961</c:v>
                </c:pt>
                <c:pt idx="1064">
                  <c:v>90.123404473571355</c:v>
                </c:pt>
                <c:pt idx="1065">
                  <c:v>90.123873305069608</c:v>
                </c:pt>
                <c:pt idx="1066">
                  <c:v>90.124343916920438</c:v>
                </c:pt>
                <c:pt idx="1067">
                  <c:v>90.124816315875449</c:v>
                </c:pt>
                <c:pt idx="1068">
                  <c:v>90.125290508711657</c:v>
                </c:pt>
                <c:pt idx="1069">
                  <c:v>90.125766502231642</c:v>
                </c:pt>
                <c:pt idx="1070">
                  <c:v>90.126244303263746</c:v>
                </c:pt>
                <c:pt idx="1071">
                  <c:v>90.126723918662066</c:v>
                </c:pt>
                <c:pt idx="1072">
                  <c:v>90.127205355306543</c:v>
                </c:pt>
                <c:pt idx="1073">
                  <c:v>90.127688620103186</c:v>
                </c:pt>
                <c:pt idx="1074">
                  <c:v>90.128173719983977</c:v>
                </c:pt>
                <c:pt idx="1075">
                  <c:v>90.128660661907105</c:v>
                </c:pt>
                <c:pt idx="1076">
                  <c:v>90.129149452857092</c:v>
                </c:pt>
                <c:pt idx="1077">
                  <c:v>90.129640099844707</c:v>
                </c:pt>
                <c:pt idx="1078">
                  <c:v>90.13013260990725</c:v>
                </c:pt>
                <c:pt idx="1079">
                  <c:v>90.130626990108624</c:v>
                </c:pt>
                <c:pt idx="1080">
                  <c:v>90.131123247539279</c:v>
                </c:pt>
                <c:pt idx="1081">
                  <c:v>90.131621389316564</c:v>
                </c:pt>
                <c:pt idx="1082">
                  <c:v>90.132121422584575</c:v>
                </c:pt>
                <c:pt idx="1083">
                  <c:v>90.132623354514422</c:v>
                </c:pt>
                <c:pt idx="1084">
                  <c:v>90.133127192304258</c:v>
                </c:pt>
                <c:pt idx="1085">
                  <c:v>90.133632943179435</c:v>
                </c:pt>
                <c:pt idx="1086">
                  <c:v>90.134140614392507</c:v>
                </c:pt>
                <c:pt idx="1087">
                  <c:v>90.134650213223424</c:v>
                </c:pt>
                <c:pt idx="1088">
                  <c:v>90.135161746979634</c:v>
                </c:pt>
                <c:pt idx="1089">
                  <c:v>90.135675222996085</c:v>
                </c:pt>
                <c:pt idx="1090">
                  <c:v>90.136190648635434</c:v>
                </c:pt>
                <c:pt idx="1091">
                  <c:v>90.136708031288123</c:v>
                </c:pt>
                <c:pt idx="1092">
                  <c:v>90.13722737837243</c:v>
                </c:pt>
                <c:pt idx="1093">
                  <c:v>90.137748697334644</c:v>
                </c:pt>
                <c:pt idx="1094">
                  <c:v>90.138271995649148</c:v>
                </c:pt>
                <c:pt idx="1095">
                  <c:v>90.138797280818466</c:v>
                </c:pt>
                <c:pt idx="1096">
                  <c:v>90.139324560373453</c:v>
                </c:pt>
                <c:pt idx="1097">
                  <c:v>90.139853841873361</c:v>
                </c:pt>
                <c:pt idx="1098">
                  <c:v>90.140385132905919</c:v>
                </c:pt>
                <c:pt idx="1099">
                  <c:v>90.140918441087493</c:v>
                </c:pt>
                <c:pt idx="1100">
                  <c:v>90.141453774063137</c:v>
                </c:pt>
                <c:pt idx="1101">
                  <c:v>90.141991139506771</c:v>
                </c:pt>
                <c:pt idx="1102">
                  <c:v>90.142530545121204</c:v>
                </c:pt>
                <c:pt idx="1103">
                  <c:v>90.143071998638263</c:v>
                </c:pt>
                <c:pt idx="1104">
                  <c:v>90.143615507818978</c:v>
                </c:pt>
                <c:pt idx="1105">
                  <c:v>90.144161080453571</c:v>
                </c:pt>
                <c:pt idx="1106">
                  <c:v>90.144708724361678</c:v>
                </c:pt>
                <c:pt idx="1107">
                  <c:v>90.145258447392351</c:v>
                </c:pt>
                <c:pt idx="1108">
                  <c:v>90.145810257424273</c:v>
                </c:pt>
                <c:pt idx="1109">
                  <c:v>90.146364162365771</c:v>
                </c:pt>
                <c:pt idx="1110">
                  <c:v>90.146920170154971</c:v>
                </c:pt>
                <c:pt idx="1111">
                  <c:v>90.147478288759928</c:v>
                </c:pt>
                <c:pt idx="1112">
                  <c:v>90.148038526178723</c:v>
                </c:pt>
                <c:pt idx="1113">
                  <c:v>90.148600890439511</c:v>
                </c:pt>
                <c:pt idx="1114">
                  <c:v>90.149165389600796</c:v>
                </c:pt>
                <c:pt idx="1115">
                  <c:v>90.149732031751284</c:v>
                </c:pt>
                <c:pt idx="1116">
                  <c:v>90.150300825010277</c:v>
                </c:pt>
                <c:pt idx="1117">
                  <c:v>90.150871777527584</c:v>
                </c:pt>
                <c:pt idx="1118">
                  <c:v>90.151444897483756</c:v>
                </c:pt>
                <c:pt idx="1119">
                  <c:v>90.152020193090095</c:v>
                </c:pt>
                <c:pt idx="1120">
                  <c:v>90.152597672588826</c:v>
                </c:pt>
                <c:pt idx="1121">
                  <c:v>90.153177344253223</c:v>
                </c:pt>
                <c:pt idx="1122">
                  <c:v>90.153759216387755</c:v>
                </c:pt>
                <c:pt idx="1123">
                  <c:v>90.15434329732804</c:v>
                </c:pt>
                <c:pt idx="1124">
                  <c:v>90.154929595441175</c:v>
                </c:pt>
                <c:pt idx="1125">
                  <c:v>90.155518119125716</c:v>
                </c:pt>
                <c:pt idx="1126">
                  <c:v>90.1561088768118</c:v>
                </c:pt>
                <c:pt idx="1127">
                  <c:v>90.15670187696135</c:v>
                </c:pt>
                <c:pt idx="1128">
                  <c:v>90.157297128068066</c:v>
                </c:pt>
                <c:pt idx="1129">
                  <c:v>90.157894638657652</c:v>
                </c:pt>
                <c:pt idx="1130">
                  <c:v>90.158494417287841</c:v>
                </c:pt>
                <c:pt idx="1131">
                  <c:v>90.15909647254864</c:v>
                </c:pt>
                <c:pt idx="1132">
                  <c:v>90.159700813062344</c:v>
                </c:pt>
                <c:pt idx="1133">
                  <c:v>90.160307447483603</c:v>
                </c:pt>
                <c:pt idx="1134">
                  <c:v>90.160916384499728</c:v>
                </c:pt>
                <c:pt idx="1135">
                  <c:v>90.161527632830669</c:v>
                </c:pt>
                <c:pt idx="1136">
                  <c:v>90.162141201229147</c:v>
                </c:pt>
                <c:pt idx="1137">
                  <c:v>90.162757098480753</c:v>
                </c:pt>
                <c:pt idx="1138">
                  <c:v>90.163375333404261</c:v>
                </c:pt>
                <c:pt idx="1139">
                  <c:v>90.163995914851469</c:v>
                </c:pt>
                <c:pt idx="1140">
                  <c:v>90.164618851707488</c:v>
                </c:pt>
                <c:pt idx="1141">
                  <c:v>90.165244152890878</c:v>
                </c:pt>
                <c:pt idx="1142">
                  <c:v>90.165871827353641</c:v>
                </c:pt>
                <c:pt idx="1143">
                  <c:v>90.166501884081498</c:v>
                </c:pt>
                <c:pt idx="1144">
                  <c:v>90.167134332093894</c:v>
                </c:pt>
                <c:pt idx="1145">
                  <c:v>90.167769180444225</c:v>
                </c:pt>
                <c:pt idx="1146">
                  <c:v>90.168406438219819</c:v>
                </c:pt>
                <c:pt idx="1147">
                  <c:v>90.169046114542226</c:v>
                </c:pt>
                <c:pt idx="1148">
                  <c:v>90.169688218567231</c:v>
                </c:pt>
                <c:pt idx="1149">
                  <c:v>90.170332759485035</c:v>
                </c:pt>
                <c:pt idx="1150">
                  <c:v>90.170979746520317</c:v>
                </c:pt>
                <c:pt idx="1151">
                  <c:v>90.171629188932485</c:v>
                </c:pt>
                <c:pt idx="1152">
                  <c:v>90.172281096015624</c:v>
                </c:pt>
                <c:pt idx="1153">
                  <c:v>90.172935477098804</c:v>
                </c:pt>
                <c:pt idx="1154">
                  <c:v>90.173592341546041</c:v>
                </c:pt>
                <c:pt idx="1155">
                  <c:v>90.174251698756635</c:v>
                </c:pt>
                <c:pt idx="1156">
                  <c:v>90.174913558165045</c:v>
                </c:pt>
                <c:pt idx="1157">
                  <c:v>90.175577929241229</c:v>
                </c:pt>
                <c:pt idx="1158">
                  <c:v>90.176244821490627</c:v>
                </c:pt>
                <c:pt idx="1159">
                  <c:v>90.176914244454423</c:v>
                </c:pt>
                <c:pt idx="1160">
                  <c:v>90.177586207709581</c:v>
                </c:pt>
                <c:pt idx="1161">
                  <c:v>90.178260720868977</c:v>
                </c:pt>
                <c:pt idx="1162">
                  <c:v>90.178937793581596</c:v>
                </c:pt>
                <c:pt idx="1163">
                  <c:v>90.179617435532592</c:v>
                </c:pt>
                <c:pt idx="1164">
                  <c:v>90.180299656443495</c:v>
                </c:pt>
                <c:pt idx="1165">
                  <c:v>90.180984466072218</c:v>
                </c:pt>
                <c:pt idx="1166">
                  <c:v>90.181671874213393</c:v>
                </c:pt>
                <c:pt idx="1167">
                  <c:v>90.182361890698289</c:v>
                </c:pt>
                <c:pt idx="1168">
                  <c:v>90.183054525395079</c:v>
                </c:pt>
                <c:pt idx="1169">
                  <c:v>90.1837497882089</c:v>
                </c:pt>
                <c:pt idx="1170">
                  <c:v>90.184447689082106</c:v>
                </c:pt>
                <c:pt idx="1171">
                  <c:v>90.185148237994255</c:v>
                </c:pt>
                <c:pt idx="1172">
                  <c:v>90.18585144496231</c:v>
                </c:pt>
                <c:pt idx="1173">
                  <c:v>90.186557320040819</c:v>
                </c:pt>
                <c:pt idx="1174">
                  <c:v>90.187265873322005</c:v>
                </c:pt>
                <c:pt idx="1175">
                  <c:v>90.187977114935904</c:v>
                </c:pt>
                <c:pt idx="1176">
                  <c:v>90.188691055050413</c:v>
                </c:pt>
                <c:pt idx="1177">
                  <c:v>90.189407703871694</c:v>
                </c:pt>
                <c:pt idx="1178">
                  <c:v>90.190127071644014</c:v>
                </c:pt>
                <c:pt idx="1179">
                  <c:v>90.190849168650033</c:v>
                </c:pt>
                <c:pt idx="1180">
                  <c:v>90.191574005210995</c:v>
                </c:pt>
                <c:pt idx="1181">
                  <c:v>90.1923015916867</c:v>
                </c:pt>
                <c:pt idx="1182">
                  <c:v>90.193031938475769</c:v>
                </c:pt>
                <c:pt idx="1183">
                  <c:v>90.193765056015778</c:v>
                </c:pt>
                <c:pt idx="1184">
                  <c:v>90.194500954783337</c:v>
                </c:pt>
                <c:pt idx="1185">
                  <c:v>90.19523964529435</c:v>
                </c:pt>
                <c:pt idx="1186">
                  <c:v>90.195981138103932</c:v>
                </c:pt>
                <c:pt idx="1187">
                  <c:v>90.196725443806869</c:v>
                </c:pt>
                <c:pt idx="1188">
                  <c:v>90.19747257303743</c:v>
                </c:pt>
                <c:pt idx="1189">
                  <c:v>90.198222536469785</c:v>
                </c:pt>
                <c:pt idx="1190">
                  <c:v>90.19897534481801</c:v>
                </c:pt>
                <c:pt idx="1191">
                  <c:v>90.199731008836224</c:v>
                </c:pt>
                <c:pt idx="1192">
                  <c:v>90.200489539318767</c:v>
                </c:pt>
                <c:pt idx="1193">
                  <c:v>90.201250947100363</c:v>
                </c:pt>
                <c:pt idx="1194">
                  <c:v>90.202015243056252</c:v>
                </c:pt>
                <c:pt idx="1195">
                  <c:v>90.20278243810229</c:v>
                </c:pt>
                <c:pt idx="1196">
                  <c:v>90.203552543195215</c:v>
                </c:pt>
                <c:pt idx="1197">
                  <c:v>90.204325569332667</c:v>
                </c:pt>
                <c:pt idx="1198">
                  <c:v>90.205101527553353</c:v>
                </c:pt>
                <c:pt idx="1199">
                  <c:v>90.205880428937263</c:v>
                </c:pt>
                <c:pt idx="1200">
                  <c:v>90.206662284605798</c:v>
                </c:pt>
                <c:pt idx="1201">
                  <c:v>90.207447105721897</c:v>
                </c:pt>
                <c:pt idx="1202">
                  <c:v>90.208234903490194</c:v>
                </c:pt>
                <c:pt idx="1203">
                  <c:v>90.209025689157144</c:v>
                </c:pt>
                <c:pt idx="1204">
                  <c:v>90.209819474011198</c:v>
                </c:pt>
                <c:pt idx="1205">
                  <c:v>90.210616269382967</c:v>
                </c:pt>
                <c:pt idx="1206">
                  <c:v>90.211416086645428</c:v>
                </c:pt>
                <c:pt idx="1207">
                  <c:v>90.212218937213891</c:v>
                </c:pt>
                <c:pt idx="1208">
                  <c:v>90.213024832546324</c:v>
                </c:pt>
                <c:pt idx="1209">
                  <c:v>90.213833784143489</c:v>
                </c:pt>
                <c:pt idx="1210">
                  <c:v>90.214645803548962</c:v>
                </c:pt>
                <c:pt idx="1211">
                  <c:v>90.215460902349506</c:v>
                </c:pt>
                <c:pt idx="1212">
                  <c:v>90.216279092174986</c:v>
                </c:pt>
                <c:pt idx="1213">
                  <c:v>90.217100384698711</c:v>
                </c:pt>
                <c:pt idx="1214">
                  <c:v>90.217924791637515</c:v>
                </c:pt>
                <c:pt idx="1215">
                  <c:v>90.218752324751904</c:v>
                </c:pt>
                <c:pt idx="1216">
                  <c:v>90.219582995846196</c:v>
                </c:pt>
                <c:pt idx="1217">
                  <c:v>90.220416816768733</c:v>
                </c:pt>
                <c:pt idx="1218">
                  <c:v>90.221253799412068</c:v>
                </c:pt>
                <c:pt idx="1219">
                  <c:v>90.22209395571295</c:v>
                </c:pt>
                <c:pt idx="1220">
                  <c:v>90.222937297652678</c:v>
                </c:pt>
                <c:pt idx="1221">
                  <c:v>90.223783837257216</c:v>
                </c:pt>
                <c:pt idx="1222">
                  <c:v>90.224633586597207</c:v>
                </c:pt>
                <c:pt idx="1223">
                  <c:v>90.225486557788329</c:v>
                </c:pt>
                <c:pt idx="1224">
                  <c:v>90.226342762991365</c:v>
                </c:pt>
                <c:pt idx="1225">
                  <c:v>90.227202214412344</c:v>
                </c:pt>
                <c:pt idx="1226">
                  <c:v>90.228064924302714</c:v>
                </c:pt>
                <c:pt idx="1227">
                  <c:v>90.228930904959569</c:v>
                </c:pt>
                <c:pt idx="1228">
                  <c:v>90.229800168725689</c:v>
                </c:pt>
                <c:pt idx="1229">
                  <c:v>90.230672727989869</c:v>
                </c:pt>
                <c:pt idx="1230">
                  <c:v>90.231548595186879</c:v>
                </c:pt>
                <c:pt idx="1231">
                  <c:v>90.232427782797828</c:v>
                </c:pt>
                <c:pt idx="1232">
                  <c:v>90.233310303350166</c:v>
                </c:pt>
                <c:pt idx="1233">
                  <c:v>90.234196169417942</c:v>
                </c:pt>
                <c:pt idx="1234">
                  <c:v>90.235085393621986</c:v>
                </c:pt>
                <c:pt idx="1235">
                  <c:v>90.235977988629941</c:v>
                </c:pt>
                <c:pt idx="1236">
                  <c:v>90.23687396715664</c:v>
                </c:pt>
                <c:pt idx="1237">
                  <c:v>90.237773341964029</c:v>
                </c:pt>
                <c:pt idx="1238">
                  <c:v>90.238676125861602</c:v>
                </c:pt>
                <c:pt idx="1239">
                  <c:v>90.239582331706288</c:v>
                </c:pt>
                <c:pt idx="1240">
                  <c:v>90.240491972402893</c:v>
                </c:pt>
                <c:pt idx="1241">
                  <c:v>90.241405060903972</c:v>
                </c:pt>
                <c:pt idx="1242">
                  <c:v>90.242321610210325</c:v>
                </c:pt>
                <c:pt idx="1243">
                  <c:v>90.2432416333709</c:v>
                </c:pt>
                <c:pt idx="1244">
                  <c:v>90.244165143483073</c:v>
                </c:pt>
                <c:pt idx="1245">
                  <c:v>90.245092153692866</c:v>
                </c:pt>
                <c:pt idx="1246">
                  <c:v>90.246022677195029</c:v>
                </c:pt>
                <c:pt idx="1247">
                  <c:v>90.246956727233211</c:v>
                </c:pt>
                <c:pt idx="1248">
                  <c:v>90.247894317100233</c:v>
                </c:pt>
                <c:pt idx="1249">
                  <c:v>90.248835460138139</c:v>
                </c:pt>
                <c:pt idx="1250">
                  <c:v>90.249780169738472</c:v>
                </c:pt>
                <c:pt idx="1251">
                  <c:v>90.250728459342355</c:v>
                </c:pt>
                <c:pt idx="1252">
                  <c:v>90.25168034244075</c:v>
                </c:pt>
                <c:pt idx="1253">
                  <c:v>90.252635832574541</c:v>
                </c:pt>
                <c:pt idx="1254">
                  <c:v>90.253594943334846</c:v>
                </c:pt>
                <c:pt idx="1255">
                  <c:v>90.254557688363036</c:v>
                </c:pt>
                <c:pt idx="1256">
                  <c:v>90.255524081351012</c:v>
                </c:pt>
                <c:pt idx="1257">
                  <c:v>90.25649413604134</c:v>
                </c:pt>
                <c:pt idx="1258">
                  <c:v>90.257467866227444</c:v>
                </c:pt>
                <c:pt idx="1259">
                  <c:v>90.258445285753794</c:v>
                </c:pt>
                <c:pt idx="1260">
                  <c:v>90.259426408516077</c:v>
                </c:pt>
                <c:pt idx="1261">
                  <c:v>90.260411248461324</c:v>
                </c:pt>
                <c:pt idx="1262">
                  <c:v>90.261399819588192</c:v>
                </c:pt>
                <c:pt idx="1263">
                  <c:v>90.262392135947024</c:v>
                </c:pt>
                <c:pt idx="1264">
                  <c:v>90.263388211640176</c:v>
                </c:pt>
                <c:pt idx="1265">
                  <c:v>90.264388060822029</c:v>
                </c:pt>
                <c:pt idx="1266">
                  <c:v>90.265391697699343</c:v>
                </c:pt>
                <c:pt idx="1267">
                  <c:v>90.26639913653122</c:v>
                </c:pt>
                <c:pt idx="1268">
                  <c:v>90.267410391629539</c:v>
                </c:pt>
                <c:pt idx="1269">
                  <c:v>90.268425477359003</c:v>
                </c:pt>
                <c:pt idx="1270">
                  <c:v>90.269444408137247</c:v>
                </c:pt>
                <c:pt idx="1271">
                  <c:v>90.270467198435185</c:v>
                </c:pt>
                <c:pt idx="1272">
                  <c:v>90.27149386277712</c:v>
                </c:pt>
                <c:pt idx="1273">
                  <c:v>90.272524415740861</c:v>
                </c:pt>
                <c:pt idx="1274">
                  <c:v>90.273558871958087</c:v>
                </c:pt>
                <c:pt idx="1275">
                  <c:v>90.274597246114297</c:v>
                </c:pt>
                <c:pt idx="1276">
                  <c:v>90.275639552949229</c:v>
                </c:pt>
                <c:pt idx="1277">
                  <c:v>90.276685807256825</c:v>
                </c:pt>
                <c:pt idx="1278">
                  <c:v>90.277736023885637</c:v>
                </c:pt>
                <c:pt idx="1279">
                  <c:v>90.278790217738859</c:v>
                </c:pt>
                <c:pt idx="1280">
                  <c:v>90.279848403774537</c:v>
                </c:pt>
                <c:pt idx="1281">
                  <c:v>90.280910597005814</c:v>
                </c:pt>
                <c:pt idx="1282">
                  <c:v>90.281976812501114</c:v>
                </c:pt>
                <c:pt idx="1283">
                  <c:v>90.283047065384238</c:v>
                </c:pt>
                <c:pt idx="1284">
                  <c:v>90.284121370834711</c:v>
                </c:pt>
                <c:pt idx="1285">
                  <c:v>90.285199744087805</c:v>
                </c:pt>
                <c:pt idx="1286">
                  <c:v>90.286282200434869</c:v>
                </c:pt>
                <c:pt idx="1287">
                  <c:v>90.287368755223412</c:v>
                </c:pt>
                <c:pt idx="1288">
                  <c:v>90.288459423857361</c:v>
                </c:pt>
                <c:pt idx="1289">
                  <c:v>90.289554221797275</c:v>
                </c:pt>
                <c:pt idx="1290">
                  <c:v>90.29065316456041</c:v>
                </c:pt>
                <c:pt idx="1291">
                  <c:v>90.291756267721127</c:v>
                </c:pt>
                <c:pt idx="1292">
                  <c:v>90.292863546910837</c:v>
                </c:pt>
                <c:pt idx="1293">
                  <c:v>90.293975017818369</c:v>
                </c:pt>
                <c:pt idx="1294">
                  <c:v>90.295090696190144</c:v>
                </c:pt>
                <c:pt idx="1295">
                  <c:v>90.296210597830324</c:v>
                </c:pt>
                <c:pt idx="1296">
                  <c:v>90.297334738600966</c:v>
                </c:pt>
                <c:pt idx="1297">
                  <c:v>90.298463134422391</c:v>
                </c:pt>
                <c:pt idx="1298">
                  <c:v>90.299595801273142</c:v>
                </c:pt>
                <c:pt idx="1299">
                  <c:v>90.30073275519041</c:v>
                </c:pt>
                <c:pt idx="1300">
                  <c:v>90.301874012270048</c:v>
                </c:pt>
                <c:pt idx="1301">
                  <c:v>90.303019588666899</c:v>
                </c:pt>
                <c:pt idx="1302">
                  <c:v>90.304169500594952</c:v>
                </c:pt>
                <c:pt idx="1303">
                  <c:v>90.305323764327497</c:v>
                </c:pt>
                <c:pt idx="1304">
                  <c:v>90.306482396197367</c:v>
                </c:pt>
                <c:pt idx="1305">
                  <c:v>90.307645412597154</c:v>
                </c:pt>
                <c:pt idx="1306">
                  <c:v>90.308812829979331</c:v>
                </c:pt>
                <c:pt idx="1307">
                  <c:v>90.309984664856628</c:v>
                </c:pt>
                <c:pt idx="1308">
                  <c:v>90.311160933802014</c:v>
                </c:pt>
                <c:pt idx="1309">
                  <c:v>90.312341653448996</c:v>
                </c:pt>
                <c:pt idx="1310">
                  <c:v>90.313526840491903</c:v>
                </c:pt>
                <c:pt idx="1311">
                  <c:v>90.314716511685944</c:v>
                </c:pt>
                <c:pt idx="1312">
                  <c:v>90.315910683847505</c:v>
                </c:pt>
                <c:pt idx="1313">
                  <c:v>90.317109373854294</c:v>
                </c:pt>
                <c:pt idx="1314">
                  <c:v>90.318312598645647</c:v>
                </c:pt>
                <c:pt idx="1315">
                  <c:v>90.319520375222595</c:v>
                </c:pt>
                <c:pt idx="1316">
                  <c:v>90.320732720648181</c:v>
                </c:pt>
                <c:pt idx="1317">
                  <c:v>90.32194965204755</c:v>
                </c:pt>
                <c:pt idx="1318">
                  <c:v>90.323171186608349</c:v>
                </c:pt>
                <c:pt idx="1319">
                  <c:v>90.32439734158072</c:v>
                </c:pt>
                <c:pt idx="1320">
                  <c:v>90.325628134277594</c:v>
                </c:pt>
                <c:pt idx="1321">
                  <c:v>90.326863582074921</c:v>
                </c:pt>
                <c:pt idx="1322">
                  <c:v>90.328103702411909</c:v>
                </c:pt>
                <c:pt idx="1323">
                  <c:v>90.329348512791114</c:v>
                </c:pt>
                <c:pt idx="1324">
                  <c:v>90.330598030778731</c:v>
                </c:pt>
                <c:pt idx="1325">
                  <c:v>90.331852274004788</c:v>
                </c:pt>
                <c:pt idx="1326">
                  <c:v>90.333111260163378</c:v>
                </c:pt>
                <c:pt idx="1327">
                  <c:v>90.334375007012852</c:v>
                </c:pt>
                <c:pt idx="1328">
                  <c:v>90.335643532375926</c:v>
                </c:pt>
                <c:pt idx="1329">
                  <c:v>90.336916854140142</c:v>
                </c:pt>
                <c:pt idx="1330">
                  <c:v>90.338194990257804</c:v>
                </c:pt>
                <c:pt idx="1331">
                  <c:v>90.339477958746428</c:v>
                </c:pt>
                <c:pt idx="1332">
                  <c:v>90.340765777688659</c:v>
                </c:pt>
                <c:pt idx="1333">
                  <c:v>90.342058465232839</c:v>
                </c:pt>
                <c:pt idx="1334">
                  <c:v>90.343356039592962</c:v>
                </c:pt>
                <c:pt idx="1335">
                  <c:v>90.344658519048949</c:v>
                </c:pt>
                <c:pt idx="1336">
                  <c:v>90.345965921946927</c:v>
                </c:pt>
                <c:pt idx="1337">
                  <c:v>90.347278266699362</c:v>
                </c:pt>
                <c:pt idx="1338">
                  <c:v>90.348595571785353</c:v>
                </c:pt>
                <c:pt idx="1339">
                  <c:v>90.349917855750732</c:v>
                </c:pt>
                <c:pt idx="1340">
                  <c:v>90.351245137208409</c:v>
                </c:pt>
                <c:pt idx="1341">
                  <c:v>90.352577434838466</c:v>
                </c:pt>
                <c:pt idx="1342">
                  <c:v>90.353914767388474</c:v>
                </c:pt>
                <c:pt idx="1343">
                  <c:v>90.355257153673705</c:v>
                </c:pt>
                <c:pt idx="1344">
                  <c:v>90.356604612577215</c:v>
                </c:pt>
                <c:pt idx="1345">
                  <c:v>90.357957163050216</c:v>
                </c:pt>
                <c:pt idx="1346">
                  <c:v>90.359314824112246</c:v>
                </c:pt>
                <c:pt idx="1347">
                  <c:v>90.360677614851298</c:v>
                </c:pt>
                <c:pt idx="1348">
                  <c:v>90.362045554424242</c:v>
                </c:pt>
                <c:pt idx="1349">
                  <c:v>90.363418662056773</c:v>
                </c:pt>
                <c:pt idx="1350">
                  <c:v>90.364796957043893</c:v>
                </c:pt>
                <c:pt idx="1351">
                  <c:v>90.366180458749938</c:v>
                </c:pt>
                <c:pt idx="1352">
                  <c:v>90.367569186608875</c:v>
                </c:pt>
                <c:pt idx="1353">
                  <c:v>90.368963160124579</c:v>
                </c:pt>
                <c:pt idx="1354">
                  <c:v>90.370362398870881</c:v>
                </c:pt>
                <c:pt idx="1355">
                  <c:v>90.371766922491972</c:v>
                </c:pt>
                <c:pt idx="1356">
                  <c:v>90.373176750702541</c:v>
                </c:pt>
                <c:pt idx="1357">
                  <c:v>90.374591903287936</c:v>
                </c:pt>
                <c:pt idx="1358">
                  <c:v>90.376012400104585</c:v>
                </c:pt>
                <c:pt idx="1359">
                  <c:v>90.377438261079959</c:v>
                </c:pt>
                <c:pt idx="1360">
                  <c:v>90.378869506212936</c:v>
                </c:pt>
                <c:pt idx="1361">
                  <c:v>90.380306155574132</c:v>
                </c:pt>
                <c:pt idx="1362">
                  <c:v>90.381748229305799</c:v>
                </c:pt>
                <c:pt idx="1363">
                  <c:v>90.383195747622395</c:v>
                </c:pt>
                <c:pt idx="1364">
                  <c:v>90.384648730810596</c:v>
                </c:pt>
                <c:pt idx="1365">
                  <c:v>90.386107199229613</c:v>
                </c:pt>
                <c:pt idx="1366">
                  <c:v>90.387571173311329</c:v>
                </c:pt>
                <c:pt idx="1367">
                  <c:v>90.389040673560629</c:v>
                </c:pt>
                <c:pt idx="1368">
                  <c:v>90.390515720555584</c:v>
                </c:pt>
                <c:pt idx="1369">
                  <c:v>90.391996334947621</c:v>
                </c:pt>
                <c:pt idx="1370">
                  <c:v>90.393482537461779</c:v>
                </c:pt>
                <c:pt idx="1371">
                  <c:v>90.39497434889698</c:v>
                </c:pt>
                <c:pt idx="1372">
                  <c:v>90.396471790126213</c:v>
                </c:pt>
                <c:pt idx="1373">
                  <c:v>90.397974882096776</c:v>
                </c:pt>
                <c:pt idx="1374">
                  <c:v>90.399483645830443</c:v>
                </c:pt>
                <c:pt idx="1375">
                  <c:v>90.400998102423813</c:v>
                </c:pt>
                <c:pt idx="1376">
                  <c:v>90.402518273048344</c:v>
                </c:pt>
                <c:pt idx="1377">
                  <c:v>90.404044178950826</c:v>
                </c:pt>
                <c:pt idx="1378">
                  <c:v>90.405575841453413</c:v>
                </c:pt>
                <c:pt idx="1379">
                  <c:v>90.407113281953883</c:v>
                </c:pt>
                <c:pt idx="1380">
                  <c:v>90.408656521925906</c:v>
                </c:pt>
                <c:pt idx="1381">
                  <c:v>90.410205582919374</c:v>
                </c:pt>
                <c:pt idx="1382">
                  <c:v>90.411760486560269</c:v>
                </c:pt>
                <c:pt idx="1383">
                  <c:v>90.413321254551363</c:v>
                </c:pt>
                <c:pt idx="1384">
                  <c:v>90.414887908672156</c:v>
                </c:pt>
                <c:pt idx="1385">
                  <c:v>90.416460470779086</c:v>
                </c:pt>
                <c:pt idx="1386">
                  <c:v>90.418038962805909</c:v>
                </c:pt>
                <c:pt idx="1387">
                  <c:v>90.419623406763819</c:v>
                </c:pt>
                <c:pt idx="1388">
                  <c:v>90.421213824741741</c:v>
                </c:pt>
                <c:pt idx="1389">
                  <c:v>90.422810238906436</c:v>
                </c:pt>
                <c:pt idx="1390">
                  <c:v>90.424412671502949</c:v>
                </c:pt>
                <c:pt idx="1391">
                  <c:v>90.42602114485463</c:v>
                </c:pt>
                <c:pt idx="1392">
                  <c:v>90.427635681363427</c:v>
                </c:pt>
                <c:pt idx="1393">
                  <c:v>90.429256303510172</c:v>
                </c:pt>
                <c:pt idx="1394">
                  <c:v>90.430883033854712</c:v>
                </c:pt>
                <c:pt idx="1395">
                  <c:v>90.432515895036261</c:v>
                </c:pt>
                <c:pt idx="1396">
                  <c:v>90.434154909773483</c:v>
                </c:pt>
                <c:pt idx="1397">
                  <c:v>90.435800100864824</c:v>
                </c:pt>
                <c:pt idx="1398">
                  <c:v>90.437451491188725</c:v>
                </c:pt>
                <c:pt idx="1399">
                  <c:v>90.439109103703828</c:v>
                </c:pt>
                <c:pt idx="1400">
                  <c:v>90.440772961449113</c:v>
                </c:pt>
                <c:pt idx="1401">
                  <c:v>90.442443087544476</c:v>
                </c:pt>
                <c:pt idx="1402">
                  <c:v>90.444119505190443</c:v>
                </c:pt>
                <c:pt idx="1403">
                  <c:v>90.445802237668829</c:v>
                </c:pt>
                <c:pt idx="1404">
                  <c:v>90.447491308342691</c:v>
                </c:pt>
                <c:pt idx="1405">
                  <c:v>90.449186740656756</c:v>
                </c:pt>
                <c:pt idx="1406">
                  <c:v>90.450888558137493</c:v>
                </c:pt>
                <c:pt idx="1407">
                  <c:v>90.452596784393478</c:v>
                </c:pt>
                <c:pt idx="1408">
                  <c:v>90.454311443115515</c:v>
                </c:pt>
                <c:pt idx="1409">
                  <c:v>90.456032558076856</c:v>
                </c:pt>
                <c:pt idx="1410">
                  <c:v>90.45776015313352</c:v>
                </c:pt>
                <c:pt idx="1411">
                  <c:v>90.459494252224573</c:v>
                </c:pt>
                <c:pt idx="1412">
                  <c:v>90.461234879372057</c:v>
                </c:pt>
                <c:pt idx="1413">
                  <c:v>90.462982058681561</c:v>
                </c:pt>
                <c:pt idx="1414">
                  <c:v>90.464735814342291</c:v>
                </c:pt>
                <c:pt idx="1415">
                  <c:v>90.466496170627323</c:v>
                </c:pt>
                <c:pt idx="1416">
                  <c:v>90.468263151893723</c:v>
                </c:pt>
                <c:pt idx="1417">
                  <c:v>90.470036782583023</c:v>
                </c:pt>
                <c:pt idx="1418">
                  <c:v>90.471817087221211</c:v>
                </c:pt>
                <c:pt idx="1419">
                  <c:v>90.473604090419073</c:v>
                </c:pt>
                <c:pt idx="1420">
                  <c:v>90.475397816872359</c:v>
                </c:pt>
                <c:pt idx="1421">
                  <c:v>90.477198291362086</c:v>
                </c:pt>
                <c:pt idx="1422">
                  <c:v>90.479005538754691</c:v>
                </c:pt>
                <c:pt idx="1423">
                  <c:v>90.480819584002347</c:v>
                </c:pt>
                <c:pt idx="1424">
                  <c:v>90.482640452143102</c:v>
                </c:pt>
                <c:pt idx="1425">
                  <c:v>90.484468168301021</c:v>
                </c:pt>
                <c:pt idx="1426">
                  <c:v>90.486302757686701</c:v>
                </c:pt>
                <c:pt idx="1427">
                  <c:v>90.48814424559724</c:v>
                </c:pt>
                <c:pt idx="1428">
                  <c:v>90.489992657416551</c:v>
                </c:pt>
                <c:pt idx="1429">
                  <c:v>90.491848018615528</c:v>
                </c:pt>
                <c:pt idx="1430">
                  <c:v>90.493710354752366</c:v>
                </c:pt>
                <c:pt idx="1431">
                  <c:v>90.49557969147277</c:v>
                </c:pt>
                <c:pt idx="1432">
                  <c:v>90.497456054510081</c:v>
                </c:pt>
                <c:pt idx="1433">
                  <c:v>90.499339469685623</c:v>
                </c:pt>
                <c:pt idx="1434">
                  <c:v>90.501229962908795</c:v>
                </c:pt>
                <c:pt idx="1435">
                  <c:v>90.503127560177433</c:v>
                </c:pt>
                <c:pt idx="1436">
                  <c:v>90.505032287577933</c:v>
                </c:pt>
                <c:pt idx="1437">
                  <c:v>90.506944171285511</c:v>
                </c:pt>
                <c:pt idx="1438">
                  <c:v>90.508863237564412</c:v>
                </c:pt>
                <c:pt idx="1439">
                  <c:v>90.510789512768142</c:v>
                </c:pt>
                <c:pt idx="1440">
                  <c:v>90.51272302333966</c:v>
                </c:pt>
                <c:pt idx="1441">
                  <c:v>90.514663795811657</c:v>
                </c:pt>
                <c:pt idx="1442">
                  <c:v>90.516611856806747</c:v>
                </c:pt>
                <c:pt idx="1443">
                  <c:v>90.518567233037658</c:v>
                </c:pt>
                <c:pt idx="1444">
                  <c:v>90.520529951307381</c:v>
                </c:pt>
                <c:pt idx="1445">
                  <c:v>90.522500038509605</c:v>
                </c:pt>
                <c:pt idx="1446">
                  <c:v>90.524477521628796</c:v>
                </c:pt>
                <c:pt idx="1447">
                  <c:v>90.526462427740327</c:v>
                </c:pt>
                <c:pt idx="1448">
                  <c:v>90.528454784010833</c:v>
                </c:pt>
                <c:pt idx="1449">
                  <c:v>90.53045461769841</c:v>
                </c:pt>
                <c:pt idx="1450">
                  <c:v>90.532461956152801</c:v>
                </c:pt>
                <c:pt idx="1451">
                  <c:v>90.534476826815563</c:v>
                </c:pt>
                <c:pt idx="1452">
                  <c:v>90.536499257220385</c:v>
                </c:pt>
                <c:pt idx="1453">
                  <c:v>90.538529274993138</c:v>
                </c:pt>
                <c:pt idx="1454">
                  <c:v>90.540566907852337</c:v>
                </c:pt>
                <c:pt idx="1455">
                  <c:v>90.542612183609094</c:v>
                </c:pt>
                <c:pt idx="1456">
                  <c:v>90.544665130167516</c:v>
                </c:pt>
                <c:pt idx="1457">
                  <c:v>90.546725775524777</c:v>
                </c:pt>
                <c:pt idx="1458">
                  <c:v>90.548794147771375</c:v>
                </c:pt>
                <c:pt idx="1459">
                  <c:v>90.550870275091427</c:v>
                </c:pt>
                <c:pt idx="1460">
                  <c:v>90.552954185762786</c:v>
                </c:pt>
                <c:pt idx="1461">
                  <c:v>90.555045908157226</c:v>
                </c:pt>
                <c:pt idx="1462">
                  <c:v>90.557145470740636</c:v>
                </c:pt>
                <c:pt idx="1463">
                  <c:v>90.559252902073396</c:v>
                </c:pt>
                <c:pt idx="1464">
                  <c:v>90.561368230810402</c:v>
                </c:pt>
                <c:pt idx="1465">
                  <c:v>90.563491485701292</c:v>
                </c:pt>
                <c:pt idx="1466">
                  <c:v>90.56562269559069</c:v>
                </c:pt>
                <c:pt idx="1467">
                  <c:v>90.567761889418463</c:v>
                </c:pt>
                <c:pt idx="1468">
                  <c:v>90.569909096219703</c:v>
                </c:pt>
                <c:pt idx="1469">
                  <c:v>90.572064345125256</c:v>
                </c:pt>
                <c:pt idx="1470">
                  <c:v>90.57422766536159</c:v>
                </c:pt>
                <c:pt idx="1471">
                  <c:v>90.576399086251214</c:v>
                </c:pt>
                <c:pt idx="1472">
                  <c:v>90.5785786372128</c:v>
                </c:pt>
                <c:pt idx="1473">
                  <c:v>90.580766347761326</c:v>
                </c:pt>
                <c:pt idx="1474">
                  <c:v>90.582962247508391</c:v>
                </c:pt>
                <c:pt idx="1475">
                  <c:v>90.585166366162213</c:v>
                </c:pt>
                <c:pt idx="1476">
                  <c:v>90.587378733528084</c:v>
                </c:pt>
                <c:pt idx="1477">
                  <c:v>90.589599379508343</c:v>
                </c:pt>
                <c:pt idx="1478">
                  <c:v>90.591828334102587</c:v>
                </c:pt>
                <c:pt idx="1479">
                  <c:v>90.594065627408</c:v>
                </c:pt>
                <c:pt idx="1480">
                  <c:v>90.596311289619379</c:v>
                </c:pt>
                <c:pt idx="1481">
                  <c:v>90.598565351029421</c:v>
                </c:pt>
                <c:pt idx="1482">
                  <c:v>90.600827842028835</c:v>
                </c:pt>
                <c:pt idx="1483">
                  <c:v>90.603098793106582</c:v>
                </c:pt>
                <c:pt idx="1484">
                  <c:v>90.605378234850022</c:v>
                </c:pt>
                <c:pt idx="1485">
                  <c:v>90.607666197945107</c:v>
                </c:pt>
                <c:pt idx="1486">
                  <c:v>90.6099627131765</c:v>
                </c:pt>
                <c:pt idx="1487">
                  <c:v>90.612267811427884</c:v>
                </c:pt>
                <c:pt idx="1488">
                  <c:v>90.614581523681949</c:v>
                </c:pt>
                <c:pt idx="1489">
                  <c:v>90.616903881020789</c:v>
                </c:pt>
                <c:pt idx="1490">
                  <c:v>90.619234914625764</c:v>
                </c:pt>
                <c:pt idx="1491">
                  <c:v>90.621574655778076</c:v>
                </c:pt>
                <c:pt idx="1492">
                  <c:v>90.623923135858604</c:v>
                </c:pt>
                <c:pt idx="1493">
                  <c:v>90.626280386348128</c:v>
                </c:pt>
                <c:pt idx="1494">
                  <c:v>90.628646438827673</c:v>
                </c:pt>
                <c:pt idx="1495">
                  <c:v>90.63102132497842</c:v>
                </c:pt>
                <c:pt idx="1496">
                  <c:v>90.633405076582036</c:v>
                </c:pt>
                <c:pt idx="1497">
                  <c:v>90.635797725520803</c:v>
                </c:pt>
                <c:pt idx="1498">
                  <c:v>90.638199303777782</c:v>
                </c:pt>
                <c:pt idx="1499">
                  <c:v>90.640609843436906</c:v>
                </c:pt>
                <c:pt idx="1500">
                  <c:v>90.643029376683089</c:v>
                </c:pt>
                <c:pt idx="1501">
                  <c:v>90.645457935802625</c:v>
                </c:pt>
                <c:pt idx="1502">
                  <c:v>90.647895553183005</c:v>
                </c:pt>
                <c:pt idx="1503">
                  <c:v>90.650342261313341</c:v>
                </c:pt>
                <c:pt idx="1504">
                  <c:v>90.652798092784394</c:v>
                </c:pt>
                <c:pt idx="1505">
                  <c:v>90.655263080288606</c:v>
                </c:pt>
                <c:pt idx="1506">
                  <c:v>90.657737256620493</c:v>
                </c:pt>
                <c:pt idx="1507">
                  <c:v>90.66022065467655</c:v>
                </c:pt>
                <c:pt idx="1508">
                  <c:v>90.662713307455562</c:v>
                </c:pt>
                <c:pt idx="1509">
                  <c:v>90.665215248058516</c:v>
                </c:pt>
                <c:pt idx="1510">
                  <c:v>90.667726509689047</c:v>
                </c:pt>
                <c:pt idx="1511">
                  <c:v>90.670247125653319</c:v>
                </c:pt>
                <c:pt idx="1512">
                  <c:v>90.672777129360185</c:v>
                </c:pt>
                <c:pt idx="1513">
                  <c:v>90.675316554321398</c:v>
                </c:pt>
                <c:pt idx="1514">
                  <c:v>90.677865434151656</c:v>
                </c:pt>
                <c:pt idx="1515">
                  <c:v>90.680423802568825</c:v>
                </c:pt>
                <c:pt idx="1516">
                  <c:v>90.68299169339393</c:v>
                </c:pt>
                <c:pt idx="1517">
                  <c:v>90.685569140551294</c:v>
                </c:pt>
                <c:pt idx="1518">
                  <c:v>90.688156178068681</c:v>
                </c:pt>
                <c:pt idx="1519">
                  <c:v>90.690752840077479</c:v>
                </c:pt>
                <c:pt idx="1520">
                  <c:v>90.693359160812733</c:v>
                </c:pt>
                <c:pt idx="1521">
                  <c:v>90.695975174613153</c:v>
                </c:pt>
                <c:pt idx="1522">
                  <c:v>90.698600915921318</c:v>
                </c:pt>
                <c:pt idx="1523">
                  <c:v>90.701236419283902</c:v>
                </c:pt>
                <c:pt idx="1524">
                  <c:v>90.703881719351429</c:v>
                </c:pt>
                <c:pt idx="1525">
                  <c:v>90.706536850878749</c:v>
                </c:pt>
                <c:pt idx="1526">
                  <c:v>90.709201848724803</c:v>
                </c:pt>
                <c:pt idx="1527">
                  <c:v>90.711876747852969</c:v>
                </c:pt>
                <c:pt idx="1528">
                  <c:v>90.714561583331005</c:v>
                </c:pt>
                <c:pt idx="1529">
                  <c:v>90.717256390331073</c:v>
                </c:pt>
                <c:pt idx="1530">
                  <c:v>90.719961204129902</c:v>
                </c:pt>
                <c:pt idx="1531">
                  <c:v>90.722676060109009</c:v>
                </c:pt>
                <c:pt idx="1532">
                  <c:v>90.725400993754448</c:v>
                </c:pt>
                <c:pt idx="1533">
                  <c:v>90.72813604065712</c:v>
                </c:pt>
                <c:pt idx="1534">
                  <c:v>90.73088123651273</c:v>
                </c:pt>
                <c:pt idx="1535">
                  <c:v>90.733636617121974</c:v>
                </c:pt>
                <c:pt idx="1536">
                  <c:v>90.736402218390353</c:v>
                </c:pt>
                <c:pt idx="1537">
                  <c:v>90.739178076328557</c:v>
                </c:pt>
                <c:pt idx="1538">
                  <c:v>90.74196422705208</c:v>
                </c:pt>
                <c:pt idx="1539">
                  <c:v>90.74476070678179</c:v>
                </c:pt>
                <c:pt idx="1540">
                  <c:v>90.747567551843503</c:v>
                </c:pt>
                <c:pt idx="1541">
                  <c:v>90.75038479866835</c:v>
                </c:pt>
                <c:pt idx="1542">
                  <c:v>90.753212483792652</c:v>
                </c:pt>
                <c:pt idx="1543">
                  <c:v>90.756050643857975</c:v>
                </c:pt>
                <c:pt idx="1544">
                  <c:v>90.758899315611032</c:v>
                </c:pt>
                <c:pt idx="1545">
                  <c:v>90.761758535904193</c:v>
                </c:pt>
                <c:pt idx="1546">
                  <c:v>90.764628341694703</c:v>
                </c:pt>
                <c:pt idx="1547">
                  <c:v>90.767508770045467</c:v>
                </c:pt>
                <c:pt idx="1548">
                  <c:v>90.770399858124719</c:v>
                </c:pt>
                <c:pt idx="1549">
                  <c:v>90.773301643205897</c:v>
                </c:pt>
                <c:pt idx="1550">
                  <c:v>90.776214162667884</c:v>
                </c:pt>
                <c:pt idx="1551">
                  <c:v>90.779137453994977</c:v>
                </c:pt>
                <c:pt idx="1552">
                  <c:v>90.782071554776721</c:v>
                </c:pt>
                <c:pt idx="1553">
                  <c:v>90.785016502708146</c:v>
                </c:pt>
                <c:pt idx="1554">
                  <c:v>90.78797233558943</c:v>
                </c:pt>
                <c:pt idx="1555">
                  <c:v>90.790939091326237</c:v>
                </c:pt>
                <c:pt idx="1556">
                  <c:v>90.793916807929463</c:v>
                </c:pt>
                <c:pt idx="1557">
                  <c:v>90.796905523515193</c:v>
                </c:pt>
                <c:pt idx="1558">
                  <c:v>90.799905276304798</c:v>
                </c:pt>
                <c:pt idx="1559">
                  <c:v>90.802916104624941</c:v>
                </c:pt>
                <c:pt idx="1560">
                  <c:v>90.805938046907286</c:v>
                </c:pt>
                <c:pt idx="1561">
                  <c:v>90.808971141688644</c:v>
                </c:pt>
                <c:pt idx="1562">
                  <c:v>90.812015427610888</c:v>
                </c:pt>
                <c:pt idx="1563">
                  <c:v>90.815070943420906</c:v>
                </c:pt>
                <c:pt idx="1564">
                  <c:v>90.818137727970495</c:v>
                </c:pt>
                <c:pt idx="1565">
                  <c:v>90.821215820216267</c:v>
                </c:pt>
                <c:pt idx="1566">
                  <c:v>90.82430525921967</c:v>
                </c:pt>
                <c:pt idx="1567">
                  <c:v>90.827406084146887</c:v>
                </c:pt>
                <c:pt idx="1568">
                  <c:v>90.830518334268774</c:v>
                </c:pt>
                <c:pt idx="1569">
                  <c:v>90.833642048960499</c:v>
                </c:pt>
                <c:pt idx="1570">
                  <c:v>90.836777267701905</c:v>
                </c:pt>
                <c:pt idx="1571">
                  <c:v>90.839924030077214</c:v>
                </c:pt>
                <c:pt idx="1572">
                  <c:v>90.843082375774543</c:v>
                </c:pt>
                <c:pt idx="1573">
                  <c:v>90.846252344586546</c:v>
                </c:pt>
                <c:pt idx="1574">
                  <c:v>90.849433976409685</c:v>
                </c:pt>
                <c:pt idx="1575">
                  <c:v>90.85262731124422</c:v>
                </c:pt>
                <c:pt idx="1576">
                  <c:v>90.855832389194404</c:v>
                </c:pt>
                <c:pt idx="1577">
                  <c:v>90.85904925046799</c:v>
                </c:pt>
                <c:pt idx="1578">
                  <c:v>90.862277935376028</c:v>
                </c:pt>
                <c:pt idx="1579">
                  <c:v>90.865518484333236</c:v>
                </c:pt>
                <c:pt idx="1580">
                  <c:v>90.868770937857306</c:v>
                </c:pt>
                <c:pt idx="1581">
                  <c:v>90.872035336568956</c:v>
                </c:pt>
                <c:pt idx="1582">
                  <c:v>90.875311721191764</c:v>
                </c:pt>
                <c:pt idx="1583">
                  <c:v>90.878600132552037</c:v>
                </c:pt>
                <c:pt idx="1584">
                  <c:v>90.881900611578544</c:v>
                </c:pt>
                <c:pt idx="1585">
                  <c:v>90.885213199302243</c:v>
                </c:pt>
                <c:pt idx="1586">
                  <c:v>90.888537936856508</c:v>
                </c:pt>
                <c:pt idx="1587">
                  <c:v>90.891874865476197</c:v>
                </c:pt>
                <c:pt idx="1588">
                  <c:v>90.895224026498269</c:v>
                </c:pt>
                <c:pt idx="1589">
                  <c:v>90.898585461360938</c:v>
                </c:pt>
                <c:pt idx="1590">
                  <c:v>90.901959211603753</c:v>
                </c:pt>
                <c:pt idx="1591">
                  <c:v>90.905345318867347</c:v>
                </c:pt>
                <c:pt idx="1592">
                  <c:v>90.908743824892952</c:v>
                </c:pt>
                <c:pt idx="1593">
                  <c:v>90.912154771522708</c:v>
                </c:pt>
                <c:pt idx="1594">
                  <c:v>90.915578200698747</c:v>
                </c:pt>
                <c:pt idx="1595">
                  <c:v>90.919014154463341</c:v>
                </c:pt>
                <c:pt idx="1596">
                  <c:v>90.922462674958638</c:v>
                </c:pt>
                <c:pt idx="1597">
                  <c:v>90.925923804426176</c:v>
                </c:pt>
                <c:pt idx="1598">
                  <c:v>90.929397585206615</c:v>
                </c:pt>
                <c:pt idx="1599">
                  <c:v>90.932884059739791</c:v>
                </c:pt>
                <c:pt idx="1600">
                  <c:v>90.936383270563979</c:v>
                </c:pt>
                <c:pt idx="1601">
                  <c:v>90.939895260315964</c:v>
                </c:pt>
                <c:pt idx="1602">
                  <c:v>90.943420071730301</c:v>
                </c:pt>
                <c:pt idx="1603">
                  <c:v>90.94695774763936</c:v>
                </c:pt>
                <c:pt idx="1604">
                  <c:v>90.950508330972866</c:v>
                </c:pt>
                <c:pt idx="1605">
                  <c:v>90.954071864757466</c:v>
                </c:pt>
                <c:pt idx="1606">
                  <c:v>90.957648392116525</c:v>
                </c:pt>
                <c:pt idx="1607">
                  <c:v>90.961237956269798</c:v>
                </c:pt>
                <c:pt idx="1608">
                  <c:v>90.964840600532781</c:v>
                </c:pt>
                <c:pt idx="1609">
                  <c:v>90.968456368316652</c:v>
                </c:pt>
                <c:pt idx="1610">
                  <c:v>90.972085303127656</c:v>
                </c:pt>
                <c:pt idx="1611">
                  <c:v>90.975727448567</c:v>
                </c:pt>
                <c:pt idx="1612">
                  <c:v>90.979382848329962</c:v>
                </c:pt>
                <c:pt idx="1613">
                  <c:v>90.983051546206198</c:v>
                </c:pt>
                <c:pt idx="1614">
                  <c:v>90.986733586078429</c:v>
                </c:pt>
                <c:pt idx="1615">
                  <c:v>90.990429011922842</c:v>
                </c:pt>
                <c:pt idx="1616">
                  <c:v>90.994137867807879</c:v>
                </c:pt>
                <c:pt idx="1617">
                  <c:v>90.997860197894653</c:v>
                </c:pt>
                <c:pt idx="1618">
                  <c:v>91.001596046435623</c:v>
                </c:pt>
                <c:pt idx="1619">
                  <c:v>91.005345457774823</c:v>
                </c:pt>
                <c:pt idx="1620">
                  <c:v>91.009108476346753</c:v>
                </c:pt>
                <c:pt idx="1621">
                  <c:v>91.012885146676382</c:v>
                </c:pt>
                <c:pt idx="1622">
                  <c:v>91.016675513378601</c:v>
                </c:pt>
                <c:pt idx="1623">
                  <c:v>91.020479621157165</c:v>
                </c:pt>
                <c:pt idx="1624">
                  <c:v>91.024297514804786</c:v>
                </c:pt>
                <c:pt idx="1625">
                  <c:v>91.028129239202514</c:v>
                </c:pt>
                <c:pt idx="1626">
                  <c:v>91.031974839318949</c:v>
                </c:pt>
                <c:pt idx="1627">
                  <c:v>91.035834360209506</c:v>
                </c:pt>
                <c:pt idx="1628">
                  <c:v>91.039707847016658</c:v>
                </c:pt>
                <c:pt idx="1629">
                  <c:v>91.043595344968281</c:v>
                </c:pt>
                <c:pt idx="1630">
                  <c:v>91.047496899377833</c:v>
                </c:pt>
                <c:pt idx="1631">
                  <c:v>91.051412555643665</c:v>
                </c:pt>
                <c:pt idx="1632">
                  <c:v>91.055342359248016</c:v>
                </c:pt>
                <c:pt idx="1633">
                  <c:v>91.059286355756711</c:v>
                </c:pt>
                <c:pt idx="1634">
                  <c:v>91.063244590818357</c:v>
                </c:pt>
                <c:pt idx="1635">
                  <c:v>91.067217110163838</c:v>
                </c:pt>
                <c:pt idx="1636">
                  <c:v>91.071203959605526</c:v>
                </c:pt>
                <c:pt idx="1637">
                  <c:v>91.075205185036594</c:v>
                </c:pt>
                <c:pt idx="1638">
                  <c:v>91.079220832430607</c:v>
                </c:pt>
                <c:pt idx="1639">
                  <c:v>91.083250947840256</c:v>
                </c:pt>
                <c:pt idx="1640">
                  <c:v>91.087295577397171</c:v>
                </c:pt>
                <c:pt idx="1641">
                  <c:v>91.091354767310875</c:v>
                </c:pt>
                <c:pt idx="1642">
                  <c:v>91.095428563868381</c:v>
                </c:pt>
                <c:pt idx="1643">
                  <c:v>91.099517013433001</c:v>
                </c:pt>
                <c:pt idx="1644">
                  <c:v>91.103620162443789</c:v>
                </c:pt>
                <c:pt idx="1645">
                  <c:v>91.107738057414892</c:v>
                </c:pt>
                <c:pt idx="1646">
                  <c:v>91.111870744934492</c:v>
                </c:pt>
                <c:pt idx="1647">
                  <c:v>91.116018271664089</c:v>
                </c:pt>
                <c:pt idx="1648">
                  <c:v>91.120180684338038</c:v>
                </c:pt>
                <c:pt idx="1649">
                  <c:v>91.124358029761808</c:v>
                </c:pt>
                <c:pt idx="1650">
                  <c:v>91.128550354812063</c:v>
                </c:pt>
                <c:pt idx="1651">
                  <c:v>91.132757706435612</c:v>
                </c:pt>
                <c:pt idx="1652">
                  <c:v>91.136980131647675</c:v>
                </c:pt>
                <c:pt idx="1653">
                  <c:v>91.141217677532396</c:v>
                </c:pt>
                <c:pt idx="1654">
                  <c:v>91.145470391240764</c:v>
                </c:pt>
                <c:pt idx="1655">
                  <c:v>91.149738319990036</c:v>
                </c:pt>
                <c:pt idx="1656">
                  <c:v>91.154021511063235</c:v>
                </c:pt>
                <c:pt idx="1657">
                  <c:v>91.158320011807419</c:v>
                </c:pt>
                <c:pt idx="1658">
                  <c:v>91.162633869633254</c:v>
                </c:pt>
                <c:pt idx="1659">
                  <c:v>91.166963132014033</c:v>
                </c:pt>
                <c:pt idx="1660">
                  <c:v>91.17130784648424</c:v>
                </c:pt>
                <c:pt idx="1661">
                  <c:v>91.175668060639012</c:v>
                </c:pt>
                <c:pt idx="1662">
                  <c:v>91.180043822132632</c:v>
                </c:pt>
                <c:pt idx="1663">
                  <c:v>91.184435178677845</c:v>
                </c:pt>
                <c:pt idx="1664">
                  <c:v>91.188842178044879</c:v>
                </c:pt>
                <c:pt idx="1665">
                  <c:v>91.193264868059671</c:v>
                </c:pt>
                <c:pt idx="1666">
                  <c:v>91.197703296603692</c:v>
                </c:pt>
                <c:pt idx="1667">
                  <c:v>91.202157511612128</c:v>
                </c:pt>
                <c:pt idx="1668">
                  <c:v>91.206627561072935</c:v>
                </c:pt>
                <c:pt idx="1669">
                  <c:v>91.211113493025678</c:v>
                </c:pt>
                <c:pt idx="1670">
                  <c:v>91.215615355560757</c:v>
                </c:pt>
                <c:pt idx="1671">
                  <c:v>91.220133196817358</c:v>
                </c:pt>
                <c:pt idx="1672">
                  <c:v>91.224667064982754</c:v>
                </c:pt>
                <c:pt idx="1673">
                  <c:v>91.229217008291613</c:v>
                </c:pt>
                <c:pt idx="1674">
                  <c:v>91.233783075023624</c:v>
                </c:pt>
                <c:pt idx="1675">
                  <c:v>91.238365313502797</c:v>
                </c:pt>
                <c:pt idx="1676">
                  <c:v>91.24296377209653</c:v>
                </c:pt>
                <c:pt idx="1677">
                  <c:v>91.247578499213702</c:v>
                </c:pt>
                <c:pt idx="1678">
                  <c:v>91.252209543303422</c:v>
                </c:pt>
                <c:pt idx="1679">
                  <c:v>91.256856952854264</c:v>
                </c:pt>
                <c:pt idx="1680">
                  <c:v>91.261520776392103</c:v>
                </c:pt>
                <c:pt idx="1681">
                  <c:v>91.266201062479311</c:v>
                </c:pt>
                <c:pt idx="1682">
                  <c:v>91.270897859712974</c:v>
                </c:pt>
                <c:pt idx="1683">
                  <c:v>91.275611216723846</c:v>
                </c:pt>
                <c:pt idx="1684">
                  <c:v>91.280341182174794</c:v>
                </c:pt>
                <c:pt idx="1685">
                  <c:v>91.285087804758774</c:v>
                </c:pt>
                <c:pt idx="1686">
                  <c:v>91.289851133198297</c:v>
                </c:pt>
                <c:pt idx="1687">
                  <c:v>91.294631216243232</c:v>
                </c:pt>
                <c:pt idx="1688">
                  <c:v>91.29942810266941</c:v>
                </c:pt>
                <c:pt idx="1689">
                  <c:v>91.304241841277303</c:v>
                </c:pt>
                <c:pt idx="1690">
                  <c:v>91.309072480890165</c:v>
                </c:pt>
                <c:pt idx="1691">
                  <c:v>91.313920070352737</c:v>
                </c:pt>
                <c:pt idx="1692">
                  <c:v>91.318784658529282</c:v>
                </c:pt>
                <c:pt idx="1693">
                  <c:v>91.3236662943022</c:v>
                </c:pt>
                <c:pt idx="1694">
                  <c:v>91.328565026570402</c:v>
                </c:pt>
                <c:pt idx="1695">
                  <c:v>91.333480904247438</c:v>
                </c:pt>
                <c:pt idx="1696">
                  <c:v>91.338413976259631</c:v>
                </c:pt>
                <c:pt idx="1697">
                  <c:v>91.343364291544972</c:v>
                </c:pt>
                <c:pt idx="1698">
                  <c:v>91.348331899050962</c:v>
                </c:pt>
                <c:pt idx="1699">
                  <c:v>91.353316847732415</c:v>
                </c:pt>
                <c:pt idx="1700">
                  <c:v>91.358319186550688</c:v>
                </c:pt>
                <c:pt idx="1701">
                  <c:v>91.363338964471211</c:v>
                </c:pt>
                <c:pt idx="1702">
                  <c:v>91.368376230460967</c:v>
                </c:pt>
                <c:pt idx="1703">
                  <c:v>91.373431033488401</c:v>
                </c:pt>
                <c:pt idx="1704">
                  <c:v>91.378503422519756</c:v>
                </c:pt>
                <c:pt idx="1705">
                  <c:v>91.383593446518191</c:v>
                </c:pt>
                <c:pt idx="1706">
                  <c:v>91.388701154441392</c:v>
                </c:pt>
                <c:pt idx="1707">
                  <c:v>91.39382659523973</c:v>
                </c:pt>
                <c:pt idx="1708">
                  <c:v>91.398969817854422</c:v>
                </c:pt>
                <c:pt idx="1709">
                  <c:v>91.404130871215131</c:v>
                </c:pt>
                <c:pt idx="1710">
                  <c:v>91.409309804238262</c:v>
                </c:pt>
                <c:pt idx="1711">
                  <c:v>91.414506665824916</c:v>
                </c:pt>
                <c:pt idx="1712">
                  <c:v>91.419721504858046</c:v>
                </c:pt>
                <c:pt idx="1713">
                  <c:v>91.424954370201775</c:v>
                </c:pt>
                <c:pt idx="1714">
                  <c:v>91.430205310697673</c:v>
                </c:pt>
                <c:pt idx="1715">
                  <c:v>91.435474375163608</c:v>
                </c:pt>
                <c:pt idx="1716">
                  <c:v>91.440761612391142</c:v>
                </c:pt>
                <c:pt idx="1717">
                  <c:v>91.446067071143318</c:v>
                </c:pt>
                <c:pt idx="1718">
                  <c:v>91.451390800152467</c:v>
                </c:pt>
                <c:pt idx="1719">
                  <c:v>91.456732848117966</c:v>
                </c:pt>
                <c:pt idx="1720">
                  <c:v>91.462093263703878</c:v>
                </c:pt>
                <c:pt idx="1721">
                  <c:v>91.46747209553638</c:v>
                </c:pt>
                <c:pt idx="1722">
                  <c:v>91.472869392201517</c:v>
                </c:pt>
                <c:pt idx="1723">
                  <c:v>91.478285202243114</c:v>
                </c:pt>
                <c:pt idx="1724">
                  <c:v>91.483719574160077</c:v>
                </c:pt>
                <c:pt idx="1725">
                  <c:v>91.489172556403588</c:v>
                </c:pt>
                <c:pt idx="1726">
                  <c:v>91.494644197375194</c:v>
                </c:pt>
                <c:pt idx="1727">
                  <c:v>91.500134545424046</c:v>
                </c:pt>
                <c:pt idx="1728">
                  <c:v>91.505643648844057</c:v>
                </c:pt>
                <c:pt idx="1729">
                  <c:v>91.511171555872053</c:v>
                </c:pt>
                <c:pt idx="1730">
                  <c:v>91.516718314684113</c:v>
                </c:pt>
                <c:pt idx="1731">
                  <c:v>91.522283973394025</c:v>
                </c:pt>
                <c:pt idx="1732">
                  <c:v>91.527868580049741</c:v>
                </c:pt>
                <c:pt idx="1733">
                  <c:v>91.533472182631044</c:v>
                </c:pt>
                <c:pt idx="1734">
                  <c:v>91.539094829046945</c:v>
                </c:pt>
                <c:pt idx="1735">
                  <c:v>91.544736567132432</c:v>
                </c:pt>
                <c:pt idx="1736">
                  <c:v>91.550397444646194</c:v>
                </c:pt>
                <c:pt idx="1737">
                  <c:v>91.556077509267368</c:v>
                </c:pt>
                <c:pt idx="1738">
                  <c:v>91.561776808593137</c:v>
                </c:pt>
                <c:pt idx="1739">
                  <c:v>91.567495390135008</c:v>
                </c:pt>
                <c:pt idx="1740">
                  <c:v>91.573233301316733</c:v>
                </c:pt>
                <c:pt idx="1741">
                  <c:v>91.578990589471232</c:v>
                </c:pt>
                <c:pt idx="1742">
                  <c:v>91.584767301836735</c:v>
                </c:pt>
                <c:pt idx="1743">
                  <c:v>91.590563485554995</c:v>
                </c:pt>
                <c:pt idx="1744">
                  <c:v>91.596379187666955</c:v>
                </c:pt>
                <c:pt idx="1745">
                  <c:v>91.602214455110726</c:v>
                </c:pt>
                <c:pt idx="1746">
                  <c:v>91.608069334717968</c:v>
                </c:pt>
                <c:pt idx="1747">
                  <c:v>91.613943873210417</c:v>
                </c:pt>
                <c:pt idx="1748">
                  <c:v>91.619838117197176</c:v>
                </c:pt>
                <c:pt idx="1749">
                  <c:v>91.62575211317116</c:v>
                </c:pt>
                <c:pt idx="1750">
                  <c:v>91.631685907506011</c:v>
                </c:pt>
                <c:pt idx="1751">
                  <c:v>91.637639546452661</c:v>
                </c:pt>
                <c:pt idx="1752">
                  <c:v>91.643613076136106</c:v>
                </c:pt>
                <c:pt idx="1753">
                  <c:v>91.649606542551638</c:v>
                </c:pt>
                <c:pt idx="1754">
                  <c:v>91.655619991561792</c:v>
                </c:pt>
                <c:pt idx="1755">
                  <c:v>91.661653468892894</c:v>
                </c:pt>
                <c:pt idx="1756">
                  <c:v>91.667707020131175</c:v>
                </c:pt>
                <c:pt idx="1757">
                  <c:v>91.673780690719809</c:v>
                </c:pt>
                <c:pt idx="1758">
                  <c:v>91.679874525954816</c:v>
                </c:pt>
                <c:pt idx="1759">
                  <c:v>91.685988570981493</c:v>
                </c:pt>
                <c:pt idx="1760">
                  <c:v>91.69212287079111</c:v>
                </c:pt>
                <c:pt idx="1761">
                  <c:v>91.69827747021705</c:v>
                </c:pt>
                <c:pt idx="1762">
                  <c:v>91.704452413930682</c:v>
                </c:pt>
                <c:pt idx="1763">
                  <c:v>91.710647746438212</c:v>
                </c:pt>
                <c:pt idx="1764">
                  <c:v>91.716863512076515</c:v>
                </c:pt>
                <c:pt idx="1765">
                  <c:v>91.723099755009457</c:v>
                </c:pt>
                <c:pt idx="1766">
                  <c:v>91.729356519223927</c:v>
                </c:pt>
                <c:pt idx="1767">
                  <c:v>91.735633848525424</c:v>
                </c:pt>
                <c:pt idx="1768">
                  <c:v>91.741931786535133</c:v>
                </c:pt>
                <c:pt idx="1769">
                  <c:v>91.748250376685178</c:v>
                </c:pt>
                <c:pt idx="1770">
                  <c:v>91.754589662214244</c:v>
                </c:pt>
                <c:pt idx="1771">
                  <c:v>91.76094968616475</c:v>
                </c:pt>
                <c:pt idx="1772">
                  <c:v>91.76733049137718</c:v>
                </c:pt>
                <c:pt idx="1773">
                  <c:v>91.77373212048704</c:v>
                </c:pt>
                <c:pt idx="1774">
                  <c:v>91.780154615920154</c:v>
                </c:pt>
                <c:pt idx="1775">
                  <c:v>91.786598019888444</c:v>
                </c:pt>
                <c:pt idx="1776">
                  <c:v>91.793062374385798</c:v>
                </c:pt>
                <c:pt idx="1777">
                  <c:v>91.799547721183473</c:v>
                </c:pt>
                <c:pt idx="1778">
                  <c:v>91.806054101825836</c:v>
                </c:pt>
                <c:pt idx="1779">
                  <c:v>91.812581557625819</c:v>
                </c:pt>
                <c:pt idx="1780">
                  <c:v>91.819130129661119</c:v>
                </c:pt>
                <c:pt idx="1781">
                  <c:v>91.825699858768317</c:v>
                </c:pt>
                <c:pt idx="1782">
                  <c:v>91.832290785539541</c:v>
                </c:pt>
                <c:pt idx="1783">
                  <c:v>91.838902950317532</c:v>
                </c:pt>
                <c:pt idx="1784">
                  <c:v>91.845536393190656</c:v>
                </c:pt>
                <c:pt idx="1785">
                  <c:v>91.852191153988571</c:v>
                </c:pt>
                <c:pt idx="1786">
                  <c:v>91.858867272277408</c:v>
                </c:pt>
                <c:pt idx="1787">
                  <c:v>91.865564787354813</c:v>
                </c:pt>
                <c:pt idx="1788">
                  <c:v>91.8722837382455</c:v>
                </c:pt>
                <c:pt idx="1789">
                  <c:v>91.87902416369586</c:v>
                </c:pt>
                <c:pt idx="1790">
                  <c:v>91.885786102169348</c:v>
                </c:pt>
                <c:pt idx="1791">
                  <c:v>91.892569591841877</c:v>
                </c:pt>
                <c:pt idx="1792">
                  <c:v>91.899374670596032</c:v>
                </c:pt>
                <c:pt idx="1793">
                  <c:v>91.906201376016369</c:v>
                </c:pt>
                <c:pt idx="1794">
                  <c:v>91.913049745384725</c:v>
                </c:pt>
                <c:pt idx="1795">
                  <c:v>91.919919815674433</c:v>
                </c:pt>
                <c:pt idx="1796">
                  <c:v>91.926811623545234</c:v>
                </c:pt>
                <c:pt idx="1797">
                  <c:v>91.933725205338831</c:v>
                </c:pt>
                <c:pt idx="1798">
                  <c:v>91.940660597072267</c:v>
                </c:pt>
                <c:pt idx="1799">
                  <c:v>91.947617834433629</c:v>
                </c:pt>
                <c:pt idx="1800">
                  <c:v>91.954596952776285</c:v>
                </c:pt>
                <c:pt idx="1801">
                  <c:v>91.961597987113535</c:v>
                </c:pt>
                <c:pt idx="1802">
                  <c:v>91.968620972113044</c:v>
                </c:pt>
                <c:pt idx="1803">
                  <c:v>91.975665942091453</c:v>
                </c:pt>
                <c:pt idx="1804">
                  <c:v>91.982732931008698</c:v>
                </c:pt>
                <c:pt idx="1805">
                  <c:v>91.989821972462408</c:v>
                </c:pt>
                <c:pt idx="1806">
                  <c:v>91.996933099682067</c:v>
                </c:pt>
                <c:pt idx="1807">
                  <c:v>92.004066345524052</c:v>
                </c:pt>
                <c:pt idx="1808">
                  <c:v>92.011221742464414</c:v>
                </c:pt>
                <c:pt idx="1809">
                  <c:v>92.018399322595002</c:v>
                </c:pt>
                <c:pt idx="1810">
                  <c:v>92.025599117615783</c:v>
                </c:pt>
                <c:pt idx="1811">
                  <c:v>92.032821158829833</c:v>
                </c:pt>
                <c:pt idx="1812">
                  <c:v>92.040065477137375</c:v>
                </c:pt>
                <c:pt idx="1813">
                  <c:v>92.047332103029817</c:v>
                </c:pt>
                <c:pt idx="1814">
                  <c:v>92.054621066583138</c:v>
                </c:pt>
                <c:pt idx="1815">
                  <c:v>92.061932397452509</c:v>
                </c:pt>
                <c:pt idx="1816">
                  <c:v>92.069266124865493</c:v>
                </c:pt>
                <c:pt idx="1817">
                  <c:v>92.076622277616309</c:v>
                </c:pt>
                <c:pt idx="1818">
                  <c:v>92.08400088405935</c:v>
                </c:pt>
                <c:pt idx="1819">
                  <c:v>92.091401972103014</c:v>
                </c:pt>
                <c:pt idx="1820">
                  <c:v>92.098825569203257</c:v>
                </c:pt>
                <c:pt idx="1821">
                  <c:v>92.106271702357134</c:v>
                </c:pt>
                <c:pt idx="1822">
                  <c:v>92.11374039809651</c:v>
                </c:pt>
                <c:pt idx="1823">
                  <c:v>92.12123168248128</c:v>
                </c:pt>
                <c:pt idx="1824">
                  <c:v>92.128745581093213</c:v>
                </c:pt>
                <c:pt idx="1825">
                  <c:v>92.136282119029175</c:v>
                </c:pt>
                <c:pt idx="1826">
                  <c:v>92.143841320894168</c:v>
                </c:pt>
                <c:pt idx="1827">
                  <c:v>92.151423210795173</c:v>
                </c:pt>
                <c:pt idx="1828">
                  <c:v>92.159027812333974</c:v>
                </c:pt>
                <c:pt idx="1829">
                  <c:v>92.166655148600512</c:v>
                </c:pt>
                <c:pt idx="1830">
                  <c:v>92.174305242166028</c:v>
                </c:pt>
                <c:pt idx="1831">
                  <c:v>92.18197811507639</c:v>
                </c:pt>
                <c:pt idx="1832">
                  <c:v>92.189673788844502</c:v>
                </c:pt>
                <c:pt idx="1833">
                  <c:v>92.197392284444035</c:v>
                </c:pt>
                <c:pt idx="1834">
                  <c:v>92.205133622301844</c:v>
                </c:pt>
                <c:pt idx="1835">
                  <c:v>92.212897822291353</c:v>
                </c:pt>
                <c:pt idx="1836">
                  <c:v>92.220684903724916</c:v>
                </c:pt>
                <c:pt idx="1837">
                  <c:v>92.228494885346691</c:v>
                </c:pt>
                <c:pt idx="1838">
                  <c:v>92.236327785325898</c:v>
                </c:pt>
                <c:pt idx="1839">
                  <c:v>92.244183621248638</c:v>
                </c:pt>
                <c:pt idx="1840">
                  <c:v>92.252062410111918</c:v>
                </c:pt>
                <c:pt idx="1841">
                  <c:v>92.259964168314454</c:v>
                </c:pt>
                <c:pt idx="1842">
                  <c:v>92.267888911650587</c:v>
                </c:pt>
                <c:pt idx="1843">
                  <c:v>92.275836655302413</c:v>
                </c:pt>
                <c:pt idx="1844">
                  <c:v>92.283807413832207</c:v>
                </c:pt>
                <c:pt idx="1845">
                  <c:v>92.29180120117438</c:v>
                </c:pt>
                <c:pt idx="1846">
                  <c:v>92.29981803062887</c:v>
                </c:pt>
                <c:pt idx="1847">
                  <c:v>92.307857914852505</c:v>
                </c:pt>
                <c:pt idx="1848">
                  <c:v>92.315920865851581</c:v>
                </c:pt>
                <c:pt idx="1849">
                  <c:v>92.324006894974104</c:v>
                </c:pt>
                <c:pt idx="1850">
                  <c:v>92.332116012902446</c:v>
                </c:pt>
                <c:pt idx="1851">
                  <c:v>92.340248229644104</c:v>
                </c:pt>
                <c:pt idx="1852">
                  <c:v>92.348403554525248</c:v>
                </c:pt>
                <c:pt idx="1853">
                  <c:v>92.356581996182186</c:v>
                </c:pt>
                <c:pt idx="1854">
                  <c:v>92.364783562552816</c:v>
                </c:pt>
                <c:pt idx="1855">
                  <c:v>92.373008260869483</c:v>
                </c:pt>
                <c:pt idx="1856">
                  <c:v>92.381256097650066</c:v>
                </c:pt>
                <c:pt idx="1857">
                  <c:v>92.389527078690392</c:v>
                </c:pt>
                <c:pt idx="1858">
                  <c:v>92.397821209055806</c:v>
                </c:pt>
                <c:pt idx="1859">
                  <c:v>92.406138493072632</c:v>
                </c:pt>
                <c:pt idx="1860">
                  <c:v>92.414478934320286</c:v>
                </c:pt>
                <c:pt idx="1861">
                  <c:v>92.422842535623388</c:v>
                </c:pt>
                <c:pt idx="1862">
                  <c:v>92.431229299041831</c:v>
                </c:pt>
                <c:pt idx="1863">
                  <c:v>92.439639225863672</c:v>
                </c:pt>
                <c:pt idx="1864">
                  <c:v>92.448072316596722</c:v>
                </c:pt>
                <c:pt idx="1865">
                  <c:v>92.456528570959009</c:v>
                </c:pt>
                <c:pt idx="1866">
                  <c:v>92.465007987870919</c:v>
                </c:pt>
                <c:pt idx="1867">
                  <c:v>92.473510565446958</c:v>
                </c:pt>
                <c:pt idx="1868">
                  <c:v>92.482036300985925</c:v>
                </c:pt>
                <c:pt idx="1869">
                  <c:v>92.490585190963841</c:v>
                </c:pt>
                <c:pt idx="1870">
                  <c:v>92.49915723102319</c:v>
                </c:pt>
                <c:pt idx="1871">
                  <c:v>92.507752415966266</c:v>
                </c:pt>
                <c:pt idx="1872">
                  <c:v>92.516370739745042</c:v>
                </c:pt>
                <c:pt idx="1873">
                  <c:v>92.525012195452462</c:v>
                </c:pt>
                <c:pt idx="1874">
                  <c:v>92.53367677531422</c:v>
                </c:pt>
                <c:pt idx="1875">
                  <c:v>92.542364470678976</c:v>
                </c:pt>
                <c:pt idx="1876">
                  <c:v>92.55107527201011</c:v>
                </c:pt>
                <c:pt idx="1877">
                  <c:v>92.559809168876313</c:v>
                </c:pt>
                <c:pt idx="1878">
                  <c:v>92.568566149942697</c:v>
                </c:pt>
                <c:pt idx="1879">
                  <c:v>92.577346202961607</c:v>
                </c:pt>
                <c:pt idx="1880">
                  <c:v>92.586149314763929</c:v>
                </c:pt>
                <c:pt idx="1881">
                  <c:v>92.594975471249356</c:v>
                </c:pt>
                <c:pt idx="1882">
                  <c:v>92.603824657377558</c:v>
                </c:pt>
                <c:pt idx="1883">
                  <c:v>92.612696857159094</c:v>
                </c:pt>
                <c:pt idx="1884">
                  <c:v>92.621592053646111</c:v>
                </c:pt>
                <c:pt idx="1885">
                  <c:v>92.630510228922788</c:v>
                </c:pt>
                <c:pt idx="1886">
                  <c:v>92.639451364095976</c:v>
                </c:pt>
                <c:pt idx="1887">
                  <c:v>92.648415439287149</c:v>
                </c:pt>
                <c:pt idx="1888">
                  <c:v>92.657402433620959</c:v>
                </c:pt>
                <c:pt idx="1889">
                  <c:v>92.66641232521755</c:v>
                </c:pt>
                <c:pt idx="1890">
                  <c:v>92.675445091182638</c:v>
                </c:pt>
                <c:pt idx="1891">
                  <c:v>92.684500707597564</c:v>
                </c:pt>
                <c:pt idx="1892">
                  <c:v>92.693579149511052</c:v>
                </c:pt>
                <c:pt idx="1893">
                  <c:v>92.702680390927867</c:v>
                </c:pt>
                <c:pt idx="1894">
                  <c:v>92.711804404801526</c:v>
                </c:pt>
                <c:pt idx="1895">
                  <c:v>92.72095116302296</c:v>
                </c:pt>
                <c:pt idx="1896">
                  <c:v>92.730120636412053</c:v>
                </c:pt>
                <c:pt idx="1897">
                  <c:v>92.739312794707274</c:v>
                </c:pt>
                <c:pt idx="1898">
                  <c:v>92.748527606557161</c:v>
                </c:pt>
                <c:pt idx="1899">
                  <c:v>92.757765039509465</c:v>
                </c:pt>
                <c:pt idx="1900">
                  <c:v>92.767025060002524</c:v>
                </c:pt>
                <c:pt idx="1901">
                  <c:v>92.776307633355032</c:v>
                </c:pt>
                <c:pt idx="1902">
                  <c:v>92.785612723756813</c:v>
                </c:pt>
                <c:pt idx="1903">
                  <c:v>92.794940294258993</c:v>
                </c:pt>
                <c:pt idx="1904">
                  <c:v>92.804290306763875</c:v>
                </c:pt>
                <c:pt idx="1905">
                  <c:v>92.813662722016161</c:v>
                </c:pt>
                <c:pt idx="1906">
                  <c:v>92.823057499592849</c:v>
                </c:pt>
                <c:pt idx="1907">
                  <c:v>92.832474597892912</c:v>
                </c:pt>
                <c:pt idx="1908">
                  <c:v>92.841913974128545</c:v>
                </c:pt>
                <c:pt idx="1909">
                  <c:v>92.851375584315235</c:v>
                </c:pt>
                <c:pt idx="1910">
                  <c:v>92.860859383261612</c:v>
                </c:pt>
                <c:pt idx="1911">
                  <c:v>92.870365324559828</c:v>
                </c:pt>
                <c:pt idx="1912">
                  <c:v>92.87989336057646</c:v>
                </c:pt>
                <c:pt idx="1913">
                  <c:v>92.889443442442044</c:v>
                </c:pt>
                <c:pt idx="1914">
                  <c:v>92.899015520041473</c:v>
                </c:pt>
                <c:pt idx="1915">
                  <c:v>92.908609542005081</c:v>
                </c:pt>
                <c:pt idx="1916">
                  <c:v>92.918225455697765</c:v>
                </c:pt>
                <c:pt idx="1917">
                  <c:v>92.92786320721018</c:v>
                </c:pt>
                <c:pt idx="1918">
                  <c:v>92.937522741348175</c:v>
                </c:pt>
                <c:pt idx="1919">
                  <c:v>92.947204001624755</c:v>
                </c:pt>
                <c:pt idx="1920">
                  <c:v>92.956906930247868</c:v>
                </c:pt>
                <c:pt idx="1921">
                  <c:v>92.966631468113434</c:v>
                </c:pt>
                <c:pt idx="1922">
                  <c:v>92.976377554793686</c:v>
                </c:pt>
                <c:pt idx="1923">
                  <c:v>92.98614512852879</c:v>
                </c:pt>
                <c:pt idx="1924">
                  <c:v>92.995934126216184</c:v>
                </c:pt>
                <c:pt idx="1925">
                  <c:v>93.005744483402296</c:v>
                </c:pt>
                <c:pt idx="1926">
                  <c:v>93.015576134271527</c:v>
                </c:pt>
                <c:pt idx="1927">
                  <c:v>93.025429011638039</c:v>
                </c:pt>
                <c:pt idx="1928">
                  <c:v>93.035303046935425</c:v>
                </c:pt>
                <c:pt idx="1929">
                  <c:v>93.045198170207243</c:v>
                </c:pt>
                <c:pt idx="1930">
                  <c:v>93.055114310098006</c:v>
                </c:pt>
                <c:pt idx="1931">
                  <c:v>93.065051393843191</c:v>
                </c:pt>
                <c:pt idx="1932">
                  <c:v>93.075009347260703</c:v>
                </c:pt>
                <c:pt idx="1933">
                  <c:v>93.084988094740325</c:v>
                </c:pt>
                <c:pt idx="1934">
                  <c:v>93.094987559235491</c:v>
                </c:pt>
                <c:pt idx="1935">
                  <c:v>93.105007662253385</c:v>
                </c:pt>
                <c:pt idx="1936">
                  <c:v>93.115048323845983</c:v>
                </c:pt>
                <c:pt idx="1937">
                  <c:v>93.12510946260069</c:v>
                </c:pt>
                <c:pt idx="1938">
                  <c:v>93.135190995631177</c:v>
                </c:pt>
                <c:pt idx="1939">
                  <c:v>93.14529283856848</c:v>
                </c:pt>
                <c:pt idx="1940">
                  <c:v>93.155414905552092</c:v>
                </c:pt>
                <c:pt idx="1941">
                  <c:v>93.165557109220302</c:v>
                </c:pt>
                <c:pt idx="1942">
                  <c:v>93.175719360701649</c:v>
                </c:pt>
                <c:pt idx="1943">
                  <c:v>93.185901569606671</c:v>
                </c:pt>
                <c:pt idx="1944">
                  <c:v>93.196103644017924</c:v>
                </c:pt>
                <c:pt idx="1945">
                  <c:v>93.206325490481888</c:v>
                </c:pt>
                <c:pt idx="1946">
                  <c:v>93.216567014000574</c:v>
                </c:pt>
                <c:pt idx="1947">
                  <c:v>93.226828118021857</c:v>
                </c:pt>
                <c:pt idx="1948">
                  <c:v>93.237108704432345</c:v>
                </c:pt>
                <c:pt idx="1949">
                  <c:v>93.247408673547568</c:v>
                </c:pt>
                <c:pt idx="1950">
                  <c:v>93.257727924104074</c:v>
                </c:pt>
                <c:pt idx="1951">
                  <c:v>93.268066353251712</c:v>
                </c:pt>
                <c:pt idx="1952">
                  <c:v>93.278423856544435</c:v>
                </c:pt>
                <c:pt idx="1953">
                  <c:v>93.288800327932634</c:v>
                </c:pt>
                <c:pt idx="1954">
                  <c:v>93.299195659755057</c:v>
                </c:pt>
                <c:pt idx="1955">
                  <c:v>93.309609742730373</c:v>
                </c:pt>
                <c:pt idx="1956">
                  <c:v>93.320042465950209</c:v>
                </c:pt>
                <c:pt idx="1957">
                  <c:v>93.330493716870421</c:v>
                </c:pt>
                <c:pt idx="1958">
                  <c:v>93.340963381303752</c:v>
                </c:pt>
                <c:pt idx="1959">
                  <c:v>93.351451343412506</c:v>
                </c:pt>
                <c:pt idx="1960">
                  <c:v>93.361957485700202</c:v>
                </c:pt>
                <c:pt idx="1961">
                  <c:v>93.372481689005255</c:v>
                </c:pt>
                <c:pt idx="1962">
                  <c:v>93.383023832493024</c:v>
                </c:pt>
                <c:pt idx="1963">
                  <c:v>93.393583793648617</c:v>
                </c:pt>
                <c:pt idx="1964">
                  <c:v>93.404161448270017</c:v>
                </c:pt>
                <c:pt idx="1965">
                  <c:v>93.414756670461358</c:v>
                </c:pt>
                <c:pt idx="1966">
                  <c:v>93.425369332625664</c:v>
                </c:pt>
                <c:pt idx="1967">
                  <c:v>93.435999305458282</c:v>
                </c:pt>
                <c:pt idx="1968">
                  <c:v>93.446646457940304</c:v>
                </c:pt>
                <c:pt idx="1969">
                  <c:v>93.457310657332485</c:v>
                </c:pt>
                <c:pt idx="1970">
                  <c:v>93.467991769168421</c:v>
                </c:pt>
                <c:pt idx="1971">
                  <c:v>93.478689657248324</c:v>
                </c:pt>
                <c:pt idx="1972">
                  <c:v>93.489404183633752</c:v>
                </c:pt>
                <c:pt idx="1973">
                  <c:v>93.500135208640657</c:v>
                </c:pt>
                <c:pt idx="1974">
                  <c:v>93.510882590834868</c:v>
                </c:pt>
                <c:pt idx="1975">
                  <c:v>93.521646187024899</c:v>
                </c:pt>
                <c:pt idx="1976">
                  <c:v>93.5324258522582</c:v>
                </c:pt>
                <c:pt idx="1977">
                  <c:v>93.543221439814559</c:v>
                </c:pt>
                <c:pt idx="1978">
                  <c:v>93.554032801201728</c:v>
                </c:pt>
                <c:pt idx="1979">
                  <c:v>93.564859786149981</c:v>
                </c:pt>
                <c:pt idx="1980">
                  <c:v>93.575702242607932</c:v>
                </c:pt>
                <c:pt idx="1981">
                  <c:v>93.586560016737153</c:v>
                </c:pt>
                <c:pt idx="1982">
                  <c:v>93.597432952908065</c:v>
                </c:pt>
                <c:pt idx="1983">
                  <c:v>93.608320893695861</c:v>
                </c:pt>
                <c:pt idx="1984">
                  <c:v>93.619223679875972</c:v>
                </c:pt>
                <c:pt idx="1985">
                  <c:v>93.630141150420485</c:v>
                </c:pt>
                <c:pt idx="1986">
                  <c:v>93.641073142493966</c:v>
                </c:pt>
                <c:pt idx="1987">
                  <c:v>93.652019491450687</c:v>
                </c:pt>
                <c:pt idx="1988">
                  <c:v>93.662980030830326</c:v>
                </c:pt>
                <c:pt idx="1989">
                  <c:v>93.673954592355642</c:v>
                </c:pt>
                <c:pt idx="1990">
                  <c:v>93.684943005928972</c:v>
                </c:pt>
                <c:pt idx="1991">
                  <c:v>93.695945099629697</c:v>
                </c:pt>
                <c:pt idx="1992">
                  <c:v>93.706960699711544</c:v>
                </c:pt>
                <c:pt idx="1993">
                  <c:v>93.717989630600442</c:v>
                </c:pt>
                <c:pt idx="1994">
                  <c:v>93.7290317148924</c:v>
                </c:pt>
                <c:pt idx="1995">
                  <c:v>93.740086773351408</c:v>
                </c:pt>
                <c:pt idx="1996">
                  <c:v>93.751154624908168</c:v>
                </c:pt>
                <c:pt idx="1997">
                  <c:v>93.762235086657626</c:v>
                </c:pt>
                <c:pt idx="1998">
                  <c:v>93.773327973858983</c:v>
                </c:pt>
                <c:pt idx="1999">
                  <c:v>93.784433099934347</c:v>
                </c:pt>
                <c:pt idx="2000">
                  <c:v>93.795550276467452</c:v>
                </c:pt>
                <c:pt idx="2001">
                  <c:v>93.806679313203588</c:v>
                </c:pt>
                <c:pt idx="2002">
                  <c:v>93.817820018049062</c:v>
                </c:pt>
                <c:pt idx="2003">
                  <c:v>93.828972197071963</c:v>
                </c:pt>
                <c:pt idx="2004">
                  <c:v>93.840135654500983</c:v>
                </c:pt>
                <c:pt idx="2005">
                  <c:v>93.851310192727013</c:v>
                </c:pt>
                <c:pt idx="2006">
                  <c:v>93.862495612303832</c:v>
                </c:pt>
                <c:pt idx="2007">
                  <c:v>93.873691711948481</c:v>
                </c:pt>
                <c:pt idx="2008">
                  <c:v>93.8848982885428</c:v>
                </c:pt>
                <c:pt idx="2009">
                  <c:v>93.896115137135268</c:v>
                </c:pt>
                <c:pt idx="2010">
                  <c:v>93.907342050942646</c:v>
                </c:pt>
                <c:pt idx="2011">
                  <c:v>93.918578821351616</c:v>
                </c:pt>
                <c:pt idx="2012">
                  <c:v>93.929825237921861</c:v>
                </c:pt>
                <c:pt idx="2013">
                  <c:v>93.941081088388415</c:v>
                </c:pt>
                <c:pt idx="2014">
                  <c:v>93.952346158664142</c:v>
                </c:pt>
                <c:pt idx="2015">
                  <c:v>93.963620232843866</c:v>
                </c:pt>
                <c:pt idx="2016">
                  <c:v>93.974903093207018</c:v>
                </c:pt>
                <c:pt idx="2017">
                  <c:v>93.986194520222256</c:v>
                </c:pt>
                <c:pt idx="2018">
                  <c:v>93.9974942925504</c:v>
                </c:pt>
                <c:pt idx="2019">
                  <c:v>94.008802187050549</c:v>
                </c:pt>
                <c:pt idx="2020">
                  <c:v>94.020117978783333</c:v>
                </c:pt>
                <c:pt idx="2021">
                  <c:v>94.031441441016611</c:v>
                </c:pt>
                <c:pt idx="2022">
                  <c:v>94.042772345230958</c:v>
                </c:pt>
                <c:pt idx="2023">
                  <c:v>94.054110461124466</c:v>
                </c:pt>
                <c:pt idx="2024">
                  <c:v>94.065455556620037</c:v>
                </c:pt>
                <c:pt idx="2025">
                  <c:v>94.076807397870979</c:v>
                </c:pt>
                <c:pt idx="2026">
                  <c:v>94.08816574926739</c:v>
                </c:pt>
                <c:pt idx="2027">
                  <c:v>94.099530373443727</c:v>
                </c:pt>
                <c:pt idx="2028">
                  <c:v>94.110901031285891</c:v>
                </c:pt>
                <c:pt idx="2029">
                  <c:v>94.122277481938951</c:v>
                </c:pt>
                <c:pt idx="2030">
                  <c:v>94.133659482814977</c:v>
                </c:pt>
                <c:pt idx="2031">
                  <c:v>94.145046789601338</c:v>
                </c:pt>
                <c:pt idx="2032">
                  <c:v>94.156439156269983</c:v>
                </c:pt>
                <c:pt idx="2033">
                  <c:v>94.167836335085426</c:v>
                </c:pt>
                <c:pt idx="2034">
                  <c:v>94.179238076615292</c:v>
                </c:pt>
                <c:pt idx="2035">
                  <c:v>94.190644129739425</c:v>
                </c:pt>
                <c:pt idx="2036">
                  <c:v>94.202054241659866</c:v>
                </c:pt>
                <c:pt idx="2037">
                  <c:v>94.213468157911976</c:v>
                </c:pt>
                <c:pt idx="2038">
                  <c:v>94.224885622374515</c:v>
                </c:pt>
                <c:pt idx="2039">
                  <c:v>94.23630637728148</c:v>
                </c:pt>
                <c:pt idx="2040">
                  <c:v>94.247730163233385</c:v>
                </c:pt>
                <c:pt idx="2041">
                  <c:v>94.259156719208946</c:v>
                </c:pt>
                <c:pt idx="2042">
                  <c:v>94.27058578257838</c:v>
                </c:pt>
                <c:pt idx="2043">
                  <c:v>94.282017089114476</c:v>
                </c:pt>
                <c:pt idx="2044">
                  <c:v>94.293450373007829</c:v>
                </c:pt>
                <c:pt idx="2045">
                  <c:v>94.304885366878224</c:v>
                </c:pt>
                <c:pt idx="2046">
                  <c:v>94.316321801790025</c:v>
                </c:pt>
                <c:pt idx="2047">
                  <c:v>94.327759407265319</c:v>
                </c:pt>
                <c:pt idx="2048">
                  <c:v>94.339197911299408</c:v>
                </c:pt>
                <c:pt idx="2049">
                  <c:v>94.350637040375361</c:v>
                </c:pt>
                <c:pt idx="2050">
                  <c:v>94.362076519479629</c:v>
                </c:pt>
                <c:pt idx="2051">
                  <c:v>94.373516072117482</c:v>
                </c:pt>
                <c:pt idx="2052">
                  <c:v>94.384955420330257</c:v>
                </c:pt>
                <c:pt idx="2053">
                  <c:v>94.396394284710183</c:v>
                </c:pt>
                <c:pt idx="2054">
                  <c:v>94.407832384419905</c:v>
                </c:pt>
                <c:pt idx="2055">
                  <c:v>94.419269437206907</c:v>
                </c:pt>
                <c:pt idx="2056">
                  <c:v>94.430705159424292</c:v>
                </c:pt>
                <c:pt idx="2057">
                  <c:v>94.442139266046581</c:v>
                </c:pt>
                <c:pt idx="2058">
                  <c:v>94.453571470690378</c:v>
                </c:pt>
                <c:pt idx="2059">
                  <c:v>94.465001485631632</c:v>
                </c:pt>
                <c:pt idx="2060">
                  <c:v>94.476429021826505</c:v>
                </c:pt>
                <c:pt idx="2061">
                  <c:v>94.487853788930238</c:v>
                </c:pt>
                <c:pt idx="2062">
                  <c:v>94.499275495318571</c:v>
                </c:pt>
                <c:pt idx="2063">
                  <c:v>94.510693848106953</c:v>
                </c:pt>
                <c:pt idx="2064">
                  <c:v>94.522108553172657</c:v>
                </c:pt>
                <c:pt idx="2065">
                  <c:v>94.533519315176591</c:v>
                </c:pt>
                <c:pt idx="2066">
                  <c:v>94.544925837584245</c:v>
                </c:pt>
                <c:pt idx="2067">
                  <c:v>94.556327822688701</c:v>
                </c:pt>
                <c:pt idx="2068">
                  <c:v>94.567724971633396</c:v>
                </c:pt>
                <c:pt idx="2069">
                  <c:v>94.579116984434989</c:v>
                </c:pt>
                <c:pt idx="2070">
                  <c:v>94.590503560007775</c:v>
                </c:pt>
                <c:pt idx="2071">
                  <c:v>94.601884396186023</c:v>
                </c:pt>
                <c:pt idx="2072">
                  <c:v>94.613259189750579</c:v>
                </c:pt>
                <c:pt idx="2073">
                  <c:v>94.624627636451933</c:v>
                </c:pt>
                <c:pt idx="2074">
                  <c:v>94.635989431036549</c:v>
                </c:pt>
                <c:pt idx="2075">
                  <c:v>94.647344267272388</c:v>
                </c:pt>
                <c:pt idx="2076">
                  <c:v>94.658691837974544</c:v>
                </c:pt>
                <c:pt idx="2077">
                  <c:v>94.670031835032319</c:v>
                </c:pt>
                <c:pt idx="2078">
                  <c:v>94.681363949435379</c:v>
                </c:pt>
                <c:pt idx="2079">
                  <c:v>94.692687871302866</c:v>
                </c:pt>
                <c:pt idx="2080">
                  <c:v>94.704003289908513</c:v>
                </c:pt>
                <c:pt idx="2081">
                  <c:v>94.715309893711051</c:v>
                </c:pt>
                <c:pt idx="2082">
                  <c:v>94.726607370381615</c:v>
                </c:pt>
                <c:pt idx="2083">
                  <c:v>94.737895406833644</c:v>
                </c:pt>
                <c:pt idx="2084">
                  <c:v>94.749173689250853</c:v>
                </c:pt>
                <c:pt idx="2085">
                  <c:v>94.76044190311876</c:v>
                </c:pt>
                <c:pt idx="2086">
                  <c:v>94.771699733253527</c:v>
                </c:pt>
                <c:pt idx="2087">
                  <c:v>94.782946863832933</c:v>
                </c:pt>
                <c:pt idx="2088">
                  <c:v>94.794182978427983</c:v>
                </c:pt>
                <c:pt idx="2089">
                  <c:v>94.805407760033546</c:v>
                </c:pt>
                <c:pt idx="2090">
                  <c:v>94.816620891100342</c:v>
                </c:pt>
                <c:pt idx="2091">
                  <c:v>94.827822053567175</c:v>
                </c:pt>
                <c:pt idx="2092">
                  <c:v>94.839010928893458</c:v>
                </c:pt>
                <c:pt idx="2093">
                  <c:v>94.850187198092456</c:v>
                </c:pt>
                <c:pt idx="2094">
                  <c:v>94.861350541764409</c:v>
                </c:pt>
                <c:pt idx="2095">
                  <c:v>94.872500640129473</c:v>
                </c:pt>
                <c:pt idx="2096">
                  <c:v>94.883637173063548</c:v>
                </c:pt>
                <c:pt idx="2097">
                  <c:v>94.894759820131071</c:v>
                </c:pt>
                <c:pt idx="2098">
                  <c:v>94.905868260620565</c:v>
                </c:pt>
                <c:pt idx="2099">
                  <c:v>94.916962173579876</c:v>
                </c:pt>
                <c:pt idx="2100">
                  <c:v>94.92804123785163</c:v>
                </c:pt>
                <c:pt idx="2101">
                  <c:v>94.939105132108864</c:v>
                </c:pt>
                <c:pt idx="2102">
                  <c:v>94.950153534892195</c:v>
                </c:pt>
                <c:pt idx="2103">
                  <c:v>94.961186124644755</c:v>
                </c:pt>
                <c:pt idx="2104">
                  <c:v>94.972202579750828</c:v>
                </c:pt>
                <c:pt idx="2105">
                  <c:v>94.983202578572417</c:v>
                </c:pt>
                <c:pt idx="2106">
                  <c:v>94.994185799486885</c:v>
                </c:pt>
                <c:pt idx="2107">
                  <c:v>95.00515192092449</c:v>
                </c:pt>
                <c:pt idx="2108">
                  <c:v>95.016100621407602</c:v>
                </c:pt>
                <c:pt idx="2109">
                  <c:v>95.02703157958895</c:v>
                </c:pt>
                <c:pt idx="2110">
                  <c:v>95.03794447428956</c:v>
                </c:pt>
                <c:pt idx="2111">
                  <c:v>95.048838984539245</c:v>
                </c:pt>
                <c:pt idx="2112">
                  <c:v>95.059714789615825</c:v>
                </c:pt>
                <c:pt idx="2113">
                  <c:v>95.070571569084208</c:v>
                </c:pt>
                <c:pt idx="2114">
                  <c:v>95.081409002837859</c:v>
                </c:pt>
                <c:pt idx="2115">
                  <c:v>95.092226771137291</c:v>
                </c:pt>
                <c:pt idx="2116">
                  <c:v>95.103024554652734</c:v>
                </c:pt>
                <c:pt idx="2117">
                  <c:v>95.11380203450328</c:v>
                </c:pt>
                <c:pt idx="2118">
                  <c:v>95.124558892298893</c:v>
                </c:pt>
                <c:pt idx="2119">
                  <c:v>95.135294810182742</c:v>
                </c:pt>
                <c:pt idx="2120">
                  <c:v>95.146009470871064</c:v>
                </c:pt>
                <c:pt idx="2121">
                  <c:v>95.156702557696036</c:v>
                </c:pt>
                <c:pt idx="2122">
                  <c:v>95.16737375464831</c:v>
                </c:pt>
                <c:pt idx="2123">
                  <c:v>95.178022746418435</c:v>
                </c:pt>
                <c:pt idx="2124">
                  <c:v>95.188649218440872</c:v>
                </c:pt>
                <c:pt idx="2125">
                  <c:v>95.199252856935175</c:v>
                </c:pt>
                <c:pt idx="2126">
                  <c:v>95.209833348949914</c:v>
                </c:pt>
                <c:pt idx="2127">
                  <c:v>95.22039038240554</c:v>
                </c:pt>
                <c:pt idx="2128">
                  <c:v>95.230923646138947</c:v>
                </c:pt>
                <c:pt idx="2129">
                  <c:v>95.241432829945097</c:v>
                </c:pt>
                <c:pt idx="2130">
                  <c:v>95.251917624622507</c:v>
                </c:pt>
                <c:pt idx="2131">
                  <c:v>95.262377722015344</c:v>
                </c:pt>
                <c:pt idx="2132">
                  <c:v>95.272812815059993</c:v>
                </c:pt>
                <c:pt idx="2133">
                  <c:v>95.283222597826693</c:v>
                </c:pt>
                <c:pt idx="2134">
                  <c:v>95.293606765565897</c:v>
                </c:pt>
                <c:pt idx="2135">
                  <c:v>95.303965014751057</c:v>
                </c:pt>
                <c:pt idx="2136">
                  <c:v>95.314297043124498</c:v>
                </c:pt>
                <c:pt idx="2137">
                  <c:v>95.3246025497414</c:v>
                </c:pt>
                <c:pt idx="2138">
                  <c:v>95.334881235014691</c:v>
                </c:pt>
                <c:pt idx="2139">
                  <c:v>95.345132800760652</c:v>
                </c:pt>
                <c:pt idx="2140">
                  <c:v>95.355356950242268</c:v>
                </c:pt>
                <c:pt idx="2141">
                  <c:v>95.365553388216128</c:v>
                </c:pt>
                <c:pt idx="2142">
                  <c:v>95.375721820975443</c:v>
                </c:pt>
                <c:pt idx="2143">
                  <c:v>95.385861956397108</c:v>
                </c:pt>
                <c:pt idx="2144">
                  <c:v>95.395973503985928</c:v>
                </c:pt>
                <c:pt idx="2145">
                  <c:v>95.406056174919527</c:v>
                </c:pt>
                <c:pt idx="2146">
                  <c:v>95.416109682093861</c:v>
                </c:pt>
                <c:pt idx="2147">
                  <c:v>95.426133740168922</c:v>
                </c:pt>
                <c:pt idx="2148">
                  <c:v>95.436128065612991</c:v>
                </c:pt>
                <c:pt idx="2149">
                  <c:v>95.446092376748439</c:v>
                </c:pt>
                <c:pt idx="2150">
                  <c:v>95.456026393796378</c:v>
                </c:pt>
                <c:pt idx="2151">
                  <c:v>95.465929838922392</c:v>
                </c:pt>
                <c:pt idx="2152">
                  <c:v>95.475802436281398</c:v>
                </c:pt>
                <c:pt idx="2153">
                  <c:v>95.485643912062187</c:v>
                </c:pt>
                <c:pt idx="2154">
                  <c:v>95.495453994532681</c:v>
                </c:pt>
                <c:pt idx="2155">
                  <c:v>95.505232414084915</c:v>
                </c:pt>
                <c:pt idx="2156">
                  <c:v>95.5149789032793</c:v>
                </c:pt>
                <c:pt idx="2157">
                  <c:v>95.524693196890226</c:v>
                </c:pt>
                <c:pt idx="2158">
                  <c:v>95.534375031949168</c:v>
                </c:pt>
                <c:pt idx="2159">
                  <c:v>95.544024147790054</c:v>
                </c:pt>
                <c:pt idx="2160">
                  <c:v>95.553640286094037</c:v>
                </c:pt>
                <c:pt idx="2161">
                  <c:v>95.563223190932035</c:v>
                </c:pt>
                <c:pt idx="2162">
                  <c:v>95.572772608809444</c:v>
                </c:pt>
                <c:pt idx="2163">
                  <c:v>95.58228828871043</c:v>
                </c:pt>
                <c:pt idx="2164">
                  <c:v>95.591769982140789</c:v>
                </c:pt>
                <c:pt idx="2165">
                  <c:v>95.60121744317135</c:v>
                </c:pt>
                <c:pt idx="2166">
                  <c:v>95.610630428481983</c:v>
                </c:pt>
                <c:pt idx="2167">
                  <c:v>95.620008697402511</c:v>
                </c:pt>
                <c:pt idx="2168">
                  <c:v>95.629352011958233</c:v>
                </c:pt>
                <c:pt idx="2169">
                  <c:v>95.638660136909849</c:v>
                </c:pt>
                <c:pt idx="2170">
                  <c:v>95.647932839797406</c:v>
                </c:pt>
                <c:pt idx="2171">
                  <c:v>95.657169890980953</c:v>
                </c:pt>
                <c:pt idx="2172">
                  <c:v>95.666371063683712</c:v>
                </c:pt>
                <c:pt idx="2173">
                  <c:v>95.675536134030779</c:v>
                </c:pt>
                <c:pt idx="2174">
                  <c:v>95.684664881093283</c:v>
                </c:pt>
                <c:pt idx="2175">
                  <c:v>95.693757086927377</c:v>
                </c:pt>
                <c:pt idx="2176">
                  <c:v>95.70281253661409</c:v>
                </c:pt>
                <c:pt idx="2177">
                  <c:v>95.711831018301311</c:v>
                </c:pt>
                <c:pt idx="2178">
                  <c:v>95.720812323241915</c:v>
                </c:pt>
                <c:pt idx="2179">
                  <c:v>95.729756245832974</c:v>
                </c:pt>
                <c:pt idx="2180">
                  <c:v>95.738662583656676</c:v>
                </c:pt>
                <c:pt idx="2181">
                  <c:v>95.747531137515878</c:v>
                </c:pt>
                <c:pt idx="2182">
                  <c:v>95.756361711474895</c:v>
                </c:pt>
                <c:pt idx="2183">
                  <c:v>95.765154112895857</c:v>
                </c:pt>
                <c:pt idx="2184">
                  <c:v>95.773908152476608</c:v>
                </c:pt>
                <c:pt idx="2185">
                  <c:v>95.78262364428727</c:v>
                </c:pt>
                <c:pt idx="2186">
                  <c:v>95.791300405806609</c:v>
                </c:pt>
                <c:pt idx="2187">
                  <c:v>95.799938257958587</c:v>
                </c:pt>
                <c:pt idx="2188">
                  <c:v>95.80853702514726</c:v>
                </c:pt>
                <c:pt idx="2189">
                  <c:v>95.817096535292222</c:v>
                </c:pt>
                <c:pt idx="2190">
                  <c:v>95.825616619862714</c:v>
                </c:pt>
                <c:pt idx="2191">
                  <c:v>95.834097113912406</c:v>
                </c:pt>
                <c:pt idx="2192">
                  <c:v>95.842537856111605</c:v>
                </c:pt>
                <c:pt idx="2193">
                  <c:v>95.850938688782364</c:v>
                </c:pt>
                <c:pt idx="2194">
                  <c:v>95.859299457928103</c:v>
                </c:pt>
                <c:pt idx="2195">
                  <c:v>95.86762001326889</c:v>
                </c:pt>
                <c:pt idx="2196">
                  <c:v>95.87590020826957</c:v>
                </c:pt>
                <c:pt idx="2197">
                  <c:v>95.884139900172428</c:v>
                </c:pt>
                <c:pt idx="2198">
                  <c:v>95.89233895002738</c:v>
                </c:pt>
                <c:pt idx="2199">
                  <c:v>95.90049722272137</c:v>
                </c:pt>
                <c:pt idx="2200">
                  <c:v>95.908614587006227</c:v>
                </c:pt>
                <c:pt idx="2201">
                  <c:v>95.916690915528648</c:v>
                </c:pt>
                <c:pt idx="2202">
                  <c:v>95.924726084858378</c:v>
                </c:pt>
                <c:pt idx="2203">
                  <c:v>95.932719975513152</c:v>
                </c:pt>
                <c:pt idx="2204">
                  <c:v>95.940672471987241</c:v>
                </c:pt>
                <c:pt idx="2205">
                  <c:v>95.948583462777322</c:v>
                </c:pt>
                <c:pt idx="2206">
                  <c:v>95.956452840406286</c:v>
                </c:pt>
                <c:pt idx="2207">
                  <c:v>95.964280501448172</c:v>
                </c:pt>
                <c:pt idx="2208">
                  <c:v>95.972066346554357</c:v>
                </c:pt>
                <c:pt idx="2209">
                  <c:v>95.979810280473501</c:v>
                </c:pt>
                <c:pt idx="2210">
                  <c:v>95.987512212076453</c:v>
                </c:pt>
                <c:pt idx="2211">
                  <c:v>95.995172054377278</c:v>
                </c:pt>
                <c:pt idx="2212">
                  <c:v>96.002789724553722</c:v>
                </c:pt>
                <c:pt idx="2213">
                  <c:v>96.01036514396867</c:v>
                </c:pt>
                <c:pt idx="2214">
                  <c:v>96.017898238190341</c:v>
                </c:pt>
                <c:pt idx="2215">
                  <c:v>96.025388937009239</c:v>
                </c:pt>
                <c:pt idx="2216">
                  <c:v>96.032837174458265</c:v>
                </c:pt>
                <c:pt idx="2217">
                  <c:v>96.040242888830178</c:v>
                </c:pt>
                <c:pt idx="2218">
                  <c:v>96.04760602269269</c:v>
                </c:pt>
                <c:pt idx="2219">
                  <c:v>96.05492652290593</c:v>
                </c:pt>
                <c:pt idx="2220">
                  <c:v>96.062204340637962</c:v>
                </c:pt>
                <c:pt idx="2221">
                  <c:v>96.069439431378242</c:v>
                </c:pt>
                <c:pt idx="2222">
                  <c:v>96.07663175495172</c:v>
                </c:pt>
                <c:pt idx="2223">
                  <c:v>96.08378127553118</c:v>
                </c:pt>
                <c:pt idx="2224">
                  <c:v>96.090887961651319</c:v>
                </c:pt>
                <c:pt idx="2225">
                  <c:v>96.097951786218019</c:v>
                </c:pt>
                <c:pt idx="2226">
                  <c:v>96.104972726518909</c:v>
                </c:pt>
                <c:pt idx="2227">
                  <c:v>96.111950764235146</c:v>
                </c:pt>
                <c:pt idx="2228">
                  <c:v>96.118885885448464</c:v>
                </c:pt>
                <c:pt idx="2229">
                  <c:v>96.125778080649965</c:v>
                </c:pt>
                <c:pt idx="2230">
                  <c:v>96.132627344746965</c:v>
                </c:pt>
                <c:pt idx="2231">
                  <c:v>96.139433677071054</c:v>
                </c:pt>
                <c:pt idx="2232">
                  <c:v>96.146197081381274</c:v>
                </c:pt>
                <c:pt idx="2233">
                  <c:v>96.152917565871022</c:v>
                </c:pt>
                <c:pt idx="2234">
                  <c:v>96.159595143171899</c:v>
                </c:pt>
                <c:pt idx="2235">
                  <c:v>96.166229830355363</c:v>
                </c:pt>
                <c:pt idx="2236">
                  <c:v>96.172821648937628</c:v>
                </c:pt>
                <c:pt idx="2237">
                  <c:v>96.179370624877635</c:v>
                </c:pt>
                <c:pt idx="2238">
                  <c:v>96.185876788581723</c:v>
                </c:pt>
                <c:pt idx="2239">
                  <c:v>96.192340174900593</c:v>
                </c:pt>
                <c:pt idx="2240">
                  <c:v>96.198760823129788</c:v>
                </c:pt>
                <c:pt idx="2241">
                  <c:v>96.205138777006781</c:v>
                </c:pt>
                <c:pt idx="2242">
                  <c:v>96.21147408470992</c:v>
                </c:pt>
                <c:pt idx="2243">
                  <c:v>96.217766798852239</c:v>
                </c:pt>
                <c:pt idx="2244">
                  <c:v>96.224016976480243</c:v>
                </c:pt>
                <c:pt idx="2245">
                  <c:v>96.230224679066552</c:v>
                </c:pt>
                <c:pt idx="2246">
                  <c:v>96.236389972504256</c:v>
                </c:pt>
                <c:pt idx="2247">
                  <c:v>96.242512927099853</c:v>
                </c:pt>
                <c:pt idx="2248">
                  <c:v>96.248593617566428</c:v>
                </c:pt>
                <c:pt idx="2249">
                  <c:v>96.254632123015199</c:v>
                </c:pt>
                <c:pt idx="2250">
                  <c:v>96.260628526942881</c:v>
                </c:pt>
                <c:pt idx="2251">
                  <c:v>96.266582917225833</c:v>
                </c:pt>
                <c:pt idx="2252">
                  <c:v>96.272495386105888</c:v>
                </c:pt>
                <c:pt idx="2253">
                  <c:v>96.278366030179498</c:v>
                </c:pt>
                <c:pt idx="2254">
                  <c:v>96.284194950384617</c:v>
                </c:pt>
                <c:pt idx="2255">
                  <c:v>96.289982251987183</c:v>
                </c:pt>
                <c:pt idx="2256">
                  <c:v>96.295728044566971</c:v>
                </c:pt>
                <c:pt idx="2257">
                  <c:v>96.301432442001243</c:v>
                </c:pt>
                <c:pt idx="2258">
                  <c:v>96.307095562449064</c:v>
                </c:pt>
                <c:pt idx="2259">
                  <c:v>96.312717528334517</c:v>
                </c:pt>
                <c:pt idx="2260">
                  <c:v>96.31829846632921</c:v>
                </c:pt>
                <c:pt idx="2261">
                  <c:v>96.323838507332425</c:v>
                </c:pt>
                <c:pt idx="2262">
                  <c:v>96.329337786453209</c:v>
                </c:pt>
                <c:pt idx="2263">
                  <c:v>96.334796442988505</c:v>
                </c:pt>
                <c:pt idx="2264">
                  <c:v>96.340214620403444</c:v>
                </c:pt>
                <c:pt idx="2265">
                  <c:v>96.345592466307934</c:v>
                </c:pt>
                <c:pt idx="2266">
                  <c:v>96.350930132435849</c:v>
                </c:pt>
                <c:pt idx="2267">
                  <c:v>96.356227774620024</c:v>
                </c:pt>
                <c:pt idx="2268">
                  <c:v>96.361485552768187</c:v>
                </c:pt>
                <c:pt idx="2269">
                  <c:v>96.36670363083897</c:v>
                </c:pt>
                <c:pt idx="2270">
                  <c:v>96.371882176814424</c:v>
                </c:pt>
                <c:pt idx="2271">
                  <c:v>96.377021362674796</c:v>
                </c:pt>
                <c:pt idx="2272">
                  <c:v>96.382121364370548</c:v>
                </c:pt>
                <c:pt idx="2273">
                  <c:v>96.38718236179335</c:v>
                </c:pt>
                <c:pt idx="2274">
                  <c:v>96.392204538749084</c:v>
                </c:pt>
                <c:pt idx="2275">
                  <c:v>96.397188082926334</c:v>
                </c:pt>
                <c:pt idx="2276">
                  <c:v>96.402133185867541</c:v>
                </c:pt>
                <c:pt idx="2277">
                  <c:v>96.40704004293606</c:v>
                </c:pt>
                <c:pt idx="2278">
                  <c:v>96.411908853285723</c:v>
                </c:pt>
                <c:pt idx="2279">
                  <c:v>96.41673981982764</c:v>
                </c:pt>
                <c:pt idx="2280">
                  <c:v>96.421533149197273</c:v>
                </c:pt>
                <c:pt idx="2281">
                  <c:v>96.426289051719777</c:v>
                </c:pt>
                <c:pt idx="2282">
                  <c:v>96.43100774137541</c:v>
                </c:pt>
                <c:pt idx="2283">
                  <c:v>96.435689435764687</c:v>
                </c:pt>
                <c:pt idx="2284">
                  <c:v>96.440334356072128</c:v>
                </c:pt>
                <c:pt idx="2285">
                  <c:v>96.444942727028149</c:v>
                </c:pt>
                <c:pt idx="2286">
                  <c:v>96.44951477687421</c:v>
                </c:pt>
                <c:pt idx="2287">
                  <c:v>96.454050737321964</c:v>
                </c:pt>
                <c:pt idx="2288">
                  <c:v>96.458550843515226</c:v>
                </c:pt>
                <c:pt idx="2289">
                  <c:v>96.463015333992985</c:v>
                </c:pt>
                <c:pt idx="2290">
                  <c:v>96.467444450645161</c:v>
                </c:pt>
                <c:pt idx="2291">
                  <c:v>96.47183843867596</c:v>
                </c:pt>
                <c:pt idx="2292">
                  <c:v>96.476197546558765</c:v>
                </c:pt>
                <c:pt idx="2293">
                  <c:v>96.480522025998553</c:v>
                </c:pt>
                <c:pt idx="2294">
                  <c:v>96.484812131885263</c:v>
                </c:pt>
                <c:pt idx="2295">
                  <c:v>96.489068122253499</c:v>
                </c:pt>
                <c:pt idx="2296">
                  <c:v>96.493290258237437</c:v>
                </c:pt>
                <c:pt idx="2297">
                  <c:v>96.497478804026969</c:v>
                </c:pt>
                <c:pt idx="2298">
                  <c:v>96.501634026823353</c:v>
                </c:pt>
                <c:pt idx="2299">
                  <c:v>96.505756196793627</c:v>
                </c:pt>
                <c:pt idx="2300">
                  <c:v>96.509845587024486</c:v>
                </c:pt>
                <c:pt idx="2301">
                  <c:v>96.513902473475468</c:v>
                </c:pt>
                <c:pt idx="2302">
                  <c:v>96.517927134933117</c:v>
                </c:pt>
                <c:pt idx="2303">
                  <c:v>96.521919852962895</c:v>
                </c:pt>
                <c:pt idx="2304">
                  <c:v>96.525880911861137</c:v>
                </c:pt>
                <c:pt idx="2305">
                  <c:v>96.529810598607042</c:v>
                </c:pt>
                <c:pt idx="2306">
                  <c:v>96.533709202814023</c:v>
                </c:pt>
                <c:pt idx="2307">
                  <c:v>96.537577016678057</c:v>
                </c:pt>
                <c:pt idx="2308">
                  <c:v>96.541414334932327</c:v>
                </c:pt>
                <c:pt idx="2309">
                  <c:v>96.545221454791502</c:v>
                </c:pt>
                <c:pt idx="2310">
                  <c:v>96.548998675905736</c:v>
                </c:pt>
                <c:pt idx="2311">
                  <c:v>96.552746300307248</c:v>
                </c:pt>
                <c:pt idx="2312">
                  <c:v>96.556464632358242</c:v>
                </c:pt>
                <c:pt idx="2313">
                  <c:v>96.560153978700356</c:v>
                </c:pt>
                <c:pt idx="2314">
                  <c:v>96.563814648201713</c:v>
                </c:pt>
                <c:pt idx="2315">
                  <c:v>96.567446951903861</c:v>
                </c:pt>
                <c:pt idx="2316">
                  <c:v>96.571051202969599</c:v>
                </c:pt>
                <c:pt idx="2317">
                  <c:v>96.574627716628356</c:v>
                </c:pt>
                <c:pt idx="2318">
                  <c:v>96.578176810122955</c:v>
                </c:pt>
                <c:pt idx="2319">
                  <c:v>96.581698802655353</c:v>
                </c:pt>
                <c:pt idx="2320">
                  <c:v>96.585194015332277</c:v>
                </c:pt>
                <c:pt idx="2321">
                  <c:v>96.58866277111018</c:v>
                </c:pt>
                <c:pt idx="2322">
                  <c:v>96.592105394739733</c:v>
                </c:pt>
                <c:pt idx="2323">
                  <c:v>96.595522212711757</c:v>
                </c:pt>
                <c:pt idx="2324">
                  <c:v>96.598913553199523</c:v>
                </c:pt>
                <c:pt idx="2325">
                  <c:v>96.6022797460042</c:v>
                </c:pt>
                <c:pt idx="2326">
                  <c:v>96.605621122498263</c:v>
                </c:pt>
                <c:pt idx="2327">
                  <c:v>96.608938015568469</c:v>
                </c:pt>
                <c:pt idx="2328">
                  <c:v>96.612230759559836</c:v>
                </c:pt>
                <c:pt idx="2329">
                  <c:v>96.615499690218059</c:v>
                </c:pt>
                <c:pt idx="2330">
                  <c:v>96.618745144632555</c:v>
                </c:pt>
                <c:pt idx="2331">
                  <c:v>96.621967461178016</c:v>
                </c:pt>
                <c:pt idx="2332">
                  <c:v>96.625166979458413</c:v>
                </c:pt>
                <c:pt idx="2333">
                  <c:v>96.628344040248663</c:v>
                </c:pt>
                <c:pt idx="2334">
                  <c:v>96.631498985434888</c:v>
                </c:pt>
                <c:pt idx="2335">
                  <c:v>96.634632157958421</c:v>
                </c:pt>
                <c:pt idx="2336">
                  <c:v>96.637743901755655</c:v>
                </c:pt>
                <c:pt idx="2337">
                  <c:v>96.640834561701752</c:v>
                </c:pt>
                <c:pt idx="2338">
                  <c:v>96.643904483547701</c:v>
                </c:pt>
                <c:pt idx="2339">
                  <c:v>96.646954013867315</c:v>
                </c:pt>
                <c:pt idx="2340">
                  <c:v>96.649983499993283</c:v>
                </c:pt>
                <c:pt idx="2341">
                  <c:v>96.652993289959497</c:v>
                </c:pt>
                <c:pt idx="2342">
                  <c:v>96.655983732443516</c:v>
                </c:pt>
                <c:pt idx="2343">
                  <c:v>96.658955176705874</c:v>
                </c:pt>
                <c:pt idx="2344">
                  <c:v>96.661907972529022</c:v>
                </c:pt>
                <c:pt idx="2345">
                  <c:v>96.664842470161702</c:v>
                </c:pt>
                <c:pt idx="2346">
                  <c:v>96.667759020255289</c:v>
                </c:pt>
                <c:pt idx="2347">
                  <c:v>96.670657973807963</c:v>
                </c:pt>
                <c:pt idx="2348">
                  <c:v>96.673539682101634</c:v>
                </c:pt>
                <c:pt idx="2349">
                  <c:v>96.676404496644452</c:v>
                </c:pt>
                <c:pt idx="2350">
                  <c:v>96.679252769109453</c:v>
                </c:pt>
                <c:pt idx="2351">
                  <c:v>96.682084851276329</c:v>
                </c:pt>
                <c:pt idx="2352">
                  <c:v>96.684901094969717</c:v>
                </c:pt>
                <c:pt idx="2353">
                  <c:v>96.687701852001183</c:v>
                </c:pt>
                <c:pt idx="2354">
                  <c:v>96.690487474108778</c:v>
                </c:pt>
                <c:pt idx="2355">
                  <c:v>96.693258312895964</c:v>
                </c:pt>
                <c:pt idx="2356">
                  <c:v>96.696014719772791</c:v>
                </c:pt>
                <c:pt idx="2357">
                  <c:v>96.698757045896286</c:v>
                </c:pt>
                <c:pt idx="2358">
                  <c:v>96.701485642109461</c:v>
                </c:pt>
                <c:pt idx="2359">
                  <c:v>96.704200858883013</c:v>
                </c:pt>
                <c:pt idx="2360">
                  <c:v>96.706903046254283</c:v>
                </c:pt>
                <c:pt idx="2361">
                  <c:v>96.709592553768275</c:v>
                </c:pt>
                <c:pt idx="2362">
                  <c:v>96.712269730416764</c:v>
                </c:pt>
                <c:pt idx="2363">
                  <c:v>96.714934924580191</c:v>
                </c:pt>
                <c:pt idx="2364">
                  <c:v>96.717588483967347</c:v>
                </c:pt>
                <c:pt idx="2365">
                  <c:v>96.720230755555846</c:v>
                </c:pt>
                <c:pt idx="2366">
                  <c:v>96.722862085532043</c:v>
                </c:pt>
                <c:pt idx="2367">
                  <c:v>96.725482819233122</c:v>
                </c:pt>
                <c:pt idx="2368">
                  <c:v>96.72809330108683</c:v>
                </c:pt>
                <c:pt idx="2369">
                  <c:v>96.730693874551577</c:v>
                </c:pt>
                <c:pt idx="2370">
                  <c:v>96.733284882059323</c:v>
                </c:pt>
                <c:pt idx="2371">
                  <c:v>96.735866664954372</c:v>
                </c:pt>
                <c:pt idx="2372">
                  <c:v>96.738439563436458</c:v>
                </c:pt>
                <c:pt idx="2373">
                  <c:v>96.741003916499849</c:v>
                </c:pt>
                <c:pt idx="2374">
                  <c:v>96.743560061876607</c:v>
                </c:pt>
                <c:pt idx="2375">
                  <c:v>96.746108335976729</c:v>
                </c:pt>
                <c:pt idx="2376">
                  <c:v>96.748649073830563</c:v>
                </c:pt>
                <c:pt idx="2377">
                  <c:v>96.75118260902947</c:v>
                </c:pt>
                <c:pt idx="2378">
                  <c:v>96.753709273668875</c:v>
                </c:pt>
                <c:pt idx="2379">
                  <c:v>96.756229398289207</c:v>
                </c:pt>
                <c:pt idx="2380">
                  <c:v>96.758743311818549</c:v>
                </c:pt>
                <c:pt idx="2381">
                  <c:v>96.761251341514097</c:v>
                </c:pt>
                <c:pt idx="2382">
                  <c:v>96.763753812905904</c:v>
                </c:pt>
                <c:pt idx="2383">
                  <c:v>96.766251049738258</c:v>
                </c:pt>
                <c:pt idx="2384">
                  <c:v>96.7687433739125</c:v>
                </c:pt>
                <c:pt idx="2385">
                  <c:v>96.771231105430218</c:v>
                </c:pt>
                <c:pt idx="2386">
                  <c:v>96.773714562336835</c:v>
                </c:pt>
                <c:pt idx="2387">
                  <c:v>96.776194060662263</c:v>
                </c:pt>
                <c:pt idx="2388">
                  <c:v>96.778669914367427</c:v>
                </c:pt>
                <c:pt idx="2389">
                  <c:v>96.781142435285631</c:v>
                </c:pt>
                <c:pt idx="2390">
                  <c:v>96.783611933067377</c:v>
                </c:pt>
                <c:pt idx="2391">
                  <c:v>96.786078715123239</c:v>
                </c:pt>
                <c:pt idx="2392">
                  <c:v>96.788543086567898</c:v>
                </c:pt>
                <c:pt idx="2393">
                  <c:v>96.79100535016579</c:v>
                </c:pt>
                <c:pt idx="2394">
                  <c:v>96.793465806273403</c:v>
                </c:pt>
                <c:pt idx="2395">
                  <c:v>96.795924752784885</c:v>
                </c:pt>
                <c:pt idx="2396">
                  <c:v>96.798382485076615</c:v>
                </c:pt>
                <c:pt idx="2397">
                  <c:v>96.800839295952471</c:v>
                </c:pt>
                <c:pt idx="2398">
                  <c:v>96.803295475587731</c:v>
                </c:pt>
                <c:pt idx="2399">
                  <c:v>96.805751311475532</c:v>
                </c:pt>
                <c:pt idx="2400">
                  <c:v>96.80820708837156</c:v>
                </c:pt>
                <c:pt idx="2401">
                  <c:v>96.810663088240361</c:v>
                </c:pt>
                <c:pt idx="2402">
                  <c:v>96.813119590199719</c:v>
                </c:pt>
                <c:pt idx="2403">
                  <c:v>96.815576870468078</c:v>
                </c:pt>
                <c:pt idx="2404">
                  <c:v>96.818035202310483</c:v>
                </c:pt>
                <c:pt idx="2405">
                  <c:v>96.820494855983881</c:v>
                </c:pt>
                <c:pt idx="2406">
                  <c:v>96.822956098684713</c:v>
                </c:pt>
                <c:pt idx="2407">
                  <c:v>96.825419194495026</c:v>
                </c:pt>
                <c:pt idx="2408">
                  <c:v>96.827884404329765</c:v>
                </c:pt>
                <c:pt idx="2409">
                  <c:v>96.830351985883524</c:v>
                </c:pt>
                <c:pt idx="2410">
                  <c:v>96.832822193577769</c:v>
                </c:pt>
                <c:pt idx="2411">
                  <c:v>96.835295278508511</c:v>
                </c:pt>
                <c:pt idx="2412">
                  <c:v>96.837771488393386</c:v>
                </c:pt>
                <c:pt idx="2413">
                  <c:v>96.840251067520285</c:v>
                </c:pt>
                <c:pt idx="2414">
                  <c:v>96.842734256694669</c:v>
                </c:pt>
                <c:pt idx="2415">
                  <c:v>96.845221293187791</c:v>
                </c:pt>
                <c:pt idx="2416">
                  <c:v>96.847712410684807</c:v>
                </c:pt>
                <c:pt idx="2417">
                  <c:v>96.850207839233875</c:v>
                </c:pt>
                <c:pt idx="2418">
                  <c:v>96.852707805194413</c:v>
                </c:pt>
                <c:pt idx="2419">
                  <c:v>96.855212531185686</c:v>
                </c:pt>
                <c:pt idx="2420">
                  <c:v>96.857722236036054</c:v>
                </c:pt>
                <c:pt idx="2421">
                  <c:v>96.86023713473233</c:v>
                </c:pt>
                <c:pt idx="2422">
                  <c:v>96.862757438368419</c:v>
                </c:pt>
                <c:pt idx="2423">
                  <c:v>96.865283354095581</c:v>
                </c:pt>
                <c:pt idx="2424">
                  <c:v>96.867815085072138</c:v>
                </c:pt>
                <c:pt idx="2425">
                  <c:v>96.870352830411491</c:v>
                </c:pt>
                <c:pt idx="2426">
                  <c:v>96.872896785134529</c:v>
                </c:pt>
                <c:pt idx="2427">
                  <c:v>96.875447140118325</c:v>
                </c:pt>
                <c:pt idx="2428">
                  <c:v>96.878004082046999</c:v>
                </c:pt>
                <c:pt idx="2429">
                  <c:v>96.880567793360257</c:v>
                </c:pt>
                <c:pt idx="2430">
                  <c:v>96.883138452207263</c:v>
                </c:pt>
                <c:pt idx="2431">
                  <c:v>96.88571623239423</c:v>
                </c:pt>
                <c:pt idx="2432">
                  <c:v>96.888301303337272</c:v>
                </c:pt>
                <c:pt idx="2433">
                  <c:v>96.890893830011578</c:v>
                </c:pt>
                <c:pt idx="2434">
                  <c:v>96.893493972904139</c:v>
                </c:pt>
                <c:pt idx="2435">
                  <c:v>96.896101887963837</c:v>
                </c:pt>
                <c:pt idx="2436">
                  <c:v>96.898717726553457</c:v>
                </c:pt>
                <c:pt idx="2437">
                  <c:v>96.901341635400385</c:v>
                </c:pt>
                <c:pt idx="2438">
                  <c:v>96.903973756549561</c:v>
                </c:pt>
                <c:pt idx="2439">
                  <c:v>96.906614227312616</c:v>
                </c:pt>
                <c:pt idx="2440">
                  <c:v>96.90926318022214</c:v>
                </c:pt>
                <c:pt idx="2441">
                  <c:v>96.911920742983071</c:v>
                </c:pt>
                <c:pt idx="2442">
                  <c:v>96.914587038423377</c:v>
                </c:pt>
                <c:pt idx="2443">
                  <c:v>96.917262184447594</c:v>
                </c:pt>
                <c:pt idx="2444">
                  <c:v>96.919946293988247</c:v>
                </c:pt>
                <c:pt idx="2445">
                  <c:v>96.922639474957847</c:v>
                </c:pt>
                <c:pt idx="2446">
                  <c:v>96.925341830202996</c:v>
                </c:pt>
                <c:pt idx="2447">
                  <c:v>96.928053457454382</c:v>
                </c:pt>
                <c:pt idx="2448">
                  <c:v>96.930774449280861</c:v>
                </c:pt>
                <c:pt idx="2449">
                  <c:v>96.933504893041828</c:v>
                </c:pt>
                <c:pt idx="2450">
                  <c:v>96.936244870839232</c:v>
                </c:pt>
                <c:pt idx="2451">
                  <c:v>96.938994459471033</c:v>
                </c:pt>
                <c:pt idx="2452">
                  <c:v>96.941753730384846</c:v>
                </c:pt>
                <c:pt idx="2453">
                  <c:v>96.944522749627353</c:v>
                </c:pt>
                <c:pt idx="2454">
                  <c:v>96.947301577801838</c:v>
                </c:pt>
                <c:pt idx="2455">
                  <c:v>96.950090270017824</c:v>
                </c:pt>
                <c:pt idx="2456">
                  <c:v>96.952888875845716</c:v>
                </c:pt>
                <c:pt idx="2457">
                  <c:v>96.955697439267979</c:v>
                </c:pt>
                <c:pt idx="2458">
                  <c:v>96.958515998635221</c:v>
                </c:pt>
                <c:pt idx="2459">
                  <c:v>96.96134458661605</c:v>
                </c:pt>
                <c:pt idx="2460">
                  <c:v>96.964183230153353</c:v>
                </c:pt>
                <c:pt idx="2461">
                  <c:v>96.96703195041421</c:v>
                </c:pt>
                <c:pt idx="2462">
                  <c:v>96.969890762746118</c:v>
                </c:pt>
                <c:pt idx="2463">
                  <c:v>96.972759676627632</c:v>
                </c:pt>
                <c:pt idx="2464">
                  <c:v>96.975638695623346</c:v>
                </c:pt>
                <c:pt idx="2465">
                  <c:v>96.978527817336897</c:v>
                </c:pt>
                <c:pt idx="2466">
                  <c:v>96.981427033362976</c:v>
                </c:pt>
                <c:pt idx="2467">
                  <c:v>96.984336329241486</c:v>
                </c:pt>
                <c:pt idx="2468">
                  <c:v>96.987255684411394</c:v>
                </c:pt>
                <c:pt idx="2469">
                  <c:v>96.990185072162177</c:v>
                </c:pt>
                <c:pt idx="2470">
                  <c:v>96.99312445958823</c:v>
                </c:pt>
                <c:pt idx="2471">
                  <c:v>96.996073807542203</c:v>
                </c:pt>
                <c:pt idx="2472">
                  <c:v>96.999033070586677</c:v>
                </c:pt>
                <c:pt idx="2473">
                  <c:v>97.002002196949235</c:v>
                </c:pt>
                <c:pt idx="2474">
                  <c:v>97.004981128473887</c:v>
                </c:pt>
                <c:pt idx="2475">
                  <c:v>97.007969800575466</c:v>
                </c:pt>
                <c:pt idx="2476">
                  <c:v>97.010968142191231</c:v>
                </c:pt>
                <c:pt idx="2477">
                  <c:v>97.013976075733979</c:v>
                </c:pt>
                <c:pt idx="2478">
                  <c:v>97.016993517046771</c:v>
                </c:pt>
                <c:pt idx="2479">
                  <c:v>97.020020375353184</c:v>
                </c:pt>
                <c:pt idx="2480">
                  <c:v>97.023056553212328</c:v>
                </c:pt>
                <c:pt idx="2481">
                  <c:v>97.026101946469268</c:v>
                </c:pt>
                <c:pt idx="2482">
                  <c:v>97.029156444209832</c:v>
                </c:pt>
                <c:pt idx="2483">
                  <c:v>97.032219928712337</c:v>
                </c:pt>
                <c:pt idx="2484">
                  <c:v>97.035292275398419</c:v>
                </c:pt>
                <c:pt idx="2485">
                  <c:v>97.038373352788994</c:v>
                </c:pt>
                <c:pt idx="2486">
                  <c:v>97.041463022452987</c:v>
                </c:pt>
                <c:pt idx="2487">
                  <c:v>97.044561138962479</c:v>
                </c:pt>
                <c:pt idx="2488">
                  <c:v>97.047667549841847</c:v>
                </c:pt>
                <c:pt idx="2489">
                  <c:v>97.050782095522734</c:v>
                </c:pt>
                <c:pt idx="2490">
                  <c:v>97.053904609294094</c:v>
                </c:pt>
                <c:pt idx="2491">
                  <c:v>97.057034917254839</c:v>
                </c:pt>
                <c:pt idx="2492">
                  <c:v>97.060172838264961</c:v>
                </c:pt>
                <c:pt idx="2493">
                  <c:v>97.063318183898005</c:v>
                </c:pt>
                <c:pt idx="2494">
                  <c:v>97.066470758391162</c:v>
                </c:pt>
                <c:pt idx="2495">
                  <c:v>97.069630358598772</c:v>
                </c:pt>
                <c:pt idx="2496">
                  <c:v>97.072796773941263</c:v>
                </c:pt>
                <c:pt idx="2497">
                  <c:v>97.075969786357433</c:v>
                </c:pt>
                <c:pt idx="2498">
                  <c:v>97.079149170255775</c:v>
                </c:pt>
                <c:pt idx="2499">
                  <c:v>97.082334692464741</c:v>
                </c:pt>
                <c:pt idx="2500">
                  <c:v>97.085526112183331</c:v>
                </c:pt>
                <c:pt idx="2501">
                  <c:v>97.08872318093232</c:v>
                </c:pt>
                <c:pt idx="2502">
                  <c:v>97.09192564250381</c:v>
                </c:pt>
                <c:pt idx="2503">
                  <c:v>97.09513323291219</c:v>
                </c:pt>
                <c:pt idx="2504">
                  <c:v>97.098345680344394</c:v>
                </c:pt>
                <c:pt idx="2505">
                  <c:v>97.101562705109515</c:v>
                </c:pt>
                <c:pt idx="2506">
                  <c:v>97.104784019588053</c:v>
                </c:pt>
                <c:pt idx="2507">
                  <c:v>97.108009328182376</c:v>
                </c:pt>
                <c:pt idx="2508">
                  <c:v>97.111238327267003</c:v>
                </c:pt>
                <c:pt idx="2509">
                  <c:v>97.114470705136512</c:v>
                </c:pt>
                <c:pt idx="2510">
                  <c:v>97.117706141954145</c:v>
                </c:pt>
                <c:pt idx="2511">
                  <c:v>97.120944309703518</c:v>
                </c:pt>
                <c:pt idx="2512">
                  <c:v>97.124184872134762</c:v>
                </c:pt>
                <c:pt idx="2513">
                  <c:v>97.127427484714204</c:v>
                </c:pt>
                <c:pt idx="2514">
                  <c:v>97.130671794574027</c:v>
                </c:pt>
                <c:pt idx="2515">
                  <c:v>97.133917440457736</c:v>
                </c:pt>
                <c:pt idx="2516">
                  <c:v>97.137164052671523</c:v>
                </c:pt>
                <c:pt idx="2517">
                  <c:v>97.140411253029086</c:v>
                </c:pt>
                <c:pt idx="2518">
                  <c:v>97.14365865480228</c:v>
                </c:pt>
                <c:pt idx="2519">
                  <c:v>97.146905862666799</c:v>
                </c:pt>
                <c:pt idx="2520">
                  <c:v>97.150152472650348</c:v>
                </c:pt>
                <c:pt idx="2521">
                  <c:v>97.153398072078915</c:v>
                </c:pt>
                <c:pt idx="2522">
                  <c:v>97.156642239525311</c:v>
                </c:pt>
                <c:pt idx="2523">
                  <c:v>97.159884544754405</c:v>
                </c:pt>
                <c:pt idx="2524">
                  <c:v>97.163124548671064</c:v>
                </c:pt>
                <c:pt idx="2525">
                  <c:v>97.166361803265701</c:v>
                </c:pt>
                <c:pt idx="2526">
                  <c:v>97.169595851560373</c:v>
                </c:pt>
                <c:pt idx="2527">
                  <c:v>97.17282622755576</c:v>
                </c:pt>
                <c:pt idx="2528">
                  <c:v>97.176052456175668</c:v>
                </c:pt>
                <c:pt idx="2529">
                  <c:v>97.179274053214357</c:v>
                </c:pt>
                <c:pt idx="2530">
                  <c:v>97.182490525280386</c:v>
                </c:pt>
                <c:pt idx="2531">
                  <c:v>97.185701369742588</c:v>
                </c:pt>
                <c:pt idx="2532">
                  <c:v>97.188906074674662</c:v>
                </c:pt>
                <c:pt idx="2533">
                  <c:v>97.192104118800856</c:v>
                </c:pt>
                <c:pt idx="2534">
                  <c:v>97.195294971439694</c:v>
                </c:pt>
                <c:pt idx="2535">
                  <c:v>97.198478092448639</c:v>
                </c:pt>
                <c:pt idx="2536">
                  <c:v>97.201652932168699</c:v>
                </c:pt>
                <c:pt idx="2537">
                  <c:v>97.20481893136818</c:v>
                </c:pt>
                <c:pt idx="2538">
                  <c:v>97.207975521185716</c:v>
                </c:pt>
                <c:pt idx="2539">
                  <c:v>97.211122123075626</c:v>
                </c:pt>
                <c:pt idx="2540">
                  <c:v>97.214258148750076</c:v>
                </c:pt>
                <c:pt idx="2541">
                  <c:v>97.217383000122211</c:v>
                </c:pt>
                <c:pt idx="2542">
                  <c:v>97.220496069249535</c:v>
                </c:pt>
                <c:pt idx="2543">
                  <c:v>97.223596738277564</c:v>
                </c:pt>
                <c:pt idx="2544">
                  <c:v>97.226684379380188</c:v>
                </c:pt>
                <c:pt idx="2545">
                  <c:v>97.229758354704941</c:v>
                </c:pt>
                <c:pt idx="2546">
                  <c:v>97.232818016312876</c:v>
                </c:pt>
                <c:pt idx="2547">
                  <c:v>97.235862706121637</c:v>
                </c:pt>
                <c:pt idx="2548">
                  <c:v>97.238891755847789</c:v>
                </c:pt>
                <c:pt idx="2549">
                  <c:v>97.241904486947178</c:v>
                </c:pt>
                <c:pt idx="2550">
                  <c:v>97.24490021055756</c:v>
                </c:pt>
                <c:pt idx="2551">
                  <c:v>97.247878227439358</c:v>
                </c:pt>
                <c:pt idx="2552">
                  <c:v>97.250837827916641</c:v>
                </c:pt>
                <c:pt idx="2553">
                  <c:v>97.253778291818023</c:v>
                </c:pt>
                <c:pt idx="2554">
                  <c:v>97.256698888418185</c:v>
                </c:pt>
                <c:pt idx="2555">
                  <c:v>97.259598876377723</c:v>
                </c:pt>
                <c:pt idx="2556">
                  <c:v>97.262477503683101</c:v>
                </c:pt>
                <c:pt idx="2557">
                  <c:v>97.265334007587683</c:v>
                </c:pt>
                <c:pt idx="2558">
                  <c:v>97.268167614551942</c:v>
                </c:pt>
                <c:pt idx="2559">
                  <c:v>97.270977540182486</c:v>
                </c:pt>
                <c:pt idx="2560">
                  <c:v>97.273762989171672</c:v>
                </c:pt>
                <c:pt idx="2561">
                  <c:v>97.276523155238493</c:v>
                </c:pt>
                <c:pt idx="2562">
                  <c:v>97.279257221066729</c:v>
                </c:pt>
                <c:pt idx="2563">
                  <c:v>97.281964358244522</c:v>
                </c:pt>
                <c:pt idx="2564">
                  <c:v>97.284643727203871</c:v>
                </c:pt>
                <c:pt idx="2565">
                  <c:v>97.287294477158355</c:v>
                </c:pt>
                <c:pt idx="2566">
                  <c:v>97.289915746043945</c:v>
                </c:pt>
                <c:pt idx="2567">
                  <c:v>97.292506660455814</c:v>
                </c:pt>
                <c:pt idx="2568">
                  <c:v>97.295066335587293</c:v>
                </c:pt>
                <c:pt idx="2569">
                  <c:v>97.297593875169468</c:v>
                </c:pt>
                <c:pt idx="2570">
                  <c:v>97.300088371407696</c:v>
                </c:pt>
                <c:pt idx="2571">
                  <c:v>97.302548904921323</c:v>
                </c:pt>
                <c:pt idx="2572">
                  <c:v>97.304974544680192</c:v>
                </c:pt>
                <c:pt idx="2573">
                  <c:v>97.307364347944159</c:v>
                </c:pt>
                <c:pt idx="2574">
                  <c:v>97.309717360200011</c:v>
                </c:pt>
                <c:pt idx="2575">
                  <c:v>97.312032615098644</c:v>
                </c:pt>
                <c:pt idx="2576">
                  <c:v>97.314309134394421</c:v>
                </c:pt>
                <c:pt idx="2577">
                  <c:v>97.316545927881251</c:v>
                </c:pt>
                <c:pt idx="2578">
                  <c:v>97.318741993330306</c:v>
                </c:pt>
                <c:pt idx="2579">
                  <c:v>97.320896316428133</c:v>
                </c:pt>
                <c:pt idx="2580">
                  <c:v>97.323007870713582</c:v>
                </c:pt>
                <c:pt idx="2581">
                  <c:v>97.325075617513633</c:v>
                </c:pt>
                <c:pt idx="2582">
                  <c:v>97.327098505883711</c:v>
                </c:pt>
                <c:pt idx="2583">
                  <c:v>97.329075472542002</c:v>
                </c:pt>
                <c:pt idx="2584">
                  <c:v>97.331005441807989</c:v>
                </c:pt>
                <c:pt idx="2585">
                  <c:v>97.332887325539161</c:v>
                </c:pt>
                <c:pt idx="2586">
                  <c:v>97.334720023067803</c:v>
                </c:pt>
                <c:pt idx="2587">
                  <c:v>97.33650242113886</c:v>
                </c:pt>
                <c:pt idx="2588">
                  <c:v>97.338233393845741</c:v>
                </c:pt>
                <c:pt idx="2589">
                  <c:v>97.339911802568508</c:v>
                </c:pt>
                <c:pt idx="2590">
                  <c:v>97.341536495910063</c:v>
                </c:pt>
                <c:pt idx="2591">
                  <c:v>97.343106309633001</c:v>
                </c:pt>
                <c:pt idx="2592">
                  <c:v>97.344620066598395</c:v>
                </c:pt>
                <c:pt idx="2593">
                  <c:v>97.346076576699971</c:v>
                </c:pt>
                <c:pt idx="2594">
                  <c:v>97.347474636803938</c:v>
                </c:pt>
                <c:pt idx="2595">
                  <c:v>97.348813030684639</c:v>
                </c:pt>
                <c:pt idx="2596">
                  <c:v>97.350090528961516</c:v>
                </c:pt>
                <c:pt idx="2597">
                  <c:v>97.351305889037533</c:v>
                </c:pt>
                <c:pt idx="2598">
                  <c:v>97.352457855035979</c:v>
                </c:pt>
                <c:pt idx="2599">
                  <c:v>97.35354515773686</c:v>
                </c:pt>
                <c:pt idx="2600">
                  <c:v>97.354566514516307</c:v>
                </c:pt>
                <c:pt idx="2601">
                  <c:v>97.355520629282253</c:v>
                </c:pt>
                <c:pt idx="2602">
                  <c:v>97.356406192413502</c:v>
                </c:pt>
                <c:pt idx="2603">
                  <c:v>97.357221880696912</c:v>
                </c:pt>
                <c:pt idx="2604">
                  <c:v>97.357966357265497</c:v>
                </c:pt>
                <c:pt idx="2605">
                  <c:v>97.358638271535909</c:v>
                </c:pt>
                <c:pt idx="2606">
                  <c:v>97.35923625914748</c:v>
                </c:pt>
                <c:pt idx="2607">
                  <c:v>97.359758941900878</c:v>
                </c:pt>
                <c:pt idx="2608">
                  <c:v>97.360204927695165</c:v>
                </c:pt>
                <c:pt idx="2609">
                  <c:v>97.360572810467701</c:v>
                </c:pt>
                <c:pt idx="2610">
                  <c:v>97.36086117013329</c:v>
                </c:pt>
                <c:pt idx="2611">
                  <c:v>97.36106857252193</c:v>
                </c:pt>
                <c:pt idx="2612">
                  <c:v>97.36119356931971</c:v>
                </c:pt>
                <c:pt idx="2613">
                  <c:v>97.361234698007507</c:v>
                </c:pt>
                <c:pt idx="2614">
                  <c:v>97.361190481800463</c:v>
                </c:pt>
                <c:pt idx="2615">
                  <c:v>97.36105942958946</c:v>
                </c:pt>
                <c:pt idx="2616">
                  <c:v>97.360840035879576</c:v>
                </c:pt>
                <c:pt idx="2617">
                  <c:v>97.36053078073239</c:v>
                </c:pt>
                <c:pt idx="2618">
                  <c:v>97.360130129705112</c:v>
                </c:pt>
                <c:pt idx="2619">
                  <c:v>97.359636533793932</c:v>
                </c:pt>
                <c:pt idx="2620">
                  <c:v>97.359048429373189</c:v>
                </c:pt>
                <c:pt idx="2621">
                  <c:v>97.358364238138776</c:v>
                </c:pt>
                <c:pt idx="2622">
                  <c:v>97.357582367049773</c:v>
                </c:pt>
                <c:pt idx="2623">
                  <c:v>97.356701208270891</c:v>
                </c:pt>
                <c:pt idx="2624">
                  <c:v>97.355719139115209</c:v>
                </c:pt>
                <c:pt idx="2625">
                  <c:v>97.354634521988274</c:v>
                </c:pt>
                <c:pt idx="2626">
                  <c:v>97.353445704330042</c:v>
                </c:pt>
                <c:pt idx="2627">
                  <c:v>97.352151018561173</c:v>
                </c:pt>
                <c:pt idx="2628">
                  <c:v>97.350748782025022</c:v>
                </c:pt>
                <c:pt idx="2629">
                  <c:v>97.349237296935215</c:v>
                </c:pt>
                <c:pt idx="2630">
                  <c:v>97.347614850318351</c:v>
                </c:pt>
                <c:pt idx="2631">
                  <c:v>97.345879713961793</c:v>
                </c:pt>
                <c:pt idx="2632">
                  <c:v>97.344030144358868</c:v>
                </c:pt>
                <c:pt idx="2633">
                  <c:v>97.342064382656574</c:v>
                </c:pt>
                <c:pt idx="2634">
                  <c:v>97.339980654601575</c:v>
                </c:pt>
                <c:pt idx="2635">
                  <c:v>97.337777170489318</c:v>
                </c:pt>
                <c:pt idx="2636">
                  <c:v>97.335452125112042</c:v>
                </c:pt>
                <c:pt idx="2637">
                  <c:v>97.333003697707099</c:v>
                </c:pt>
                <c:pt idx="2638">
                  <c:v>97.330430051907044</c:v>
                </c:pt>
                <c:pt idx="2639">
                  <c:v>97.327729335689725</c:v>
                </c:pt>
                <c:pt idx="2640">
                  <c:v>97.324899681328816</c:v>
                </c:pt>
                <c:pt idx="2641">
                  <c:v>97.321939205345103</c:v>
                </c:pt>
                <c:pt idx="2642">
                  <c:v>97.318846008458578</c:v>
                </c:pt>
                <c:pt idx="2643">
                  <c:v>97.315618175540422</c:v>
                </c:pt>
                <c:pt idx="2644">
                  <c:v>97.312253775568024</c:v>
                </c:pt>
                <c:pt idx="2645">
                  <c:v>97.308750861576513</c:v>
                </c:pt>
                <c:pt idx="2646">
                  <c:v>97.305107470615454</c:v>
                </c:pt>
                <c:pt idx="2647">
                  <c:v>97.30132162370289</c:v>
                </c:pt>
                <c:pt idx="2648">
                  <c:v>97.297391325782741</c:v>
                </c:pt>
                <c:pt idx="2649">
                  <c:v>97.29331456568049</c:v>
                </c:pt>
                <c:pt idx="2650">
                  <c:v>97.289089316061762</c:v>
                </c:pt>
                <c:pt idx="2651">
                  <c:v>97.284713533390004</c:v>
                </c:pt>
                <c:pt idx="2652">
                  <c:v>97.280185157886621</c:v>
                </c:pt>
                <c:pt idx="2653">
                  <c:v>97.275502113490703</c:v>
                </c:pt>
                <c:pt idx="2654">
                  <c:v>97.270662307819649</c:v>
                </c:pt>
                <c:pt idx="2655">
                  <c:v>97.265663632131549</c:v>
                </c:pt>
                <c:pt idx="2656">
                  <c:v>97.260503961287526</c:v>
                </c:pt>
                <c:pt idx="2657">
                  <c:v>97.255181153715995</c:v>
                </c:pt>
                <c:pt idx="2658">
                  <c:v>97.24969305137644</c:v>
                </c:pt>
                <c:pt idx="2659">
                  <c:v>97.24403747972498</c:v>
                </c:pt>
                <c:pt idx="2660">
                  <c:v>97.238212247681986</c:v>
                </c:pt>
                <c:pt idx="2661">
                  <c:v>97.232215147597984</c:v>
                </c:pt>
                <c:pt idx="2662">
                  <c:v>97.226043955223133</c:v>
                </c:pt>
                <c:pt idx="2663">
                  <c:v>97.219696429676148</c:v>
                </c:pt>
                <c:pt idx="2664">
                  <c:v>97.21317031341556</c:v>
                </c:pt>
                <c:pt idx="2665">
                  <c:v>97.20646333221076</c:v>
                </c:pt>
                <c:pt idx="2666">
                  <c:v>97.199573195114354</c:v>
                </c:pt>
                <c:pt idx="2667">
                  <c:v>97.19249759443727</c:v>
                </c:pt>
                <c:pt idx="2668">
                  <c:v>97.185234205722267</c:v>
                </c:pt>
                <c:pt idx="2669">
                  <c:v>97.177780687721267</c:v>
                </c:pt>
                <c:pt idx="2670">
                  <c:v>97.170134682371184</c:v>
                </c:pt>
                <c:pt idx="2671">
                  <c:v>97.162293814773903</c:v>
                </c:pt>
                <c:pt idx="2672">
                  <c:v>97.154255693174733</c:v>
                </c:pt>
                <c:pt idx="2673">
                  <c:v>97.146017908944287</c:v>
                </c:pt>
                <c:pt idx="2674">
                  <c:v>97.137578036559859</c:v>
                </c:pt>
                <c:pt idx="2675">
                  <c:v>97.128933633589853</c:v>
                </c:pt>
                <c:pt idx="2676">
                  <c:v>97.120082240676965</c:v>
                </c:pt>
                <c:pt idx="2677">
                  <c:v>97.111021381525973</c:v>
                </c:pt>
                <c:pt idx="2678">
                  <c:v>97.101748562890393</c:v>
                </c:pt>
                <c:pt idx="2679">
                  <c:v>97.092261274560869</c:v>
                </c:pt>
                <c:pt idx="2680">
                  <c:v>97.082556989356632</c:v>
                </c:pt>
                <c:pt idx="2681">
                  <c:v>97.072633163115682</c:v>
                </c:pt>
                <c:pt idx="2682">
                  <c:v>97.062487234688561</c:v>
                </c:pt>
                <c:pt idx="2683">
                  <c:v>97.05211662593365</c:v>
                </c:pt>
                <c:pt idx="2684">
                  <c:v>97.04151874171157</c:v>
                </c:pt>
                <c:pt idx="2685">
                  <c:v>97.030690969884688</c:v>
                </c:pt>
                <c:pt idx="2686">
                  <c:v>97.019630681313615</c:v>
                </c:pt>
                <c:pt idx="2687">
                  <c:v>97.008335229860876</c:v>
                </c:pt>
                <c:pt idx="2688">
                  <c:v>96.996801952390541</c:v>
                </c:pt>
                <c:pt idx="2689">
                  <c:v>96.985028168774633</c:v>
                </c:pt>
                <c:pt idx="2690">
                  <c:v>96.973011181895771</c:v>
                </c:pt>
                <c:pt idx="2691">
                  <c:v>96.960748277656563</c:v>
                </c:pt>
                <c:pt idx="2692">
                  <c:v>96.948236724987822</c:v>
                </c:pt>
                <c:pt idx="2693">
                  <c:v>96.935473775858654</c:v>
                </c:pt>
                <c:pt idx="2694">
                  <c:v>96.92245666528909</c:v>
                </c:pt>
                <c:pt idx="2695">
                  <c:v>96.909182611365125</c:v>
                </c:pt>
                <c:pt idx="2696">
                  <c:v>96.895648815252841</c:v>
                </c:pt>
                <c:pt idx="2697">
                  <c:v>96.881852461217363</c:v>
                </c:pt>
                <c:pt idx="2698">
                  <c:v>96.867790716642503</c:v>
                </c:pt>
                <c:pt idx="2699">
                  <c:v>96.853460732050763</c:v>
                </c:pt>
                <c:pt idx="2700">
                  <c:v>96.838859641128451</c:v>
                </c:pt>
                <c:pt idx="2701">
                  <c:v>96.823984560750489</c:v>
                </c:pt>
                <c:pt idx="2702">
                  <c:v>96.808832591005881</c:v>
                </c:pt>
                <c:pt idx="2703">
                  <c:v>96.793400815230427</c:v>
                </c:pt>
                <c:pt idx="2704">
                  <c:v>96.777686300034674</c:v>
                </c:pt>
                <c:pt idx="2705">
                  <c:v>96.761686095338362</c:v>
                </c:pt>
                <c:pt idx="2706">
                  <c:v>96.745397234406255</c:v>
                </c:pt>
                <c:pt idx="2707">
                  <c:v>96.72881673388467</c:v>
                </c:pt>
                <c:pt idx="2708">
                  <c:v>96.711941593842894</c:v>
                </c:pt>
                <c:pt idx="2709">
                  <c:v>96.694768797811818</c:v>
                </c:pt>
                <c:pt idx="2710">
                  <c:v>96.677295312831092</c:v>
                </c:pt>
                <c:pt idx="2711">
                  <c:v>96.659518089492622</c:v>
                </c:pt>
                <c:pt idx="2712">
                  <c:v>96.641434061990807</c:v>
                </c:pt>
                <c:pt idx="2713">
                  <c:v>96.623040148172777</c:v>
                </c:pt>
                <c:pt idx="2714">
                  <c:v>96.604333249590809</c:v>
                </c:pt>
                <c:pt idx="2715">
                  <c:v>96.585310251557445</c:v>
                </c:pt>
                <c:pt idx="2716">
                  <c:v>96.565968023204988</c:v>
                </c:pt>
                <c:pt idx="2717">
                  <c:v>96.546303417543299</c:v>
                </c:pt>
                <c:pt idx="2718">
                  <c:v>96.526313271523676</c:v>
                </c:pt>
                <c:pt idx="2719">
                  <c:v>96.50599440610408</c:v>
                </c:pt>
                <c:pt idx="2720">
                  <c:v>96.485343626315199</c:v>
                </c:pt>
                <c:pt idx="2721">
                  <c:v>96.464357721331979</c:v>
                </c:pt>
                <c:pt idx="2722">
                  <c:v>96.443033464545465</c:v>
                </c:pt>
                <c:pt idx="2723">
                  <c:v>96.421367613638196</c:v>
                </c:pt>
                <c:pt idx="2724">
                  <c:v>96.399356910662362</c:v>
                </c:pt>
                <c:pt idx="2725">
                  <c:v>96.376998082118988</c:v>
                </c:pt>
                <c:pt idx="2726">
                  <c:v>96.354287839043053</c:v>
                </c:pt>
                <c:pt idx="2727">
                  <c:v>96.33122287708845</c:v>
                </c:pt>
                <c:pt idx="2728">
                  <c:v>96.307799876615675</c:v>
                </c:pt>
                <c:pt idx="2729">
                  <c:v>96.284015502785039</c:v>
                </c:pt>
                <c:pt idx="2730">
                  <c:v>96.259866405650783</c:v>
                </c:pt>
                <c:pt idx="2731">
                  <c:v>96.235349220256822</c:v>
                </c:pt>
                <c:pt idx="2732">
                  <c:v>96.210460566738462</c:v>
                </c:pt>
                <c:pt idx="2733">
                  <c:v>96.18519705042479</c:v>
                </c:pt>
                <c:pt idx="2734">
                  <c:v>96.159555261944703</c:v>
                </c:pt>
                <c:pt idx="2735">
                  <c:v>96.133531777335662</c:v>
                </c:pt>
                <c:pt idx="2736">
                  <c:v>96.107123158157634</c:v>
                </c:pt>
                <c:pt idx="2737">
                  <c:v>96.080325951605104</c:v>
                </c:pt>
                <c:pt idx="2738">
                  <c:v>96.053136690628762</c:v>
                </c:pt>
                <c:pt idx="2739">
                  <c:v>96.025551894055283</c:v>
                </c:pt>
                <c:pt idx="2740">
                  <c:v>95.997568066711352</c:v>
                </c:pt>
                <c:pt idx="2741">
                  <c:v>95.969181699554241</c:v>
                </c:pt>
                <c:pt idx="2742">
                  <c:v>95.940389269799823</c:v>
                </c:pt>
                <c:pt idx="2743">
                  <c:v>95.91118724106029</c:v>
                </c:pt>
                <c:pt idx="2744">
                  <c:v>95.881572063480945</c:v>
                </c:pt>
                <c:pt idx="2745">
                  <c:v>95.851540173879656</c:v>
                </c:pt>
                <c:pt idx="2746">
                  <c:v>95.821087995895283</c:v>
                </c:pt>
                <c:pt idx="2747">
                  <c:v>95.790211940133162</c:v>
                </c:pt>
                <c:pt idx="2748">
                  <c:v>95.758908404318873</c:v>
                </c:pt>
                <c:pt idx="2749">
                  <c:v>95.727173773452407</c:v>
                </c:pt>
                <c:pt idx="2750">
                  <c:v>95.695004419967461</c:v>
                </c:pt>
                <c:pt idx="2751">
                  <c:v>95.662396703894842</c:v>
                </c:pt>
                <c:pt idx="2752">
                  <c:v>95.62934697302839</c:v>
                </c:pt>
                <c:pt idx="2753">
                  <c:v>95.59585156309592</c:v>
                </c:pt>
                <c:pt idx="2754">
                  <c:v>95.561906797931357</c:v>
                </c:pt>
                <c:pt idx="2755">
                  <c:v>95.527508989655132</c:v>
                </c:pt>
                <c:pt idx="2756">
                  <c:v>95.492654438854132</c:v>
                </c:pt>
                <c:pt idx="2757">
                  <c:v>95.457339434767476</c:v>
                </c:pt>
                <c:pt idx="2758">
                  <c:v>95.421560255477516</c:v>
                </c:pt>
                <c:pt idx="2759">
                  <c:v>95.385313168100993</c:v>
                </c:pt>
                <c:pt idx="2760">
                  <c:v>95.348594428989571</c:v>
                </c:pt>
                <c:pt idx="2761">
                  <c:v>95.311400283929771</c:v>
                </c:pt>
                <c:pt idx="2762">
                  <c:v>95.273726968349919</c:v>
                </c:pt>
                <c:pt idx="2763">
                  <c:v>95.235570707529547</c:v>
                </c:pt>
                <c:pt idx="2764">
                  <c:v>95.196927716814713</c:v>
                </c:pt>
                <c:pt idx="2765">
                  <c:v>95.157794201835969</c:v>
                </c:pt>
                <c:pt idx="2766">
                  <c:v>95.118166358732267</c:v>
                </c:pt>
                <c:pt idx="2767">
                  <c:v>95.078040374378105</c:v>
                </c:pt>
                <c:pt idx="2768">
                  <c:v>95.037412426615589</c:v>
                </c:pt>
                <c:pt idx="2769">
                  <c:v>94.996278684490704</c:v>
                </c:pt>
                <c:pt idx="2770">
                  <c:v>94.954635308494829</c:v>
                </c:pt>
                <c:pt idx="2771">
                  <c:v>94.912478450810028</c:v>
                </c:pt>
                <c:pt idx="2772">
                  <c:v>94.869804255559401</c:v>
                </c:pt>
                <c:pt idx="2773">
                  <c:v>94.826608859063114</c:v>
                </c:pt>
                <c:pt idx="2774">
                  <c:v>94.782888390096076</c:v>
                </c:pt>
                <c:pt idx="2775">
                  <c:v>94.738638970154526</c:v>
                </c:pt>
                <c:pt idx="2776">
                  <c:v>94.693856713724585</c:v>
                </c:pt>
                <c:pt idx="2777">
                  <c:v>94.648537728557201</c:v>
                </c:pt>
                <c:pt idx="2778">
                  <c:v>94.602678115947086</c:v>
                </c:pt>
                <c:pt idx="2779">
                  <c:v>94.556273971017333</c:v>
                </c:pt>
                <c:pt idx="2780">
                  <c:v>94.509321383008398</c:v>
                </c:pt>
                <c:pt idx="2781">
                  <c:v>94.461816435574008</c:v>
                </c:pt>
                <c:pt idx="2782">
                  <c:v>94.413755207078921</c:v>
                </c:pt>
                <c:pt idx="2783">
                  <c:v>94.365133770907036</c:v>
                </c:pt>
                <c:pt idx="2784">
                  <c:v>94.315948195768087</c:v>
                </c:pt>
                <c:pt idx="2785">
                  <c:v>94.266194546016223</c:v>
                </c:pt>
                <c:pt idx="2786">
                  <c:v>94.215868881970152</c:v>
                </c:pt>
                <c:pt idx="2787">
                  <c:v>94.164967260239251</c:v>
                </c:pt>
                <c:pt idx="2788">
                  <c:v>94.113485734056667</c:v>
                </c:pt>
                <c:pt idx="2789">
                  <c:v>94.061420353615787</c:v>
                </c:pt>
                <c:pt idx="2790">
                  <c:v>94.008767166415311</c:v>
                </c:pt>
                <c:pt idx="2791">
                  <c:v>93.955522217606259</c:v>
                </c:pt>
                <c:pt idx="2792">
                  <c:v>93.901681550348385</c:v>
                </c:pt>
                <c:pt idx="2793">
                  <c:v>93.84724120616977</c:v>
                </c:pt>
                <c:pt idx="2794">
                  <c:v>93.792197225333268</c:v>
                </c:pt>
                <c:pt idx="2795">
                  <c:v>93.736545647209823</c:v>
                </c:pt>
                <c:pt idx="2796">
                  <c:v>93.680282510655559</c:v>
                </c:pt>
                <c:pt idx="2797">
                  <c:v>93.623403854396756</c:v>
                </c:pt>
                <c:pt idx="2798">
                  <c:v>93.565905717420037</c:v>
                </c:pt>
                <c:pt idx="2799">
                  <c:v>93.507784139369335</c:v>
                </c:pt>
                <c:pt idx="2800">
                  <c:v>93.449035160947858</c:v>
                </c:pt>
                <c:pt idx="2801">
                  <c:v>93.389654824327764</c:v>
                </c:pt>
                <c:pt idx="2802">
                  <c:v>93.32963917356544</c:v>
                </c:pt>
                <c:pt idx="2803">
                  <c:v>93.268984255022218</c:v>
                </c:pt>
                <c:pt idx="2804">
                  <c:v>93.207686117793813</c:v>
                </c:pt>
                <c:pt idx="2805">
                  <c:v>93.145740814144077</c:v>
                </c:pt>
                <c:pt idx="2806">
                  <c:v>93.083144399945937</c:v>
                </c:pt>
                <c:pt idx="2807">
                  <c:v>93.019892935129334</c:v>
                </c:pt>
                <c:pt idx="2808">
                  <c:v>92.955982484135092</c:v>
                </c:pt>
                <c:pt idx="2809">
                  <c:v>92.891409116376593</c:v>
                </c:pt>
                <c:pt idx="2810">
                  <c:v>92.826168906706314</c:v>
                </c:pt>
                <c:pt idx="2811">
                  <c:v>92.760257935891516</c:v>
                </c:pt>
                <c:pt idx="2812">
                  <c:v>92.693672291094217</c:v>
                </c:pt>
                <c:pt idx="2813">
                  <c:v>92.626408066360128</c:v>
                </c:pt>
                <c:pt idx="2814">
                  <c:v>92.558461363113551</c:v>
                </c:pt>
                <c:pt idx="2815">
                  <c:v>92.489828290659247</c:v>
                </c:pt>
                <c:pt idx="2816">
                  <c:v>92.420504966691723</c:v>
                </c:pt>
                <c:pt idx="2817">
                  <c:v>92.350487517811018</c:v>
                </c:pt>
                <c:pt idx="2818">
                  <c:v>92.279772080046058</c:v>
                </c:pt>
                <c:pt idx="2819">
                  <c:v>92.208354799385148</c:v>
                </c:pt>
                <c:pt idx="2820">
                  <c:v>92.136231832313001</c:v>
                </c:pt>
                <c:pt idx="2821">
                  <c:v>92.063399346356633</c:v>
                </c:pt>
                <c:pt idx="2822">
                  <c:v>91.989853520635833</c:v>
                </c:pt>
                <c:pt idx="2823">
                  <c:v>91.915590546424127</c:v>
                </c:pt>
                <c:pt idx="2824">
                  <c:v>91.840606627713967</c:v>
                </c:pt>
                <c:pt idx="2825">
                  <c:v>91.764897981792146</c:v>
                </c:pt>
                <c:pt idx="2826">
                  <c:v>91.688460839820024</c:v>
                </c:pt>
                <c:pt idx="2827">
                  <c:v>91.611291447423511</c:v>
                </c:pt>
                <c:pt idx="2828">
                  <c:v>91.533386065288894</c:v>
                </c:pt>
                <c:pt idx="2829">
                  <c:v>91.454740969766476</c:v>
                </c:pt>
                <c:pt idx="2830">
                  <c:v>91.375352453483018</c:v>
                </c:pt>
                <c:pt idx="2831">
                  <c:v>91.295216825958633</c:v>
                </c:pt>
                <c:pt idx="2832">
                  <c:v>91.21433041423596</c:v>
                </c:pt>
                <c:pt idx="2833">
                  <c:v>91.132689563511406</c:v>
                </c:pt>
                <c:pt idx="2834">
                  <c:v>91.050290637779057</c:v>
                </c:pt>
                <c:pt idx="2835">
                  <c:v>90.967130020478677</c:v>
                </c:pt>
                <c:pt idx="2836">
                  <c:v>90.883204115152324</c:v>
                </c:pt>
                <c:pt idx="2837">
                  <c:v>90.798509346110222</c:v>
                </c:pt>
                <c:pt idx="2838">
                  <c:v>90.713042159100823</c:v>
                </c:pt>
                <c:pt idx="2839">
                  <c:v>90.626799021992156</c:v>
                </c:pt>
                <c:pt idx="2840">
                  <c:v>90.539776425458328</c:v>
                </c:pt>
                <c:pt idx="2841">
                  <c:v>90.451970883674278</c:v>
                </c:pt>
                <c:pt idx="2842">
                  <c:v>90.363378935018318</c:v>
                </c:pt>
                <c:pt idx="2843">
                  <c:v>90.273997142782605</c:v>
                </c:pt>
                <c:pt idx="2844">
                  <c:v>90.183822095890775</c:v>
                </c:pt>
                <c:pt idx="2845">
                  <c:v>90.092850409621832</c:v>
                </c:pt>
                <c:pt idx="2846">
                  <c:v>90.001078726344488</c:v>
                </c:pt>
                <c:pt idx="2847">
                  <c:v>89.908503716256263</c:v>
                </c:pt>
                <c:pt idx="2848">
                  <c:v>89.815122078131097</c:v>
                </c:pt>
                <c:pt idx="2849">
                  <c:v>89.720930540074662</c:v>
                </c:pt>
                <c:pt idx="2850">
                  <c:v>89.625925860286657</c:v>
                </c:pt>
                <c:pt idx="2851">
                  <c:v>89.530104827829774</c:v>
                </c:pt>
                <c:pt idx="2852">
                  <c:v>89.433464263408226</c:v>
                </c:pt>
                <c:pt idx="2853">
                  <c:v>89.336001020150135</c:v>
                </c:pt>
                <c:pt idx="2854">
                  <c:v>89.237711984399255</c:v>
                </c:pt>
                <c:pt idx="2855">
                  <c:v>89.138594076514295</c:v>
                </c:pt>
                <c:pt idx="2856">
                  <c:v>89.038644251672963</c:v>
                </c:pt>
                <c:pt idx="2857">
                  <c:v>88.937859500684851</c:v>
                </c:pt>
                <c:pt idx="2858">
                  <c:v>88.836236850810536</c:v>
                </c:pt>
                <c:pt idx="2859">
                  <c:v>88.733773366586945</c:v>
                </c:pt>
                <c:pt idx="2860">
                  <c:v>88.630466150660553</c:v>
                </c:pt>
                <c:pt idx="2861">
                  <c:v>88.526312344625737</c:v>
                </c:pt>
                <c:pt idx="2862">
                  <c:v>88.421309129870338</c:v>
                </c:pt>
                <c:pt idx="2863">
                  <c:v>88.315453728427542</c:v>
                </c:pt>
                <c:pt idx="2864">
                  <c:v>88.208743403834191</c:v>
                </c:pt>
                <c:pt idx="2865">
                  <c:v>88.101175461993861</c:v>
                </c:pt>
                <c:pt idx="2866">
                  <c:v>87.992747252047565</c:v>
                </c:pt>
                <c:pt idx="2867">
                  <c:v>87.883456167249292</c:v>
                </c:pt>
                <c:pt idx="2868">
                  <c:v>87.773299645847459</c:v>
                </c:pt>
                <c:pt idx="2869">
                  <c:v>87.662275171970506</c:v>
                </c:pt>
                <c:pt idx="2870">
                  <c:v>87.550380276521508</c:v>
                </c:pt>
                <c:pt idx="2871">
                  <c:v>87.437612538072543</c:v>
                </c:pt>
                <c:pt idx="2872">
                  <c:v>87.323969583769269</c:v>
                </c:pt>
                <c:pt idx="2873">
                  <c:v>87.209449090236717</c:v>
                </c:pt>
                <c:pt idx="2874">
                  <c:v>87.094048784490667</c:v>
                </c:pt>
                <c:pt idx="2875">
                  <c:v>86.977766444854652</c:v>
                </c:pt>
                <c:pt idx="2876">
                  <c:v>86.860599901878075</c:v>
                </c:pt>
                <c:pt idx="2877">
                  <c:v>86.742547039262448</c:v>
                </c:pt>
                <c:pt idx="2878">
                  <c:v>86.623605794787281</c:v>
                </c:pt>
                <c:pt idx="2879">
                  <c:v>86.503774161242006</c:v>
                </c:pt>
                <c:pt idx="2880">
                  <c:v>86.383050187360098</c:v>
                </c:pt>
                <c:pt idx="2881">
                  <c:v>86.261431978756491</c:v>
                </c:pt>
                <c:pt idx="2882">
                  <c:v>86.13891769886709</c:v>
                </c:pt>
                <c:pt idx="2883">
                  <c:v>86.015505569891346</c:v>
                </c:pt>
                <c:pt idx="2884">
                  <c:v>85.891193873737421</c:v>
                </c:pt>
                <c:pt idx="2885">
                  <c:v>85.765980952967141</c:v>
                </c:pt>
                <c:pt idx="2886">
                  <c:v>85.639865211744933</c:v>
                </c:pt>
                <c:pt idx="2887">
                  <c:v>85.512845116786124</c:v>
                </c:pt>
                <c:pt idx="2888">
                  <c:v>85.384919198307699</c:v>
                </c:pt>
                <c:pt idx="2889">
                  <c:v>85.2560860509778</c:v>
                </c:pt>
                <c:pt idx="2890">
                  <c:v>85.126344334867397</c:v>
                </c:pt>
                <c:pt idx="2891">
                  <c:v>84.995692776399949</c:v>
                </c:pt>
                <c:pt idx="2892">
                  <c:v>84.864130169302484</c:v>
                </c:pt>
                <c:pt idx="2893">
                  <c:v>84.731655375553373</c:v>
                </c:pt>
                <c:pt idx="2894">
                  <c:v>84.598267326332859</c:v>
                </c:pt>
                <c:pt idx="2895">
                  <c:v>84.463965022965709</c:v>
                </c:pt>
                <c:pt idx="2896">
                  <c:v>84.328747537869305</c:v>
                </c:pt>
                <c:pt idx="2897">
                  <c:v>84.192614015492751</c:v>
                </c:pt>
                <c:pt idx="2898">
                  <c:v>84.055563673257694</c:v>
                </c:pt>
                <c:pt idx="2899">
                  <c:v>83.917595802492585</c:v>
                </c:pt>
                <c:pt idx="2900">
                  <c:v>83.778709769366145</c:v>
                </c:pt>
                <c:pt idx="2901">
                  <c:v>83.638905015814245</c:v>
                </c:pt>
                <c:pt idx="2902">
                  <c:v>83.498181060462827</c:v>
                </c:pt>
                <c:pt idx="2903">
                  <c:v>83.356537499547272</c:v>
                </c:pt>
                <c:pt idx="2904">
                  <c:v>83.213974007823481</c:v>
                </c:pt>
                <c:pt idx="2905">
                  <c:v>83.07049033947618</c:v>
                </c:pt>
                <c:pt idx="2906">
                  <c:v>82.926086329016684</c:v>
                </c:pt>
                <c:pt idx="2907">
                  <c:v>82.780761892177026</c:v>
                </c:pt>
                <c:pt idx="2908">
                  <c:v>82.634517026795422</c:v>
                </c:pt>
                <c:pt idx="2909">
                  <c:v>82.487351813693223</c:v>
                </c:pt>
                <c:pt idx="2910">
                  <c:v>82.339266417543087</c:v>
                </c:pt>
                <c:pt idx="2911">
                  <c:v>82.19026108772951</c:v>
                </c:pt>
                <c:pt idx="2912">
                  <c:v>82.040336159197139</c:v>
                </c:pt>
                <c:pt idx="2913">
                  <c:v>81.889492053291789</c:v>
                </c:pt>
                <c:pt idx="2914">
                  <c:v>81.737729278588702</c:v>
                </c:pt>
                <c:pt idx="2915">
                  <c:v>81.585048431708557</c:v>
                </c:pt>
                <c:pt idx="2916">
                  <c:v>81.431450198125731</c:v>
                </c:pt>
                <c:pt idx="2917">
                  <c:v>81.276935352958517</c:v>
                </c:pt>
                <c:pt idx="2918">
                  <c:v>81.121504761749804</c:v>
                </c:pt>
                <c:pt idx="2919">
                  <c:v>80.965159381234017</c:v>
                </c:pt>
                <c:pt idx="2920">
                  <c:v>80.807900260088132</c:v>
                </c:pt>
                <c:pt idx="2921">
                  <c:v>80.649728539667365</c:v>
                </c:pt>
                <c:pt idx="2922">
                  <c:v>80.490645454729204</c:v>
                </c:pt>
                <c:pt idx="2923">
                  <c:v>80.330652334136559</c:v>
                </c:pt>
                <c:pt idx="2924">
                  <c:v>80.169750601546681</c:v>
                </c:pt>
                <c:pt idx="2925">
                  <c:v>80.007941776082859</c:v>
                </c:pt>
                <c:pt idx="2926">
                  <c:v>79.845227472986764</c:v>
                </c:pt>
                <c:pt idx="2927">
                  <c:v>79.681609404253422</c:v>
                </c:pt>
                <c:pt idx="2928">
                  <c:v>79.517089379246727</c:v>
                </c:pt>
                <c:pt idx="2929">
                  <c:v>79.35166930529401</c:v>
                </c:pt>
                <c:pt idx="2930">
                  <c:v>79.185351188261635</c:v>
                </c:pt>
                <c:pt idx="2931">
                  <c:v>79.018137133108269</c:v>
                </c:pt>
                <c:pt idx="2932">
                  <c:v>78.850029344417436</c:v>
                </c:pt>
                <c:pt idx="2933">
                  <c:v>78.681030126906478</c:v>
                </c:pt>
                <c:pt idx="2934">
                  <c:v>78.511141885913005</c:v>
                </c:pt>
                <c:pt idx="2935">
                  <c:v>78.340367127859196</c:v>
                </c:pt>
                <c:pt idx="2936">
                  <c:v>78.168708460687441</c:v>
                </c:pt>
                <c:pt idx="2937">
                  <c:v>77.996168594277464</c:v>
                </c:pt>
                <c:pt idx="2938">
                  <c:v>77.822750340831533</c:v>
                </c:pt>
                <c:pt idx="2939">
                  <c:v>77.64845661523853</c:v>
                </c:pt>
                <c:pt idx="2940">
                  <c:v>77.473290435408572</c:v>
                </c:pt>
                <c:pt idx="2941">
                  <c:v>77.297254922578546</c:v>
                </c:pt>
                <c:pt idx="2942">
                  <c:v>77.120353301596282</c:v>
                </c:pt>
                <c:pt idx="2943">
                  <c:v>76.942588901168634</c:v>
                </c:pt>
                <c:pt idx="2944">
                  <c:v>76.763965154084175</c:v>
                </c:pt>
                <c:pt idx="2945">
                  <c:v>76.584485597406484</c:v>
                </c:pt>
                <c:pt idx="2946">
                  <c:v>76.404153872635533</c:v>
                </c:pt>
                <c:pt idx="2947">
                  <c:v>76.222973725839495</c:v>
                </c:pt>
                <c:pt idx="2948">
                  <c:v>76.040949007754421</c:v>
                </c:pt>
                <c:pt idx="2949">
                  <c:v>75.858083673851425</c:v>
                </c:pt>
                <c:pt idx="2950">
                  <c:v>75.674381784373992</c:v>
                </c:pt>
                <c:pt idx="2951">
                  <c:v>75.489847504339338</c:v>
                </c:pt>
                <c:pt idx="2952">
                  <c:v>75.304485103506906</c:v>
                </c:pt>
                <c:pt idx="2953">
                  <c:v>75.118298956314987</c:v>
                </c:pt>
                <c:pt idx="2954">
                  <c:v>74.931293541780477</c:v>
                </c:pt>
                <c:pt idx="2955">
                  <c:v>74.743473443365176</c:v>
                </c:pt>
                <c:pt idx="2956">
                  <c:v>74.554843348806045</c:v>
                </c:pt>
                <c:pt idx="2957">
                  <c:v>74.365408049910641</c:v>
                </c:pt>
                <c:pt idx="2958">
                  <c:v>74.175172442315301</c:v>
                </c:pt>
                <c:pt idx="2959">
                  <c:v>73.98414152520769</c:v>
                </c:pt>
                <c:pt idx="2960">
                  <c:v>73.792320401012333</c:v>
                </c:pt>
                <c:pt idx="2961">
                  <c:v>73.599714275038764</c:v>
                </c:pt>
                <c:pt idx="2962">
                  <c:v>73.406328455092421</c:v>
                </c:pt>
                <c:pt idx="2963">
                  <c:v>73.212168351046913</c:v>
                </c:pt>
                <c:pt idx="2964">
                  <c:v>73.017239474380588</c:v>
                </c:pt>
                <c:pt idx="2965">
                  <c:v>72.821547437670432</c:v>
                </c:pt>
                <c:pt idx="2966">
                  <c:v>72.625097954052677</c:v>
                </c:pt>
                <c:pt idx="2967">
                  <c:v>72.427896836640812</c:v>
                </c:pt>
                <c:pt idx="2968">
                  <c:v>72.229949997906019</c:v>
                </c:pt>
                <c:pt idx="2969">
                  <c:v>72.031263449018965</c:v>
                </c:pt>
                <c:pt idx="2970">
                  <c:v>71.831843299149838</c:v>
                </c:pt>
                <c:pt idx="2971">
                  <c:v>71.631695754733769</c:v>
                </c:pt>
                <c:pt idx="2972">
                  <c:v>71.430827118694012</c:v>
                </c:pt>
                <c:pt idx="2973">
                  <c:v>71.229243789623098</c:v>
                </c:pt>
                <c:pt idx="2974">
                  <c:v>71.026952260930372</c:v>
                </c:pt>
                <c:pt idx="2975">
                  <c:v>70.823959119945528</c:v>
                </c:pt>
                <c:pt idx="2976">
                  <c:v>70.620271046985863</c:v>
                </c:pt>
                <c:pt idx="2977">
                  <c:v>70.415894814379527</c:v>
                </c:pt>
                <c:pt idx="2978">
                  <c:v>70.210837285458169</c:v>
                </c:pt>
                <c:pt idx="2979">
                  <c:v>70.005105413499891</c:v>
                </c:pt>
                <c:pt idx="2980">
                  <c:v>69.798706240641678</c:v>
                </c:pt>
                <c:pt idx="2981">
                  <c:v>69.591646896748969</c:v>
                </c:pt>
                <c:pt idx="2982">
                  <c:v>69.38393459824853</c:v>
                </c:pt>
                <c:pt idx="2983">
                  <c:v>69.175576646923176</c:v>
                </c:pt>
                <c:pt idx="2984">
                  <c:v>68.966580428664315</c:v>
                </c:pt>
                <c:pt idx="2985">
                  <c:v>68.756953412196268</c:v>
                </c:pt>
                <c:pt idx="2986">
                  <c:v>68.546703147753206</c:v>
                </c:pt>
                <c:pt idx="2987">
                  <c:v>68.335837265725232</c:v>
                </c:pt>
                <c:pt idx="2988">
                  <c:v>68.124363475266222</c:v>
                </c:pt>
                <c:pt idx="2989">
                  <c:v>67.912289562866732</c:v>
                </c:pt>
                <c:pt idx="2990">
                  <c:v>67.699623390890068</c:v>
                </c:pt>
                <c:pt idx="2991">
                  <c:v>67.486372896074045</c:v>
                </c:pt>
                <c:pt idx="2992">
                  <c:v>67.272546087998336</c:v>
                </c:pt>
                <c:pt idx="2993">
                  <c:v>67.058151047518919</c:v>
                </c:pt>
                <c:pt idx="2994">
                  <c:v>66.843195925166313</c:v>
                </c:pt>
                <c:pt idx="2995">
                  <c:v>66.627688939515124</c:v>
                </c:pt>
                <c:pt idx="2996">
                  <c:v>66.411638375520354</c:v>
                </c:pt>
                <c:pt idx="2997">
                  <c:v>66.195052582818576</c:v>
                </c:pt>
                <c:pt idx="2998">
                  <c:v>65.977939974005878</c:v>
                </c:pt>
                <c:pt idx="2999">
                  <c:v>65.760309022880151</c:v>
                </c:pt>
                <c:pt idx="3000">
                  <c:v>65.542168262656915</c:v>
                </c:pt>
                <c:pt idx="3001">
                  <c:v>65.323526284156401</c:v>
                </c:pt>
                <c:pt idx="3002">
                  <c:v>65.104391733964775</c:v>
                </c:pt>
                <c:pt idx="3003">
                  <c:v>64.884773312564406</c:v>
                </c:pt>
                <c:pt idx="3004">
                  <c:v>64.66467977244595</c:v>
                </c:pt>
                <c:pt idx="3005">
                  <c:v>64.444119916189933</c:v>
                </c:pt>
                <c:pt idx="3006">
                  <c:v>64.22310259452442</c:v>
                </c:pt>
                <c:pt idx="3007">
                  <c:v>64.001636704366163</c:v>
                </c:pt>
                <c:pt idx="3008">
                  <c:v>63.779731186833203</c:v>
                </c:pt>
                <c:pt idx="3009">
                  <c:v>63.557395025238449</c:v>
                </c:pt>
                <c:pt idx="3010">
                  <c:v>63.334637243068585</c:v>
                </c:pt>
                <c:pt idx="3011">
                  <c:v>63.111466901935628</c:v>
                </c:pt>
                <c:pt idx="3012">
                  <c:v>62.88789309951953</c:v>
                </c:pt>
                <c:pt idx="3013">
                  <c:v>62.663924967487702</c:v>
                </c:pt>
                <c:pt idx="3014">
                  <c:v>62.439571669403506</c:v>
                </c:pt>
                <c:pt idx="3015">
                  <c:v>62.214842398617847</c:v>
                </c:pt>
                <c:pt idx="3016">
                  <c:v>61.989746376149597</c:v>
                </c:pt>
                <c:pt idx="3017">
                  <c:v>61.7642928485526</c:v>
                </c:pt>
                <c:pt idx="3018">
                  <c:v>61.538491085771881</c:v>
                </c:pt>
                <c:pt idx="3019">
                  <c:v>61.312350378992562</c:v>
                </c:pt>
                <c:pt idx="3020">
                  <c:v>61.08588003847602</c:v>
                </c:pt>
                <c:pt idx="3021">
                  <c:v>60.859089391392658</c:v>
                </c:pt>
                <c:pt idx="3022">
                  <c:v>60.631987779647318</c:v>
                </c:pt>
                <c:pt idx="3023">
                  <c:v>60.404584557699508</c:v>
                </c:pt>
                <c:pt idx="3024">
                  <c:v>60.176889090379007</c:v>
                </c:pt>
                <c:pt idx="3025">
                  <c:v>59.948910750702183</c:v>
                </c:pt>
                <c:pt idx="3026">
                  <c:v>59.720658917682755</c:v>
                </c:pt>
                <c:pt idx="3027">
                  <c:v>59.492142974146404</c:v>
                </c:pt>
                <c:pt idx="3028">
                  <c:v>59.263372304544561</c:v>
                </c:pt>
                <c:pt idx="3029">
                  <c:v>59.034356292770937</c:v>
                </c:pt>
                <c:pt idx="3030">
                  <c:v>58.805104319980572</c:v>
                </c:pt>
                <c:pt idx="3031">
                  <c:v>58.575625762417076</c:v>
                </c:pt>
                <c:pt idx="3032">
                  <c:v>58.345929989241355</c:v>
                </c:pt>
                <c:pt idx="3033">
                  <c:v>58.116026360371563</c:v>
                </c:pt>
                <c:pt idx="3034">
                  <c:v>57.885924224328335</c:v>
                </c:pt>
                <c:pt idx="3035">
                  <c:v>57.655632916092017</c:v>
                </c:pt>
                <c:pt idx="3036">
                  <c:v>57.425161754967817</c:v>
                </c:pt>
                <c:pt idx="3037">
                  <c:v>57.194520042467531</c:v>
                </c:pt>
                <c:pt idx="3038">
                  <c:v>56.963717060197709</c:v>
                </c:pt>
                <c:pt idx="3039">
                  <c:v>56.732762067768874</c:v>
                </c:pt>
                <c:pt idx="3040">
                  <c:v>56.501664300714424</c:v>
                </c:pt>
                <c:pt idx="3041">
                  <c:v>56.270432968428594</c:v>
                </c:pt>
                <c:pt idx="3042">
                  <c:v>56.039077252123349</c:v>
                </c:pt>
                <c:pt idx="3043">
                  <c:v>55.807606302799798</c:v>
                </c:pt>
                <c:pt idx="3044">
                  <c:v>55.57602923924226</c:v>
                </c:pt>
                <c:pt idx="3045">
                  <c:v>55.344355146031674</c:v>
                </c:pt>
                <c:pt idx="3046">
                  <c:v>55.112593071580122</c:v>
                </c:pt>
                <c:pt idx="3047">
                  <c:v>54.880752026190692</c:v>
                </c:pt>
                <c:pt idx="3048">
                  <c:v>54.648840980138061</c:v>
                </c:pt>
                <c:pt idx="3049">
                  <c:v>54.416868861772926</c:v>
                </c:pt>
                <c:pt idx="3050">
                  <c:v>54.18484455565445</c:v>
                </c:pt>
                <c:pt idx="3051">
                  <c:v>53.95277690070823</c:v>
                </c:pt>
                <c:pt idx="3052">
                  <c:v>53.720674688409375</c:v>
                </c:pt>
                <c:pt idx="3053">
                  <c:v>53.488546660996249</c:v>
                </c:pt>
                <c:pt idx="3054">
                  <c:v>53.256401509711353</c:v>
                </c:pt>
                <c:pt idx="3055">
                  <c:v>53.024247873072781</c:v>
                </c:pt>
                <c:pt idx="3056">
                  <c:v>52.792094335172948</c:v>
                </c:pt>
                <c:pt idx="3057">
                  <c:v>52.559949424013837</c:v>
                </c:pt>
                <c:pt idx="3058">
                  <c:v>52.327821609869588</c:v>
                </c:pt>
                <c:pt idx="3059">
                  <c:v>52.09571930368044</c:v>
                </c:pt>
                <c:pt idx="3060">
                  <c:v>51.863650855485787</c:v>
                </c:pt>
                <c:pt idx="3061">
                  <c:v>51.631624552883096</c:v>
                </c:pt>
                <c:pt idx="3062">
                  <c:v>51.399648619526772</c:v>
                </c:pt>
                <c:pt idx="3063">
                  <c:v>51.167731213659579</c:v>
                </c:pt>
                <c:pt idx="3064">
                  <c:v>50.935880426677812</c:v>
                </c:pt>
                <c:pt idx="3065">
                  <c:v>50.704104281735965</c:v>
                </c:pt>
                <c:pt idx="3066">
                  <c:v>50.472410732381917</c:v>
                </c:pt>
                <c:pt idx="3067">
                  <c:v>50.240807661234669</c:v>
                </c:pt>
                <c:pt idx="3068">
                  <c:v>50.009302878694513</c:v>
                </c:pt>
                <c:pt idx="3069">
                  <c:v>49.777904121692671</c:v>
                </c:pt>
                <c:pt idx="3070">
                  <c:v>49.546619052477325</c:v>
                </c:pt>
                <c:pt idx="3071">
                  <c:v>49.315455257437833</c:v>
                </c:pt>
                <c:pt idx="3072">
                  <c:v>49.084420245967181</c:v>
                </c:pt>
                <c:pt idx="3073">
                  <c:v>48.853521449364166</c:v>
                </c:pt>
                <c:pt idx="3074">
                  <c:v>48.622766219769233</c:v>
                </c:pt>
                <c:pt idx="3075">
                  <c:v>48.392161829145095</c:v>
                </c:pt>
                <c:pt idx="3076">
                  <c:v>48.161715468292698</c:v>
                </c:pt>
                <c:pt idx="3077">
                  <c:v>47.931434245904398</c:v>
                </c:pt>
                <c:pt idx="3078">
                  <c:v>47.701325187661467</c:v>
                </c:pt>
                <c:pt idx="3079">
                  <c:v>47.47139523536481</c:v>
                </c:pt>
                <c:pt idx="3080">
                  <c:v>47.241651246107438</c:v>
                </c:pt>
                <c:pt idx="3081">
                  <c:v>47.012099991486735</c:v>
                </c:pt>
                <c:pt idx="3082">
                  <c:v>46.782748156852449</c:v>
                </c:pt>
                <c:pt idx="3083">
                  <c:v>46.553602340598417</c:v>
                </c:pt>
                <c:pt idx="3084">
                  <c:v>46.324669053485792</c:v>
                </c:pt>
                <c:pt idx="3085">
                  <c:v>46.095954718011541</c:v>
                </c:pt>
                <c:pt idx="3086">
                  <c:v>45.867465667812269</c:v>
                </c:pt>
                <c:pt idx="3087">
                  <c:v>45.639208147108207</c:v>
                </c:pt>
                <c:pt idx="3088">
                  <c:v>45.411188310179398</c:v>
                </c:pt>
                <c:pt idx="3089">
                  <c:v>45.183412220887789</c:v>
                </c:pt>
                <c:pt idx="3090">
                  <c:v>44.9558858522322</c:v>
                </c:pt>
                <c:pt idx="3091">
                  <c:v>44.728615085940447</c:v>
                </c:pt>
                <c:pt idx="3092">
                  <c:v>44.501605712097813</c:v>
                </c:pt>
                <c:pt idx="3093">
                  <c:v>44.274863428816303</c:v>
                </c:pt>
                <c:pt idx="3094">
                  <c:v>44.048393841935194</c:v>
                </c:pt>
                <c:pt idx="3095">
                  <c:v>43.822202464760466</c:v>
                </c:pt>
                <c:pt idx="3096">
                  <c:v>43.596294717837281</c:v>
                </c:pt>
                <c:pt idx="3097">
                  <c:v>43.370675928760335</c:v>
                </c:pt>
                <c:pt idx="3098">
                  <c:v>43.145351332015935</c:v>
                </c:pt>
                <c:pt idx="3099">
                  <c:v>42.920326068861073</c:v>
                </c:pt>
                <c:pt idx="3100">
                  <c:v>42.695605187234264</c:v>
                </c:pt>
                <c:pt idx="3101">
                  <c:v>42.471193641699244</c:v>
                </c:pt>
                <c:pt idx="3102">
                  <c:v>42.247096293424505</c:v>
                </c:pt>
                <c:pt idx="3103">
                  <c:v>42.023317910190571</c:v>
                </c:pt>
                <c:pt idx="3104">
                  <c:v>41.799863166432772</c:v>
                </c:pt>
                <c:pt idx="3105">
                  <c:v>41.576736643314405</c:v>
                </c:pt>
                <c:pt idx="3106">
                  <c:v>41.353942828827286</c:v>
                </c:pt>
                <c:pt idx="3107">
                  <c:v>41.131486117928603</c:v>
                </c:pt>
                <c:pt idx="3108">
                  <c:v>40.909370812701127</c:v>
                </c:pt>
                <c:pt idx="3109">
                  <c:v>40.687601122546425</c:v>
                </c:pt>
                <c:pt idx="3110">
                  <c:v>40.466181164403707</c:v>
                </c:pt>
                <c:pt idx="3111">
                  <c:v>40.245114962999793</c:v>
                </c:pt>
                <c:pt idx="3112">
                  <c:v>40.024406451122701</c:v>
                </c:pt>
                <c:pt idx="3113">
                  <c:v>39.804059469923743</c:v>
                </c:pt>
                <c:pt idx="3114">
                  <c:v>39.584077769245823</c:v>
                </c:pt>
                <c:pt idx="3115">
                  <c:v>39.364465007975156</c:v>
                </c:pt>
                <c:pt idx="3116">
                  <c:v>39.145224754421207</c:v>
                </c:pt>
                <c:pt idx="3117">
                  <c:v>38.926360486717556</c:v>
                </c:pt>
                <c:pt idx="3118">
                  <c:v>38.707875593245774</c:v>
                </c:pt>
                <c:pt idx="3119">
                  <c:v>38.489773373086138</c:v>
                </c:pt>
                <c:pt idx="3120">
                  <c:v>38.272057036487155</c:v>
                </c:pt>
                <c:pt idx="3121">
                  <c:v>38.054729705356351</c:v>
                </c:pt>
                <c:pt idx="3122">
                  <c:v>37.837794413775896</c:v>
                </c:pt>
                <c:pt idx="3123">
                  <c:v>37.62125410853298</c:v>
                </c:pt>
                <c:pt idx="3124">
                  <c:v>37.405111649674666</c:v>
                </c:pt>
                <c:pt idx="3125">
                  <c:v>37.189369811079899</c:v>
                </c:pt>
                <c:pt idx="3126">
                  <c:v>36.974031281047587</c:v>
                </c:pt>
                <c:pt idx="3127">
                  <c:v>36.759098662908514</c:v>
                </c:pt>
                <c:pt idx="3128">
                  <c:v>36.544574475647295</c:v>
                </c:pt>
                <c:pt idx="3129">
                  <c:v>36.330461154545191</c:v>
                </c:pt>
                <c:pt idx="3130">
                  <c:v>36.116761051839205</c:v>
                </c:pt>
                <c:pt idx="3131">
                  <c:v>35.903476437393437</c:v>
                </c:pt>
                <c:pt idx="3132">
                  <c:v>35.690609499385488</c:v>
                </c:pt>
                <c:pt idx="3133">
                  <c:v>35.47816234501272</c:v>
                </c:pt>
                <c:pt idx="3134">
                  <c:v>35.266137001201599</c:v>
                </c:pt>
                <c:pt idx="3135">
                  <c:v>35.054535415340723</c:v>
                </c:pt>
                <c:pt idx="3136">
                  <c:v>34.843359456017566</c:v>
                </c:pt>
                <c:pt idx="3137">
                  <c:v>34.632610913770208</c:v>
                </c:pt>
                <c:pt idx="3138">
                  <c:v>34.422291501854971</c:v>
                </c:pt>
                <c:pt idx="3139">
                  <c:v>34.212402857012592</c:v>
                </c:pt>
                <c:pt idx="3140">
                  <c:v>34.002946540258733</c:v>
                </c:pt>
                <c:pt idx="3141">
                  <c:v>33.793924037672184</c:v>
                </c:pt>
                <c:pt idx="3142">
                  <c:v>33.585336761197397</c:v>
                </c:pt>
                <c:pt idx="3143">
                  <c:v>33.377186049455361</c:v>
                </c:pt>
                <c:pt idx="3144">
                  <c:v>33.169473168560927</c:v>
                </c:pt>
                <c:pt idx="3145">
                  <c:v>32.962199312947206</c:v>
                </c:pt>
                <c:pt idx="3146">
                  <c:v>32.755365606197302</c:v>
                </c:pt>
                <c:pt idx="3147">
                  <c:v>32.548973101883917</c:v>
                </c:pt>
                <c:pt idx="3148">
                  <c:v>32.343022784408674</c:v>
                </c:pt>
                <c:pt idx="3149">
                  <c:v>32.137515569855395</c:v>
                </c:pt>
                <c:pt idx="3150">
                  <c:v>31.932452306841071</c:v>
                </c:pt>
                <c:pt idx="3151">
                  <c:v>31.727833777373633</c:v>
                </c:pt>
                <c:pt idx="3152">
                  <c:v>31.523660697715599</c:v>
                </c:pt>
                <c:pt idx="3153">
                  <c:v>31.319933719245455</c:v>
                </c:pt>
                <c:pt idx="3154">
                  <c:v>31.116653429328096</c:v>
                </c:pt>
                <c:pt idx="3155">
                  <c:v>30.913820352184445</c:v>
                </c:pt>
                <c:pt idx="3156">
                  <c:v>30.711434949763401</c:v>
                </c:pt>
                <c:pt idx="3157">
                  <c:v>30.509497622615413</c:v>
                </c:pt>
                <c:pt idx="3158">
                  <c:v>30.308008710770224</c:v>
                </c:pt>
                <c:pt idx="3159">
                  <c:v>30.106968494607401</c:v>
                </c:pt>
                <c:pt idx="3160">
                  <c:v>29.906377195739339</c:v>
                </c:pt>
                <c:pt idx="3161">
                  <c:v>29.706234977883412</c:v>
                </c:pt>
                <c:pt idx="3162">
                  <c:v>29.506541947737531</c:v>
                </c:pt>
                <c:pt idx="3163">
                  <c:v>29.307298155860934</c:v>
                </c:pt>
                <c:pt idx="3164">
                  <c:v>29.108503597543404</c:v>
                </c:pt>
                <c:pt idx="3165">
                  <c:v>28.910158213680944</c:v>
                </c:pt>
                <c:pt idx="3166">
                  <c:v>28.712261891646989</c:v>
                </c:pt>
                <c:pt idx="3167">
                  <c:v>28.51481446616225</c:v>
                </c:pt>
                <c:pt idx="3168">
                  <c:v>28.317815720162173</c:v>
                </c:pt>
                <c:pt idx="3169">
                  <c:v>28.121265385661729</c:v>
                </c:pt>
                <c:pt idx="3170">
                  <c:v>27.925163144617585</c:v>
                </c:pt>
                <c:pt idx="3171">
                  <c:v>27.729508629786068</c:v>
                </c:pt>
                <c:pt idx="3172">
                  <c:v>27.534301425580566</c:v>
                </c:pt>
                <c:pt idx="3173">
                  <c:v>27.339541068922017</c:v>
                </c:pt>
                <c:pt idx="3174">
                  <c:v>27.145227050085566</c:v>
                </c:pt>
                <c:pt idx="3175">
                  <c:v>26.951358813551167</c:v>
                </c:pt>
                <c:pt idx="3176">
                  <c:v>26.757935758831536</c:v>
                </c:pt>
                <c:pt idx="3177">
                  <c:v>26.564957241318609</c:v>
                </c:pt>
                <c:pt idx="3178">
                  <c:v>26.372422573106405</c:v>
                </c:pt>
                <c:pt idx="3179">
                  <c:v>26.180331023819463</c:v>
                </c:pt>
                <c:pt idx="3180">
                  <c:v>25.988681821432181</c:v>
                </c:pt>
                <c:pt idx="3181">
                  <c:v>25.797474153082192</c:v>
                </c:pt>
                <c:pt idx="3182">
                  <c:v>25.606707165881346</c:v>
                </c:pt>
                <c:pt idx="3183">
                  <c:v>25.416379967718683</c:v>
                </c:pt>
                <c:pt idx="3184">
                  <c:v>25.226491628055527</c:v>
                </c:pt>
                <c:pt idx="3185">
                  <c:v>25.03704117872195</c:v>
                </c:pt>
                <c:pt idx="3186">
                  <c:v>24.848027614696036</c:v>
                </c:pt>
                <c:pt idx="3187">
                  <c:v>24.659449894887359</c:v>
                </c:pt>
                <c:pt idx="3188">
                  <c:v>24.471306942906153</c:v>
                </c:pt>
                <c:pt idx="3189">
                  <c:v>24.283597647834199</c:v>
                </c:pt>
                <c:pt idx="3190">
                  <c:v>24.09632086497777</c:v>
                </c:pt>
                <c:pt idx="3191">
                  <c:v>23.90947541662311</c:v>
                </c:pt>
                <c:pt idx="3192">
                  <c:v>23.723060092785033</c:v>
                </c:pt>
                <c:pt idx="3193">
                  <c:v>23.537073651938925</c:v>
                </c:pt>
                <c:pt idx="3194">
                  <c:v>23.351514821757519</c:v>
                </c:pt>
                <c:pt idx="3195">
                  <c:v>23.16638229983289</c:v>
                </c:pt>
                <c:pt idx="3196">
                  <c:v>22.981674754394334</c:v>
                </c:pt>
                <c:pt idx="3197">
                  <c:v>22.797390825016265</c:v>
                </c:pt>
                <c:pt idx="3198">
                  <c:v>22.613529123323275</c:v>
                </c:pt>
                <c:pt idx="3199">
                  <c:v>22.430088233683847</c:v>
                </c:pt>
                <c:pt idx="3200">
                  <c:v>22.247066713895606</c:v>
                </c:pt>
                <c:pt idx="3201">
                  <c:v>22.064463095870138</c:v>
                </c:pt>
                <c:pt idx="3202">
                  <c:v>21.882275886298629</c:v>
                </c:pt>
                <c:pt idx="3203">
                  <c:v>21.700503567322642</c:v>
                </c:pt>
                <c:pt idx="3204">
                  <c:v>21.519144597187619</c:v>
                </c:pt>
                <c:pt idx="3205">
                  <c:v>21.338197410892917</c:v>
                </c:pt>
                <c:pt idx="3206">
                  <c:v>21.157660420833537</c:v>
                </c:pt>
                <c:pt idx="3207">
                  <c:v>20.97753201743339</c:v>
                </c:pt>
                <c:pt idx="3208">
                  <c:v>20.79781056977248</c:v>
                </c:pt>
                <c:pt idx="3209">
                  <c:v>20.61849442620516</c:v>
                </c:pt>
                <c:pt idx="3210">
                  <c:v>20.439581914967789</c:v>
                </c:pt>
                <c:pt idx="3211">
                  <c:v>20.261071344786103</c:v>
                </c:pt>
                <c:pt idx="3212">
                  <c:v>20.082961005467638</c:v>
                </c:pt>
                <c:pt idx="3213">
                  <c:v>19.905249168489348</c:v>
                </c:pt>
                <c:pt idx="3214">
                  <c:v>19.727934087576301</c:v>
                </c:pt>
                <c:pt idx="3215">
                  <c:v>19.551013999276307</c:v>
                </c:pt>
                <c:pt idx="3216">
                  <c:v>19.374487123520709</c:v>
                </c:pt>
                <c:pt idx="3217">
                  <c:v>19.198351664182468</c:v>
                </c:pt>
                <c:pt idx="3218">
                  <c:v>19.022605809625702</c:v>
                </c:pt>
                <c:pt idx="3219">
                  <c:v>18.847247733244956</c:v>
                </c:pt>
                <c:pt idx="3220">
                  <c:v>18.672275593999302</c:v>
                </c:pt>
                <c:pt idx="3221">
                  <c:v>18.497687536939537</c:v>
                </c:pt>
                <c:pt idx="3222">
                  <c:v>18.323481693725739</c:v>
                </c:pt>
                <c:pt idx="3223">
                  <c:v>18.149656183135704</c:v>
                </c:pt>
                <c:pt idx="3224">
                  <c:v>17.976209111573098</c:v>
                </c:pt>
                <c:pt idx="3225">
                  <c:v>17.803138573559721</c:v>
                </c:pt>
                <c:pt idx="3226">
                  <c:v>17.630442652224843</c:v>
                </c:pt>
                <c:pt idx="3227">
                  <c:v>17.458119419786613</c:v>
                </c:pt>
                <c:pt idx="3228">
                  <c:v>17.286166938027492</c:v>
                </c:pt>
                <c:pt idx="3229">
                  <c:v>17.114583258757534</c:v>
                </c:pt>
                <c:pt idx="3230">
                  <c:v>16.943366424277116</c:v>
                </c:pt>
                <c:pt idx="3231">
                  <c:v>16.772514467827676</c:v>
                </c:pt>
                <c:pt idx="3232">
                  <c:v>16.60202541403703</c:v>
                </c:pt>
                <c:pt idx="3233">
                  <c:v>16.431897279357173</c:v>
                </c:pt>
                <c:pt idx="3234">
                  <c:v>16.262128072498029</c:v>
                </c:pt>
                <c:pt idx="3235">
                  <c:v>16.092715794848232</c:v>
                </c:pt>
                <c:pt idx="3236">
                  <c:v>15.92365844089403</c:v>
                </c:pt>
                <c:pt idx="3237">
                  <c:v>15.754953998630356</c:v>
                </c:pt>
                <c:pt idx="3238">
                  <c:v>15.586600449966454</c:v>
                </c:pt>
                <c:pt idx="3239">
                  <c:v>15.418595771118248</c:v>
                </c:pt>
                <c:pt idx="3240">
                  <c:v>15.250937933004423</c:v>
                </c:pt>
                <c:pt idx="3241">
                  <c:v>15.083624901626536</c:v>
                </c:pt>
                <c:pt idx="3242">
                  <c:v>14.916654638450382</c:v>
                </c:pt>
                <c:pt idx="3243">
                  <c:v>14.750025100771921</c:v>
                </c:pt>
                <c:pt idx="3244">
                  <c:v>14.583734242088639</c:v>
                </c:pt>
                <c:pt idx="3245">
                  <c:v>14.417780012453875</c:v>
                </c:pt>
                <c:pt idx="3246">
                  <c:v>14.252160358830622</c:v>
                </c:pt>
                <c:pt idx="3247">
                  <c:v>14.086873225437643</c:v>
                </c:pt>
                <c:pt idx="3248">
                  <c:v>13.921916554089194</c:v>
                </c:pt>
                <c:pt idx="3249">
                  <c:v>13.757288284531938</c:v>
                </c:pt>
                <c:pt idx="3250">
                  <c:v>13.59298635476938</c:v>
                </c:pt>
                <c:pt idx="3251">
                  <c:v>13.429008701388113</c:v>
                </c:pt>
                <c:pt idx="3252">
                  <c:v>13.265353259871262</c:v>
                </c:pt>
                <c:pt idx="3253">
                  <c:v>13.102017964912164</c:v>
                </c:pt>
                <c:pt idx="3254">
                  <c:v>12.939000750719742</c:v>
                </c:pt>
                <c:pt idx="3255">
                  <c:v>12.776299551315617</c:v>
                </c:pt>
                <c:pt idx="3256">
                  <c:v>12.613912300831146</c:v>
                </c:pt>
                <c:pt idx="3257">
                  <c:v>12.451836933795676</c:v>
                </c:pt>
                <c:pt idx="3258">
                  <c:v>12.290071385420674</c:v>
                </c:pt>
                <c:pt idx="3259">
                  <c:v>12.128613591876473</c:v>
                </c:pt>
                <c:pt idx="3260">
                  <c:v>11.96746149056716</c:v>
                </c:pt>
                <c:pt idx="3261">
                  <c:v>11.806613020397407</c:v>
                </c:pt>
                <c:pt idx="3262">
                  <c:v>11.646066122036189</c:v>
                </c:pt>
                <c:pt idx="3263">
                  <c:v>11.485818738174459</c:v>
                </c:pt>
                <c:pt idx="3264">
                  <c:v>11.325868813777731</c:v>
                </c:pt>
                <c:pt idx="3265">
                  <c:v>11.166214296336165</c:v>
                </c:pt>
                <c:pt idx="3266">
                  <c:v>11.006853136104979</c:v>
                </c:pt>
                <c:pt idx="3267">
                  <c:v>10.847783286345106</c:v>
                </c:pt>
                <c:pt idx="3268">
                  <c:v>10.689002703557577</c:v>
                </c:pt>
                <c:pt idx="3269">
                  <c:v>10.530509347711671</c:v>
                </c:pt>
                <c:pt idx="3270">
                  <c:v>10.372301182471006</c:v>
                </c:pt>
                <c:pt idx="3271">
                  <c:v>10.214376175413406</c:v>
                </c:pt>
                <c:pt idx="3272">
                  <c:v>10.056732298248193</c:v>
                </c:pt>
                <c:pt idx="3273">
                  <c:v>9.8993675270253618</c:v>
                </c:pt>
                <c:pt idx="3274">
                  <c:v>9.742279842347358</c:v>
                </c:pt>
                <c:pt idx="3275">
                  <c:v>9.5854672295686782</c:v>
                </c:pt>
                <c:pt idx="3276">
                  <c:v>9.4289276789977805</c:v>
                </c:pt>
                <c:pt idx="3277">
                  <c:v>9.2726591860911469</c:v>
                </c:pt>
                <c:pt idx="3278">
                  <c:v>9.1166597516452725</c:v>
                </c:pt>
                <c:pt idx="3279">
                  <c:v>8.9609273819840212</c:v>
                </c:pt>
                <c:pt idx="3280">
                  <c:v>8.8054600891410928</c:v>
                </c:pt>
                <c:pt idx="3281">
                  <c:v>8.6502558910423772</c:v>
                </c:pt>
                <c:pt idx="3282">
                  <c:v>8.4953128116790708</c:v>
                </c:pt>
                <c:pt idx="3283">
                  <c:v>8.3406288812825267</c:v>
                </c:pt>
                <c:pt idx="3284">
                  <c:v>8.1862021364916018</c:v>
                </c:pt>
                <c:pt idx="3285">
                  <c:v>8.032030620519123</c:v>
                </c:pt>
                <c:pt idx="3286">
                  <c:v>7.8781123833115032</c:v>
                </c:pt>
                <c:pt idx="3287">
                  <c:v>7.7244454817100063</c:v>
                </c:pt>
                <c:pt idx="3288">
                  <c:v>7.571027979603258</c:v>
                </c:pt>
                <c:pt idx="3289">
                  <c:v>7.4178579480809219</c:v>
                </c:pt>
                <c:pt idx="3290">
                  <c:v>7.264933465580242</c:v>
                </c:pt>
                <c:pt idx="3291">
                  <c:v>7.112252618032926</c:v>
                </c:pt>
                <c:pt idx="3292">
                  <c:v>6.959813499006458</c:v>
                </c:pt>
                <c:pt idx="3293">
                  <c:v>6.8076142098420576</c:v>
                </c:pt>
                <c:pt idx="3294">
                  <c:v>6.655652859793264</c:v>
                </c:pt>
                <c:pt idx="3295">
                  <c:v>6.5039275661554257</c:v>
                </c:pt>
                <c:pt idx="3296">
                  <c:v>6.352436454399367</c:v>
                </c:pt>
                <c:pt idx="3297">
                  <c:v>6.2011776582954781</c:v>
                </c:pt>
                <c:pt idx="3298">
                  <c:v>6.0501493200399352</c:v>
                </c:pt>
                <c:pt idx="3299">
                  <c:v>5.8993495903747828</c:v>
                </c:pt>
                <c:pt idx="3300">
                  <c:v>5.7487766287081854</c:v>
                </c:pt>
                <c:pt idx="3301">
                  <c:v>5.5984286032290242</c:v>
                </c:pt>
                <c:pt idx="3302">
                  <c:v>5.4483036910217777</c:v>
                </c:pt>
                <c:pt idx="3303">
                  <c:v>5.2984000781767975</c:v>
                </c:pt>
                <c:pt idx="3304">
                  <c:v>5.1487159598968333</c:v>
                </c:pt>
                <c:pt idx="3305">
                  <c:v>4.9992495406057742</c:v>
                </c:pt>
                <c:pt idx="3306">
                  <c:v>4.8499990340511658</c:v>
                </c:pt>
                <c:pt idx="3307">
                  <c:v>4.7009626634027484</c:v>
                </c:pt>
                <c:pt idx="3308">
                  <c:v>4.5521386613544621</c:v>
                </c:pt>
                <c:pt idx="3309">
                  <c:v>4.4035252702177559</c:v>
                </c:pt>
                <c:pt idx="3310">
                  <c:v>4.2551207420177661</c:v>
                </c:pt>
                <c:pt idx="3311">
                  <c:v>4.1069233385834139</c:v>
                </c:pt>
                <c:pt idx="3312">
                  <c:v>3.9589313316368191</c:v>
                </c:pt>
                <c:pt idx="3313">
                  <c:v>3.8111430028822326</c:v>
                </c:pt>
                <c:pt idx="3314">
                  <c:v>3.6635566440890557</c:v>
                </c:pt>
                <c:pt idx="3315">
                  <c:v>3.5161705571759114</c:v>
                </c:pt>
                <c:pt idx="3316">
                  <c:v>3.3689830542921015</c:v>
                </c:pt>
                <c:pt idx="3317">
                  <c:v>3.2219924578955386</c:v>
                </c:pt>
                <c:pt idx="3318">
                  <c:v>3.0751971008299108</c:v>
                </c:pt>
                <c:pt idx="3319">
                  <c:v>2.9285953264010516</c:v>
                </c:pt>
                <c:pt idx="3320">
                  <c:v>2.7821854884471691</c:v>
                </c:pt>
                <c:pt idx="3321">
                  <c:v>2.6359659514123734</c:v>
                </c:pt>
                <c:pt idx="3322">
                  <c:v>2.4899350904161395</c:v>
                </c:pt>
                <c:pt idx="3323">
                  <c:v>2.3440912913194154</c:v>
                </c:pt>
                <c:pt idx="3324">
                  <c:v>2.1984329507903055</c:v>
                </c:pt>
                <c:pt idx="3325">
                  <c:v>2.0529584763700086</c:v>
                </c:pt>
                <c:pt idx="3326">
                  <c:v>1.907666286532077</c:v>
                </c:pt>
                <c:pt idx="3327">
                  <c:v>1.7625548107457973</c:v>
                </c:pt>
                <c:pt idx="3328">
                  <c:v>1.6176224895333178</c:v>
                </c:pt>
                <c:pt idx="3329">
                  <c:v>1.4728677745270318</c:v>
                </c:pt>
                <c:pt idx="3330">
                  <c:v>1.3282891285254834</c:v>
                </c:pt>
                <c:pt idx="3331">
                  <c:v>1.1838850255473403</c:v>
                </c:pt>
                <c:pt idx="3332">
                  <c:v>1.0396539508833769</c:v>
                </c:pt>
                <c:pt idx="3333">
                  <c:v>0.89559440114774702</c:v>
                </c:pt>
                <c:pt idx="3334">
                  <c:v>0.75170488432712546</c:v>
                </c:pt>
                <c:pt idx="3335">
                  <c:v>0.60798391982919497</c:v>
                </c:pt>
                <c:pt idx="3336">
                  <c:v>0.46443003852670017</c:v>
                </c:pt>
                <c:pt idx="3337">
                  <c:v>0.32104178280613382</c:v>
                </c:pt>
                <c:pt idx="3338">
                  <c:v>0.17781770660761254</c:v>
                </c:pt>
                <c:pt idx="3339">
                  <c:v>3.47563754695841E-2</c:v>
                </c:pt>
                <c:pt idx="3340">
                  <c:v>-0.10814363343234845</c:v>
                </c:pt>
                <c:pt idx="3341">
                  <c:v>-0.25088373124577856</c:v>
                </c:pt>
                <c:pt idx="3342">
                  <c:v>-0.39346531740133628</c:v>
                </c:pt>
                <c:pt idx="3343">
                  <c:v>-0.53588977957980433</c:v>
                </c:pt>
                <c:pt idx="3344">
                  <c:v>-0.67815849367292458</c:v>
                </c:pt>
                <c:pt idx="3345">
                  <c:v>-0.82027282375253208</c:v>
                </c:pt>
                <c:pt idx="3346">
                  <c:v>-0.96223412203585212</c:v>
                </c:pt>
                <c:pt idx="3347">
                  <c:v>-1.1040437288544354</c:v>
                </c:pt>
                <c:pt idx="3348">
                  <c:v>-1.2457029726239739</c:v>
                </c:pt>
                <c:pt idx="3349">
                  <c:v>-1.3872131698155101</c:v>
                </c:pt>
                <c:pt idx="3350">
                  <c:v>-1.5285756249267877</c:v>
                </c:pt>
                <c:pt idx="3351">
                  <c:v>-1.6697916304570128</c:v>
                </c:pt>
                <c:pt idx="3352">
                  <c:v>-1.8108624668790299</c:v>
                </c:pt>
                <c:pt idx="3353">
                  <c:v>-1.9517894026176634</c:v>
                </c:pt>
                <c:pt idx="3354">
                  <c:v>-2.0925736940247646</c:v>
                </c:pt>
                <c:pt idx="3355">
                  <c:v>-2.2332165853574679</c:v>
                </c:pt>
                <c:pt idx="3356">
                  <c:v>-2.3737193087578135</c:v>
                </c:pt>
                <c:pt idx="3357">
                  <c:v>-2.5140830842327375</c:v>
                </c:pt>
                <c:pt idx="3358">
                  <c:v>-2.6543091196349451</c:v>
                </c:pt>
                <c:pt idx="3359">
                  <c:v>-2.7943986106463967</c:v>
                </c:pt>
                <c:pt idx="3360">
                  <c:v>-2.9343527407597776</c:v>
                </c:pt>
                <c:pt idx="3361">
                  <c:v>-3.074172681265452</c:v>
                </c:pt>
                <c:pt idx="3362">
                  <c:v>-3.213859591235888</c:v>
                </c:pt>
                <c:pt idx="3363">
                  <c:v>-3.3534146175107367</c:v>
                </c:pt>
                <c:pt idx="3364">
                  <c:v>-3.4928388946886741</c:v>
                </c:pt>
                <c:pt idx="3365">
                  <c:v>-3.6321335451114294</c:v>
                </c:pt>
                <c:pt idx="3366">
                  <c:v>-3.771299678856991</c:v>
                </c:pt>
                <c:pt idx="3367">
                  <c:v>-3.9103383937281819</c:v>
                </c:pt>
                <c:pt idx="3368">
                  <c:v>-4.0492507752463212</c:v>
                </c:pt>
                <c:pt idx="3369">
                  <c:v>-4.1880378966422427</c:v>
                </c:pt>
                <c:pt idx="3370">
                  <c:v>-4.3267008188505258</c:v>
                </c:pt>
                <c:pt idx="3371">
                  <c:v>-4.465240590505914</c:v>
                </c:pt>
                <c:pt idx="3372">
                  <c:v>-4.6036582479365507</c:v>
                </c:pt>
                <c:pt idx="3373">
                  <c:v>-4.7419548151619608</c:v>
                </c:pt>
                <c:pt idx="3374">
                  <c:v>-4.8801313038910337</c:v>
                </c:pt>
                <c:pt idx="3375">
                  <c:v>-5.0181887135200896</c:v>
                </c:pt>
                <c:pt idx="3376">
                  <c:v>-5.156128031132738</c:v>
                </c:pt>
                <c:pt idx="3377">
                  <c:v>-5.2939502315001619</c:v>
                </c:pt>
                <c:pt idx="3378">
                  <c:v>-5.4316562770828511</c:v>
                </c:pt>
                <c:pt idx="3379">
                  <c:v>-5.5692471180334735</c:v>
                </c:pt>
                <c:pt idx="3380">
                  <c:v>-5.7067236921997448</c:v>
                </c:pt>
                <c:pt idx="3381">
                  <c:v>-5.84408692512892</c:v>
                </c:pt>
                <c:pt idx="3382">
                  <c:v>-5.981337730071715</c:v>
                </c:pt>
                <c:pt idx="3383">
                  <c:v>-6.1184770079927091</c:v>
                </c:pt>
                <c:pt idx="3384">
                  <c:v>-6.2555056475724768</c:v>
                </c:pt>
                <c:pt idx="3385">
                  <c:v>-6.3924245252188143</c:v>
                </c:pt>
                <c:pt idx="3386">
                  <c:v>-6.5292345050732195</c:v>
                </c:pt>
                <c:pt idx="3387">
                  <c:v>-6.6659364390259555</c:v>
                </c:pt>
                <c:pt idx="3388">
                  <c:v>-6.8025311667193193</c:v>
                </c:pt>
                <c:pt idx="3389">
                  <c:v>-6.9390195155662582</c:v>
                </c:pt>
                <c:pt idx="3390">
                  <c:v>-7.0754023007586966</c:v>
                </c:pt>
                <c:pt idx="3391">
                  <c:v>-7.2116803252838508</c:v>
                </c:pt>
                <c:pt idx="3392">
                  <c:v>-7.3478543799371607</c:v>
                </c:pt>
                <c:pt idx="3393">
                  <c:v>-7.4839252433380068</c:v>
                </c:pt>
                <c:pt idx="3394">
                  <c:v>-7.6198936819467349</c:v>
                </c:pt>
                <c:pt idx="3395">
                  <c:v>-7.7557604500811692</c:v>
                </c:pt>
                <c:pt idx="3396">
                  <c:v>-7.8915262899360812</c:v>
                </c:pt>
                <c:pt idx="3397">
                  <c:v>-8.0271919315995319</c:v>
                </c:pt>
                <c:pt idx="3398">
                  <c:v>-8.1627580930772581</c:v>
                </c:pt>
                <c:pt idx="3399">
                  <c:v>-8.298225480308929</c:v>
                </c:pt>
                <c:pt idx="3400">
                  <c:v>-8.4335947871934138</c:v>
                </c:pt>
                <c:pt idx="3401">
                  <c:v>-8.5688666956099837</c:v>
                </c:pt>
                <c:pt idx="3402">
                  <c:v>-8.7040418754425843</c:v>
                </c:pt>
                <c:pt idx="3403">
                  <c:v>-8.8391209846039658</c:v>
                </c:pt>
                <c:pt idx="3404">
                  <c:v>-8.974104669061461</c:v>
                </c:pt>
                <c:pt idx="3405">
                  <c:v>-9.1089935628642706</c:v>
                </c:pt>
                <c:pt idx="3406">
                  <c:v>-9.2437882881687869</c:v>
                </c:pt>
                <c:pt idx="3407">
                  <c:v>-9.3784894552697438</c:v>
                </c:pt>
                <c:pt idx="3408">
                  <c:v>-9.5130976626260519</c:v>
                </c:pt>
                <c:pt idx="3409">
                  <c:v>-9.6476134968935412</c:v>
                </c:pt>
                <c:pt idx="3410">
                  <c:v>-9.7820375329560818</c:v>
                </c:pt>
                <c:pt idx="3411">
                  <c:v>-9.9163703339543474</c:v>
                </c:pt>
                <c:pt idx="3412">
                  <c:v>-10.050612451323644</c:v>
                </c:pt>
                <c:pt idx="3413">
                  <c:v>-10.184764424823413</c:v>
                </c:pt>
                <c:pt idx="3414">
                  <c:v>-10.318826782574689</c:v>
                </c:pt>
                <c:pt idx="3415">
                  <c:v>-10.452800041094264</c:v>
                </c:pt>
                <c:pt idx="3416">
                  <c:v>-10.586684705331578</c:v>
                </c:pt>
                <c:pt idx="3417">
                  <c:v>-10.720481268707175</c:v>
                </c:pt>
                <c:pt idx="3418">
                  <c:v>-10.854190213150133</c:v>
                </c:pt>
                <c:pt idx="3419">
                  <c:v>-10.987812009138395</c:v>
                </c:pt>
                <c:pt idx="3420">
                  <c:v>-11.121347115738018</c:v>
                </c:pt>
                <c:pt idx="3421">
                  <c:v>-11.254795980645355</c:v>
                </c:pt>
                <c:pt idx="3422">
                  <c:v>-11.388159040229255</c:v>
                </c:pt>
                <c:pt idx="3423">
                  <c:v>-11.521436719573387</c:v>
                </c:pt>
                <c:pt idx="3424">
                  <c:v>-11.654629432521205</c:v>
                </c:pt>
                <c:pt idx="3425">
                  <c:v>-11.787737581721302</c:v>
                </c:pt>
                <c:pt idx="3426">
                  <c:v>-11.920761558671131</c:v>
                </c:pt>
                <c:pt idx="3427">
                  <c:v>-12.053701743767107</c:v>
                </c:pt>
                <c:pt idx="3428">
                  <c:v>-12.186558506350025</c:v>
                </c:pt>
                <c:pt idx="3429">
                  <c:v>-12.319332204755881</c:v>
                </c:pt>
                <c:pt idx="3430">
                  <c:v>-12.452023186363164</c:v>
                </c:pt>
                <c:pt idx="3431">
                  <c:v>-12.584631787645719</c:v>
                </c:pt>
                <c:pt idx="3432">
                  <c:v>-12.717158334223399</c:v>
                </c:pt>
                <c:pt idx="3433">
                  <c:v>-12.849603140914581</c:v>
                </c:pt>
                <c:pt idx="3434">
                  <c:v>-12.981966511789835</c:v>
                </c:pt>
                <c:pt idx="3435">
                  <c:v>-13.114248740226827</c:v>
                </c:pt>
                <c:pt idx="3436">
                  <c:v>-13.246450108965547</c:v>
                </c:pt>
                <c:pt idx="3437">
                  <c:v>-13.378570890163587</c:v>
                </c:pt>
                <c:pt idx="3438">
                  <c:v>-13.51061134545543</c:v>
                </c:pt>
                <c:pt idx="3439">
                  <c:v>-13.642571726008555</c:v>
                </c:pt>
                <c:pt idx="3440">
                  <c:v>-13.774452272584483</c:v>
                </c:pt>
                <c:pt idx="3441">
                  <c:v>-13.906253215597246</c:v>
                </c:pt>
                <c:pt idx="3442">
                  <c:v>-14.03797477517702</c:v>
                </c:pt>
                <c:pt idx="3443">
                  <c:v>-14.169617161227649</c:v>
                </c:pt>
                <c:pt idx="3444">
                  <c:v>-14.301180573494946</c:v>
                </c:pt>
                <c:pt idx="3445">
                  <c:v>-14.432665201626037</c:v>
                </c:pt>
                <c:pt idx="3446">
                  <c:v>-14.564071225237257</c:v>
                </c:pt>
                <c:pt idx="3447">
                  <c:v>-14.695398813978557</c:v>
                </c:pt>
                <c:pt idx="3448">
                  <c:v>-14.826648127600151</c:v>
                </c:pt>
                <c:pt idx="3449">
                  <c:v>-14.957819316019936</c:v>
                </c:pt>
                <c:pt idx="3450">
                  <c:v>-15.088912519393119</c:v>
                </c:pt>
                <c:pt idx="3451">
                  <c:v>-15.219927868180349</c:v>
                </c:pt>
                <c:pt idx="3452">
                  <c:v>-15.350865483219025</c:v>
                </c:pt>
                <c:pt idx="3453">
                  <c:v>-15.481725475794036</c:v>
                </c:pt>
                <c:pt idx="3454">
                  <c:v>-15.612507947710469</c:v>
                </c:pt>
                <c:pt idx="3455">
                  <c:v>-15.743212991366022</c:v>
                </c:pt>
                <c:pt idx="3456">
                  <c:v>-15.873840689825329</c:v>
                </c:pt>
                <c:pt idx="3457">
                  <c:v>-16.004391116895391</c:v>
                </c:pt>
                <c:pt idx="3458">
                  <c:v>-16.134864337200582</c:v>
                </c:pt>
                <c:pt idx="3459">
                  <c:v>-16.265260406259983</c:v>
                </c:pt>
                <c:pt idx="3460">
                  <c:v>-16.395579370564434</c:v>
                </c:pt>
                <c:pt idx="3461">
                  <c:v>-16.525821267655374</c:v>
                </c:pt>
                <c:pt idx="3462">
                  <c:v>-16.655986126203885</c:v>
                </c:pt>
                <c:pt idx="3463">
                  <c:v>-16.786073966091067</c:v>
                </c:pt>
                <c:pt idx="3464">
                  <c:v>-16.916084798489635</c:v>
                </c:pt>
                <c:pt idx="3465">
                  <c:v>-17.046018625944924</c:v>
                </c:pt>
                <c:pt idx="3466">
                  <c:v>-17.175875442458562</c:v>
                </c:pt>
                <c:pt idx="3467">
                  <c:v>-17.305655233571287</c:v>
                </c:pt>
                <c:pt idx="3468">
                  <c:v>-17.43535797644742</c:v>
                </c:pt>
                <c:pt idx="3469">
                  <c:v>-17.564983639961866</c:v>
                </c:pt>
                <c:pt idx="3470">
                  <c:v>-17.694532184783753</c:v>
                </c:pt>
                <c:pt idx="3471">
                  <c:v>-17.82400356346534</c:v>
                </c:pt>
                <c:pt idx="3472">
                  <c:v>-17.953397720528585</c:v>
                </c:pt>
                <c:pt idx="3473">
                  <c:v>-18.082714592553828</c:v>
                </c:pt>
                <c:pt idx="3474">
                  <c:v>-18.211954108270675</c:v>
                </c:pt>
                <c:pt idx="3475">
                  <c:v>-18.341116188645657</c:v>
                </c:pt>
                <c:pt idx="3476">
                  <c:v>-18.470200746975564</c:v>
                </c:pt>
                <c:pt idx="3477">
                  <c:v>-18.599207688976577</c:v>
                </c:pt>
                <c:pt idx="3478">
                  <c:v>-18.728136912878796</c:v>
                </c:pt>
                <c:pt idx="3479">
                  <c:v>-18.856988309518471</c:v>
                </c:pt>
                <c:pt idx="3480">
                  <c:v>-18.985761762432475</c:v>
                </c:pt>
                <c:pt idx="3481">
                  <c:v>-19.114457147951782</c:v>
                </c:pt>
                <c:pt idx="3482">
                  <c:v>-19.243074335297905</c:v>
                </c:pt>
                <c:pt idx="3483">
                  <c:v>-19.371613186678417</c:v>
                </c:pt>
                <c:pt idx="3484">
                  <c:v>-19.500073557384042</c:v>
                </c:pt>
                <c:pt idx="3485">
                  <c:v>-19.628455295885004</c:v>
                </c:pt>
                <c:pt idx="3486">
                  <c:v>-19.75675824393079</c:v>
                </c:pt>
                <c:pt idx="3487">
                  <c:v>-19.884982236646806</c:v>
                </c:pt>
                <c:pt idx="3488">
                  <c:v>-20.013127102635679</c:v>
                </c:pt>
                <c:pt idx="3489">
                  <c:v>-20.141192664075646</c:v>
                </c:pt>
                <c:pt idx="3490">
                  <c:v>-20.269178736822028</c:v>
                </c:pt>
                <c:pt idx="3491">
                  <c:v>-20.397085130507776</c:v>
                </c:pt>
                <c:pt idx="3492">
                  <c:v>-20.524911648645912</c:v>
                </c:pt>
                <c:pt idx="3493">
                  <c:v>-20.652658088730959</c:v>
                </c:pt>
                <c:pt idx="3494">
                  <c:v>-20.78032424234263</c:v>
                </c:pt>
                <c:pt idx="3495">
                  <c:v>-20.907909895249617</c:v>
                </c:pt>
                <c:pt idx="3496">
                  <c:v>-21.03541482751092</c:v>
                </c:pt>
                <c:pt idx="3497">
                  <c:v>-21.162838813582994</c:v>
                </c:pt>
                <c:pt idx="3498">
                  <c:v>-21.290181622424114</c:v>
                </c:pt>
                <c:pt idx="3499">
                  <c:v>-21.417443017599055</c:v>
                </c:pt>
                <c:pt idx="3500">
                  <c:v>-21.544622757384758</c:v>
                </c:pt>
                <c:pt idx="3501">
                  <c:v>-21.671720594878224</c:v>
                </c:pt>
                <c:pt idx="3502">
                  <c:v>-21.798736278100336</c:v>
                </c:pt>
                <c:pt idx="3503">
                  <c:v>-21.925669550106534</c:v>
                </c:pt>
                <c:pt idx="3504">
                  <c:v>-22.052520149091265</c:v>
                </c:pt>
                <c:pt idx="3505">
                  <c:v>-22.179287808497321</c:v>
                </c:pt>
                <c:pt idx="3506">
                  <c:v>-22.3059722571235</c:v>
                </c:pt>
                <c:pt idx="3507">
                  <c:v>-22.432573219234001</c:v>
                </c:pt>
                <c:pt idx="3508">
                  <c:v>-22.559090414665718</c:v>
                </c:pt>
                <c:pt idx="3509">
                  <c:v>-22.685523558938826</c:v>
                </c:pt>
                <c:pt idx="3510">
                  <c:v>-22.811872363366177</c:v>
                </c:pt>
                <c:pt idx="3511">
                  <c:v>-22.938136535161334</c:v>
                </c:pt>
                <c:pt idx="3512">
                  <c:v>-23.064315777550092</c:v>
                </c:pt>
                <c:pt idx="3513">
                  <c:v>-23.190409789880306</c:v>
                </c:pt>
                <c:pt idx="3514">
                  <c:v>-23.316418267731933</c:v>
                </c:pt>
                <c:pt idx="3515">
                  <c:v>-23.442340903027315</c:v>
                </c:pt>
                <c:pt idx="3516">
                  <c:v>-23.568177384142103</c:v>
                </c:pt>
                <c:pt idx="3517">
                  <c:v>-23.693927396017045</c:v>
                </c:pt>
                <c:pt idx="3518">
                  <c:v>-23.819590620265217</c:v>
                </c:pt>
                <c:pt idx="3519">
                  <c:v>-23.945166735288865</c:v>
                </c:pt>
                <c:pt idx="3520">
                  <c:v>-24.070655416385051</c:v>
                </c:pt>
                <c:pt idx="3521">
                  <c:v>-24.196056335859168</c:v>
                </c:pt>
                <c:pt idx="3522">
                  <c:v>-24.321369163136183</c:v>
                </c:pt>
                <c:pt idx="3523">
                  <c:v>-24.446593564870483</c:v>
                </c:pt>
                <c:pt idx="3524">
                  <c:v>-24.571729205059711</c:v>
                </c:pt>
                <c:pt idx="3525">
                  <c:v>-24.696775745151029</c:v>
                </c:pt>
                <c:pt idx="3526">
                  <c:v>-24.821732844157566</c:v>
                </c:pt>
                <c:pt idx="3527">
                  <c:v>-24.9466001587638</c:v>
                </c:pt>
                <c:pt idx="3528">
                  <c:v>-25.071377343442492</c:v>
                </c:pt>
                <c:pt idx="3529">
                  <c:v>-25.196064050559357</c:v>
                </c:pt>
                <c:pt idx="3530">
                  <c:v>-25.320659930486755</c:v>
                </c:pt>
                <c:pt idx="3531">
                  <c:v>-25.445164631714732</c:v>
                </c:pt>
                <c:pt idx="3532">
                  <c:v>-25.569577800958143</c:v>
                </c:pt>
                <c:pt idx="3533">
                  <c:v>-25.693899083267723</c:v>
                </c:pt>
                <c:pt idx="3534">
                  <c:v>-25.818128122142866</c:v>
                </c:pt>
                <c:pt idx="3535">
                  <c:v>-25.942264559635163</c:v>
                </c:pt>
                <c:pt idx="3536">
                  <c:v>-26.066308036461663</c:v>
                </c:pt>
                <c:pt idx="3537">
                  <c:v>-26.190258192111571</c:v>
                </c:pt>
                <c:pt idx="3538">
                  <c:v>-26.314114664955468</c:v>
                </c:pt>
                <c:pt idx="3539">
                  <c:v>-26.437877092354285</c:v>
                </c:pt>
                <c:pt idx="3540">
                  <c:v>-26.561545110764399</c:v>
                </c:pt>
                <c:pt idx="3541">
                  <c:v>-26.685118355845731</c:v>
                </c:pt>
                <c:pt idx="3542">
                  <c:v>-26.808596462568715</c:v>
                </c:pt>
                <c:pt idx="3543">
                  <c:v>-26.931979065321514</c:v>
                </c:pt>
                <c:pt idx="3544">
                  <c:v>-27.055265798013977</c:v>
                </c:pt>
                <c:pt idx="3545">
                  <c:v>-27.178456294182297</c:v>
                </c:pt>
                <c:pt idx="3546">
                  <c:v>-27.301550187096979</c:v>
                </c:pt>
                <c:pt idx="3547">
                  <c:v>-27.424547109863255</c:v>
                </c:pt>
                <c:pt idx="3548">
                  <c:v>-27.54744669552602</c:v>
                </c:pt>
                <c:pt idx="3549">
                  <c:v>-27.670248577173453</c:v>
                </c:pt>
                <c:pt idx="3550">
                  <c:v>-27.792952388037946</c:v>
                </c:pt>
                <c:pt idx="3551">
                  <c:v>-27.915557761597626</c:v>
                </c:pt>
                <c:pt idx="3552">
                  <c:v>-28.038064331677845</c:v>
                </c:pt>
                <c:pt idx="3553">
                  <c:v>-28.160471732551827</c:v>
                </c:pt>
                <c:pt idx="3554">
                  <c:v>-28.282779599038349</c:v>
                </c:pt>
                <c:pt idx="3555">
                  <c:v>-28.404987566600823</c:v>
                </c:pt>
                <c:pt idx="3556">
                  <c:v>-28.527095271446825</c:v>
                </c:pt>
                <c:pt idx="3557">
                  <c:v>-28.64910235062257</c:v>
                </c:pt>
                <c:pt idx="3558">
                  <c:v>-28.771008442110599</c:v>
                </c:pt>
                <c:pt idx="3559">
                  <c:v>-28.892813184924705</c:v>
                </c:pt>
                <c:pt idx="3560">
                  <c:v>-29.014516219203472</c:v>
                </c:pt>
                <c:pt idx="3561">
                  <c:v>-29.136117186306109</c:v>
                </c:pt>
                <c:pt idx="3562">
                  <c:v>-29.257615728901669</c:v>
                </c:pt>
                <c:pt idx="3563">
                  <c:v>-29.379011491062926</c:v>
                </c:pt>
                <c:pt idx="3564">
                  <c:v>-29.500304118356752</c:v>
                </c:pt>
                <c:pt idx="3565">
                  <c:v>-29.621493257932826</c:v>
                </c:pt>
                <c:pt idx="3566">
                  <c:v>-29.742578558613019</c:v>
                </c:pt>
                <c:pt idx="3567">
                  <c:v>-29.863559670978276</c:v>
                </c:pt>
                <c:pt idx="3568">
                  <c:v>-29.984436247455079</c:v>
                </c:pt>
                <c:pt idx="3569">
                  <c:v>-30.105207942401989</c:v>
                </c:pt>
                <c:pt idx="3570">
                  <c:v>-30.225874412191757</c:v>
                </c:pt>
                <c:pt idx="3571">
                  <c:v>-30.346435315296304</c:v>
                </c:pt>
                <c:pt idx="3572">
                  <c:v>-30.466890312367667</c:v>
                </c:pt>
                <c:pt idx="3573">
                  <c:v>-30.587239066319228</c:v>
                </c:pt>
                <c:pt idx="3574">
                  <c:v>-30.707481242404583</c:v>
                </c:pt>
                <c:pt idx="3575">
                  <c:v>-30.827616508296728</c:v>
                </c:pt>
                <c:pt idx="3576">
                  <c:v>-30.947644534164596</c:v>
                </c:pt>
                <c:pt idx="3577">
                  <c:v>-31.067564992749453</c:v>
                </c:pt>
                <c:pt idx="3578">
                  <c:v>-31.187377559437806</c:v>
                </c:pt>
                <c:pt idx="3579">
                  <c:v>-31.307081912336855</c:v>
                </c:pt>
                <c:pt idx="3580">
                  <c:v>-31.426677732345667</c:v>
                </c:pt>
                <c:pt idx="3581">
                  <c:v>-31.54616470322506</c:v>
                </c:pt>
                <c:pt idx="3582">
                  <c:v>-31.665542511666359</c:v>
                </c:pt>
                <c:pt idx="3583">
                  <c:v>-31.784810847361712</c:v>
                </c:pt>
                <c:pt idx="3584">
                  <c:v>-31.903969403068032</c:v>
                </c:pt>
                <c:pt idx="3585">
                  <c:v>-32.023017874673883</c:v>
                </c:pt>
                <c:pt idx="3586">
                  <c:v>-32.141955961261374</c:v>
                </c:pt>
                <c:pt idx="3587">
                  <c:v>-32.260783365169601</c:v>
                </c:pt>
                <c:pt idx="3588">
                  <c:v>-32.379499792054901</c:v>
                </c:pt>
                <c:pt idx="3589">
                  <c:v>-32.498104950950903</c:v>
                </c:pt>
                <c:pt idx="3590">
                  <c:v>-32.616598554324753</c:v>
                </c:pt>
                <c:pt idx="3591">
                  <c:v>-32.734980318134291</c:v>
                </c:pt>
                <c:pt idx="3592">
                  <c:v>-32.853249961883279</c:v>
                </c:pt>
                <c:pt idx="3593">
                  <c:v>-32.971407208674037</c:v>
                </c:pt>
                <c:pt idx="3594">
                  <c:v>-33.089451785259001</c:v>
                </c:pt>
                <c:pt idx="3595">
                  <c:v>-33.207383422090516</c:v>
                </c:pt>
                <c:pt idx="3596">
                  <c:v>-33.325201853370856</c:v>
                </c:pt>
                <c:pt idx="3597">
                  <c:v>-33.442906817097878</c:v>
                </c:pt>
                <c:pt idx="3598">
                  <c:v>-33.560498055109861</c:v>
                </c:pt>
                <c:pt idx="3599">
                  <c:v>-33.677975313131697</c:v>
                </c:pt>
                <c:pt idx="3600">
                  <c:v>-33.795338340814112</c:v>
                </c:pt>
                <c:pt idx="3601">
                  <c:v>-33.912586891776499</c:v>
                </c:pt>
                <c:pt idx="3602">
                  <c:v>-34.029720723644488</c:v>
                </c:pt>
                <c:pt idx="3603">
                  <c:v>-34.146739598086839</c:v>
                </c:pt>
                <c:pt idx="3604">
                  <c:v>-34.263643280853444</c:v>
                </c:pt>
                <c:pt idx="3605">
                  <c:v>-34.380431541806161</c:v>
                </c:pt>
                <c:pt idx="3606">
                  <c:v>-34.497104154953433</c:v>
                </c:pt>
                <c:pt idx="3607">
                  <c:v>-34.613660898479424</c:v>
                </c:pt>
                <c:pt idx="3608">
                  <c:v>-34.730101554773427</c:v>
                </c:pt>
                <c:pt idx="3609">
                  <c:v>-34.846425910457157</c:v>
                </c:pt>
                <c:pt idx="3610">
                  <c:v>-34.962633756410725</c:v>
                </c:pt>
                <c:pt idx="3611">
                  <c:v>-35.078724887795971</c:v>
                </c:pt>
                <c:pt idx="3612">
                  <c:v>-35.194699104077898</c:v>
                </c:pt>
                <c:pt idx="3613">
                  <c:v>-35.310556209046467</c:v>
                </c:pt>
                <c:pt idx="3614">
                  <c:v>-35.426296010834847</c:v>
                </c:pt>
                <c:pt idx="3615">
                  <c:v>-35.541918321935981</c:v>
                </c:pt>
                <c:pt idx="3616">
                  <c:v>-35.657422959217939</c:v>
                </c:pt>
                <c:pt idx="3617">
                  <c:v>-35.772809743937898</c:v>
                </c:pt>
                <c:pt idx="3618">
                  <c:v>-35.888078501755359</c:v>
                </c:pt>
                <c:pt idx="3619">
                  <c:v>-36.003229062737489</c:v>
                </c:pt>
                <c:pt idx="3620">
                  <c:v>-36.118261261374187</c:v>
                </c:pt>
                <c:pt idx="3621">
                  <c:v>-36.233174936580156</c:v>
                </c:pt>
                <c:pt idx="3622">
                  <c:v>-36.347969931701641</c:v>
                </c:pt>
                <c:pt idx="3623">
                  <c:v>-36.462646094518675</c:v>
                </c:pt>
                <c:pt idx="3624">
                  <c:v>-36.577203277247946</c:v>
                </c:pt>
                <c:pt idx="3625">
                  <c:v>-36.691641336543</c:v>
                </c:pt>
                <c:pt idx="3626">
                  <c:v>-36.80596013349026</c:v>
                </c:pt>
                <c:pt idx="3627">
                  <c:v>-36.920159533607176</c:v>
                </c:pt>
                <c:pt idx="3628">
                  <c:v>-37.034239406838509</c:v>
                </c:pt>
                <c:pt idx="3629">
                  <c:v>-37.148199627544784</c:v>
                </c:pt>
                <c:pt idx="3630">
                  <c:v>-37.262040074499367</c:v>
                </c:pt>
                <c:pt idx="3631">
                  <c:v>-37.375760630873657</c:v>
                </c:pt>
                <c:pt idx="3632">
                  <c:v>-37.489361184228841</c:v>
                </c:pt>
                <c:pt idx="3633">
                  <c:v>-37.602841626499327</c:v>
                </c:pt>
                <c:pt idx="3634">
                  <c:v>-37.716201853980522</c:v>
                </c:pt>
                <c:pt idx="3635">
                  <c:v>-37.829441767307827</c:v>
                </c:pt>
                <c:pt idx="3636">
                  <c:v>-37.942561271442997</c:v>
                </c:pt>
                <c:pt idx="3637">
                  <c:v>-38.055560275651771</c:v>
                </c:pt>
                <c:pt idx="3638">
                  <c:v>-38.168438693481477</c:v>
                </c:pt>
                <c:pt idx="3639">
                  <c:v>-38.281196442739059</c:v>
                </c:pt>
                <c:pt idx="3640">
                  <c:v>-38.393833445465816</c:v>
                </c:pt>
                <c:pt idx="3641">
                  <c:v>-38.506349627910822</c:v>
                </c:pt>
                <c:pt idx="3642">
                  <c:v>-38.618744920503218</c:v>
                </c:pt>
                <c:pt idx="3643">
                  <c:v>-38.731019257822823</c:v>
                </c:pt>
                <c:pt idx="3644">
                  <c:v>-38.84317257856793</c:v>
                </c:pt>
                <c:pt idx="3645">
                  <c:v>-38.955204825525669</c:v>
                </c:pt>
                <c:pt idx="3646">
                  <c:v>-39.067115945534027</c:v>
                </c:pt>
                <c:pt idx="3647">
                  <c:v>-39.178905889449595</c:v>
                </c:pt>
                <c:pt idx="3648">
                  <c:v>-39.290574612108088</c:v>
                </c:pt>
                <c:pt idx="3649">
                  <c:v>-39.40212207228808</c:v>
                </c:pt>
                <c:pt idx="3650">
                  <c:v>-39.513548232669763</c:v>
                </c:pt>
                <c:pt idx="3651">
                  <c:v>-39.624853059794219</c:v>
                </c:pt>
                <c:pt idx="3652">
                  <c:v>-39.736036524019596</c:v>
                </c:pt>
                <c:pt idx="3653">
                  <c:v>-39.847098599478926</c:v>
                </c:pt>
                <c:pt idx="3654">
                  <c:v>-39.95803926403363</c:v>
                </c:pt>
                <c:pt idx="3655">
                  <c:v>-40.068858499226451</c:v>
                </c:pt>
                <c:pt idx="3656">
                  <c:v>-40.179556290234075</c:v>
                </c:pt>
                <c:pt idx="3657">
                  <c:v>-40.290132625817847</c:v>
                </c:pt>
                <c:pt idx="3658">
                  <c:v>-40.400587498271364</c:v>
                </c:pt>
                <c:pt idx="3659">
                  <c:v>-40.510920903371499</c:v>
                </c:pt>
                <c:pt idx="3660">
                  <c:v>-40.621132840322844</c:v>
                </c:pt>
                <c:pt idx="3661">
                  <c:v>-40.731223311705037</c:v>
                </c:pt>
                <c:pt idx="3662">
                  <c:v>-40.841192323414901</c:v>
                </c:pt>
                <c:pt idx="3663">
                  <c:v>-40.951039884613209</c:v>
                </c:pt>
                <c:pt idx="3664">
                  <c:v>-41.060766007663887</c:v>
                </c:pt>
                <c:pt idx="3665">
                  <c:v>-41.170370708076319</c:v>
                </c:pt>
                <c:pt idx="3666">
                  <c:v>-41.279854004445411</c:v>
                </c:pt>
                <c:pt idx="3667">
                  <c:v>-41.38921591838951</c:v>
                </c:pt>
                <c:pt idx="3668">
                  <c:v>-41.498456474490695</c:v>
                </c:pt>
                <c:pt idx="3669">
                  <c:v>-41.607575700228239</c:v>
                </c:pt>
                <c:pt idx="3670">
                  <c:v>-41.716573625916567</c:v>
                </c:pt>
                <c:pt idx="3671">
                  <c:v>-41.825450284641022</c:v>
                </c:pt>
                <c:pt idx="3672">
                  <c:v>-41.934205712190021</c:v>
                </c:pt>
                <c:pt idx="3673">
                  <c:v>-42.042839946987698</c:v>
                </c:pt>
                <c:pt idx="3674">
                  <c:v>-42.151353030029384</c:v>
                </c:pt>
                <c:pt idx="3675">
                  <c:v>-42.259745004809218</c:v>
                </c:pt>
                <c:pt idx="3676">
                  <c:v>-42.368015917253018</c:v>
                </c:pt>
                <c:pt idx="3677">
                  <c:v>-42.47616581564705</c:v>
                </c:pt>
                <c:pt idx="3678">
                  <c:v>-42.584194750567548</c:v>
                </c:pt>
                <c:pt idx="3679">
                  <c:v>-42.69210277480795</c:v>
                </c:pt>
                <c:pt idx="3680">
                  <c:v>-42.799889943308159</c:v>
                </c:pt>
                <c:pt idx="3681">
                  <c:v>-42.907556313079652</c:v>
                </c:pt>
                <c:pt idx="3682">
                  <c:v>-43.015101943133715</c:v>
                </c:pt>
                <c:pt idx="3683">
                  <c:v>-43.122526894404302</c:v>
                </c:pt>
                <c:pt idx="3684">
                  <c:v>-43.229831229675568</c:v>
                </c:pt>
                <c:pt idx="3685">
                  <c:v>-43.337015013504612</c:v>
                </c:pt>
                <c:pt idx="3686">
                  <c:v>-43.444078312146502</c:v>
                </c:pt>
                <c:pt idx="3687">
                  <c:v>-43.55102119347751</c:v>
                </c:pt>
                <c:pt idx="3688">
                  <c:v>-43.657843726917378</c:v>
                </c:pt>
                <c:pt idx="3689">
                  <c:v>-43.764545983353685</c:v>
                </c:pt>
                <c:pt idx="3690">
                  <c:v>-43.871128035060366</c:v>
                </c:pt>
                <c:pt idx="3691">
                  <c:v>-43.977589955624126</c:v>
                </c:pt>
                <c:pt idx="3692">
                  <c:v>-44.083931819861419</c:v>
                </c:pt>
                <c:pt idx="3693">
                  <c:v>-44.190153703743277</c:v>
                </c:pt>
                <c:pt idx="3694">
                  <c:v>-44.29625568431311</c:v>
                </c:pt>
                <c:pt idx="3695">
                  <c:v>-44.402237839609711</c:v>
                </c:pt>
                <c:pt idx="3696">
                  <c:v>-44.508100248586715</c:v>
                </c:pt>
                <c:pt idx="3697">
                  <c:v>-44.613842991030083</c:v>
                </c:pt>
                <c:pt idx="3698">
                  <c:v>-44.719466147483956</c:v>
                </c:pt>
                <c:pt idx="3699">
                  <c:v>-44.82496979916408</c:v>
                </c:pt>
                <c:pt idx="3700">
                  <c:v>-44.9303540278828</c:v>
                </c:pt>
                <c:pt idx="3701">
                  <c:v>-45.0356189159655</c:v>
                </c:pt>
                <c:pt idx="3702">
                  <c:v>-45.140764546172448</c:v>
                </c:pt>
                <c:pt idx="3703">
                  <c:v>-45.245791001615714</c:v>
                </c:pt>
                <c:pt idx="3704">
                  <c:v>-45.350698365682263</c:v>
                </c:pt>
                <c:pt idx="3705">
                  <c:v>-45.455486721951274</c:v>
                </c:pt>
                <c:pt idx="3706">
                  <c:v>-45.560156154114736</c:v>
                </c:pt>
                <c:pt idx="3707">
                  <c:v>-45.664706745898627</c:v>
                </c:pt>
                <c:pt idx="3708">
                  <c:v>-45.769138580979103</c:v>
                </c:pt>
                <c:pt idx="3709">
                  <c:v>-45.873451742909083</c:v>
                </c:pt>
                <c:pt idx="3710">
                  <c:v>-45.977646315034036</c:v>
                </c:pt>
                <c:pt idx="3711">
                  <c:v>-46.081722380412828</c:v>
                </c:pt>
                <c:pt idx="3712">
                  <c:v>-46.185680021741319</c:v>
                </c:pt>
                <c:pt idx="3713">
                  <c:v>-46.289519321272309</c:v>
                </c:pt>
                <c:pt idx="3714">
                  <c:v>-46.39324036073711</c:v>
                </c:pt>
                <c:pt idx="3715">
                  <c:v>-46.496843221267738</c:v>
                </c:pt>
                <c:pt idx="3716">
                  <c:v>-46.600327983320227</c:v>
                </c:pt>
                <c:pt idx="3717">
                  <c:v>-46.703694726594165</c:v>
                </c:pt>
                <c:pt idx="3718">
                  <c:v>-46.80694352996224</c:v>
                </c:pt>
                <c:pt idx="3719">
                  <c:v>-46.910074471387304</c:v>
                </c:pt>
                <c:pt idx="3720">
                  <c:v>-47.013087627850638</c:v>
                </c:pt>
                <c:pt idx="3721">
                  <c:v>-47.115983075276631</c:v>
                </c:pt>
                <c:pt idx="3722">
                  <c:v>-47.218760888456046</c:v>
                </c:pt>
                <c:pt idx="3723">
                  <c:v>-47.321421140973541</c:v>
                </c:pt>
                <c:pt idx="3724">
                  <c:v>-47.423963905134514</c:v>
                </c:pt>
                <c:pt idx="3725">
                  <c:v>-47.526389251890123</c:v>
                </c:pt>
                <c:pt idx="3726">
                  <c:v>-47.628697250768994</c:v>
                </c:pt>
                <c:pt idx="3727">
                  <c:v>-47.730887969802183</c:v>
                </c:pt>
                <c:pt idx="3728">
                  <c:v>-47.832961475454226</c:v>
                </c:pt>
                <c:pt idx="3729">
                  <c:v>-47.934917832552259</c:v>
                </c:pt>
                <c:pt idx="3730">
                  <c:v>-48.036757104217372</c:v>
                </c:pt>
                <c:pt idx="3731">
                  <c:v>-48.138479351798196</c:v>
                </c:pt>
                <c:pt idx="3732">
                  <c:v>-48.240084634798507</c:v>
                </c:pt>
                <c:pt idx="3733">
                  <c:v>-48.341573010814159</c:v>
                </c:pt>
                <c:pt idx="3734">
                  <c:v>-48.442944535466296</c:v>
                </c:pt>
                <c:pt idx="3735">
                  <c:v>-48.544199262337116</c:v>
                </c:pt>
                <c:pt idx="3736">
                  <c:v>-48.645337242903082</c:v>
                </c:pt>
                <c:pt idx="3737">
                  <c:v>-48.746358526475888</c:v>
                </c:pt>
                <c:pt idx="3738">
                  <c:v>-48.847263160136038</c:v>
                </c:pt>
                <c:pt idx="3739">
                  <c:v>-48.948051188673816</c:v>
                </c:pt>
                <c:pt idx="3740">
                  <c:v>-49.048722654529314</c:v>
                </c:pt>
                <c:pt idx="3741">
                  <c:v>-49.149277597733345</c:v>
                </c:pt>
                <c:pt idx="3742">
                  <c:v>-49.24971605584517</c:v>
                </c:pt>
                <c:pt idx="3743">
                  <c:v>-49.350038063901508</c:v>
                </c:pt>
                <c:pt idx="3744">
                  <c:v>-49.450243654356626</c:v>
                </c:pt>
                <c:pt idx="3745">
                  <c:v>-49.550332857027627</c:v>
                </c:pt>
                <c:pt idx="3746">
                  <c:v>-49.65030569904178</c:v>
                </c:pt>
                <c:pt idx="3747">
                  <c:v>-49.75016220478193</c:v>
                </c:pt>
                <c:pt idx="3748">
                  <c:v>-49.849902395837631</c:v>
                </c:pt>
                <c:pt idx="3749">
                  <c:v>-49.949526290950331</c:v>
                </c:pt>
                <c:pt idx="3750">
                  <c:v>-50.049033905969168</c:v>
                </c:pt>
                <c:pt idx="3751">
                  <c:v>-50.148425253797228</c:v>
                </c:pt>
                <c:pt idx="3752">
                  <c:v>-50.247700344350562</c:v>
                </c:pt>
                <c:pt idx="3753">
                  <c:v>-50.346859184507224</c:v>
                </c:pt>
                <c:pt idx="3754">
                  <c:v>-50.445901778065462</c:v>
                </c:pt>
                <c:pt idx="3755">
                  <c:v>-50.544828125701514</c:v>
                </c:pt>
                <c:pt idx="3756">
                  <c:v>-50.643638224922313</c:v>
                </c:pt>
                <c:pt idx="3757">
                  <c:v>-50.742332070031523</c:v>
                </c:pt>
                <c:pt idx="3758">
                  <c:v>-50.840909652085486</c:v>
                </c:pt>
                <c:pt idx="3759">
                  <c:v>-50.939370958856244</c:v>
                </c:pt>
                <c:pt idx="3760">
                  <c:v>-51.037715974794253</c:v>
                </c:pt>
                <c:pt idx="3761">
                  <c:v>-51.13594468099447</c:v>
                </c:pt>
                <c:pt idx="3762">
                  <c:v>-51.234057055159411</c:v>
                </c:pt>
                <c:pt idx="3763">
                  <c:v>-51.332053071566889</c:v>
                </c:pt>
                <c:pt idx="3764">
                  <c:v>-51.429932701041366</c:v>
                </c:pt>
                <c:pt idx="3765">
                  <c:v>-51.527695910917714</c:v>
                </c:pt>
                <c:pt idx="3766">
                  <c:v>-51.625342665018763</c:v>
                </c:pt>
                <c:pt idx="3767">
                  <c:v>-51.722872923621708</c:v>
                </c:pt>
                <c:pt idx="3768">
                  <c:v>-51.820286643436731</c:v>
                </c:pt>
                <c:pt idx="3769">
                  <c:v>-51.917583777578159</c:v>
                </c:pt>
                <c:pt idx="3770">
                  <c:v>-52.014764275543115</c:v>
                </c:pt>
                <c:pt idx="3771">
                  <c:v>-52.111828083189081</c:v>
                </c:pt>
                <c:pt idx="3772">
                  <c:v>-52.208775142712099</c:v>
                </c:pt>
                <c:pt idx="3773">
                  <c:v>-52.305605392627797</c:v>
                </c:pt>
                <c:pt idx="3774">
                  <c:v>-52.402318767754636</c:v>
                </c:pt>
                <c:pt idx="3775">
                  <c:v>-52.49891519919376</c:v>
                </c:pt>
                <c:pt idx="3776">
                  <c:v>-52.595394614317428</c:v>
                </c:pt>
                <c:pt idx="3777">
                  <c:v>-52.691756936752441</c:v>
                </c:pt>
                <c:pt idx="3778">
                  <c:v>-52.788002086368962</c:v>
                </c:pt>
                <c:pt idx="3779">
                  <c:v>-52.884129979267783</c:v>
                </c:pt>
                <c:pt idx="3780">
                  <c:v>-52.980140527772107</c:v>
                </c:pt>
                <c:pt idx="3781">
                  <c:v>-53.076033640418103</c:v>
                </c:pt>
                <c:pt idx="3782">
                  <c:v>-53.171809221948394</c:v>
                </c:pt>
                <c:pt idx="3783">
                  <c:v>-53.267467173304937</c:v>
                </c:pt>
                <c:pt idx="3784">
                  <c:v>-53.363007391626937</c:v>
                </c:pt>
                <c:pt idx="3785">
                  <c:v>-53.458429770245417</c:v>
                </c:pt>
                <c:pt idx="3786">
                  <c:v>-53.553734198682804</c:v>
                </c:pt>
                <c:pt idx="3787">
                  <c:v>-53.648920562652606</c:v>
                </c:pt>
                <c:pt idx="3788">
                  <c:v>-53.743988744060701</c:v>
                </c:pt>
                <c:pt idx="3789">
                  <c:v>-53.83893862100534</c:v>
                </c:pt>
                <c:pt idx="3790">
                  <c:v>-53.933770067784693</c:v>
                </c:pt>
                <c:pt idx="3791">
                  <c:v>-54.028482954899246</c:v>
                </c:pt>
                <c:pt idx="3792">
                  <c:v>-54.123077149058247</c:v>
                </c:pt>
                <c:pt idx="3793">
                  <c:v>-54.217552513189474</c:v>
                </c:pt>
                <c:pt idx="3794">
                  <c:v>-54.311908906444387</c:v>
                </c:pt>
                <c:pt idx="3795">
                  <c:v>-54.406146184211934</c:v>
                </c:pt>
                <c:pt idx="3796">
                  <c:v>-54.500264198128406</c:v>
                </c:pt>
                <c:pt idx="3797">
                  <c:v>-54.594262796091783</c:v>
                </c:pt>
                <c:pt idx="3798">
                  <c:v>-54.688141822271234</c:v>
                </c:pt>
                <c:pt idx="3799">
                  <c:v>-54.781901117129621</c:v>
                </c:pt>
                <c:pt idx="3800">
                  <c:v>-54.875540517434288</c:v>
                </c:pt>
                <c:pt idx="3801">
                  <c:v>-54.969059856277539</c:v>
                </c:pt>
              </c:numCache>
            </c:numRef>
          </c:yVal>
          <c:smooth val="0"/>
          <c:extLst>
            <c:ext xmlns:c16="http://schemas.microsoft.com/office/drawing/2014/chart" uri="{C3380CC4-5D6E-409C-BE32-E72D297353CC}">
              <c16:uniqueId val="{00000000-681C-460B-9661-733EF0000C24}"/>
            </c:ext>
          </c:extLst>
        </c:ser>
        <c:dLbls>
          <c:showLegendKey val="0"/>
          <c:showVal val="0"/>
          <c:showCatName val="0"/>
          <c:showSerName val="0"/>
          <c:showPercent val="0"/>
          <c:showBubbleSize val="0"/>
        </c:dLbls>
        <c:axId val="175422464"/>
        <c:axId val="175420928"/>
      </c:scatterChart>
      <c:valAx>
        <c:axId val="175416832"/>
        <c:scaling>
          <c:logBase val="10"/>
          <c:orientation val="minMax"/>
        </c:scaling>
        <c:delete val="0"/>
        <c:axPos val="b"/>
        <c:majorGridlines/>
        <c:minorGridlines/>
        <c:title>
          <c:tx>
            <c:rich>
              <a:bodyPr/>
              <a:lstStyle/>
              <a:p>
                <a:pPr>
                  <a:defRPr/>
                </a:pPr>
                <a:r>
                  <a:rPr lang="en-IN"/>
                  <a:t>Frequency(Hz)</a:t>
                </a:r>
              </a:p>
            </c:rich>
          </c:tx>
          <c:overlay val="0"/>
        </c:title>
        <c:numFmt formatCode="General" sourceLinked="1"/>
        <c:majorTickMark val="out"/>
        <c:minorTickMark val="none"/>
        <c:tickLblPos val="low"/>
        <c:crossAx val="175418752"/>
        <c:crosses val="autoZero"/>
        <c:crossBetween val="midCat"/>
      </c:valAx>
      <c:valAx>
        <c:axId val="175418752"/>
        <c:scaling>
          <c:orientation val="minMax"/>
          <c:max val="80"/>
          <c:min val="-80"/>
        </c:scaling>
        <c:delete val="0"/>
        <c:axPos val="l"/>
        <c:majorGridlines/>
        <c:title>
          <c:tx>
            <c:rich>
              <a:bodyPr/>
              <a:lstStyle/>
              <a:p>
                <a:pPr>
                  <a:defRPr/>
                </a:pPr>
                <a:r>
                  <a:rPr lang="en-IN"/>
                  <a:t>Gain(db)</a:t>
                </a:r>
              </a:p>
            </c:rich>
          </c:tx>
          <c:overlay val="0"/>
        </c:title>
        <c:numFmt formatCode="General" sourceLinked="1"/>
        <c:majorTickMark val="out"/>
        <c:minorTickMark val="none"/>
        <c:tickLblPos val="low"/>
        <c:crossAx val="175416832"/>
        <c:crosses val="autoZero"/>
        <c:crossBetween val="midCat"/>
        <c:majorUnit val="20"/>
        <c:minorUnit val="10"/>
      </c:valAx>
      <c:valAx>
        <c:axId val="175420928"/>
        <c:scaling>
          <c:orientation val="minMax"/>
          <c:max val="180"/>
          <c:min val="-180"/>
        </c:scaling>
        <c:delete val="0"/>
        <c:axPos val="r"/>
        <c:numFmt formatCode="General" sourceLinked="1"/>
        <c:majorTickMark val="out"/>
        <c:minorTickMark val="none"/>
        <c:tickLblPos val="nextTo"/>
        <c:crossAx val="175422464"/>
        <c:crosses val="max"/>
        <c:crossBetween val="midCat"/>
        <c:majorUnit val="45"/>
      </c:valAx>
      <c:valAx>
        <c:axId val="175422464"/>
        <c:scaling>
          <c:logBase val="10"/>
          <c:orientation val="minMax"/>
        </c:scaling>
        <c:delete val="1"/>
        <c:axPos val="b"/>
        <c:numFmt formatCode="General" sourceLinked="1"/>
        <c:majorTickMark val="out"/>
        <c:minorTickMark val="none"/>
        <c:tickLblPos val="nextTo"/>
        <c:crossAx val="175420928"/>
        <c:crosses val="autoZero"/>
        <c:crossBetween val="midCat"/>
      </c:valAx>
    </c:plotArea>
    <c:legend>
      <c:legendPos val="b"/>
      <c:overlay val="0"/>
      <c:spPr>
        <a:ln>
          <a:solidFill>
            <a:srgbClr val="000000"/>
          </a:solidFill>
        </a:ln>
      </c:sp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IN" sz="1400"/>
              <a:t>Total Gain and Phase vs. Frequency
</a:t>
            </a:r>
          </a:p>
        </c:rich>
      </c:tx>
      <c:overlay val="0"/>
    </c:title>
    <c:autoTitleDeleted val="0"/>
    <c:plotArea>
      <c:layout/>
      <c:scatterChart>
        <c:scatterStyle val="lineMarker"/>
        <c:varyColors val="0"/>
        <c:ser>
          <c:idx val="0"/>
          <c:order val="0"/>
          <c:tx>
            <c:v>Total_gain(db)</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Plot'!$P$44:$P$3845</c:f>
              <c:numCache>
                <c:formatCode>General</c:formatCode>
                <c:ptCount val="3802"/>
                <c:pt idx="0">
                  <c:v>88.778420320499521</c:v>
                </c:pt>
                <c:pt idx="1">
                  <c:v>88.745476494024658</c:v>
                </c:pt>
                <c:pt idx="2">
                  <c:v>88.712532667553177</c:v>
                </c:pt>
                <c:pt idx="3">
                  <c:v>88.679588841085177</c:v>
                </c:pt>
                <c:pt idx="4">
                  <c:v>88.646645014620475</c:v>
                </c:pt>
                <c:pt idx="5">
                  <c:v>88.613701188159496</c:v>
                </c:pt>
                <c:pt idx="6">
                  <c:v>88.580757361701771</c:v>
                </c:pt>
                <c:pt idx="7">
                  <c:v>88.547813535247727</c:v>
                </c:pt>
                <c:pt idx="8">
                  <c:v>88.514869708797136</c:v>
                </c:pt>
                <c:pt idx="9">
                  <c:v>88.481925882350239</c:v>
                </c:pt>
                <c:pt idx="10">
                  <c:v>88.448982055906967</c:v>
                </c:pt>
                <c:pt idx="11">
                  <c:v>88.416038229467148</c:v>
                </c:pt>
                <c:pt idx="12">
                  <c:v>88.383094403031137</c:v>
                </c:pt>
                <c:pt idx="13">
                  <c:v>88.350150576598764</c:v>
                </c:pt>
                <c:pt idx="14">
                  <c:v>88.317206750170158</c:v>
                </c:pt>
                <c:pt idx="15">
                  <c:v>88.284262923745274</c:v>
                </c:pt>
                <c:pt idx="16">
                  <c:v>88.251319097324199</c:v>
                </c:pt>
                <c:pt idx="17">
                  <c:v>88.218375270906861</c:v>
                </c:pt>
                <c:pt idx="18">
                  <c:v>88.185431444493375</c:v>
                </c:pt>
                <c:pt idx="19">
                  <c:v>88.152487618083754</c:v>
                </c:pt>
                <c:pt idx="20">
                  <c:v>88.119543791678026</c:v>
                </c:pt>
                <c:pt idx="21">
                  <c:v>88.086599965276179</c:v>
                </c:pt>
                <c:pt idx="22">
                  <c:v>88.053656138878367</c:v>
                </c:pt>
                <c:pt idx="23">
                  <c:v>88.020712312484548</c:v>
                </c:pt>
                <c:pt idx="24">
                  <c:v>87.987768486094751</c:v>
                </c:pt>
                <c:pt idx="25">
                  <c:v>87.954824659708947</c:v>
                </c:pt>
                <c:pt idx="26">
                  <c:v>87.921880833327094</c:v>
                </c:pt>
                <c:pt idx="27">
                  <c:v>87.888937006949561</c:v>
                </c:pt>
                <c:pt idx="28">
                  <c:v>87.855993180575993</c:v>
                </c:pt>
                <c:pt idx="29">
                  <c:v>87.823049354206631</c:v>
                </c:pt>
                <c:pt idx="30">
                  <c:v>87.790105527841575</c:v>
                </c:pt>
                <c:pt idx="31">
                  <c:v>87.757161701480584</c:v>
                </c:pt>
                <c:pt idx="32">
                  <c:v>87.724217875124026</c:v>
                </c:pt>
                <c:pt idx="33">
                  <c:v>87.691274048771675</c:v>
                </c:pt>
                <c:pt idx="34">
                  <c:v>87.658330222423672</c:v>
                </c:pt>
                <c:pt idx="35">
                  <c:v>87.625386396079989</c:v>
                </c:pt>
                <c:pt idx="36">
                  <c:v>87.592442569740726</c:v>
                </c:pt>
                <c:pt idx="37">
                  <c:v>87.559498743405882</c:v>
                </c:pt>
                <c:pt idx="38">
                  <c:v>87.526554917075558</c:v>
                </c:pt>
                <c:pt idx="39">
                  <c:v>87.49361109074961</c:v>
                </c:pt>
                <c:pt idx="40">
                  <c:v>87.460667264428338</c:v>
                </c:pt>
                <c:pt idx="41">
                  <c:v>87.427723438111485</c:v>
                </c:pt>
                <c:pt idx="42">
                  <c:v>87.394779611799308</c:v>
                </c:pt>
                <c:pt idx="43">
                  <c:v>87.36183578549182</c:v>
                </c:pt>
                <c:pt idx="44">
                  <c:v>87.328891959188994</c:v>
                </c:pt>
                <c:pt idx="45">
                  <c:v>87.295948132890715</c:v>
                </c:pt>
                <c:pt idx="46">
                  <c:v>87.263004306597409</c:v>
                </c:pt>
                <c:pt idx="47">
                  <c:v>87.230060480308708</c:v>
                </c:pt>
                <c:pt idx="48">
                  <c:v>87.197116654024782</c:v>
                </c:pt>
                <c:pt idx="49">
                  <c:v>87.164172827745773</c:v>
                </c:pt>
                <c:pt idx="50">
                  <c:v>87.131229001471766</c:v>
                </c:pt>
                <c:pt idx="51">
                  <c:v>87.098285175202591</c:v>
                </c:pt>
                <c:pt idx="52">
                  <c:v>87.065341348938276</c:v>
                </c:pt>
                <c:pt idx="53">
                  <c:v>87.03239752267919</c:v>
                </c:pt>
                <c:pt idx="54">
                  <c:v>86.999453696424951</c:v>
                </c:pt>
                <c:pt idx="55">
                  <c:v>86.966509870175855</c:v>
                </c:pt>
                <c:pt idx="56">
                  <c:v>86.933566043931862</c:v>
                </c:pt>
                <c:pt idx="57">
                  <c:v>86.90062221769297</c:v>
                </c:pt>
                <c:pt idx="58">
                  <c:v>86.867678391459265</c:v>
                </c:pt>
                <c:pt idx="59">
                  <c:v>86.834734565231017</c:v>
                </c:pt>
                <c:pt idx="60">
                  <c:v>86.801790739007771</c:v>
                </c:pt>
                <c:pt idx="61">
                  <c:v>86.768846912789996</c:v>
                </c:pt>
                <c:pt idx="62">
                  <c:v>86.735903086577508</c:v>
                </c:pt>
                <c:pt idx="63">
                  <c:v>86.702959260370406</c:v>
                </c:pt>
                <c:pt idx="64">
                  <c:v>86.670015434168747</c:v>
                </c:pt>
                <c:pt idx="65">
                  <c:v>86.63707160797253</c:v>
                </c:pt>
                <c:pt idx="66">
                  <c:v>86.604127781781926</c:v>
                </c:pt>
                <c:pt idx="67">
                  <c:v>86.571183955596865</c:v>
                </c:pt>
                <c:pt idx="68">
                  <c:v>86.538240129417389</c:v>
                </c:pt>
                <c:pt idx="69">
                  <c:v>86.505296303243455</c:v>
                </c:pt>
                <c:pt idx="70">
                  <c:v>86.472352477075347</c:v>
                </c:pt>
                <c:pt idx="71">
                  <c:v>86.43940865091281</c:v>
                </c:pt>
                <c:pt idx="72">
                  <c:v>86.406464824756227</c:v>
                </c:pt>
                <c:pt idx="73">
                  <c:v>86.373520998605329</c:v>
                </c:pt>
                <c:pt idx="74">
                  <c:v>86.340577172460385</c:v>
                </c:pt>
                <c:pt idx="75">
                  <c:v>86.307633346321353</c:v>
                </c:pt>
                <c:pt idx="76">
                  <c:v>86.274689520188232</c:v>
                </c:pt>
                <c:pt idx="77">
                  <c:v>86.241745694061009</c:v>
                </c:pt>
                <c:pt idx="78">
                  <c:v>86.208801867939968</c:v>
                </c:pt>
                <c:pt idx="79">
                  <c:v>86.175858041824966</c:v>
                </c:pt>
                <c:pt idx="80">
                  <c:v>86.142914215716203</c:v>
                </c:pt>
                <c:pt idx="81">
                  <c:v>86.109970389613409</c:v>
                </c:pt>
                <c:pt idx="82">
                  <c:v>86.077026563516981</c:v>
                </c:pt>
                <c:pt idx="83">
                  <c:v>86.044082737426848</c:v>
                </c:pt>
                <c:pt idx="84">
                  <c:v>86.011138911342982</c:v>
                </c:pt>
                <c:pt idx="85">
                  <c:v>85.978195085265483</c:v>
                </c:pt>
                <c:pt idx="86">
                  <c:v>85.945251259194521</c:v>
                </c:pt>
                <c:pt idx="87">
                  <c:v>85.912307433129897</c:v>
                </c:pt>
                <c:pt idx="88">
                  <c:v>85.87936360707188</c:v>
                </c:pt>
                <c:pt idx="89">
                  <c:v>85.846419781020302</c:v>
                </c:pt>
                <c:pt idx="90">
                  <c:v>85.813475954975459</c:v>
                </c:pt>
                <c:pt idx="91">
                  <c:v>85.780532128937352</c:v>
                </c:pt>
                <c:pt idx="92">
                  <c:v>85.747588302905783</c:v>
                </c:pt>
                <c:pt idx="93">
                  <c:v>85.714644476881091</c:v>
                </c:pt>
                <c:pt idx="94">
                  <c:v>85.68170065086322</c:v>
                </c:pt>
                <c:pt idx="95">
                  <c:v>85.648756824852157</c:v>
                </c:pt>
                <c:pt idx="96">
                  <c:v>85.615812998848043</c:v>
                </c:pt>
                <c:pt idx="97">
                  <c:v>85.582869172850963</c:v>
                </c:pt>
                <c:pt idx="98">
                  <c:v>85.549925346860903</c:v>
                </c:pt>
                <c:pt idx="99">
                  <c:v>85.516981520877948</c:v>
                </c:pt>
                <c:pt idx="100">
                  <c:v>85.484037694902</c:v>
                </c:pt>
                <c:pt idx="101">
                  <c:v>85.451093868933427</c:v>
                </c:pt>
                <c:pt idx="102">
                  <c:v>85.418150042971973</c:v>
                </c:pt>
                <c:pt idx="103">
                  <c:v>85.38520621701791</c:v>
                </c:pt>
                <c:pt idx="104">
                  <c:v>85.352262391071207</c:v>
                </c:pt>
                <c:pt idx="105">
                  <c:v>85.319318565131965</c:v>
                </c:pt>
                <c:pt idx="106">
                  <c:v>85.286374739200014</c:v>
                </c:pt>
                <c:pt idx="107">
                  <c:v>85.253430913275707</c:v>
                </c:pt>
                <c:pt idx="108">
                  <c:v>85.220487087358961</c:v>
                </c:pt>
                <c:pt idx="109">
                  <c:v>85.187543261449889</c:v>
                </c:pt>
                <c:pt idx="110">
                  <c:v>85.154599435548533</c:v>
                </c:pt>
                <c:pt idx="111">
                  <c:v>85.121655609654937</c:v>
                </c:pt>
                <c:pt idx="112">
                  <c:v>85.088711783769156</c:v>
                </c:pt>
                <c:pt idx="113">
                  <c:v>85.055767957891192</c:v>
                </c:pt>
                <c:pt idx="114">
                  <c:v>85.022824132021213</c:v>
                </c:pt>
                <c:pt idx="115">
                  <c:v>84.989880306159222</c:v>
                </c:pt>
                <c:pt idx="116">
                  <c:v>84.956936480305316</c:v>
                </c:pt>
                <c:pt idx="117">
                  <c:v>84.923992654459482</c:v>
                </c:pt>
                <c:pt idx="118">
                  <c:v>84.89104882862199</c:v>
                </c:pt>
                <c:pt idx="119">
                  <c:v>84.858105002792655</c:v>
                </c:pt>
                <c:pt idx="120">
                  <c:v>84.825161176971591</c:v>
                </c:pt>
                <c:pt idx="121">
                  <c:v>84.792217351158882</c:v>
                </c:pt>
                <c:pt idx="122">
                  <c:v>84.759273525354629</c:v>
                </c:pt>
                <c:pt idx="123">
                  <c:v>84.726329699558974</c:v>
                </c:pt>
                <c:pt idx="124">
                  <c:v>84.693385873771746</c:v>
                </c:pt>
                <c:pt idx="125">
                  <c:v>84.660442047993172</c:v>
                </c:pt>
                <c:pt idx="126">
                  <c:v>84.627498222223366</c:v>
                </c:pt>
                <c:pt idx="127">
                  <c:v>84.594554396462271</c:v>
                </c:pt>
                <c:pt idx="128">
                  <c:v>84.561610570710073</c:v>
                </c:pt>
                <c:pt idx="129">
                  <c:v>84.5286667449666</c:v>
                </c:pt>
                <c:pt idx="130">
                  <c:v>84.495722919232321</c:v>
                </c:pt>
                <c:pt idx="131">
                  <c:v>84.462779093506924</c:v>
                </c:pt>
                <c:pt idx="132">
                  <c:v>84.429835267790736</c:v>
                </c:pt>
                <c:pt idx="133">
                  <c:v>84.396891442083657</c:v>
                </c:pt>
                <c:pt idx="134">
                  <c:v>84.363947616385815</c:v>
                </c:pt>
                <c:pt idx="135">
                  <c:v>84.331003790697295</c:v>
                </c:pt>
                <c:pt idx="136">
                  <c:v>84.298059965018197</c:v>
                </c:pt>
                <c:pt idx="137">
                  <c:v>84.265116139348578</c:v>
                </c:pt>
                <c:pt idx="138">
                  <c:v>84.23217231368838</c:v>
                </c:pt>
                <c:pt idx="139">
                  <c:v>84.199228488037903</c:v>
                </c:pt>
                <c:pt idx="140">
                  <c:v>84.16628466239699</c:v>
                </c:pt>
                <c:pt idx="141">
                  <c:v>84.133340836765754</c:v>
                </c:pt>
                <c:pt idx="142">
                  <c:v>84.10039701114448</c:v>
                </c:pt>
                <c:pt idx="143">
                  <c:v>84.067453185532983</c:v>
                </c:pt>
                <c:pt idx="144">
                  <c:v>84.034509359931562</c:v>
                </c:pt>
                <c:pt idx="145">
                  <c:v>84.001565534340273</c:v>
                </c:pt>
                <c:pt idx="146">
                  <c:v>83.968621708758903</c:v>
                </c:pt>
                <c:pt idx="147">
                  <c:v>83.935677883187736</c:v>
                </c:pt>
                <c:pt idx="148">
                  <c:v>83.902734057627001</c:v>
                </c:pt>
                <c:pt idx="149">
                  <c:v>83.869790232076554</c:v>
                </c:pt>
                <c:pt idx="150">
                  <c:v>83.836846406536566</c:v>
                </c:pt>
                <c:pt idx="151">
                  <c:v>83.803902581007037</c:v>
                </c:pt>
                <c:pt idx="152">
                  <c:v>83.770958755488167</c:v>
                </c:pt>
                <c:pt idx="153">
                  <c:v>83.738014929979855</c:v>
                </c:pt>
                <c:pt idx="154">
                  <c:v>83.705071104482329</c:v>
                </c:pt>
                <c:pt idx="155">
                  <c:v>83.672127278995717</c:v>
                </c:pt>
                <c:pt idx="156">
                  <c:v>83.639183453520019</c:v>
                </c:pt>
                <c:pt idx="157">
                  <c:v>83.60623962805532</c:v>
                </c:pt>
                <c:pt idx="158">
                  <c:v>83.57329580260172</c:v>
                </c:pt>
                <c:pt idx="159">
                  <c:v>83.540351977159247</c:v>
                </c:pt>
                <c:pt idx="160">
                  <c:v>83.507408151728043</c:v>
                </c:pt>
                <c:pt idx="161">
                  <c:v>83.474464326308151</c:v>
                </c:pt>
                <c:pt idx="162">
                  <c:v>83.441520500899657</c:v>
                </c:pt>
                <c:pt idx="163">
                  <c:v>83.408576675502758</c:v>
                </c:pt>
                <c:pt idx="164">
                  <c:v>83.375632850117512</c:v>
                </c:pt>
                <c:pt idx="165">
                  <c:v>83.342689024743905</c:v>
                </c:pt>
                <c:pt idx="166">
                  <c:v>83.309745199382007</c:v>
                </c:pt>
                <c:pt idx="167">
                  <c:v>83.276801374032047</c:v>
                </c:pt>
                <c:pt idx="168">
                  <c:v>83.243857548694024</c:v>
                </c:pt>
                <c:pt idx="169">
                  <c:v>83.210913723368037</c:v>
                </c:pt>
                <c:pt idx="170">
                  <c:v>83.177969898054272</c:v>
                </c:pt>
                <c:pt idx="171">
                  <c:v>83.1450260727527</c:v>
                </c:pt>
                <c:pt idx="172">
                  <c:v>83.112082247463377</c:v>
                </c:pt>
                <c:pt idx="173">
                  <c:v>83.079138422186531</c:v>
                </c:pt>
                <c:pt idx="174">
                  <c:v>83.046194596922263</c:v>
                </c:pt>
                <c:pt idx="175">
                  <c:v>83.013250771670485</c:v>
                </c:pt>
                <c:pt idx="176">
                  <c:v>82.980306946431512</c:v>
                </c:pt>
                <c:pt idx="177">
                  <c:v>82.947363121205356</c:v>
                </c:pt>
                <c:pt idx="178">
                  <c:v>82.914419295992104</c:v>
                </c:pt>
                <c:pt idx="179">
                  <c:v>82.881475470791827</c:v>
                </c:pt>
                <c:pt idx="180">
                  <c:v>82.848531645604595</c:v>
                </c:pt>
                <c:pt idx="181">
                  <c:v>82.815587820430693</c:v>
                </c:pt>
                <c:pt idx="182">
                  <c:v>82.782643995269964</c:v>
                </c:pt>
                <c:pt idx="183">
                  <c:v>82.749700170122722</c:v>
                </c:pt>
                <c:pt idx="184">
                  <c:v>82.71675634498898</c:v>
                </c:pt>
                <c:pt idx="185">
                  <c:v>82.683812519868724</c:v>
                </c:pt>
                <c:pt idx="186">
                  <c:v>82.650868694762238</c:v>
                </c:pt>
                <c:pt idx="187">
                  <c:v>82.61792486966965</c:v>
                </c:pt>
                <c:pt idx="188">
                  <c:v>82.584981044590933</c:v>
                </c:pt>
                <c:pt idx="189">
                  <c:v>82.552037219526241</c:v>
                </c:pt>
                <c:pt idx="190">
                  <c:v>82.519093394475661</c:v>
                </c:pt>
                <c:pt idx="191">
                  <c:v>82.486149569439334</c:v>
                </c:pt>
                <c:pt idx="192">
                  <c:v>82.453205744417403</c:v>
                </c:pt>
                <c:pt idx="193">
                  <c:v>82.420261919409811</c:v>
                </c:pt>
                <c:pt idx="194">
                  <c:v>82.387318094416898</c:v>
                </c:pt>
                <c:pt idx="195">
                  <c:v>82.354374269438608</c:v>
                </c:pt>
                <c:pt idx="196">
                  <c:v>82.321430444475084</c:v>
                </c:pt>
                <c:pt idx="197">
                  <c:v>82.288486619526623</c:v>
                </c:pt>
                <c:pt idx="198">
                  <c:v>82.255542794593083</c:v>
                </c:pt>
                <c:pt idx="199">
                  <c:v>82.222598969674578</c:v>
                </c:pt>
                <c:pt idx="200">
                  <c:v>82.189655144771493</c:v>
                </c:pt>
                <c:pt idx="201">
                  <c:v>82.15671131988374</c:v>
                </c:pt>
                <c:pt idx="202">
                  <c:v>82.123767495011336</c:v>
                </c:pt>
                <c:pt idx="203">
                  <c:v>82.090823670154549</c:v>
                </c:pt>
                <c:pt idx="204">
                  <c:v>82.057879845313551</c:v>
                </c:pt>
                <c:pt idx="205">
                  <c:v>82.024936020488312</c:v>
                </c:pt>
                <c:pt idx="206">
                  <c:v>81.991992195679018</c:v>
                </c:pt>
                <c:pt idx="207">
                  <c:v>81.959048370886052</c:v>
                </c:pt>
                <c:pt idx="208">
                  <c:v>81.926104546108974</c:v>
                </c:pt>
                <c:pt idx="209">
                  <c:v>81.893160721348437</c:v>
                </c:pt>
                <c:pt idx="210">
                  <c:v>81.8602168966043</c:v>
                </c:pt>
                <c:pt idx="211">
                  <c:v>81.827273071876604</c:v>
                </c:pt>
                <c:pt idx="212">
                  <c:v>81.794329247165678</c:v>
                </c:pt>
                <c:pt idx="213">
                  <c:v>81.761385422471577</c:v>
                </c:pt>
                <c:pt idx="214">
                  <c:v>81.728441597794571</c:v>
                </c:pt>
                <c:pt idx="215">
                  <c:v>81.695497773134505</c:v>
                </c:pt>
                <c:pt idx="216">
                  <c:v>81.662553948491677</c:v>
                </c:pt>
                <c:pt idx="217">
                  <c:v>81.629610123866186</c:v>
                </c:pt>
                <c:pt idx="218">
                  <c:v>81.596666299258203</c:v>
                </c:pt>
                <c:pt idx="219">
                  <c:v>81.563722474667784</c:v>
                </c:pt>
                <c:pt idx="220">
                  <c:v>81.530778650095186</c:v>
                </c:pt>
                <c:pt idx="221">
                  <c:v>81.497834825540409</c:v>
                </c:pt>
                <c:pt idx="222">
                  <c:v>81.464891001003622</c:v>
                </c:pt>
                <c:pt idx="223">
                  <c:v>81.431947176484982</c:v>
                </c:pt>
                <c:pt idx="224">
                  <c:v>81.399003351984774</c:v>
                </c:pt>
                <c:pt idx="225">
                  <c:v>81.366059527502841</c:v>
                </c:pt>
                <c:pt idx="226">
                  <c:v>81.333115703039567</c:v>
                </c:pt>
                <c:pt idx="227">
                  <c:v>81.300171878595009</c:v>
                </c:pt>
                <c:pt idx="228">
                  <c:v>81.267228054169166</c:v>
                </c:pt>
                <c:pt idx="229">
                  <c:v>81.234284229762494</c:v>
                </c:pt>
                <c:pt idx="230">
                  <c:v>81.201340405374921</c:v>
                </c:pt>
                <c:pt idx="231">
                  <c:v>81.168396581006519</c:v>
                </c:pt>
                <c:pt idx="232">
                  <c:v>81.135452756657713</c:v>
                </c:pt>
                <c:pt idx="233">
                  <c:v>81.10250893232832</c:v>
                </c:pt>
                <c:pt idx="234">
                  <c:v>81.06956510801885</c:v>
                </c:pt>
                <c:pt idx="235">
                  <c:v>81.036621283729176</c:v>
                </c:pt>
                <c:pt idx="236">
                  <c:v>81.003677459459539</c:v>
                </c:pt>
                <c:pt idx="237">
                  <c:v>80.970733635210124</c:v>
                </c:pt>
                <c:pt idx="238">
                  <c:v>80.93778981098103</c:v>
                </c:pt>
                <c:pt idx="239">
                  <c:v>80.904845986772372</c:v>
                </c:pt>
                <c:pt idx="240">
                  <c:v>80.871902162584348</c:v>
                </c:pt>
                <c:pt idx="241">
                  <c:v>80.8389583384172</c:v>
                </c:pt>
                <c:pt idx="242">
                  <c:v>80.806014514271013</c:v>
                </c:pt>
                <c:pt idx="243">
                  <c:v>80.773070690145957</c:v>
                </c:pt>
                <c:pt idx="244">
                  <c:v>80.740126866042289</c:v>
                </c:pt>
                <c:pt idx="245">
                  <c:v>80.707183041959908</c:v>
                </c:pt>
                <c:pt idx="246">
                  <c:v>80.674239217899185</c:v>
                </c:pt>
                <c:pt idx="247">
                  <c:v>80.641295393860318</c:v>
                </c:pt>
                <c:pt idx="248">
                  <c:v>80.608351569843251</c:v>
                </c:pt>
                <c:pt idx="249">
                  <c:v>80.575407745848395</c:v>
                </c:pt>
                <c:pt idx="250">
                  <c:v>80.542463921875722</c:v>
                </c:pt>
                <c:pt idx="251">
                  <c:v>80.509520097925687</c:v>
                </c:pt>
                <c:pt idx="252">
                  <c:v>80.476576273998006</c:v>
                </c:pt>
                <c:pt idx="253">
                  <c:v>80.443632450093347</c:v>
                </c:pt>
                <c:pt idx="254">
                  <c:v>80.410688626211567</c:v>
                </c:pt>
                <c:pt idx="255">
                  <c:v>80.377744802352936</c:v>
                </c:pt>
                <c:pt idx="256">
                  <c:v>80.344800978517583</c:v>
                </c:pt>
                <c:pt idx="257">
                  <c:v>80.311857154705734</c:v>
                </c:pt>
                <c:pt idx="258">
                  <c:v>80.278913330917661</c:v>
                </c:pt>
                <c:pt idx="259">
                  <c:v>80.245969507153347</c:v>
                </c:pt>
                <c:pt idx="260">
                  <c:v>80.213025683413107</c:v>
                </c:pt>
                <c:pt idx="261">
                  <c:v>80.180081859697054</c:v>
                </c:pt>
                <c:pt idx="262">
                  <c:v>80.147138036005373</c:v>
                </c:pt>
                <c:pt idx="263">
                  <c:v>80.114194212338305</c:v>
                </c:pt>
                <c:pt idx="264">
                  <c:v>80.081250388695949</c:v>
                </c:pt>
                <c:pt idx="265">
                  <c:v>80.048306565078718</c:v>
                </c:pt>
                <c:pt idx="266">
                  <c:v>80.015362741486499</c:v>
                </c:pt>
                <c:pt idx="267">
                  <c:v>79.982418917919745</c:v>
                </c:pt>
                <c:pt idx="268">
                  <c:v>79.949475094378428</c:v>
                </c:pt>
                <c:pt idx="269">
                  <c:v>79.916531270862919</c:v>
                </c:pt>
                <c:pt idx="270">
                  <c:v>79.883587447373287</c:v>
                </c:pt>
                <c:pt idx="271">
                  <c:v>79.850643623909846</c:v>
                </c:pt>
                <c:pt idx="272">
                  <c:v>79.817699800472639</c:v>
                </c:pt>
                <c:pt idx="273">
                  <c:v>79.784755977061948</c:v>
                </c:pt>
                <c:pt idx="274">
                  <c:v>79.75181215367806</c:v>
                </c:pt>
                <c:pt idx="275">
                  <c:v>79.71886833032103</c:v>
                </c:pt>
                <c:pt idx="276">
                  <c:v>79.685924506991142</c:v>
                </c:pt>
                <c:pt idx="277">
                  <c:v>79.652980683688739</c:v>
                </c:pt>
                <c:pt idx="278">
                  <c:v>79.620036860413677</c:v>
                </c:pt>
                <c:pt idx="279">
                  <c:v>79.587093037166539</c:v>
                </c:pt>
                <c:pt idx="280">
                  <c:v>79.554149213947312</c:v>
                </c:pt>
                <c:pt idx="281">
                  <c:v>79.521205390756393</c:v>
                </c:pt>
                <c:pt idx="282">
                  <c:v>79.488261567593653</c:v>
                </c:pt>
                <c:pt idx="283">
                  <c:v>79.455317744459663</c:v>
                </c:pt>
                <c:pt idx="284">
                  <c:v>79.422373921354506</c:v>
                </c:pt>
                <c:pt idx="285">
                  <c:v>79.389430098278339</c:v>
                </c:pt>
                <c:pt idx="286">
                  <c:v>79.356486275231518</c:v>
                </c:pt>
                <c:pt idx="287">
                  <c:v>79.32354245221407</c:v>
                </c:pt>
                <c:pt idx="288">
                  <c:v>79.290598629226437</c:v>
                </c:pt>
                <c:pt idx="289">
                  <c:v>79.257654806268846</c:v>
                </c:pt>
                <c:pt idx="290">
                  <c:v>79.224710983341197</c:v>
                </c:pt>
                <c:pt idx="291">
                  <c:v>79.191767160444172</c:v>
                </c:pt>
                <c:pt idx="292">
                  <c:v>79.158823337577701</c:v>
                </c:pt>
                <c:pt idx="293">
                  <c:v>79.125879514742095</c:v>
                </c:pt>
                <c:pt idx="294">
                  <c:v>79.092935691937697</c:v>
                </c:pt>
                <c:pt idx="295">
                  <c:v>79.059991869164548</c:v>
                </c:pt>
                <c:pt idx="296">
                  <c:v>79.027048046422806</c:v>
                </c:pt>
                <c:pt idx="297">
                  <c:v>78.994104223713165</c:v>
                </c:pt>
                <c:pt idx="298">
                  <c:v>78.961160401035428</c:v>
                </c:pt>
                <c:pt idx="299">
                  <c:v>78.928216578390064</c:v>
                </c:pt>
                <c:pt idx="300">
                  <c:v>78.895272755777285</c:v>
                </c:pt>
                <c:pt idx="301">
                  <c:v>78.862328933197261</c:v>
                </c:pt>
                <c:pt idx="302">
                  <c:v>78.829385110650321</c:v>
                </c:pt>
                <c:pt idx="303">
                  <c:v>78.79644128813662</c:v>
                </c:pt>
                <c:pt idx="304">
                  <c:v>78.763497465656542</c:v>
                </c:pt>
                <c:pt idx="305">
                  <c:v>78.730553643210229</c:v>
                </c:pt>
                <c:pt idx="306">
                  <c:v>78.69760982079805</c:v>
                </c:pt>
                <c:pt idx="307">
                  <c:v>78.664665998420105</c:v>
                </c:pt>
                <c:pt idx="308">
                  <c:v>78.631722176076849</c:v>
                </c:pt>
                <c:pt idx="309">
                  <c:v>78.598778353768452</c:v>
                </c:pt>
                <c:pt idx="310">
                  <c:v>78.565834531495042</c:v>
                </c:pt>
                <c:pt idx="311">
                  <c:v>78.53289070925716</c:v>
                </c:pt>
                <c:pt idx="312">
                  <c:v>78.499946887054904</c:v>
                </c:pt>
                <c:pt idx="313">
                  <c:v>78.467003064888573</c:v>
                </c:pt>
                <c:pt idx="314">
                  <c:v>78.434059242758337</c:v>
                </c:pt>
                <c:pt idx="315">
                  <c:v>78.40111542066478</c:v>
                </c:pt>
                <c:pt idx="316">
                  <c:v>78.368171598607844</c:v>
                </c:pt>
                <c:pt idx="317">
                  <c:v>78.335227776587871</c:v>
                </c:pt>
                <c:pt idx="318">
                  <c:v>78.302283954605315</c:v>
                </c:pt>
                <c:pt idx="319">
                  <c:v>78.269340132660503</c:v>
                </c:pt>
                <c:pt idx="320">
                  <c:v>78.236396310753392</c:v>
                </c:pt>
                <c:pt idx="321">
                  <c:v>78.203452488884452</c:v>
                </c:pt>
                <c:pt idx="322">
                  <c:v>78.170508667054079</c:v>
                </c:pt>
                <c:pt idx="323">
                  <c:v>78.137564845262432</c:v>
                </c:pt>
                <c:pt idx="324">
                  <c:v>78.104621023509807</c:v>
                </c:pt>
                <c:pt idx="325">
                  <c:v>78.071677201796433</c:v>
                </c:pt>
                <c:pt idx="326">
                  <c:v>78.038733380122878</c:v>
                </c:pt>
                <c:pt idx="327">
                  <c:v>78.005789558489269</c:v>
                </c:pt>
                <c:pt idx="328">
                  <c:v>77.972845736895849</c:v>
                </c:pt>
                <c:pt idx="329">
                  <c:v>77.939901915343029</c:v>
                </c:pt>
                <c:pt idx="330">
                  <c:v>77.906958093831051</c:v>
                </c:pt>
                <c:pt idx="331">
                  <c:v>77.874014272360327</c:v>
                </c:pt>
                <c:pt idx="332">
                  <c:v>77.841070450931056</c:v>
                </c:pt>
                <c:pt idx="333">
                  <c:v>77.80812662954358</c:v>
                </c:pt>
                <c:pt idx="334">
                  <c:v>77.77518280819821</c:v>
                </c:pt>
                <c:pt idx="335">
                  <c:v>77.742238986895387</c:v>
                </c:pt>
                <c:pt idx="336">
                  <c:v>77.709295165635268</c:v>
                </c:pt>
                <c:pt idx="337">
                  <c:v>77.676351344418308</c:v>
                </c:pt>
                <c:pt idx="338">
                  <c:v>77.64340752324479</c:v>
                </c:pt>
                <c:pt idx="339">
                  <c:v>77.610463702114913</c:v>
                </c:pt>
                <c:pt idx="340">
                  <c:v>77.577519881029261</c:v>
                </c:pt>
                <c:pt idx="341">
                  <c:v>77.544576059987961</c:v>
                </c:pt>
                <c:pt idx="342">
                  <c:v>77.51163223899151</c:v>
                </c:pt>
                <c:pt idx="343">
                  <c:v>77.478688418040178</c:v>
                </c:pt>
                <c:pt idx="344">
                  <c:v>77.445744597134137</c:v>
                </c:pt>
                <c:pt idx="345">
                  <c:v>77.412800776274054</c:v>
                </c:pt>
                <c:pt idx="346">
                  <c:v>77.379856955460042</c:v>
                </c:pt>
                <c:pt idx="347">
                  <c:v>77.346913134692528</c:v>
                </c:pt>
                <c:pt idx="348">
                  <c:v>77.313969313971882</c:v>
                </c:pt>
                <c:pt idx="349">
                  <c:v>77.281025493298444</c:v>
                </c:pt>
                <c:pt idx="350">
                  <c:v>77.248081672672612</c:v>
                </c:pt>
                <c:pt idx="351">
                  <c:v>77.215137852094685</c:v>
                </c:pt>
                <c:pt idx="352">
                  <c:v>77.182194031565047</c:v>
                </c:pt>
                <c:pt idx="353">
                  <c:v>77.149250211084052</c:v>
                </c:pt>
                <c:pt idx="354">
                  <c:v>77.116306390652184</c:v>
                </c:pt>
                <c:pt idx="355">
                  <c:v>77.083362570269628</c:v>
                </c:pt>
                <c:pt idx="356">
                  <c:v>77.050418749936966</c:v>
                </c:pt>
                <c:pt idx="357">
                  <c:v>77.017474929654298</c:v>
                </c:pt>
                <c:pt idx="358">
                  <c:v>76.984531109422349</c:v>
                </c:pt>
                <c:pt idx="359">
                  <c:v>76.951587289241274</c:v>
                </c:pt>
                <c:pt idx="360">
                  <c:v>76.918643469111487</c:v>
                </c:pt>
                <c:pt idx="361">
                  <c:v>76.885699649033356</c:v>
                </c:pt>
                <c:pt idx="362">
                  <c:v>76.85275582900745</c:v>
                </c:pt>
                <c:pt idx="363">
                  <c:v>76.819812009033996</c:v>
                </c:pt>
                <c:pt idx="364">
                  <c:v>76.786868189113321</c:v>
                </c:pt>
                <c:pt idx="365">
                  <c:v>76.753924369246135</c:v>
                </c:pt>
                <c:pt idx="366">
                  <c:v>76.72098054943261</c:v>
                </c:pt>
                <c:pt idx="367">
                  <c:v>76.688036729673115</c:v>
                </c:pt>
                <c:pt idx="368">
                  <c:v>76.655092909968289</c:v>
                </c:pt>
                <c:pt idx="369">
                  <c:v>76.622149090318374</c:v>
                </c:pt>
                <c:pt idx="370">
                  <c:v>76.58920527072371</c:v>
                </c:pt>
                <c:pt idx="371">
                  <c:v>76.556261451184881</c:v>
                </c:pt>
                <c:pt idx="372">
                  <c:v>76.523317631702227</c:v>
                </c:pt>
                <c:pt idx="373">
                  <c:v>76.490373812276346</c:v>
                </c:pt>
                <c:pt idx="374">
                  <c:v>76.457429992907365</c:v>
                </c:pt>
                <c:pt idx="375">
                  <c:v>76.424486173595994</c:v>
                </c:pt>
                <c:pt idx="376">
                  <c:v>76.391542354342548</c:v>
                </c:pt>
                <c:pt idx="377">
                  <c:v>76.358598535147451</c:v>
                </c:pt>
                <c:pt idx="378">
                  <c:v>76.325654716011272</c:v>
                </c:pt>
                <c:pt idx="379">
                  <c:v>76.292710896934338</c:v>
                </c:pt>
                <c:pt idx="380">
                  <c:v>76.25976707791709</c:v>
                </c:pt>
                <c:pt idx="381">
                  <c:v>76.226823258959996</c:v>
                </c:pt>
                <c:pt idx="382">
                  <c:v>76.193879440063597</c:v>
                </c:pt>
                <c:pt idx="383">
                  <c:v>76.160935621228191</c:v>
                </c:pt>
                <c:pt idx="384">
                  <c:v>76.127991802454389</c:v>
                </c:pt>
                <c:pt idx="385">
                  <c:v>76.095047983742759</c:v>
                </c:pt>
                <c:pt idx="386">
                  <c:v>76.062104165093558</c:v>
                </c:pt>
                <c:pt idx="387">
                  <c:v>76.029160346507297</c:v>
                </c:pt>
                <c:pt idx="388">
                  <c:v>75.996216527984586</c:v>
                </c:pt>
                <c:pt idx="389">
                  <c:v>75.963272709525796</c:v>
                </c:pt>
                <c:pt idx="390">
                  <c:v>75.930328891131424</c:v>
                </c:pt>
                <c:pt idx="391">
                  <c:v>75.897385072801882</c:v>
                </c:pt>
                <c:pt idx="392">
                  <c:v>75.864441254537908</c:v>
                </c:pt>
                <c:pt idx="393">
                  <c:v>75.831497436339703</c:v>
                </c:pt>
                <c:pt idx="394">
                  <c:v>75.798553618207976</c:v>
                </c:pt>
                <c:pt idx="395">
                  <c:v>75.765609800143267</c:v>
                </c:pt>
                <c:pt idx="396">
                  <c:v>75.732665982145804</c:v>
                </c:pt>
                <c:pt idx="397">
                  <c:v>75.699722164216382</c:v>
                </c:pt>
                <c:pt idx="398">
                  <c:v>75.6667783463555</c:v>
                </c:pt>
                <c:pt idx="399">
                  <c:v>75.633834528563597</c:v>
                </c:pt>
                <c:pt idx="400">
                  <c:v>75.600890710841099</c:v>
                </c:pt>
                <c:pt idx="401">
                  <c:v>75.56794689318869</c:v>
                </c:pt>
                <c:pt idx="402">
                  <c:v>75.535003075606809</c:v>
                </c:pt>
                <c:pt idx="403">
                  <c:v>75.502059258096054</c:v>
                </c:pt>
                <c:pt idx="404">
                  <c:v>75.469115440656992</c:v>
                </c:pt>
                <c:pt idx="405">
                  <c:v>75.436171623290093</c:v>
                </c:pt>
                <c:pt idx="406">
                  <c:v>75.403227805996025</c:v>
                </c:pt>
                <c:pt idx="407">
                  <c:v>75.370283988775185</c:v>
                </c:pt>
                <c:pt idx="408">
                  <c:v>75.337340171628156</c:v>
                </c:pt>
                <c:pt idx="409">
                  <c:v>75.304396354555706</c:v>
                </c:pt>
                <c:pt idx="410">
                  <c:v>75.271452537558105</c:v>
                </c:pt>
                <c:pt idx="411">
                  <c:v>75.238508720636148</c:v>
                </c:pt>
                <c:pt idx="412">
                  <c:v>75.205564903790204</c:v>
                </c:pt>
                <c:pt idx="413">
                  <c:v>75.172621087021113</c:v>
                </c:pt>
                <c:pt idx="414">
                  <c:v>75.139677270329216</c:v>
                </c:pt>
                <c:pt idx="415">
                  <c:v>75.106733453715265</c:v>
                </c:pt>
                <c:pt idx="416">
                  <c:v>75.073789637179772</c:v>
                </c:pt>
                <c:pt idx="417">
                  <c:v>75.040845820723391</c:v>
                </c:pt>
                <c:pt idx="418">
                  <c:v>75.007902004346604</c:v>
                </c:pt>
                <c:pt idx="419">
                  <c:v>74.974958188050223</c:v>
                </c:pt>
                <c:pt idx="420">
                  <c:v>74.942014371834659</c:v>
                </c:pt>
                <c:pt idx="421">
                  <c:v>74.90907055570068</c:v>
                </c:pt>
                <c:pt idx="422">
                  <c:v>74.87612673964874</c:v>
                </c:pt>
                <c:pt idx="423">
                  <c:v>74.843182923679606</c:v>
                </c:pt>
                <c:pt idx="424">
                  <c:v>74.810239107793862</c:v>
                </c:pt>
                <c:pt idx="425">
                  <c:v>74.777295291992147</c:v>
                </c:pt>
                <c:pt idx="426">
                  <c:v>74.744351476275085</c:v>
                </c:pt>
                <c:pt idx="427">
                  <c:v>74.711407660643403</c:v>
                </c:pt>
                <c:pt idx="428">
                  <c:v>74.678463845097554</c:v>
                </c:pt>
                <c:pt idx="429">
                  <c:v>74.645520029638419</c:v>
                </c:pt>
                <c:pt idx="430">
                  <c:v>74.612576214266554</c:v>
                </c:pt>
                <c:pt idx="431">
                  <c:v>74.579632398982554</c:v>
                </c:pt>
                <c:pt idx="432">
                  <c:v>74.546688583787258</c:v>
                </c:pt>
                <c:pt idx="433">
                  <c:v>74.513744768681136</c:v>
                </c:pt>
                <c:pt idx="434">
                  <c:v>74.480800953665025</c:v>
                </c:pt>
                <c:pt idx="435">
                  <c:v>74.447857138739607</c:v>
                </c:pt>
                <c:pt idx="436">
                  <c:v>74.414913323905438</c:v>
                </c:pt>
                <c:pt idx="437">
                  <c:v>74.381969509163369</c:v>
                </c:pt>
                <c:pt idx="438">
                  <c:v>74.349025694514083</c:v>
                </c:pt>
                <c:pt idx="439">
                  <c:v>74.316081879958119</c:v>
                </c:pt>
                <c:pt idx="440">
                  <c:v>74.283138065496345</c:v>
                </c:pt>
                <c:pt idx="441">
                  <c:v>74.250194251129457</c:v>
                </c:pt>
                <c:pt idx="442">
                  <c:v>74.217250436858222</c:v>
                </c:pt>
                <c:pt idx="443">
                  <c:v>74.184306622683096</c:v>
                </c:pt>
                <c:pt idx="444">
                  <c:v>74.151362808605214</c:v>
                </c:pt>
                <c:pt idx="445">
                  <c:v>74.118418994625088</c:v>
                </c:pt>
                <c:pt idx="446">
                  <c:v>74.085475180743487</c:v>
                </c:pt>
                <c:pt idx="447">
                  <c:v>74.052531366961148</c:v>
                </c:pt>
                <c:pt idx="448">
                  <c:v>74.019587553278811</c:v>
                </c:pt>
                <c:pt idx="449">
                  <c:v>73.986643739697371</c:v>
                </c:pt>
                <c:pt idx="450">
                  <c:v>73.953699926217524</c:v>
                </c:pt>
                <c:pt idx="451">
                  <c:v>73.920756112839996</c:v>
                </c:pt>
                <c:pt idx="452">
                  <c:v>73.88781229956551</c:v>
                </c:pt>
                <c:pt idx="453">
                  <c:v>73.854868486394992</c:v>
                </c:pt>
                <c:pt idx="454">
                  <c:v>73.82192467332915</c:v>
                </c:pt>
                <c:pt idx="455">
                  <c:v>73.788980860368824</c:v>
                </c:pt>
                <c:pt idx="456">
                  <c:v>73.756037047514724</c:v>
                </c:pt>
                <c:pt idx="457">
                  <c:v>73.723093234767873</c:v>
                </c:pt>
                <c:pt idx="458">
                  <c:v>73.690149422128854</c:v>
                </c:pt>
                <c:pt idx="459">
                  <c:v>73.657205609598634</c:v>
                </c:pt>
                <c:pt idx="460">
                  <c:v>73.624261797177965</c:v>
                </c:pt>
                <c:pt idx="461">
                  <c:v>73.591317984867686</c:v>
                </c:pt>
                <c:pt idx="462">
                  <c:v>73.558374172668692</c:v>
                </c:pt>
                <c:pt idx="463">
                  <c:v>73.525430360581808</c:v>
                </c:pt>
                <c:pt idx="464">
                  <c:v>73.492486548607715</c:v>
                </c:pt>
                <c:pt idx="465">
                  <c:v>73.459542736747622</c:v>
                </c:pt>
                <c:pt idx="466">
                  <c:v>73.426598925002182</c:v>
                </c:pt>
                <c:pt idx="467">
                  <c:v>73.393655113372219</c:v>
                </c:pt>
                <c:pt idx="468">
                  <c:v>73.360711301858757</c:v>
                </c:pt>
                <c:pt idx="469">
                  <c:v>73.327767490462591</c:v>
                </c:pt>
                <c:pt idx="470">
                  <c:v>73.294823679184603</c:v>
                </c:pt>
                <c:pt idx="471">
                  <c:v>73.261879868025687</c:v>
                </c:pt>
                <c:pt idx="472">
                  <c:v>73.228936056986939</c:v>
                </c:pt>
                <c:pt idx="473">
                  <c:v>73.195992246069025</c:v>
                </c:pt>
                <c:pt idx="474">
                  <c:v>73.163048435273041</c:v>
                </c:pt>
                <c:pt idx="475">
                  <c:v>73.13010462459971</c:v>
                </c:pt>
                <c:pt idx="476">
                  <c:v>73.097160814050113</c:v>
                </c:pt>
                <c:pt idx="477">
                  <c:v>73.064217003625217</c:v>
                </c:pt>
                <c:pt idx="478">
                  <c:v>73.031273193325902</c:v>
                </c:pt>
                <c:pt idx="479">
                  <c:v>72.998329383153205</c:v>
                </c:pt>
                <c:pt idx="480">
                  <c:v>72.965385573107994</c:v>
                </c:pt>
                <c:pt idx="481">
                  <c:v>72.932441763191264</c:v>
                </c:pt>
                <c:pt idx="482">
                  <c:v>72.899497953404065</c:v>
                </c:pt>
                <c:pt idx="483">
                  <c:v>72.866554143747322</c:v>
                </c:pt>
                <c:pt idx="484">
                  <c:v>72.83361033422193</c:v>
                </c:pt>
                <c:pt idx="485">
                  <c:v>72.800666524829097</c:v>
                </c:pt>
                <c:pt idx="486">
                  <c:v>72.767722715569732</c:v>
                </c:pt>
                <c:pt idx="487">
                  <c:v>72.734778906444845</c:v>
                </c:pt>
                <c:pt idx="488">
                  <c:v>72.701835097455415</c:v>
                </c:pt>
                <c:pt idx="489">
                  <c:v>72.668891288602552</c:v>
                </c:pt>
                <c:pt idx="490">
                  <c:v>72.635947479887236</c:v>
                </c:pt>
                <c:pt idx="491">
                  <c:v>72.603003671310546</c:v>
                </c:pt>
                <c:pt idx="492">
                  <c:v>72.570059862873549</c:v>
                </c:pt>
                <c:pt idx="493">
                  <c:v>72.537116054577339</c:v>
                </c:pt>
                <c:pt idx="494">
                  <c:v>72.504172246422826</c:v>
                </c:pt>
                <c:pt idx="495">
                  <c:v>72.471228438411359</c:v>
                </c:pt>
                <c:pt idx="496">
                  <c:v>72.438284630543819</c:v>
                </c:pt>
                <c:pt idx="497">
                  <c:v>72.405340822821344</c:v>
                </c:pt>
                <c:pt idx="498">
                  <c:v>72.372397015245042</c:v>
                </c:pt>
                <c:pt idx="499">
                  <c:v>72.339453207815993</c:v>
                </c:pt>
                <c:pt idx="500">
                  <c:v>72.306509400535447</c:v>
                </c:pt>
                <c:pt idx="501">
                  <c:v>72.273565593404413</c:v>
                </c:pt>
                <c:pt idx="502">
                  <c:v>72.240621786424086</c:v>
                </c:pt>
                <c:pt idx="503">
                  <c:v>72.207677979595601</c:v>
                </c:pt>
                <c:pt idx="504">
                  <c:v>72.174734172920097</c:v>
                </c:pt>
                <c:pt idx="505">
                  <c:v>72.141790366398652</c:v>
                </c:pt>
                <c:pt idx="506">
                  <c:v>72.108846560032703</c:v>
                </c:pt>
                <c:pt idx="507">
                  <c:v>72.075902753823144</c:v>
                </c:pt>
                <c:pt idx="508">
                  <c:v>72.042958947771311</c:v>
                </c:pt>
                <c:pt idx="509">
                  <c:v>72.010015141878384</c:v>
                </c:pt>
                <c:pt idx="510">
                  <c:v>71.977071336145627</c:v>
                </c:pt>
                <c:pt idx="511">
                  <c:v>71.944127530574136</c:v>
                </c:pt>
                <c:pt idx="512">
                  <c:v>71.911183725165245</c:v>
                </c:pt>
                <c:pt idx="513">
                  <c:v>71.878239919920105</c:v>
                </c:pt>
                <c:pt idx="514">
                  <c:v>71.84529611484011</c:v>
                </c:pt>
                <c:pt idx="515">
                  <c:v>71.812352309926425</c:v>
                </c:pt>
                <c:pt idx="516">
                  <c:v>71.779408505180143</c:v>
                </c:pt>
                <c:pt idx="517">
                  <c:v>71.746464700602829</c:v>
                </c:pt>
                <c:pt idx="518">
                  <c:v>71.713520896195647</c:v>
                </c:pt>
                <c:pt idx="519">
                  <c:v>71.680577091959861</c:v>
                </c:pt>
                <c:pt idx="520">
                  <c:v>71.647633287896909</c:v>
                </c:pt>
                <c:pt idx="521">
                  <c:v>71.614689484007911</c:v>
                </c:pt>
                <c:pt idx="522">
                  <c:v>71.581745680294205</c:v>
                </c:pt>
                <c:pt idx="523">
                  <c:v>71.548801876757352</c:v>
                </c:pt>
                <c:pt idx="524">
                  <c:v>71.515858073398505</c:v>
                </c:pt>
                <c:pt idx="525">
                  <c:v>71.482914270219084</c:v>
                </c:pt>
                <c:pt idx="526">
                  <c:v>71.449970467220382</c:v>
                </c:pt>
                <c:pt idx="527">
                  <c:v>71.417026664403792</c:v>
                </c:pt>
                <c:pt idx="528">
                  <c:v>71.38408286177085</c:v>
                </c:pt>
                <c:pt idx="529">
                  <c:v>71.351139059322804</c:v>
                </c:pt>
                <c:pt idx="530">
                  <c:v>71.318195257061191</c:v>
                </c:pt>
                <c:pt idx="531">
                  <c:v>71.285251454987204</c:v>
                </c:pt>
                <c:pt idx="532">
                  <c:v>71.252307653102449</c:v>
                </c:pt>
                <c:pt idx="533">
                  <c:v>71.21936385140836</c:v>
                </c:pt>
                <c:pt idx="534">
                  <c:v>71.186420049906388</c:v>
                </c:pt>
                <c:pt idx="535">
                  <c:v>71.153476248597798</c:v>
                </c:pt>
                <c:pt idx="536">
                  <c:v>71.120532447484422</c:v>
                </c:pt>
                <c:pt idx="537">
                  <c:v>71.087588646567568</c:v>
                </c:pt>
                <c:pt idx="538">
                  <c:v>71.054644845848586</c:v>
                </c:pt>
                <c:pt idx="539">
                  <c:v>71.02170104532928</c:v>
                </c:pt>
                <c:pt idx="540">
                  <c:v>70.988757245010788</c:v>
                </c:pt>
                <c:pt idx="541">
                  <c:v>70.9558134448949</c:v>
                </c:pt>
                <c:pt idx="542">
                  <c:v>70.922869644983251</c:v>
                </c:pt>
                <c:pt idx="543">
                  <c:v>70.889925845277133</c:v>
                </c:pt>
                <c:pt idx="544">
                  <c:v>70.856982045778352</c:v>
                </c:pt>
                <c:pt idx="545">
                  <c:v>70.824038246488257</c:v>
                </c:pt>
                <c:pt idx="546">
                  <c:v>70.791094447408597</c:v>
                </c:pt>
                <c:pt idx="547">
                  <c:v>70.758150648540919</c:v>
                </c:pt>
                <c:pt idx="548">
                  <c:v>70.725206849886902</c:v>
                </c:pt>
                <c:pt idx="549">
                  <c:v>70.69226305144808</c:v>
                </c:pt>
                <c:pt idx="550">
                  <c:v>70.65931925322613</c:v>
                </c:pt>
                <c:pt idx="551">
                  <c:v>70.626375455222657</c:v>
                </c:pt>
                <c:pt idx="552">
                  <c:v>70.593431657439467</c:v>
                </c:pt>
                <c:pt idx="553">
                  <c:v>70.560487859878108</c:v>
                </c:pt>
                <c:pt idx="554">
                  <c:v>70.527544062540258</c:v>
                </c:pt>
                <c:pt idx="555">
                  <c:v>70.494600265427763</c:v>
                </c:pt>
                <c:pt idx="556">
                  <c:v>70.461656468542174</c:v>
                </c:pt>
                <c:pt idx="557">
                  <c:v>70.428712671885322</c:v>
                </c:pt>
                <c:pt idx="558">
                  <c:v>70.395768875458799</c:v>
                </c:pt>
                <c:pt idx="559">
                  <c:v>70.362825079264539</c:v>
                </c:pt>
                <c:pt idx="560">
                  <c:v>70.329881283304246</c:v>
                </c:pt>
                <c:pt idx="561">
                  <c:v>70.296937487579697</c:v>
                </c:pt>
                <c:pt idx="562">
                  <c:v>70.263993692092754</c:v>
                </c:pt>
                <c:pt idx="563">
                  <c:v>70.231049896845093</c:v>
                </c:pt>
                <c:pt idx="564">
                  <c:v>70.198106101838647</c:v>
                </c:pt>
                <c:pt idx="565">
                  <c:v>70.16516230707515</c:v>
                </c:pt>
                <c:pt idx="566">
                  <c:v>70.132218512556577</c:v>
                </c:pt>
                <c:pt idx="567">
                  <c:v>70.099274718284633</c:v>
                </c:pt>
                <c:pt idx="568">
                  <c:v>70.066330924261379</c:v>
                </c:pt>
                <c:pt idx="569">
                  <c:v>70.033387130488563</c:v>
                </c:pt>
                <c:pt idx="570">
                  <c:v>70.000443336968146</c:v>
                </c:pt>
                <c:pt idx="571">
                  <c:v>69.967499543702118</c:v>
                </c:pt>
                <c:pt idx="572">
                  <c:v>69.934555750692198</c:v>
                </c:pt>
                <c:pt idx="573">
                  <c:v>69.901611957940702</c:v>
                </c:pt>
                <c:pt idx="574">
                  <c:v>69.868668165449307</c:v>
                </c:pt>
                <c:pt idx="575">
                  <c:v>69.835724373220046</c:v>
                </c:pt>
                <c:pt idx="576">
                  <c:v>69.802780581254865</c:v>
                </c:pt>
                <c:pt idx="577">
                  <c:v>69.769836789555939</c:v>
                </c:pt>
                <c:pt idx="578">
                  <c:v>69.736892998125228</c:v>
                </c:pt>
                <c:pt idx="579">
                  <c:v>69.703949206964751</c:v>
                </c:pt>
                <c:pt idx="580">
                  <c:v>69.671005416076554</c:v>
                </c:pt>
                <c:pt idx="581">
                  <c:v>69.638061625462655</c:v>
                </c:pt>
                <c:pt idx="582">
                  <c:v>69.605117835125213</c:v>
                </c:pt>
                <c:pt idx="583">
                  <c:v>69.572174045066447</c:v>
                </c:pt>
                <c:pt idx="584">
                  <c:v>69.539230255288288</c:v>
                </c:pt>
                <c:pt idx="585">
                  <c:v>69.506286465792869</c:v>
                </c:pt>
                <c:pt idx="586">
                  <c:v>69.473342676582547</c:v>
                </c:pt>
                <c:pt idx="587">
                  <c:v>69.440398887659299</c:v>
                </c:pt>
                <c:pt idx="588">
                  <c:v>69.407455099025384</c:v>
                </c:pt>
                <c:pt idx="589">
                  <c:v>69.374511310683062</c:v>
                </c:pt>
                <c:pt idx="590">
                  <c:v>69.341567522634421</c:v>
                </c:pt>
                <c:pt idx="591">
                  <c:v>69.30862373488182</c:v>
                </c:pt>
                <c:pt idx="592">
                  <c:v>69.275679947427392</c:v>
                </c:pt>
                <c:pt idx="593">
                  <c:v>69.24273616027358</c:v>
                </c:pt>
                <c:pt idx="594">
                  <c:v>69.209792373422459</c:v>
                </c:pt>
                <c:pt idx="595">
                  <c:v>69.176848586876446</c:v>
                </c:pt>
                <c:pt idx="596">
                  <c:v>69.143904800637983</c:v>
                </c:pt>
                <c:pt idx="597">
                  <c:v>69.110961014709162</c:v>
                </c:pt>
                <c:pt idx="598">
                  <c:v>69.078017229092538</c:v>
                </c:pt>
                <c:pt idx="599">
                  <c:v>69.045073443790358</c:v>
                </c:pt>
                <c:pt idx="600">
                  <c:v>69.01212965880508</c:v>
                </c:pt>
                <c:pt idx="601">
                  <c:v>68.979185874139134</c:v>
                </c:pt>
                <c:pt idx="602">
                  <c:v>68.946242089795021</c:v>
                </c:pt>
                <c:pt idx="603">
                  <c:v>68.913298305775101</c:v>
                </c:pt>
                <c:pt idx="604">
                  <c:v>68.880354522081703</c:v>
                </c:pt>
                <c:pt idx="605">
                  <c:v>68.847410738717585</c:v>
                </c:pt>
                <c:pt idx="606">
                  <c:v>68.814466955685049</c:v>
                </c:pt>
                <c:pt idx="607">
                  <c:v>68.781523172986809</c:v>
                </c:pt>
                <c:pt idx="608">
                  <c:v>68.748579390625096</c:v>
                </c:pt>
                <c:pt idx="609">
                  <c:v>68.71563560860281</c:v>
                </c:pt>
                <c:pt idx="610">
                  <c:v>68.682691826922436</c:v>
                </c:pt>
                <c:pt idx="611">
                  <c:v>68.649748045586449</c:v>
                </c:pt>
                <c:pt idx="612">
                  <c:v>68.616804264597576</c:v>
                </c:pt>
                <c:pt idx="613">
                  <c:v>68.583860483958404</c:v>
                </c:pt>
                <c:pt idx="614">
                  <c:v>68.550916703671646</c:v>
                </c:pt>
                <c:pt idx="615">
                  <c:v>68.517972923740075</c:v>
                </c:pt>
                <c:pt idx="616">
                  <c:v>68.485029144166205</c:v>
                </c:pt>
                <c:pt idx="617">
                  <c:v>68.45208536495295</c:v>
                </c:pt>
                <c:pt idx="618">
                  <c:v>68.419141586102867</c:v>
                </c:pt>
                <c:pt idx="619">
                  <c:v>68.386197807618785</c:v>
                </c:pt>
                <c:pt idx="620">
                  <c:v>68.353254029503617</c:v>
                </c:pt>
                <c:pt idx="621">
                  <c:v>68.320310251760048</c:v>
                </c:pt>
                <c:pt idx="622">
                  <c:v>68.287366474390851</c:v>
                </c:pt>
                <c:pt idx="623">
                  <c:v>68.254422697399036</c:v>
                </c:pt>
                <c:pt idx="624">
                  <c:v>68.221478920787334</c:v>
                </c:pt>
                <c:pt idx="625">
                  <c:v>68.188535144558898</c:v>
                </c:pt>
                <c:pt idx="626">
                  <c:v>68.155591368716244</c:v>
                </c:pt>
                <c:pt idx="627">
                  <c:v>68.122647593262542</c:v>
                </c:pt>
                <c:pt idx="628">
                  <c:v>68.089703818200789</c:v>
                </c:pt>
                <c:pt idx="629">
                  <c:v>68.056760043533842</c:v>
                </c:pt>
                <c:pt idx="630">
                  <c:v>68.023816269264827</c:v>
                </c:pt>
                <c:pt idx="631">
                  <c:v>67.990872495396715</c:v>
                </c:pt>
                <c:pt idx="632">
                  <c:v>67.957928721932589</c:v>
                </c:pt>
                <c:pt idx="633">
                  <c:v>67.924984948875519</c:v>
                </c:pt>
                <c:pt idx="634">
                  <c:v>67.892041176228517</c:v>
                </c:pt>
                <c:pt idx="635">
                  <c:v>67.859097403994767</c:v>
                </c:pt>
                <c:pt idx="636">
                  <c:v>67.826153632177579</c:v>
                </c:pt>
                <c:pt idx="637">
                  <c:v>67.793209860779783</c:v>
                </c:pt>
                <c:pt idx="638">
                  <c:v>67.760266089804858</c:v>
                </c:pt>
                <c:pt idx="639">
                  <c:v>67.727322319255876</c:v>
                </c:pt>
                <c:pt idx="640">
                  <c:v>67.694378549136076</c:v>
                </c:pt>
                <c:pt idx="641">
                  <c:v>67.661434779448896</c:v>
                </c:pt>
                <c:pt idx="642">
                  <c:v>67.628491010197507</c:v>
                </c:pt>
                <c:pt idx="643">
                  <c:v>67.595547241385162</c:v>
                </c:pt>
                <c:pt idx="644">
                  <c:v>67.562603473015372</c:v>
                </c:pt>
                <c:pt idx="645">
                  <c:v>67.529659705091291</c:v>
                </c:pt>
                <c:pt idx="646">
                  <c:v>67.4967159376165</c:v>
                </c:pt>
                <c:pt idx="647">
                  <c:v>67.463772170594368</c:v>
                </c:pt>
                <c:pt idx="648">
                  <c:v>67.430828404028262</c:v>
                </c:pt>
                <c:pt idx="649">
                  <c:v>67.39788463792172</c:v>
                </c:pt>
                <c:pt idx="650">
                  <c:v>67.364940872278311</c:v>
                </c:pt>
                <c:pt idx="651">
                  <c:v>67.331997107101344</c:v>
                </c:pt>
                <c:pt idx="652">
                  <c:v>67.299053342394643</c:v>
                </c:pt>
                <c:pt idx="653">
                  <c:v>67.266109578161675</c:v>
                </c:pt>
                <c:pt idx="654">
                  <c:v>67.233165814406092</c:v>
                </c:pt>
                <c:pt idx="655">
                  <c:v>67.200222051131306</c:v>
                </c:pt>
                <c:pt idx="656">
                  <c:v>67.16727828834118</c:v>
                </c:pt>
                <c:pt idx="657">
                  <c:v>67.13433452603941</c:v>
                </c:pt>
                <c:pt idx="658">
                  <c:v>67.101390764229663</c:v>
                </c:pt>
                <c:pt idx="659">
                  <c:v>67.068447002915647</c:v>
                </c:pt>
                <c:pt idx="660">
                  <c:v>67.035503242101285</c:v>
                </c:pt>
                <c:pt idx="661">
                  <c:v>67.002559481790186</c:v>
                </c:pt>
                <c:pt idx="662">
                  <c:v>66.969615721986372</c:v>
                </c:pt>
                <c:pt idx="663">
                  <c:v>66.936671962693538</c:v>
                </c:pt>
                <c:pt idx="664">
                  <c:v>66.903728203915719</c:v>
                </c:pt>
                <c:pt idx="665">
                  <c:v>66.870784445656597</c:v>
                </c:pt>
                <c:pt idx="666">
                  <c:v>66.837840687920476</c:v>
                </c:pt>
                <c:pt idx="667">
                  <c:v>66.804896930711038</c:v>
                </c:pt>
                <c:pt idx="668">
                  <c:v>66.77195317403249</c:v>
                </c:pt>
                <c:pt idx="669">
                  <c:v>66.73900941788871</c:v>
                </c:pt>
                <c:pt idx="670">
                  <c:v>66.706065662283919</c:v>
                </c:pt>
                <c:pt idx="671">
                  <c:v>66.673121907222026</c:v>
                </c:pt>
                <c:pt idx="672">
                  <c:v>66.640178152707435</c:v>
                </c:pt>
                <c:pt idx="673">
                  <c:v>66.607234398744083</c:v>
                </c:pt>
                <c:pt idx="674">
                  <c:v>66.574290645336276</c:v>
                </c:pt>
                <c:pt idx="675">
                  <c:v>66.541346892488221</c:v>
                </c:pt>
                <c:pt idx="676">
                  <c:v>66.508403140204294</c:v>
                </c:pt>
                <c:pt idx="677">
                  <c:v>66.475459388488531</c:v>
                </c:pt>
                <c:pt idx="678">
                  <c:v>66.442515637345437</c:v>
                </c:pt>
                <c:pt idx="679">
                  <c:v>66.409571886779418</c:v>
                </c:pt>
                <c:pt idx="680">
                  <c:v>66.376628136794736</c:v>
                </c:pt>
                <c:pt idx="681">
                  <c:v>66.343684387395797</c:v>
                </c:pt>
                <c:pt idx="682">
                  <c:v>66.310740638587163</c:v>
                </c:pt>
                <c:pt idx="683">
                  <c:v>66.277796890373267</c:v>
                </c:pt>
                <c:pt idx="684">
                  <c:v>66.244853142758885</c:v>
                </c:pt>
                <c:pt idx="685">
                  <c:v>66.211909395748066</c:v>
                </c:pt>
                <c:pt idx="686">
                  <c:v>66.178965649345955</c:v>
                </c:pt>
                <c:pt idx="687">
                  <c:v>66.146021903556843</c:v>
                </c:pt>
                <c:pt idx="688">
                  <c:v>66.113078158385449</c:v>
                </c:pt>
                <c:pt idx="689">
                  <c:v>66.080134413836589</c:v>
                </c:pt>
                <c:pt idx="690">
                  <c:v>66.047190669914826</c:v>
                </c:pt>
                <c:pt idx="691">
                  <c:v>66.014246926625162</c:v>
                </c:pt>
                <c:pt idx="692">
                  <c:v>65.981303183972273</c:v>
                </c:pt>
                <c:pt idx="693">
                  <c:v>65.948359441961074</c:v>
                </c:pt>
                <c:pt idx="694">
                  <c:v>65.915415700596299</c:v>
                </c:pt>
                <c:pt idx="695">
                  <c:v>65.882471959882963</c:v>
                </c:pt>
                <c:pt idx="696">
                  <c:v>65.849528219826098</c:v>
                </c:pt>
                <c:pt idx="697">
                  <c:v>65.816584480430691</c:v>
                </c:pt>
                <c:pt idx="698">
                  <c:v>65.783640741701618</c:v>
                </c:pt>
                <c:pt idx="699">
                  <c:v>65.750697003644262</c:v>
                </c:pt>
                <c:pt idx="700">
                  <c:v>65.717753266263358</c:v>
                </c:pt>
                <c:pt idx="701">
                  <c:v>65.684809529564191</c:v>
                </c:pt>
                <c:pt idx="702">
                  <c:v>65.651865793552119</c:v>
                </c:pt>
                <c:pt idx="703">
                  <c:v>65.6189220582323</c:v>
                </c:pt>
                <c:pt idx="704">
                  <c:v>65.585978323609893</c:v>
                </c:pt>
                <c:pt idx="705">
                  <c:v>65.553034589690199</c:v>
                </c:pt>
                <c:pt idx="706">
                  <c:v>65.520090856478717</c:v>
                </c:pt>
                <c:pt idx="707">
                  <c:v>65.487147123980748</c:v>
                </c:pt>
                <c:pt idx="708">
                  <c:v>65.454203392201791</c:v>
                </c:pt>
                <c:pt idx="709">
                  <c:v>65.421259661147232</c:v>
                </c:pt>
                <c:pt idx="710">
                  <c:v>65.388315930822699</c:v>
                </c:pt>
                <c:pt idx="711">
                  <c:v>65.35537220123355</c:v>
                </c:pt>
                <c:pt idx="712">
                  <c:v>65.322428472385653</c:v>
                </c:pt>
                <c:pt idx="713">
                  <c:v>65.289484744284437</c:v>
                </c:pt>
                <c:pt idx="714">
                  <c:v>65.256541016935543</c:v>
                </c:pt>
                <c:pt idx="715">
                  <c:v>65.22359729034504</c:v>
                </c:pt>
                <c:pt idx="716">
                  <c:v>65.190653564518399</c:v>
                </c:pt>
                <c:pt idx="717">
                  <c:v>65.157709839461404</c:v>
                </c:pt>
                <c:pt idx="718">
                  <c:v>65.124766115180236</c:v>
                </c:pt>
                <c:pt idx="719">
                  <c:v>65.091822391680466</c:v>
                </c:pt>
                <c:pt idx="720">
                  <c:v>65.058878668968262</c:v>
                </c:pt>
                <c:pt idx="721">
                  <c:v>65.025934947049336</c:v>
                </c:pt>
                <c:pt idx="722">
                  <c:v>64.992991225930041</c:v>
                </c:pt>
                <c:pt idx="723">
                  <c:v>64.960047505616416</c:v>
                </c:pt>
                <c:pt idx="724">
                  <c:v>64.927103786114458</c:v>
                </c:pt>
                <c:pt idx="725">
                  <c:v>64.89416006743042</c:v>
                </c:pt>
                <c:pt idx="726">
                  <c:v>64.861216349570682</c:v>
                </c:pt>
                <c:pt idx="727">
                  <c:v>64.828272632541172</c:v>
                </c:pt>
                <c:pt idx="728">
                  <c:v>64.795328916348453</c:v>
                </c:pt>
                <c:pt idx="729">
                  <c:v>64.762385200998821</c:v>
                </c:pt>
                <c:pt idx="730">
                  <c:v>64.729441486498743</c:v>
                </c:pt>
                <c:pt idx="731">
                  <c:v>64.696497772854741</c:v>
                </c:pt>
                <c:pt idx="732">
                  <c:v>64.663554060073182</c:v>
                </c:pt>
                <c:pt idx="733">
                  <c:v>64.630610348160758</c:v>
                </c:pt>
                <c:pt idx="734">
                  <c:v>64.597666637124036</c:v>
                </c:pt>
                <c:pt idx="735">
                  <c:v>64.564722926969594</c:v>
                </c:pt>
                <c:pt idx="736">
                  <c:v>64.531779217704411</c:v>
                </c:pt>
                <c:pt idx="737">
                  <c:v>64.498835509334953</c:v>
                </c:pt>
                <c:pt idx="738">
                  <c:v>64.465891801868182</c:v>
                </c:pt>
                <c:pt idx="739">
                  <c:v>64.432948095311048</c:v>
                </c:pt>
                <c:pt idx="740">
                  <c:v>64.400004389670315</c:v>
                </c:pt>
                <c:pt idx="741">
                  <c:v>64.36706068495306</c:v>
                </c:pt>
                <c:pt idx="742">
                  <c:v>64.334116981166403</c:v>
                </c:pt>
                <c:pt idx="743">
                  <c:v>64.30117327831725</c:v>
                </c:pt>
                <c:pt idx="744">
                  <c:v>64.26822957641275</c:v>
                </c:pt>
                <c:pt idx="745">
                  <c:v>64.235285875460136</c:v>
                </c:pt>
                <c:pt idx="746">
                  <c:v>64.202342175466811</c:v>
                </c:pt>
                <c:pt idx="747">
                  <c:v>64.169398476439824</c:v>
                </c:pt>
                <c:pt idx="748">
                  <c:v>64.136454778386721</c:v>
                </c:pt>
                <c:pt idx="749">
                  <c:v>64.103511081314863</c:v>
                </c:pt>
                <c:pt idx="750">
                  <c:v>64.070567385231755</c:v>
                </c:pt>
                <c:pt idx="751">
                  <c:v>64.037623690144741</c:v>
                </c:pt>
                <c:pt idx="752">
                  <c:v>64.004679996061626</c:v>
                </c:pt>
                <c:pt idx="753">
                  <c:v>63.971736302990003</c:v>
                </c:pt>
                <c:pt idx="754">
                  <c:v>63.938792610937334</c:v>
                </c:pt>
                <c:pt idx="755">
                  <c:v>63.905848919911826</c:v>
                </c:pt>
                <c:pt idx="756">
                  <c:v>63.872905229920896</c:v>
                </c:pt>
                <c:pt idx="757">
                  <c:v>63.839961540972716</c:v>
                </c:pt>
                <c:pt idx="758">
                  <c:v>63.807017853075052</c:v>
                </c:pt>
                <c:pt idx="759">
                  <c:v>63.77407416623587</c:v>
                </c:pt>
                <c:pt idx="760">
                  <c:v>63.741130480463426</c:v>
                </c:pt>
                <c:pt idx="761">
                  <c:v>63.70818679576567</c:v>
                </c:pt>
                <c:pt idx="762">
                  <c:v>63.675243112150739</c:v>
                </c:pt>
                <c:pt idx="763">
                  <c:v>63.642299429627087</c:v>
                </c:pt>
                <c:pt idx="764">
                  <c:v>63.609355748202873</c:v>
                </c:pt>
                <c:pt idx="765">
                  <c:v>63.576412067886558</c:v>
                </c:pt>
                <c:pt idx="766">
                  <c:v>63.54346838868647</c:v>
                </c:pt>
                <c:pt idx="767">
                  <c:v>63.510524710611193</c:v>
                </c:pt>
                <c:pt idx="768">
                  <c:v>63.477581033669196</c:v>
                </c:pt>
                <c:pt idx="769">
                  <c:v>63.444637357869155</c:v>
                </c:pt>
                <c:pt idx="770">
                  <c:v>63.411693683219845</c:v>
                </c:pt>
                <c:pt idx="771">
                  <c:v>63.378750009729913</c:v>
                </c:pt>
                <c:pt idx="772">
                  <c:v>63.345806337408312</c:v>
                </c:pt>
                <c:pt idx="773">
                  <c:v>63.312862666263889</c:v>
                </c:pt>
                <c:pt idx="774">
                  <c:v>63.279918996305497</c:v>
                </c:pt>
                <c:pt idx="775">
                  <c:v>63.246975327542323</c:v>
                </c:pt>
                <c:pt idx="776">
                  <c:v>63.214031659983299</c:v>
                </c:pt>
                <c:pt idx="777">
                  <c:v>63.181087993637789</c:v>
                </c:pt>
                <c:pt idx="778">
                  <c:v>63.148144328514924</c:v>
                </c:pt>
                <c:pt idx="779">
                  <c:v>63.11520066462387</c:v>
                </c:pt>
                <c:pt idx="780">
                  <c:v>63.08225700197432</c:v>
                </c:pt>
                <c:pt idx="781">
                  <c:v>63.049313340575466</c:v>
                </c:pt>
                <c:pt idx="782">
                  <c:v>63.016369680437052</c:v>
                </c:pt>
                <c:pt idx="783">
                  <c:v>62.983426021568533</c:v>
                </c:pt>
                <c:pt idx="784">
                  <c:v>62.950482363979532</c:v>
                </c:pt>
                <c:pt idx="785">
                  <c:v>62.917538707679853</c:v>
                </c:pt>
                <c:pt idx="786">
                  <c:v>62.884595052679359</c:v>
                </c:pt>
                <c:pt idx="787">
                  <c:v>62.851651398987855</c:v>
                </c:pt>
                <c:pt idx="788">
                  <c:v>62.818707746615388</c:v>
                </c:pt>
                <c:pt idx="789">
                  <c:v>62.785764095571963</c:v>
                </c:pt>
                <c:pt idx="790">
                  <c:v>62.752820445867769</c:v>
                </c:pt>
                <c:pt idx="791">
                  <c:v>62.719876797512867</c:v>
                </c:pt>
                <c:pt idx="792">
                  <c:v>62.686933150517525</c:v>
                </c:pt>
                <c:pt idx="793">
                  <c:v>62.653989504892294</c:v>
                </c:pt>
                <c:pt idx="794">
                  <c:v>62.621045860647371</c:v>
                </c:pt>
                <c:pt idx="795">
                  <c:v>62.588102217793498</c:v>
                </c:pt>
                <c:pt idx="796">
                  <c:v>62.555158576341078</c:v>
                </c:pt>
                <c:pt idx="797">
                  <c:v>62.522214936300848</c:v>
                </c:pt>
                <c:pt idx="798">
                  <c:v>62.489271297683544</c:v>
                </c:pt>
                <c:pt idx="799">
                  <c:v>62.456327660500037</c:v>
                </c:pt>
                <c:pt idx="800">
                  <c:v>62.423384024761148</c:v>
                </c:pt>
                <c:pt idx="801">
                  <c:v>62.390440390478133</c:v>
                </c:pt>
                <c:pt idx="802">
                  <c:v>62.357496757661707</c:v>
                </c:pt>
                <c:pt idx="803">
                  <c:v>62.324553126323352</c:v>
                </c:pt>
                <c:pt idx="804">
                  <c:v>62.291609496474187</c:v>
                </c:pt>
                <c:pt idx="805">
                  <c:v>62.258665868125519</c:v>
                </c:pt>
                <c:pt idx="806">
                  <c:v>62.225722241288764</c:v>
                </c:pt>
                <c:pt idx="807">
                  <c:v>62.192778615975548</c:v>
                </c:pt>
                <c:pt idx="808">
                  <c:v>62.159834992197304</c:v>
                </c:pt>
                <c:pt idx="809">
                  <c:v>62.126891369965939</c:v>
                </c:pt>
                <c:pt idx="810">
                  <c:v>62.093947749293108</c:v>
                </c:pt>
                <c:pt idx="811">
                  <c:v>62.061004130190554</c:v>
                </c:pt>
                <c:pt idx="812">
                  <c:v>62.028060512670493</c:v>
                </c:pt>
                <c:pt idx="813">
                  <c:v>61.99511689674484</c:v>
                </c:pt>
                <c:pt idx="814">
                  <c:v>61.962173282425688</c:v>
                </c:pt>
                <c:pt idx="815">
                  <c:v>61.929229669725245</c:v>
                </c:pt>
                <c:pt idx="816">
                  <c:v>61.896286058656038</c:v>
                </c:pt>
                <c:pt idx="817">
                  <c:v>61.863342449230252</c:v>
                </c:pt>
                <c:pt idx="818">
                  <c:v>61.830398841460536</c:v>
                </c:pt>
                <c:pt idx="819">
                  <c:v>61.797455235359507</c:v>
                </c:pt>
                <c:pt idx="820">
                  <c:v>61.76451163093985</c:v>
                </c:pt>
                <c:pt idx="821">
                  <c:v>61.731568028214284</c:v>
                </c:pt>
                <c:pt idx="822">
                  <c:v>61.698624427195696</c:v>
                </c:pt>
                <c:pt idx="823">
                  <c:v>61.665680827897276</c:v>
                </c:pt>
                <c:pt idx="824">
                  <c:v>61.632737230331998</c:v>
                </c:pt>
                <c:pt idx="825">
                  <c:v>61.599793634513048</c:v>
                </c:pt>
                <c:pt idx="826">
                  <c:v>61.566850040453609</c:v>
                </c:pt>
                <c:pt idx="827">
                  <c:v>61.533906448167308</c:v>
                </c:pt>
                <c:pt idx="828">
                  <c:v>61.50096285766756</c:v>
                </c:pt>
                <c:pt idx="829">
                  <c:v>61.468019268967865</c:v>
                </c:pt>
                <c:pt idx="830">
                  <c:v>61.435075682082072</c:v>
                </c:pt>
                <c:pt idx="831">
                  <c:v>61.402132097023994</c:v>
                </c:pt>
                <c:pt idx="832">
                  <c:v>61.369188513807408</c:v>
                </c:pt>
                <c:pt idx="833">
                  <c:v>61.336244932446363</c:v>
                </c:pt>
                <c:pt idx="834">
                  <c:v>61.303301352955103</c:v>
                </c:pt>
                <c:pt idx="835">
                  <c:v>61.270357775347861</c:v>
                </c:pt>
                <c:pt idx="836">
                  <c:v>61.237414199638849</c:v>
                </c:pt>
                <c:pt idx="837">
                  <c:v>61.204470625842539</c:v>
                </c:pt>
                <c:pt idx="838">
                  <c:v>61.171527053973584</c:v>
                </c:pt>
                <c:pt idx="839">
                  <c:v>61.138583484046606</c:v>
                </c:pt>
                <c:pt idx="840">
                  <c:v>61.105639916076406</c:v>
                </c:pt>
                <c:pt idx="841">
                  <c:v>61.072696350077827</c:v>
                </c:pt>
                <c:pt idx="842">
                  <c:v>61.039752786065897</c:v>
                </c:pt>
                <c:pt idx="843">
                  <c:v>61.006809224055907</c:v>
                </c:pt>
                <c:pt idx="844">
                  <c:v>60.973865664062956</c:v>
                </c:pt>
                <c:pt idx="845">
                  <c:v>60.940922106102384</c:v>
                </c:pt>
                <c:pt idx="846">
                  <c:v>60.907978550189753</c:v>
                </c:pt>
                <c:pt idx="847">
                  <c:v>60.875034996340361</c:v>
                </c:pt>
                <c:pt idx="848">
                  <c:v>60.84209144457035</c:v>
                </c:pt>
                <c:pt idx="849">
                  <c:v>60.809147894895332</c:v>
                </c:pt>
                <c:pt idx="850">
                  <c:v>60.776204347331237</c:v>
                </c:pt>
                <c:pt idx="851">
                  <c:v>60.743260801894188</c:v>
                </c:pt>
                <c:pt idx="852">
                  <c:v>60.710317258600313</c:v>
                </c:pt>
                <c:pt idx="853">
                  <c:v>60.67737371746616</c:v>
                </c:pt>
                <c:pt idx="854">
                  <c:v>60.644430178507832</c:v>
                </c:pt>
                <c:pt idx="855">
                  <c:v>60.611486641742154</c:v>
                </c:pt>
                <c:pt idx="856">
                  <c:v>60.578543107185652</c:v>
                </c:pt>
                <c:pt idx="857">
                  <c:v>60.545599574855309</c:v>
                </c:pt>
                <c:pt idx="858">
                  <c:v>60.51265604476788</c:v>
                </c:pt>
                <c:pt idx="859">
                  <c:v>60.479712516940623</c:v>
                </c:pt>
                <c:pt idx="860">
                  <c:v>60.446768991390634</c:v>
                </c:pt>
                <c:pt idx="861">
                  <c:v>60.4138254681353</c:v>
                </c:pt>
                <c:pt idx="862">
                  <c:v>60.380881947192051</c:v>
                </c:pt>
                <c:pt idx="863">
                  <c:v>60.347938428578594</c:v>
                </c:pt>
                <c:pt idx="864">
                  <c:v>60.314994912312621</c:v>
                </c:pt>
                <c:pt idx="865">
                  <c:v>60.282051398411845</c:v>
                </c:pt>
                <c:pt idx="866">
                  <c:v>60.249107886894457</c:v>
                </c:pt>
                <c:pt idx="867">
                  <c:v>60.216164377778526</c:v>
                </c:pt>
                <c:pt idx="868">
                  <c:v>60.183220871082469</c:v>
                </c:pt>
                <c:pt idx="869">
                  <c:v>60.150277366824469</c:v>
                </c:pt>
                <c:pt idx="870">
                  <c:v>60.117333865023276</c:v>
                </c:pt>
                <c:pt idx="871">
                  <c:v>60.08439036569753</c:v>
                </c:pt>
                <c:pt idx="872">
                  <c:v>60.051446868866094</c:v>
                </c:pt>
                <c:pt idx="873">
                  <c:v>60.01850337454799</c:v>
                </c:pt>
                <c:pt idx="874">
                  <c:v>59.985559882762267</c:v>
                </c:pt>
                <c:pt idx="875">
                  <c:v>59.952616393528359</c:v>
                </c:pt>
                <c:pt idx="876">
                  <c:v>59.91967290686538</c:v>
                </c:pt>
                <c:pt idx="877">
                  <c:v>59.886729422793287</c:v>
                </c:pt>
                <c:pt idx="878">
                  <c:v>59.853785941331552</c:v>
                </c:pt>
                <c:pt idx="879">
                  <c:v>59.820842462500167</c:v>
                </c:pt>
                <c:pt idx="880">
                  <c:v>59.787898986319028</c:v>
                </c:pt>
                <c:pt idx="881">
                  <c:v>59.754955512808536</c:v>
                </c:pt>
                <c:pt idx="882">
                  <c:v>59.722012041988826</c:v>
                </c:pt>
                <c:pt idx="883">
                  <c:v>59.689068573880427</c:v>
                </c:pt>
                <c:pt idx="884">
                  <c:v>59.656125108504057</c:v>
                </c:pt>
                <c:pt idx="885">
                  <c:v>59.623181645880507</c:v>
                </c:pt>
                <c:pt idx="886">
                  <c:v>59.590238186030547</c:v>
                </c:pt>
                <c:pt idx="887">
                  <c:v>59.557294728975585</c:v>
                </c:pt>
                <c:pt idx="888">
                  <c:v>59.524351274736716</c:v>
                </c:pt>
                <c:pt idx="889">
                  <c:v>59.491407823335301</c:v>
                </c:pt>
                <c:pt idx="890">
                  <c:v>59.458464374793223</c:v>
                </c:pt>
                <c:pt idx="891">
                  <c:v>59.425520929132027</c:v>
                </c:pt>
                <c:pt idx="892">
                  <c:v>59.392577486373604</c:v>
                </c:pt>
                <c:pt idx="893">
                  <c:v>59.359634046540236</c:v>
                </c:pt>
                <c:pt idx="894">
                  <c:v>59.326690609654101</c:v>
                </c:pt>
                <c:pt idx="895">
                  <c:v>59.293747175737664</c:v>
                </c:pt>
                <c:pt idx="896">
                  <c:v>59.260803744813479</c:v>
                </c:pt>
                <c:pt idx="897">
                  <c:v>59.227860316904462</c:v>
                </c:pt>
                <c:pt idx="898">
                  <c:v>59.194916892033447</c:v>
                </c:pt>
                <c:pt idx="899">
                  <c:v>59.161973470223536</c:v>
                </c:pt>
                <c:pt idx="900">
                  <c:v>59.129030051498113</c:v>
                </c:pt>
                <c:pt idx="901">
                  <c:v>59.096086635880695</c:v>
                </c:pt>
                <c:pt idx="902">
                  <c:v>59.063143223394817</c:v>
                </c:pt>
                <c:pt idx="903">
                  <c:v>59.030199814064297</c:v>
                </c:pt>
                <c:pt idx="904">
                  <c:v>58.997256407913461</c:v>
                </c:pt>
                <c:pt idx="905">
                  <c:v>58.964313004966222</c:v>
                </c:pt>
                <c:pt idx="906">
                  <c:v>58.931369605246971</c:v>
                </c:pt>
                <c:pt idx="907">
                  <c:v>58.898426208780485</c:v>
                </c:pt>
                <c:pt idx="908">
                  <c:v>58.865482815591335</c:v>
                </c:pt>
                <c:pt idx="909">
                  <c:v>58.832539425704624</c:v>
                </c:pt>
                <c:pt idx="910">
                  <c:v>58.799596039145321</c:v>
                </c:pt>
                <c:pt idx="911">
                  <c:v>58.766652655938934</c:v>
                </c:pt>
                <c:pt idx="912">
                  <c:v>58.733709276110858</c:v>
                </c:pt>
                <c:pt idx="913">
                  <c:v>58.700765899686886</c:v>
                </c:pt>
                <c:pt idx="914">
                  <c:v>58.66782252669281</c:v>
                </c:pt>
                <c:pt idx="915">
                  <c:v>58.634879157154963</c:v>
                </c:pt>
                <c:pt idx="916">
                  <c:v>58.601935791099507</c:v>
                </c:pt>
                <c:pt idx="917">
                  <c:v>58.568992428553045</c:v>
                </c:pt>
                <c:pt idx="918">
                  <c:v>58.536049069542145</c:v>
                </c:pt>
                <c:pt idx="919">
                  <c:v>58.503105714093891</c:v>
                </c:pt>
                <c:pt idx="920">
                  <c:v>58.4701623622352</c:v>
                </c:pt>
                <c:pt idx="921">
                  <c:v>58.437219013993634</c:v>
                </c:pt>
                <c:pt idx="922">
                  <c:v>58.404275669396526</c:v>
                </c:pt>
                <c:pt idx="923">
                  <c:v>58.371332328471873</c:v>
                </c:pt>
                <c:pt idx="924">
                  <c:v>58.338388991247328</c:v>
                </c:pt>
                <c:pt idx="925">
                  <c:v>58.305445657751314</c:v>
                </c:pt>
                <c:pt idx="926">
                  <c:v>58.272502328012081</c:v>
                </c:pt>
                <c:pt idx="927">
                  <c:v>58.239559002058357</c:v>
                </c:pt>
                <c:pt idx="928">
                  <c:v>58.206615679918741</c:v>
                </c:pt>
                <c:pt idx="929">
                  <c:v>58.173672361622344</c:v>
                </c:pt>
                <c:pt idx="930">
                  <c:v>58.140729047198604</c:v>
                </c:pt>
                <c:pt idx="931">
                  <c:v>58.10778573667686</c:v>
                </c:pt>
                <c:pt idx="932">
                  <c:v>58.074842430086733</c:v>
                </c:pt>
                <c:pt idx="933">
                  <c:v>58.041899127458301</c:v>
                </c:pt>
                <c:pt idx="934">
                  <c:v>58.008955828821769</c:v>
                </c:pt>
                <c:pt idx="935">
                  <c:v>57.976012534207335</c:v>
                </c:pt>
                <c:pt idx="936">
                  <c:v>57.943069243645844</c:v>
                </c:pt>
                <c:pt idx="937">
                  <c:v>57.910125957167857</c:v>
                </c:pt>
                <c:pt idx="938">
                  <c:v>57.877182674804772</c:v>
                </c:pt>
                <c:pt idx="939">
                  <c:v>57.84423939658771</c:v>
                </c:pt>
                <c:pt idx="940">
                  <c:v>57.811296122548342</c:v>
                </c:pt>
                <c:pt idx="941">
                  <c:v>57.778352852718378</c:v>
                </c:pt>
                <c:pt idx="942">
                  <c:v>57.745409587129963</c:v>
                </c:pt>
                <c:pt idx="943">
                  <c:v>57.712466325815292</c:v>
                </c:pt>
                <c:pt idx="944">
                  <c:v>57.679523068806951</c:v>
                </c:pt>
                <c:pt idx="945">
                  <c:v>57.646579816137695</c:v>
                </c:pt>
                <c:pt idx="946">
                  <c:v>57.613636567840743</c:v>
                </c:pt>
                <c:pt idx="947">
                  <c:v>57.58069332394907</c:v>
                </c:pt>
                <c:pt idx="948">
                  <c:v>57.547750084496471</c:v>
                </c:pt>
                <c:pt idx="949">
                  <c:v>57.514806849516511</c:v>
                </c:pt>
                <c:pt idx="950">
                  <c:v>57.481863619043445</c:v>
                </c:pt>
                <c:pt idx="951">
                  <c:v>57.448920393111365</c:v>
                </c:pt>
                <c:pt idx="952">
                  <c:v>57.415977171755152</c:v>
                </c:pt>
                <c:pt idx="953">
                  <c:v>57.383033955009381</c:v>
                </c:pt>
                <c:pt idx="954">
                  <c:v>57.350090742909202</c:v>
                </c:pt>
                <c:pt idx="955">
                  <c:v>57.317147535490108</c:v>
                </c:pt>
                <c:pt idx="956">
                  <c:v>57.284204332787574</c:v>
                </c:pt>
                <c:pt idx="957">
                  <c:v>57.251261134837613</c:v>
                </c:pt>
                <c:pt idx="958">
                  <c:v>57.218317941676247</c:v>
                </c:pt>
                <c:pt idx="959">
                  <c:v>57.185374753340184</c:v>
                </c:pt>
                <c:pt idx="960">
                  <c:v>57.15243156986601</c:v>
                </c:pt>
                <c:pt idx="961">
                  <c:v>57.119488391290588</c:v>
                </c:pt>
                <c:pt idx="962">
                  <c:v>57.086545217651512</c:v>
                </c:pt>
                <c:pt idx="963">
                  <c:v>57.053602048986136</c:v>
                </c:pt>
                <c:pt idx="964">
                  <c:v>57.020658885332494</c:v>
                </c:pt>
                <c:pt idx="965">
                  <c:v>56.987715726728567</c:v>
                </c:pt>
                <c:pt idx="966">
                  <c:v>56.954772573212971</c:v>
                </c:pt>
                <c:pt idx="967">
                  <c:v>56.92182942482431</c:v>
                </c:pt>
                <c:pt idx="968">
                  <c:v>56.888886281601607</c:v>
                </c:pt>
                <c:pt idx="969">
                  <c:v>56.855943143584184</c:v>
                </c:pt>
                <c:pt idx="970">
                  <c:v>56.823000010811782</c:v>
                </c:pt>
                <c:pt idx="971">
                  <c:v>56.790056883324247</c:v>
                </c:pt>
                <c:pt idx="972">
                  <c:v>56.757113761161904</c:v>
                </c:pt>
                <c:pt idx="973">
                  <c:v>56.724170644365032</c:v>
                </c:pt>
                <c:pt idx="974">
                  <c:v>56.691227532974779</c:v>
                </c:pt>
                <c:pt idx="975">
                  <c:v>56.6582844270322</c:v>
                </c:pt>
                <c:pt idx="976">
                  <c:v>56.625341326578692</c:v>
                </c:pt>
                <c:pt idx="977">
                  <c:v>56.592398231656098</c:v>
                </c:pt>
                <c:pt idx="978">
                  <c:v>56.559455142306483</c:v>
                </c:pt>
                <c:pt idx="979">
                  <c:v>56.526512058572379</c:v>
                </c:pt>
                <c:pt idx="980">
                  <c:v>56.493568980496434</c:v>
                </c:pt>
                <c:pt idx="981">
                  <c:v>56.460625908121628</c:v>
                </c:pt>
                <c:pt idx="982">
                  <c:v>56.427682841491574</c:v>
                </c:pt>
                <c:pt idx="983">
                  <c:v>56.394739780649871</c:v>
                </c:pt>
                <c:pt idx="984">
                  <c:v>56.361796725640716</c:v>
                </c:pt>
                <c:pt idx="985">
                  <c:v>56.32885367650826</c:v>
                </c:pt>
                <c:pt idx="986">
                  <c:v>56.29591063329751</c:v>
                </c:pt>
                <c:pt idx="987">
                  <c:v>56.26296759605335</c:v>
                </c:pt>
                <c:pt idx="988">
                  <c:v>56.230024564821278</c:v>
                </c:pt>
                <c:pt idx="989">
                  <c:v>56.19708153964698</c:v>
                </c:pt>
                <c:pt idx="990">
                  <c:v>56.164138520576763</c:v>
                </c:pt>
                <c:pt idx="991">
                  <c:v>56.131195507656884</c:v>
                </c:pt>
                <c:pt idx="992">
                  <c:v>56.098252500934287</c:v>
                </c:pt>
                <c:pt idx="993">
                  <c:v>56.065309500456088</c:v>
                </c:pt>
                <c:pt idx="994">
                  <c:v>56.032366506269867</c:v>
                </c:pt>
                <c:pt idx="995">
                  <c:v>55.99942351842347</c:v>
                </c:pt>
                <c:pt idx="996">
                  <c:v>55.966480536965051</c:v>
                </c:pt>
                <c:pt idx="997">
                  <c:v>55.933537561943481</c:v>
                </c:pt>
                <c:pt idx="998">
                  <c:v>55.900594593407654</c:v>
                </c:pt>
                <c:pt idx="999">
                  <c:v>55.8676516314069</c:v>
                </c:pt>
                <c:pt idx="1000">
                  <c:v>55.834708675990854</c:v>
                </c:pt>
                <c:pt idx="1001">
                  <c:v>55.801765727209983</c:v>
                </c:pt>
                <c:pt idx="1002">
                  <c:v>55.768822785114487</c:v>
                </c:pt>
                <c:pt idx="1003">
                  <c:v>55.735879849755278</c:v>
                </c:pt>
                <c:pt idx="1004">
                  <c:v>55.702936921183863</c:v>
                </c:pt>
                <c:pt idx="1005">
                  <c:v>55.669993999451648</c:v>
                </c:pt>
                <c:pt idx="1006">
                  <c:v>55.637051084610874</c:v>
                </c:pt>
                <c:pt idx="1007">
                  <c:v>55.604108176713751</c:v>
                </c:pt>
                <c:pt idx="1008">
                  <c:v>55.571165275813442</c:v>
                </c:pt>
                <c:pt idx="1009">
                  <c:v>55.538222381962967</c:v>
                </c:pt>
                <c:pt idx="1010">
                  <c:v>55.505279495216271</c:v>
                </c:pt>
                <c:pt idx="1011">
                  <c:v>55.472336615627071</c:v>
                </c:pt>
                <c:pt idx="1012">
                  <c:v>55.4393937432501</c:v>
                </c:pt>
                <c:pt idx="1013">
                  <c:v>55.40645087814017</c:v>
                </c:pt>
                <c:pt idx="1014">
                  <c:v>55.373508020352546</c:v>
                </c:pt>
                <c:pt idx="1015">
                  <c:v>55.340565169943105</c:v>
                </c:pt>
                <c:pt idx="1016">
                  <c:v>55.307622326967831</c:v>
                </c:pt>
                <c:pt idx="1017">
                  <c:v>55.27467949148339</c:v>
                </c:pt>
                <c:pt idx="1018">
                  <c:v>55.241736663546888</c:v>
                </c:pt>
                <c:pt idx="1019">
                  <c:v>55.208793843215759</c:v>
                </c:pt>
                <c:pt idx="1020">
                  <c:v>55.175851030547804</c:v>
                </c:pt>
                <c:pt idx="1021">
                  <c:v>55.142908225601246</c:v>
                </c:pt>
                <c:pt idx="1022">
                  <c:v>55.109965428435103</c:v>
                </c:pt>
                <c:pt idx="1023">
                  <c:v>55.077022639108506</c:v>
                </c:pt>
                <c:pt idx="1024">
                  <c:v>55.044079857681069</c:v>
                </c:pt>
                <c:pt idx="1025">
                  <c:v>55.011137084212976</c:v>
                </c:pt>
                <c:pt idx="1026">
                  <c:v>54.978194318764757</c:v>
                </c:pt>
                <c:pt idx="1027">
                  <c:v>54.94525156139759</c:v>
                </c:pt>
                <c:pt idx="1028">
                  <c:v>54.912308812172753</c:v>
                </c:pt>
                <c:pt idx="1029">
                  <c:v>54.87936607115244</c:v>
                </c:pt>
                <c:pt idx="1030">
                  <c:v>54.846423338398864</c:v>
                </c:pt>
                <c:pt idx="1031">
                  <c:v>54.813480613975273</c:v>
                </c:pt>
                <c:pt idx="1032">
                  <c:v>54.780537897944804</c:v>
                </c:pt>
                <c:pt idx="1033">
                  <c:v>54.747595190371413</c:v>
                </c:pt>
                <c:pt idx="1034">
                  <c:v>54.71465249131959</c:v>
                </c:pt>
                <c:pt idx="1035">
                  <c:v>54.681709800853881</c:v>
                </c:pt>
                <c:pt idx="1036">
                  <c:v>54.648767119040009</c:v>
                </c:pt>
                <c:pt idx="1037">
                  <c:v>54.615824445943659</c:v>
                </c:pt>
                <c:pt idx="1038">
                  <c:v>54.582881781631102</c:v>
                </c:pt>
                <c:pt idx="1039">
                  <c:v>54.549939126169335</c:v>
                </c:pt>
                <c:pt idx="1040">
                  <c:v>54.516996479625618</c:v>
                </c:pt>
                <c:pt idx="1041">
                  <c:v>54.484053842067937</c:v>
                </c:pt>
                <c:pt idx="1042">
                  <c:v>54.45111121356441</c:v>
                </c:pt>
                <c:pt idx="1043">
                  <c:v>54.418168594184415</c:v>
                </c:pt>
                <c:pt idx="1044">
                  <c:v>54.385225983997017</c:v>
                </c:pt>
                <c:pt idx="1045">
                  <c:v>54.35228338307239</c:v>
                </c:pt>
                <c:pt idx="1046">
                  <c:v>54.319340791480847</c:v>
                </c:pt>
                <c:pt idx="1047">
                  <c:v>54.28639820929348</c:v>
                </c:pt>
                <c:pt idx="1048">
                  <c:v>54.253455636582018</c:v>
                </c:pt>
                <c:pt idx="1049">
                  <c:v>54.220513073418353</c:v>
                </c:pt>
                <c:pt idx="1050">
                  <c:v>54.187570519875379</c:v>
                </c:pt>
                <c:pt idx="1051">
                  <c:v>54.154627976026177</c:v>
                </c:pt>
                <c:pt idx="1052">
                  <c:v>54.121685441944621</c:v>
                </c:pt>
                <c:pt idx="1053">
                  <c:v>54.08874291770482</c:v>
                </c:pt>
                <c:pt idx="1054">
                  <c:v>54.05580040338198</c:v>
                </c:pt>
                <c:pt idx="1055">
                  <c:v>54.022857899051417</c:v>
                </c:pt>
                <c:pt idx="1056">
                  <c:v>53.989915404789066</c:v>
                </c:pt>
                <c:pt idx="1057">
                  <c:v>53.956972920671838</c:v>
                </c:pt>
                <c:pt idx="1058">
                  <c:v>53.924030446776776</c:v>
                </c:pt>
                <c:pt idx="1059">
                  <c:v>53.891087983181521</c:v>
                </c:pt>
                <c:pt idx="1060">
                  <c:v>53.858145529964915</c:v>
                </c:pt>
                <c:pt idx="1061">
                  <c:v>53.825203087205622</c:v>
                </c:pt>
                <c:pt idx="1062">
                  <c:v>53.792260654983124</c:v>
                </c:pt>
                <c:pt idx="1063">
                  <c:v>53.759318233377833</c:v>
                </c:pt>
                <c:pt idx="1064">
                  <c:v>53.72637582247058</c:v>
                </c:pt>
                <c:pt idx="1065">
                  <c:v>53.693433422342494</c:v>
                </c:pt>
                <c:pt idx="1066">
                  <c:v>53.660491033075914</c:v>
                </c:pt>
                <c:pt idx="1067">
                  <c:v>53.627548654753411</c:v>
                </c:pt>
                <c:pt idx="1068">
                  <c:v>53.594606287458205</c:v>
                </c:pt>
                <c:pt idx="1069">
                  <c:v>53.561663931274275</c:v>
                </c:pt>
                <c:pt idx="1070">
                  <c:v>53.528721586286224</c:v>
                </c:pt>
                <c:pt idx="1071">
                  <c:v>53.495779252579119</c:v>
                </c:pt>
                <c:pt idx="1072">
                  <c:v>53.462836930238865</c:v>
                </c:pt>
                <c:pt idx="1073">
                  <c:v>53.429894619352083</c:v>
                </c:pt>
                <c:pt idx="1074">
                  <c:v>53.396952320005788</c:v>
                </c:pt>
                <c:pt idx="1075">
                  <c:v>53.364010032287901</c:v>
                </c:pt>
                <c:pt idx="1076">
                  <c:v>53.331067756286899</c:v>
                </c:pt>
                <c:pt idx="1077">
                  <c:v>53.298125492091955</c:v>
                </c:pt>
                <c:pt idx="1078">
                  <c:v>53.265183239792854</c:v>
                </c:pt>
                <c:pt idx="1079">
                  <c:v>53.232240999480112</c:v>
                </c:pt>
                <c:pt idx="1080">
                  <c:v>53.199298771245097</c:v>
                </c:pt>
                <c:pt idx="1081">
                  <c:v>53.166356555179568</c:v>
                </c:pt>
                <c:pt idx="1082">
                  <c:v>53.133414351376203</c:v>
                </c:pt>
                <c:pt idx="1083">
                  <c:v>53.100472159928323</c:v>
                </c:pt>
                <c:pt idx="1084">
                  <c:v>53.067529980929855</c:v>
                </c:pt>
                <c:pt idx="1085">
                  <c:v>53.034587814475664</c:v>
                </c:pt>
                <c:pt idx="1086">
                  <c:v>53.001645660661147</c:v>
                </c:pt>
                <c:pt idx="1087">
                  <c:v>52.968703519582512</c:v>
                </c:pt>
                <c:pt idx="1088">
                  <c:v>52.935761391336584</c:v>
                </c:pt>
                <c:pt idx="1089">
                  <c:v>52.90281927602117</c:v>
                </c:pt>
                <c:pt idx="1090">
                  <c:v>52.869877173734629</c:v>
                </c:pt>
                <c:pt idx="1091">
                  <c:v>52.836935084575984</c:v>
                </c:pt>
                <c:pt idx="1092">
                  <c:v>52.803993008645307</c:v>
                </c:pt>
                <c:pt idx="1093">
                  <c:v>52.771050946043083</c:v>
                </c:pt>
                <c:pt idx="1094">
                  <c:v>52.738108896870884</c:v>
                </c:pt>
                <c:pt idx="1095">
                  <c:v>52.705166861230765</c:v>
                </c:pt>
                <c:pt idx="1096">
                  <c:v>52.672224839225862</c:v>
                </c:pt>
                <c:pt idx="1097">
                  <c:v>52.63928283095985</c:v>
                </c:pt>
                <c:pt idx="1098">
                  <c:v>52.606340836537271</c:v>
                </c:pt>
                <c:pt idx="1099">
                  <c:v>52.573398856063335</c:v>
                </c:pt>
                <c:pt idx="1100">
                  <c:v>52.540456889644453</c:v>
                </c:pt>
                <c:pt idx="1101">
                  <c:v>52.507514937387313</c:v>
                </c:pt>
                <c:pt idx="1102">
                  <c:v>52.474572999399918</c:v>
                </c:pt>
                <c:pt idx="1103">
                  <c:v>52.441631075790639</c:v>
                </c:pt>
                <c:pt idx="1104">
                  <c:v>52.408689166669063</c:v>
                </c:pt>
                <c:pt idx="1105">
                  <c:v>52.375747272145333</c:v>
                </c:pt>
                <c:pt idx="1106">
                  <c:v>52.34280539233049</c:v>
                </c:pt>
                <c:pt idx="1107">
                  <c:v>52.309863527336418</c:v>
                </c:pt>
                <c:pt idx="1108">
                  <c:v>52.276921677275965</c:v>
                </c:pt>
                <c:pt idx="1109">
                  <c:v>52.243979842262782</c:v>
                </c:pt>
                <c:pt idx="1110">
                  <c:v>52.211038022411302</c:v>
                </c:pt>
                <c:pt idx="1111">
                  <c:v>52.178096217837009</c:v>
                </c:pt>
                <c:pt idx="1112">
                  <c:v>52.145154428656042</c:v>
                </c:pt>
                <c:pt idx="1113">
                  <c:v>52.112212654985449</c:v>
                </c:pt>
                <c:pt idx="1114">
                  <c:v>52.07927089694347</c:v>
                </c:pt>
                <c:pt idx="1115">
                  <c:v>52.04632915464876</c:v>
                </c:pt>
                <c:pt idx="1116">
                  <c:v>52.01338742822135</c:v>
                </c:pt>
                <c:pt idx="1117">
                  <c:v>51.980445717781819</c:v>
                </c:pt>
                <c:pt idx="1118">
                  <c:v>51.947504023451863</c:v>
                </c:pt>
                <c:pt idx="1119">
                  <c:v>51.914562345354092</c:v>
                </c:pt>
                <c:pt idx="1120">
                  <c:v>51.881620683612027</c:v>
                </c:pt>
                <c:pt idx="1121">
                  <c:v>51.848679038349886</c:v>
                </c:pt>
                <c:pt idx="1122">
                  <c:v>51.815737409693334</c:v>
                </c:pt>
                <c:pt idx="1123">
                  <c:v>51.782795797768742</c:v>
                </c:pt>
                <c:pt idx="1124">
                  <c:v>51.749854202703034</c:v>
                </c:pt>
                <c:pt idx="1125">
                  <c:v>51.716912624624882</c:v>
                </c:pt>
                <c:pt idx="1126">
                  <c:v>51.683971063663314</c:v>
                </c:pt>
                <c:pt idx="1127">
                  <c:v>51.65102951994858</c:v>
                </c:pt>
                <c:pt idx="1128">
                  <c:v>51.618087993611979</c:v>
                </c:pt>
                <c:pt idx="1129">
                  <c:v>51.585146484785582</c:v>
                </c:pt>
                <c:pt idx="1130">
                  <c:v>51.552204993602757</c:v>
                </c:pt>
                <c:pt idx="1131">
                  <c:v>51.519263520197633</c:v>
                </c:pt>
                <c:pt idx="1132">
                  <c:v>51.486322064705504</c:v>
                </c:pt>
                <c:pt idx="1133">
                  <c:v>51.45338062726276</c:v>
                </c:pt>
                <c:pt idx="1134">
                  <c:v>51.420439208006421</c:v>
                </c:pt>
                <c:pt idx="1135">
                  <c:v>51.387497807075164</c:v>
                </c:pt>
                <c:pt idx="1136">
                  <c:v>51.354556424608191</c:v>
                </c:pt>
                <c:pt idx="1137">
                  <c:v>51.32161506074614</c:v>
                </c:pt>
                <c:pt idx="1138">
                  <c:v>51.288673715630331</c:v>
                </c:pt>
                <c:pt idx="1139">
                  <c:v>51.255732389403477</c:v>
                </c:pt>
                <c:pt idx="1140">
                  <c:v>51.222791082209405</c:v>
                </c:pt>
                <c:pt idx="1141">
                  <c:v>51.189849794192739</c:v>
                </c:pt>
                <c:pt idx="1142">
                  <c:v>51.15690852549946</c:v>
                </c:pt>
                <c:pt idx="1143">
                  <c:v>51.123967276276545</c:v>
                </c:pt>
                <c:pt idx="1144">
                  <c:v>51.091026046672077</c:v>
                </c:pt>
                <c:pt idx="1145">
                  <c:v>51.058084836835377</c:v>
                </c:pt>
                <c:pt idx="1146">
                  <c:v>51.025143646916717</c:v>
                </c:pt>
                <c:pt idx="1147">
                  <c:v>50.992202477067686</c:v>
                </c:pt>
                <c:pt idx="1148">
                  <c:v>50.959261327440863</c:v>
                </c:pt>
                <c:pt idx="1149">
                  <c:v>50.926320198190204</c:v>
                </c:pt>
                <c:pt idx="1150">
                  <c:v>50.89337908947077</c:v>
                </c:pt>
                <c:pt idx="1151">
                  <c:v>50.860438001438446</c:v>
                </c:pt>
                <c:pt idx="1152">
                  <c:v>50.827496934250874</c:v>
                </c:pt>
                <c:pt idx="1153">
                  <c:v>50.79455588806654</c:v>
                </c:pt>
                <c:pt idx="1154">
                  <c:v>50.761614863045139</c:v>
                </c:pt>
                <c:pt idx="1155">
                  <c:v>50.728673859347744</c:v>
                </c:pt>
                <c:pt idx="1156">
                  <c:v>50.695732877136479</c:v>
                </c:pt>
                <c:pt idx="1157">
                  <c:v>50.662791916574804</c:v>
                </c:pt>
                <c:pt idx="1158">
                  <c:v>50.629850977827495</c:v>
                </c:pt>
                <c:pt idx="1159">
                  <c:v>50.596910061060349</c:v>
                </c:pt>
                <c:pt idx="1160">
                  <c:v>50.563969166440529</c:v>
                </c:pt>
                <c:pt idx="1161">
                  <c:v>50.531028294136611</c:v>
                </c:pt>
                <c:pt idx="1162">
                  <c:v>50.49808744431833</c:v>
                </c:pt>
                <c:pt idx="1163">
                  <c:v>50.465146617156677</c:v>
                </c:pt>
                <c:pt idx="1164">
                  <c:v>50.432205812823881</c:v>
                </c:pt>
                <c:pt idx="1165">
                  <c:v>50.399265031493741</c:v>
                </c:pt>
                <c:pt idx="1166">
                  <c:v>50.366324273341128</c:v>
                </c:pt>
                <c:pt idx="1167">
                  <c:v>50.3333835385424</c:v>
                </c:pt>
                <c:pt idx="1168">
                  <c:v>50.300442827275148</c:v>
                </c:pt>
                <c:pt idx="1169">
                  <c:v>50.267502139718246</c:v>
                </c:pt>
                <c:pt idx="1170">
                  <c:v>50.234561476052228</c:v>
                </c:pt>
                <c:pt idx="1171">
                  <c:v>50.201620836458574</c:v>
                </c:pt>
                <c:pt idx="1172">
                  <c:v>50.168680221120532</c:v>
                </c:pt>
                <c:pt idx="1173">
                  <c:v>50.135739630222588</c:v>
                </c:pt>
                <c:pt idx="1174">
                  <c:v>50.102799063950499</c:v>
                </c:pt>
                <c:pt idx="1175">
                  <c:v>50.069858522491685</c:v>
                </c:pt>
                <c:pt idx="1176">
                  <c:v>50.036918006034618</c:v>
                </c:pt>
                <c:pt idx="1177">
                  <c:v>50.003977514769758</c:v>
                </c:pt>
                <c:pt idx="1178">
                  <c:v>49.971037048888576</c:v>
                </c:pt>
                <c:pt idx="1179">
                  <c:v>49.938096608584068</c:v>
                </c:pt>
                <c:pt idx="1180">
                  <c:v>49.905156194050655</c:v>
                </c:pt>
                <c:pt idx="1181">
                  <c:v>49.872215805484615</c:v>
                </c:pt>
                <c:pt idx="1182">
                  <c:v>49.839275443083196</c:v>
                </c:pt>
                <c:pt idx="1183">
                  <c:v>49.80633510704542</c:v>
                </c:pt>
                <c:pt idx="1184">
                  <c:v>49.773394797571804</c:v>
                </c:pt>
                <c:pt idx="1185">
                  <c:v>49.740454514864361</c:v>
                </c:pt>
                <c:pt idx="1186">
                  <c:v>49.707514259126555</c:v>
                </c:pt>
                <c:pt idx="1187">
                  <c:v>49.674574030563775</c:v>
                </c:pt>
                <c:pt idx="1188">
                  <c:v>49.64163382938213</c:v>
                </c:pt>
                <c:pt idx="1189">
                  <c:v>49.608693655790297</c:v>
                </c:pt>
                <c:pt idx="1190">
                  <c:v>49.575753509997952</c:v>
                </c:pt>
                <c:pt idx="1191">
                  <c:v>49.542813392216544</c:v>
                </c:pt>
                <c:pt idx="1192">
                  <c:v>49.509873302658775</c:v>
                </c:pt>
                <c:pt idx="1193">
                  <c:v>49.476933241539641</c:v>
                </c:pt>
                <c:pt idx="1194">
                  <c:v>49.443993209075209</c:v>
                </c:pt>
                <c:pt idx="1195">
                  <c:v>49.411053205483313</c:v>
                </c:pt>
                <c:pt idx="1196">
                  <c:v>49.378113230983629</c:v>
                </c:pt>
                <c:pt idx="1197">
                  <c:v>49.345173285797316</c:v>
                </c:pt>
                <c:pt idx="1198">
                  <c:v>49.312233370147226</c:v>
                </c:pt>
                <c:pt idx="1199">
                  <c:v>49.279293484258027</c:v>
                </c:pt>
                <c:pt idx="1200">
                  <c:v>49.246353628355841</c:v>
                </c:pt>
                <c:pt idx="1201">
                  <c:v>49.213413802668875</c:v>
                </c:pt>
                <c:pt idx="1202">
                  <c:v>49.180474007426731</c:v>
                </c:pt>
                <c:pt idx="1203">
                  <c:v>49.147534242860871</c:v>
                </c:pt>
                <c:pt idx="1204">
                  <c:v>49.114594509204707</c:v>
                </c:pt>
                <c:pt idx="1205">
                  <c:v>49.08165480669301</c:v>
                </c:pt>
                <c:pt idx="1206">
                  <c:v>49.048715135562723</c:v>
                </c:pt>
                <c:pt idx="1207">
                  <c:v>49.015775496052434</c:v>
                </c:pt>
                <c:pt idx="1208">
                  <c:v>48.982835888402505</c:v>
                </c:pt>
                <c:pt idx="1209">
                  <c:v>48.949896312855181</c:v>
                </c:pt>
                <c:pt idx="1210">
                  <c:v>48.916956769654419</c:v>
                </c:pt>
                <c:pt idx="1211">
                  <c:v>48.884017259046324</c:v>
                </c:pt>
                <c:pt idx="1212">
                  <c:v>48.851077781278526</c:v>
                </c:pt>
                <c:pt idx="1213">
                  <c:v>48.81813833660086</c:v>
                </c:pt>
                <c:pt idx="1214">
                  <c:v>48.785198925264666</c:v>
                </c:pt>
                <c:pt idx="1215">
                  <c:v>48.752259547523536</c:v>
                </c:pt>
                <c:pt idx="1216">
                  <c:v>48.719320203632918</c:v>
                </c:pt>
                <c:pt idx="1217">
                  <c:v>48.686380893849979</c:v>
                </c:pt>
                <c:pt idx="1218">
                  <c:v>48.653441618434115</c:v>
                </c:pt>
                <c:pt idx="1219">
                  <c:v>48.620502377646588</c:v>
                </c:pt>
                <c:pt idx="1220">
                  <c:v>48.58756317175061</c:v>
                </c:pt>
                <c:pt idx="1221">
                  <c:v>48.554624001011362</c:v>
                </c:pt>
                <c:pt idx="1222">
                  <c:v>48.521684865696159</c:v>
                </c:pt>
                <c:pt idx="1223">
                  <c:v>48.488745766074352</c:v>
                </c:pt>
                <c:pt idx="1224">
                  <c:v>48.45580670241705</c:v>
                </c:pt>
                <c:pt idx="1225">
                  <c:v>48.422867674997704</c:v>
                </c:pt>
                <c:pt idx="1226">
                  <c:v>48.389928684091828</c:v>
                </c:pt>
                <c:pt idx="1227">
                  <c:v>48.356989729976966</c:v>
                </c:pt>
                <c:pt idx="1228">
                  <c:v>48.324050812932704</c:v>
                </c:pt>
                <c:pt idx="1229">
                  <c:v>48.291111933240884</c:v>
                </c:pt>
                <c:pt idx="1230">
                  <c:v>48.258173091185142</c:v>
                </c:pt>
                <c:pt idx="1231">
                  <c:v>48.225234287051968</c:v>
                </c:pt>
                <c:pt idx="1232">
                  <c:v>48.192295521129232</c:v>
                </c:pt>
                <c:pt idx="1233">
                  <c:v>48.159356793707659</c:v>
                </c:pt>
                <c:pt idx="1234">
                  <c:v>48.126418105079566</c:v>
                </c:pt>
                <c:pt idx="1235">
                  <c:v>48.093479455539985</c:v>
                </c:pt>
                <c:pt idx="1236">
                  <c:v>48.060540845385859</c:v>
                </c:pt>
                <c:pt idx="1237">
                  <c:v>48.027602274916568</c:v>
                </c:pt>
                <c:pt idx="1238">
                  <c:v>47.994663744433723</c:v>
                </c:pt>
                <c:pt idx="1239">
                  <c:v>47.961725254241372</c:v>
                </c:pt>
                <c:pt idx="1240">
                  <c:v>47.928786804645462</c:v>
                </c:pt>
                <c:pt idx="1241">
                  <c:v>47.89584839595453</c:v>
                </c:pt>
                <c:pt idx="1242">
                  <c:v>47.862910028479519</c:v>
                </c:pt>
                <c:pt idx="1243">
                  <c:v>47.829971702533641</c:v>
                </c:pt>
                <c:pt idx="1244">
                  <c:v>47.79703341843252</c:v>
                </c:pt>
                <c:pt idx="1245">
                  <c:v>47.764095176494038</c:v>
                </c:pt>
                <c:pt idx="1246">
                  <c:v>47.731156977038644</c:v>
                </c:pt>
                <c:pt idx="1247">
                  <c:v>47.698218820389037</c:v>
                </c:pt>
                <c:pt idx="1248">
                  <c:v>47.66528070687059</c:v>
                </c:pt>
                <c:pt idx="1249">
                  <c:v>47.632342636811238</c:v>
                </c:pt>
                <c:pt idx="1250">
                  <c:v>47.599404610540859</c:v>
                </c:pt>
                <c:pt idx="1251">
                  <c:v>47.566466628392234</c:v>
                </c:pt>
                <c:pt idx="1252">
                  <c:v>47.533528690700777</c:v>
                </c:pt>
                <c:pt idx="1253">
                  <c:v>47.5005907978042</c:v>
                </c:pt>
                <c:pt idx="1254">
                  <c:v>47.467652950042904</c:v>
                </c:pt>
                <c:pt idx="1255">
                  <c:v>47.434715147759647</c:v>
                </c:pt>
                <c:pt idx="1256">
                  <c:v>47.401777391300151</c:v>
                </c:pt>
                <c:pt idx="1257">
                  <c:v>47.368839681012432</c:v>
                </c:pt>
                <c:pt idx="1258">
                  <c:v>47.335902017247513</c:v>
                </c:pt>
                <c:pt idx="1259">
                  <c:v>47.302964400358391</c:v>
                </c:pt>
                <c:pt idx="1260">
                  <c:v>47.270026830701738</c:v>
                </c:pt>
                <c:pt idx="1261">
                  <c:v>47.237089308635873</c:v>
                </c:pt>
                <c:pt idx="1262">
                  <c:v>47.204151834522612</c:v>
                </c:pt>
                <c:pt idx="1263">
                  <c:v>47.171214408726428</c:v>
                </c:pt>
                <c:pt idx="1264">
                  <c:v>47.138277031613995</c:v>
                </c:pt>
                <c:pt idx="1265">
                  <c:v>47.105339703555288</c:v>
                </c:pt>
                <c:pt idx="1266">
                  <c:v>47.072402424922984</c:v>
                </c:pt>
                <c:pt idx="1267">
                  <c:v>47.039465196092408</c:v>
                </c:pt>
                <c:pt idx="1268">
                  <c:v>47.006528017442065</c:v>
                </c:pt>
                <c:pt idx="1269">
                  <c:v>46.97359088935287</c:v>
                </c:pt>
                <c:pt idx="1270">
                  <c:v>46.940653812209227</c:v>
                </c:pt>
                <c:pt idx="1271">
                  <c:v>46.907716786397735</c:v>
                </c:pt>
                <c:pt idx="1272">
                  <c:v>46.874779812308532</c:v>
                </c:pt>
                <c:pt idx="1273">
                  <c:v>46.841842890334391</c:v>
                </c:pt>
                <c:pt idx="1274">
                  <c:v>46.808906020871049</c:v>
                </c:pt>
                <c:pt idx="1275">
                  <c:v>46.775969204317548</c:v>
                </c:pt>
                <c:pt idx="1276">
                  <c:v>46.743032441075528</c:v>
                </c:pt>
                <c:pt idx="1277">
                  <c:v>46.710095731549885</c:v>
                </c:pt>
                <c:pt idx="1278">
                  <c:v>46.677159076148754</c:v>
                </c:pt>
                <c:pt idx="1279">
                  <c:v>46.64422247528303</c:v>
                </c:pt>
                <c:pt idx="1280">
                  <c:v>46.611285929367021</c:v>
                </c:pt>
                <c:pt idx="1281">
                  <c:v>46.578349438817966</c:v>
                </c:pt>
                <c:pt idx="1282">
                  <c:v>46.545413004056186</c:v>
                </c:pt>
                <c:pt idx="1283">
                  <c:v>46.512476625505485</c:v>
                </c:pt>
                <c:pt idx="1284">
                  <c:v>46.479540303592685</c:v>
                </c:pt>
                <c:pt idx="1285">
                  <c:v>46.446604038747864</c:v>
                </c:pt>
                <c:pt idx="1286">
                  <c:v>46.413667831404275</c:v>
                </c:pt>
                <c:pt idx="1287">
                  <c:v>46.38073168199864</c:v>
                </c:pt>
                <c:pt idx="1288">
                  <c:v>46.347795590971053</c:v>
                </c:pt>
                <c:pt idx="1289">
                  <c:v>46.314859558764319</c:v>
                </c:pt>
                <c:pt idx="1290">
                  <c:v>46.281923585825439</c:v>
                </c:pt>
                <c:pt idx="1291">
                  <c:v>46.2489876726044</c:v>
                </c:pt>
                <c:pt idx="1292">
                  <c:v>46.216051819554423</c:v>
                </c:pt>
                <c:pt idx="1293">
                  <c:v>46.183116027132421</c:v>
                </c:pt>
                <c:pt idx="1294">
                  <c:v>46.150180295798719</c:v>
                </c:pt>
                <c:pt idx="1295">
                  <c:v>46.117244626017104</c:v>
                </c:pt>
                <c:pt idx="1296">
                  <c:v>46.084309018254842</c:v>
                </c:pt>
                <c:pt idx="1297">
                  <c:v>46.051373472982746</c:v>
                </c:pt>
                <c:pt idx="1298">
                  <c:v>46.01843799067521</c:v>
                </c:pt>
                <c:pt idx="1299">
                  <c:v>45.985502571810272</c:v>
                </c:pt>
                <c:pt idx="1300">
                  <c:v>45.952567216869362</c:v>
                </c:pt>
                <c:pt idx="1301">
                  <c:v>45.919631926337942</c:v>
                </c:pt>
                <c:pt idx="1302">
                  <c:v>45.886696700704832</c:v>
                </c:pt>
                <c:pt idx="1303">
                  <c:v>45.853761540462543</c:v>
                </c:pt>
                <c:pt idx="1304">
                  <c:v>45.82082644610761</c:v>
                </c:pt>
                <c:pt idx="1305">
                  <c:v>45.787891418139992</c:v>
                </c:pt>
                <c:pt idx="1306">
                  <c:v>45.754956457063649</c:v>
                </c:pt>
                <c:pt idx="1307">
                  <c:v>45.722021563386264</c:v>
                </c:pt>
                <c:pt idx="1308">
                  <c:v>45.68908673761922</c:v>
                </c:pt>
                <c:pt idx="1309">
                  <c:v>45.656151980278253</c:v>
                </c:pt>
                <c:pt idx="1310">
                  <c:v>45.623217291882298</c:v>
                </c:pt>
                <c:pt idx="1311">
                  <c:v>45.590282672954686</c:v>
                </c:pt>
                <c:pt idx="1312">
                  <c:v>45.557348124022738</c:v>
                </c:pt>
                <c:pt idx="1313">
                  <c:v>45.524413645617592</c:v>
                </c:pt>
                <c:pt idx="1314">
                  <c:v>45.491479238274373</c:v>
                </c:pt>
                <c:pt idx="1315">
                  <c:v>45.458544902532253</c:v>
                </c:pt>
                <c:pt idx="1316">
                  <c:v>45.425610638934721</c:v>
                </c:pt>
                <c:pt idx="1317">
                  <c:v>45.39267644802927</c:v>
                </c:pt>
                <c:pt idx="1318">
                  <c:v>45.359742330367148</c:v>
                </c:pt>
                <c:pt idx="1319">
                  <c:v>45.326808286504168</c:v>
                </c:pt>
                <c:pt idx="1320">
                  <c:v>45.293874317000544</c:v>
                </c:pt>
                <c:pt idx="1321">
                  <c:v>45.260940422420163</c:v>
                </c:pt>
                <c:pt idx="1322">
                  <c:v>45.228006603331522</c:v>
                </c:pt>
                <c:pt idx="1323">
                  <c:v>45.195072860307342</c:v>
                </c:pt>
                <c:pt idx="1324">
                  <c:v>45.162139193924787</c:v>
                </c:pt>
                <c:pt idx="1325">
                  <c:v>45.129205604765197</c:v>
                </c:pt>
                <c:pt idx="1326">
                  <c:v>45.096272093414377</c:v>
                </c:pt>
                <c:pt idx="1327">
                  <c:v>45.063338660462492</c:v>
                </c:pt>
                <c:pt idx="1328">
                  <c:v>45.030405306504292</c:v>
                </c:pt>
                <c:pt idx="1329">
                  <c:v>44.99747203213915</c:v>
                </c:pt>
                <c:pt idx="1330">
                  <c:v>44.964538837970679</c:v>
                </c:pt>
                <c:pt idx="1331">
                  <c:v>44.931605724607081</c:v>
                </c:pt>
                <c:pt idx="1332">
                  <c:v>44.898672692661293</c:v>
                </c:pt>
                <c:pt idx="1333">
                  <c:v>44.865739742750741</c:v>
                </c:pt>
                <c:pt idx="1334">
                  <c:v>44.832806875497738</c:v>
                </c:pt>
                <c:pt idx="1335">
                  <c:v>44.799874091529198</c:v>
                </c:pt>
                <c:pt idx="1336">
                  <c:v>44.766941391476465</c:v>
                </c:pt>
                <c:pt idx="1337">
                  <c:v>44.734008775976179</c:v>
                </c:pt>
                <c:pt idx="1338">
                  <c:v>44.701076245669356</c:v>
                </c:pt>
                <c:pt idx="1339">
                  <c:v>44.668143801202369</c:v>
                </c:pt>
                <c:pt idx="1340">
                  <c:v>44.635211443225565</c:v>
                </c:pt>
                <c:pt idx="1341">
                  <c:v>44.602279172395143</c:v>
                </c:pt>
                <c:pt idx="1342">
                  <c:v>44.569346989371816</c:v>
                </c:pt>
                <c:pt idx="1343">
                  <c:v>44.536414894821341</c:v>
                </c:pt>
                <c:pt idx="1344">
                  <c:v>44.503482889414421</c:v>
                </c:pt>
                <c:pt idx="1345">
                  <c:v>44.470550973827002</c:v>
                </c:pt>
                <c:pt idx="1346">
                  <c:v>44.437619148740026</c:v>
                </c:pt>
                <c:pt idx="1347">
                  <c:v>44.404687414839486</c:v>
                </c:pt>
                <c:pt idx="1348">
                  <c:v>44.371755772816798</c:v>
                </c:pt>
                <c:pt idx="1349">
                  <c:v>44.338824223368469</c:v>
                </c:pt>
                <c:pt idx="1350">
                  <c:v>44.305892767196056</c:v>
                </c:pt>
                <c:pt idx="1351">
                  <c:v>44.27296140500674</c:v>
                </c:pt>
                <c:pt idx="1352">
                  <c:v>44.24003013751274</c:v>
                </c:pt>
                <c:pt idx="1353">
                  <c:v>44.207098965432117</c:v>
                </c:pt>
                <c:pt idx="1354">
                  <c:v>44.174167889487734</c:v>
                </c:pt>
                <c:pt idx="1355">
                  <c:v>44.141236910408274</c:v>
                </c:pt>
                <c:pt idx="1356">
                  <c:v>44.108306028927956</c:v>
                </c:pt>
                <c:pt idx="1357">
                  <c:v>44.075375245786319</c:v>
                </c:pt>
                <c:pt idx="1358">
                  <c:v>44.042444561728757</c:v>
                </c:pt>
                <c:pt idx="1359">
                  <c:v>44.009513977505996</c:v>
                </c:pt>
                <c:pt idx="1360">
                  <c:v>43.976583493874458</c:v>
                </c:pt>
                <c:pt idx="1361">
                  <c:v>43.943653111596504</c:v>
                </c:pt>
                <c:pt idx="1362">
                  <c:v>43.91072283144009</c:v>
                </c:pt>
                <c:pt idx="1363">
                  <c:v>43.877792654178961</c:v>
                </c:pt>
                <c:pt idx="1364">
                  <c:v>43.844862580592576</c:v>
                </c:pt>
                <c:pt idx="1365">
                  <c:v>43.811932611466666</c:v>
                </c:pt>
                <c:pt idx="1366">
                  <c:v>43.779002747592244</c:v>
                </c:pt>
                <c:pt idx="1367">
                  <c:v>43.746072989767086</c:v>
                </c:pt>
                <c:pt idx="1368">
                  <c:v>43.713143338794268</c:v>
                </c:pt>
                <c:pt idx="1369">
                  <c:v>43.680213795483212</c:v>
                </c:pt>
                <c:pt idx="1370">
                  <c:v>43.647284360649543</c:v>
                </c:pt>
                <c:pt idx="1371">
                  <c:v>43.614355035114926</c:v>
                </c:pt>
                <c:pt idx="1372">
                  <c:v>43.58142581970705</c:v>
                </c:pt>
                <c:pt idx="1373">
                  <c:v>43.548496715260107</c:v>
                </c:pt>
                <c:pt idx="1374">
                  <c:v>43.515567722614449</c:v>
                </c:pt>
                <c:pt idx="1375">
                  <c:v>43.482638842616808</c:v>
                </c:pt>
                <c:pt idx="1376">
                  <c:v>43.449710076120205</c:v>
                </c:pt>
                <c:pt idx="1377">
                  <c:v>43.416781423984212</c:v>
                </c:pt>
                <c:pt idx="1378">
                  <c:v>43.383852887074639</c:v>
                </c:pt>
                <c:pt idx="1379">
                  <c:v>43.350924466264175</c:v>
                </c:pt>
                <c:pt idx="1380">
                  <c:v>43.317996162431704</c:v>
                </c:pt>
                <c:pt idx="1381">
                  <c:v>43.285067976463019</c:v>
                </c:pt>
                <c:pt idx="1382">
                  <c:v>43.252139909250403</c:v>
                </c:pt>
                <c:pt idx="1383">
                  <c:v>43.219211961692956</c:v>
                </c:pt>
                <c:pt idx="1384">
                  <c:v>43.186284134696464</c:v>
                </c:pt>
                <c:pt idx="1385">
                  <c:v>43.15335642917357</c:v>
                </c:pt>
                <c:pt idx="1386">
                  <c:v>43.120428846043815</c:v>
                </c:pt>
                <c:pt idx="1387">
                  <c:v>43.087501386233768</c:v>
                </c:pt>
                <c:pt idx="1388">
                  <c:v>43.054574050676464</c:v>
                </c:pt>
                <c:pt idx="1389">
                  <c:v>43.021646840312656</c:v>
                </c:pt>
                <c:pt idx="1390">
                  <c:v>42.988719756089679</c:v>
                </c:pt>
                <c:pt idx="1391">
                  <c:v>42.95579279896225</c:v>
                </c:pt>
                <c:pt idx="1392">
                  <c:v>42.922865969892001</c:v>
                </c:pt>
                <c:pt idx="1393">
                  <c:v>42.889939269848199</c:v>
                </c:pt>
                <c:pt idx="1394">
                  <c:v>42.857012699807072</c:v>
                </c:pt>
                <c:pt idx="1395">
                  <c:v>42.824086260752303</c:v>
                </c:pt>
                <c:pt idx="1396">
                  <c:v>42.791159953674764</c:v>
                </c:pt>
                <c:pt idx="1397">
                  <c:v>42.758233779573153</c:v>
                </c:pt>
                <c:pt idx="1398">
                  <c:v>42.725307739453619</c:v>
                </c:pt>
                <c:pt idx="1399">
                  <c:v>42.692381834329389</c:v>
                </c:pt>
                <c:pt idx="1400">
                  <c:v>42.659456065221789</c:v>
                </c:pt>
                <c:pt idx="1401">
                  <c:v>42.626530433159751</c:v>
                </c:pt>
                <c:pt idx="1402">
                  <c:v>42.593604939179869</c:v>
                </c:pt>
                <c:pt idx="1403">
                  <c:v>42.560679584326444</c:v>
                </c:pt>
                <c:pt idx="1404">
                  <c:v>42.527754369651767</c:v>
                </c:pt>
                <c:pt idx="1405">
                  <c:v>42.494829296215926</c:v>
                </c:pt>
                <c:pt idx="1406">
                  <c:v>42.461904365087037</c:v>
                </c:pt>
                <c:pt idx="1407">
                  <c:v>42.42897957734116</c:v>
                </c:pt>
                <c:pt idx="1408">
                  <c:v>42.396054934062619</c:v>
                </c:pt>
                <c:pt idx="1409">
                  <c:v>42.363130436343596</c:v>
                </c:pt>
                <c:pt idx="1410">
                  <c:v>42.330206085284672</c:v>
                </c:pt>
                <c:pt idx="1411">
                  <c:v>42.297281881994728</c:v>
                </c:pt>
                <c:pt idx="1412">
                  <c:v>42.264357827590892</c:v>
                </c:pt>
                <c:pt idx="1413">
                  <c:v>42.231433923198402</c:v>
                </c:pt>
                <c:pt idx="1414">
                  <c:v>42.198510169951327</c:v>
                </c:pt>
                <c:pt idx="1415">
                  <c:v>42.165586568992325</c:v>
                </c:pt>
                <c:pt idx="1416">
                  <c:v>42.13266312147222</c:v>
                </c:pt>
                <c:pt idx="1417">
                  <c:v>42.099739828550717</c:v>
                </c:pt>
                <c:pt idx="1418">
                  <c:v>42.066816691396127</c:v>
                </c:pt>
                <c:pt idx="1419">
                  <c:v>42.033893711185691</c:v>
                </c:pt>
                <c:pt idx="1420">
                  <c:v>42.000970889105211</c:v>
                </c:pt>
                <c:pt idx="1421">
                  <c:v>41.968048226349566</c:v>
                </c:pt>
                <c:pt idx="1422">
                  <c:v>41.935125724122607</c:v>
                </c:pt>
                <c:pt idx="1423">
                  <c:v>41.902203383637101</c:v>
                </c:pt>
                <c:pt idx="1424">
                  <c:v>41.869281206114977</c:v>
                </c:pt>
                <c:pt idx="1425">
                  <c:v>41.836359192787128</c:v>
                </c:pt>
                <c:pt idx="1426">
                  <c:v>41.803437344894114</c:v>
                </c:pt>
                <c:pt idx="1427">
                  <c:v>41.770515663685394</c:v>
                </c:pt>
                <c:pt idx="1428">
                  <c:v>41.737594150420051</c:v>
                </c:pt>
                <c:pt idx="1429">
                  <c:v>41.704672806366176</c:v>
                </c:pt>
                <c:pt idx="1430">
                  <c:v>41.671751632801779</c:v>
                </c:pt>
                <c:pt idx="1431">
                  <c:v>41.638830631014258</c:v>
                </c:pt>
                <c:pt idx="1432">
                  <c:v>41.605909802300886</c:v>
                </c:pt>
                <c:pt idx="1433">
                  <c:v>41.572989147968244</c:v>
                </c:pt>
                <c:pt idx="1434">
                  <c:v>41.540068669332854</c:v>
                </c:pt>
                <c:pt idx="1435">
                  <c:v>41.507148367721413</c:v>
                </c:pt>
                <c:pt idx="1436">
                  <c:v>41.474228244470062</c:v>
                </c:pt>
                <c:pt idx="1437">
                  <c:v>41.441308300925257</c:v>
                </c:pt>
                <c:pt idx="1438">
                  <c:v>41.408388538443333</c:v>
                </c:pt>
                <c:pt idx="1439">
                  <c:v>41.375468958390933</c:v>
                </c:pt>
                <c:pt idx="1440">
                  <c:v>41.342549562144924</c:v>
                </c:pt>
                <c:pt idx="1441">
                  <c:v>41.309630351092075</c:v>
                </c:pt>
                <c:pt idx="1442">
                  <c:v>41.276711326630206</c:v>
                </c:pt>
                <c:pt idx="1443">
                  <c:v>41.24379249016711</c:v>
                </c:pt>
                <c:pt idx="1444">
                  <c:v>41.210873843121128</c:v>
                </c:pt>
                <c:pt idx="1445">
                  <c:v>41.177955386921411</c:v>
                </c:pt>
                <c:pt idx="1446">
                  <c:v>41.145037123007597</c:v>
                </c:pt>
                <c:pt idx="1447">
                  <c:v>41.112119052830337</c:v>
                </c:pt>
                <c:pt idx="1448">
                  <c:v>41.07920117785072</c:v>
                </c:pt>
                <c:pt idx="1449">
                  <c:v>41.046283499541019</c:v>
                </c:pt>
                <c:pt idx="1450">
                  <c:v>41.013366019384527</c:v>
                </c:pt>
                <c:pt idx="1451">
                  <c:v>40.980448738875516</c:v>
                </c:pt>
                <c:pt idx="1452">
                  <c:v>40.947531659519463</c:v>
                </c:pt>
                <c:pt idx="1453">
                  <c:v>40.914614782832992</c:v>
                </c:pt>
                <c:pt idx="1454">
                  <c:v>40.881698110344296</c:v>
                </c:pt>
                <c:pt idx="1455">
                  <c:v>40.848781643592595</c:v>
                </c:pt>
                <c:pt idx="1456">
                  <c:v>40.81586538412877</c:v>
                </c:pt>
                <c:pt idx="1457">
                  <c:v>40.78294933351556</c:v>
                </c:pt>
                <c:pt idx="1458">
                  <c:v>40.750033493326768</c:v>
                </c:pt>
                <c:pt idx="1459">
                  <c:v>40.717117865148637</c:v>
                </c:pt>
                <c:pt idx="1460">
                  <c:v>40.684202450578624</c:v>
                </c:pt>
                <c:pt idx="1461">
                  <c:v>40.651287251226393</c:v>
                </c:pt>
                <c:pt idx="1462">
                  <c:v>40.6183722687135</c:v>
                </c:pt>
                <c:pt idx="1463">
                  <c:v>40.585457504673712</c:v>
                </c:pt>
                <c:pt idx="1464">
                  <c:v>40.552542960753051</c:v>
                </c:pt>
                <c:pt idx="1465">
                  <c:v>40.519628638609447</c:v>
                </c:pt>
                <c:pt idx="1466">
                  <c:v>40.486714539913422</c:v>
                </c:pt>
                <c:pt idx="1467">
                  <c:v>40.453800666347988</c:v>
                </c:pt>
                <c:pt idx="1468">
                  <c:v>40.420887019608671</c:v>
                </c:pt>
                <c:pt idx="1469">
                  <c:v>40.387973601403353</c:v>
                </c:pt>
                <c:pt idx="1470">
                  <c:v>40.355060413453074</c:v>
                </c:pt>
                <c:pt idx="1471">
                  <c:v>40.322147457491262</c:v>
                </c:pt>
                <c:pt idx="1472">
                  <c:v>40.289234735264699</c:v>
                </c:pt>
                <c:pt idx="1473">
                  <c:v>40.256322248532577</c:v>
                </c:pt>
                <c:pt idx="1474">
                  <c:v>40.223409999067883</c:v>
                </c:pt>
                <c:pt idx="1475">
                  <c:v>40.190497988656034</c:v>
                </c:pt>
                <c:pt idx="1476">
                  <c:v>40.157586219096437</c:v>
                </c:pt>
                <c:pt idx="1477">
                  <c:v>40.124674692201168</c:v>
                </c:pt>
                <c:pt idx="1478">
                  <c:v>40.091763409796677</c:v>
                </c:pt>
                <c:pt idx="1479">
                  <c:v>40.05885237372204</c:v>
                </c:pt>
                <c:pt idx="1480">
                  <c:v>40.025941585830523</c:v>
                </c:pt>
                <c:pt idx="1481">
                  <c:v>39.993031047989184</c:v>
                </c:pt>
                <c:pt idx="1482">
                  <c:v>39.960120762078844</c:v>
                </c:pt>
                <c:pt idx="1483">
                  <c:v>39.927210729994094</c:v>
                </c:pt>
                <c:pt idx="1484">
                  <c:v>39.89430095364397</c:v>
                </c:pt>
                <c:pt idx="1485">
                  <c:v>39.861391434951358</c:v>
                </c:pt>
                <c:pt idx="1486">
                  <c:v>39.828482175853757</c:v>
                </c:pt>
                <c:pt idx="1487">
                  <c:v>39.795573178302618</c:v>
                </c:pt>
                <c:pt idx="1488">
                  <c:v>39.762664444264225</c:v>
                </c:pt>
                <c:pt idx="1489">
                  <c:v>39.729755975719321</c:v>
                </c:pt>
                <c:pt idx="1490">
                  <c:v>39.696847774663297</c:v>
                </c:pt>
                <c:pt idx="1491">
                  <c:v>39.663939843106377</c:v>
                </c:pt>
                <c:pt idx="1492">
                  <c:v>39.631032183073735</c:v>
                </c:pt>
                <c:pt idx="1493">
                  <c:v>39.598124796605603</c:v>
                </c:pt>
                <c:pt idx="1494">
                  <c:v>39.565217685757055</c:v>
                </c:pt>
                <c:pt idx="1495">
                  <c:v>39.532310852598862</c:v>
                </c:pt>
                <c:pt idx="1496">
                  <c:v>39.499404299216522</c:v>
                </c:pt>
                <c:pt idx="1497">
                  <c:v>39.466498027711538</c:v>
                </c:pt>
                <c:pt idx="1498">
                  <c:v>39.433592040200757</c:v>
                </c:pt>
                <c:pt idx="1499">
                  <c:v>39.400686338816747</c:v>
                </c:pt>
                <c:pt idx="1500">
                  <c:v>39.367780925707549</c:v>
                </c:pt>
                <c:pt idx="1501">
                  <c:v>39.334875803037647</c:v>
                </c:pt>
                <c:pt idx="1502">
                  <c:v>39.3019709729871</c:v>
                </c:pt>
                <c:pt idx="1503">
                  <c:v>39.269066437752173</c:v>
                </c:pt>
                <c:pt idx="1504">
                  <c:v>39.236162199545632</c:v>
                </c:pt>
                <c:pt idx="1505">
                  <c:v>39.203258260596222</c:v>
                </c:pt>
                <c:pt idx="1506">
                  <c:v>39.170354623149585</c:v>
                </c:pt>
                <c:pt idx="1507">
                  <c:v>39.137451289467599</c:v>
                </c:pt>
                <c:pt idx="1508">
                  <c:v>39.104548261828924</c:v>
                </c:pt>
                <c:pt idx="1509">
                  <c:v>39.071645542529133</c:v>
                </c:pt>
                <c:pt idx="1510">
                  <c:v>39.038743133880715</c:v>
                </c:pt>
                <c:pt idx="1511">
                  <c:v>39.005841038213397</c:v>
                </c:pt>
                <c:pt idx="1512">
                  <c:v>38.972939257873819</c:v>
                </c:pt>
                <c:pt idx="1513">
                  <c:v>38.940037795226019</c:v>
                </c:pt>
                <c:pt idx="1514">
                  <c:v>38.907136652651559</c:v>
                </c:pt>
                <c:pt idx="1515">
                  <c:v>38.87423583254963</c:v>
                </c:pt>
                <c:pt idx="1516">
                  <c:v>38.841335337336901</c:v>
                </c:pt>
                <c:pt idx="1517">
                  <c:v>38.80843516944806</c:v>
                </c:pt>
                <c:pt idx="1518">
                  <c:v>38.775535331335654</c:v>
                </c:pt>
                <c:pt idx="1519">
                  <c:v>38.74263582547011</c:v>
                </c:pt>
                <c:pt idx="1520">
                  <c:v>38.709736654340411</c:v>
                </c:pt>
                <c:pt idx="1521">
                  <c:v>38.676837820453727</c:v>
                </c:pt>
                <c:pt idx="1522">
                  <c:v>38.643939326335655</c:v>
                </c:pt>
                <c:pt idx="1523">
                  <c:v>38.6110411745303</c:v>
                </c:pt>
                <c:pt idx="1524">
                  <c:v>38.578143367600667</c:v>
                </c:pt>
                <c:pt idx="1525">
                  <c:v>38.545245908128493</c:v>
                </c:pt>
                <c:pt idx="1526">
                  <c:v>38.512348798714498</c:v>
                </c:pt>
                <c:pt idx="1527">
                  <c:v>38.479452041978668</c:v>
                </c:pt>
                <c:pt idx="1528">
                  <c:v>38.446555640560028</c:v>
                </c:pt>
                <c:pt idx="1529">
                  <c:v>38.413659597117224</c:v>
                </c:pt>
                <c:pt idx="1530">
                  <c:v>38.380763914328206</c:v>
                </c:pt>
                <c:pt idx="1531">
                  <c:v>38.347868594890947</c:v>
                </c:pt>
                <c:pt idx="1532">
                  <c:v>38.314973641522727</c:v>
                </c:pt>
                <c:pt idx="1533">
                  <c:v>38.282079056961209</c:v>
                </c:pt>
                <c:pt idx="1534">
                  <c:v>38.249184843963967</c:v>
                </c:pt>
                <c:pt idx="1535">
                  <c:v>38.216291005308783</c:v>
                </c:pt>
                <c:pt idx="1536">
                  <c:v>38.183397543793781</c:v>
                </c:pt>
                <c:pt idx="1537">
                  <c:v>38.150504462237855</c:v>
                </c:pt>
                <c:pt idx="1538">
                  <c:v>38.11761176348017</c:v>
                </c:pt>
                <c:pt idx="1539">
                  <c:v>38.084719450381087</c:v>
                </c:pt>
                <c:pt idx="1540">
                  <c:v>38.0518275258217</c:v>
                </c:pt>
                <c:pt idx="1541">
                  <c:v>38.018935992704158</c:v>
                </c:pt>
                <c:pt idx="1542">
                  <c:v>37.986044853952009</c:v>
                </c:pt>
                <c:pt idx="1543">
                  <c:v>37.953154112510099</c:v>
                </c:pt>
                <c:pt idx="1544">
                  <c:v>37.920263771344878</c:v>
                </c:pt>
                <c:pt idx="1545">
                  <c:v>37.887373833444514</c:v>
                </c:pt>
                <c:pt idx="1546">
                  <c:v>37.854484301818893</c:v>
                </c:pt>
                <c:pt idx="1547">
                  <c:v>37.821595179500051</c:v>
                </c:pt>
                <c:pt idx="1548">
                  <c:v>37.788706469542113</c:v>
                </c:pt>
                <c:pt idx="1549">
                  <c:v>37.755818175021496</c:v>
                </c:pt>
                <c:pt idx="1550">
                  <c:v>37.72293029903706</c:v>
                </c:pt>
                <c:pt idx="1551">
                  <c:v>37.69004284471049</c:v>
                </c:pt>
                <c:pt idx="1552">
                  <c:v>37.657155815185988</c:v>
                </c:pt>
                <c:pt idx="1553">
                  <c:v>37.62426921363091</c:v>
                </c:pt>
                <c:pt idx="1554">
                  <c:v>37.59138304323556</c:v>
                </c:pt>
                <c:pt idx="1555">
                  <c:v>37.558497307213486</c:v>
                </c:pt>
                <c:pt idx="1556">
                  <c:v>37.525612008801794</c:v>
                </c:pt>
                <c:pt idx="1557">
                  <c:v>37.492727151261157</c:v>
                </c:pt>
                <c:pt idx="1558">
                  <c:v>37.45984273787581</c:v>
                </c:pt>
                <c:pt idx="1559">
                  <c:v>37.426958771954219</c:v>
                </c:pt>
                <c:pt idx="1560">
                  <c:v>37.394075256828486</c:v>
                </c:pt>
                <c:pt idx="1561">
                  <c:v>37.361192195855615</c:v>
                </c:pt>
                <c:pt idx="1562">
                  <c:v>37.328309592416183</c:v>
                </c:pt>
                <c:pt idx="1563">
                  <c:v>37.295427449916062</c:v>
                </c:pt>
                <c:pt idx="1564">
                  <c:v>37.262545771785639</c:v>
                </c:pt>
                <c:pt idx="1565">
                  <c:v>37.229664561480163</c:v>
                </c:pt>
                <c:pt idx="1566">
                  <c:v>37.196783822479773</c:v>
                </c:pt>
                <c:pt idx="1567">
                  <c:v>37.163903558290421</c:v>
                </c:pt>
                <c:pt idx="1568">
                  <c:v>37.131023772442909</c:v>
                </c:pt>
                <c:pt idx="1569">
                  <c:v>37.098144468494205</c:v>
                </c:pt>
                <c:pt idx="1570">
                  <c:v>37.06526565002649</c:v>
                </c:pt>
                <c:pt idx="1571">
                  <c:v>37.03238732064851</c:v>
                </c:pt>
                <c:pt idx="1572">
                  <c:v>36.999509483994643</c:v>
                </c:pt>
                <c:pt idx="1573">
                  <c:v>36.966632143726073</c:v>
                </c:pt>
                <c:pt idx="1574">
                  <c:v>36.933755303529928</c:v>
                </c:pt>
                <c:pt idx="1575">
                  <c:v>36.900878967120505</c:v>
                </c:pt>
                <c:pt idx="1576">
                  <c:v>36.868003138238798</c:v>
                </c:pt>
                <c:pt idx="1577">
                  <c:v>36.835127820652872</c:v>
                </c:pt>
                <c:pt idx="1578">
                  <c:v>36.802253018157856</c:v>
                </c:pt>
                <c:pt idx="1579">
                  <c:v>36.769378734576634</c:v>
                </c:pt>
                <c:pt idx="1580">
                  <c:v>36.736504973759374</c:v>
                </c:pt>
                <c:pt idx="1581">
                  <c:v>36.703631739584409</c:v>
                </c:pt>
                <c:pt idx="1582">
                  <c:v>36.670759035957595</c:v>
                </c:pt>
                <c:pt idx="1583">
                  <c:v>36.637886866813425</c:v>
                </c:pt>
                <c:pt idx="1584">
                  <c:v>36.605015236114411</c:v>
                </c:pt>
                <c:pt idx="1585">
                  <c:v>36.572144147851787</c:v>
                </c:pt>
                <c:pt idx="1586">
                  <c:v>36.539273606045512</c:v>
                </c:pt>
                <c:pt idx="1587">
                  <c:v>36.506403614744642</c:v>
                </c:pt>
                <c:pt idx="1588">
                  <c:v>36.473534178026995</c:v>
                </c:pt>
                <c:pt idx="1589">
                  <c:v>36.44066530000017</c:v>
                </c:pt>
                <c:pt idx="1590">
                  <c:v>36.407796984801102</c:v>
                </c:pt>
                <c:pt idx="1591">
                  <c:v>36.374929236596387</c:v>
                </c:pt>
                <c:pt idx="1592">
                  <c:v>36.342062059582673</c:v>
                </c:pt>
                <c:pt idx="1593">
                  <c:v>36.309195457986739</c:v>
                </c:pt>
                <c:pt idx="1594">
                  <c:v>36.276329436065652</c:v>
                </c:pt>
                <c:pt idx="1595">
                  <c:v>36.243463998106968</c:v>
                </c:pt>
                <c:pt idx="1596">
                  <c:v>36.210599148429324</c:v>
                </c:pt>
                <c:pt idx="1597">
                  <c:v>36.177734891381938</c:v>
                </c:pt>
                <c:pt idx="1598">
                  <c:v>36.14487123134527</c:v>
                </c:pt>
                <c:pt idx="1599">
                  <c:v>36.112008172731329</c:v>
                </c:pt>
                <c:pt idx="1600">
                  <c:v>36.079145719983579</c:v>
                </c:pt>
                <c:pt idx="1601">
                  <c:v>36.046283877577224</c:v>
                </c:pt>
                <c:pt idx="1602">
                  <c:v>36.013422650019521</c:v>
                </c:pt>
                <c:pt idx="1603">
                  <c:v>35.980562041849929</c:v>
                </c:pt>
                <c:pt idx="1604">
                  <c:v>35.947702057640505</c:v>
                </c:pt>
                <c:pt idx="1605">
                  <c:v>35.914842701995696</c:v>
                </c:pt>
                <c:pt idx="1606">
                  <c:v>35.881983979552921</c:v>
                </c:pt>
                <c:pt idx="1607">
                  <c:v>35.849125894982691</c:v>
                </c:pt>
                <c:pt idx="1608">
                  <c:v>35.81626845298878</c:v>
                </c:pt>
                <c:pt idx="1609">
                  <c:v>35.783411658308722</c:v>
                </c:pt>
                <c:pt idx="1610">
                  <c:v>35.750555515713266</c:v>
                </c:pt>
                <c:pt idx="1611">
                  <c:v>35.717700030007521</c:v>
                </c:pt>
                <c:pt idx="1612">
                  <c:v>35.684845206030808</c:v>
                </c:pt>
                <c:pt idx="1613">
                  <c:v>35.651991048656583</c:v>
                </c:pt>
                <c:pt idx="1614">
                  <c:v>35.619137562793298</c:v>
                </c:pt>
                <c:pt idx="1615">
                  <c:v>35.586284753383765</c:v>
                </c:pt>
                <c:pt idx="1616">
                  <c:v>35.553432625406401</c:v>
                </c:pt>
                <c:pt idx="1617">
                  <c:v>35.520581183874718</c:v>
                </c:pt>
                <c:pt idx="1618">
                  <c:v>35.48773043383764</c:v>
                </c:pt>
                <c:pt idx="1619">
                  <c:v>35.454880380380175</c:v>
                </c:pt>
                <c:pt idx="1620">
                  <c:v>35.422031028623174</c:v>
                </c:pt>
                <c:pt idx="1621">
                  <c:v>35.389182383723615</c:v>
                </c:pt>
                <c:pt idx="1622">
                  <c:v>35.356334450875224</c:v>
                </c:pt>
                <c:pt idx="1623">
                  <c:v>35.323487235308299</c:v>
                </c:pt>
                <c:pt idx="1624">
                  <c:v>35.290640742290066</c:v>
                </c:pt>
                <c:pt idx="1625">
                  <c:v>35.257794977125066</c:v>
                </c:pt>
                <c:pt idx="1626">
                  <c:v>35.22494994515521</c:v>
                </c:pt>
                <c:pt idx="1627">
                  <c:v>35.192105651760016</c:v>
                </c:pt>
                <c:pt idx="1628">
                  <c:v>35.159262102357204</c:v>
                </c:pt>
                <c:pt idx="1629">
                  <c:v>35.126419302402283</c:v>
                </c:pt>
                <c:pt idx="1630">
                  <c:v>35.093577257389278</c:v>
                </c:pt>
                <c:pt idx="1631">
                  <c:v>35.06073597285112</c:v>
                </c:pt>
                <c:pt idx="1632">
                  <c:v>35.027895454359474</c:v>
                </c:pt>
                <c:pt idx="1633">
                  <c:v>34.995055707524976</c:v>
                </c:pt>
                <c:pt idx="1634">
                  <c:v>34.962216737997927</c:v>
                </c:pt>
                <c:pt idx="1635">
                  <c:v>34.929378551468211</c:v>
                </c:pt>
                <c:pt idx="1636">
                  <c:v>34.896541153665588</c:v>
                </c:pt>
                <c:pt idx="1637">
                  <c:v>34.863704550360161</c:v>
                </c:pt>
                <c:pt idx="1638">
                  <c:v>34.830868747361954</c:v>
                </c:pt>
                <c:pt idx="1639">
                  <c:v>34.798033750522208</c:v>
                </c:pt>
                <c:pt idx="1640">
                  <c:v>34.765199565732736</c:v>
                </c:pt>
                <c:pt idx="1641">
                  <c:v>34.732366198926826</c:v>
                </c:pt>
                <c:pt idx="1642">
                  <c:v>34.69953365607897</c:v>
                </c:pt>
                <c:pt idx="1643">
                  <c:v>34.666701943205403</c:v>
                </c:pt>
                <c:pt idx="1644">
                  <c:v>34.63387106636435</c:v>
                </c:pt>
                <c:pt idx="1645">
                  <c:v>34.601041031656408</c:v>
                </c:pt>
                <c:pt idx="1646">
                  <c:v>34.568211845224525</c:v>
                </c:pt>
                <c:pt idx="1647">
                  <c:v>34.535383513254409</c:v>
                </c:pt>
                <c:pt idx="1648">
                  <c:v>34.502556041974707</c:v>
                </c:pt>
                <c:pt idx="1649">
                  <c:v>34.469729437657627</c:v>
                </c:pt>
                <c:pt idx="1650">
                  <c:v>34.436903706618686</c:v>
                </c:pt>
                <c:pt idx="1651">
                  <c:v>34.404078855217421</c:v>
                </c:pt>
                <c:pt idx="1652">
                  <c:v>34.37125488985729</c:v>
                </c:pt>
                <c:pt idx="1653">
                  <c:v>34.338431816986201</c:v>
                </c:pt>
                <c:pt idx="1654">
                  <c:v>34.305609643096872</c:v>
                </c:pt>
                <c:pt idx="1655">
                  <c:v>34.272788374726623</c:v>
                </c:pt>
                <c:pt idx="1656">
                  <c:v>34.239968018458349</c:v>
                </c:pt>
                <c:pt idx="1657">
                  <c:v>34.207148580920006</c:v>
                </c:pt>
                <c:pt idx="1658">
                  <c:v>34.174330068785686</c:v>
                </c:pt>
                <c:pt idx="1659">
                  <c:v>34.141512488775319</c:v>
                </c:pt>
                <c:pt idx="1660">
                  <c:v>34.108695847655135</c:v>
                </c:pt>
                <c:pt idx="1661">
                  <c:v>34.075880152238057</c:v>
                </c:pt>
                <c:pt idx="1662">
                  <c:v>34.043065409383814</c:v>
                </c:pt>
                <c:pt idx="1663">
                  <c:v>34.010251625999388</c:v>
                </c:pt>
                <c:pt idx="1664">
                  <c:v>33.97743880903905</c:v>
                </c:pt>
                <c:pt idx="1665">
                  <c:v>33.944626965505059</c:v>
                </c:pt>
                <c:pt idx="1666">
                  <c:v>33.911816102447283</c:v>
                </c:pt>
                <c:pt idx="1667">
                  <c:v>33.879006226964485</c:v>
                </c:pt>
                <c:pt idx="1668">
                  <c:v>33.846197346203333</c:v>
                </c:pt>
                <c:pt idx="1669">
                  <c:v>33.813389467359983</c:v>
                </c:pt>
                <c:pt idx="1670">
                  <c:v>33.780582597679619</c:v>
                </c:pt>
                <c:pt idx="1671">
                  <c:v>33.74777674445648</c:v>
                </c:pt>
                <c:pt idx="1672">
                  <c:v>33.714971915035179</c:v>
                </c:pt>
                <c:pt idx="1673">
                  <c:v>33.682168116810033</c:v>
                </c:pt>
                <c:pt idx="1674">
                  <c:v>33.649365357225712</c:v>
                </c:pt>
                <c:pt idx="1675">
                  <c:v>33.616563643777887</c:v>
                </c:pt>
                <c:pt idx="1676">
                  <c:v>33.583762984012608</c:v>
                </c:pt>
                <c:pt idx="1677">
                  <c:v>33.550963385527687</c:v>
                </c:pt>
                <c:pt idx="1678">
                  <c:v>33.518164855972252</c:v>
                </c:pt>
                <c:pt idx="1679">
                  <c:v>33.485367403047327</c:v>
                </c:pt>
                <c:pt idx="1680">
                  <c:v>33.452571034505965</c:v>
                </c:pt>
                <c:pt idx="1681">
                  <c:v>33.419775758153904</c:v>
                </c:pt>
                <c:pt idx="1682">
                  <c:v>33.386981581849412</c:v>
                </c:pt>
                <c:pt idx="1683">
                  <c:v>33.354188513503992</c:v>
                </c:pt>
                <c:pt idx="1684">
                  <c:v>33.321396561082508</c:v>
                </c:pt>
                <c:pt idx="1685">
                  <c:v>33.288605732603443</c:v>
                </c:pt>
                <c:pt idx="1686">
                  <c:v>33.255816036139116</c:v>
                </c:pt>
                <c:pt idx="1687">
                  <c:v>33.22302747981648</c:v>
                </c:pt>
                <c:pt idx="1688">
                  <c:v>33.190240071816795</c:v>
                </c:pt>
                <c:pt idx="1689">
                  <c:v>33.157453820376254</c:v>
                </c:pt>
                <c:pt idx="1690">
                  <c:v>33.124668733786642</c:v>
                </c:pt>
                <c:pt idx="1691">
                  <c:v>33.091884820394633</c:v>
                </c:pt>
                <c:pt idx="1692">
                  <c:v>33.059102088603304</c:v>
                </c:pt>
                <c:pt idx="1693">
                  <c:v>33.026320546871716</c:v>
                </c:pt>
                <c:pt idx="1694">
                  <c:v>32.993540203715142</c:v>
                </c:pt>
                <c:pt idx="1695">
                  <c:v>32.960761067706251</c:v>
                </c:pt>
                <c:pt idx="1696">
                  <c:v>32.927983147474144</c:v>
                </c:pt>
                <c:pt idx="1697">
                  <c:v>32.895206451705832</c:v>
                </c:pt>
                <c:pt idx="1698">
                  <c:v>32.862430989145643</c:v>
                </c:pt>
                <c:pt idx="1699">
                  <c:v>32.829656768596521</c:v>
                </c:pt>
                <c:pt idx="1700">
                  <c:v>32.796883798919289</c:v>
                </c:pt>
                <c:pt idx="1701">
                  <c:v>32.764112089033674</c:v>
                </c:pt>
                <c:pt idx="1702">
                  <c:v>32.731341647918441</c:v>
                </c:pt>
                <c:pt idx="1703">
                  <c:v>32.698572484611475</c:v>
                </c:pt>
                <c:pt idx="1704">
                  <c:v>32.665804608210799</c:v>
                </c:pt>
                <c:pt idx="1705">
                  <c:v>32.633038027873816</c:v>
                </c:pt>
                <c:pt idx="1706">
                  <c:v>32.600272752818803</c:v>
                </c:pt>
                <c:pt idx="1707">
                  <c:v>32.567508792324077</c:v>
                </c:pt>
                <c:pt idx="1708">
                  <c:v>32.534746155729508</c:v>
                </c:pt>
                <c:pt idx="1709">
                  <c:v>32.501984852435832</c:v>
                </c:pt>
                <c:pt idx="1710">
                  <c:v>32.469224891905647</c:v>
                </c:pt>
                <c:pt idx="1711">
                  <c:v>32.436466283663215</c:v>
                </c:pt>
                <c:pt idx="1712">
                  <c:v>32.403709037295059</c:v>
                </c:pt>
                <c:pt idx="1713">
                  <c:v>32.370953162450768</c:v>
                </c:pt>
                <c:pt idx="1714">
                  <c:v>32.338198668842232</c:v>
                </c:pt>
                <c:pt idx="1715">
                  <c:v>32.305445566245005</c:v>
                </c:pt>
                <c:pt idx="1716">
                  <c:v>32.272693864497846</c:v>
                </c:pt>
                <c:pt idx="1717">
                  <c:v>32.239943573503787</c:v>
                </c:pt>
                <c:pt idx="1718">
                  <c:v>32.207194703229746</c:v>
                </c:pt>
                <c:pt idx="1719">
                  <c:v>32.174447263707464</c:v>
                </c:pt>
                <c:pt idx="1720">
                  <c:v>32.141701265033326</c:v>
                </c:pt>
                <c:pt idx="1721">
                  <c:v>32.108956717369054</c:v>
                </c:pt>
                <c:pt idx="1722">
                  <c:v>32.076213630941922</c:v>
                </c:pt>
                <c:pt idx="1723">
                  <c:v>32.043472016045186</c:v>
                </c:pt>
                <c:pt idx="1724">
                  <c:v>32.01073188303782</c:v>
                </c:pt>
                <c:pt idx="1725">
                  <c:v>31.97799324234607</c:v>
                </c:pt>
                <c:pt idx="1726">
                  <c:v>31.945256104462324</c:v>
                </c:pt>
                <c:pt idx="1727">
                  <c:v>31.912520479946664</c:v>
                </c:pt>
                <c:pt idx="1728">
                  <c:v>31.879786379426459</c:v>
                </c:pt>
                <c:pt idx="1729">
                  <c:v>31.847053813596986</c:v>
                </c:pt>
                <c:pt idx="1730">
                  <c:v>31.814322793221805</c:v>
                </c:pt>
                <c:pt idx="1731">
                  <c:v>31.781593329132733</c:v>
                </c:pt>
                <c:pt idx="1732">
                  <c:v>31.748865432230605</c:v>
                </c:pt>
                <c:pt idx="1733">
                  <c:v>31.716139113485582</c:v>
                </c:pt>
                <c:pt idx="1734">
                  <c:v>31.683414383937127</c:v>
                </c:pt>
                <c:pt idx="1735">
                  <c:v>31.650691254694514</c:v>
                </c:pt>
                <c:pt idx="1736">
                  <c:v>31.61796973693712</c:v>
                </c:pt>
                <c:pt idx="1737">
                  <c:v>31.585249841915331</c:v>
                </c:pt>
                <c:pt idx="1738">
                  <c:v>31.55253158094968</c:v>
                </c:pt>
                <c:pt idx="1739">
                  <c:v>31.519814965432357</c:v>
                </c:pt>
                <c:pt idx="1740">
                  <c:v>31.48710000682658</c:v>
                </c:pt>
                <c:pt idx="1741">
                  <c:v>31.454386716668175</c:v>
                </c:pt>
                <c:pt idx="1742">
                  <c:v>31.421675106563939</c:v>
                </c:pt>
                <c:pt idx="1743">
                  <c:v>31.388965188194252</c:v>
                </c:pt>
                <c:pt idx="1744">
                  <c:v>31.356256973311609</c:v>
                </c:pt>
                <c:pt idx="1745">
                  <c:v>31.323550473741935</c:v>
                </c:pt>
                <c:pt idx="1746">
                  <c:v>31.290845701384626</c:v>
                </c:pt>
                <c:pt idx="1747">
                  <c:v>31.258142668212567</c:v>
                </c:pt>
                <c:pt idx="1748">
                  <c:v>31.225441386272969</c:v>
                </c:pt>
                <c:pt idx="1749">
                  <c:v>31.192741867687587</c:v>
                </c:pt>
                <c:pt idx="1750">
                  <c:v>31.160044124652643</c:v>
                </c:pt>
                <c:pt idx="1751">
                  <c:v>31.127348169439575</c:v>
                </c:pt>
                <c:pt idx="1752">
                  <c:v>31.094654014395431</c:v>
                </c:pt>
                <c:pt idx="1753">
                  <c:v>31.061961671942445</c:v>
                </c:pt>
                <c:pt idx="1754">
                  <c:v>31.029271154579291</c:v>
                </c:pt>
                <c:pt idx="1755">
                  <c:v>30.996582474881027</c:v>
                </c:pt>
                <c:pt idx="1756">
                  <c:v>30.963895645499171</c:v>
                </c:pt>
                <c:pt idx="1757">
                  <c:v>30.931210679162501</c:v>
                </c:pt>
                <c:pt idx="1758">
                  <c:v>30.898527588676728</c:v>
                </c:pt>
                <c:pt idx="1759">
                  <c:v>30.865846386925483</c:v>
                </c:pt>
                <c:pt idx="1760">
                  <c:v>30.833167086870272</c:v>
                </c:pt>
                <c:pt idx="1761">
                  <c:v>30.800489701550674</c:v>
                </c:pt>
                <c:pt idx="1762">
                  <c:v>30.767814244085216</c:v>
                </c:pt>
                <c:pt idx="1763">
                  <c:v>30.735140727670963</c:v>
                </c:pt>
                <c:pt idx="1764">
                  <c:v>30.70246916558423</c:v>
                </c:pt>
                <c:pt idx="1765">
                  <c:v>30.669799571180839</c:v>
                </c:pt>
                <c:pt idx="1766">
                  <c:v>30.637131957896472</c:v>
                </c:pt>
                <c:pt idx="1767">
                  <c:v>30.604466339246702</c:v>
                </c:pt>
                <c:pt idx="1768">
                  <c:v>30.571802728827727</c:v>
                </c:pt>
                <c:pt idx="1769">
                  <c:v>30.539141140316492</c:v>
                </c:pt>
                <c:pt idx="1770">
                  <c:v>30.506481587470624</c:v>
                </c:pt>
                <c:pt idx="1771">
                  <c:v>30.473824084129113</c:v>
                </c:pt>
                <c:pt idx="1772">
                  <c:v>30.441168644212944</c:v>
                </c:pt>
                <c:pt idx="1773">
                  <c:v>30.408515281724512</c:v>
                </c:pt>
                <c:pt idx="1774">
                  <c:v>30.375864010748423</c:v>
                </c:pt>
                <c:pt idx="1775">
                  <c:v>30.343214845452021</c:v>
                </c:pt>
                <c:pt idx="1776">
                  <c:v>30.310567800085238</c:v>
                </c:pt>
                <c:pt idx="1777">
                  <c:v>30.277922888980875</c:v>
                </c:pt>
                <c:pt idx="1778">
                  <c:v>30.245280126555404</c:v>
                </c:pt>
                <c:pt idx="1779">
                  <c:v>30.212639527308454</c:v>
                </c:pt>
                <c:pt idx="1780">
                  <c:v>30.180001105823887</c:v>
                </c:pt>
                <c:pt idx="1781">
                  <c:v>30.147364876769586</c:v>
                </c:pt>
                <c:pt idx="1782">
                  <c:v>30.114730854897793</c:v>
                </c:pt>
                <c:pt idx="1783">
                  <c:v>30.082099055045273</c:v>
                </c:pt>
                <c:pt idx="1784">
                  <c:v>30.049469492134278</c:v>
                </c:pt>
                <c:pt idx="1785">
                  <c:v>30.016842181171679</c:v>
                </c:pt>
                <c:pt idx="1786">
                  <c:v>29.984217137250084</c:v>
                </c:pt>
                <c:pt idx="1787">
                  <c:v>29.951594375547845</c:v>
                </c:pt>
                <c:pt idx="1788">
                  <c:v>29.918973911329179</c:v>
                </c:pt>
                <c:pt idx="1789">
                  <c:v>29.886355759944941</c:v>
                </c:pt>
                <c:pt idx="1790">
                  <c:v>29.853739936831634</c:v>
                </c:pt>
                <c:pt idx="1791">
                  <c:v>29.821126457513472</c:v>
                </c:pt>
                <c:pt idx="1792">
                  <c:v>29.788515337600984</c:v>
                </c:pt>
                <c:pt idx="1793">
                  <c:v>29.755906592792037</c:v>
                </c:pt>
                <c:pt idx="1794">
                  <c:v>29.723300238872127</c:v>
                </c:pt>
                <c:pt idx="1795">
                  <c:v>29.690696291714154</c:v>
                </c:pt>
                <c:pt idx="1796">
                  <c:v>29.658094767279287</c:v>
                </c:pt>
                <c:pt idx="1797">
                  <c:v>29.625495681616499</c:v>
                </c:pt>
                <c:pt idx="1798">
                  <c:v>29.592899050863227</c:v>
                </c:pt>
                <c:pt idx="1799">
                  <c:v>29.560304891245455</c:v>
                </c:pt>
                <c:pt idx="1800">
                  <c:v>29.527713219077981</c:v>
                </c:pt>
                <c:pt idx="1801">
                  <c:v>29.495124050764574</c:v>
                </c:pt>
                <c:pt idx="1802">
                  <c:v>29.462537402797967</c:v>
                </c:pt>
                <c:pt idx="1803">
                  <c:v>29.429953291760818</c:v>
                </c:pt>
                <c:pt idx="1804">
                  <c:v>29.3973717343247</c:v>
                </c:pt>
                <c:pt idx="1805">
                  <c:v>29.364792747251624</c:v>
                </c:pt>
                <c:pt idx="1806">
                  <c:v>29.332216347392809</c:v>
                </c:pt>
                <c:pt idx="1807">
                  <c:v>29.299642551690354</c:v>
                </c:pt>
                <c:pt idx="1808">
                  <c:v>29.267071377176187</c:v>
                </c:pt>
                <c:pt idx="1809">
                  <c:v>29.234502840972851</c:v>
                </c:pt>
                <c:pt idx="1810">
                  <c:v>29.201936960293637</c:v>
                </c:pt>
                <c:pt idx="1811">
                  <c:v>29.169373752442404</c:v>
                </c:pt>
                <c:pt idx="1812">
                  <c:v>29.136813234814181</c:v>
                </c:pt>
                <c:pt idx="1813">
                  <c:v>29.104255424895058</c:v>
                </c:pt>
                <c:pt idx="1814">
                  <c:v>29.071700340262517</c:v>
                </c:pt>
                <c:pt idx="1815">
                  <c:v>29.039147998585115</c:v>
                </c:pt>
                <c:pt idx="1816">
                  <c:v>29.006598417623191</c:v>
                </c:pt>
                <c:pt idx="1817">
                  <c:v>28.974051615228756</c:v>
                </c:pt>
                <c:pt idx="1818">
                  <c:v>28.941507609345386</c:v>
                </c:pt>
                <c:pt idx="1819">
                  <c:v>28.908966418008866</c:v>
                </c:pt>
                <c:pt idx="1820">
                  <c:v>28.876428059346686</c:v>
                </c:pt>
                <c:pt idx="1821">
                  <c:v>28.843892551578669</c:v>
                </c:pt>
                <c:pt idx="1822">
                  <c:v>28.811359913016791</c:v>
                </c:pt>
                <c:pt idx="1823">
                  <c:v>28.77883016206512</c:v>
                </c:pt>
                <c:pt idx="1824">
                  <c:v>28.746303317220409</c:v>
                </c:pt>
                <c:pt idx="1825">
                  <c:v>28.71377939707169</c:v>
                </c:pt>
                <c:pt idx="1826">
                  <c:v>28.681258420300768</c:v>
                </c:pt>
                <c:pt idx="1827">
                  <c:v>28.648740405681576</c:v>
                </c:pt>
                <c:pt idx="1828">
                  <c:v>28.616225372081217</c:v>
                </c:pt>
                <c:pt idx="1829">
                  <c:v>28.583713338459162</c:v>
                </c:pt>
                <c:pt idx="1830">
                  <c:v>28.551204323867573</c:v>
                </c:pt>
                <c:pt idx="1831">
                  <c:v>28.518698347451803</c:v>
                </c:pt>
                <c:pt idx="1832">
                  <c:v>28.486195428449626</c:v>
                </c:pt>
                <c:pt idx="1833">
                  <c:v>28.453695586191611</c:v>
                </c:pt>
                <c:pt idx="1834">
                  <c:v>28.42119884010156</c:v>
                </c:pt>
                <c:pt idx="1835">
                  <c:v>28.388705209695733</c:v>
                </c:pt>
                <c:pt idx="1836">
                  <c:v>28.356214714583373</c:v>
                </c:pt>
                <c:pt idx="1837">
                  <c:v>28.323727374466383</c:v>
                </c:pt>
                <c:pt idx="1838">
                  <c:v>28.291243209139957</c:v>
                </c:pt>
                <c:pt idx="1839">
                  <c:v>28.258762238491336</c:v>
                </c:pt>
                <c:pt idx="1840">
                  <c:v>28.226284482501022</c:v>
                </c:pt>
                <c:pt idx="1841">
                  <c:v>28.193809961242113</c:v>
                </c:pt>
                <c:pt idx="1842">
                  <c:v>28.161338694880214</c:v>
                </c:pt>
                <c:pt idx="1843">
                  <c:v>28.128870703673549</c:v>
                </c:pt>
                <c:pt idx="1844">
                  <c:v>28.096406007972824</c:v>
                </c:pt>
                <c:pt idx="1845">
                  <c:v>28.063944628221016</c:v>
                </c:pt>
                <c:pt idx="1846">
                  <c:v>28.031486584953878</c:v>
                </c:pt>
                <c:pt idx="1847">
                  <c:v>27.999031898798759</c:v>
                </c:pt>
                <c:pt idx="1848">
                  <c:v>27.96658059047553</c:v>
                </c:pt>
                <c:pt idx="1849">
                  <c:v>27.934132680795912</c:v>
                </c:pt>
                <c:pt idx="1850">
                  <c:v>27.901688190663442</c:v>
                </c:pt>
                <c:pt idx="1851">
                  <c:v>27.869247141073437</c:v>
                </c:pt>
                <c:pt idx="1852">
                  <c:v>27.836809553112424</c:v>
                </c:pt>
                <c:pt idx="1853">
                  <c:v>27.804375447958897</c:v>
                </c:pt>
                <c:pt idx="1854">
                  <c:v>27.771944846882107</c:v>
                </c:pt>
                <c:pt idx="1855">
                  <c:v>27.739517771242582</c:v>
                </c:pt>
                <c:pt idx="1856">
                  <c:v>27.707094242491252</c:v>
                </c:pt>
                <c:pt idx="1857">
                  <c:v>27.674674282170287</c:v>
                </c:pt>
                <c:pt idx="1858">
                  <c:v>27.642257911911734</c:v>
                </c:pt>
                <c:pt idx="1859">
                  <c:v>27.609845153438091</c:v>
                </c:pt>
                <c:pt idx="1860">
                  <c:v>27.577436028561682</c:v>
                </c:pt>
                <c:pt idx="1861">
                  <c:v>27.545030559184465</c:v>
                </c:pt>
                <c:pt idx="1862">
                  <c:v>27.512628767298036</c:v>
                </c:pt>
                <c:pt idx="1863">
                  <c:v>27.480230674982685</c:v>
                </c:pt>
                <c:pt idx="1864">
                  <c:v>27.447836304407915</c:v>
                </c:pt>
                <c:pt idx="1865">
                  <c:v>27.415445677831659</c:v>
                </c:pt>
                <c:pt idx="1866">
                  <c:v>27.383058817599974</c:v>
                </c:pt>
                <c:pt idx="1867">
                  <c:v>27.350675746146923</c:v>
                </c:pt>
                <c:pt idx="1868">
                  <c:v>27.318296485994011</c:v>
                </c:pt>
                <c:pt idx="1869">
                  <c:v>27.28592105975013</c:v>
                </c:pt>
                <c:pt idx="1870">
                  <c:v>27.253549490110739</c:v>
                </c:pt>
                <c:pt idx="1871">
                  <c:v>27.22118179985803</c:v>
                </c:pt>
                <c:pt idx="1872">
                  <c:v>27.188818011859958</c:v>
                </c:pt>
                <c:pt idx="1873">
                  <c:v>27.156458149070147</c:v>
                </c:pt>
                <c:pt idx="1874">
                  <c:v>27.124102234527676</c:v>
                </c:pt>
                <c:pt idx="1875">
                  <c:v>27.091750291356384</c:v>
                </c:pt>
                <c:pt idx="1876">
                  <c:v>27.059402342764052</c:v>
                </c:pt>
                <c:pt idx="1877">
                  <c:v>27.027058412042976</c:v>
                </c:pt>
                <c:pt idx="1878">
                  <c:v>26.994718522568068</c:v>
                </c:pt>
                <c:pt idx="1879">
                  <c:v>26.962382697797761</c:v>
                </c:pt>
                <c:pt idx="1880">
                  <c:v>26.930050961272549</c:v>
                </c:pt>
                <c:pt idx="1881">
                  <c:v>26.897723336614892</c:v>
                </c:pt>
                <c:pt idx="1882">
                  <c:v>26.865399847528483</c:v>
                </c:pt>
                <c:pt idx="1883">
                  <c:v>26.833080517797832</c:v>
                </c:pt>
                <c:pt idx="1884">
                  <c:v>26.800765371287735</c:v>
                </c:pt>
                <c:pt idx="1885">
                  <c:v>26.768454431942487</c:v>
                </c:pt>
                <c:pt idx="1886">
                  <c:v>26.73614772378507</c:v>
                </c:pt>
                <c:pt idx="1887">
                  <c:v>26.703845270917338</c:v>
                </c:pt>
                <c:pt idx="1888">
                  <c:v>26.671547097518662</c:v>
                </c:pt>
                <c:pt idx="1889">
                  <c:v>26.639253227845494</c:v>
                </c:pt>
                <c:pt idx="1890">
                  <c:v>26.606963686230682</c:v>
                </c:pt>
                <c:pt idx="1891">
                  <c:v>26.574678497082786</c:v>
                </c:pt>
                <c:pt idx="1892">
                  <c:v>26.542397684885508</c:v>
                </c:pt>
                <c:pt idx="1893">
                  <c:v>26.510121274196486</c:v>
                </c:pt>
                <c:pt idx="1894">
                  <c:v>26.477849289647573</c:v>
                </c:pt>
                <c:pt idx="1895">
                  <c:v>26.445581755942669</c:v>
                </c:pt>
                <c:pt idx="1896">
                  <c:v>26.413318697858408</c:v>
                </c:pt>
                <c:pt idx="1897">
                  <c:v>26.381060140241857</c:v>
                </c:pt>
                <c:pt idx="1898">
                  <c:v>26.348806108011189</c:v>
                </c:pt>
                <c:pt idx="1899">
                  <c:v>26.316556626153741</c:v>
                </c:pt>
                <c:pt idx="1900">
                  <c:v>26.284311719726183</c:v>
                </c:pt>
                <c:pt idx="1901">
                  <c:v>26.252071413852057</c:v>
                </c:pt>
                <c:pt idx="1902">
                  <c:v>26.219835733722931</c:v>
                </c:pt>
                <c:pt idx="1903">
                  <c:v>26.187604704595717</c:v>
                </c:pt>
                <c:pt idx="1904">
                  <c:v>26.155378351792876</c:v>
                </c:pt>
                <c:pt idx="1905">
                  <c:v>26.123156700700896</c:v>
                </c:pt>
                <c:pt idx="1906">
                  <c:v>26.090939776769531</c:v>
                </c:pt>
                <c:pt idx="1907">
                  <c:v>26.058727605510906</c:v>
                </c:pt>
                <c:pt idx="1908">
                  <c:v>26.02652021249833</c:v>
                </c:pt>
                <c:pt idx="1909">
                  <c:v>25.994317623365227</c:v>
                </c:pt>
                <c:pt idx="1910">
                  <c:v>25.962119863804354</c:v>
                </c:pt>
                <c:pt idx="1911">
                  <c:v>25.929926959566586</c:v>
                </c:pt>
                <c:pt idx="1912">
                  <c:v>25.897738936459831</c:v>
                </c:pt>
                <c:pt idx="1913">
                  <c:v>25.865555820347694</c:v>
                </c:pt>
                <c:pt idx="1914">
                  <c:v>25.83337763714902</c:v>
                </c:pt>
                <c:pt idx="1915">
                  <c:v>25.801204412835975</c:v>
                </c:pt>
                <c:pt idx="1916">
                  <c:v>25.769036173433143</c:v>
                </c:pt>
                <c:pt idx="1917">
                  <c:v>25.736872945016657</c:v>
                </c:pt>
                <c:pt idx="1918">
                  <c:v>25.70471475371275</c:v>
                </c:pt>
                <c:pt idx="1919">
                  <c:v>25.672561625695927</c:v>
                </c:pt>
                <c:pt idx="1920">
                  <c:v>25.64041358718903</c:v>
                </c:pt>
                <c:pt idx="1921">
                  <c:v>25.608270664460694</c:v>
                </c:pt>
                <c:pt idx="1922">
                  <c:v>25.576132883824634</c:v>
                </c:pt>
                <c:pt idx="1923">
                  <c:v>25.544000271638385</c:v>
                </c:pt>
                <c:pt idx="1924">
                  <c:v>25.511872854301842</c:v>
                </c:pt>
                <c:pt idx="1925">
                  <c:v>25.479750658255277</c:v>
                </c:pt>
                <c:pt idx="1926">
                  <c:v>25.447633709979463</c:v>
                </c:pt>
                <c:pt idx="1927">
                  <c:v>25.41552203599235</c:v>
                </c:pt>
                <c:pt idx="1928">
                  <c:v>25.383415662849167</c:v>
                </c:pt>
                <c:pt idx="1929">
                  <c:v>25.351314617140254</c:v>
                </c:pt>
                <c:pt idx="1930">
                  <c:v>25.319218925489739</c:v>
                </c:pt>
                <c:pt idx="1931">
                  <c:v>25.287128614553673</c:v>
                </c:pt>
                <c:pt idx="1932">
                  <c:v>25.255043711019031</c:v>
                </c:pt>
                <c:pt idx="1933">
                  <c:v>25.222964241602174</c:v>
                </c:pt>
                <c:pt idx="1934">
                  <c:v>25.190890233046503</c:v>
                </c:pt>
                <c:pt idx="1935">
                  <c:v>25.158821712121661</c:v>
                </c:pt>
                <c:pt idx="1936">
                  <c:v>25.126758705621519</c:v>
                </c:pt>
                <c:pt idx="1937">
                  <c:v>25.094701240362618</c:v>
                </c:pt>
                <c:pt idx="1938">
                  <c:v>25.062649343182457</c:v>
                </c:pt>
                <c:pt idx="1939">
                  <c:v>25.030603040937773</c:v>
                </c:pt>
                <c:pt idx="1940">
                  <c:v>24.998562360502863</c:v>
                </c:pt>
                <c:pt idx="1941">
                  <c:v>24.96652732876775</c:v>
                </c:pt>
                <c:pt idx="1942">
                  <c:v>24.934497972636539</c:v>
                </c:pt>
                <c:pt idx="1943">
                  <c:v>24.902474319025369</c:v>
                </c:pt>
                <c:pt idx="1944">
                  <c:v>24.870456394860895</c:v>
                </c:pt>
                <c:pt idx="1945">
                  <c:v>24.838444227078224</c:v>
                </c:pt>
                <c:pt idx="1946">
                  <c:v>24.806437842618806</c:v>
                </c:pt>
                <c:pt idx="1947">
                  <c:v>24.774437268429249</c:v>
                </c:pt>
                <c:pt idx="1948">
                  <c:v>24.742442531458536</c:v>
                </c:pt>
                <c:pt idx="1949">
                  <c:v>24.710453658656512</c:v>
                </c:pt>
                <c:pt idx="1950">
                  <c:v>24.678470676972101</c:v>
                </c:pt>
                <c:pt idx="1951">
                  <c:v>24.646493613350685</c:v>
                </c:pt>
                <c:pt idx="1952">
                  <c:v>24.614522494732569</c:v>
                </c:pt>
                <c:pt idx="1953">
                  <c:v>24.582557348050859</c:v>
                </c:pt>
                <c:pt idx="1954">
                  <c:v>24.550598200229061</c:v>
                </c:pt>
                <c:pt idx="1955">
                  <c:v>24.518645078179254</c:v>
                </c:pt>
                <c:pt idx="1956">
                  <c:v>24.486698008799863</c:v>
                </c:pt>
                <c:pt idx="1957">
                  <c:v>24.454757018973638</c:v>
                </c:pt>
                <c:pt idx="1958">
                  <c:v>24.422822135564846</c:v>
                </c:pt>
                <c:pt idx="1959">
                  <c:v>24.390893385417939</c:v>
                </c:pt>
                <c:pt idx="1960">
                  <c:v>24.358970795354917</c:v>
                </c:pt>
                <c:pt idx="1961">
                  <c:v>24.327054392172531</c:v>
                </c:pt>
                <c:pt idx="1962">
                  <c:v>24.295144202641097</c:v>
                </c:pt>
                <c:pt idx="1963">
                  <c:v>24.263240253500939</c:v>
                </c:pt>
                <c:pt idx="1964">
                  <c:v>24.23134257146107</c:v>
                </c:pt>
                <c:pt idx="1965">
                  <c:v>24.199451183195922</c:v>
                </c:pt>
                <c:pt idx="1966">
                  <c:v>24.167566115343782</c:v>
                </c:pt>
                <c:pt idx="1967">
                  <c:v>24.135687394503766</c:v>
                </c:pt>
                <c:pt idx="1968">
                  <c:v>24.103815047233681</c:v>
                </c:pt>
                <c:pt idx="1969">
                  <c:v>24.071949100047192</c:v>
                </c:pt>
                <c:pt idx="1970">
                  <c:v>24.040089579411688</c:v>
                </c:pt>
                <c:pt idx="1971">
                  <c:v>24.008236511745345</c:v>
                </c:pt>
                <c:pt idx="1972">
                  <c:v>23.976389923415148</c:v>
                </c:pt>
                <c:pt idx="1973">
                  <c:v>23.944549840733661</c:v>
                </c:pt>
                <c:pt idx="1974">
                  <c:v>23.912716289956695</c:v>
                </c:pt>
                <c:pt idx="1975">
                  <c:v>23.880889297280842</c:v>
                </c:pt>
                <c:pt idx="1976">
                  <c:v>23.849068888840442</c:v>
                </c:pt>
                <c:pt idx="1977">
                  <c:v>23.817255090704975</c:v>
                </c:pt>
                <c:pt idx="1978">
                  <c:v>23.785447928876611</c:v>
                </c:pt>
                <c:pt idx="1979">
                  <c:v>23.753647429287319</c:v>
                </c:pt>
                <c:pt idx="1980">
                  <c:v>23.721853617795791</c:v>
                </c:pt>
                <c:pt idx="1981">
                  <c:v>23.690066520184875</c:v>
                </c:pt>
                <c:pt idx="1982">
                  <c:v>23.6582861621592</c:v>
                </c:pt>
                <c:pt idx="1983">
                  <c:v>23.626512569341372</c:v>
                </c:pt>
                <c:pt idx="1984">
                  <c:v>23.594745767269941</c:v>
                </c:pt>
                <c:pt idx="1985">
                  <c:v>23.562985781396016</c:v>
                </c:pt>
                <c:pt idx="1986">
                  <c:v>23.531232637080564</c:v>
                </c:pt>
                <c:pt idx="1987">
                  <c:v>23.499486359591387</c:v>
                </c:pt>
                <c:pt idx="1988">
                  <c:v>23.467746974100116</c:v>
                </c:pt>
                <c:pt idx="1989">
                  <c:v>23.436014505679239</c:v>
                </c:pt>
                <c:pt idx="1990">
                  <c:v>23.404288979299199</c:v>
                </c:pt>
                <c:pt idx="1991">
                  <c:v>23.372570419825092</c:v>
                </c:pt>
                <c:pt idx="1992">
                  <c:v>23.340858852013643</c:v>
                </c:pt>
                <c:pt idx="1993">
                  <c:v>23.309154300510496</c:v>
                </c:pt>
                <c:pt idx="1994">
                  <c:v>23.277456789846603</c:v>
                </c:pt>
                <c:pt idx="1995">
                  <c:v>23.245766344435292</c:v>
                </c:pt>
                <c:pt idx="1996">
                  <c:v>23.214082988568961</c:v>
                </c:pt>
                <c:pt idx="1997">
                  <c:v>23.182406746416362</c:v>
                </c:pt>
                <c:pt idx="1998">
                  <c:v>23.150737642018665</c:v>
                </c:pt>
                <c:pt idx="1999">
                  <c:v>23.119075699286885</c:v>
                </c:pt>
                <c:pt idx="2000">
                  <c:v>23.087420941998108</c:v>
                </c:pt>
                <c:pt idx="2001">
                  <c:v>23.055773393792688</c:v>
                </c:pt>
                <c:pt idx="2002">
                  <c:v>23.024133078170482</c:v>
                </c:pt>
                <c:pt idx="2003">
                  <c:v>22.992500018488027</c:v>
                </c:pt>
                <c:pt idx="2004">
                  <c:v>22.960874237954737</c:v>
                </c:pt>
                <c:pt idx="2005">
                  <c:v>22.929255759629797</c:v>
                </c:pt>
                <c:pt idx="2006">
                  <c:v>22.897644606418837</c:v>
                </c:pt>
                <c:pt idx="2007">
                  <c:v>22.866040801070177</c:v>
                </c:pt>
                <c:pt idx="2008">
                  <c:v>22.834444366172079</c:v>
                </c:pt>
                <c:pt idx="2009">
                  <c:v>22.802855324148481</c:v>
                </c:pt>
                <c:pt idx="2010">
                  <c:v>22.771273697256234</c:v>
                </c:pt>
                <c:pt idx="2011">
                  <c:v>22.739699507581392</c:v>
                </c:pt>
                <c:pt idx="2012">
                  <c:v>22.708132777035317</c:v>
                </c:pt>
                <c:pt idx="2013">
                  <c:v>22.676573527352033</c:v>
                </c:pt>
                <c:pt idx="2014">
                  <c:v>22.645021780083855</c:v>
                </c:pt>
                <c:pt idx="2015">
                  <c:v>22.61347755659849</c:v>
                </c:pt>
                <c:pt idx="2016">
                  <c:v>22.581940878074938</c:v>
                </c:pt>
                <c:pt idx="2017">
                  <c:v>22.550411765500328</c:v>
                </c:pt>
                <c:pt idx="2018">
                  <c:v>22.518890239666284</c:v>
                </c:pt>
                <c:pt idx="2019">
                  <c:v>22.487376321165044</c:v>
                </c:pt>
                <c:pt idx="2020">
                  <c:v>22.455870030386166</c:v>
                </c:pt>
                <c:pt idx="2021">
                  <c:v>22.424371387512707</c:v>
                </c:pt>
                <c:pt idx="2022">
                  <c:v>22.392880412517798</c:v>
                </c:pt>
                <c:pt idx="2023">
                  <c:v>22.361397125160568</c:v>
                </c:pt>
                <c:pt idx="2024">
                  <c:v>22.329921544983083</c:v>
                </c:pt>
                <c:pt idx="2025">
                  <c:v>22.298453691306193</c:v>
                </c:pt>
                <c:pt idx="2026">
                  <c:v>22.266993583226025</c:v>
                </c:pt>
                <c:pt idx="2027">
                  <c:v>22.235541239610331</c:v>
                </c:pt>
                <c:pt idx="2028">
                  <c:v>22.204096679094583</c:v>
                </c:pt>
                <c:pt idx="2029">
                  <c:v>22.172659920078594</c:v>
                </c:pt>
                <c:pt idx="2030">
                  <c:v>22.141230980722554</c:v>
                </c:pt>
                <c:pt idx="2031">
                  <c:v>22.109809878943281</c:v>
                </c:pt>
                <c:pt idx="2032">
                  <c:v>22.078396632410652</c:v>
                </c:pt>
                <c:pt idx="2033">
                  <c:v>22.046991258543848</c:v>
                </c:pt>
                <c:pt idx="2034">
                  <c:v>22.015593774507344</c:v>
                </c:pt>
                <c:pt idx="2035">
                  <c:v>21.984204197207685</c:v>
                </c:pt>
                <c:pt idx="2036">
                  <c:v>21.952822543288967</c:v>
                </c:pt>
                <c:pt idx="2037">
                  <c:v>21.92144882913011</c:v>
                </c:pt>
                <c:pt idx="2038">
                  <c:v>21.890083070840006</c:v>
                </c:pt>
                <c:pt idx="2039">
                  <c:v>21.858725284254493</c:v>
                </c:pt>
                <c:pt idx="2040">
                  <c:v>21.8273754849324</c:v>
                </c:pt>
                <c:pt idx="2041">
                  <c:v>21.796033688151848</c:v>
                </c:pt>
                <c:pt idx="2042">
                  <c:v>21.764699908905921</c:v>
                </c:pt>
                <c:pt idx="2043">
                  <c:v>21.73337416190018</c:v>
                </c:pt>
                <c:pt idx="2044">
                  <c:v>21.702056461547507</c:v>
                </c:pt>
                <c:pt idx="2045">
                  <c:v>21.670746821965107</c:v>
                </c:pt>
                <c:pt idx="2046">
                  <c:v>21.639445256970838</c:v>
                </c:pt>
                <c:pt idx="2047">
                  <c:v>21.608151780078984</c:v>
                </c:pt>
                <c:pt idx="2048">
                  <c:v>21.576866404496926</c:v>
                </c:pt>
                <c:pt idx="2049">
                  <c:v>21.545589143121191</c:v>
                </c:pt>
                <c:pt idx="2050">
                  <c:v>21.514320008533968</c:v>
                </c:pt>
                <c:pt idx="2051">
                  <c:v>21.483059012999082</c:v>
                </c:pt>
                <c:pt idx="2052">
                  <c:v>21.451806168458354</c:v>
                </c:pt>
                <c:pt idx="2053">
                  <c:v>21.420561486528285</c:v>
                </c:pt>
                <c:pt idx="2054">
                  <c:v>21.389324978495697</c:v>
                </c:pt>
                <c:pt idx="2055">
                  <c:v>21.35809665531476</c:v>
                </c:pt>
                <c:pt idx="2056">
                  <c:v>21.326876527602892</c:v>
                </c:pt>
                <c:pt idx="2057">
                  <c:v>21.295664605637157</c:v>
                </c:pt>
                <c:pt idx="2058">
                  <c:v>21.264460899350741</c:v>
                </c:pt>
                <c:pt idx="2059">
                  <c:v>21.233265418329577</c:v>
                </c:pt>
                <c:pt idx="2060">
                  <c:v>21.202078171807862</c:v>
                </c:pt>
                <c:pt idx="2061">
                  <c:v>21.170899168665535</c:v>
                </c:pt>
                <c:pt idx="2062">
                  <c:v>21.139728417424326</c:v>
                </c:pt>
                <c:pt idx="2063">
                  <c:v>21.10856592624382</c:v>
                </c:pt>
                <c:pt idx="2064">
                  <c:v>21.077411702918493</c:v>
                </c:pt>
                <c:pt idx="2065">
                  <c:v>21.046265754873929</c:v>
                </c:pt>
                <c:pt idx="2066">
                  <c:v>21.015128089163365</c:v>
                </c:pt>
                <c:pt idx="2067">
                  <c:v>20.983998712464288</c:v>
                </c:pt>
                <c:pt idx="2068">
                  <c:v>20.952877631075086</c:v>
                </c:pt>
                <c:pt idx="2069">
                  <c:v>20.921764850911494</c:v>
                </c:pt>
                <c:pt idx="2070">
                  <c:v>20.890660377503046</c:v>
                </c:pt>
                <c:pt idx="2071">
                  <c:v>20.859564215990332</c:v>
                </c:pt>
                <c:pt idx="2072">
                  <c:v>20.828476371121084</c:v>
                </c:pt>
                <c:pt idx="2073">
                  <c:v>20.797396847247125</c:v>
                </c:pt>
                <c:pt idx="2074">
                  <c:v>20.76632564832121</c:v>
                </c:pt>
                <c:pt idx="2075">
                  <c:v>20.735262777893713</c:v>
                </c:pt>
                <c:pt idx="2076">
                  <c:v>20.704208239109207</c:v>
                </c:pt>
                <c:pt idx="2077">
                  <c:v>20.673162034703569</c:v>
                </c:pt>
                <c:pt idx="2078">
                  <c:v>20.642124167001189</c:v>
                </c:pt>
                <c:pt idx="2079">
                  <c:v>20.61109463791102</c:v>
                </c:pt>
                <c:pt idx="2080">
                  <c:v>20.580073448924331</c:v>
                </c:pt>
                <c:pt idx="2081">
                  <c:v>20.549060601111368</c:v>
                </c:pt>
                <c:pt idx="2082">
                  <c:v>20.518056095118343</c:v>
                </c:pt>
                <c:pt idx="2083">
                  <c:v>20.487059931164708</c:v>
                </c:pt>
                <c:pt idx="2084">
                  <c:v>20.456072109040058</c:v>
                </c:pt>
                <c:pt idx="2085">
                  <c:v>20.425092628101499</c:v>
                </c:pt>
                <c:pt idx="2086">
                  <c:v>20.394121487270873</c:v>
                </c:pt>
                <c:pt idx="2087">
                  <c:v>20.363158685031785</c:v>
                </c:pt>
                <c:pt idx="2088">
                  <c:v>20.33220421942687</c:v>
                </c:pt>
                <c:pt idx="2089">
                  <c:v>20.301258088055882</c:v>
                </c:pt>
                <c:pt idx="2090">
                  <c:v>20.270320288071876</c:v>
                </c:pt>
                <c:pt idx="2091">
                  <c:v>20.239390816179746</c:v>
                </c:pt>
                <c:pt idx="2092">
                  <c:v>20.208469668633168</c:v>
                </c:pt>
                <c:pt idx="2093">
                  <c:v>20.177556841232413</c:v>
                </c:pt>
                <c:pt idx="2094">
                  <c:v>20.146652329321793</c:v>
                </c:pt>
                <c:pt idx="2095">
                  <c:v>20.115756127787407</c:v>
                </c:pt>
                <c:pt idx="2096">
                  <c:v>20.084868231054891</c:v>
                </c:pt>
                <c:pt idx="2097">
                  <c:v>20.053988633087005</c:v>
                </c:pt>
                <c:pt idx="2098">
                  <c:v>20.02311732738206</c:v>
                </c:pt>
                <c:pt idx="2099">
                  <c:v>19.992254306971024</c:v>
                </c:pt>
                <c:pt idx="2100">
                  <c:v>19.961399564416087</c:v>
                </c:pt>
                <c:pt idx="2101">
                  <c:v>19.930553091808459</c:v>
                </c:pt>
                <c:pt idx="2102">
                  <c:v>19.899714880766481</c:v>
                </c:pt>
                <c:pt idx="2103">
                  <c:v>19.868884922433864</c:v>
                </c:pt>
                <c:pt idx="2104">
                  <c:v>19.838063207477795</c:v>
                </c:pt>
                <c:pt idx="2105">
                  <c:v>19.807249726087356</c:v>
                </c:pt>
                <c:pt idx="2106">
                  <c:v>19.776444467971775</c:v>
                </c:pt>
                <c:pt idx="2107">
                  <c:v>19.745647422359077</c:v>
                </c:pt>
                <c:pt idx="2108">
                  <c:v>19.714858577994146</c:v>
                </c:pt>
                <c:pt idx="2109">
                  <c:v>19.684077923137888</c:v>
                </c:pt>
                <c:pt idx="2110">
                  <c:v>19.653305445565387</c:v>
                </c:pt>
                <c:pt idx="2111">
                  <c:v>19.62254113256493</c:v>
                </c:pt>
                <c:pt idx="2112">
                  <c:v>19.591784970936562</c:v>
                </c:pt>
                <c:pt idx="2113">
                  <c:v>19.561036946991216</c:v>
                </c:pt>
                <c:pt idx="2114">
                  <c:v>19.530297046549411</c:v>
                </c:pt>
                <c:pt idx="2115">
                  <c:v>19.499565254940737</c:v>
                </c:pt>
                <c:pt idx="2116">
                  <c:v>19.468841557002236</c:v>
                </c:pt>
                <c:pt idx="2117">
                  <c:v>19.43812593707835</c:v>
                </c:pt>
                <c:pt idx="2118">
                  <c:v>19.4074183790196</c:v>
                </c:pt>
                <c:pt idx="2119">
                  <c:v>19.376718866182262</c:v>
                </c:pt>
                <c:pt idx="2120">
                  <c:v>19.346027381427884</c:v>
                </c:pt>
                <c:pt idx="2121">
                  <c:v>19.315343907122564</c:v>
                </c:pt>
                <c:pt idx="2122">
                  <c:v>19.284668425136513</c:v>
                </c:pt>
                <c:pt idx="2123">
                  <c:v>19.254000916844102</c:v>
                </c:pt>
                <c:pt idx="2124">
                  <c:v>19.22334136312341</c:v>
                </c:pt>
                <c:pt idx="2125">
                  <c:v>19.192689744356063</c:v>
                </c:pt>
                <c:pt idx="2126">
                  <c:v>19.162046040427281</c:v>
                </c:pt>
                <c:pt idx="2127">
                  <c:v>19.13141023072604</c:v>
                </c:pt>
                <c:pt idx="2128">
                  <c:v>19.100782294144793</c:v>
                </c:pt>
                <c:pt idx="2129">
                  <c:v>19.070162209080252</c:v>
                </c:pt>
                <c:pt idx="2130">
                  <c:v>19.039549953433433</c:v>
                </c:pt>
                <c:pt idx="2131">
                  <c:v>19.008945504610065</c:v>
                </c:pt>
                <c:pt idx="2132">
                  <c:v>18.978348839521079</c:v>
                </c:pt>
                <c:pt idx="2133">
                  <c:v>18.947759934583456</c:v>
                </c:pt>
                <c:pt idx="2134">
                  <c:v>18.917178765720557</c:v>
                </c:pt>
                <c:pt idx="2135">
                  <c:v>18.886605308363432</c:v>
                </c:pt>
                <c:pt idx="2136">
                  <c:v>18.856039537451107</c:v>
                </c:pt>
                <c:pt idx="2137">
                  <c:v>18.825481427432095</c:v>
                </c:pt>
                <c:pt idx="2138">
                  <c:v>18.794930952265286</c:v>
                </c:pt>
                <c:pt idx="2139">
                  <c:v>18.764388085421139</c:v>
                </c:pt>
                <c:pt idx="2140">
                  <c:v>18.733852799883103</c:v>
                </c:pt>
                <c:pt idx="2141">
                  <c:v>18.70332506814869</c:v>
                </c:pt>
                <c:pt idx="2142">
                  <c:v>18.672804862231438</c:v>
                </c:pt>
                <c:pt idx="2143">
                  <c:v>18.642292153662247</c:v>
                </c:pt>
                <c:pt idx="2144">
                  <c:v>18.611786913490985</c:v>
                </c:pt>
                <c:pt idx="2145">
                  <c:v>18.581289112288523</c:v>
                </c:pt>
                <c:pt idx="2146">
                  <c:v>18.550798720148698</c:v>
                </c:pt>
                <c:pt idx="2147">
                  <c:v>18.520315706689896</c:v>
                </c:pt>
                <c:pt idx="2148">
                  <c:v>18.489840041057725</c:v>
                </c:pt>
                <c:pt idx="2149">
                  <c:v>18.459371691926759</c:v>
                </c:pt>
                <c:pt idx="2150">
                  <c:v>18.428910627503186</c:v>
                </c:pt>
                <c:pt idx="2151">
                  <c:v>18.398456815527322</c:v>
                </c:pt>
                <c:pt idx="2152">
                  <c:v>18.368010223275618</c:v>
                </c:pt>
                <c:pt idx="2153">
                  <c:v>18.33757081756395</c:v>
                </c:pt>
                <c:pt idx="2154">
                  <c:v>18.307138564750002</c:v>
                </c:pt>
                <c:pt idx="2155">
                  <c:v>18.276713430736056</c:v>
                </c:pt>
                <c:pt idx="2156">
                  <c:v>18.246295380972441</c:v>
                </c:pt>
                <c:pt idx="2157">
                  <c:v>18.215884380459887</c:v>
                </c:pt>
                <c:pt idx="2158">
                  <c:v>18.185480393753508</c:v>
                </c:pt>
                <c:pt idx="2159">
                  <c:v>18.155083384965305</c:v>
                </c:pt>
                <c:pt idx="2160">
                  <c:v>18.124693317768184</c:v>
                </c:pt>
                <c:pt idx="2161">
                  <c:v>18.094310155399047</c:v>
                </c:pt>
                <c:pt idx="2162">
                  <c:v>18.063933860662729</c:v>
                </c:pt>
                <c:pt idx="2163">
                  <c:v>18.033564395935418</c:v>
                </c:pt>
                <c:pt idx="2164">
                  <c:v>18.003201723168711</c:v>
                </c:pt>
                <c:pt idx="2165">
                  <c:v>17.972845803893236</c:v>
                </c:pt>
                <c:pt idx="2166">
                  <c:v>17.942496599223265</c:v>
                </c:pt>
                <c:pt idx="2167">
                  <c:v>17.912154069860129</c:v>
                </c:pt>
                <c:pt idx="2168">
                  <c:v>17.881818176097156</c:v>
                </c:pt>
                <c:pt idx="2169">
                  <c:v>17.851488877823424</c:v>
                </c:pt>
                <c:pt idx="2170">
                  <c:v>17.821166134528706</c:v>
                </c:pt>
                <c:pt idx="2171">
                  <c:v>17.790849905307699</c:v>
                </c:pt>
                <c:pt idx="2172">
                  <c:v>17.76054014886498</c:v>
                </c:pt>
                <c:pt idx="2173">
                  <c:v>17.730236823519533</c:v>
                </c:pt>
                <c:pt idx="2174">
                  <c:v>17.699939887209965</c:v>
                </c:pt>
                <c:pt idx="2175">
                  <c:v>17.669649297498992</c:v>
                </c:pt>
                <c:pt idx="2176">
                  <c:v>17.63936501157912</c:v>
                </c:pt>
                <c:pt idx="2177">
                  <c:v>17.609086986277369</c:v>
                </c:pt>
                <c:pt idx="2178">
                  <c:v>17.578815178060797</c:v>
                </c:pt>
                <c:pt idx="2179">
                  <c:v>17.548549543041922</c:v>
                </c:pt>
                <c:pt idx="2180">
                  <c:v>17.518290036984073</c:v>
                </c:pt>
                <c:pt idx="2181">
                  <c:v>17.488036615307159</c:v>
                </c:pt>
                <c:pt idx="2182">
                  <c:v>17.457789233093351</c:v>
                </c:pt>
                <c:pt idx="2183">
                  <c:v>17.427547845092747</c:v>
                </c:pt>
                <c:pt idx="2184">
                  <c:v>17.397312405729458</c:v>
                </c:pt>
                <c:pt idx="2185">
                  <c:v>17.367082869107637</c:v>
                </c:pt>
                <c:pt idx="2186">
                  <c:v>17.336859189017183</c:v>
                </c:pt>
                <c:pt idx="2187">
                  <c:v>17.306641318940539</c:v>
                </c:pt>
                <c:pt idx="2188">
                  <c:v>17.276429212058414</c:v>
                </c:pt>
                <c:pt idx="2189">
                  <c:v>17.246222821256772</c:v>
                </c:pt>
                <c:pt idx="2190">
                  <c:v>17.216022099132665</c:v>
                </c:pt>
                <c:pt idx="2191">
                  <c:v>17.185826998001378</c:v>
                </c:pt>
                <c:pt idx="2192">
                  <c:v>17.155637469902764</c:v>
                </c:pt>
                <c:pt idx="2193">
                  <c:v>17.125453466607933</c:v>
                </c:pt>
                <c:pt idx="2194">
                  <c:v>17.095274939626471</c:v>
                </c:pt>
                <c:pt idx="2195">
                  <c:v>17.065101840213124</c:v>
                </c:pt>
                <c:pt idx="2196">
                  <c:v>17.034934119374832</c:v>
                </c:pt>
                <c:pt idx="2197">
                  <c:v>17.004771727877944</c:v>
                </c:pt>
                <c:pt idx="2198">
                  <c:v>16.974614616255231</c:v>
                </c:pt>
                <c:pt idx="2199">
                  <c:v>16.944462734813271</c:v>
                </c:pt>
                <c:pt idx="2200">
                  <c:v>16.914316033640048</c:v>
                </c:pt>
                <c:pt idx="2201">
                  <c:v>16.884174462612073</c:v>
                </c:pt>
                <c:pt idx="2202">
                  <c:v>16.854037971401883</c:v>
                </c:pt>
                <c:pt idx="2203">
                  <c:v>16.823906509485969</c:v>
                </c:pt>
                <c:pt idx="2204">
                  <c:v>16.793780026152191</c:v>
                </c:pt>
                <c:pt idx="2205">
                  <c:v>16.763658470507647</c:v>
                </c:pt>
                <c:pt idx="2206">
                  <c:v>16.733541791486481</c:v>
                </c:pt>
                <c:pt idx="2207">
                  <c:v>16.70342993785782</c:v>
                </c:pt>
                <c:pt idx="2208">
                  <c:v>16.673322858233671</c:v>
                </c:pt>
                <c:pt idx="2209">
                  <c:v>16.643220501077099</c:v>
                </c:pt>
                <c:pt idx="2210">
                  <c:v>16.613122814710287</c:v>
                </c:pt>
                <c:pt idx="2211">
                  <c:v>16.583029747322612</c:v>
                </c:pt>
                <c:pt idx="2212">
                  <c:v>16.552941246979096</c:v>
                </c:pt>
                <c:pt idx="2213">
                  <c:v>16.522857261628694</c:v>
                </c:pt>
                <c:pt idx="2214">
                  <c:v>16.492777739112359</c:v>
                </c:pt>
                <c:pt idx="2215">
                  <c:v>16.462702627172025</c:v>
                </c:pt>
                <c:pt idx="2216">
                  <c:v>16.43263187345859</c:v>
                </c:pt>
                <c:pt idx="2217">
                  <c:v>16.402565425540779</c:v>
                </c:pt>
                <c:pt idx="2218">
                  <c:v>16.372503230913708</c:v>
                </c:pt>
                <c:pt idx="2219">
                  <c:v>16.342445237007514</c:v>
                </c:pt>
                <c:pt idx="2220">
                  <c:v>16.312391391196076</c:v>
                </c:pt>
                <c:pt idx="2221">
                  <c:v>16.282341640805566</c:v>
                </c:pt>
                <c:pt idx="2222">
                  <c:v>16.252295933123815</c:v>
                </c:pt>
                <c:pt idx="2223">
                  <c:v>16.222254215408686</c:v>
                </c:pt>
                <c:pt idx="2224">
                  <c:v>16.192216434897201</c:v>
                </c:pt>
                <c:pt idx="2225">
                  <c:v>16.162182538814356</c:v>
                </c:pt>
                <c:pt idx="2226">
                  <c:v>16.132152474382124</c:v>
                </c:pt>
                <c:pt idx="2227">
                  <c:v>16.102126188828855</c:v>
                </c:pt>
                <c:pt idx="2228">
                  <c:v>16.07210362939778</c:v>
                </c:pt>
                <c:pt idx="2229">
                  <c:v>16.042084743356479</c:v>
                </c:pt>
                <c:pt idx="2230">
                  <c:v>16.012069478005987</c:v>
                </c:pt>
                <c:pt idx="2231">
                  <c:v>15.982057780689839</c:v>
                </c:pt>
                <c:pt idx="2232">
                  <c:v>15.952049598803358</c:v>
                </c:pt>
                <c:pt idx="2233">
                  <c:v>15.922044879802897</c:v>
                </c:pt>
                <c:pt idx="2234">
                  <c:v>15.892043571215204</c:v>
                </c:pt>
                <c:pt idx="2235">
                  <c:v>15.862045620646184</c:v>
                </c:pt>
                <c:pt idx="2236">
                  <c:v>15.832050975791052</c:v>
                </c:pt>
                <c:pt idx="2237">
                  <c:v>15.802059584442834</c:v>
                </c:pt>
                <c:pt idx="2238">
                  <c:v>15.772071394502301</c:v>
                </c:pt>
                <c:pt idx="2239">
                  <c:v>15.742086353986975</c:v>
                </c:pt>
                <c:pt idx="2240">
                  <c:v>15.712104411040615</c:v>
                </c:pt>
                <c:pt idx="2241">
                  <c:v>15.682125513942664</c:v>
                </c:pt>
                <c:pt idx="2242">
                  <c:v>15.652149611117515</c:v>
                </c:pt>
                <c:pt idx="2243">
                  <c:v>15.622176651143967</c:v>
                </c:pt>
                <c:pt idx="2244">
                  <c:v>15.592206582764625</c:v>
                </c:pt>
                <c:pt idx="2245">
                  <c:v>15.562239354895413</c:v>
                </c:pt>
                <c:pt idx="2246">
                  <c:v>15.532274916634734</c:v>
                </c:pt>
                <c:pt idx="2247">
                  <c:v>15.502313217273265</c:v>
                </c:pt>
                <c:pt idx="2248">
                  <c:v>15.472354206302903</c:v>
                </c:pt>
                <c:pt idx="2249">
                  <c:v>15.442397833426716</c:v>
                </c:pt>
                <c:pt idx="2250">
                  <c:v>15.412444048567522</c:v>
                </c:pt>
                <c:pt idx="2251">
                  <c:v>15.382492801878495</c:v>
                </c:pt>
                <c:pt idx="2252">
                  <c:v>15.352544043751218</c:v>
                </c:pt>
                <c:pt idx="2253">
                  <c:v>15.322597724826226</c:v>
                </c:pt>
                <c:pt idx="2254">
                  <c:v>15.292653796001229</c:v>
                </c:pt>
                <c:pt idx="2255">
                  <c:v>15.262712208441659</c:v>
                </c:pt>
                <c:pt idx="2256">
                  <c:v>15.232772913588896</c:v>
                </c:pt>
                <c:pt idx="2257">
                  <c:v>15.202835863170449</c:v>
                </c:pt>
                <c:pt idx="2258">
                  <c:v>15.172901009208484</c:v>
                </c:pt>
                <c:pt idx="2259">
                  <c:v>15.142968304029543</c:v>
                </c:pt>
                <c:pt idx="2260">
                  <c:v>15.113037700273953</c:v>
                </c:pt>
                <c:pt idx="2261">
                  <c:v>15.08310915090429</c:v>
                </c:pt>
                <c:pt idx="2262">
                  <c:v>15.053182609215465</c:v>
                </c:pt>
                <c:pt idx="2263">
                  <c:v>15.023258028843076</c:v>
                </c:pt>
                <c:pt idx="2264">
                  <c:v>14.993335363772889</c:v>
                </c:pt>
                <c:pt idx="2265">
                  <c:v>14.963414568350085</c:v>
                </c:pt>
                <c:pt idx="2266">
                  <c:v>14.933495597287894</c:v>
                </c:pt>
                <c:pt idx="2267">
                  <c:v>14.903578405676965</c:v>
                </c:pt>
                <c:pt idx="2268">
                  <c:v>14.873662948993903</c:v>
                </c:pt>
                <c:pt idx="2269">
                  <c:v>14.843749183110656</c:v>
                </c:pt>
                <c:pt idx="2270">
                  <c:v>14.813837064303055</c:v>
                </c:pt>
                <c:pt idx="2271">
                  <c:v>14.783926549259833</c:v>
                </c:pt>
                <c:pt idx="2272">
                  <c:v>14.754017595091169</c:v>
                </c:pt>
                <c:pt idx="2273">
                  <c:v>14.724110159337638</c:v>
                </c:pt>
                <c:pt idx="2274">
                  <c:v>14.694204199978866</c:v>
                </c:pt>
                <c:pt idx="2275">
                  <c:v>14.664299675442187</c:v>
                </c:pt>
                <c:pt idx="2276">
                  <c:v>14.634396544610857</c:v>
                </c:pt>
                <c:pt idx="2277">
                  <c:v>14.60449476683316</c:v>
                </c:pt>
                <c:pt idx="2278">
                  <c:v>14.574594301930325</c:v>
                </c:pt>
                <c:pt idx="2279">
                  <c:v>14.544695110205282</c:v>
                </c:pt>
                <c:pt idx="2280">
                  <c:v>14.514797152450971</c:v>
                </c:pt>
                <c:pt idx="2281">
                  <c:v>14.484900389958133</c:v>
                </c:pt>
                <c:pt idx="2282">
                  <c:v>14.455004784524313</c:v>
                </c:pt>
                <c:pt idx="2283">
                  <c:v>14.425110298461483</c:v>
                </c:pt>
                <c:pt idx="2284">
                  <c:v>14.395216894604131</c:v>
                </c:pt>
                <c:pt idx="2285">
                  <c:v>14.365324536317717</c:v>
                </c:pt>
                <c:pt idx="2286">
                  <c:v>14.335433187505831</c:v>
                </c:pt>
                <c:pt idx="2287">
                  <c:v>14.305542812618921</c:v>
                </c:pt>
                <c:pt idx="2288">
                  <c:v>14.275653376661406</c:v>
                </c:pt>
                <c:pt idx="2289">
                  <c:v>14.245764845200068</c:v>
                </c:pt>
                <c:pt idx="2290">
                  <c:v>14.215877184370925</c:v>
                </c:pt>
                <c:pt idx="2291">
                  <c:v>14.185990360887645</c:v>
                </c:pt>
                <c:pt idx="2292">
                  <c:v>14.156104342048257</c:v>
                </c:pt>
                <c:pt idx="2293">
                  <c:v>14.126219095743217</c:v>
                </c:pt>
                <c:pt idx="2294">
                  <c:v>14.096334590462249</c:v>
                </c:pt>
                <c:pt idx="2295">
                  <c:v>14.066450795302114</c:v>
                </c:pt>
                <c:pt idx="2296">
                  <c:v>14.036567679973242</c:v>
                </c:pt>
                <c:pt idx="2297">
                  <c:v>14.006685214807435</c:v>
                </c:pt>
                <c:pt idx="2298">
                  <c:v>13.976803370764241</c:v>
                </c:pt>
                <c:pt idx="2299">
                  <c:v>13.946922119438412</c:v>
                </c:pt>
                <c:pt idx="2300">
                  <c:v>13.917041433066563</c:v>
                </c:pt>
                <c:pt idx="2301">
                  <c:v>13.887161284533834</c:v>
                </c:pt>
                <c:pt idx="2302">
                  <c:v>13.857281647380528</c:v>
                </c:pt>
                <c:pt idx="2303">
                  <c:v>13.827402495809125</c:v>
                </c:pt>
                <c:pt idx="2304">
                  <c:v>13.797523804690249</c:v>
                </c:pt>
                <c:pt idx="2305">
                  <c:v>13.767645549569206</c:v>
                </c:pt>
                <c:pt idx="2306">
                  <c:v>13.737767706672843</c:v>
                </c:pt>
                <c:pt idx="2307">
                  <c:v>13.70789025291462</c:v>
                </c:pt>
                <c:pt idx="2308">
                  <c:v>13.678013165902133</c:v>
                </c:pt>
                <c:pt idx="2309">
                  <c:v>13.648136423942033</c:v>
                </c:pt>
                <c:pt idx="2310">
                  <c:v>13.618260006046491</c:v>
                </c:pt>
                <c:pt idx="2311">
                  <c:v>13.588383891939188</c:v>
                </c:pt>
                <c:pt idx="2312">
                  <c:v>13.558508062060513</c:v>
                </c:pt>
                <c:pt idx="2313">
                  <c:v>13.528632497573804</c:v>
                </c:pt>
                <c:pt idx="2314">
                  <c:v>13.498757180370468</c:v>
                </c:pt>
                <c:pt idx="2315">
                  <c:v>13.468882093076033</c:v>
                </c:pt>
                <c:pt idx="2316">
                  <c:v>13.439007219054645</c:v>
                </c:pt>
                <c:pt idx="2317">
                  <c:v>13.409132542415323</c:v>
                </c:pt>
                <c:pt idx="2318">
                  <c:v>13.379258048016482</c:v>
                </c:pt>
                <c:pt idx="2319">
                  <c:v>13.349383721471069</c:v>
                </c:pt>
                <c:pt idx="2320">
                  <c:v>13.319509549151995</c:v>
                </c:pt>
                <c:pt idx="2321">
                  <c:v>13.289635518196608</c:v>
                </c:pt>
                <c:pt idx="2322">
                  <c:v>13.259761616511446</c:v>
                </c:pt>
                <c:pt idx="2323">
                  <c:v>13.22988783277734</c:v>
                </c:pt>
                <c:pt idx="2324">
                  <c:v>13.200014156453557</c:v>
                </c:pt>
                <c:pt idx="2325">
                  <c:v>13.170140577782551</c:v>
                </c:pt>
                <c:pt idx="2326">
                  <c:v>13.140267087794415</c:v>
                </c:pt>
                <c:pt idx="2327">
                  <c:v>13.110393678310917</c:v>
                </c:pt>
                <c:pt idx="2328">
                  <c:v>13.08052034194996</c:v>
                </c:pt>
                <c:pt idx="2329">
                  <c:v>13.050647072129555</c:v>
                </c:pt>
                <c:pt idx="2330">
                  <c:v>13.020773863071717</c:v>
                </c:pt>
                <c:pt idx="2331">
                  <c:v>12.990900709806642</c:v>
                </c:pt>
                <c:pt idx="2332">
                  <c:v>12.961027608176368</c:v>
                </c:pt>
                <c:pt idx="2333">
                  <c:v>12.931154554838436</c:v>
                </c:pt>
                <c:pt idx="2334">
                  <c:v>12.901281547269406</c:v>
                </c:pt>
                <c:pt idx="2335">
                  <c:v>12.8714085837686</c:v>
                </c:pt>
                <c:pt idx="2336">
                  <c:v>12.841535663461467</c:v>
                </c:pt>
                <c:pt idx="2337">
                  <c:v>12.811662786302886</c:v>
                </c:pt>
                <c:pt idx="2338">
                  <c:v>12.781789953079976</c:v>
                </c:pt>
                <c:pt idx="2339">
                  <c:v>12.751917165416007</c:v>
                </c:pt>
                <c:pt idx="2340">
                  <c:v>12.722044425772621</c:v>
                </c:pt>
                <c:pt idx="2341">
                  <c:v>12.69217173745319</c:v>
                </c:pt>
                <c:pt idx="2342">
                  <c:v>12.662299104605788</c:v>
                </c:pt>
                <c:pt idx="2343">
                  <c:v>12.632426532225359</c:v>
                </c:pt>
                <c:pt idx="2344">
                  <c:v>12.602554026156962</c:v>
                </c:pt>
                <c:pt idx="2345">
                  <c:v>12.57268159309773</c:v>
                </c:pt>
                <c:pt idx="2346">
                  <c:v>12.542809240599917</c:v>
                </c:pt>
                <c:pt idx="2347">
                  <c:v>12.512936977072739</c:v>
                </c:pt>
                <c:pt idx="2348">
                  <c:v>12.483064811784853</c:v>
                </c:pt>
                <c:pt idx="2349">
                  <c:v>12.453192754866581</c:v>
                </c:pt>
                <c:pt idx="2350">
                  <c:v>12.423320817311653</c:v>
                </c:pt>
                <c:pt idx="2351">
                  <c:v>12.393449010979767</c:v>
                </c:pt>
                <c:pt idx="2352">
                  <c:v>12.363577348597749</c:v>
                </c:pt>
                <c:pt idx="2353">
                  <c:v>12.33370584376204</c:v>
                </c:pt>
                <c:pt idx="2354">
                  <c:v>12.303834510939836</c:v>
                </c:pt>
                <c:pt idx="2355">
                  <c:v>12.273963365471092</c:v>
                </c:pt>
                <c:pt idx="2356">
                  <c:v>12.244092423569628</c:v>
                </c:pt>
                <c:pt idx="2357">
                  <c:v>12.214221702325132</c:v>
                </c:pt>
                <c:pt idx="2358">
                  <c:v>12.184351219704093</c:v>
                </c:pt>
                <c:pt idx="2359">
                  <c:v>12.154480994550971</c:v>
                </c:pt>
                <c:pt idx="2360">
                  <c:v>12.124611046589639</c:v>
                </c:pt>
                <c:pt idx="2361">
                  <c:v>12.094741396424602</c:v>
                </c:pt>
                <c:pt idx="2362">
                  <c:v>12.06487206554138</c:v>
                </c:pt>
                <c:pt idx="2363">
                  <c:v>12.035003076308044</c:v>
                </c:pt>
                <c:pt idx="2364">
                  <c:v>12.005134451975781</c:v>
                </c:pt>
                <c:pt idx="2365">
                  <c:v>11.975266216679721</c:v>
                </c:pt>
                <c:pt idx="2366">
                  <c:v>11.945398395439277</c:v>
                </c:pt>
                <c:pt idx="2367">
                  <c:v>11.915531014159376</c:v>
                </c:pt>
                <c:pt idx="2368">
                  <c:v>11.885664099630214</c:v>
                </c:pt>
                <c:pt idx="2369">
                  <c:v>11.855797679528465</c:v>
                </c:pt>
                <c:pt idx="2370">
                  <c:v>11.825931782416834</c:v>
                </c:pt>
                <c:pt idx="2371">
                  <c:v>11.796066437744869</c:v>
                </c:pt>
                <c:pt idx="2372">
                  <c:v>11.766201675849002</c:v>
                </c:pt>
                <c:pt idx="2373">
                  <c:v>11.736337527952479</c:v>
                </c:pt>
                <c:pt idx="2374">
                  <c:v>11.706474026165578</c:v>
                </c:pt>
                <c:pt idx="2375">
                  <c:v>11.676611203485901</c:v>
                </c:pt>
                <c:pt idx="2376">
                  <c:v>11.646749093797412</c:v>
                </c:pt>
                <c:pt idx="2377">
                  <c:v>11.616887731871024</c:v>
                </c:pt>
                <c:pt idx="2378">
                  <c:v>11.587027153363902</c:v>
                </c:pt>
                <c:pt idx="2379">
                  <c:v>11.557167394819603</c:v>
                </c:pt>
                <c:pt idx="2380">
                  <c:v>11.527308493667013</c:v>
                </c:pt>
                <c:pt idx="2381">
                  <c:v>11.497450488220601</c:v>
                </c:pt>
                <c:pt idx="2382">
                  <c:v>11.467593417679041</c:v>
                </c:pt>
                <c:pt idx="2383">
                  <c:v>11.437737322125567</c:v>
                </c:pt>
                <c:pt idx="2384">
                  <c:v>11.407882242526583</c:v>
                </c:pt>
                <c:pt idx="2385">
                  <c:v>11.378028220731146</c:v>
                </c:pt>
                <c:pt idx="2386">
                  <c:v>11.348175299470642</c:v>
                </c:pt>
                <c:pt idx="2387">
                  <c:v>11.318323522356749</c:v>
                </c:pt>
                <c:pt idx="2388">
                  <c:v>11.288472933881678</c:v>
                </c:pt>
                <c:pt idx="2389">
                  <c:v>11.258623579416831</c:v>
                </c:pt>
                <c:pt idx="2390">
                  <c:v>11.228775505211456</c:v>
                </c:pt>
                <c:pt idx="2391">
                  <c:v>11.198928758391734</c:v>
                </c:pt>
                <c:pt idx="2392">
                  <c:v>11.169083386959732</c:v>
                </c:pt>
                <c:pt idx="2393">
                  <c:v>11.139239439792279</c:v>
                </c:pt>
                <c:pt idx="2394">
                  <c:v>11.10939696663907</c:v>
                </c:pt>
                <c:pt idx="2395">
                  <c:v>11.079556018122128</c:v>
                </c:pt>
                <c:pt idx="2396">
                  <c:v>11.049716645733676</c:v>
                </c:pt>
                <c:pt idx="2397">
                  <c:v>11.019878901835263</c:v>
                </c:pt>
                <c:pt idx="2398">
                  <c:v>10.990042839656125</c:v>
                </c:pt>
                <c:pt idx="2399">
                  <c:v>10.960208513291235</c:v>
                </c:pt>
                <c:pt idx="2400">
                  <c:v>10.930375977700324</c:v>
                </c:pt>
                <c:pt idx="2401">
                  <c:v>10.900545288705707</c:v>
                </c:pt>
                <c:pt idx="2402">
                  <c:v>10.870716502990854</c:v>
                </c:pt>
                <c:pt idx="2403">
                  <c:v>10.840889678098598</c:v>
                </c:pt>
                <c:pt idx="2404">
                  <c:v>10.811064872429219</c:v>
                </c:pt>
                <c:pt idx="2405">
                  <c:v>10.781242145238645</c:v>
                </c:pt>
                <c:pt idx="2406">
                  <c:v>10.751421556636844</c:v>
                </c:pt>
                <c:pt idx="2407">
                  <c:v>10.721603167585098</c:v>
                </c:pt>
                <c:pt idx="2408">
                  <c:v>10.691787039895006</c:v>
                </c:pt>
                <c:pt idx="2409">
                  <c:v>10.661973236226054</c:v>
                </c:pt>
                <c:pt idx="2410">
                  <c:v>10.632161820082946</c:v>
                </c:pt>
                <c:pt idx="2411">
                  <c:v>10.602352855814381</c:v>
                </c:pt>
                <c:pt idx="2412">
                  <c:v>10.572546408610561</c:v>
                </c:pt>
                <c:pt idx="2413">
                  <c:v>10.542742544500808</c:v>
                </c:pt>
                <c:pt idx="2414">
                  <c:v>10.512941330351461</c:v>
                </c:pt>
                <c:pt idx="2415">
                  <c:v>10.483142833863919</c:v>
                </c:pt>
                <c:pt idx="2416">
                  <c:v>10.453347123571401</c:v>
                </c:pt>
                <c:pt idx="2417">
                  <c:v>10.423554268838025</c:v>
                </c:pt>
                <c:pt idx="2418">
                  <c:v>10.393764339855014</c:v>
                </c:pt>
                <c:pt idx="2419">
                  <c:v>10.363977407638989</c:v>
                </c:pt>
                <c:pt idx="2420">
                  <c:v>10.334193544029569</c:v>
                </c:pt>
                <c:pt idx="2421">
                  <c:v>10.304412821686391</c:v>
                </c:pt>
                <c:pt idx="2422">
                  <c:v>10.274635314087279</c:v>
                </c:pt>
                <c:pt idx="2423">
                  <c:v>10.244861095524778</c:v>
                </c:pt>
                <c:pt idx="2424">
                  <c:v>10.215090241104669</c:v>
                </c:pt>
                <c:pt idx="2425">
                  <c:v>10.185322826742144</c:v>
                </c:pt>
                <c:pt idx="2426">
                  <c:v>10.15555892915998</c:v>
                </c:pt>
                <c:pt idx="2427">
                  <c:v>10.125798625885773</c:v>
                </c:pt>
                <c:pt idx="2428">
                  <c:v>10.096041995248839</c:v>
                </c:pt>
                <c:pt idx="2429">
                  <c:v>10.066289116377668</c:v>
                </c:pt>
                <c:pt idx="2430">
                  <c:v>10.036540069197205</c:v>
                </c:pt>
                <c:pt idx="2431">
                  <c:v>10.006794934426207</c:v>
                </c:pt>
                <c:pt idx="2432">
                  <c:v>9.9770537935736847</c:v>
                </c:pt>
                <c:pt idx="2433">
                  <c:v>9.9473167289370643</c:v>
                </c:pt>
                <c:pt idx="2434">
                  <c:v>9.91758382359839</c:v>
                </c:pt>
                <c:pt idx="2435">
                  <c:v>9.8878551614219905</c:v>
                </c:pt>
                <c:pt idx="2436">
                  <c:v>9.8581308270514096</c:v>
                </c:pt>
                <c:pt idx="2437">
                  <c:v>9.8284109059061091</c:v>
                </c:pt>
                <c:pt idx="2438">
                  <c:v>9.7986954841790581</c:v>
                </c:pt>
                <c:pt idx="2439">
                  <c:v>9.7689846488330865</c:v>
                </c:pt>
                <c:pt idx="2440">
                  <c:v>9.7392784875983409</c:v>
                </c:pt>
                <c:pt idx="2441">
                  <c:v>9.7095770889690343</c:v>
                </c:pt>
                <c:pt idx="2442">
                  <c:v>9.6798805422001024</c:v>
                </c:pt>
                <c:pt idx="2443">
                  <c:v>9.6501889373047263</c:v>
                </c:pt>
                <c:pt idx="2444">
                  <c:v>9.6205023650505304</c:v>
                </c:pt>
                <c:pt idx="2445">
                  <c:v>9.5908209169566359</c:v>
                </c:pt>
                <c:pt idx="2446">
                  <c:v>9.5611446852909268</c:v>
                </c:pt>
                <c:pt idx="2447">
                  <c:v>9.531473763066078</c:v>
                </c:pt>
                <c:pt idx="2448">
                  <c:v>9.5018082440368836</c:v>
                </c:pt>
                <c:pt idx="2449">
                  <c:v>9.4721482226968696</c:v>
                </c:pt>
                <c:pt idx="2450">
                  <c:v>9.4424937942750056</c:v>
                </c:pt>
                <c:pt idx="2451">
                  <c:v>9.412845054732319</c:v>
                </c:pt>
                <c:pt idx="2452">
                  <c:v>9.3832021007588136</c:v>
                </c:pt>
                <c:pt idx="2453">
                  <c:v>9.3535650297699071</c:v>
                </c:pt>
                <c:pt idx="2454">
                  <c:v>9.3239339399032222</c:v>
                </c:pt>
                <c:pt idx="2455">
                  <c:v>9.2943089300151271</c:v>
                </c:pt>
                <c:pt idx="2456">
                  <c:v>9.2646900996776722</c:v>
                </c:pt>
                <c:pt idx="2457">
                  <c:v>9.235077549174461</c:v>
                </c:pt>
                <c:pt idx="2458">
                  <c:v>9.2054713794980145</c:v>
                </c:pt>
                <c:pt idx="2459">
                  <c:v>9.175871692345817</c:v>
                </c:pt>
                <c:pt idx="2460">
                  <c:v>9.1462785901171841</c:v>
                </c:pt>
                <c:pt idx="2461">
                  <c:v>9.1166921759092219</c:v>
                </c:pt>
                <c:pt idx="2462">
                  <c:v>9.0871125535139647</c:v>
                </c:pt>
                <c:pt idx="2463">
                  <c:v>9.0575398274145851</c:v>
                </c:pt>
                <c:pt idx="2464">
                  <c:v>9.0279741027816591</c:v>
                </c:pt>
                <c:pt idx="2465">
                  <c:v>8.9984154854698222</c:v>
                </c:pt>
                <c:pt idx="2466">
                  <c:v>8.9688640820141341</c:v>
                </c:pt>
                <c:pt idx="2467">
                  <c:v>8.9393199996265444</c:v>
                </c:pt>
                <c:pt idx="2468">
                  <c:v>8.9097833461918867</c:v>
                </c:pt>
                <c:pt idx="2469">
                  <c:v>8.8802542302647431</c:v>
                </c:pt>
                <c:pt idx="2470">
                  <c:v>8.8507327610652897</c:v>
                </c:pt>
                <c:pt idx="2471">
                  <c:v>8.8212190484761628</c:v>
                </c:pt>
                <c:pt idx="2472">
                  <c:v>8.791713203038249</c:v>
                </c:pt>
                <c:pt idx="2473">
                  <c:v>8.7622153359471451</c:v>
                </c:pt>
                <c:pt idx="2474">
                  <c:v>8.7327255590493422</c:v>
                </c:pt>
                <c:pt idx="2475">
                  <c:v>8.70324398483843</c:v>
                </c:pt>
                <c:pt idx="2476">
                  <c:v>8.6737707264514601</c:v>
                </c:pt>
                <c:pt idx="2477">
                  <c:v>8.6443058976650899</c:v>
                </c:pt>
                <c:pt idx="2478">
                  <c:v>8.6148496128915042</c:v>
                </c:pt>
                <c:pt idx="2479">
                  <c:v>8.5854019871746452</c:v>
                </c:pt>
                <c:pt idx="2480">
                  <c:v>8.5559631361864756</c:v>
                </c:pt>
                <c:pt idx="2481">
                  <c:v>8.5265331762231025</c:v>
                </c:pt>
                <c:pt idx="2482">
                  <c:v>8.4971122242004036</c:v>
                </c:pt>
                <c:pt idx="2483">
                  <c:v>8.4677003976505834</c:v>
                </c:pt>
                <c:pt idx="2484">
                  <c:v>8.4382978147178154</c:v>
                </c:pt>
                <c:pt idx="2485">
                  <c:v>8.4089045941544569</c:v>
                </c:pt>
                <c:pt idx="2486">
                  <c:v>8.3795208553168425</c:v>
                </c:pt>
                <c:pt idx="2487">
                  <c:v>8.3501467181615467</c:v>
                </c:pt>
                <c:pt idx="2488">
                  <c:v>8.3207823032405379</c:v>
                </c:pt>
                <c:pt idx="2489">
                  <c:v>8.2914277316981</c:v>
                </c:pt>
                <c:pt idx="2490">
                  <c:v>8.2620831252658213</c:v>
                </c:pt>
                <c:pt idx="2491">
                  <c:v>8.2327486062588946</c:v>
                </c:pt>
                <c:pt idx="2492">
                  <c:v>8.2034242975716314</c:v>
                </c:pt>
                <c:pt idx="2493">
                  <c:v>8.1741103226734317</c:v>
                </c:pt>
                <c:pt idx="2494">
                  <c:v>8.1448068056045191</c:v>
                </c:pt>
                <c:pt idx="2495">
                  <c:v>8.1155138709714745</c:v>
                </c:pt>
                <c:pt idx="2496">
                  <c:v>8.0862316439431599</c:v>
                </c:pt>
                <c:pt idx="2497">
                  <c:v>8.0569602502459308</c:v>
                </c:pt>
                <c:pt idx="2498">
                  <c:v>8.0276998161597763</c:v>
                </c:pt>
                <c:pt idx="2499">
                  <c:v>7.9984504685136244</c:v>
                </c:pt>
                <c:pt idx="2500">
                  <c:v>7.9692123346809094</c:v>
                </c:pt>
                <c:pt idx="2501">
                  <c:v>7.9399855425748989</c:v>
                </c:pt>
                <c:pt idx="2502">
                  <c:v>7.9107702206447836</c:v>
                </c:pt>
                <c:pt idx="2503">
                  <c:v>7.8815664978702724</c:v>
                </c:pt>
                <c:pt idx="2504">
                  <c:v>7.8523745037575932</c:v>
                </c:pt>
                <c:pt idx="2505">
                  <c:v>7.8231943683344838</c:v>
                </c:pt>
                <c:pt idx="2506">
                  <c:v>7.7940262221461776</c:v>
                </c:pt>
                <c:pt idx="2507">
                  <c:v>7.764870196249797</c:v>
                </c:pt>
                <c:pt idx="2508">
                  <c:v>7.7357264222100808</c:v>
                </c:pt>
                <c:pt idx="2509">
                  <c:v>7.7065950320947474</c:v>
                </c:pt>
                <c:pt idx="2510">
                  <c:v>7.6774761584692177</c:v>
                </c:pt>
                <c:pt idx="2511">
                  <c:v>7.6483699343921963</c:v>
                </c:pt>
                <c:pt idx="2512">
                  <c:v>7.6192764934103323</c:v>
                </c:pt>
                <c:pt idx="2513">
                  <c:v>7.5901959695537009</c:v>
                </c:pt>
                <c:pt idx="2514">
                  <c:v>7.5611284973301078</c:v>
                </c:pt>
                <c:pt idx="2515">
                  <c:v>7.5320742117209862</c:v>
                </c:pt>
                <c:pt idx="2516">
                  <c:v>7.5030332481755515</c:v>
                </c:pt>
                <c:pt idx="2517">
                  <c:v>7.474005742605689</c:v>
                </c:pt>
                <c:pt idx="2518">
                  <c:v>7.4449918313814498</c:v>
                </c:pt>
                <c:pt idx="2519">
                  <c:v>7.4159916513247781</c:v>
                </c:pt>
                <c:pt idx="2520">
                  <c:v>7.3870053397050341</c:v>
                </c:pt>
                <c:pt idx="2521">
                  <c:v>7.3580330342332356</c:v>
                </c:pt>
                <c:pt idx="2522">
                  <c:v>7.3290748730570137</c:v>
                </c:pt>
                <c:pt idx="2523">
                  <c:v>7.3001309947544719</c:v>
                </c:pt>
                <c:pt idx="2524">
                  <c:v>7.2712015383294837</c:v>
                </c:pt>
                <c:pt idx="2525">
                  <c:v>7.2422866432056221</c:v>
                </c:pt>
                <c:pt idx="2526">
                  <c:v>7.2133864492205984</c:v>
                </c:pt>
                <c:pt idx="2527">
                  <c:v>7.1845010966209362</c:v>
                </c:pt>
                <c:pt idx="2528">
                  <c:v>7.1556307260556196</c:v>
                </c:pt>
                <c:pt idx="2529">
                  <c:v>7.1267754785707744</c:v>
                </c:pt>
                <c:pt idx="2530">
                  <c:v>7.0979354956036742</c:v>
                </c:pt>
                <c:pt idx="2531">
                  <c:v>7.0691109189767634</c:v>
                </c:pt>
                <c:pt idx="2532">
                  <c:v>7.040301890891759</c:v>
                </c:pt>
                <c:pt idx="2533">
                  <c:v>7.0115085539232771</c:v>
                </c:pt>
                <c:pt idx="2534">
                  <c:v>6.9827310510133609</c:v>
                </c:pt>
                <c:pt idx="2535">
                  <c:v>6.9539695254648244</c:v>
                </c:pt>
                <c:pt idx="2536">
                  <c:v>6.9252241209349119</c:v>
                </c:pt>
                <c:pt idx="2537">
                  <c:v>6.8964949814292451</c:v>
                </c:pt>
                <c:pt idx="2538">
                  <c:v>6.8677822512954423</c:v>
                </c:pt>
                <c:pt idx="2539">
                  <c:v>6.8390860752164153</c:v>
                </c:pt>
                <c:pt idx="2540">
                  <c:v>6.8104065982040769</c:v>
                </c:pt>
                <c:pt idx="2541">
                  <c:v>6.7817439655926197</c:v>
                </c:pt>
                <c:pt idx="2542">
                  <c:v>6.7530983230316801</c:v>
                </c:pt>
                <c:pt idx="2543">
                  <c:v>6.7244698164800374</c:v>
                </c:pt>
                <c:pt idx="2544">
                  <c:v>6.6958585921981477</c:v>
                </c:pt>
                <c:pt idx="2545">
                  <c:v>6.6672647967417999</c:v>
                </c:pt>
                <c:pt idx="2546">
                  <c:v>6.6386885769547144</c:v>
                </c:pt>
                <c:pt idx="2547">
                  <c:v>6.6101300799617011</c:v>
                </c:pt>
                <c:pt idx="2548">
                  <c:v>6.5815894531612775</c:v>
                </c:pt>
                <c:pt idx="2549">
                  <c:v>6.5530668442188063</c:v>
                </c:pt>
                <c:pt idx="2550">
                  <c:v>6.5245624010586232</c:v>
                </c:pt>
                <c:pt idx="2551">
                  <c:v>6.4960762718570422</c:v>
                </c:pt>
                <c:pt idx="2552">
                  <c:v>6.4676086050347941</c:v>
                </c:pt>
                <c:pt idx="2553">
                  <c:v>6.4391595492491094</c:v>
                </c:pt>
                <c:pt idx="2554">
                  <c:v>6.4107292533865925</c:v>
                </c:pt>
                <c:pt idx="2555">
                  <c:v>6.3823178665547715</c:v>
                </c:pt>
                <c:pt idx="2556">
                  <c:v>6.3539255380747015</c:v>
                </c:pt>
                <c:pt idx="2557">
                  <c:v>6.3255524174731139</c:v>
                </c:pt>
                <c:pt idx="2558">
                  <c:v>6.2971986544738332</c:v>
                </c:pt>
                <c:pt idx="2559">
                  <c:v>6.2688643989898125</c:v>
                </c:pt>
                <c:pt idx="2560">
                  <c:v>6.2405498011152041</c:v>
                </c:pt>
                <c:pt idx="2561">
                  <c:v>6.212255011116663</c:v>
                </c:pt>
                <c:pt idx="2562">
                  <c:v>6.1839801794249771</c:v>
                </c:pt>
                <c:pt idx="2563">
                  <c:v>6.1557254566264197</c:v>
                </c:pt>
                <c:pt idx="2564">
                  <c:v>6.1274909934543222</c:v>
                </c:pt>
                <c:pt idx="2565">
                  <c:v>6.099276940780074</c:v>
                </c:pt>
                <c:pt idx="2566">
                  <c:v>6.0710834496042079</c:v>
                </c:pt>
                <c:pt idx="2567">
                  <c:v>6.04291067104778</c:v>
                </c:pt>
                <c:pt idx="2568">
                  <c:v>6.0147587563427312</c:v>
                </c:pt>
                <c:pt idx="2569">
                  <c:v>5.9866278568231746</c:v>
                </c:pt>
                <c:pt idx="2570">
                  <c:v>5.9585181239157752</c:v>
                </c:pt>
                <c:pt idx="2571">
                  <c:v>5.9304297091304186</c:v>
                </c:pt>
                <c:pt idx="2572">
                  <c:v>5.9023627640507481</c:v>
                </c:pt>
                <c:pt idx="2573">
                  <c:v>5.8743174403242833</c:v>
                </c:pt>
                <c:pt idx="2574">
                  <c:v>5.8462938896526566</c:v>
                </c:pt>
                <c:pt idx="2575">
                  <c:v>5.8182922637821726</c:v>
                </c:pt>
                <c:pt idx="2576">
                  <c:v>5.7903127144930178</c:v>
                </c:pt>
                <c:pt idx="2577">
                  <c:v>5.7623553935899352</c:v>
                </c:pt>
                <c:pt idx="2578">
                  <c:v>5.7344204528911256</c:v>
                </c:pt>
                <c:pt idx="2579">
                  <c:v>5.7065080442185963</c:v>
                </c:pt>
                <c:pt idx="2580">
                  <c:v>5.6786183193871835</c:v>
                </c:pt>
                <c:pt idx="2581">
                  <c:v>5.6507514301941963</c:v>
                </c:pt>
                <c:pt idx="2582">
                  <c:v>5.6229075284081196</c:v>
                </c:pt>
                <c:pt idx="2583">
                  <c:v>5.5950867657585057</c:v>
                </c:pt>
                <c:pt idx="2584">
                  <c:v>5.5672892939242589</c:v>
                </c:pt>
                <c:pt idx="2585">
                  <c:v>5.5395152645227714</c:v>
                </c:pt>
                <c:pt idx="2586">
                  <c:v>5.5117648290986399</c:v>
                </c:pt>
                <c:pt idx="2587">
                  <c:v>5.4840381391120658</c:v>
                </c:pt>
                <c:pt idx="2588">
                  <c:v>5.4563353459273101</c:v>
                </c:pt>
                <c:pt idx="2589">
                  <c:v>5.4286566008010144</c:v>
                </c:pt>
                <c:pt idx="2590">
                  <c:v>5.401002054870494</c:v>
                </c:pt>
                <c:pt idx="2591">
                  <c:v>5.3733718591416633</c:v>
                </c:pt>
                <c:pt idx="2592">
                  <c:v>5.3457661644763004</c:v>
                </c:pt>
                <c:pt idx="2593">
                  <c:v>5.3181851215809397</c:v>
                </c:pt>
                <c:pt idx="2594">
                  <c:v>5.290628880993351</c:v>
                </c:pt>
                <c:pt idx="2595">
                  <c:v>5.2630975930706194</c:v>
                </c:pt>
                <c:pt idx="2596">
                  <c:v>5.2355914079760275</c:v>
                </c:pt>
                <c:pt idx="2597">
                  <c:v>5.2081104756666114</c:v>
                </c:pt>
                <c:pt idx="2598">
                  <c:v>5.180654945879386</c:v>
                </c:pt>
                <c:pt idx="2599">
                  <c:v>5.1532249681192388</c:v>
                </c:pt>
                <c:pt idx="2600">
                  <c:v>5.1258206916443205</c:v>
                </c:pt>
                <c:pt idx="2601">
                  <c:v>5.0984422654539649</c:v>
                </c:pt>
                <c:pt idx="2602">
                  <c:v>5.0710898382737675</c:v>
                </c:pt>
                <c:pt idx="2603">
                  <c:v>5.0437635585425031</c:v>
                </c:pt>
                <c:pt idx="2604">
                  <c:v>5.0164635743980357</c:v>
                </c:pt>
                <c:pt idx="2605">
                  <c:v>4.9891900336631343</c:v>
                </c:pt>
                <c:pt idx="2606">
                  <c:v>4.961943083831132</c:v>
                </c:pt>
                <c:pt idx="2607">
                  <c:v>4.9347228720516547</c:v>
                </c:pt>
                <c:pt idx="2608">
                  <c:v>4.9075295451157448</c:v>
                </c:pt>
                <c:pt idx="2609">
                  <c:v>4.8803632494413574</c:v>
                </c:pt>
                <c:pt idx="2610">
                  <c:v>4.8532241310582815</c:v>
                </c:pt>
                <c:pt idx="2611">
                  <c:v>4.8261123355931881</c:v>
                </c:pt>
                <c:pt idx="2612">
                  <c:v>4.7990280082539201</c:v>
                </c:pt>
                <c:pt idx="2613">
                  <c:v>4.7719712938144596</c:v>
                </c:pt>
                <c:pt idx="2614">
                  <c:v>4.7449423365994114</c:v>
                </c:pt>
                <c:pt idx="2615">
                  <c:v>4.7179412804675893</c:v>
                </c:pt>
                <c:pt idx="2616">
                  <c:v>4.6909682687965848</c:v>
                </c:pt>
                <c:pt idx="2617">
                  <c:v>4.6640234444667463</c:v>
                </c:pt>
                <c:pt idx="2618">
                  <c:v>4.6371069498441102</c:v>
                </c:pt>
                <c:pt idx="2619">
                  <c:v>4.6102189267646265</c:v>
                </c:pt>
                <c:pt idx="2620">
                  <c:v>4.5833595165172971</c:v>
                </c:pt>
                <c:pt idx="2621">
                  <c:v>4.5565288598270719</c:v>
                </c:pt>
                <c:pt idx="2622">
                  <c:v>4.5297270968381058</c:v>
                </c:pt>
                <c:pt idx="2623">
                  <c:v>4.5029543670963683</c:v>
                </c:pt>
                <c:pt idx="2624">
                  <c:v>4.4762108095322786</c:v>
                </c:pt>
                <c:pt idx="2625">
                  <c:v>4.4494965624432021</c:v>
                </c:pt>
                <c:pt idx="2626">
                  <c:v>4.4228117634753863</c:v>
                </c:pt>
                <c:pt idx="2627">
                  <c:v>4.3961565496064976</c:v>
                </c:pt>
                <c:pt idx="2628">
                  <c:v>4.3695310571271833</c:v>
                </c:pt>
                <c:pt idx="2629">
                  <c:v>4.3429354216223341</c:v>
                </c:pt>
                <c:pt idx="2630">
                  <c:v>4.3163697779534917</c:v>
                </c:pt>
                <c:pt idx="2631">
                  <c:v>4.2898342602392816</c:v>
                </c:pt>
                <c:pt idx="2632">
                  <c:v>4.2633290018368832</c:v>
                </c:pt>
                <c:pt idx="2633">
                  <c:v>4.2368541353228437</c:v>
                </c:pt>
                <c:pt idx="2634">
                  <c:v>4.2104097924738726</c:v>
                </c:pt>
                <c:pt idx="2635">
                  <c:v>4.1839961042474307</c:v>
                </c:pt>
                <c:pt idx="2636">
                  <c:v>4.1576132007614577</c:v>
                </c:pt>
                <c:pt idx="2637">
                  <c:v>4.1312612112753087</c:v>
                </c:pt>
                <c:pt idx="2638">
                  <c:v>4.10494026416929</c:v>
                </c:pt>
                <c:pt idx="2639">
                  <c:v>4.0786504869240305</c:v>
                </c:pt>
                <c:pt idx="2640">
                  <c:v>4.0523920061008312</c:v>
                </c:pt>
                <c:pt idx="2641">
                  <c:v>4.0261649473199572</c:v>
                </c:pt>
                <c:pt idx="2642">
                  <c:v>3.9999694352410513</c:v>
                </c:pt>
                <c:pt idx="2643">
                  <c:v>3.9738055935405598</c:v>
                </c:pt>
                <c:pt idx="2644">
                  <c:v>3.9476735448916829</c:v>
                </c:pt>
                <c:pt idx="2645">
                  <c:v>3.9215734109420231</c:v>
                </c:pt>
                <c:pt idx="2646">
                  <c:v>3.8955053122927321</c:v>
                </c:pt>
                <c:pt idx="2647">
                  <c:v>3.8694693684757371</c:v>
                </c:pt>
                <c:pt idx="2648">
                  <c:v>3.8434656979323787</c:v>
                </c:pt>
                <c:pt idx="2649">
                  <c:v>3.8174944179904671</c:v>
                </c:pt>
                <c:pt idx="2650">
                  <c:v>3.7915556448423002</c:v>
                </c:pt>
                <c:pt idx="2651">
                  <c:v>3.7656494935217544</c:v>
                </c:pt>
                <c:pt idx="2652">
                  <c:v>3.7397760778811446</c:v>
                </c:pt>
                <c:pt idx="2653">
                  <c:v>3.7139355105681018</c:v>
                </c:pt>
                <c:pt idx="2654">
                  <c:v>3.688127903003017</c:v>
                </c:pt>
                <c:pt idx="2655">
                  <c:v>3.6623533653540918</c:v>
                </c:pt>
                <c:pt idx="2656">
                  <c:v>3.6366120065145617</c:v>
                </c:pt>
                <c:pt idx="2657">
                  <c:v>3.6109039340787747</c:v>
                </c:pt>
                <c:pt idx="2658">
                  <c:v>3.5852292543171616</c:v>
                </c:pt>
                <c:pt idx="2659">
                  <c:v>3.5595880721527688</c:v>
                </c:pt>
                <c:pt idx="2660">
                  <c:v>3.5339804911359241</c:v>
                </c:pt>
                <c:pt idx="2661">
                  <c:v>3.5084066134198229</c:v>
                </c:pt>
                <c:pt idx="2662">
                  <c:v>3.4828665397352596</c:v>
                </c:pt>
                <c:pt idx="2663">
                  <c:v>3.4573603693655537</c:v>
                </c:pt>
                <c:pt idx="2664">
                  <c:v>3.4318882001208673</c:v>
                </c:pt>
                <c:pt idx="2665">
                  <c:v>3.4064501283125885</c:v>
                </c:pt>
                <c:pt idx="2666">
                  <c:v>3.3810462487275803</c:v>
                </c:pt>
                <c:pt idx="2667">
                  <c:v>3.3556766546018086</c:v>
                </c:pt>
                <c:pt idx="2668">
                  <c:v>3.3303414375940048</c:v>
                </c:pt>
                <c:pt idx="2669">
                  <c:v>3.3050406877595089</c:v>
                </c:pt>
                <c:pt idx="2670">
                  <c:v>3.2797744935226545</c:v>
                </c:pt>
                <c:pt idx="2671">
                  <c:v>3.2545429416509704</c:v>
                </c:pt>
                <c:pt idx="2672">
                  <c:v>3.2293461172269473</c:v>
                </c:pt>
                <c:pt idx="2673">
                  <c:v>3.2041841036208201</c:v>
                </c:pt>
                <c:pt idx="2674">
                  <c:v>3.179056982463571</c:v>
                </c:pt>
                <c:pt idx="2675">
                  <c:v>3.1539648336180552</c:v>
                </c:pt>
                <c:pt idx="2676">
                  <c:v>3.1289077351517438</c:v>
                </c:pt>
                <c:pt idx="2677">
                  <c:v>3.1038857633081083</c:v>
                </c:pt>
                <c:pt idx="2678">
                  <c:v>3.0788989924780585</c:v>
                </c:pt>
                <c:pt idx="2679">
                  <c:v>3.0539474951711543</c:v>
                </c:pt>
                <c:pt idx="2680">
                  <c:v>3.0290313419869044</c:v>
                </c:pt>
                <c:pt idx="2681">
                  <c:v>3.0041506015855663</c:v>
                </c:pt>
                <c:pt idx="2682">
                  <c:v>2.9793053406583874</c:v>
                </c:pt>
                <c:pt idx="2683">
                  <c:v>2.9544956238984095</c:v>
                </c:pt>
                <c:pt idx="2684">
                  <c:v>2.9297215139705024</c:v>
                </c:pt>
                <c:pt idx="2685">
                  <c:v>2.9049830714811611</c:v>
                </c:pt>
                <c:pt idx="2686">
                  <c:v>2.8802803549485576</c:v>
                </c:pt>
                <c:pt idx="2687">
                  <c:v>2.8556134207719577</c:v>
                </c:pt>
                <c:pt idx="2688">
                  <c:v>2.8309823232007911</c:v>
                </c:pt>
                <c:pt idx="2689">
                  <c:v>2.8063871143037904</c:v>
                </c:pt>
                <c:pt idx="2690">
                  <c:v>2.7818278439383692</c:v>
                </c:pt>
                <c:pt idx="2691">
                  <c:v>2.7573045597187056</c:v>
                </c:pt>
                <c:pt idx="2692">
                  <c:v>2.7328173069843338</c:v>
                </c:pt>
                <c:pt idx="2693">
                  <c:v>2.708366128768426</c:v>
                </c:pt>
                <c:pt idx="2694">
                  <c:v>2.6839510657657382</c:v>
                </c:pt>
                <c:pt idx="2695">
                  <c:v>2.6595721563006149</c:v>
                </c:pt>
                <c:pt idx="2696">
                  <c:v>2.6352294362939874</c:v>
                </c:pt>
                <c:pt idx="2697">
                  <c:v>2.6109229392317648</c:v>
                </c:pt>
                <c:pt idx="2698">
                  <c:v>2.5866526961307192</c:v>
                </c:pt>
                <c:pt idx="2699">
                  <c:v>2.5624187355065118</c:v>
                </c:pt>
                <c:pt idx="2700">
                  <c:v>2.5382210833397387</c:v>
                </c:pt>
                <c:pt idx="2701">
                  <c:v>2.5140597630428072</c:v>
                </c:pt>
                <c:pt idx="2702">
                  <c:v>2.4899347954260174</c:v>
                </c:pt>
                <c:pt idx="2703">
                  <c:v>2.465846198663733</c:v>
                </c:pt>
                <c:pt idx="2704">
                  <c:v>2.4417939882602462</c:v>
                </c:pt>
                <c:pt idx="2705">
                  <c:v>2.4177781770157427</c:v>
                </c:pt>
                <c:pt idx="2706">
                  <c:v>2.3937987749909957</c:v>
                </c:pt>
                <c:pt idx="2707">
                  <c:v>2.3698557894737835</c:v>
                </c:pt>
                <c:pt idx="2708">
                  <c:v>2.3459492249425109</c:v>
                </c:pt>
                <c:pt idx="2709">
                  <c:v>2.3220790830324693</c:v>
                </c:pt>
                <c:pt idx="2710">
                  <c:v>2.2982453624995234</c:v>
                </c:pt>
                <c:pt idx="2711">
                  <c:v>2.2744480591848042</c:v>
                </c:pt>
                <c:pt idx="2712">
                  <c:v>2.250687165979333</c:v>
                </c:pt>
                <c:pt idx="2713">
                  <c:v>2.2269626727872578</c:v>
                </c:pt>
                <c:pt idx="2714">
                  <c:v>2.2032745664903777</c:v>
                </c:pt>
                <c:pt idx="2715">
                  <c:v>2.1796228309117711</c:v>
                </c:pt>
                <c:pt idx="2716">
                  <c:v>2.1560074467785082</c:v>
                </c:pt>
                <c:pt idx="2717">
                  <c:v>2.1324283916855951</c:v>
                </c:pt>
                <c:pt idx="2718">
                  <c:v>2.1088856400589986</c:v>
                </c:pt>
                <c:pt idx="2719">
                  <c:v>2.0853791631179717</c:v>
                </c:pt>
                <c:pt idx="2720">
                  <c:v>2.0619089288383243</c:v>
                </c:pt>
                <c:pt idx="2721">
                  <c:v>2.0384749019142716</c:v>
                </c:pt>
                <c:pt idx="2722">
                  <c:v>2.0150770437213934</c:v>
                </c:pt>
                <c:pt idx="2723">
                  <c:v>1.9917153122780142</c:v>
                </c:pt>
                <c:pt idx="2724">
                  <c:v>1.9683896622076138</c:v>
                </c:pt>
                <c:pt idx="2725">
                  <c:v>1.9451000447004567</c:v>
                </c:pt>
                <c:pt idx="2726">
                  <c:v>1.9218464074747608</c:v>
                </c:pt>
                <c:pt idx="2727">
                  <c:v>1.8986286947385653</c:v>
                </c:pt>
                <c:pt idx="2728">
                  <c:v>1.8754468471506003</c:v>
                </c:pt>
                <c:pt idx="2729">
                  <c:v>1.852300801781168</c:v>
                </c:pt>
                <c:pt idx="2730">
                  <c:v>1.8291904920733226</c:v>
                </c:pt>
                <c:pt idx="2731">
                  <c:v>1.8061158478033099</c:v>
                </c:pt>
                <c:pt idx="2732">
                  <c:v>1.7830767950406528</c:v>
                </c:pt>
                <c:pt idx="2733">
                  <c:v>1.7600732561093215</c:v>
                </c:pt>
                <c:pt idx="2734">
                  <c:v>1.7371051495470242</c:v>
                </c:pt>
                <c:pt idx="2735">
                  <c:v>1.7141723900656745</c:v>
                </c:pt>
                <c:pt idx="2736">
                  <c:v>1.6912748885108533</c:v>
                </c:pt>
                <c:pt idx="2737">
                  <c:v>1.6684125518217949</c:v>
                </c:pt>
                <c:pt idx="2738">
                  <c:v>1.6455852829906348</c:v>
                </c:pt>
                <c:pt idx="2739">
                  <c:v>1.6227929810217763</c:v>
                </c:pt>
                <c:pt idx="2740">
                  <c:v>1.6000355408910361</c:v>
                </c:pt>
                <c:pt idx="2741">
                  <c:v>1.5773128535046108</c:v>
                </c:pt>
                <c:pt idx="2742">
                  <c:v>1.5546248056584446</c:v>
                </c:pt>
                <c:pt idx="2743">
                  <c:v>1.5319712799960008</c:v>
                </c:pt>
                <c:pt idx="2744">
                  <c:v>1.5093521549676567</c:v>
                </c:pt>
                <c:pt idx="2745">
                  <c:v>1.4867673047890193</c:v>
                </c:pt>
                <c:pt idx="2746">
                  <c:v>1.464216599398632</c:v>
                </c:pt>
                <c:pt idx="2747">
                  <c:v>1.4416999044172785</c:v>
                </c:pt>
                <c:pt idx="2748">
                  <c:v>1.4192170811048685</c:v>
                </c:pt>
                <c:pt idx="2749">
                  <c:v>1.3967679863188298</c:v>
                </c:pt>
                <c:pt idx="2750">
                  <c:v>1.3743524724721796</c:v>
                </c:pt>
                <c:pt idx="2751">
                  <c:v>1.3519703874908142</c:v>
                </c:pt>
                <c:pt idx="2752">
                  <c:v>1.3296215747711879</c:v>
                </c:pt>
                <c:pt idx="2753">
                  <c:v>1.3073058731376743</c:v>
                </c:pt>
                <c:pt idx="2754">
                  <c:v>1.285023116800299</c:v>
                </c:pt>
                <c:pt idx="2755">
                  <c:v>1.2627731353112672</c:v>
                </c:pt>
                <c:pt idx="2756">
                  <c:v>1.240555753522655</c:v>
                </c:pt>
                <c:pt idx="2757">
                  <c:v>1.2183707915435218</c:v>
                </c:pt>
                <c:pt idx="2758">
                  <c:v>1.1962180646962262</c:v>
                </c:pt>
                <c:pt idx="2759">
                  <c:v>1.1740973834739177</c:v>
                </c:pt>
                <c:pt idx="2760">
                  <c:v>1.1520085534970004</c:v>
                </c:pt>
                <c:pt idx="2761">
                  <c:v>1.1299513754700625</c:v>
                </c:pt>
                <c:pt idx="2762">
                  <c:v>1.1079256451379251</c:v>
                </c:pt>
                <c:pt idx="2763">
                  <c:v>1.0859311532430409</c:v>
                </c:pt>
                <c:pt idx="2764">
                  <c:v>1.0639676854813476</c:v>
                </c:pt>
                <c:pt idx="2765">
                  <c:v>1.0420350224589243</c:v>
                </c:pt>
                <c:pt idx="2766">
                  <c:v>1.0201329396484697</c:v>
                </c:pt>
                <c:pt idx="2767">
                  <c:v>0.99826120734531842</c:v>
                </c:pt>
                <c:pt idx="2768">
                  <c:v>0.97641959062416583</c:v>
                </c:pt>
                <c:pt idx="2769">
                  <c:v>0.95460784929480236</c:v>
                </c:pt>
                <c:pt idx="2770">
                  <c:v>0.93282573785889056</c:v>
                </c:pt>
                <c:pt idx="2771">
                  <c:v>0.91107300546581027</c:v>
                </c:pt>
                <c:pt idx="2772">
                  <c:v>0.88934939586883044</c:v>
                </c:pt>
                <c:pt idx="2773">
                  <c:v>0.86765464738163056</c:v>
                </c:pt>
                <c:pt idx="2774">
                  <c:v>0.84598849283394573</c:v>
                </c:pt>
                <c:pt idx="2775">
                  <c:v>0.82435065952833553</c:v>
                </c:pt>
                <c:pt idx="2776">
                  <c:v>0.80274086919587795</c:v>
                </c:pt>
                <c:pt idx="2777">
                  <c:v>0.78115883795247787</c:v>
                </c:pt>
                <c:pt idx="2778">
                  <c:v>0.75960427625534332</c:v>
                </c:pt>
                <c:pt idx="2779">
                  <c:v>0.7380768888589111</c:v>
                </c:pt>
                <c:pt idx="2780">
                  <c:v>0.71657637477148173</c:v>
                </c:pt>
                <c:pt idx="2781">
                  <c:v>0.69510242721096294</c:v>
                </c:pt>
                <c:pt idx="2782">
                  <c:v>0.67365473356236882</c:v>
                </c:pt>
                <c:pt idx="2783">
                  <c:v>0.65223297533290037</c:v>
                </c:pt>
                <c:pt idx="2784">
                  <c:v>0.63083682810958952</c:v>
                </c:pt>
                <c:pt idx="2785">
                  <c:v>0.60946596151548615</c:v>
                </c:pt>
                <c:pt idx="2786">
                  <c:v>0.58812003916619171</c:v>
                </c:pt>
                <c:pt idx="2787">
                  <c:v>0.56679871862701892</c:v>
                </c:pt>
                <c:pt idx="2788">
                  <c:v>0.54550165136981943</c:v>
                </c:pt>
                <c:pt idx="2789">
                  <c:v>0.52422848273013889</c:v>
                </c:pt>
                <c:pt idx="2790">
                  <c:v>0.50297885186364233</c:v>
                </c:pt>
                <c:pt idx="2791">
                  <c:v>0.48175239170476813</c:v>
                </c:pt>
                <c:pt idx="2792">
                  <c:v>0.46054872892287552</c:v>
                </c:pt>
                <c:pt idx="2793">
                  <c:v>0.43936748388083624</c:v>
                </c:pt>
                <c:pt idx="2794">
                  <c:v>0.41820827059234478</c:v>
                </c:pt>
                <c:pt idx="2795">
                  <c:v>0.39707069667995537</c:v>
                </c:pt>
                <c:pt idx="2796">
                  <c:v>0.37595436333338428</c:v>
                </c:pt>
                <c:pt idx="2797">
                  <c:v>0.35485886526783372</c:v>
                </c:pt>
                <c:pt idx="2798">
                  <c:v>0.33378379068277764</c:v>
                </c:pt>
                <c:pt idx="2799">
                  <c:v>0.31272872122031697</c:v>
                </c:pt>
                <c:pt idx="2800">
                  <c:v>0.29169323192508317</c:v>
                </c:pt>
                <c:pt idx="2801">
                  <c:v>0.27067689120296545</c:v>
                </c:pt>
                <c:pt idx="2802">
                  <c:v>0.24967926078071742</c:v>
                </c:pt>
                <c:pt idx="2803">
                  <c:v>0.22869989566660864</c:v>
                </c:pt>
                <c:pt idx="2804">
                  <c:v>0.20773834410958075</c:v>
                </c:pt>
                <c:pt idx="2805">
                  <c:v>0.18679414756071683</c:v>
                </c:pt>
                <c:pt idx="2806">
                  <c:v>0.16586684063356852</c:v>
                </c:pt>
                <c:pt idx="2807">
                  <c:v>0.1449559510657375</c:v>
                </c:pt>
                <c:pt idx="2808">
                  <c:v>0.12406099968014415</c:v>
                </c:pt>
                <c:pt idx="2809">
                  <c:v>0.10318150034708565</c:v>
                </c:pt>
                <c:pt idx="2810">
                  <c:v>8.2316959946832774E-2</c:v>
                </c:pt>
                <c:pt idx="2811">
                  <c:v>6.146687833219866E-2</c:v>
                </c:pt>
                <c:pt idx="2812">
                  <c:v>4.0630748291694274E-2</c:v>
                </c:pt>
                <c:pt idx="2813">
                  <c:v>1.9808055513238103E-2</c:v>
                </c:pt>
                <c:pt idx="2814">
                  <c:v>-1.0017214514779853E-3</c:v>
                </c:pt>
                <c:pt idx="2815">
                  <c:v>-2.179911122303637E-2</c:v>
                </c:pt>
                <c:pt idx="2816">
                  <c:v>-4.2584649628339168E-2</c:v>
                </c:pt>
                <c:pt idx="2817">
                  <c:v>-6.3358879735656737E-2</c:v>
                </c:pt>
                <c:pt idx="2818">
                  <c:v>-8.4122351887946895E-2</c:v>
                </c:pt>
                <c:pt idx="2819">
                  <c:v>-0.10487562373674994</c:v>
                </c:pt>
                <c:pt idx="2820">
                  <c:v>-0.12561926027418738</c:v>
                </c:pt>
                <c:pt idx="2821">
                  <c:v>-0.14635383386570638</c:v>
                </c:pt>
                <c:pt idx="2822">
                  <c:v>-0.16707992428073637</c:v>
                </c:pt>
                <c:pt idx="2823">
                  <c:v>-0.18779811872444627</c:v>
                </c:pt>
                <c:pt idx="2824">
                  <c:v>-0.2085090118671207</c:v>
                </c:pt>
                <c:pt idx="2825">
                  <c:v>-0.22921320587407379</c:v>
                </c:pt>
                <c:pt idx="2826">
                  <c:v>-0.24991131043414627</c:v>
                </c:pt>
                <c:pt idx="2827">
                  <c:v>-0.27060394278798117</c:v>
                </c:pt>
                <c:pt idx="2828">
                  <c:v>-0.29129172775497458</c:v>
                </c:pt>
                <c:pt idx="2829">
                  <c:v>-0.31197529775989791</c:v>
                </c:pt>
                <c:pt idx="2830">
                  <c:v>-0.33265529285843842</c:v>
                </c:pt>
                <c:pt idx="2831">
                  <c:v>-0.35333236076248858</c:v>
                </c:pt>
                <c:pt idx="2832">
                  <c:v>-0.37400715686307007</c:v>
                </c:pt>
                <c:pt idx="2833">
                  <c:v>-0.39468034425460824</c:v>
                </c:pt>
                <c:pt idx="2834">
                  <c:v>-0.41535259375644012</c:v>
                </c:pt>
                <c:pt idx="2835">
                  <c:v>-0.43602458393415672</c:v>
                </c:pt>
                <c:pt idx="2836">
                  <c:v>-0.456697001119721</c:v>
                </c:pt>
                <c:pt idx="2837">
                  <c:v>-0.47737053943085761</c:v>
                </c:pt>
                <c:pt idx="2838">
                  <c:v>-0.49804590078945382</c:v>
                </c:pt>
                <c:pt idx="2839">
                  <c:v>-0.51872379493834553</c:v>
                </c:pt>
                <c:pt idx="2840">
                  <c:v>-0.53940493945797796</c:v>
                </c:pt>
                <c:pt idx="2841">
                  <c:v>-0.56009005978065851</c:v>
                </c:pt>
                <c:pt idx="2842">
                  <c:v>-0.58077988920505841</c:v>
                </c:pt>
                <c:pt idx="2843">
                  <c:v>-0.6014751689084783</c:v>
                </c:pt>
                <c:pt idx="2844">
                  <c:v>-0.62217664795874905</c:v>
                </c:pt>
                <c:pt idx="2845">
                  <c:v>-0.64288508332385375</c:v>
                </c:pt>
                <c:pt idx="2846">
                  <c:v>-0.66360123988135522</c:v>
                </c:pt>
                <c:pt idx="2847">
                  <c:v>-0.6843258904259697</c:v>
                </c:pt>
                <c:pt idx="2848">
                  <c:v>-0.7050598156756448</c:v>
                </c:pt>
                <c:pt idx="2849">
                  <c:v>-0.72580380427723179</c:v>
                </c:pt>
                <c:pt idx="2850">
                  <c:v>-0.74655865280906442</c:v>
                </c:pt>
                <c:pt idx="2851">
                  <c:v>-0.76732516578386845</c:v>
                </c:pt>
                <c:pt idx="2852">
                  <c:v>-0.78810415564902536</c:v>
                </c:pt>
                <c:pt idx="2853">
                  <c:v>-0.80889644278614681</c:v>
                </c:pt>
                <c:pt idx="2854">
                  <c:v>-0.82970285550801492</c:v>
                </c:pt>
                <c:pt idx="2855">
                  <c:v>-0.8505242300553375</c:v>
                </c:pt>
                <c:pt idx="2856">
                  <c:v>-0.87136141059079619</c:v>
                </c:pt>
                <c:pt idx="2857">
                  <c:v>-0.89221524919213002</c:v>
                </c:pt>
                <c:pt idx="2858">
                  <c:v>-0.91308660584280643</c:v>
                </c:pt>
                <c:pt idx="2859">
                  <c:v>-0.93397634842185662</c:v>
                </c:pt>
                <c:pt idx="2860">
                  <c:v>-0.95488535269147479</c:v>
                </c:pt>
                <c:pt idx="2861">
                  <c:v>-0.97581450228234279</c:v>
                </c:pt>
                <c:pt idx="2862">
                  <c:v>-0.99676468867859735</c:v>
                </c:pt>
                <c:pt idx="2863">
                  <c:v>-1.0177368111990117</c:v>
                </c:pt>
                <c:pt idx="2864">
                  <c:v>-1.0387317769776896</c:v>
                </c:pt>
                <c:pt idx="2865">
                  <c:v>-1.0597505009428412</c:v>
                </c:pt>
                <c:pt idx="2866">
                  <c:v>-1.0807939057919322</c:v>
                </c:pt>
                <c:pt idx="2867">
                  <c:v>-1.101862921966845</c:v>
                </c:pt>
                <c:pt idx="2868">
                  <c:v>-1.1229584876262741</c:v>
                </c:pt>
                <c:pt idx="2869">
                  <c:v>-1.1440815486148694</c:v>
                </c:pt>
                <c:pt idx="2870">
                  <c:v>-1.1652330584324542</c:v>
                </c:pt>
                <c:pt idx="2871">
                  <c:v>-1.1864139781986947</c:v>
                </c:pt>
                <c:pt idx="2872">
                  <c:v>-1.2076252766174091</c:v>
                </c:pt>
                <c:pt idx="2873">
                  <c:v>-1.228867929937933</c:v>
                </c:pt>
                <c:pt idx="2874">
                  <c:v>-1.2501429219135938</c:v>
                </c:pt>
                <c:pt idx="2875">
                  <c:v>-1.2714512437589864</c:v>
                </c:pt>
                <c:pt idx="2876">
                  <c:v>-1.2927938941039194</c:v>
                </c:pt>
                <c:pt idx="2877">
                  <c:v>-1.3141718789455252</c:v>
                </c:pt>
                <c:pt idx="2878">
                  <c:v>-1.335586211598029</c:v>
                </c:pt>
                <c:pt idx="2879">
                  <c:v>-1.3570379126389001</c:v>
                </c:pt>
                <c:pt idx="2880">
                  <c:v>-1.3785280098541439</c:v>
                </c:pt>
                <c:pt idx="2881">
                  <c:v>-1.4000575381795985</c:v>
                </c:pt>
                <c:pt idx="2882">
                  <c:v>-1.421627539640705</c:v>
                </c:pt>
                <c:pt idx="2883">
                  <c:v>-1.4432390632886081</c:v>
                </c:pt>
                <c:pt idx="2884">
                  <c:v>-1.4648931651345019</c:v>
                </c:pt>
                <c:pt idx="2885">
                  <c:v>-1.4865909080808906</c:v>
                </c:pt>
                <c:pt idx="2886">
                  <c:v>-1.5083333618497599</c:v>
                </c:pt>
                <c:pt idx="2887">
                  <c:v>-1.530121602908618</c:v>
                </c:pt>
                <c:pt idx="2888">
                  <c:v>-1.5519567143929849</c:v>
                </c:pt>
                <c:pt idx="2889">
                  <c:v>-1.5738397860271496</c:v>
                </c:pt>
                <c:pt idx="2890">
                  <c:v>-1.5957719140400852</c:v>
                </c:pt>
                <c:pt idx="2891">
                  <c:v>-1.6177542010810719</c:v>
                </c:pt>
                <c:pt idx="2892">
                  <c:v>-1.6397877561296785</c:v>
                </c:pt>
                <c:pt idx="2893">
                  <c:v>-1.6618736944048649</c:v>
                </c:pt>
                <c:pt idx="2894">
                  <c:v>-1.6840131372700213</c:v>
                </c:pt>
                <c:pt idx="2895">
                  <c:v>-1.7062072121346712</c:v>
                </c:pt>
                <c:pt idx="2896">
                  <c:v>-1.7284570523545886</c:v>
                </c:pt>
                <c:pt idx="2897">
                  <c:v>-1.7507637971267112</c:v>
                </c:pt>
                <c:pt idx="2898">
                  <c:v>-1.7731285913824797</c:v>
                </c:pt>
                <c:pt idx="2899">
                  <c:v>-1.7955525856779244</c:v>
                </c:pt>
                <c:pt idx="2900">
                  <c:v>-1.8180369360793676</c:v>
                </c:pt>
                <c:pt idx="2901">
                  <c:v>-1.8405828040476446</c:v>
                </c:pt>
                <c:pt idx="2902">
                  <c:v>-1.8631913563172244</c:v>
                </c:pt>
                <c:pt idx="2903">
                  <c:v>-1.8858637647738199</c:v>
                </c:pt>
                <c:pt idx="2904">
                  <c:v>-1.908601206327698</c:v>
                </c:pt>
                <c:pt idx="2905">
                  <c:v>-1.9314048627835869</c:v>
                </c:pt>
                <c:pt idx="2906">
                  <c:v>-1.9542759207081584</c:v>
                </c:pt>
                <c:pt idx="2907">
                  <c:v>-1.9772155712935415</c:v>
                </c:pt>
                <c:pt idx="2908">
                  <c:v>-2.0002250102172305</c:v>
                </c:pt>
                <c:pt idx="2909">
                  <c:v>-2.0233054374995771</c:v>
                </c:pt>
                <c:pt idx="2910">
                  <c:v>-2.0464580573567921</c:v>
                </c:pt>
                <c:pt idx="2911">
                  <c:v>-2.0696840780517962</c:v>
                </c:pt>
                <c:pt idx="2912">
                  <c:v>-2.0929847117406721</c:v>
                </c:pt>
                <c:pt idx="2913">
                  <c:v>-2.1163611743162831</c:v>
                </c:pt>
                <c:pt idx="2914">
                  <c:v>-2.1398146852481665</c:v>
                </c:pt>
                <c:pt idx="2915">
                  <c:v>-2.1633464674195118</c:v>
                </c:pt>
                <c:pt idx="2916">
                  <c:v>-2.186957746960402</c:v>
                </c:pt>
                <c:pt idx="2917">
                  <c:v>-2.2106497530774223</c:v>
                </c:pt>
                <c:pt idx="2918">
                  <c:v>-2.2344237178809463</c:v>
                </c:pt>
                <c:pt idx="2919">
                  <c:v>-2.2582808762078272</c:v>
                </c:pt>
                <c:pt idx="2920">
                  <c:v>-2.2822224654413734</c:v>
                </c:pt>
                <c:pt idx="2921">
                  <c:v>-2.3062497253278327</c:v>
                </c:pt>
                <c:pt idx="2922">
                  <c:v>-2.3303638977897942</c:v>
                </c:pt>
                <c:pt idx="2923">
                  <c:v>-2.3545662267359995</c:v>
                </c:pt>
                <c:pt idx="2924">
                  <c:v>-2.3788579578678846</c:v>
                </c:pt>
                <c:pt idx="2925">
                  <c:v>-2.4032403384828682</c:v>
                </c:pt>
                <c:pt idx="2926">
                  <c:v>-2.4277146172748694</c:v>
                </c:pt>
                <c:pt idx="2927">
                  <c:v>-2.4522820441305266</c:v>
                </c:pt>
                <c:pt idx="2928">
                  <c:v>-2.4769438699238702</c:v>
                </c:pt>
                <c:pt idx="2929">
                  <c:v>-2.5017013463058104</c:v>
                </c:pt>
                <c:pt idx="2930">
                  <c:v>-2.5265557254924751</c:v>
                </c:pt>
                <c:pt idx="2931">
                  <c:v>-2.5515082600493786</c:v>
                </c:pt>
                <c:pt idx="2932">
                  <c:v>-2.5765602026724705</c:v>
                </c:pt>
                <c:pt idx="2933">
                  <c:v>-2.6017128059672334</c:v>
                </c:pt>
                <c:pt idx="2934">
                  <c:v>-2.6269673222234067</c:v>
                </c:pt>
                <c:pt idx="2935">
                  <c:v>-2.6523250031878334</c:v>
                </c:pt>
                <c:pt idx="2936">
                  <c:v>-2.6777870998346831</c:v>
                </c:pt>
                <c:pt idx="2937">
                  <c:v>-2.703354862131913</c:v>
                </c:pt>
                <c:pt idx="2938">
                  <c:v>-2.7290295388055767</c:v>
                </c:pt>
                <c:pt idx="2939">
                  <c:v>-2.7548123771016191</c:v>
                </c:pt>
                <c:pt idx="2940">
                  <c:v>-2.7807046225451031</c:v>
                </c:pt>
                <c:pt idx="2941">
                  <c:v>-2.806707518696351</c:v>
                </c:pt>
                <c:pt idx="2942">
                  <c:v>-2.8328223069055718</c:v>
                </c:pt>
                <c:pt idx="2943">
                  <c:v>-2.8590502260639648</c:v>
                </c:pt>
                <c:pt idx="2944">
                  <c:v>-2.8853925123539312</c:v>
                </c:pt>
                <c:pt idx="2945">
                  <c:v>-2.9118503989956634</c:v>
                </c:pt>
                <c:pt idx="2946">
                  <c:v>-2.9384251159929398</c:v>
                </c:pt>
                <c:pt idx="2947">
                  <c:v>-2.9651178898753869</c:v>
                </c:pt>
                <c:pt idx="2948">
                  <c:v>-2.9919299434410886</c:v>
                </c:pt>
                <c:pt idx="2949">
                  <c:v>-3.0188624954945258</c:v>
                </c:pt>
                <c:pt idx="2950">
                  <c:v>-3.0459167605847703</c:v>
                </c:pt>
                <c:pt idx="2951">
                  <c:v>-3.0730939487417279</c:v>
                </c:pt>
                <c:pt idx="2952">
                  <c:v>-3.1003952652101829</c:v>
                </c:pt>
                <c:pt idx="2953">
                  <c:v>-3.1278219101832585</c:v>
                </c:pt>
                <c:pt idx="2954">
                  <c:v>-3.1553750785332957</c:v>
                </c:pt>
                <c:pt idx="2955">
                  <c:v>-3.1830559595434451</c:v>
                </c:pt>
                <c:pt idx="2956">
                  <c:v>-3.210865736636217</c:v>
                </c:pt>
                <c:pt idx="2957">
                  <c:v>-3.2388055871022963</c:v>
                </c:pt>
                <c:pt idx="2958">
                  <c:v>-3.2668766818279598</c:v>
                </c:pt>
                <c:pt idx="2959">
                  <c:v>-3.2950801850221625</c:v>
                </c:pt>
                <c:pt idx="2960">
                  <c:v>-3.3234172539425231</c:v>
                </c:pt>
                <c:pt idx="2961">
                  <c:v>-3.3518890386211355</c:v>
                </c:pt>
                <c:pt idx="2962">
                  <c:v>-3.3804966815902788</c:v>
                </c:pt>
                <c:pt idx="2963">
                  <c:v>-3.409241317607139</c:v>
                </c:pt>
                <c:pt idx="2964">
                  <c:v>-3.4381240733796488</c:v>
                </c:pt>
                <c:pt idx="2965">
                  <c:v>-3.4671460672908605</c:v>
                </c:pt>
                <c:pt idx="2966">
                  <c:v>-3.4963084091252266</c:v>
                </c:pt>
                <c:pt idx="2967">
                  <c:v>-3.5256121997938941</c:v>
                </c:pt>
                <c:pt idx="2968">
                  <c:v>-3.5550585310607765</c:v>
                </c:pt>
                <c:pt idx="2969">
                  <c:v>-3.5846484852701757</c:v>
                </c:pt>
                <c:pt idx="2970">
                  <c:v>-3.6143831350737576</c:v>
                </c:pt>
                <c:pt idx="2971">
                  <c:v>-3.6442635431595543</c:v>
                </c:pt>
                <c:pt idx="2972">
                  <c:v>-3.6742907619814504</c:v>
                </c:pt>
                <c:pt idx="2973">
                  <c:v>-3.7044658334906977</c:v>
                </c:pt>
                <c:pt idx="2974">
                  <c:v>-3.7347897888671229</c:v>
                </c:pt>
                <c:pt idx="2975">
                  <c:v>-3.7652636482545221</c:v>
                </c:pt>
                <c:pt idx="2976">
                  <c:v>-3.79588842049459</c:v>
                </c:pt>
                <c:pt idx="2977">
                  <c:v>-3.8266651028661847</c:v>
                </c:pt>
                <c:pt idx="2978">
                  <c:v>-3.8575946808229422</c:v>
                </c:pt>
                <c:pt idx="2979">
                  <c:v>-3.8886781277361786</c:v>
                </c:pt>
                <c:pt idx="2980">
                  <c:v>-3.9199164046382009</c:v>
                </c:pt>
                <c:pt idx="2981">
                  <c:v>-3.9513104599693105</c:v>
                </c:pt>
                <c:pt idx="2982">
                  <c:v>-3.982861229325926</c:v>
                </c:pt>
                <c:pt idx="2983">
                  <c:v>-4.0145696352136353</c:v>
                </c:pt>
                <c:pt idx="2984">
                  <c:v>-4.0464365868007954</c:v>
                </c:pt>
                <c:pt idx="2985">
                  <c:v>-4.0784629796773988</c:v>
                </c:pt>
                <c:pt idx="2986">
                  <c:v>-4.1106496956158578</c:v>
                </c:pt>
                <c:pt idx="2987">
                  <c:v>-4.1429976023353907</c:v>
                </c:pt>
                <c:pt idx="2988">
                  <c:v>-4.1755075532707</c:v>
                </c:pt>
                <c:pt idx="2989">
                  <c:v>-4.2081803873434707</c:v>
                </c:pt>
                <c:pt idx="2990">
                  <c:v>-4.2410169287382606</c:v>
                </c:pt>
                <c:pt idx="2991">
                  <c:v>-4.2740179866822468</c:v>
                </c:pt>
                <c:pt idx="2992">
                  <c:v>-4.3071843552296025</c:v>
                </c:pt>
                <c:pt idx="2993">
                  <c:v>-4.3405168130489091</c:v>
                </c:pt>
                <c:pt idx="2994">
                  <c:v>-4.3740161232168981</c:v>
                </c:pt>
                <c:pt idx="2995">
                  <c:v>-4.4076830330149086</c:v>
                </c:pt>
                <c:pt idx="2996">
                  <c:v>-4.4415182737318739</c:v>
                </c:pt>
                <c:pt idx="2997">
                  <c:v>-4.4755225604704743</c:v>
                </c:pt>
                <c:pt idx="2998">
                  <c:v>-4.5096965919594538</c:v>
                </c:pt>
                <c:pt idx="2999">
                  <c:v>-4.5440410503713302</c:v>
                </c:pt>
                <c:pt idx="3000">
                  <c:v>-4.5785566011436094</c:v>
                </c:pt>
                <c:pt idx="3001">
                  <c:v>-4.6132438928076915</c:v>
                </c:pt>
                <c:pt idx="3002">
                  <c:v>-4.6481035568217806</c:v>
                </c:pt>
                <c:pt idx="3003">
                  <c:v>-4.6831362074096097</c:v>
                </c:pt>
                <c:pt idx="3004">
                  <c:v>-4.7183424414058699</c:v>
                </c:pt>
                <c:pt idx="3005">
                  <c:v>-4.753722838105948</c:v>
                </c:pt>
                <c:pt idx="3006">
                  <c:v>-4.789277959123317</c:v>
                </c:pt>
                <c:pt idx="3007">
                  <c:v>-4.8250083482513642</c:v>
                </c:pt>
                <c:pt idx="3008">
                  <c:v>-4.8609145313333473</c:v>
                </c:pt>
                <c:pt idx="3009">
                  <c:v>-4.8969970161364147</c:v>
                </c:pt>
                <c:pt idx="3010">
                  <c:v>-4.9332562922332635</c:v>
                </c:pt>
                <c:pt idx="3011">
                  <c:v>-4.9696928308908124</c:v>
                </c:pt>
                <c:pt idx="3012">
                  <c:v>-5.006307084963515</c:v>
                </c:pt>
                <c:pt idx="3013">
                  <c:v>-5.0430994887955061</c:v>
                </c:pt>
                <c:pt idx="3014">
                  <c:v>-5.0800704581274934</c:v>
                </c:pt>
                <c:pt idx="3015">
                  <c:v>-5.1172203900117266</c:v>
                </c:pt>
                <c:pt idx="3016">
                  <c:v>-5.1545496627328369</c:v>
                </c:pt>
                <c:pt idx="3017">
                  <c:v>-5.1920586357362817</c:v>
                </c:pt>
                <c:pt idx="3018">
                  <c:v>-5.2297476495632909</c:v>
                </c:pt>
                <c:pt idx="3019">
                  <c:v>-5.2676170257928545</c:v>
                </c:pt>
                <c:pt idx="3020">
                  <c:v>-5.3056670669906856</c:v>
                </c:pt>
                <c:pt idx="3021">
                  <c:v>-5.3438980566652052</c:v>
                </c:pt>
                <c:pt idx="3022">
                  <c:v>-5.3823102592307306</c:v>
                </c:pt>
                <c:pt idx="3023">
                  <c:v>-5.4209039199776479</c:v>
                </c:pt>
                <c:pt idx="3024">
                  <c:v>-5.459679265049509</c:v>
                </c:pt>
                <c:pt idx="3025">
                  <c:v>-5.4986365014275691</c:v>
                </c:pt>
                <c:pt idx="3026">
                  <c:v>-5.5377758169224292</c:v>
                </c:pt>
                <c:pt idx="3027">
                  <c:v>-5.5770973801722592</c:v>
                </c:pt>
                <c:pt idx="3028">
                  <c:v>-5.6166013406490158</c:v>
                </c:pt>
                <c:pt idx="3029">
                  <c:v>-5.6562878286711555</c:v>
                </c:pt>
                <c:pt idx="3030">
                  <c:v>-5.6961569554235005</c:v>
                </c:pt>
                <c:pt idx="3031">
                  <c:v>-5.7362088129844588</c:v>
                </c:pt>
                <c:pt idx="3032">
                  <c:v>-5.7764434743600344</c:v>
                </c:pt>
                <c:pt idx="3033">
                  <c:v>-5.8168609935250473</c:v>
                </c:pt>
                <c:pt idx="3034">
                  <c:v>-5.8574614054714278</c:v>
                </c:pt>
                <c:pt idx="3035">
                  <c:v>-5.8982447262627051</c:v>
                </c:pt>
                <c:pt idx="3036">
                  <c:v>-5.9392109530968318</c:v>
                </c:pt>
                <c:pt idx="3037">
                  <c:v>-5.9803600643739285</c:v>
                </c:pt>
                <c:pt idx="3038">
                  <c:v>-6.0216920197730914</c:v>
                </c:pt>
                <c:pt idx="3039">
                  <c:v>-6.0632067603336051</c:v>
                </c:pt>
                <c:pt idx="3040">
                  <c:v>-6.1049042085449354</c:v>
                </c:pt>
                <c:pt idx="3041">
                  <c:v>-6.1467842684413121</c:v>
                </c:pt>
                <c:pt idx="3042">
                  <c:v>-6.1888468257044718</c:v>
                </c:pt>
                <c:pt idx="3043">
                  <c:v>-6.2310917477721777</c:v>
                </c:pt>
                <c:pt idx="3044">
                  <c:v>-6.2735188839522849</c:v>
                </c:pt>
                <c:pt idx="3045">
                  <c:v>-6.3161280655449161</c:v>
                </c:pt>
                <c:pt idx="3046">
                  <c:v>-6.3589191059687877</c:v>
                </c:pt>
                <c:pt idx="3047">
                  <c:v>-6.401891800894866</c:v>
                </c:pt>
                <c:pt idx="3048">
                  <c:v>-6.4450459283856985</c:v>
                </c:pt>
                <c:pt idx="3049">
                  <c:v>-6.4883812490401418</c:v>
                </c:pt>
                <c:pt idx="3050">
                  <c:v>-6.5318975061444036</c:v>
                </c:pt>
                <c:pt idx="3051">
                  <c:v>-6.5755944258283963</c:v>
                </c:pt>
                <c:pt idx="3052">
                  <c:v>-6.619471717227416</c:v>
                </c:pt>
                <c:pt idx="3053">
                  <c:v>-6.663529072649613</c:v>
                </c:pt>
                <c:pt idx="3054">
                  <c:v>-6.7077661677484439</c:v>
                </c:pt>
                <c:pt idx="3055">
                  <c:v>-6.7521826617002461</c:v>
                </c:pt>
                <c:pt idx="3056">
                  <c:v>-6.7967781973866028</c:v>
                </c:pt>
                <c:pt idx="3057">
                  <c:v>-6.8415524015820175</c:v>
                </c:pt>
                <c:pt idx="3058">
                  <c:v>-6.8865048851461914</c:v>
                </c:pt>
                <c:pt idx="3059">
                  <c:v>-6.9316352432201196</c:v>
                </c:pt>
                <c:pt idx="3060">
                  <c:v>-6.9769430554278458</c:v>
                </c:pt>
                <c:pt idx="3061">
                  <c:v>-7.0224278860813607</c:v>
                </c:pt>
                <c:pt idx="3062">
                  <c:v>-7.0680892843903989</c:v>
                </c:pt>
                <c:pt idx="3063">
                  <c:v>-7.1139267846760603</c:v>
                </c:pt>
                <c:pt idx="3064">
                  <c:v>-7.1599399065878426</c:v>
                </c:pt>
                <c:pt idx="3065">
                  <c:v>-7.2061281553245928</c:v>
                </c:pt>
                <c:pt idx="3066">
                  <c:v>-7.2524910218595826</c:v>
                </c:pt>
                <c:pt idx="3067">
                  <c:v>-7.299027983167818</c:v>
                </c:pt>
                <c:pt idx="3068">
                  <c:v>-7.3457385024577366</c:v>
                </c:pt>
                <c:pt idx="3069">
                  <c:v>-7.3926220294049969</c:v>
                </c:pt>
                <c:pt idx="3070">
                  <c:v>-7.4396780003898799</c:v>
                </c:pt>
                <c:pt idx="3071">
                  <c:v>-7.4869058387368135</c:v>
                </c:pt>
                <c:pt idx="3072">
                  <c:v>-7.534304954957439</c:v>
                </c:pt>
                <c:pt idx="3073">
                  <c:v>-7.5818747469948917</c:v>
                </c:pt>
                <c:pt idx="3074">
                  <c:v>-7.6296146004712853</c:v>
                </c:pt>
                <c:pt idx="3075">
                  <c:v>-7.6775238889370812</c:v>
                </c:pt>
                <c:pt idx="3076">
                  <c:v>-7.725601974122247</c:v>
                </c:pt>
                <c:pt idx="3077">
                  <c:v>-7.7738482061895473</c:v>
                </c:pt>
                <c:pt idx="3078">
                  <c:v>-7.8222619239889184</c:v>
                </c:pt>
                <c:pt idx="3079">
                  <c:v>-7.8708424553142606</c:v>
                </c:pt>
                <c:pt idx="3080">
                  <c:v>-7.9195891171603048</c:v>
                </c:pt>
                <c:pt idx="3081">
                  <c:v>-7.96850121598239</c:v>
                </c:pt>
                <c:pt idx="3082">
                  <c:v>-8.0175780479554426</c:v>
                </c:pt>
                <c:pt idx="3083">
                  <c:v>-8.0668188992350718</c:v>
                </c:pt>
                <c:pt idx="3084">
                  <c:v>-8.1162230462194422</c:v>
                </c:pt>
                <c:pt idx="3085">
                  <c:v>-8.1657897558103141</c:v>
                </c:pt>
                <c:pt idx="3086">
                  <c:v>-8.215518285677021</c:v>
                </c:pt>
                <c:pt idx="3087">
                  <c:v>-8.2654078845180905</c:v>
                </c:pt>
                <c:pt idx="3088">
                  <c:v>-8.3154577923248603</c:v>
                </c:pt>
                <c:pt idx="3089">
                  <c:v>-8.3656672406445001</c:v>
                </c:pt>
                <c:pt idx="3090">
                  <c:v>-8.4160354528430847</c:v>
                </c:pt>
                <c:pt idx="3091">
                  <c:v>-8.4665616443680101</c:v>
                </c:pt>
                <c:pt idx="3092">
                  <c:v>-8.5172450230101582</c:v>
                </c:pt>
                <c:pt idx="3093">
                  <c:v>-8.5680847891667717</c:v>
                </c:pt>
                <c:pt idx="3094">
                  <c:v>-8.619080136101438</c:v>
                </c:pt>
                <c:pt idx="3095">
                  <c:v>-8.6702302502051403</c:v>
                </c:pt>
                <c:pt idx="3096">
                  <c:v>-8.721534311256109</c:v>
                </c:pt>
                <c:pt idx="3097">
                  <c:v>-8.772991492677555</c:v>
                </c:pt>
                <c:pt idx="3098">
                  <c:v>-8.8246009617960315</c:v>
                </c:pt>
                <c:pt idx="3099">
                  <c:v>-8.8763618800970878</c:v>
                </c:pt>
                <c:pt idx="3100">
                  <c:v>-8.928273403480377</c:v>
                </c:pt>
                <c:pt idx="3101">
                  <c:v>-8.9803346825131527</c:v>
                </c:pt>
                <c:pt idx="3102">
                  <c:v>-9.0325448626818279</c:v>
                </c:pt>
                <c:pt idx="3103">
                  <c:v>-9.0849030846428818</c:v>
                </c:pt>
                <c:pt idx="3104">
                  <c:v>-9.13740848447061</c:v>
                </c:pt>
                <c:pt idx="3105">
                  <c:v>-9.1900601939039621</c:v>
                </c:pt>
                <c:pt idx="3106">
                  <c:v>-9.2428573405914509</c:v>
                </c:pt>
                <c:pt idx="3107">
                  <c:v>-9.2957990483337483</c:v>
                </c:pt>
                <c:pt idx="3108">
                  <c:v>-9.3488844373237772</c:v>
                </c:pt>
                <c:pt idx="3109">
                  <c:v>-9.4021126243855129</c:v>
                </c:pt>
                <c:pt idx="3110">
                  <c:v>-9.4554827232099719</c:v>
                </c:pt>
                <c:pt idx="3111">
                  <c:v>-9.5089938445883</c:v>
                </c:pt>
                <c:pt idx="3112">
                  <c:v>-9.5626450966438696</c:v>
                </c:pt>
                <c:pt idx="3113">
                  <c:v>-9.6164355850601861</c:v>
                </c:pt>
                <c:pt idx="3114">
                  <c:v>-9.6703644133075333</c:v>
                </c:pt>
                <c:pt idx="3115">
                  <c:v>-9.7244306828661919</c:v>
                </c:pt>
                <c:pt idx="3116">
                  <c:v>-9.7786334934472503</c:v>
                </c:pt>
                <c:pt idx="3117">
                  <c:v>-9.8329719432108131</c:v>
                </c:pt>
                <c:pt idx="3118">
                  <c:v>-9.8874451289809766</c:v>
                </c:pt>
                <c:pt idx="3119">
                  <c:v>-9.9420521464582432</c:v>
                </c:pt>
                <c:pt idx="3120">
                  <c:v>-9.9967920904289045</c:v>
                </c:pt>
                <c:pt idx="3121">
                  <c:v>-10.051664054971566</c:v>
                </c:pt>
                <c:pt idx="3122">
                  <c:v>-10.106667133660396</c:v>
                </c:pt>
                <c:pt idx="3123">
                  <c:v>-10.161800419765628</c:v>
                </c:pt>
                <c:pt idx="3124">
                  <c:v>-10.217063006451028</c:v>
                </c:pt>
                <c:pt idx="3125">
                  <c:v>-10.27245398696753</c:v>
                </c:pt>
                <c:pt idx="3126">
                  <c:v>-10.327972454844856</c:v>
                </c:pt>
                <c:pt idx="3127">
                  <c:v>-10.383617504079059</c:v>
                </c:pt>
                <c:pt idx="3128">
                  <c:v>-10.439388229317</c:v>
                </c:pt>
                <c:pt idx="3129">
                  <c:v>-10.495283726037991</c:v>
                </c:pt>
                <c:pt idx="3130">
                  <c:v>-10.551303090731958</c:v>
                </c:pt>
                <c:pt idx="3131">
                  <c:v>-10.6074454210739</c:v>
                </c:pt>
                <c:pt idx="3132">
                  <c:v>-10.663709816096144</c:v>
                </c:pt>
                <c:pt idx="3133">
                  <c:v>-10.720095376355751</c:v>
                </c:pt>
                <c:pt idx="3134">
                  <c:v>-10.776601204100309</c:v>
                </c:pt>
                <c:pt idx="3135">
                  <c:v>-10.833226403429023</c:v>
                </c:pt>
                <c:pt idx="3136">
                  <c:v>-10.889970080451302</c:v>
                </c:pt>
                <c:pt idx="3137">
                  <c:v>-10.946831343441676</c:v>
                </c:pt>
                <c:pt idx="3138">
                  <c:v>-11.003809302991421</c:v>
                </c:pt>
                <c:pt idx="3139">
                  <c:v>-11.060903072156874</c:v>
                </c:pt>
                <c:pt idx="3140">
                  <c:v>-11.118111766604354</c:v>
                </c:pt>
                <c:pt idx="3141">
                  <c:v>-11.175434504752303</c:v>
                </c:pt>
                <c:pt idx="3142">
                  <c:v>-11.232870407908706</c:v>
                </c:pt>
                <c:pt idx="3143">
                  <c:v>-11.29041860040731</c:v>
                </c:pt>
                <c:pt idx="3144">
                  <c:v>-11.348078209738388</c:v>
                </c:pt>
                <c:pt idx="3145">
                  <c:v>-11.405848366677846</c:v>
                </c:pt>
                <c:pt idx="3146">
                  <c:v>-11.463728205411821</c:v>
                </c:pt>
                <c:pt idx="3147">
                  <c:v>-11.521716863659401</c:v>
                </c:pt>
                <c:pt idx="3148">
                  <c:v>-11.579813482790675</c:v>
                </c:pt>
                <c:pt idx="3149">
                  <c:v>-11.638017207942482</c:v>
                </c:pt>
                <c:pt idx="3150">
                  <c:v>-11.696327188130605</c:v>
                </c:pt>
                <c:pt idx="3151">
                  <c:v>-11.754742576359048</c:v>
                </c:pt>
                <c:pt idx="3152">
                  <c:v>-11.813262529725844</c:v>
                </c:pt>
                <c:pt idx="3153">
                  <c:v>-11.87188620952597</c:v>
                </c:pt>
                <c:pt idx="3154">
                  <c:v>-11.930612781350927</c:v>
                </c:pt>
                <c:pt idx="3155">
                  <c:v>-11.989441415185457</c:v>
                </c:pt>
                <c:pt idx="3156">
                  <c:v>-12.048371285501467</c:v>
                </c:pt>
                <c:pt idx="3157">
                  <c:v>-12.107401571348088</c:v>
                </c:pt>
                <c:pt idx="3158">
                  <c:v>-12.166531456439449</c:v>
                </c:pt>
                <c:pt idx="3159">
                  <c:v>-12.225760129239628</c:v>
                </c:pt>
                <c:pt idx="3160">
                  <c:v>-12.285086783043724</c:v>
                </c:pt>
                <c:pt idx="3161">
                  <c:v>-12.34451061605756</c:v>
                </c:pt>
                <c:pt idx="3162">
                  <c:v>-12.404030831472737</c:v>
                </c:pt>
                <c:pt idx="3163">
                  <c:v>-12.46364663754048</c:v>
                </c:pt>
                <c:pt idx="3164">
                  <c:v>-12.523357247641433</c:v>
                </c:pt>
                <c:pt idx="3165">
                  <c:v>-12.583161880353677</c:v>
                </c:pt>
                <c:pt idx="3166">
                  <c:v>-12.643059759517277</c:v>
                </c:pt>
                <c:pt idx="3167">
                  <c:v>-12.703050114297065</c:v>
                </c:pt>
                <c:pt idx="3168">
                  <c:v>-12.763132179241426</c:v>
                </c:pt>
                <c:pt idx="3169">
                  <c:v>-12.823305194339758</c:v>
                </c:pt>
                <c:pt idx="3170">
                  <c:v>-12.883568405076707</c:v>
                </c:pt>
                <c:pt idx="3171">
                  <c:v>-12.943921062484243</c:v>
                </c:pt>
                <c:pt idx="3172">
                  <c:v>-13.004362423190672</c:v>
                </c:pt>
                <c:pt idx="3173">
                  <c:v>-13.06489174946787</c:v>
                </c:pt>
                <c:pt idx="3174">
                  <c:v>-13.125508309275933</c:v>
                </c:pt>
                <c:pt idx="3175">
                  <c:v>-13.186211376304682</c:v>
                </c:pt>
                <c:pt idx="3176">
                  <c:v>-13.247000230014558</c:v>
                </c:pt>
                <c:pt idx="3177">
                  <c:v>-13.307874155673137</c:v>
                </c:pt>
                <c:pt idx="3178">
                  <c:v>-13.368832444391224</c:v>
                </c:pt>
                <c:pt idx="3179">
                  <c:v>-13.429874393155409</c:v>
                </c:pt>
                <c:pt idx="3180">
                  <c:v>-13.490999304859418</c:v>
                </c:pt>
                <c:pt idx="3181">
                  <c:v>-13.552206488332629</c:v>
                </c:pt>
                <c:pt idx="3182">
                  <c:v>-13.613495258367401</c:v>
                </c:pt>
                <c:pt idx="3183">
                  <c:v>-13.674864935742647</c:v>
                </c:pt>
                <c:pt idx="3184">
                  <c:v>-13.736314847248002</c:v>
                </c:pt>
                <c:pt idx="3185">
                  <c:v>-13.797844325703263</c:v>
                </c:pt>
                <c:pt idx="3186">
                  <c:v>-13.859452709977838</c:v>
                </c:pt>
                <c:pt idx="3187">
                  <c:v>-13.921139345007935</c:v>
                </c:pt>
                <c:pt idx="3188">
                  <c:v>-13.98290358181146</c:v>
                </c:pt>
                <c:pt idx="3189">
                  <c:v>-14.044744777500355</c:v>
                </c:pt>
                <c:pt idx="3190">
                  <c:v>-14.10666229529415</c:v>
                </c:pt>
                <c:pt idx="3191">
                  <c:v>-14.168655504528381</c:v>
                </c:pt>
                <c:pt idx="3192">
                  <c:v>-14.230723780662476</c:v>
                </c:pt>
                <c:pt idx="3193">
                  <c:v>-14.292866505287748</c:v>
                </c:pt>
                <c:pt idx="3194">
                  <c:v>-14.355083066130923</c:v>
                </c:pt>
                <c:pt idx="3195">
                  <c:v>-14.417372857058234</c:v>
                </c:pt>
                <c:pt idx="3196">
                  <c:v>-14.479735278077028</c:v>
                </c:pt>
                <c:pt idx="3197">
                  <c:v>-14.542169735335882</c:v>
                </c:pt>
                <c:pt idx="3198">
                  <c:v>-14.604675641124327</c:v>
                </c:pt>
                <c:pt idx="3199">
                  <c:v>-14.667252413868949</c:v>
                </c:pt>
                <c:pt idx="3200">
                  <c:v>-14.72989947813109</c:v>
                </c:pt>
                <c:pt idx="3201">
                  <c:v>-14.792616264600365</c:v>
                </c:pt>
                <c:pt idx="3202">
                  <c:v>-14.855402210088833</c:v>
                </c:pt>
                <c:pt idx="3203">
                  <c:v>-14.918256757522744</c:v>
                </c:pt>
                <c:pt idx="3204">
                  <c:v>-14.981179355933886</c:v>
                </c:pt>
                <c:pt idx="3205">
                  <c:v>-15.044169460449115</c:v>
                </c:pt>
                <c:pt idx="3206">
                  <c:v>-15.107226532279112</c:v>
                </c:pt>
                <c:pt idx="3207">
                  <c:v>-15.170350038705781</c:v>
                </c:pt>
                <c:pt idx="3208">
                  <c:v>-15.233539453068428</c:v>
                </c:pt>
                <c:pt idx="3209">
                  <c:v>-15.296794254749436</c:v>
                </c:pt>
                <c:pt idx="3210">
                  <c:v>-15.36011392915832</c:v>
                </c:pt>
                <c:pt idx="3211">
                  <c:v>-15.42349796771509</c:v>
                </c:pt>
                <c:pt idx="3212">
                  <c:v>-15.486945867832343</c:v>
                </c:pt>
                <c:pt idx="3213">
                  <c:v>-15.550457132896991</c:v>
                </c:pt>
                <c:pt idx="3214">
                  <c:v>-15.614031272250305</c:v>
                </c:pt>
                <c:pt idx="3215">
                  <c:v>-15.677667801167978</c:v>
                </c:pt>
                <c:pt idx="3216">
                  <c:v>-15.741366240838401</c:v>
                </c:pt>
                <c:pt idx="3217">
                  <c:v>-15.805126118340954</c:v>
                </c:pt>
                <c:pt idx="3218">
                  <c:v>-15.868946966622591</c:v>
                </c:pt>
                <c:pt idx="3219">
                  <c:v>-15.9328283244748</c:v>
                </c:pt>
                <c:pt idx="3220">
                  <c:v>-15.996769736509105</c:v>
                </c:pt>
                <c:pt idx="3221">
                  <c:v>-16.06077075313156</c:v>
                </c:pt>
                <c:pt idx="3222">
                  <c:v>-16.124830930517035</c:v>
                </c:pt>
                <c:pt idx="3223">
                  <c:v>-16.188949830583649</c:v>
                </c:pt>
                <c:pt idx="3224">
                  <c:v>-16.253127020964392</c:v>
                </c:pt>
                <c:pt idx="3225">
                  <c:v>-16.317362074980284</c:v>
                </c:pt>
                <c:pt idx="3226">
                  <c:v>-16.381654571612209</c:v>
                </c:pt>
                <c:pt idx="3227">
                  <c:v>-16.446004095471608</c:v>
                </c:pt>
                <c:pt idx="3228">
                  <c:v>-16.510410236770912</c:v>
                </c:pt>
                <c:pt idx="3229">
                  <c:v>-16.574872591294891</c:v>
                </c:pt>
                <c:pt idx="3230">
                  <c:v>-16.639390760369078</c:v>
                </c:pt>
                <c:pt idx="3231">
                  <c:v>-16.703964350829189</c:v>
                </c:pt>
                <c:pt idx="3232">
                  <c:v>-16.768592974990192</c:v>
                </c:pt>
                <c:pt idx="3233">
                  <c:v>-16.833276250614546</c:v>
                </c:pt>
                <c:pt idx="3234">
                  <c:v>-16.898013800879756</c:v>
                </c:pt>
                <c:pt idx="3235">
                  <c:v>-16.96280525434619</c:v>
                </c:pt>
                <c:pt idx="3236">
                  <c:v>-17.027650244924097</c:v>
                </c:pt>
                <c:pt idx="3237">
                  <c:v>-17.09254841184045</c:v>
                </c:pt>
                <c:pt idx="3238">
                  <c:v>-17.157499399605317</c:v>
                </c:pt>
                <c:pt idx="3239">
                  <c:v>-17.22250285797794</c:v>
                </c:pt>
                <c:pt idx="3240">
                  <c:v>-17.287558441933008</c:v>
                </c:pt>
                <c:pt idx="3241">
                  <c:v>-17.352665811625588</c:v>
                </c:pt>
                <c:pt idx="3242">
                  <c:v>-17.417824632356758</c:v>
                </c:pt>
                <c:pt idx="3243">
                  <c:v>-17.483034574539374</c:v>
                </c:pt>
                <c:pt idx="3244">
                  <c:v>-17.548295313661328</c:v>
                </c:pt>
                <c:pt idx="3245">
                  <c:v>-17.613606530251726</c:v>
                </c:pt>
                <c:pt idx="3246">
                  <c:v>-17.678967909844392</c:v>
                </c:pt>
                <c:pt idx="3247">
                  <c:v>-17.744379142942485</c:v>
                </c:pt>
                <c:pt idx="3248">
                  <c:v>-17.809839924982629</c:v>
                </c:pt>
                <c:pt idx="3249">
                  <c:v>-17.875349956298638</c:v>
                </c:pt>
                <c:pt idx="3250">
                  <c:v>-17.940908942085489</c:v>
                </c:pt>
                <c:pt idx="3251">
                  <c:v>-18.006516592362878</c:v>
                </c:pt>
                <c:pt idx="3252">
                  <c:v>-18.072172621938851</c:v>
                </c:pt>
                <c:pt idx="3253">
                  <c:v>-18.13787675037317</c:v>
                </c:pt>
                <c:pt idx="3254">
                  <c:v>-18.203628701940431</c:v>
                </c:pt>
                <c:pt idx="3255">
                  <c:v>-18.26942820559422</c:v>
                </c:pt>
                <c:pt idx="3256">
                  <c:v>-18.335274994929442</c:v>
                </c:pt>
                <c:pt idx="3257">
                  <c:v>-18.401168808145304</c:v>
                </c:pt>
                <c:pt idx="3258">
                  <c:v>-18.467109388009696</c:v>
                </c:pt>
                <c:pt idx="3259">
                  <c:v>-18.533096481820763</c:v>
                </c:pt>
                <c:pt idx="3260">
                  <c:v>-18.599129841371024</c:v>
                </c:pt>
                <c:pt idx="3261">
                  <c:v>-18.665209222909873</c:v>
                </c:pt>
                <c:pt idx="3262">
                  <c:v>-18.731334387106738</c:v>
                </c:pt>
                <c:pt idx="3263">
                  <c:v>-18.797505099013964</c:v>
                </c:pt>
                <c:pt idx="3264">
                  <c:v>-18.863721128030264</c:v>
                </c:pt>
                <c:pt idx="3265">
                  <c:v>-18.929982247863467</c:v>
                </c:pt>
                <c:pt idx="3266">
                  <c:v>-18.996288236493285</c:v>
                </c:pt>
                <c:pt idx="3267">
                  <c:v>-19.062638876135324</c:v>
                </c:pt>
                <c:pt idx="3268">
                  <c:v>-19.129033953203056</c:v>
                </c:pt>
                <c:pt idx="3269">
                  <c:v>-19.195473258272102</c:v>
                </c:pt>
                <c:pt idx="3270">
                  <c:v>-19.261956586043027</c:v>
                </c:pt>
                <c:pt idx="3271">
                  <c:v>-19.328483735304619</c:v>
                </c:pt>
                <c:pt idx="3272">
                  <c:v>-19.39505450889709</c:v>
                </c:pt>
                <c:pt idx="3273">
                  <c:v>-19.461668713676133</c:v>
                </c:pt>
                <c:pt idx="3274">
                  <c:v>-19.5283261604758</c:v>
                </c:pt>
                <c:pt idx="3275">
                  <c:v>-19.595026664072975</c:v>
                </c:pt>
                <c:pt idx="3276">
                  <c:v>-19.661770043150032</c:v>
                </c:pt>
                <c:pt idx="3277">
                  <c:v>-19.728556120259629</c:v>
                </c:pt>
                <c:pt idx="3278">
                  <c:v>-19.795384721788054</c:v>
                </c:pt>
                <c:pt idx="3279">
                  <c:v>-19.86225567791934</c:v>
                </c:pt>
                <c:pt idx="3280">
                  <c:v>-19.929168822599578</c:v>
                </c:pt>
                <c:pt idx="3281">
                  <c:v>-19.996123993501083</c:v>
                </c:pt>
                <c:pt idx="3282">
                  <c:v>-20.063121031986849</c:v>
                </c:pt>
                <c:pt idx="3283">
                  <c:v>-20.13015978307466</c:v>
                </c:pt>
                <c:pt idx="3284">
                  <c:v>-20.197240095402563</c:v>
                </c:pt>
                <c:pt idx="3285">
                  <c:v>-20.264361821192441</c:v>
                </c:pt>
                <c:pt idx="3286">
                  <c:v>-20.331524816215985</c:v>
                </c:pt>
                <c:pt idx="3287">
                  <c:v>-20.39872893975911</c:v>
                </c:pt>
                <c:pt idx="3288">
                  <c:v>-20.4659740545872</c:v>
                </c:pt>
                <c:pt idx="3289">
                  <c:v>-20.533260026910909</c:v>
                </c:pt>
                <c:pt idx="3290">
                  <c:v>-20.600586726350514</c:v>
                </c:pt>
                <c:pt idx="3291">
                  <c:v>-20.667954025902759</c:v>
                </c:pt>
                <c:pt idx="3292">
                  <c:v>-20.735361801905636</c:v>
                </c:pt>
                <c:pt idx="3293">
                  <c:v>-20.802809934005168</c:v>
                </c:pt>
                <c:pt idx="3294">
                  <c:v>-20.870298305120343</c:v>
                </c:pt>
                <c:pt idx="3295">
                  <c:v>-20.937826801410594</c:v>
                </c:pt>
                <c:pt idx="3296">
                  <c:v>-21.005395312240989</c:v>
                </c:pt>
                <c:pt idx="3297">
                  <c:v>-21.073003730149509</c:v>
                </c:pt>
                <c:pt idx="3298">
                  <c:v>-21.140651950813535</c:v>
                </c:pt>
                <c:pt idx="3299">
                  <c:v>-21.20833987301657</c:v>
                </c:pt>
                <c:pt idx="3300">
                  <c:v>-21.276067398615229</c:v>
                </c:pt>
                <c:pt idx="3301">
                  <c:v>-21.343834432506711</c:v>
                </c:pt>
                <c:pt idx="3302">
                  <c:v>-21.411640882595734</c:v>
                </c:pt>
                <c:pt idx="3303">
                  <c:v>-21.479486659762188</c:v>
                </c:pt>
                <c:pt idx="3304">
                  <c:v>-21.547371677828892</c:v>
                </c:pt>
                <c:pt idx="3305">
                  <c:v>-21.615295853529478</c:v>
                </c:pt>
                <c:pt idx="3306">
                  <c:v>-21.683259106476033</c:v>
                </c:pt>
                <c:pt idx="3307">
                  <c:v>-21.751261359127263</c:v>
                </c:pt>
                <c:pt idx="3308">
                  <c:v>-21.81930253675754</c:v>
                </c:pt>
                <c:pt idx="3309">
                  <c:v>-21.8873825674244</c:v>
                </c:pt>
                <c:pt idx="3310">
                  <c:v>-21.955501381938003</c:v>
                </c:pt>
                <c:pt idx="3311">
                  <c:v>-22.023658913829326</c:v>
                </c:pt>
                <c:pt idx="3312">
                  <c:v>-22.091855099319524</c:v>
                </c:pt>
                <c:pt idx="3313">
                  <c:v>-22.160089877289263</c:v>
                </c:pt>
                <c:pt idx="3314">
                  <c:v>-22.2283631892474</c:v>
                </c:pt>
                <c:pt idx="3315">
                  <c:v>-22.296674979301201</c:v>
                </c:pt>
                <c:pt idx="3316">
                  <c:v>-22.365025194125543</c:v>
                </c:pt>
                <c:pt idx="3317">
                  <c:v>-22.43341378293275</c:v>
                </c:pt>
                <c:pt idx="3318">
                  <c:v>-22.501840697442951</c:v>
                </c:pt>
                <c:pt idx="3319">
                  <c:v>-22.570305891853579</c:v>
                </c:pt>
                <c:pt idx="3320">
                  <c:v>-22.638809322810353</c:v>
                </c:pt>
                <c:pt idx="3321">
                  <c:v>-22.707350949377648</c:v>
                </c:pt>
                <c:pt idx="3322">
                  <c:v>-22.77593073300844</c:v>
                </c:pt>
                <c:pt idx="3323">
                  <c:v>-22.844548637515874</c:v>
                </c:pt>
                <c:pt idx="3324">
                  <c:v>-22.913204629044401</c:v>
                </c:pt>
                <c:pt idx="3325">
                  <c:v>-22.981898676039751</c:v>
                </c:pt>
                <c:pt idx="3326">
                  <c:v>-23.050630749221583</c:v>
                </c:pt>
                <c:pt idx="3327">
                  <c:v>-23.119400821553782</c:v>
                </c:pt>
                <c:pt idx="3328">
                  <c:v>-23.188208868216712</c:v>
                </c:pt>
                <c:pt idx="3329">
                  <c:v>-23.257054866579153</c:v>
                </c:pt>
                <c:pt idx="3330">
                  <c:v>-23.325938796169293</c:v>
                </c:pt>
                <c:pt idx="3331">
                  <c:v>-23.394860638647824</c:v>
                </c:pt>
                <c:pt idx="3332">
                  <c:v>-23.463820377779236</c:v>
                </c:pt>
                <c:pt idx="3333">
                  <c:v>-23.532817999405104</c:v>
                </c:pt>
                <c:pt idx="3334">
                  <c:v>-23.601853491415653</c:v>
                </c:pt>
                <c:pt idx="3335">
                  <c:v>-23.670926843723329</c:v>
                </c:pt>
                <c:pt idx="3336">
                  <c:v>-23.740038048234826</c:v>
                </c:pt>
                <c:pt idx="3337">
                  <c:v>-23.809187098824491</c:v>
                </c:pt>
                <c:pt idx="3338">
                  <c:v>-23.878373991307175</c:v>
                </c:pt>
                <c:pt idx="3339">
                  <c:v>-23.947598723411915</c:v>
                </c:pt>
                <c:pt idx="3340">
                  <c:v>-24.016861294754669</c:v>
                </c:pt>
                <c:pt idx="3341">
                  <c:v>-24.086161706812369</c:v>
                </c:pt>
                <c:pt idx="3342">
                  <c:v>-24.155499962896357</c:v>
                </c:pt>
                <c:pt idx="3343">
                  <c:v>-24.224876068126086</c:v>
                </c:pt>
                <c:pt idx="3344">
                  <c:v>-24.294290029403307</c:v>
                </c:pt>
                <c:pt idx="3345">
                  <c:v>-24.363741855386142</c:v>
                </c:pt>
                <c:pt idx="3346">
                  <c:v>-24.433231556463095</c:v>
                </c:pt>
                <c:pt idx="3347">
                  <c:v>-24.502759144727474</c:v>
                </c:pt>
                <c:pt idx="3348">
                  <c:v>-24.572324633951588</c:v>
                </c:pt>
                <c:pt idx="3349">
                  <c:v>-24.641928039562167</c:v>
                </c:pt>
                <c:pt idx="3350">
                  <c:v>-24.711569378614335</c:v>
                </c:pt>
                <c:pt idx="3351">
                  <c:v>-24.781248669766462</c:v>
                </c:pt>
                <c:pt idx="3352">
                  <c:v>-24.850965933255793</c:v>
                </c:pt>
                <c:pt idx="3353">
                  <c:v>-24.920721190872726</c:v>
                </c:pt>
                <c:pt idx="3354">
                  <c:v>-24.990514465936791</c:v>
                </c:pt>
                <c:pt idx="3355">
                  <c:v>-25.060345783271558</c:v>
                </c:pt>
                <c:pt idx="3356">
                  <c:v>-25.130215169180126</c:v>
                </c:pt>
                <c:pt idx="3357">
                  <c:v>-25.200122651420962</c:v>
                </c:pt>
                <c:pt idx="3358">
                  <c:v>-25.27006825918351</c:v>
                </c:pt>
                <c:pt idx="3359">
                  <c:v>-25.340052023063745</c:v>
                </c:pt>
                <c:pt idx="3360">
                  <c:v>-25.410073975040667</c:v>
                </c:pt>
                <c:pt idx="3361">
                  <c:v>-25.480134148451828</c:v>
                </c:pt>
                <c:pt idx="3362">
                  <c:v>-25.55023257796983</c:v>
                </c:pt>
                <c:pt idx="3363">
                  <c:v>-25.620369299578272</c:v>
                </c:pt>
                <c:pt idx="3364">
                  <c:v>-25.690544350548645</c:v>
                </c:pt>
                <c:pt idx="3365">
                  <c:v>-25.760757769416401</c:v>
                </c:pt>
                <c:pt idx="3366">
                  <c:v>-25.831009595957859</c:v>
                </c:pt>
                <c:pt idx="3367">
                  <c:v>-25.901299871166582</c:v>
                </c:pt>
                <c:pt idx="3368">
                  <c:v>-25.971628637230527</c:v>
                </c:pt>
                <c:pt idx="3369">
                  <c:v>-26.04199593750878</c:v>
                </c:pt>
                <c:pt idx="3370">
                  <c:v>-26.112401816508527</c:v>
                </c:pt>
                <c:pt idx="3371">
                  <c:v>-26.182846319862595</c:v>
                </c:pt>
                <c:pt idx="3372">
                  <c:v>-26.253329494306008</c:v>
                </c:pt>
                <c:pt idx="3373">
                  <c:v>-26.323851387654177</c:v>
                </c:pt>
                <c:pt idx="3374">
                  <c:v>-26.394412048779401</c:v>
                </c:pt>
                <c:pt idx="3375">
                  <c:v>-26.465011527589066</c:v>
                </c:pt>
                <c:pt idx="3376">
                  <c:v>-26.535649875002981</c:v>
                </c:pt>
                <c:pt idx="3377">
                  <c:v>-26.606327142931342</c:v>
                </c:pt>
                <c:pt idx="3378">
                  <c:v>-26.677043384252272</c:v>
                </c:pt>
                <c:pt idx="3379">
                  <c:v>-26.747798652789719</c:v>
                </c:pt>
                <c:pt idx="3380">
                  <c:v>-26.81859300329192</c:v>
                </c:pt>
                <c:pt idx="3381">
                  <c:v>-26.889426491408738</c:v>
                </c:pt>
                <c:pt idx="3382">
                  <c:v>-26.960299173670688</c:v>
                </c:pt>
                <c:pt idx="3383">
                  <c:v>-27.031211107466753</c:v>
                </c:pt>
                <c:pt idx="3384">
                  <c:v>-27.102162351022656</c:v>
                </c:pt>
                <c:pt idx="3385">
                  <c:v>-27.173152963379771</c:v>
                </c:pt>
                <c:pt idx="3386">
                  <c:v>-27.244183004373177</c:v>
                </c:pt>
                <c:pt idx="3387">
                  <c:v>-27.315252534610593</c:v>
                </c:pt>
                <c:pt idx="3388">
                  <c:v>-27.386361615451243</c:v>
                </c:pt>
                <c:pt idx="3389">
                  <c:v>-27.457510308984276</c:v>
                </c:pt>
                <c:pt idx="3390">
                  <c:v>-27.528698678008009</c:v>
                </c:pt>
                <c:pt idx="3391">
                  <c:v>-27.599926786008769</c:v>
                </c:pt>
                <c:pt idx="3392">
                  <c:v>-27.671194697139928</c:v>
                </c:pt>
                <c:pt idx="3393">
                  <c:v>-27.74250247620142</c:v>
                </c:pt>
                <c:pt idx="3394">
                  <c:v>-27.813850188618382</c:v>
                </c:pt>
                <c:pt idx="3395">
                  <c:v>-27.885237900421259</c:v>
                </c:pt>
                <c:pt idx="3396">
                  <c:v>-27.956665678224311</c:v>
                </c:pt>
                <c:pt idx="3397">
                  <c:v>-28.028133589206078</c:v>
                </c:pt>
                <c:pt idx="3398">
                  <c:v>-28.09964170108816</c:v>
                </c:pt>
                <c:pt idx="3399">
                  <c:v>-28.171190082115647</c:v>
                </c:pt>
                <c:pt idx="3400">
                  <c:v>-28.242778801036078</c:v>
                </c:pt>
                <c:pt idx="3401">
                  <c:v>-28.314407927079991</c:v>
                </c:pt>
                <c:pt idx="3402">
                  <c:v>-28.3860775299406</c:v>
                </c:pt>
                <c:pt idx="3403">
                  <c:v>-28.457787679753451</c:v>
                </c:pt>
                <c:pt idx="3404">
                  <c:v>-28.529538447077307</c:v>
                </c:pt>
                <c:pt idx="3405">
                  <c:v>-28.601329902873474</c:v>
                </c:pt>
                <c:pt idx="3406">
                  <c:v>-28.673162118486758</c:v>
                </c:pt>
                <c:pt idx="3407">
                  <c:v>-28.745035165625339</c:v>
                </c:pt>
                <c:pt idx="3408">
                  <c:v>-28.816949116341558</c:v>
                </c:pt>
                <c:pt idx="3409">
                  <c:v>-28.888904043012317</c:v>
                </c:pt>
                <c:pt idx="3410">
                  <c:v>-28.960900018319727</c:v>
                </c:pt>
                <c:pt idx="3411">
                  <c:v>-29.03293711523142</c:v>
                </c:pt>
                <c:pt idx="3412">
                  <c:v>-29.105015406981927</c:v>
                </c:pt>
                <c:pt idx="3413">
                  <c:v>-29.177134967053334</c:v>
                </c:pt>
                <c:pt idx="3414">
                  <c:v>-29.249295869156072</c:v>
                </c:pt>
                <c:pt idx="3415">
                  <c:v>-29.321498187210079</c:v>
                </c:pt>
                <c:pt idx="3416">
                  <c:v>-29.393741995325982</c:v>
                </c:pt>
                <c:pt idx="3417">
                  <c:v>-29.466027367786133</c:v>
                </c:pt>
                <c:pt idx="3418">
                  <c:v>-29.53835437902633</c:v>
                </c:pt>
                <c:pt idx="3419">
                  <c:v>-29.610723103616561</c:v>
                </c:pt>
                <c:pt idx="3420">
                  <c:v>-29.683133616243303</c:v>
                </c:pt>
                <c:pt idx="3421">
                  <c:v>-29.755585991690189</c:v>
                </c:pt>
                <c:pt idx="3422">
                  <c:v>-29.82808030482034</c:v>
                </c:pt>
                <c:pt idx="3423">
                  <c:v>-29.900616630558279</c:v>
                </c:pt>
                <c:pt idx="3424">
                  <c:v>-29.973195043870824</c:v>
                </c:pt>
                <c:pt idx="3425">
                  <c:v>-30.045815619750229</c:v>
                </c:pt>
                <c:pt idx="3426">
                  <c:v>-30.118478433195371</c:v>
                </c:pt>
                <c:pt idx="3427">
                  <c:v>-30.191183559194279</c:v>
                </c:pt>
                <c:pt idx="3428">
                  <c:v>-30.263931072706107</c:v>
                </c:pt>
                <c:pt idx="3429">
                  <c:v>-30.336721048643916</c:v>
                </c:pt>
                <c:pt idx="3430">
                  <c:v>-30.409553561856612</c:v>
                </c:pt>
                <c:pt idx="3431">
                  <c:v>-30.482428687111849</c:v>
                </c:pt>
                <c:pt idx="3432">
                  <c:v>-30.555346499078418</c:v>
                </c:pt>
                <c:pt idx="3433">
                  <c:v>-30.628307072309102</c:v>
                </c:pt>
                <c:pt idx="3434">
                  <c:v>-30.701310481223505</c:v>
                </c:pt>
                <c:pt idx="3435">
                  <c:v>-30.774356800091009</c:v>
                </c:pt>
                <c:pt idx="3436">
                  <c:v>-30.847446103013709</c:v>
                </c:pt>
                <c:pt idx="3437">
                  <c:v>-30.92057846390972</c:v>
                </c:pt>
                <c:pt idx="3438">
                  <c:v>-30.993753956496505</c:v>
                </c:pt>
                <c:pt idx="3439">
                  <c:v>-31.066972654273876</c:v>
                </c:pt>
                <c:pt idx="3440">
                  <c:v>-31.140234630507951</c:v>
                </c:pt>
                <c:pt idx="3441">
                  <c:v>-31.213539958214401</c:v>
                </c:pt>
                <c:pt idx="3442">
                  <c:v>-31.286888710142009</c:v>
                </c:pt>
                <c:pt idx="3443">
                  <c:v>-31.360280958757556</c:v>
                </c:pt>
                <c:pt idx="3444">
                  <c:v>-31.433716776228064</c:v>
                </c:pt>
                <c:pt idx="3445">
                  <c:v>-31.507196234406294</c:v>
                </c:pt>
                <c:pt idx="3446">
                  <c:v>-31.580719404814314</c:v>
                </c:pt>
                <c:pt idx="3447">
                  <c:v>-31.654286358627747</c:v>
                </c:pt>
                <c:pt idx="3448">
                  <c:v>-31.7278971666606</c:v>
                </c:pt>
                <c:pt idx="3449">
                  <c:v>-31.801551899349004</c:v>
                </c:pt>
                <c:pt idx="3450">
                  <c:v>-31.875250626736815</c:v>
                </c:pt>
                <c:pt idx="3451">
                  <c:v>-31.948993418459949</c:v>
                </c:pt>
                <c:pt idx="3452">
                  <c:v>-32.022780343731228</c:v>
                </c:pt>
                <c:pt idx="3453">
                  <c:v>-32.096611471325623</c:v>
                </c:pt>
                <c:pt idx="3454">
                  <c:v>-32.170486869565465</c:v>
                </c:pt>
                <c:pt idx="3455">
                  <c:v>-32.244406606305482</c:v>
                </c:pt>
                <c:pt idx="3456">
                  <c:v>-32.31837074891866</c:v>
                </c:pt>
                <c:pt idx="3457">
                  <c:v>-32.392379364281403</c:v>
                </c:pt>
                <c:pt idx="3458">
                  <c:v>-32.466432518759703</c:v>
                </c:pt>
                <c:pt idx="3459">
                  <c:v>-32.540530278194794</c:v>
                </c:pt>
                <c:pt idx="3460">
                  <c:v>-32.61467270788885</c:v>
                </c:pt>
                <c:pt idx="3461">
                  <c:v>-32.688859872591763</c:v>
                </c:pt>
                <c:pt idx="3462">
                  <c:v>-32.763091836487405</c:v>
                </c:pt>
                <c:pt idx="3463">
                  <c:v>-32.837368663179234</c:v>
                </c:pt>
                <c:pt idx="3464">
                  <c:v>-32.911690415677775</c:v>
                </c:pt>
                <c:pt idx="3465">
                  <c:v>-32.986057156387091</c:v>
                </c:pt>
                <c:pt idx="3466">
                  <c:v>-33.060468947091898</c:v>
                </c:pt>
                <c:pt idx="3467">
                  <c:v>-33.134925848943894</c:v>
                </c:pt>
                <c:pt idx="3468">
                  <c:v>-33.209427922449969</c:v>
                </c:pt>
                <c:pt idx="3469">
                  <c:v>-33.283975227458996</c:v>
                </c:pt>
                <c:pt idx="3470">
                  <c:v>-33.358567823149336</c:v>
                </c:pt>
                <c:pt idx="3471">
                  <c:v>-33.433205768017082</c:v>
                </c:pt>
                <c:pt idx="3472">
                  <c:v>-33.507889119863087</c:v>
                </c:pt>
                <c:pt idx="3473">
                  <c:v>-33.582617935781755</c:v>
                </c:pt>
                <c:pt idx="3474">
                  <c:v>-33.657392272148748</c:v>
                </c:pt>
                <c:pt idx="3475">
                  <c:v>-33.732212184609736</c:v>
                </c:pt>
                <c:pt idx="3476">
                  <c:v>-33.807077728068627</c:v>
                </c:pt>
                <c:pt idx="3477">
                  <c:v>-33.881988956676608</c:v>
                </c:pt>
                <c:pt idx="3478">
                  <c:v>-33.956945923820541</c:v>
                </c:pt>
                <c:pt idx="3479">
                  <c:v>-34.031948682112748</c:v>
                </c:pt>
                <c:pt idx="3480">
                  <c:v>-34.106997283379393</c:v>
                </c:pt>
                <c:pt idx="3481">
                  <c:v>-34.182091778650765</c:v>
                </c:pt>
                <c:pt idx="3482">
                  <c:v>-34.257232218150342</c:v>
                </c:pt>
                <c:pt idx="3483">
                  <c:v>-34.332418651284648</c:v>
                </c:pt>
                <c:pt idx="3484">
                  <c:v>-34.407651126633901</c:v>
                </c:pt>
                <c:pt idx="3485">
                  <c:v>-34.482929691940946</c:v>
                </c:pt>
                <c:pt idx="3486">
                  <c:v>-34.558254394102825</c:v>
                </c:pt>
                <c:pt idx="3487">
                  <c:v>-34.633625279160498</c:v>
                </c:pt>
                <c:pt idx="3488">
                  <c:v>-34.709042392290385</c:v>
                </c:pt>
                <c:pt idx="3489">
                  <c:v>-34.784505777794401</c:v>
                </c:pt>
                <c:pt idx="3490">
                  <c:v>-34.86001547909197</c:v>
                </c:pt>
                <c:pt idx="3491">
                  <c:v>-34.935571538710803</c:v>
                </c:pt>
                <c:pt idx="3492">
                  <c:v>-35.011173998278593</c:v>
                </c:pt>
                <c:pt idx="3493">
                  <c:v>-35.086822898515081</c:v>
                </c:pt>
                <c:pt idx="3494">
                  <c:v>-35.162518279223292</c:v>
                </c:pt>
                <c:pt idx="3495">
                  <c:v>-35.238260179282726</c:v>
                </c:pt>
                <c:pt idx="3496">
                  <c:v>-35.314048636640663</c:v>
                </c:pt>
                <c:pt idx="3497">
                  <c:v>-35.389883688305687</c:v>
                </c:pt>
                <c:pt idx="3498">
                  <c:v>-35.465765370339703</c:v>
                </c:pt>
                <c:pt idx="3499">
                  <c:v>-35.541693717851324</c:v>
                </c:pt>
                <c:pt idx="3500">
                  <c:v>-35.617668764989247</c:v>
                </c:pt>
                <c:pt idx="3501">
                  <c:v>-35.693690544935386</c:v>
                </c:pt>
                <c:pt idx="3502">
                  <c:v>-35.769759089898635</c:v>
                </c:pt>
                <c:pt idx="3503">
                  <c:v>-35.84587443110857</c:v>
                </c:pt>
                <c:pt idx="3504">
                  <c:v>-35.922036598810138</c:v>
                </c:pt>
                <c:pt idx="3505">
                  <c:v>-35.998245622257201</c:v>
                </c:pt>
                <c:pt idx="3506">
                  <c:v>-36.074501529707412</c:v>
                </c:pt>
                <c:pt idx="3507">
                  <c:v>-36.150804348417239</c:v>
                </c:pt>
                <c:pt idx="3508">
                  <c:v>-36.227154104636426</c:v>
                </c:pt>
                <c:pt idx="3509">
                  <c:v>-36.303550823603537</c:v>
                </c:pt>
                <c:pt idx="3510">
                  <c:v>-36.379994529541676</c:v>
                </c:pt>
                <c:pt idx="3511">
                  <c:v>-36.456485245653269</c:v>
                </c:pt>
                <c:pt idx="3512">
                  <c:v>-36.533022994116713</c:v>
                </c:pt>
                <c:pt idx="3513">
                  <c:v>-36.609607796082607</c:v>
                </c:pt>
                <c:pt idx="3514">
                  <c:v>-36.686239671669199</c:v>
                </c:pt>
                <c:pt idx="3515">
                  <c:v>-36.762918639960127</c:v>
                </c:pt>
                <c:pt idx="3516">
                  <c:v>-36.839644719000397</c:v>
                </c:pt>
                <c:pt idx="3517">
                  <c:v>-36.916417925793958</c:v>
                </c:pt>
                <c:pt idx="3518">
                  <c:v>-36.993238276300609</c:v>
                </c:pt>
                <c:pt idx="3519">
                  <c:v>-37.070105785433796</c:v>
                </c:pt>
                <c:pt idx="3520">
                  <c:v>-37.14702046705834</c:v>
                </c:pt>
                <c:pt idx="3521">
                  <c:v>-37.223982333988197</c:v>
                </c:pt>
                <c:pt idx="3522">
                  <c:v>-37.300991397985101</c:v>
                </c:pt>
                <c:pt idx="3523">
                  <c:v>-37.37804766975696</c:v>
                </c:pt>
                <c:pt idx="3524">
                  <c:v>-37.455151158956085</c:v>
                </c:pt>
                <c:pt idx="3525">
                  <c:v>-37.532301874178962</c:v>
                </c:pt>
                <c:pt idx="3526">
                  <c:v>-37.609499822964786</c:v>
                </c:pt>
                <c:pt idx="3527">
                  <c:v>-37.68674501179521</c:v>
                </c:pt>
                <c:pt idx="3528">
                  <c:v>-37.764037446093951</c:v>
                </c:pt>
                <c:pt idx="3529">
                  <c:v>-37.841377130226547</c:v>
                </c:pt>
                <c:pt idx="3530">
                  <c:v>-37.918764067501115</c:v>
                </c:pt>
                <c:pt idx="3531">
                  <c:v>-37.996198260167965</c:v>
                </c:pt>
                <c:pt idx="3532">
                  <c:v>-38.073679709420915</c:v>
                </c:pt>
                <c:pt idx="3533">
                  <c:v>-38.151208415397356</c:v>
                </c:pt>
                <c:pt idx="3534">
                  <c:v>-38.228784377180517</c:v>
                </c:pt>
                <c:pt idx="3535">
                  <c:v>-38.306407592799836</c:v>
                </c:pt>
                <c:pt idx="3536">
                  <c:v>-38.38407805923336</c:v>
                </c:pt>
                <c:pt idx="3537">
                  <c:v>-38.461795772408372</c:v>
                </c:pt>
                <c:pt idx="3538">
                  <c:v>-38.539560727204979</c:v>
                </c:pt>
                <c:pt idx="3539">
                  <c:v>-38.617372917457651</c:v>
                </c:pt>
                <c:pt idx="3540">
                  <c:v>-38.695232335957606</c:v>
                </c:pt>
                <c:pt idx="3541">
                  <c:v>-38.773138974456195</c:v>
                </c:pt>
                <c:pt idx="3542">
                  <c:v>-38.851092823667386</c:v>
                </c:pt>
                <c:pt idx="3543">
                  <c:v>-38.929093873271384</c:v>
                </c:pt>
                <c:pt idx="3544">
                  <c:v>-39.007142111917879</c:v>
                </c:pt>
                <c:pt idx="3545">
                  <c:v>-39.085237527230333</c:v>
                </c:pt>
                <c:pt idx="3546">
                  <c:v>-39.163380105809196</c:v>
                </c:pt>
                <c:pt idx="3547">
                  <c:v>-39.241569833236774</c:v>
                </c:pt>
                <c:pt idx="3548">
                  <c:v>-39.319806694081258</c:v>
                </c:pt>
                <c:pt idx="3549">
                  <c:v>-39.398090671901521</c:v>
                </c:pt>
                <c:pt idx="3550">
                  <c:v>-39.476421749252346</c:v>
                </c:pt>
                <c:pt idx="3551">
                  <c:v>-39.554799907688974</c:v>
                </c:pt>
                <c:pt idx="3552">
                  <c:v>-39.633225127772896</c:v>
                </c:pt>
                <c:pt idx="3553">
                  <c:v>-39.7116973890775</c:v>
                </c:pt>
                <c:pt idx="3554">
                  <c:v>-39.790216670193331</c:v>
                </c:pt>
                <c:pt idx="3555">
                  <c:v>-39.868782948734847</c:v>
                </c:pt>
                <c:pt idx="3556">
                  <c:v>-39.947396201346344</c:v>
                </c:pt>
                <c:pt idx="3557">
                  <c:v>-40.026056403708225</c:v>
                </c:pt>
                <c:pt idx="3558">
                  <c:v>-40.104763530543963</c:v>
                </c:pt>
                <c:pt idx="3559">
                  <c:v>-40.183517555627262</c:v>
                </c:pt>
                <c:pt idx="3560">
                  <c:v>-40.262318451788524</c:v>
                </c:pt>
                <c:pt idx="3561">
                  <c:v>-40.341166190922699</c:v>
                </c:pt>
                <c:pt idx="3562">
                  <c:v>-40.420060743996842</c:v>
                </c:pt>
                <c:pt idx="3563">
                  <c:v>-40.499002081057398</c:v>
                </c:pt>
                <c:pt idx="3564">
                  <c:v>-40.577990171238987</c:v>
                </c:pt>
                <c:pt idx="3565">
                  <c:v>-40.657024982771603</c:v>
                </c:pt>
                <c:pt idx="3566">
                  <c:v>-40.736106482989776</c:v>
                </c:pt>
                <c:pt idx="3567">
                  <c:v>-40.815234638340733</c:v>
                </c:pt>
                <c:pt idx="3568">
                  <c:v>-40.894409414393422</c:v>
                </c:pt>
                <c:pt idx="3569">
                  <c:v>-40.973630775846992</c:v>
                </c:pt>
                <c:pt idx="3570">
                  <c:v>-41.052898686540686</c:v>
                </c:pt>
                <c:pt idx="3571">
                  <c:v>-41.132213109462583</c:v>
                </c:pt>
                <c:pt idx="3572">
                  <c:v>-41.211574006759321</c:v>
                </c:pt>
                <c:pt idx="3573">
                  <c:v>-41.290981339746004</c:v>
                </c:pt>
                <c:pt idx="3574">
                  <c:v>-41.370435068915619</c:v>
                </c:pt>
                <c:pt idx="3575">
                  <c:v>-41.449935153949667</c:v>
                </c:pt>
                <c:pt idx="3576">
                  <c:v>-41.529481553728033</c:v>
                </c:pt>
                <c:pt idx="3577">
                  <c:v>-41.609074226339551</c:v>
                </c:pt>
                <c:pt idx="3578">
                  <c:v>-41.688713129092527</c:v>
                </c:pt>
                <c:pt idx="3579">
                  <c:v>-41.768398218525732</c:v>
                </c:pt>
                <c:pt idx="3580">
                  <c:v>-41.848129450418867</c:v>
                </c:pt>
                <c:pt idx="3581">
                  <c:v>-41.927906779803962</c:v>
                </c:pt>
                <c:pt idx="3582">
                  <c:v>-42.007730160976671</c:v>
                </c:pt>
                <c:pt idx="3583">
                  <c:v>-42.087599547507338</c:v>
                </c:pt>
                <c:pt idx="3584">
                  <c:v>-42.167514892252939</c:v>
                </c:pt>
                <c:pt idx="3585">
                  <c:v>-42.247476147368168</c:v>
                </c:pt>
                <c:pt idx="3586">
                  <c:v>-42.327483264318218</c:v>
                </c:pt>
                <c:pt idx="3587">
                  <c:v>-42.407536193889619</c:v>
                </c:pt>
                <c:pt idx="3588">
                  <c:v>-42.487634886203118</c:v>
                </c:pt>
                <c:pt idx="3589">
                  <c:v>-42.567779290725618</c:v>
                </c:pt>
                <c:pt idx="3590">
                  <c:v>-42.647969356282509</c:v>
                </c:pt>
                <c:pt idx="3591">
                  <c:v>-42.728205031070374</c:v>
                </c:pt>
                <c:pt idx="3592">
                  <c:v>-42.808486262669177</c:v>
                </c:pt>
                <c:pt idx="3593">
                  <c:v>-42.888812998055414</c:v>
                </c:pt>
                <c:pt idx="3594">
                  <c:v>-42.969185183614499</c:v>
                </c:pt>
                <c:pt idx="3595">
                  <c:v>-43.049602765154205</c:v>
                </c:pt>
                <c:pt idx="3596">
                  <c:v>-43.130065687917323</c:v>
                </c:pt>
                <c:pt idx="3597">
                  <c:v>-43.210573896594731</c:v>
                </c:pt>
                <c:pt idx="3598">
                  <c:v>-43.291127335339006</c:v>
                </c:pt>
                <c:pt idx="3599">
                  <c:v>-43.371725947777293</c:v>
                </c:pt>
                <c:pt idx="3600">
                  <c:v>-43.452369677025075</c:v>
                </c:pt>
                <c:pt idx="3601">
                  <c:v>-43.533058465699703</c:v>
                </c:pt>
                <c:pt idx="3602">
                  <c:v>-43.613792255933504</c:v>
                </c:pt>
                <c:pt idx="3603">
                  <c:v>-43.694570989387749</c:v>
                </c:pt>
                <c:pt idx="3604">
                  <c:v>-43.775394607266279</c:v>
                </c:pt>
                <c:pt idx="3605">
                  <c:v>-43.85626305032951</c:v>
                </c:pt>
                <c:pt idx="3606">
                  <c:v>-43.937176258907954</c:v>
                </c:pt>
                <c:pt idx="3607">
                  <c:v>-44.018134172916241</c:v>
                </c:pt>
                <c:pt idx="3608">
                  <c:v>-44.099136731867219</c:v>
                </c:pt>
                <c:pt idx="3609">
                  <c:v>-44.180183874885287</c:v>
                </c:pt>
                <c:pt idx="3610">
                  <c:v>-44.261275540721421</c:v>
                </c:pt>
                <c:pt idx="3611">
                  <c:v>-44.342411667766832</c:v>
                </c:pt>
                <c:pt idx="3612">
                  <c:v>-44.423592194066543</c:v>
                </c:pt>
                <c:pt idx="3613">
                  <c:v>-44.504817057334222</c:v>
                </c:pt>
                <c:pt idx="3614">
                  <c:v>-44.586086194966128</c:v>
                </c:pt>
                <c:pt idx="3615">
                  <c:v>-44.667399544055257</c:v>
                </c:pt>
                <c:pt idx="3616">
                  <c:v>-44.748757041405455</c:v>
                </c:pt>
                <c:pt idx="3617">
                  <c:v>-44.830158623545913</c:v>
                </c:pt>
                <c:pt idx="3618">
                  <c:v>-44.911604226744942</c:v>
                </c:pt>
                <c:pt idx="3619">
                  <c:v>-44.993093787024414</c:v>
                </c:pt>
                <c:pt idx="3620">
                  <c:v>-45.074627240174181</c:v>
                </c:pt>
                <c:pt idx="3621">
                  <c:v>-45.156204521766121</c:v>
                </c:pt>
                <c:pt idx="3622">
                  <c:v>-45.237825567167945</c:v>
                </c:pt>
                <c:pt idx="3623">
                  <c:v>-45.319490311558241</c:v>
                </c:pt>
                <c:pt idx="3624">
                  <c:v>-45.401198689939548</c:v>
                </c:pt>
                <c:pt idx="3625">
                  <c:v>-45.482950637153358</c:v>
                </c:pt>
                <c:pt idx="3626">
                  <c:v>-45.564746087893738</c:v>
                </c:pt>
                <c:pt idx="3627">
                  <c:v>-45.646584976721812</c:v>
                </c:pt>
                <c:pt idx="3628">
                  <c:v>-45.728467238079283</c:v>
                </c:pt>
                <c:pt idx="3629">
                  <c:v>-45.810392806302559</c:v>
                </c:pt>
                <c:pt idx="3630">
                  <c:v>-45.892361615636723</c:v>
                </c:pt>
                <c:pt idx="3631">
                  <c:v>-45.974373600249706</c:v>
                </c:pt>
                <c:pt idx="3632">
                  <c:v>-46.056428694245703</c:v>
                </c:pt>
                <c:pt idx="3633">
                  <c:v>-46.138526831678597</c:v>
                </c:pt>
                <c:pt idx="3634">
                  <c:v>-46.220667946566735</c:v>
                </c:pt>
                <c:pt idx="3635">
                  <c:v>-46.302851972905401</c:v>
                </c:pt>
                <c:pt idx="3636">
                  <c:v>-46.38507884468104</c:v>
                </c:pt>
                <c:pt idx="3637">
                  <c:v>-46.46734849588433</c:v>
                </c:pt>
                <c:pt idx="3638">
                  <c:v>-46.549660860523574</c:v>
                </c:pt>
                <c:pt idx="3639">
                  <c:v>-46.632015872638526</c:v>
                </c:pt>
                <c:pt idx="3640">
                  <c:v>-46.714413466312656</c:v>
                </c:pt>
                <c:pt idx="3641">
                  <c:v>-46.796853575686946</c:v>
                </c:pt>
                <c:pt idx="3642">
                  <c:v>-46.879336134972604</c:v>
                </c:pt>
                <c:pt idx="3643">
                  <c:v>-46.961861078463642</c:v>
                </c:pt>
                <c:pt idx="3644">
                  <c:v>-47.044428340550304</c:v>
                </c:pt>
                <c:pt idx="3645">
                  <c:v>-47.127037855731018</c:v>
                </c:pt>
                <c:pt idx="3646">
                  <c:v>-47.209689558625463</c:v>
                </c:pt>
                <c:pt idx="3647">
                  <c:v>-47.292383383986632</c:v>
                </c:pt>
                <c:pt idx="3648">
                  <c:v>-47.375119266712964</c:v>
                </c:pt>
                <c:pt idx="3649">
                  <c:v>-47.457897141861032</c:v>
                </c:pt>
                <c:pt idx="3650">
                  <c:v>-47.5407169446569</c:v>
                </c:pt>
                <c:pt idx="3651">
                  <c:v>-47.623578610508488</c:v>
                </c:pt>
                <c:pt idx="3652">
                  <c:v>-47.706482075017007</c:v>
                </c:pt>
                <c:pt idx="3653">
                  <c:v>-47.789427273988458</c:v>
                </c:pt>
                <c:pt idx="3654">
                  <c:v>-47.872414143445255</c:v>
                </c:pt>
                <c:pt idx="3655">
                  <c:v>-47.955442619637346</c:v>
                </c:pt>
                <c:pt idx="3656">
                  <c:v>-48.038512639053572</c:v>
                </c:pt>
                <c:pt idx="3657">
                  <c:v>-48.121624138432097</c:v>
                </c:pt>
                <c:pt idx="3658">
                  <c:v>-48.204777054771469</c:v>
                </c:pt>
                <c:pt idx="3659">
                  <c:v>-48.287971325341459</c:v>
                </c:pt>
                <c:pt idx="3660">
                  <c:v>-48.371206887692892</c:v>
                </c:pt>
                <c:pt idx="3661">
                  <c:v>-48.454483679668527</c:v>
                </c:pt>
                <c:pt idx="3662">
                  <c:v>-48.537801639412621</c:v>
                </c:pt>
                <c:pt idx="3663">
                  <c:v>-48.621160705381087</c:v>
                </c:pt>
                <c:pt idx="3664">
                  <c:v>-48.704560816351218</c:v>
                </c:pt>
                <c:pt idx="3665">
                  <c:v>-48.788001911430925</c:v>
                </c:pt>
                <c:pt idx="3666">
                  <c:v>-48.871483930068528</c:v>
                </c:pt>
                <c:pt idx="3667">
                  <c:v>-48.955006812060958</c:v>
                </c:pt>
                <c:pt idx="3668">
                  <c:v>-49.038570497564322</c:v>
                </c:pt>
                <c:pt idx="3669">
                  <c:v>-49.12217492710063</c:v>
                </c:pt>
                <c:pt idx="3670">
                  <c:v>-49.205820041567634</c:v>
                </c:pt>
                <c:pt idx="3671">
                  <c:v>-49.28950578224687</c:v>
                </c:pt>
                <c:pt idx="3672">
                  <c:v>-49.37323209081184</c:v>
                </c:pt>
                <c:pt idx="3673">
                  <c:v>-49.456998909335496</c:v>
                </c:pt>
                <c:pt idx="3674">
                  <c:v>-49.540806180298269</c:v>
                </c:pt>
                <c:pt idx="3675">
                  <c:v>-49.624653846595557</c:v>
                </c:pt>
                <c:pt idx="3676">
                  <c:v>-49.708541851544517</c:v>
                </c:pt>
                <c:pt idx="3677">
                  <c:v>-49.792470138892057</c:v>
                </c:pt>
                <c:pt idx="3678">
                  <c:v>-49.876438652820497</c:v>
                </c:pt>
                <c:pt idx="3679">
                  <c:v>-49.960447337954818</c:v>
                </c:pt>
                <c:pt idx="3680">
                  <c:v>-50.044496139369031</c:v>
                </c:pt>
                <c:pt idx="3681">
                  <c:v>-50.128585002592168</c:v>
                </c:pt>
                <c:pt idx="3682">
                  <c:v>-50.212713873614085</c:v>
                </c:pt>
                <c:pt idx="3683">
                  <c:v>-50.296882698891181</c:v>
                </c:pt>
                <c:pt idx="3684">
                  <c:v>-50.38109142535194</c:v>
                </c:pt>
                <c:pt idx="3685">
                  <c:v>-50.465340000402115</c:v>
                </c:pt>
                <c:pt idx="3686">
                  <c:v>-50.549628371929664</c:v>
                </c:pt>
                <c:pt idx="3687">
                  <c:v>-50.633956488309586</c:v>
                </c:pt>
                <c:pt idx="3688">
                  <c:v>-50.718324298408092</c:v>
                </c:pt>
                <c:pt idx="3689">
                  <c:v>-50.802731751587331</c:v>
                </c:pt>
                <c:pt idx="3690">
                  <c:v>-50.887178797708927</c:v>
                </c:pt>
                <c:pt idx="3691">
                  <c:v>-50.971665387138351</c:v>
                </c:pt>
                <c:pt idx="3692">
                  <c:v>-51.056191470747777</c:v>
                </c:pt>
                <c:pt idx="3693">
                  <c:v>-51.140756999919965</c:v>
                </c:pt>
                <c:pt idx="3694">
                  <c:v>-51.225361926551059</c:v>
                </c:pt>
                <c:pt idx="3695">
                  <c:v>-51.310006203053106</c:v>
                </c:pt>
                <c:pt idx="3696">
                  <c:v>-51.394689782357545</c:v>
                </c:pt>
                <c:pt idx="3697">
                  <c:v>-51.47941261791631</c:v>
                </c:pt>
                <c:pt idx="3698">
                  <c:v>-51.564174663705046</c:v>
                </c:pt>
                <c:pt idx="3699">
                  <c:v>-51.64897587422405</c:v>
                </c:pt>
                <c:pt idx="3700">
                  <c:v>-51.733816204500656</c:v>
                </c:pt>
                <c:pt idx="3701">
                  <c:v>-51.818695610089883</c:v>
                </c:pt>
                <c:pt idx="3702">
                  <c:v>-51.903614047076246</c:v>
                </c:pt>
                <c:pt idx="3703">
                  <c:v>-51.988571472073808</c:v>
                </c:pt>
                <c:pt idx="3704">
                  <c:v>-52.073567842227632</c:v>
                </c:pt>
                <c:pt idx="3705">
                  <c:v>-52.158603115213708</c:v>
                </c:pt>
                <c:pt idx="3706">
                  <c:v>-52.243677249239092</c:v>
                </c:pt>
                <c:pt idx="3707">
                  <c:v>-52.328790203042033</c:v>
                </c:pt>
                <c:pt idx="3708">
                  <c:v>-52.413941935891472</c:v>
                </c:pt>
                <c:pt idx="3709">
                  <c:v>-52.499132407586522</c:v>
                </c:pt>
                <c:pt idx="3710">
                  <c:v>-52.584361578455812</c:v>
                </c:pt>
                <c:pt idx="3711">
                  <c:v>-52.669629409356098</c:v>
                </c:pt>
                <c:pt idx="3712">
                  <c:v>-52.754935861671363</c:v>
                </c:pt>
                <c:pt idx="3713">
                  <c:v>-52.840280897310691</c:v>
                </c:pt>
                <c:pt idx="3714">
                  <c:v>-52.925664478707617</c:v>
                </c:pt>
                <c:pt idx="3715">
                  <c:v>-53.011086568816886</c:v>
                </c:pt>
                <c:pt idx="3716">
                  <c:v>-53.096547131112985</c:v>
                </c:pt>
                <c:pt idx="3717">
                  <c:v>-53.182046129587796</c:v>
                </c:pt>
                <c:pt idx="3718">
                  <c:v>-53.26758352874738</c:v>
                </c:pt>
                <c:pt idx="3719">
                  <c:v>-53.353159293609565</c:v>
                </c:pt>
                <c:pt idx="3720">
                  <c:v>-53.438773389700401</c:v>
                </c:pt>
                <c:pt idx="3721">
                  <c:v>-53.52442578305137</c:v>
                </c:pt>
                <c:pt idx="3722">
                  <c:v>-53.61011644019527</c:v>
                </c:pt>
                <c:pt idx="3723">
                  <c:v>-53.695845328162946</c:v>
                </c:pt>
                <c:pt idx="3724">
                  <c:v>-53.781612414478815</c:v>
                </c:pt>
                <c:pt idx="3725">
                  <c:v>-53.867417667156985</c:v>
                </c:pt>
                <c:pt idx="3726">
                  <c:v>-53.953261054696746</c:v>
                </c:pt>
                <c:pt idx="3727">
                  <c:v>-54.039142546077805</c:v>
                </c:pt>
                <c:pt idx="3728">
                  <c:v>-54.125062110755913</c:v>
                </c:pt>
                <c:pt idx="3729">
                  <c:v>-54.211019718657155</c:v>
                </c:pt>
                <c:pt idx="3730">
                  <c:v>-54.297015340173374</c:v>
                </c:pt>
                <c:pt idx="3731">
                  <c:v>-54.383048946156279</c:v>
                </c:pt>
                <c:pt idx="3732">
                  <c:v>-54.469120507911974</c:v>
                </c:pt>
                <c:pt idx="3733">
                  <c:v>-54.555229997195127</c:v>
                </c:pt>
                <c:pt idx="3734">
                  <c:v>-54.641377386202976</c:v>
                </c:pt>
                <c:pt idx="3735">
                  <c:v>-54.72756264756913</c:v>
                </c:pt>
                <c:pt idx="3736">
                  <c:v>-54.813785754356992</c:v>
                </c:pt>
                <c:pt idx="3737">
                  <c:v>-54.900046680053897</c:v>
                </c:pt>
                <c:pt idx="3738">
                  <c:v>-54.986345398563252</c:v>
                </c:pt>
                <c:pt idx="3739">
                  <c:v>-55.072681884198282</c:v>
                </c:pt>
                <c:pt idx="3740">
                  <c:v>-55.159056111675071</c:v>
                </c:pt>
                <c:pt idx="3741">
                  <c:v>-55.245468056105203</c:v>
                </c:pt>
                <c:pt idx="3742">
                  <c:v>-55.331917692987894</c:v>
                </c:pt>
                <c:pt idx="3743">
                  <c:v>-55.418404998202689</c:v>
                </c:pt>
                <c:pt idx="3744">
                  <c:v>-55.504929948002356</c:v>
                </c:pt>
                <c:pt idx="3745">
                  <c:v>-55.591492519003737</c:v>
                </c:pt>
                <c:pt idx="3746">
                  <c:v>-55.678092688180541</c:v>
                </c:pt>
                <c:pt idx="3747">
                  <c:v>-55.764730432855288</c:v>
                </c:pt>
                <c:pt idx="3748">
                  <c:v>-55.851405730690203</c:v>
                </c:pt>
                <c:pt idx="3749">
                  <c:v>-55.938118559679438</c:v>
                </c:pt>
                <c:pt idx="3750">
                  <c:v>-56.024868898140085</c:v>
                </c:pt>
                <c:pt idx="3751">
                  <c:v>-56.111656724703707</c:v>
                </c:pt>
                <c:pt idx="3752">
                  <c:v>-56.198482018306862</c:v>
                </c:pt>
                <c:pt idx="3753">
                  <c:v>-56.285344758182745</c:v>
                </c:pt>
                <c:pt idx="3754">
                  <c:v>-56.372244923852115</c:v>
                </c:pt>
                <c:pt idx="3755">
                  <c:v>-56.459182495113318</c:v>
                </c:pt>
                <c:pt idx="3756">
                  <c:v>-56.546157452033583</c:v>
                </c:pt>
                <c:pt idx="3757">
                  <c:v>-56.633169774939304</c:v>
                </c:pt>
                <c:pt idx="3758">
                  <c:v>-56.720219444406446</c:v>
                </c:pt>
                <c:pt idx="3759">
                  <c:v>-56.807306441250951</c:v>
                </c:pt>
                <c:pt idx="3760">
                  <c:v>-56.894430746519163</c:v>
                </c:pt>
                <c:pt idx="3761">
                  <c:v>-56.98159234147704</c:v>
                </c:pt>
                <c:pt idx="3762">
                  <c:v>-57.068791207601834</c:v>
                </c:pt>
                <c:pt idx="3763">
                  <c:v>-57.156027326570531</c:v>
                </c:pt>
                <c:pt idx="3764">
                  <c:v>-57.243300680250151</c:v>
                </c:pt>
                <c:pt idx="3765">
                  <c:v>-57.330611250688222</c:v>
                </c:pt>
                <c:pt idx="3766">
                  <c:v>-57.417959020101563</c:v>
                </c:pt>
                <c:pt idx="3767">
                  <c:v>-57.505343970866427</c:v>
                </c:pt>
                <c:pt idx="3768">
                  <c:v>-57.592766085508288</c:v>
                </c:pt>
                <c:pt idx="3769">
                  <c:v>-57.680225346690541</c:v>
                </c:pt>
                <c:pt idx="3770">
                  <c:v>-57.767721737204958</c:v>
                </c:pt>
                <c:pt idx="3771">
                  <c:v>-57.855255239960698</c:v>
                </c:pt>
                <c:pt idx="3772">
                  <c:v>-57.942825837973437</c:v>
                </c:pt>
                <c:pt idx="3773">
                  <c:v>-58.030433514354982</c:v>
                </c:pt>
                <c:pt idx="3774">
                  <c:v>-58.118078252302645</c:v>
                </c:pt>
                <c:pt idx="3775">
                  <c:v>-58.20576003508782</c:v>
                </c:pt>
                <c:pt idx="3776">
                  <c:v>-58.293478846046519</c:v>
                </c:pt>
                <c:pt idx="3777">
                  <c:v>-58.381234668567082</c:v>
                </c:pt>
                <c:pt idx="3778">
                  <c:v>-58.469027486080236</c:v>
                </c:pt>
                <c:pt idx="3779">
                  <c:v>-58.55685728204827</c:v>
                </c:pt>
                <c:pt idx="3780">
                  <c:v>-58.644724039953367</c:v>
                </c:pt>
                <c:pt idx="3781">
                  <c:v>-58.732627743288042</c:v>
                </c:pt>
                <c:pt idx="3782">
                  <c:v>-58.820568375542507</c:v>
                </c:pt>
                <c:pt idx="3783">
                  <c:v>-58.908545920195685</c:v>
                </c:pt>
                <c:pt idx="3784">
                  <c:v>-58.996560360702794</c:v>
                </c:pt>
                <c:pt idx="3785">
                  <c:v>-59.084611680485281</c:v>
                </c:pt>
                <c:pt idx="3786">
                  <c:v>-59.172699862919565</c:v>
                </c:pt>
                <c:pt idx="3787">
                  <c:v>-59.26082489132655</c:v>
                </c:pt>
                <c:pt idx="3788">
                  <c:v>-59.348986748960399</c:v>
                </c:pt>
                <c:pt idx="3789">
                  <c:v>-59.437185418997728</c:v>
                </c:pt>
                <c:pt idx="3790">
                  <c:v>-59.525420884526795</c:v>
                </c:pt>
                <c:pt idx="3791">
                  <c:v>-59.613693128537442</c:v>
                </c:pt>
                <c:pt idx="3792">
                  <c:v>-59.702002133909005</c:v>
                </c:pt>
                <c:pt idx="3793">
                  <c:v>-59.790347883400656</c:v>
                </c:pt>
                <c:pt idx="3794">
                  <c:v>-59.878730359640656</c:v>
                </c:pt>
                <c:pt idx="3795">
                  <c:v>-59.967149545114829</c:v>
                </c:pt>
                <c:pt idx="3796">
                  <c:v>-60.0556054221572</c:v>
                </c:pt>
                <c:pt idx="3797">
                  <c:v>-60.144097972938283</c:v>
                </c:pt>
                <c:pt idx="3798">
                  <c:v>-60.232627179455839</c:v>
                </c:pt>
                <c:pt idx="3799">
                  <c:v>-60.321193023523264</c:v>
                </c:pt>
                <c:pt idx="3800">
                  <c:v>-60.409795486759876</c:v>
                </c:pt>
                <c:pt idx="3801">
                  <c:v>-60.498434550580328</c:v>
                </c:pt>
              </c:numCache>
            </c:numRef>
          </c:yVal>
          <c:smooth val="0"/>
          <c:extLst>
            <c:ext xmlns:c16="http://schemas.microsoft.com/office/drawing/2014/chart" uri="{C3380CC4-5D6E-409C-BE32-E72D297353CC}">
              <c16:uniqueId val="{00000000-B2BE-4928-B0A7-1198FF25ACA4}"/>
            </c:ext>
          </c:extLst>
        </c:ser>
        <c:dLbls>
          <c:showLegendKey val="0"/>
          <c:showVal val="0"/>
          <c:showCatName val="0"/>
          <c:showSerName val="0"/>
          <c:showPercent val="0"/>
          <c:showBubbleSize val="0"/>
        </c:dLbls>
        <c:axId val="175933312"/>
        <c:axId val="175947776"/>
      </c:scatterChart>
      <c:scatterChart>
        <c:scatterStyle val="lineMarker"/>
        <c:varyColors val="0"/>
        <c:ser>
          <c:idx val="1"/>
          <c:order val="1"/>
          <c:tx>
            <c:v>Total Phase</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Plot'!$R$44:$R$3845</c:f>
              <c:numCache>
                <c:formatCode>General</c:formatCode>
                <c:ptCount val="3802"/>
                <c:pt idx="0">
                  <c:v>90.002181563590085</c:v>
                </c:pt>
                <c:pt idx="1">
                  <c:v>90.002189853531149</c:v>
                </c:pt>
                <c:pt idx="2">
                  <c:v>90.002198174973984</c:v>
                </c:pt>
                <c:pt idx="3">
                  <c:v>90.002206528038272</c:v>
                </c:pt>
                <c:pt idx="4">
                  <c:v>90.002214912844238</c:v>
                </c:pt>
                <c:pt idx="5">
                  <c:v>90.002223329512418</c:v>
                </c:pt>
                <c:pt idx="6">
                  <c:v>90.002231778163946</c:v>
                </c:pt>
                <c:pt idx="7">
                  <c:v>90.002240258920352</c:v>
                </c:pt>
                <c:pt idx="8">
                  <c:v>90.002248771903623</c:v>
                </c:pt>
                <c:pt idx="9">
                  <c:v>90.002257317236214</c:v>
                </c:pt>
                <c:pt idx="10">
                  <c:v>90.002265895041063</c:v>
                </c:pt>
                <c:pt idx="11">
                  <c:v>90.002274505441576</c:v>
                </c:pt>
                <c:pt idx="12">
                  <c:v>90.002283148561602</c:v>
                </c:pt>
                <c:pt idx="13">
                  <c:v>90.002291824525457</c:v>
                </c:pt>
                <c:pt idx="14">
                  <c:v>90.002300533457969</c:v>
                </c:pt>
                <c:pt idx="15">
                  <c:v>90.002309275484421</c:v>
                </c:pt>
                <c:pt idx="16">
                  <c:v>90.00231805073058</c:v>
                </c:pt>
                <c:pt idx="17">
                  <c:v>90.00232685932265</c:v>
                </c:pt>
                <c:pt idx="18">
                  <c:v>90.002335701387381</c:v>
                </c:pt>
                <c:pt idx="19">
                  <c:v>90.002344577051943</c:v>
                </c:pt>
                <c:pt idx="20">
                  <c:v>90.002353486444008</c:v>
                </c:pt>
                <c:pt idx="21">
                  <c:v>90.002362429691757</c:v>
                </c:pt>
                <c:pt idx="22">
                  <c:v>90.002371406923857</c:v>
                </c:pt>
                <c:pt idx="23">
                  <c:v>90.002380418269411</c:v>
                </c:pt>
                <c:pt idx="24">
                  <c:v>90.00238946385808</c:v>
                </c:pt>
                <c:pt idx="25">
                  <c:v>90.002398543819965</c:v>
                </c:pt>
                <c:pt idx="26">
                  <c:v>90.002407658285719</c:v>
                </c:pt>
                <c:pt idx="27">
                  <c:v>90.00241680738641</c:v>
                </c:pt>
                <c:pt idx="28">
                  <c:v>90.002425991253702</c:v>
                </c:pt>
                <c:pt idx="29">
                  <c:v>90.002435210019669</c:v>
                </c:pt>
                <c:pt idx="30">
                  <c:v>90.002444463816929</c:v>
                </c:pt>
                <c:pt idx="31">
                  <c:v>90.002453752778607</c:v>
                </c:pt>
                <c:pt idx="32">
                  <c:v>90.002463077038328</c:v>
                </c:pt>
                <c:pt idx="33">
                  <c:v>90.002472436730244</c:v>
                </c:pt>
                <c:pt idx="34">
                  <c:v>90.002481831988973</c:v>
                </c:pt>
                <c:pt idx="35">
                  <c:v>90.002491262949661</c:v>
                </c:pt>
                <c:pt idx="36">
                  <c:v>90.002500729747993</c:v>
                </c:pt>
                <c:pt idx="37">
                  <c:v>90.00251023252018</c:v>
                </c:pt>
                <c:pt idx="38">
                  <c:v>90.002519771402859</c:v>
                </c:pt>
                <c:pt idx="39">
                  <c:v>90.002529346533294</c:v>
                </c:pt>
                <c:pt idx="40">
                  <c:v>90.002538958049215</c:v>
                </c:pt>
                <c:pt idx="41">
                  <c:v>90.00254860608888</c:v>
                </c:pt>
                <c:pt idx="42">
                  <c:v>90.002558290791086</c:v>
                </c:pt>
                <c:pt idx="43">
                  <c:v>90.002568012295171</c:v>
                </c:pt>
                <c:pt idx="44">
                  <c:v>90.002577770740928</c:v>
                </c:pt>
                <c:pt idx="45">
                  <c:v>90.002587566268772</c:v>
                </c:pt>
                <c:pt idx="46">
                  <c:v>90.002597399019621</c:v>
                </c:pt>
                <c:pt idx="47">
                  <c:v>90.002607269134927</c:v>
                </c:pt>
                <c:pt idx="48">
                  <c:v>90.002617176756644</c:v>
                </c:pt>
                <c:pt idx="49">
                  <c:v>90.002627122027306</c:v>
                </c:pt>
                <c:pt idx="50">
                  <c:v>90.002637105090002</c:v>
                </c:pt>
                <c:pt idx="51">
                  <c:v>90.002647126088306</c:v>
                </c:pt>
                <c:pt idx="52">
                  <c:v>90.002657185166399</c:v>
                </c:pt>
                <c:pt idx="53">
                  <c:v>90.002667282468977</c:v>
                </c:pt>
                <c:pt idx="54">
                  <c:v>90.002677418141303</c:v>
                </c:pt>
                <c:pt idx="55">
                  <c:v>90.002687592329153</c:v>
                </c:pt>
                <c:pt idx="56">
                  <c:v>90.002697805178926</c:v>
                </c:pt>
                <c:pt idx="57">
                  <c:v>90.002708056837506</c:v>
                </c:pt>
                <c:pt idx="58">
                  <c:v>90.002718347452358</c:v>
                </c:pt>
                <c:pt idx="59">
                  <c:v>90.002728677171547</c:v>
                </c:pt>
                <c:pt idx="60">
                  <c:v>90.00273904614366</c:v>
                </c:pt>
                <c:pt idx="61">
                  <c:v>90.002749454517854</c:v>
                </c:pt>
                <c:pt idx="62">
                  <c:v>90.002759902443856</c:v>
                </c:pt>
                <c:pt idx="63">
                  <c:v>90.002770390071959</c:v>
                </c:pt>
                <c:pt idx="64">
                  <c:v>90.002780917553054</c:v>
                </c:pt>
                <c:pt idx="65">
                  <c:v>90.002791485038543</c:v>
                </c:pt>
                <c:pt idx="66">
                  <c:v>90.002802092680469</c:v>
                </c:pt>
                <c:pt idx="67">
                  <c:v>90.002812740631427</c:v>
                </c:pt>
                <c:pt idx="68">
                  <c:v>90.002823429044568</c:v>
                </c:pt>
                <c:pt idx="69">
                  <c:v>90.002834158073668</c:v>
                </c:pt>
                <c:pt idx="70">
                  <c:v>90.00284492787307</c:v>
                </c:pt>
                <c:pt idx="71">
                  <c:v>90.002855738597702</c:v>
                </c:pt>
                <c:pt idx="72">
                  <c:v>90.002866590403073</c:v>
                </c:pt>
                <c:pt idx="73">
                  <c:v>90.002877483445261</c:v>
                </c:pt>
                <c:pt idx="74">
                  <c:v>90.002888417881039</c:v>
                </c:pt>
                <c:pt idx="75">
                  <c:v>90.002899393867622</c:v>
                </c:pt>
                <c:pt idx="76">
                  <c:v>90.002910411562951</c:v>
                </c:pt>
                <c:pt idx="77">
                  <c:v>90.002921471125518</c:v>
                </c:pt>
                <c:pt idx="78">
                  <c:v>90.002932572714371</c:v>
                </c:pt>
                <c:pt idx="79">
                  <c:v>90.002943716489284</c:v>
                </c:pt>
                <c:pt idx="80">
                  <c:v>90.002954902610497</c:v>
                </c:pt>
                <c:pt idx="81">
                  <c:v>90.002966131238992</c:v>
                </c:pt>
                <c:pt idx="82">
                  <c:v>90.002977402536231</c:v>
                </c:pt>
                <c:pt idx="83">
                  <c:v>90.002988716664376</c:v>
                </c:pt>
                <c:pt idx="84">
                  <c:v>90.003000073786197</c:v>
                </c:pt>
                <c:pt idx="85">
                  <c:v>90.00301147406509</c:v>
                </c:pt>
                <c:pt idx="86">
                  <c:v>90.003022917664993</c:v>
                </c:pt>
                <c:pt idx="87">
                  <c:v>90.003034404750565</c:v>
                </c:pt>
                <c:pt idx="88">
                  <c:v>90.003045935487052</c:v>
                </c:pt>
                <c:pt idx="89">
                  <c:v>90.003057510040307</c:v>
                </c:pt>
                <c:pt idx="90">
                  <c:v>90.003069128576882</c:v>
                </c:pt>
                <c:pt idx="91">
                  <c:v>90.003080791263827</c:v>
                </c:pt>
                <c:pt idx="92">
                  <c:v>90.003092498268984</c:v>
                </c:pt>
                <c:pt idx="93">
                  <c:v>90.003104249760753</c:v>
                </c:pt>
                <c:pt idx="94">
                  <c:v>90.003116045908172</c:v>
                </c:pt>
                <c:pt idx="95">
                  <c:v>90.003127886880932</c:v>
                </c:pt>
                <c:pt idx="96">
                  <c:v>90.003139772849352</c:v>
                </c:pt>
                <c:pt idx="97">
                  <c:v>90.003151703984443</c:v>
                </c:pt>
                <c:pt idx="98">
                  <c:v>90.003163680457831</c:v>
                </c:pt>
                <c:pt idx="99">
                  <c:v>90.00317570244178</c:v>
                </c:pt>
                <c:pt idx="100">
                  <c:v>90.003187770109264</c:v>
                </c:pt>
                <c:pt idx="101">
                  <c:v>90.003199883633869</c:v>
                </c:pt>
                <c:pt idx="102">
                  <c:v>90.003212043189848</c:v>
                </c:pt>
                <c:pt idx="103">
                  <c:v>90.003224248952094</c:v>
                </c:pt>
                <c:pt idx="104">
                  <c:v>90.003236501096239</c:v>
                </c:pt>
                <c:pt idx="105">
                  <c:v>90.003248799798499</c:v>
                </c:pt>
                <c:pt idx="106">
                  <c:v>90.003261145235811</c:v>
                </c:pt>
                <c:pt idx="107">
                  <c:v>90.003273537585756</c:v>
                </c:pt>
                <c:pt idx="108">
                  <c:v>90.003285977026607</c:v>
                </c:pt>
                <c:pt idx="109">
                  <c:v>90.003298463737323</c:v>
                </c:pt>
                <c:pt idx="110">
                  <c:v>90.003310997897515</c:v>
                </c:pt>
                <c:pt idx="111">
                  <c:v>90.003323579687489</c:v>
                </c:pt>
                <c:pt idx="112">
                  <c:v>90.003336209288236</c:v>
                </c:pt>
                <c:pt idx="113">
                  <c:v>90.00334888688144</c:v>
                </c:pt>
                <c:pt idx="114">
                  <c:v>90.003361612649485</c:v>
                </c:pt>
                <c:pt idx="115">
                  <c:v>90.00337438677542</c:v>
                </c:pt>
                <c:pt idx="116">
                  <c:v>90.003387209443005</c:v>
                </c:pt>
                <c:pt idx="117">
                  <c:v>90.003400080836713</c:v>
                </c:pt>
                <c:pt idx="118">
                  <c:v>90.003413001141681</c:v>
                </c:pt>
                <c:pt idx="119">
                  <c:v>90.003425970543788</c:v>
                </c:pt>
                <c:pt idx="120">
                  <c:v>90.003438989229593</c:v>
                </c:pt>
                <c:pt idx="121">
                  <c:v>90.003452057386383</c:v>
                </c:pt>
                <c:pt idx="122">
                  <c:v>90.003465175202152</c:v>
                </c:pt>
                <c:pt idx="123">
                  <c:v>90.003478342865577</c:v>
                </c:pt>
                <c:pt idx="124">
                  <c:v>90.003491560566118</c:v>
                </c:pt>
                <c:pt idx="125">
                  <c:v>90.00350482849386</c:v>
                </c:pt>
                <c:pt idx="126">
                  <c:v>90.003518146839724</c:v>
                </c:pt>
                <c:pt idx="127">
                  <c:v>90.003531515795274</c:v>
                </c:pt>
                <c:pt idx="128">
                  <c:v>90.003544935552824</c:v>
                </c:pt>
                <c:pt idx="129">
                  <c:v>90.00355840630543</c:v>
                </c:pt>
                <c:pt idx="130">
                  <c:v>90.003571928246856</c:v>
                </c:pt>
                <c:pt idx="131">
                  <c:v>90.003585501571635</c:v>
                </c:pt>
                <c:pt idx="132">
                  <c:v>90.003599126475009</c:v>
                </c:pt>
                <c:pt idx="133">
                  <c:v>90.003612803153004</c:v>
                </c:pt>
                <c:pt idx="134">
                  <c:v>90.00362653180234</c:v>
                </c:pt>
                <c:pt idx="135">
                  <c:v>90.003640312620504</c:v>
                </c:pt>
                <c:pt idx="136">
                  <c:v>90.003654145805768</c:v>
                </c:pt>
                <c:pt idx="137">
                  <c:v>90.003668031557083</c:v>
                </c:pt>
                <c:pt idx="138">
                  <c:v>90.003681970074226</c:v>
                </c:pt>
                <c:pt idx="139">
                  <c:v>90.003695961557725</c:v>
                </c:pt>
                <c:pt idx="140">
                  <c:v>90.003710006208806</c:v>
                </c:pt>
                <c:pt idx="141">
                  <c:v>90.003724104229534</c:v>
                </c:pt>
                <c:pt idx="142">
                  <c:v>90.003738255822697</c:v>
                </c:pt>
                <c:pt idx="143">
                  <c:v>90.003752461191894</c:v>
                </c:pt>
                <c:pt idx="144">
                  <c:v>90.003766720541464</c:v>
                </c:pt>
                <c:pt idx="145">
                  <c:v>90.003781034076511</c:v>
                </c:pt>
                <c:pt idx="146">
                  <c:v>90.003795402002964</c:v>
                </c:pt>
                <c:pt idx="147">
                  <c:v>90.003809824527508</c:v>
                </c:pt>
                <c:pt idx="148">
                  <c:v>90.003824301857605</c:v>
                </c:pt>
                <c:pt idx="149">
                  <c:v>90.003838834201517</c:v>
                </c:pt>
                <c:pt idx="150">
                  <c:v>90.003853421768326</c:v>
                </c:pt>
                <c:pt idx="151">
                  <c:v>90.003868064767829</c:v>
                </c:pt>
                <c:pt idx="152">
                  <c:v>90.003882763410701</c:v>
                </c:pt>
                <c:pt idx="153">
                  <c:v>90.003897517908371</c:v>
                </c:pt>
                <c:pt idx="154">
                  <c:v>90.003912328473106</c:v>
                </c:pt>
                <c:pt idx="155">
                  <c:v>90.003927195317928</c:v>
                </c:pt>
                <c:pt idx="156">
                  <c:v>90.003942118656767</c:v>
                </c:pt>
                <c:pt idx="157">
                  <c:v>90.003957098704205</c:v>
                </c:pt>
                <c:pt idx="158">
                  <c:v>90.003972135675809</c:v>
                </c:pt>
                <c:pt idx="159">
                  <c:v>90.003987229787839</c:v>
                </c:pt>
                <c:pt idx="160">
                  <c:v>90.004002381257479</c:v>
                </c:pt>
                <c:pt idx="161">
                  <c:v>90.004017590302652</c:v>
                </c:pt>
                <c:pt idx="162">
                  <c:v>90.004032857142178</c:v>
                </c:pt>
                <c:pt idx="163">
                  <c:v>90.004048181995628</c:v>
                </c:pt>
                <c:pt idx="164">
                  <c:v>90.004063565083499</c:v>
                </c:pt>
                <c:pt idx="165">
                  <c:v>90.004079006627038</c:v>
                </c:pt>
                <c:pt idx="166">
                  <c:v>90.004094506848418</c:v>
                </c:pt>
                <c:pt idx="167">
                  <c:v>90.004110065970579</c:v>
                </c:pt>
                <c:pt idx="168">
                  <c:v>90.004125684217371</c:v>
                </c:pt>
                <c:pt idx="169">
                  <c:v>90.004141361813467</c:v>
                </c:pt>
                <c:pt idx="170">
                  <c:v>90.004157098984379</c:v>
                </c:pt>
                <c:pt idx="171">
                  <c:v>90.004172895956472</c:v>
                </c:pt>
                <c:pt idx="172">
                  <c:v>90.004188752957035</c:v>
                </c:pt>
                <c:pt idx="173">
                  <c:v>90.004204670214136</c:v>
                </c:pt>
                <c:pt idx="174">
                  <c:v>90.004220647956771</c:v>
                </c:pt>
                <c:pt idx="175">
                  <c:v>90.004236686414799</c:v>
                </c:pt>
                <c:pt idx="176">
                  <c:v>90.004252785818906</c:v>
                </c:pt>
                <c:pt idx="177">
                  <c:v>90.004268946400714</c:v>
                </c:pt>
                <c:pt idx="178">
                  <c:v>90.004285168392656</c:v>
                </c:pt>
                <c:pt idx="179">
                  <c:v>90.004301452028116</c:v>
                </c:pt>
                <c:pt idx="180">
                  <c:v>90.004317797541376</c:v>
                </c:pt>
                <c:pt idx="181">
                  <c:v>90.00433420516751</c:v>
                </c:pt>
                <c:pt idx="182">
                  <c:v>90.004350675142575</c:v>
                </c:pt>
                <c:pt idx="183">
                  <c:v>90.004367207703496</c:v>
                </c:pt>
                <c:pt idx="184">
                  <c:v>90.004383803088075</c:v>
                </c:pt>
                <c:pt idx="185">
                  <c:v>90.004400461535099</c:v>
                </c:pt>
                <c:pt idx="186">
                  <c:v>90.004417183284147</c:v>
                </c:pt>
                <c:pt idx="187">
                  <c:v>90.004433968575796</c:v>
                </c:pt>
                <c:pt idx="188">
                  <c:v>90.004450817651488</c:v>
                </c:pt>
                <c:pt idx="189">
                  <c:v>90.004467730753618</c:v>
                </c:pt>
                <c:pt idx="190">
                  <c:v>90.004484708125474</c:v>
                </c:pt>
                <c:pt idx="191">
                  <c:v>90.004501750011286</c:v>
                </c:pt>
                <c:pt idx="192">
                  <c:v>90.00451885665619</c:v>
                </c:pt>
                <c:pt idx="193">
                  <c:v>90.004536028306305</c:v>
                </c:pt>
                <c:pt idx="194">
                  <c:v>90.004553265208642</c:v>
                </c:pt>
                <c:pt idx="195">
                  <c:v>90.00457056761114</c:v>
                </c:pt>
                <c:pt idx="196">
                  <c:v>90.004587935762686</c:v>
                </c:pt>
                <c:pt idx="197">
                  <c:v>90.004605369913165</c:v>
                </c:pt>
                <c:pt idx="198">
                  <c:v>90.004622870313369</c:v>
                </c:pt>
                <c:pt idx="199">
                  <c:v>90.004640437215002</c:v>
                </c:pt>
                <c:pt idx="200">
                  <c:v>90.004658070870803</c:v>
                </c:pt>
                <c:pt idx="201">
                  <c:v>90.004675771534451</c:v>
                </c:pt>
                <c:pt idx="202">
                  <c:v>90.004693539460533</c:v>
                </c:pt>
                <c:pt idx="203">
                  <c:v>90.004711374904673</c:v>
                </c:pt>
                <c:pt idx="204">
                  <c:v>90.004729278123449</c:v>
                </c:pt>
                <c:pt idx="205">
                  <c:v>90.004747249374375</c:v>
                </c:pt>
                <c:pt idx="206">
                  <c:v>90.004765288916005</c:v>
                </c:pt>
                <c:pt idx="207">
                  <c:v>90.004783397007813</c:v>
                </c:pt>
                <c:pt idx="208">
                  <c:v>90.004801573910299</c:v>
                </c:pt>
                <c:pt idx="209">
                  <c:v>90.004819819884943</c:v>
                </c:pt>
                <c:pt idx="210">
                  <c:v>90.00483813519422</c:v>
                </c:pt>
                <c:pt idx="211">
                  <c:v>90.004856520101583</c:v>
                </c:pt>
                <c:pt idx="212">
                  <c:v>90.004874974871555</c:v>
                </c:pt>
                <c:pt idx="213">
                  <c:v>90.004893499769551</c:v>
                </c:pt>
                <c:pt idx="214">
                  <c:v>90.004912095062096</c:v>
                </c:pt>
                <c:pt idx="215">
                  <c:v>90.004930761016695</c:v>
                </c:pt>
                <c:pt idx="216">
                  <c:v>90.004949497901805</c:v>
                </c:pt>
                <c:pt idx="217">
                  <c:v>90.004968305987035</c:v>
                </c:pt>
                <c:pt idx="218">
                  <c:v>90.004987185542916</c:v>
                </c:pt>
                <c:pt idx="219">
                  <c:v>90.005006136841004</c:v>
                </c:pt>
                <c:pt idx="220">
                  <c:v>90.005025160153963</c:v>
                </c:pt>
                <c:pt idx="221">
                  <c:v>90.005044255755422</c:v>
                </c:pt>
                <c:pt idx="222">
                  <c:v>90.005063423920078</c:v>
                </c:pt>
                <c:pt idx="223">
                  <c:v>90.005082664923705</c:v>
                </c:pt>
                <c:pt idx="224">
                  <c:v>90.005101979043047</c:v>
                </c:pt>
                <c:pt idx="225">
                  <c:v>90.00512136655594</c:v>
                </c:pt>
                <c:pt idx="226">
                  <c:v>90.005140827741329</c:v>
                </c:pt>
                <c:pt idx="227">
                  <c:v>90.005160362879124</c:v>
                </c:pt>
                <c:pt idx="228">
                  <c:v>90.005179972250332</c:v>
                </c:pt>
                <c:pt idx="229">
                  <c:v>90.00519965613708</c:v>
                </c:pt>
                <c:pt idx="230">
                  <c:v>90.00521941482252</c:v>
                </c:pt>
                <c:pt idx="231">
                  <c:v>90.005239248590854</c:v>
                </c:pt>
                <c:pt idx="232">
                  <c:v>90.005259157727423</c:v>
                </c:pt>
                <c:pt idx="233">
                  <c:v>90.005279142518631</c:v>
                </c:pt>
                <c:pt idx="234">
                  <c:v>90.005299203251951</c:v>
                </c:pt>
                <c:pt idx="235">
                  <c:v>90.005319340215948</c:v>
                </c:pt>
                <c:pt idx="236">
                  <c:v>90.00533955370031</c:v>
                </c:pt>
                <c:pt idx="237">
                  <c:v>90.005359843995819</c:v>
                </c:pt>
                <c:pt idx="238">
                  <c:v>90.005380211394382</c:v>
                </c:pt>
                <c:pt idx="239">
                  <c:v>90.005400656188925</c:v>
                </c:pt>
                <c:pt idx="240">
                  <c:v>90.0054211786736</c:v>
                </c:pt>
                <c:pt idx="241">
                  <c:v>90.005441779143624</c:v>
                </c:pt>
                <c:pt idx="242">
                  <c:v>90.005462457895305</c:v>
                </c:pt>
                <c:pt idx="243">
                  <c:v>90.005483215226178</c:v>
                </c:pt>
                <c:pt idx="244">
                  <c:v>90.005504051434784</c:v>
                </c:pt>
                <c:pt idx="245">
                  <c:v>90.005524966820872</c:v>
                </c:pt>
                <c:pt idx="246">
                  <c:v>90.005545961685328</c:v>
                </c:pt>
                <c:pt idx="247">
                  <c:v>90.005567036330149</c:v>
                </c:pt>
                <c:pt idx="248">
                  <c:v>90.005588191058536</c:v>
                </c:pt>
                <c:pt idx="249">
                  <c:v>90.005609426174757</c:v>
                </c:pt>
                <c:pt idx="250">
                  <c:v>90.005630741984305</c:v>
                </c:pt>
                <c:pt idx="251">
                  <c:v>90.00565213879382</c:v>
                </c:pt>
                <c:pt idx="252">
                  <c:v>90.00567361691111</c:v>
                </c:pt>
                <c:pt idx="253">
                  <c:v>90.005695176645105</c:v>
                </c:pt>
                <c:pt idx="254">
                  <c:v>90.005716818305984</c:v>
                </c:pt>
                <c:pt idx="255">
                  <c:v>90.005738542205066</c:v>
                </c:pt>
                <c:pt idx="256">
                  <c:v>90.005760348654832</c:v>
                </c:pt>
                <c:pt idx="257">
                  <c:v>90.005782237969001</c:v>
                </c:pt>
                <c:pt idx="258">
                  <c:v>90.005804210462429</c:v>
                </c:pt>
                <c:pt idx="259">
                  <c:v>90.005826266451209</c:v>
                </c:pt>
                <c:pt idx="260">
                  <c:v>90.005848406252625</c:v>
                </c:pt>
                <c:pt idx="261">
                  <c:v>90.005870630185143</c:v>
                </c:pt>
                <c:pt idx="262">
                  <c:v>90.005892938568493</c:v>
                </c:pt>
                <c:pt idx="263">
                  <c:v>90.005915331723571</c:v>
                </c:pt>
                <c:pt idx="264">
                  <c:v>90.005937809972508</c:v>
                </c:pt>
                <c:pt idx="265">
                  <c:v>90.005960373638644</c:v>
                </c:pt>
                <c:pt idx="266">
                  <c:v>90.005983023046596</c:v>
                </c:pt>
                <c:pt idx="267">
                  <c:v>90.00600575852215</c:v>
                </c:pt>
                <c:pt idx="268">
                  <c:v>90.006028580392353</c:v>
                </c:pt>
                <c:pt idx="269">
                  <c:v>90.006051488985563</c:v>
                </c:pt>
                <c:pt idx="270">
                  <c:v>90.006074484631256</c:v>
                </c:pt>
                <c:pt idx="271">
                  <c:v>90.006097567660277</c:v>
                </c:pt>
                <c:pt idx="272">
                  <c:v>90.006120738404661</c:v>
                </c:pt>
                <c:pt idx="273">
                  <c:v>90.006143997197725</c:v>
                </c:pt>
                <c:pt idx="274">
                  <c:v>90.006167344374063</c:v>
                </c:pt>
                <c:pt idx="275">
                  <c:v>90.006190780269506</c:v>
                </c:pt>
                <c:pt idx="276">
                  <c:v>90.006214305221206</c:v>
                </c:pt>
                <c:pt idx="277">
                  <c:v>90.006237919567596</c:v>
                </c:pt>
                <c:pt idx="278">
                  <c:v>90.006261623648314</c:v>
                </c:pt>
                <c:pt idx="279">
                  <c:v>90.006285417804392</c:v>
                </c:pt>
                <c:pt idx="280">
                  <c:v>90.006309302378114</c:v>
                </c:pt>
                <c:pt idx="281">
                  <c:v>90.00633327771304</c:v>
                </c:pt>
                <c:pt idx="282">
                  <c:v>90.006357344154111</c:v>
                </c:pt>
                <c:pt idx="283">
                  <c:v>90.006381502047475</c:v>
                </c:pt>
                <c:pt idx="284">
                  <c:v>90.006405751740658</c:v>
                </c:pt>
                <c:pt idx="285">
                  <c:v>90.006430093582523</c:v>
                </c:pt>
                <c:pt idx="286">
                  <c:v>90.006454527923211</c:v>
                </c:pt>
                <c:pt idx="287">
                  <c:v>90.006479055114227</c:v>
                </c:pt>
                <c:pt idx="288">
                  <c:v>90.006503675508384</c:v>
                </c:pt>
                <c:pt idx="289">
                  <c:v>90.006528389459874</c:v>
                </c:pt>
                <c:pt idx="290">
                  <c:v>90.006553197324195</c:v>
                </c:pt>
                <c:pt idx="291">
                  <c:v>90.006578099458238</c:v>
                </c:pt>
                <c:pt idx="292">
                  <c:v>90.006603096220203</c:v>
                </c:pt>
                <c:pt idx="293">
                  <c:v>90.006628187969667</c:v>
                </c:pt>
                <c:pt idx="294">
                  <c:v>90.006653375067614</c:v>
                </c:pt>
                <c:pt idx="295">
                  <c:v>90.006678657876336</c:v>
                </c:pt>
                <c:pt idx="296">
                  <c:v>90.006704036759544</c:v>
                </c:pt>
                <c:pt idx="297">
                  <c:v>90.006729512082316</c:v>
                </c:pt>
                <c:pt idx="298">
                  <c:v>90.006755084211107</c:v>
                </c:pt>
                <c:pt idx="299">
                  <c:v>90.006780753513823</c:v>
                </c:pt>
                <c:pt idx="300">
                  <c:v>90.006806520359689</c:v>
                </c:pt>
                <c:pt idx="301">
                  <c:v>90.006832385119338</c:v>
                </c:pt>
                <c:pt idx="302">
                  <c:v>90.006858348164897</c:v>
                </c:pt>
                <c:pt idx="303">
                  <c:v>90.006884409869812</c:v>
                </c:pt>
                <c:pt idx="304">
                  <c:v>90.006910570609008</c:v>
                </c:pt>
                <c:pt idx="305">
                  <c:v>90.006936830758775</c:v>
                </c:pt>
                <c:pt idx="306">
                  <c:v>90.006963190696922</c:v>
                </c:pt>
                <c:pt idx="307">
                  <c:v>90.006989650802623</c:v>
                </c:pt>
                <c:pt idx="308">
                  <c:v>90.007016211456502</c:v>
                </c:pt>
                <c:pt idx="309">
                  <c:v>90.00704287304066</c:v>
                </c:pt>
                <c:pt idx="310">
                  <c:v>90.007069635938606</c:v>
                </c:pt>
                <c:pt idx="311">
                  <c:v>90.00709650053534</c:v>
                </c:pt>
                <c:pt idx="312">
                  <c:v>90.007123467217298</c:v>
                </c:pt>
                <c:pt idx="313">
                  <c:v>90.007150536372436</c:v>
                </c:pt>
                <c:pt idx="314">
                  <c:v>90.007177708390131</c:v>
                </c:pt>
                <c:pt idx="315">
                  <c:v>90.007204983661239</c:v>
                </c:pt>
                <c:pt idx="316">
                  <c:v>90.007232362578165</c:v>
                </c:pt>
                <c:pt idx="317">
                  <c:v>90.007259845534719</c:v>
                </c:pt>
                <c:pt idx="318">
                  <c:v>90.007287432926276</c:v>
                </c:pt>
                <c:pt idx="319">
                  <c:v>90.007315125149688</c:v>
                </c:pt>
                <c:pt idx="320">
                  <c:v>90.007342922603272</c:v>
                </c:pt>
                <c:pt idx="321">
                  <c:v>90.007370825686948</c:v>
                </c:pt>
                <c:pt idx="322">
                  <c:v>90.007398834802061</c:v>
                </c:pt>
                <c:pt idx="323">
                  <c:v>90.007426950351586</c:v>
                </c:pt>
                <c:pt idx="324">
                  <c:v>90.007455172739924</c:v>
                </c:pt>
                <c:pt idx="325">
                  <c:v>90.007483502373077</c:v>
                </c:pt>
                <c:pt idx="326">
                  <c:v>90.007511939658556</c:v>
                </c:pt>
                <c:pt idx="327">
                  <c:v>90.007540485005478</c:v>
                </c:pt>
                <c:pt idx="328">
                  <c:v>90.007569138824437</c:v>
                </c:pt>
                <c:pt idx="329">
                  <c:v>90.007597901527618</c:v>
                </c:pt>
                <c:pt idx="330">
                  <c:v>90.007626773528813</c:v>
                </c:pt>
                <c:pt idx="331">
                  <c:v>90.007655755243292</c:v>
                </c:pt>
                <c:pt idx="332">
                  <c:v>90.007684847088044</c:v>
                </c:pt>
                <c:pt idx="333">
                  <c:v>90.007714049481507</c:v>
                </c:pt>
                <c:pt idx="334">
                  <c:v>90.007743362843755</c:v>
                </c:pt>
                <c:pt idx="335">
                  <c:v>90.007772787596508</c:v>
                </c:pt>
                <c:pt idx="336">
                  <c:v>90.007802324163009</c:v>
                </c:pt>
                <c:pt idx="337">
                  <c:v>90.007831972968162</c:v>
                </c:pt>
                <c:pt idx="338">
                  <c:v>90.007861734438464</c:v>
                </c:pt>
                <c:pt idx="339">
                  <c:v>90.007891609002058</c:v>
                </c:pt>
                <c:pt idx="340">
                  <c:v>90.007921597088696</c:v>
                </c:pt>
                <c:pt idx="341">
                  <c:v>90.007951699129706</c:v>
                </c:pt>
                <c:pt idx="342">
                  <c:v>90.007981915558176</c:v>
                </c:pt>
                <c:pt idx="343">
                  <c:v>90.008012246808761</c:v>
                </c:pt>
                <c:pt idx="344">
                  <c:v>90.008042693317748</c:v>
                </c:pt>
                <c:pt idx="345">
                  <c:v>90.008073255523144</c:v>
                </c:pt>
                <c:pt idx="346">
                  <c:v>90.008103933864618</c:v>
                </c:pt>
                <c:pt idx="347">
                  <c:v>90.008134728783418</c:v>
                </c:pt>
                <c:pt idx="348">
                  <c:v>90.008165640722581</c:v>
                </c:pt>
                <c:pt idx="349">
                  <c:v>90.00819667012675</c:v>
                </c:pt>
                <c:pt idx="350">
                  <c:v>90.008227817442332</c:v>
                </c:pt>
                <c:pt idx="351">
                  <c:v>90.008259083117352</c:v>
                </c:pt>
                <c:pt idx="352">
                  <c:v>90.008290467601569</c:v>
                </c:pt>
                <c:pt idx="353">
                  <c:v>90.008321971346462</c:v>
                </c:pt>
                <c:pt idx="354">
                  <c:v>90.008353594805229</c:v>
                </c:pt>
                <c:pt idx="355">
                  <c:v>90.00838533843276</c:v>
                </c:pt>
                <c:pt idx="356">
                  <c:v>90.008417202685706</c:v>
                </c:pt>
                <c:pt idx="357">
                  <c:v>90.008449188022439</c:v>
                </c:pt>
                <c:pt idx="358">
                  <c:v>90.008481294903063</c:v>
                </c:pt>
                <c:pt idx="359">
                  <c:v>90.00851352378946</c:v>
                </c:pt>
                <c:pt idx="360">
                  <c:v>90.008545875145217</c:v>
                </c:pt>
                <c:pt idx="361">
                  <c:v>90.008578349435737</c:v>
                </c:pt>
                <c:pt idx="362">
                  <c:v>90.008610947128147</c:v>
                </c:pt>
                <c:pt idx="363">
                  <c:v>90.008643668691391</c:v>
                </c:pt>
                <c:pt idx="364">
                  <c:v>90.008676514596175</c:v>
                </c:pt>
                <c:pt idx="365">
                  <c:v>90.008709485314967</c:v>
                </c:pt>
                <c:pt idx="366">
                  <c:v>90.008742581322068</c:v>
                </c:pt>
                <c:pt idx="367">
                  <c:v>90.008775803093584</c:v>
                </c:pt>
                <c:pt idx="368">
                  <c:v>90.008809151107414</c:v>
                </c:pt>
                <c:pt idx="369">
                  <c:v>90.008842625843243</c:v>
                </c:pt>
                <c:pt idx="370">
                  <c:v>90.008876227782636</c:v>
                </c:pt>
                <c:pt idx="371">
                  <c:v>90.008909957408946</c:v>
                </c:pt>
                <c:pt idx="372">
                  <c:v>90.008943815207388</c:v>
                </c:pt>
                <c:pt idx="373">
                  <c:v>90.008977801665026</c:v>
                </c:pt>
                <c:pt idx="374">
                  <c:v>90.009011917270726</c:v>
                </c:pt>
                <c:pt idx="375">
                  <c:v>90.009046162515276</c:v>
                </c:pt>
                <c:pt idx="376">
                  <c:v>90.009080537891265</c:v>
                </c:pt>
                <c:pt idx="377">
                  <c:v>90.009115043893232</c:v>
                </c:pt>
                <c:pt idx="378">
                  <c:v>90.009149681017504</c:v>
                </c:pt>
                <c:pt idx="379">
                  <c:v>90.009184449762387</c:v>
                </c:pt>
                <c:pt idx="380">
                  <c:v>90.009219350628001</c:v>
                </c:pt>
                <c:pt idx="381">
                  <c:v>90.009254384116375</c:v>
                </c:pt>
                <c:pt idx="382">
                  <c:v>90.009289550731523</c:v>
                </c:pt>
                <c:pt idx="383">
                  <c:v>90.009324850979326</c:v>
                </c:pt>
                <c:pt idx="384">
                  <c:v>90.009360285367521</c:v>
                </c:pt>
                <c:pt idx="385">
                  <c:v>90.009395854405867</c:v>
                </c:pt>
                <c:pt idx="386">
                  <c:v>90.009431558606067</c:v>
                </c:pt>
                <c:pt idx="387">
                  <c:v>90.009467398481661</c:v>
                </c:pt>
                <c:pt idx="388">
                  <c:v>90.00950337454826</c:v>
                </c:pt>
                <c:pt idx="389">
                  <c:v>90.009539487323366</c:v>
                </c:pt>
                <c:pt idx="390">
                  <c:v>90.009575737326472</c:v>
                </c:pt>
                <c:pt idx="391">
                  <c:v>90.009612125079002</c:v>
                </c:pt>
                <c:pt idx="392">
                  <c:v>90.00964865110447</c:v>
                </c:pt>
                <c:pt idx="393">
                  <c:v>90.009685315928223</c:v>
                </c:pt>
                <c:pt idx="394">
                  <c:v>90.009722120077754</c:v>
                </c:pt>
                <c:pt idx="395">
                  <c:v>90.009759064082459</c:v>
                </c:pt>
                <c:pt idx="396">
                  <c:v>90.009796148473811</c:v>
                </c:pt>
                <c:pt idx="397">
                  <c:v>90.009833373785227</c:v>
                </c:pt>
                <c:pt idx="398">
                  <c:v>90.00987074055223</c:v>
                </c:pt>
                <c:pt idx="399">
                  <c:v>90.009908249312346</c:v>
                </c:pt>
                <c:pt idx="400">
                  <c:v>90.009945900605146</c:v>
                </c:pt>
                <c:pt idx="401">
                  <c:v>90.009983694972206</c:v>
                </c:pt>
                <c:pt idx="402">
                  <c:v>90.010021632957248</c:v>
                </c:pt>
                <c:pt idx="403">
                  <c:v>90.010059715105967</c:v>
                </c:pt>
                <c:pt idx="404">
                  <c:v>90.010097941966237</c:v>
                </c:pt>
                <c:pt idx="405">
                  <c:v>90.010136314087916</c:v>
                </c:pt>
                <c:pt idx="406">
                  <c:v>90.010174832022983</c:v>
                </c:pt>
                <c:pt idx="407">
                  <c:v>90.010213496325534</c:v>
                </c:pt>
                <c:pt idx="408">
                  <c:v>90.010252307551752</c:v>
                </c:pt>
                <c:pt idx="409">
                  <c:v>90.010291266259969</c:v>
                </c:pt>
                <c:pt idx="410">
                  <c:v>90.010330373010547</c:v>
                </c:pt>
                <c:pt idx="411">
                  <c:v>90.010369628366135</c:v>
                </c:pt>
                <c:pt idx="412">
                  <c:v>90.010409032891317</c:v>
                </c:pt>
                <c:pt idx="413">
                  <c:v>90.010448587153007</c:v>
                </c:pt>
                <c:pt idx="414">
                  <c:v>90.010488291720151</c:v>
                </c:pt>
                <c:pt idx="415">
                  <c:v>90.010528147163924</c:v>
                </c:pt>
                <c:pt idx="416">
                  <c:v>90.010568154057623</c:v>
                </c:pt>
                <c:pt idx="417">
                  <c:v>90.0106083129768</c:v>
                </c:pt>
                <c:pt idx="418">
                  <c:v>90.010648624499098</c:v>
                </c:pt>
                <c:pt idx="419">
                  <c:v>90.010689089204405</c:v>
                </c:pt>
                <c:pt idx="420">
                  <c:v>90.010729707674813</c:v>
                </c:pt>
                <c:pt idx="421">
                  <c:v>90.010770480494656</c:v>
                </c:pt>
                <c:pt idx="422">
                  <c:v>90.01081140825039</c:v>
                </c:pt>
                <c:pt idx="423">
                  <c:v>90.010852491530798</c:v>
                </c:pt>
                <c:pt idx="424">
                  <c:v>90.010893730926867</c:v>
                </c:pt>
                <c:pt idx="425">
                  <c:v>90.010935127031814</c:v>
                </c:pt>
                <c:pt idx="426">
                  <c:v>90.010976680441132</c:v>
                </c:pt>
                <c:pt idx="427">
                  <c:v>90.011018391752586</c:v>
                </c:pt>
                <c:pt idx="428">
                  <c:v>90.011060261566129</c:v>
                </c:pt>
                <c:pt idx="429">
                  <c:v>90.011102290484146</c:v>
                </c:pt>
                <c:pt idx="430">
                  <c:v>90.011144479111152</c:v>
                </c:pt>
                <c:pt idx="431">
                  <c:v>90.011186828054079</c:v>
                </c:pt>
                <c:pt idx="432">
                  <c:v>90.011229337922103</c:v>
                </c:pt>
                <c:pt idx="433">
                  <c:v>90.011272009326717</c:v>
                </c:pt>
                <c:pt idx="434">
                  <c:v>90.011314842881774</c:v>
                </c:pt>
                <c:pt idx="435">
                  <c:v>90.011357839203384</c:v>
                </c:pt>
                <c:pt idx="436">
                  <c:v>90.011400998910119</c:v>
                </c:pt>
                <c:pt idx="437">
                  <c:v>90.011444322622793</c:v>
                </c:pt>
                <c:pt idx="438">
                  <c:v>90.011487810964624</c:v>
                </c:pt>
                <c:pt idx="439">
                  <c:v>90.011531464561173</c:v>
                </c:pt>
                <c:pt idx="440">
                  <c:v>90.011575284040433</c:v>
                </c:pt>
                <c:pt idx="441">
                  <c:v>90.011619270032725</c:v>
                </c:pt>
                <c:pt idx="442">
                  <c:v>90.011663423170788</c:v>
                </c:pt>
                <c:pt idx="443">
                  <c:v>90.011707744089776</c:v>
                </c:pt>
                <c:pt idx="444">
                  <c:v>90.011752233427217</c:v>
                </c:pt>
                <c:pt idx="445">
                  <c:v>90.011796891823138</c:v>
                </c:pt>
                <c:pt idx="446">
                  <c:v>90.0118417199199</c:v>
                </c:pt>
                <c:pt idx="447">
                  <c:v>90.011886718362376</c:v>
                </c:pt>
                <c:pt idx="448">
                  <c:v>90.011931887797871</c:v>
                </c:pt>
                <c:pt idx="449">
                  <c:v>90.011977228876162</c:v>
                </c:pt>
                <c:pt idx="450">
                  <c:v>90.012022742249428</c:v>
                </c:pt>
                <c:pt idx="451">
                  <c:v>90.01206842857242</c:v>
                </c:pt>
                <c:pt idx="452">
                  <c:v>90.012114288502332</c:v>
                </c:pt>
                <c:pt idx="453">
                  <c:v>90.012160322698833</c:v>
                </c:pt>
                <c:pt idx="454">
                  <c:v>90.012206531824148</c:v>
                </c:pt>
                <c:pt idx="455">
                  <c:v>90.012252916542977</c:v>
                </c:pt>
                <c:pt idx="456">
                  <c:v>90.012299477522589</c:v>
                </c:pt>
                <c:pt idx="457">
                  <c:v>90.012346215432714</c:v>
                </c:pt>
                <c:pt idx="458">
                  <c:v>90.012393130945725</c:v>
                </c:pt>
                <c:pt idx="459">
                  <c:v>90.012440224736466</c:v>
                </c:pt>
                <c:pt idx="460">
                  <c:v>90.012487497482383</c:v>
                </c:pt>
                <c:pt idx="461">
                  <c:v>90.012534949863522</c:v>
                </c:pt>
                <c:pt idx="462">
                  <c:v>90.012582582562445</c:v>
                </c:pt>
                <c:pt idx="463">
                  <c:v>90.012630396264342</c:v>
                </c:pt>
                <c:pt idx="464">
                  <c:v>90.012678391657033</c:v>
                </c:pt>
                <c:pt idx="465">
                  <c:v>90.012726569430939</c:v>
                </c:pt>
                <c:pt idx="466">
                  <c:v>90.012774930279079</c:v>
                </c:pt>
                <c:pt idx="467">
                  <c:v>90.012823474897104</c:v>
                </c:pt>
                <c:pt idx="468">
                  <c:v>90.012872203983335</c:v>
                </c:pt>
                <c:pt idx="469">
                  <c:v>90.012921118238737</c:v>
                </c:pt>
                <c:pt idx="470">
                  <c:v>90.012970218366945</c:v>
                </c:pt>
                <c:pt idx="471">
                  <c:v>90.013019505074254</c:v>
                </c:pt>
                <c:pt idx="472">
                  <c:v>90.013068979069644</c:v>
                </c:pt>
                <c:pt idx="473">
                  <c:v>90.013118641064821</c:v>
                </c:pt>
                <c:pt idx="474">
                  <c:v>90.013168491774124</c:v>
                </c:pt>
                <c:pt idx="475">
                  <c:v>90.013218531914674</c:v>
                </c:pt>
                <c:pt idx="476">
                  <c:v>90.013268762206295</c:v>
                </c:pt>
                <c:pt idx="477">
                  <c:v>90.01331918337155</c:v>
                </c:pt>
                <c:pt idx="478">
                  <c:v>90.01336979613572</c:v>
                </c:pt>
                <c:pt idx="479">
                  <c:v>90.013420601226869</c:v>
                </c:pt>
                <c:pt idx="480">
                  <c:v>90.013471599375848</c:v>
                </c:pt>
                <c:pt idx="481">
                  <c:v>90.013522791316234</c:v>
                </c:pt>
                <c:pt idx="482">
                  <c:v>90.01357417778442</c:v>
                </c:pt>
                <c:pt idx="483">
                  <c:v>90.013625759519599</c:v>
                </c:pt>
                <c:pt idx="484">
                  <c:v>90.01367753726376</c:v>
                </c:pt>
                <c:pt idx="485">
                  <c:v>90.013729511761724</c:v>
                </c:pt>
                <c:pt idx="486">
                  <c:v>90.013781683761138</c:v>
                </c:pt>
                <c:pt idx="487">
                  <c:v>90.013834054012491</c:v>
                </c:pt>
                <c:pt idx="488">
                  <c:v>90.01388662326913</c:v>
                </c:pt>
                <c:pt idx="489">
                  <c:v>90.013939392287227</c:v>
                </c:pt>
                <c:pt idx="490">
                  <c:v>90.013992361825856</c:v>
                </c:pt>
                <c:pt idx="491">
                  <c:v>90.014045532647017</c:v>
                </c:pt>
                <c:pt idx="492">
                  <c:v>90.014098905515539</c:v>
                </c:pt>
                <c:pt idx="493">
                  <c:v>90.014152481199176</c:v>
                </c:pt>
                <c:pt idx="494">
                  <c:v>90.014206260468598</c:v>
                </c:pt>
                <c:pt idx="495">
                  <c:v>90.014260244097443</c:v>
                </c:pt>
                <c:pt idx="496">
                  <c:v>90.014314432862221</c:v>
                </c:pt>
                <c:pt idx="497">
                  <c:v>90.014368827542441</c:v>
                </c:pt>
                <c:pt idx="498">
                  <c:v>90.01442342892058</c:v>
                </c:pt>
                <c:pt idx="499">
                  <c:v>90.014478237782043</c:v>
                </c:pt>
                <c:pt idx="500">
                  <c:v>90.014533254915236</c:v>
                </c:pt>
                <c:pt idx="501">
                  <c:v>90.014588481111602</c:v>
                </c:pt>
                <c:pt idx="502">
                  <c:v>90.014643917165557</c:v>
                </c:pt>
                <c:pt idx="503">
                  <c:v>90.014699563874501</c:v>
                </c:pt>
                <c:pt idx="504">
                  <c:v>90.014755422038917</c:v>
                </c:pt>
                <c:pt idx="505">
                  <c:v>90.014811492462329</c:v>
                </c:pt>
                <c:pt idx="506">
                  <c:v>90.014867775951288</c:v>
                </c:pt>
                <c:pt idx="507">
                  <c:v>90.014924273315401</c:v>
                </c:pt>
                <c:pt idx="508">
                  <c:v>90.014980985367401</c:v>
                </c:pt>
                <c:pt idx="509">
                  <c:v>90.015037912923049</c:v>
                </c:pt>
                <c:pt idx="510">
                  <c:v>90.015095056801258</c:v>
                </c:pt>
                <c:pt idx="511">
                  <c:v>90.015152417824012</c:v>
                </c:pt>
                <c:pt idx="512">
                  <c:v>90.015209996816466</c:v>
                </c:pt>
                <c:pt idx="513">
                  <c:v>90.015267794606856</c:v>
                </c:pt>
                <c:pt idx="514">
                  <c:v>90.01532581202656</c:v>
                </c:pt>
                <c:pt idx="515">
                  <c:v>90.015384049910196</c:v>
                </c:pt>
                <c:pt idx="516">
                  <c:v>90.015442509095465</c:v>
                </c:pt>
                <c:pt idx="517">
                  <c:v>90.015501190423308</c:v>
                </c:pt>
                <c:pt idx="518">
                  <c:v>90.015560094737836</c:v>
                </c:pt>
                <c:pt idx="519">
                  <c:v>90.015619222886357</c:v>
                </c:pt>
                <c:pt idx="520">
                  <c:v>90.015678575719406</c:v>
                </c:pt>
                <c:pt idx="521">
                  <c:v>90.015738154090783</c:v>
                </c:pt>
                <c:pt idx="522">
                  <c:v>90.015797958857519</c:v>
                </c:pt>
                <c:pt idx="523">
                  <c:v>90.015857990879837</c:v>
                </c:pt>
                <c:pt idx="524">
                  <c:v>90.015918251021318</c:v>
                </c:pt>
                <c:pt idx="525">
                  <c:v>90.015978740148782</c:v>
                </c:pt>
                <c:pt idx="526">
                  <c:v>90.01603945913233</c:v>
                </c:pt>
                <c:pt idx="527">
                  <c:v>90.016100408845404</c:v>
                </c:pt>
                <c:pt idx="528">
                  <c:v>90.016161590164728</c:v>
                </c:pt>
                <c:pt idx="529">
                  <c:v>90.016223003970396</c:v>
                </c:pt>
                <c:pt idx="530">
                  <c:v>90.016284651145781</c:v>
                </c:pt>
                <c:pt idx="531">
                  <c:v>90.016346532577728</c:v>
                </c:pt>
                <c:pt idx="532">
                  <c:v>90.016408649156318</c:v>
                </c:pt>
                <c:pt idx="533">
                  <c:v>90.016471001775116</c:v>
                </c:pt>
                <c:pt idx="534">
                  <c:v>90.016533591331026</c:v>
                </c:pt>
                <c:pt idx="535">
                  <c:v>90.016596418724376</c:v>
                </c:pt>
                <c:pt idx="536">
                  <c:v>90.016659484858906</c:v>
                </c:pt>
                <c:pt idx="537">
                  <c:v>90.016722790641822</c:v>
                </c:pt>
                <c:pt idx="538">
                  <c:v>90.016786336983742</c:v>
                </c:pt>
                <c:pt idx="539">
                  <c:v>90.016850124798765</c:v>
                </c:pt>
                <c:pt idx="540">
                  <c:v>90.016914155004429</c:v>
                </c:pt>
                <c:pt idx="541">
                  <c:v>90.01697842852181</c:v>
                </c:pt>
                <c:pt idx="542">
                  <c:v>90.017042946275438</c:v>
                </c:pt>
                <c:pt idx="543">
                  <c:v>90.017107709193397</c:v>
                </c:pt>
                <c:pt idx="544">
                  <c:v>90.017172718207277</c:v>
                </c:pt>
                <c:pt idx="545">
                  <c:v>90.017237974252168</c:v>
                </c:pt>
                <c:pt idx="546">
                  <c:v>90.017303478266797</c:v>
                </c:pt>
                <c:pt idx="547">
                  <c:v>90.017369231193385</c:v>
                </c:pt>
                <c:pt idx="548">
                  <c:v>90.01743523397775</c:v>
                </c:pt>
                <c:pt idx="549">
                  <c:v>90.017501487569348</c:v>
                </c:pt>
                <c:pt idx="550">
                  <c:v>90.017567992921173</c:v>
                </c:pt>
                <c:pt idx="551">
                  <c:v>90.017634750989899</c:v>
                </c:pt>
                <c:pt idx="552">
                  <c:v>90.017701762735825</c:v>
                </c:pt>
                <c:pt idx="553">
                  <c:v>90.017769029122846</c:v>
                </c:pt>
                <c:pt idx="554">
                  <c:v>90.017836551118563</c:v>
                </c:pt>
                <c:pt idx="555">
                  <c:v>90.017904329694261</c:v>
                </c:pt>
                <c:pt idx="556">
                  <c:v>90.017972365824932</c:v>
                </c:pt>
                <c:pt idx="557">
                  <c:v>90.018040660489177</c:v>
                </c:pt>
                <c:pt idx="558">
                  <c:v>90.018109214669437</c:v>
                </c:pt>
                <c:pt idx="559">
                  <c:v>90.018178029351802</c:v>
                </c:pt>
                <c:pt idx="560">
                  <c:v>90.018247105526157</c:v>
                </c:pt>
                <c:pt idx="561">
                  <c:v>90.018316444186098</c:v>
                </c:pt>
                <c:pt idx="562">
                  <c:v>90.018386046329056</c:v>
                </c:pt>
                <c:pt idx="563">
                  <c:v>90.018455912956199</c:v>
                </c:pt>
                <c:pt idx="564">
                  <c:v>90.018526045072534</c:v>
                </c:pt>
                <c:pt idx="565">
                  <c:v>90.018596443686889</c:v>
                </c:pt>
                <c:pt idx="566">
                  <c:v>90.018667109811872</c:v>
                </c:pt>
                <c:pt idx="567">
                  <c:v>90.018738044464016</c:v>
                </c:pt>
                <c:pt idx="568">
                  <c:v>90.018809248663644</c:v>
                </c:pt>
                <c:pt idx="569">
                  <c:v>90.018880723435032</c:v>
                </c:pt>
                <c:pt idx="570">
                  <c:v>90.018952469806237</c:v>
                </c:pt>
                <c:pt idx="571">
                  <c:v>90.019024488809364</c:v>
                </c:pt>
                <c:pt idx="572">
                  <c:v>90.0190967814803</c:v>
                </c:pt>
                <c:pt idx="573">
                  <c:v>90.019169348858995</c:v>
                </c:pt>
                <c:pt idx="574">
                  <c:v>90.019242191989221</c:v>
                </c:pt>
                <c:pt idx="575">
                  <c:v>90.019315311918845</c:v>
                </c:pt>
                <c:pt idx="576">
                  <c:v>90.019388709699626</c:v>
                </c:pt>
                <c:pt idx="577">
                  <c:v>90.019462386387332</c:v>
                </c:pt>
                <c:pt idx="578">
                  <c:v>90.019536343041764</c:v>
                </c:pt>
                <c:pt idx="579">
                  <c:v>90.019610580726749</c:v>
                </c:pt>
                <c:pt idx="580">
                  <c:v>90.019685100510159</c:v>
                </c:pt>
                <c:pt idx="581">
                  <c:v>90.019759903463878</c:v>
                </c:pt>
                <c:pt idx="582">
                  <c:v>90.019834990663938</c:v>
                </c:pt>
                <c:pt idx="583">
                  <c:v>90.019910363190419</c:v>
                </c:pt>
                <c:pt idx="584">
                  <c:v>90.019986022127455</c:v>
                </c:pt>
                <c:pt idx="585">
                  <c:v>90.020061968563397</c:v>
                </c:pt>
                <c:pt idx="586">
                  <c:v>90.020138203590676</c:v>
                </c:pt>
                <c:pt idx="587">
                  <c:v>90.020214728305845</c:v>
                </c:pt>
                <c:pt idx="588">
                  <c:v>90.020291543809719</c:v>
                </c:pt>
                <c:pt idx="589">
                  <c:v>90.020368651207178</c:v>
                </c:pt>
                <c:pt idx="590">
                  <c:v>90.020446051607408</c:v>
                </c:pt>
                <c:pt idx="591">
                  <c:v>90.0205237461237</c:v>
                </c:pt>
                <c:pt idx="592">
                  <c:v>90.020601735873669</c:v>
                </c:pt>
                <c:pt idx="593">
                  <c:v>90.020680021979146</c:v>
                </c:pt>
                <c:pt idx="594">
                  <c:v>90.020758605566186</c:v>
                </c:pt>
                <c:pt idx="595">
                  <c:v>90.020837487765192</c:v>
                </c:pt>
                <c:pt idx="596">
                  <c:v>90.020916669710815</c:v>
                </c:pt>
                <c:pt idx="597">
                  <c:v>90.020996152541997</c:v>
                </c:pt>
                <c:pt idx="598">
                  <c:v>90.021075937402074</c:v>
                </c:pt>
                <c:pt idx="599">
                  <c:v>90.021156025438671</c:v>
                </c:pt>
                <c:pt idx="600">
                  <c:v>90.021236417803806</c:v>
                </c:pt>
                <c:pt idx="601">
                  <c:v>90.021317115653829</c:v>
                </c:pt>
                <c:pt idx="602">
                  <c:v>90.021398120149541</c:v>
                </c:pt>
                <c:pt idx="603">
                  <c:v>90.021479432456104</c:v>
                </c:pt>
                <c:pt idx="604">
                  <c:v>90.021561053743142</c:v>
                </c:pt>
                <c:pt idx="605">
                  <c:v>90.021642985184712</c:v>
                </c:pt>
                <c:pt idx="606">
                  <c:v>90.021725227959294</c:v>
                </c:pt>
                <c:pt idx="607">
                  <c:v>90.02180778324994</c:v>
                </c:pt>
                <c:pt idx="608">
                  <c:v>90.021890652244096</c:v>
                </c:pt>
                <c:pt idx="609">
                  <c:v>90.021973836133753</c:v>
                </c:pt>
                <c:pt idx="610">
                  <c:v>90.022057336115452</c:v>
                </c:pt>
                <c:pt idx="611">
                  <c:v>90.02214115339028</c:v>
                </c:pt>
                <c:pt idx="612">
                  <c:v>90.022225289163856</c:v>
                </c:pt>
                <c:pt idx="613">
                  <c:v>90.022309744646392</c:v>
                </c:pt>
                <c:pt idx="614">
                  <c:v>90.022394521052703</c:v>
                </c:pt>
                <c:pt idx="615">
                  <c:v>90.022479619602251</c:v>
                </c:pt>
                <c:pt idx="616">
                  <c:v>90.022565041519059</c:v>
                </c:pt>
                <c:pt idx="617">
                  <c:v>90.022650788031854</c:v>
                </c:pt>
                <c:pt idx="618">
                  <c:v>90.02273686037401</c:v>
                </c:pt>
                <c:pt idx="619">
                  <c:v>90.022823259783621</c:v>
                </c:pt>
                <c:pt idx="620">
                  <c:v>90.022909987503411</c:v>
                </c:pt>
                <c:pt idx="621">
                  <c:v>90.022997044780922</c:v>
                </c:pt>
                <c:pt idx="622">
                  <c:v>90.023084432868345</c:v>
                </c:pt>
                <c:pt idx="623">
                  <c:v>90.023172153022699</c:v>
                </c:pt>
                <c:pt idx="624">
                  <c:v>90.023260206505725</c:v>
                </c:pt>
                <c:pt idx="625">
                  <c:v>90.023348594584007</c:v>
                </c:pt>
                <c:pt idx="626">
                  <c:v>90.023437318528892</c:v>
                </c:pt>
                <c:pt idx="627">
                  <c:v>90.023526379616598</c:v>
                </c:pt>
                <c:pt idx="628">
                  <c:v>90.023615779128164</c:v>
                </c:pt>
                <c:pt idx="629">
                  <c:v>90.023705518349516</c:v>
                </c:pt>
                <c:pt idx="630">
                  <c:v>90.023795598571439</c:v>
                </c:pt>
                <c:pt idx="631">
                  <c:v>90.023886021089666</c:v>
                </c:pt>
                <c:pt idx="632">
                  <c:v>90.023976787204788</c:v>
                </c:pt>
                <c:pt idx="633">
                  <c:v>90.024067898222384</c:v>
                </c:pt>
                <c:pt idx="634">
                  <c:v>90.024159355453008</c:v>
                </c:pt>
                <c:pt idx="635">
                  <c:v>90.02425116021216</c:v>
                </c:pt>
                <c:pt idx="636">
                  <c:v>90.024343313820324</c:v>
                </c:pt>
                <c:pt idx="637">
                  <c:v>90.024435817603049</c:v>
                </c:pt>
                <c:pt idx="638">
                  <c:v>90.024528672890867</c:v>
                </c:pt>
                <c:pt idx="639">
                  <c:v>90.024621881019428</c:v>
                </c:pt>
                <c:pt idx="640">
                  <c:v>90.02471544332937</c:v>
                </c:pt>
                <c:pt idx="641">
                  <c:v>90.024809361166518</c:v>
                </c:pt>
                <c:pt idx="642">
                  <c:v>90.024903635881742</c:v>
                </c:pt>
                <c:pt idx="643">
                  <c:v>90.024998268831098</c:v>
                </c:pt>
                <c:pt idx="644">
                  <c:v>90.025093261375716</c:v>
                </c:pt>
                <c:pt idx="645">
                  <c:v>90.025188614881969</c:v>
                </c:pt>
                <c:pt idx="646">
                  <c:v>90.025284330721405</c:v>
                </c:pt>
                <c:pt idx="647">
                  <c:v>90.025380410270756</c:v>
                </c:pt>
                <c:pt idx="648">
                  <c:v>90.025476854912014</c:v>
                </c:pt>
                <c:pt idx="649">
                  <c:v>90.025573666032415</c:v>
                </c:pt>
                <c:pt idx="650">
                  <c:v>90.025670845024436</c:v>
                </c:pt>
                <c:pt idx="651">
                  <c:v>90.025768393285901</c:v>
                </c:pt>
                <c:pt idx="652">
                  <c:v>90.025866312219875</c:v>
                </c:pt>
                <c:pt idx="653">
                  <c:v>90.025964603234826</c:v>
                </c:pt>
                <c:pt idx="654">
                  <c:v>90.026063267744476</c:v>
                </c:pt>
                <c:pt idx="655">
                  <c:v>90.02616230716805</c:v>
                </c:pt>
                <c:pt idx="656">
                  <c:v>90.026261722930073</c:v>
                </c:pt>
                <c:pt idx="657">
                  <c:v>90.026361516460469</c:v>
                </c:pt>
                <c:pt idx="658">
                  <c:v>90.026461689194647</c:v>
                </c:pt>
                <c:pt idx="659">
                  <c:v>90.026562242573448</c:v>
                </c:pt>
                <c:pt idx="660">
                  <c:v>90.026663178043194</c:v>
                </c:pt>
                <c:pt idx="661">
                  <c:v>90.026764497055694</c:v>
                </c:pt>
                <c:pt idx="662">
                  <c:v>90.026866201068231</c:v>
                </c:pt>
                <c:pt idx="663">
                  <c:v>90.026968291543739</c:v>
                </c:pt>
                <c:pt idx="664">
                  <c:v>90.027070769950569</c:v>
                </c:pt>
                <c:pt idx="665">
                  <c:v>90.027173637762758</c:v>
                </c:pt>
                <c:pt idx="666">
                  <c:v>90.027276896459881</c:v>
                </c:pt>
                <c:pt idx="667">
                  <c:v>90.027380547527187</c:v>
                </c:pt>
                <c:pt idx="668">
                  <c:v>90.02748459245548</c:v>
                </c:pt>
                <c:pt idx="669">
                  <c:v>90.027589032741318</c:v>
                </c:pt>
                <c:pt idx="670">
                  <c:v>90.027693869886917</c:v>
                </c:pt>
                <c:pt idx="671">
                  <c:v>90.027799105400177</c:v>
                </c:pt>
                <c:pt idx="672">
                  <c:v>90.027904740794753</c:v>
                </c:pt>
                <c:pt idx="673">
                  <c:v>90.028010777590012</c:v>
                </c:pt>
                <c:pt idx="674">
                  <c:v>90.028117217311149</c:v>
                </c:pt>
                <c:pt idx="675">
                  <c:v>90.028224061489098</c:v>
                </c:pt>
                <c:pt idx="676">
                  <c:v>90.028331311660651</c:v>
                </c:pt>
                <c:pt idx="677">
                  <c:v>90.028438969368423</c:v>
                </c:pt>
                <c:pt idx="678">
                  <c:v>90.028547036160873</c:v>
                </c:pt>
                <c:pt idx="679">
                  <c:v>90.028655513592341</c:v>
                </c:pt>
                <c:pt idx="680">
                  <c:v>90.028764403223107</c:v>
                </c:pt>
                <c:pt idx="681">
                  <c:v>90.028873706619365</c:v>
                </c:pt>
                <c:pt idx="682">
                  <c:v>90.028983425353232</c:v>
                </c:pt>
                <c:pt idx="683">
                  <c:v>90.029093561002838</c:v>
                </c:pt>
                <c:pt idx="684">
                  <c:v>90.029204115152268</c:v>
                </c:pt>
                <c:pt idx="685">
                  <c:v>90.029315089391645</c:v>
                </c:pt>
                <c:pt idx="686">
                  <c:v>90.029426485317117</c:v>
                </c:pt>
                <c:pt idx="687">
                  <c:v>90.029538304530945</c:v>
                </c:pt>
                <c:pt idx="688">
                  <c:v>90.029650548641413</c:v>
                </c:pt>
                <c:pt idx="689">
                  <c:v>90.029763219262946</c:v>
                </c:pt>
                <c:pt idx="690">
                  <c:v>90.029876318016093</c:v>
                </c:pt>
                <c:pt idx="691">
                  <c:v>90.029989846527542</c:v>
                </c:pt>
                <c:pt idx="692">
                  <c:v>90.030103806430233</c:v>
                </c:pt>
                <c:pt idx="693">
                  <c:v>90.030218199363205</c:v>
                </c:pt>
                <c:pt idx="694">
                  <c:v>90.030333026971817</c:v>
                </c:pt>
                <c:pt idx="695">
                  <c:v>90.030448290907614</c:v>
                </c:pt>
                <c:pt idx="696">
                  <c:v>90.030563992828434</c:v>
                </c:pt>
                <c:pt idx="697">
                  <c:v>90.030680134398423</c:v>
                </c:pt>
                <c:pt idx="698">
                  <c:v>90.030796717288055</c:v>
                </c:pt>
                <c:pt idx="699">
                  <c:v>90.030913743174082</c:v>
                </c:pt>
                <c:pt idx="700">
                  <c:v>90.031031213739737</c:v>
                </c:pt>
                <c:pt idx="701">
                  <c:v>90.031149130674549</c:v>
                </c:pt>
                <c:pt idx="702">
                  <c:v>90.031267495674541</c:v>
                </c:pt>
                <c:pt idx="703">
                  <c:v>90.031386310442088</c:v>
                </c:pt>
                <c:pt idx="704">
                  <c:v>90.031505576686129</c:v>
                </c:pt>
                <c:pt idx="705">
                  <c:v>90.031625296122044</c:v>
                </c:pt>
                <c:pt idx="706">
                  <c:v>90.031745470471719</c:v>
                </c:pt>
                <c:pt idx="707">
                  <c:v>90.031866101463606</c:v>
                </c:pt>
                <c:pt idx="708">
                  <c:v>90.031987190832709</c:v>
                </c:pt>
                <c:pt idx="709">
                  <c:v>90.032108740320638</c:v>
                </c:pt>
                <c:pt idx="710">
                  <c:v>90.032230751675584</c:v>
                </c:pt>
                <c:pt idx="711">
                  <c:v>90.032353226652432</c:v>
                </c:pt>
                <c:pt idx="712">
                  <c:v>90.032476167012661</c:v>
                </c:pt>
                <c:pt idx="713">
                  <c:v>90.032599574524511</c:v>
                </c:pt>
                <c:pt idx="714">
                  <c:v>90.032723450962919</c:v>
                </c:pt>
                <c:pt idx="715">
                  <c:v>90.032847798109529</c:v>
                </c:pt>
                <c:pt idx="716">
                  <c:v>90.032972617752762</c:v>
                </c:pt>
                <c:pt idx="717">
                  <c:v>90.033097911687889</c:v>
                </c:pt>
                <c:pt idx="718">
                  <c:v>90.033223681716962</c:v>
                </c:pt>
                <c:pt idx="719">
                  <c:v>90.03334992964885</c:v>
                </c:pt>
                <c:pt idx="720">
                  <c:v>90.033476657299303</c:v>
                </c:pt>
                <c:pt idx="721">
                  <c:v>90.033603866491021</c:v>
                </c:pt>
                <c:pt idx="722">
                  <c:v>90.03373155905355</c:v>
                </c:pt>
                <c:pt idx="723">
                  <c:v>90.033859736823445</c:v>
                </c:pt>
                <c:pt idx="724">
                  <c:v>90.033988401644208</c:v>
                </c:pt>
                <c:pt idx="725">
                  <c:v>90.034117555366365</c:v>
                </c:pt>
                <c:pt idx="726">
                  <c:v>90.034247199847428</c:v>
                </c:pt>
                <c:pt idx="727">
                  <c:v>90.034377336952033</c:v>
                </c:pt>
                <c:pt idx="728">
                  <c:v>90.034507968551821</c:v>
                </c:pt>
                <c:pt idx="729">
                  <c:v>90.034639096525581</c:v>
                </c:pt>
                <c:pt idx="730">
                  <c:v>90.034770722759234</c:v>
                </c:pt>
                <c:pt idx="731">
                  <c:v>90.034902849145908</c:v>
                </c:pt>
                <c:pt idx="732">
                  <c:v>90.035035477585822</c:v>
                </c:pt>
                <c:pt idx="733">
                  <c:v>90.035168609986513</c:v>
                </c:pt>
                <c:pt idx="734">
                  <c:v>90.035302248262695</c:v>
                </c:pt>
                <c:pt idx="735">
                  <c:v>90.035436394336372</c:v>
                </c:pt>
                <c:pt idx="736">
                  <c:v>90.035571050136895</c:v>
                </c:pt>
                <c:pt idx="737">
                  <c:v>90.035706217600861</c:v>
                </c:pt>
                <c:pt idx="738">
                  <c:v>90.03584189867226</c:v>
                </c:pt>
                <c:pt idx="739">
                  <c:v>90.035978095302525</c:v>
                </c:pt>
                <c:pt idx="740">
                  <c:v>90.036114809450382</c:v>
                </c:pt>
                <c:pt idx="741">
                  <c:v>90.036252043082087</c:v>
                </c:pt>
                <c:pt idx="742">
                  <c:v>90.036389798171342</c:v>
                </c:pt>
                <c:pt idx="743">
                  <c:v>90.036528076699327</c:v>
                </c:pt>
                <c:pt idx="744">
                  <c:v>90.036666880654764</c:v>
                </c:pt>
                <c:pt idx="745">
                  <c:v>90.036806212033923</c:v>
                </c:pt>
                <c:pt idx="746">
                  <c:v>90.036946072840664</c:v>
                </c:pt>
                <c:pt idx="747">
                  <c:v>90.037086465086418</c:v>
                </c:pt>
                <c:pt idx="748">
                  <c:v>90.037227390790335</c:v>
                </c:pt>
                <c:pt idx="749">
                  <c:v>90.037368851979139</c:v>
                </c:pt>
                <c:pt idx="750">
                  <c:v>90.037510850687326</c:v>
                </c:pt>
                <c:pt idx="751">
                  <c:v>90.037653388957096</c:v>
                </c:pt>
                <c:pt idx="752">
                  <c:v>90.03779646883838</c:v>
                </c:pt>
                <c:pt idx="753">
                  <c:v>90.037940092388908</c:v>
                </c:pt>
                <c:pt idx="754">
                  <c:v>90.038084261674243</c:v>
                </c:pt>
                <c:pt idx="755">
                  <c:v>90.038228978767805</c:v>
                </c:pt>
                <c:pt idx="756">
                  <c:v>90.038374245750816</c:v>
                </c:pt>
                <c:pt idx="757">
                  <c:v>90.0385200647125</c:v>
                </c:pt>
                <c:pt idx="758">
                  <c:v>90.038666437749896</c:v>
                </c:pt>
                <c:pt idx="759">
                  <c:v>90.038813366968171</c:v>
                </c:pt>
                <c:pt idx="760">
                  <c:v>90.038960854480308</c:v>
                </c:pt>
                <c:pt idx="761">
                  <c:v>90.03910890240742</c:v>
                </c:pt>
                <c:pt idx="762">
                  <c:v>90.039257512878692</c:v>
                </c:pt>
                <c:pt idx="763">
                  <c:v>90.03940668803132</c:v>
                </c:pt>
                <c:pt idx="764">
                  <c:v>90.039556430010649</c:v>
                </c:pt>
                <c:pt idx="765">
                  <c:v>90.039706740970217</c:v>
                </c:pt>
                <c:pt idx="766">
                  <c:v>90.039857623071654</c:v>
                </c:pt>
                <c:pt idx="767">
                  <c:v>90.040009078484871</c:v>
                </c:pt>
                <c:pt idx="768">
                  <c:v>90.040161109387967</c:v>
                </c:pt>
                <c:pt idx="769">
                  <c:v>90.040313717967365</c:v>
                </c:pt>
                <c:pt idx="770">
                  <c:v>90.040466906417763</c:v>
                </c:pt>
                <c:pt idx="771">
                  <c:v>90.040620676942169</c:v>
                </c:pt>
                <c:pt idx="772">
                  <c:v>90.040775031752005</c:v>
                </c:pt>
                <c:pt idx="773">
                  <c:v>90.040929973067094</c:v>
                </c:pt>
                <c:pt idx="774">
                  <c:v>90.041085503115596</c:v>
                </c:pt>
                <c:pt idx="775">
                  <c:v>90.041241624134258</c:v>
                </c:pt>
                <c:pt idx="776">
                  <c:v>90.041398338368225</c:v>
                </c:pt>
                <c:pt idx="777">
                  <c:v>90.041555648071224</c:v>
                </c:pt>
                <c:pt idx="778">
                  <c:v>90.04171355550551</c:v>
                </c:pt>
                <c:pt idx="779">
                  <c:v>90.041872062941962</c:v>
                </c:pt>
                <c:pt idx="780">
                  <c:v>90.042031172660046</c:v>
                </c:pt>
                <c:pt idx="781">
                  <c:v>90.042190886947893</c:v>
                </c:pt>
                <c:pt idx="782">
                  <c:v>90.042351208102346</c:v>
                </c:pt>
                <c:pt idx="783">
                  <c:v>90.042512138428947</c:v>
                </c:pt>
                <c:pt idx="784">
                  <c:v>90.04267368024199</c:v>
                </c:pt>
                <c:pt idx="785">
                  <c:v>90.042835835864551</c:v>
                </c:pt>
                <c:pt idx="786">
                  <c:v>90.042998607628576</c:v>
                </c:pt>
                <c:pt idx="787">
                  <c:v>90.043161997874805</c:v>
                </c:pt>
                <c:pt idx="788">
                  <c:v>90.043326008952917</c:v>
                </c:pt>
                <c:pt idx="789">
                  <c:v>90.043490643221446</c:v>
                </c:pt>
                <c:pt idx="790">
                  <c:v>90.043655903047977</c:v>
                </c:pt>
                <c:pt idx="791">
                  <c:v>90.043821790809005</c:v>
                </c:pt>
                <c:pt idx="792">
                  <c:v>90.043988308890064</c:v>
                </c:pt>
                <c:pt idx="793">
                  <c:v>90.044155459685783</c:v>
                </c:pt>
                <c:pt idx="794">
                  <c:v>90.044323245599855</c:v>
                </c:pt>
                <c:pt idx="795">
                  <c:v>90.044491669045101</c:v>
                </c:pt>
                <c:pt idx="796">
                  <c:v>90.044660732443475</c:v>
                </c:pt>
                <c:pt idx="797">
                  <c:v>90.044830438226214</c:v>
                </c:pt>
                <c:pt idx="798">
                  <c:v>90.045000788833718</c:v>
                </c:pt>
                <c:pt idx="799">
                  <c:v>90.045171786715642</c:v>
                </c:pt>
                <c:pt idx="800">
                  <c:v>90.045343434330974</c:v>
                </c:pt>
                <c:pt idx="801">
                  <c:v>90.04551573414804</c:v>
                </c:pt>
                <c:pt idx="802">
                  <c:v>90.045688688644503</c:v>
                </c:pt>
                <c:pt idx="803">
                  <c:v>90.045862300307505</c:v>
                </c:pt>
                <c:pt idx="804">
                  <c:v>90.046036571633564</c:v>
                </c:pt>
                <c:pt idx="805">
                  <c:v>90.046211505128696</c:v>
                </c:pt>
                <c:pt idx="806">
                  <c:v>90.046387103308419</c:v>
                </c:pt>
                <c:pt idx="807">
                  <c:v>90.046563368697832</c:v>
                </c:pt>
                <c:pt idx="808">
                  <c:v>90.046740303831626</c:v>
                </c:pt>
                <c:pt idx="809">
                  <c:v>90.04691791125407</c:v>
                </c:pt>
                <c:pt idx="810">
                  <c:v>90.047096193519124</c:v>
                </c:pt>
                <c:pt idx="811">
                  <c:v>90.047275153190427</c:v>
                </c:pt>
                <c:pt idx="812">
                  <c:v>90.047454792841407</c:v>
                </c:pt>
                <c:pt idx="813">
                  <c:v>90.047635115055172</c:v>
                </c:pt>
                <c:pt idx="814">
                  <c:v>90.047816122424692</c:v>
                </c:pt>
                <c:pt idx="815">
                  <c:v>90.047997817552812</c:v>
                </c:pt>
                <c:pt idx="816">
                  <c:v>90.048180203052198</c:v>
                </c:pt>
                <c:pt idx="817">
                  <c:v>90.04836328154542</c:v>
                </c:pt>
                <c:pt idx="818">
                  <c:v>90.048547055665082</c:v>
                </c:pt>
                <c:pt idx="819">
                  <c:v>90.048731528053708</c:v>
                </c:pt>
                <c:pt idx="820">
                  <c:v>90.048916701363964</c:v>
                </c:pt>
                <c:pt idx="821">
                  <c:v>90.049102578258413</c:v>
                </c:pt>
                <c:pt idx="822">
                  <c:v>90.049289161409902</c:v>
                </c:pt>
                <c:pt idx="823">
                  <c:v>90.049476453501313</c:v>
                </c:pt>
                <c:pt idx="824">
                  <c:v>90.049664457225745</c:v>
                </c:pt>
                <c:pt idx="825">
                  <c:v>90.049853175286543</c:v>
                </c:pt>
                <c:pt idx="826">
                  <c:v>90.05004261039727</c:v>
                </c:pt>
                <c:pt idx="827">
                  <c:v>90.05023276528182</c:v>
                </c:pt>
                <c:pt idx="828">
                  <c:v>90.050423642674446</c:v>
                </c:pt>
                <c:pt idx="829">
                  <c:v>90.050615245319719</c:v>
                </c:pt>
                <c:pt idx="830">
                  <c:v>90.050807575972726</c:v>
                </c:pt>
                <c:pt idx="831">
                  <c:v>90.051000637398886</c:v>
                </c:pt>
                <c:pt idx="832">
                  <c:v>90.051194432374231</c:v>
                </c:pt>
                <c:pt idx="833">
                  <c:v>90.051388963685284</c:v>
                </c:pt>
                <c:pt idx="834">
                  <c:v>90.051584234129109</c:v>
                </c:pt>
                <c:pt idx="835">
                  <c:v>90.051780246513445</c:v>
                </c:pt>
                <c:pt idx="836">
                  <c:v>90.051977003656674</c:v>
                </c:pt>
                <c:pt idx="837">
                  <c:v>90.052174508387864</c:v>
                </c:pt>
                <c:pt idx="838">
                  <c:v>90.052372763546842</c:v>
                </c:pt>
                <c:pt idx="839">
                  <c:v>90.052571771984162</c:v>
                </c:pt>
                <c:pt idx="840">
                  <c:v>90.052771536561295</c:v>
                </c:pt>
                <c:pt idx="841">
                  <c:v>90.052972060150466</c:v>
                </c:pt>
                <c:pt idx="842">
                  <c:v>90.053173345634889</c:v>
                </c:pt>
                <c:pt idx="843">
                  <c:v>90.053375395908674</c:v>
                </c:pt>
                <c:pt idx="844">
                  <c:v>90.053578213876918</c:v>
                </c:pt>
                <c:pt idx="845">
                  <c:v>90.053781802455745</c:v>
                </c:pt>
                <c:pt idx="846">
                  <c:v>90.053986164572393</c:v>
                </c:pt>
                <c:pt idx="847">
                  <c:v>90.05419130316514</c:v>
                </c:pt>
                <c:pt idx="848">
                  <c:v>90.054397221183478</c:v>
                </c:pt>
                <c:pt idx="849">
                  <c:v>90.054603921588082</c:v>
                </c:pt>
                <c:pt idx="850">
                  <c:v>90.054811407350797</c:v>
                </c:pt>
                <c:pt idx="851">
                  <c:v>90.055019681454823</c:v>
                </c:pt>
                <c:pt idx="852">
                  <c:v>90.055228746894699</c:v>
                </c:pt>
                <c:pt idx="853">
                  <c:v>90.055438606676219</c:v>
                </c:pt>
                <c:pt idx="854">
                  <c:v>90.055649263816719</c:v>
                </c:pt>
                <c:pt idx="855">
                  <c:v>90.055860721344899</c:v>
                </c:pt>
                <c:pt idx="856">
                  <c:v>90.056072982300989</c:v>
                </c:pt>
                <c:pt idx="857">
                  <c:v>90.056286049736741</c:v>
                </c:pt>
                <c:pt idx="858">
                  <c:v>90.056499926715489</c:v>
                </c:pt>
                <c:pt idx="859">
                  <c:v>90.05671461631222</c:v>
                </c:pt>
                <c:pt idx="860">
                  <c:v>90.056930121613561</c:v>
                </c:pt>
                <c:pt idx="861">
                  <c:v>90.057146445717876</c:v>
                </c:pt>
                <c:pt idx="862">
                  <c:v>90.057363591735239</c:v>
                </c:pt>
                <c:pt idx="863">
                  <c:v>90.05758156278759</c:v>
                </c:pt>
                <c:pt idx="864">
                  <c:v>90.057800362008706</c:v>
                </c:pt>
                <c:pt idx="865">
                  <c:v>90.058019992544189</c:v>
                </c:pt>
                <c:pt idx="866">
                  <c:v>90.05824045755169</c:v>
                </c:pt>
                <c:pt idx="867">
                  <c:v>90.058461760200757</c:v>
                </c:pt>
                <c:pt idx="868">
                  <c:v>90.058683903672986</c:v>
                </c:pt>
                <c:pt idx="869">
                  <c:v>90.058906891162081</c:v>
                </c:pt>
                <c:pt idx="870">
                  <c:v>90.059130725873786</c:v>
                </c:pt>
                <c:pt idx="871">
                  <c:v>90.059355411026118</c:v>
                </c:pt>
                <c:pt idx="872">
                  <c:v>90.059580949849192</c:v>
                </c:pt>
                <c:pt idx="873">
                  <c:v>90.059807345585497</c:v>
                </c:pt>
                <c:pt idx="874">
                  <c:v>90.060034601489704</c:v>
                </c:pt>
                <c:pt idx="875">
                  <c:v>90.060262720828959</c:v>
                </c:pt>
                <c:pt idx="876">
                  <c:v>90.060491706882701</c:v>
                </c:pt>
                <c:pt idx="877">
                  <c:v>90.060721562942888</c:v>
                </c:pt>
                <c:pt idx="878">
                  <c:v>90.060952292313885</c:v>
                </c:pt>
                <c:pt idx="879">
                  <c:v>90.061183898312692</c:v>
                </c:pt>
                <c:pt idx="880">
                  <c:v>90.061416384268824</c:v>
                </c:pt>
                <c:pt idx="881">
                  <c:v>90.061649753524463</c:v>
                </c:pt>
                <c:pt idx="882">
                  <c:v>90.061884009434479</c:v>
                </c:pt>
                <c:pt idx="883">
                  <c:v>90.062119155366418</c:v>
                </c:pt>
                <c:pt idx="884">
                  <c:v>90.062355194700686</c:v>
                </c:pt>
                <c:pt idx="885">
                  <c:v>90.062592130830424</c:v>
                </c:pt>
                <c:pt idx="886">
                  <c:v>90.062829967161733</c:v>
                </c:pt>
                <c:pt idx="887">
                  <c:v>90.063068707113587</c:v>
                </c:pt>
                <c:pt idx="888">
                  <c:v>90.063308354117908</c:v>
                </c:pt>
                <c:pt idx="889">
                  <c:v>90.063548911619719</c:v>
                </c:pt>
                <c:pt idx="890">
                  <c:v>90.063790383077063</c:v>
                </c:pt>
                <c:pt idx="891">
                  <c:v>90.064032771961067</c:v>
                </c:pt>
                <c:pt idx="892">
                  <c:v>90.064276081756077</c:v>
                </c:pt>
                <c:pt idx="893">
                  <c:v>90.064520315959697</c:v>
                </c:pt>
                <c:pt idx="894">
                  <c:v>90.064765478082677</c:v>
                </c:pt>
                <c:pt idx="895">
                  <c:v>90.065011571649222</c:v>
                </c:pt>
                <c:pt idx="896">
                  <c:v>90.065258600196785</c:v>
                </c:pt>
                <c:pt idx="897">
                  <c:v>90.065506567276344</c:v>
                </c:pt>
                <c:pt idx="898">
                  <c:v>90.065755476452281</c:v>
                </c:pt>
                <c:pt idx="899">
                  <c:v>90.066005331302534</c:v>
                </c:pt>
                <c:pt idx="900">
                  <c:v>90.066256135418584</c:v>
                </c:pt>
                <c:pt idx="901">
                  <c:v>90.066507892405539</c:v>
                </c:pt>
                <c:pt idx="902">
                  <c:v>90.066760605882237</c:v>
                </c:pt>
                <c:pt idx="903">
                  <c:v>90.067014279481143</c:v>
                </c:pt>
                <c:pt idx="904">
                  <c:v>90.067268916848604</c:v>
                </c:pt>
                <c:pt idx="905">
                  <c:v>90.067524521644756</c:v>
                </c:pt>
                <c:pt idx="906">
                  <c:v>90.067781097543588</c:v>
                </c:pt>
                <c:pt idx="907">
                  <c:v>90.06803864823307</c:v>
                </c:pt>
                <c:pt idx="908">
                  <c:v>90.068297177415133</c:v>
                </c:pt>
                <c:pt idx="909">
                  <c:v>90.068556688805785</c:v>
                </c:pt>
                <c:pt idx="910">
                  <c:v>90.068817186135064</c:v>
                </c:pt>
                <c:pt idx="911">
                  <c:v>90.069078673147217</c:v>
                </c:pt>
                <c:pt idx="912">
                  <c:v>90.069341153600675</c:v>
                </c:pt>
                <c:pt idx="913">
                  <c:v>90.06960463126812</c:v>
                </c:pt>
                <c:pt idx="914">
                  <c:v>90.069869109936519</c:v>
                </c:pt>
                <c:pt idx="915">
                  <c:v>90.070134593407246</c:v>
                </c:pt>
                <c:pt idx="916">
                  <c:v>90.070401085496087</c:v>
                </c:pt>
                <c:pt idx="917">
                  <c:v>90.07066859003325</c:v>
                </c:pt>
                <c:pt idx="918">
                  <c:v>90.070937110863525</c:v>
                </c:pt>
                <c:pt idx="919">
                  <c:v>90.071206651846254</c:v>
                </c:pt>
                <c:pt idx="920">
                  <c:v>90.071477216855413</c:v>
                </c:pt>
                <c:pt idx="921">
                  <c:v>90.071748809779692</c:v>
                </c:pt>
                <c:pt idx="922">
                  <c:v>90.072021434522526</c:v>
                </c:pt>
                <c:pt idx="923">
                  <c:v>90.072295095002104</c:v>
                </c:pt>
                <c:pt idx="924">
                  <c:v>90.072569795151537</c:v>
                </c:pt>
                <c:pt idx="925">
                  <c:v>90.072845538918827</c:v>
                </c:pt>
                <c:pt idx="926">
                  <c:v>90.073122330266955</c:v>
                </c:pt>
                <c:pt idx="927">
                  <c:v>90.07340017317388</c:v>
                </c:pt>
                <c:pt idx="928">
                  <c:v>90.073679071632696</c:v>
                </c:pt>
                <c:pt idx="929">
                  <c:v>90.073959029651661</c:v>
                </c:pt>
                <c:pt idx="930">
                  <c:v>90.074240051254179</c:v>
                </c:pt>
                <c:pt idx="931">
                  <c:v>90.074522140478891</c:v>
                </c:pt>
                <c:pt idx="932">
                  <c:v>90.074805301379854</c:v>
                </c:pt>
                <c:pt idx="933">
                  <c:v>90.07508953802639</c:v>
                </c:pt>
                <c:pt idx="934">
                  <c:v>90.075374854503281</c:v>
                </c:pt>
                <c:pt idx="935">
                  <c:v>90.075661254910827</c:v>
                </c:pt>
                <c:pt idx="936">
                  <c:v>90.075948743364847</c:v>
                </c:pt>
                <c:pt idx="937">
                  <c:v>90.076237323996779</c:v>
                </c:pt>
                <c:pt idx="938">
                  <c:v>90.076527000953675</c:v>
                </c:pt>
                <c:pt idx="939">
                  <c:v>90.076817778398407</c:v>
                </c:pt>
                <c:pt idx="940">
                  <c:v>90.077109660509564</c:v>
                </c:pt>
                <c:pt idx="941">
                  <c:v>90.077402651481535</c:v>
                </c:pt>
                <c:pt idx="942">
                  <c:v>90.077696755524713</c:v>
                </c:pt>
                <c:pt idx="943">
                  <c:v>90.077991976865349</c:v>
                </c:pt>
                <c:pt idx="944">
                  <c:v>90.078288319745823</c:v>
                </c:pt>
                <c:pt idx="945">
                  <c:v>90.07858578842449</c:v>
                </c:pt>
                <c:pt idx="946">
                  <c:v>90.078884387175918</c:v>
                </c:pt>
                <c:pt idx="947">
                  <c:v>90.079184120290847</c:v>
                </c:pt>
                <c:pt idx="948">
                  <c:v>90.079484992076303</c:v>
                </c:pt>
                <c:pt idx="949">
                  <c:v>90.079787006855653</c:v>
                </c:pt>
                <c:pt idx="950">
                  <c:v>90.080090168968567</c:v>
                </c:pt>
                <c:pt idx="951">
                  <c:v>90.080394482771254</c:v>
                </c:pt>
                <c:pt idx="952">
                  <c:v>90.08069995263638</c:v>
                </c:pt>
                <c:pt idx="953">
                  <c:v>90.081006582953236</c:v>
                </c:pt>
                <c:pt idx="954">
                  <c:v>90.081314378127715</c:v>
                </c:pt>
                <c:pt idx="955">
                  <c:v>90.081623342582404</c:v>
                </c:pt>
                <c:pt idx="956">
                  <c:v>90.081933480756632</c:v>
                </c:pt>
                <c:pt idx="957">
                  <c:v>90.082244797106654</c:v>
                </c:pt>
                <c:pt idx="958">
                  <c:v>90.082557296105449</c:v>
                </c:pt>
                <c:pt idx="959">
                  <c:v>90.082870982243122</c:v>
                </c:pt>
                <c:pt idx="960">
                  <c:v>90.083185860026688</c:v>
                </c:pt>
                <c:pt idx="961">
                  <c:v>90.083501933980244</c:v>
                </c:pt>
                <c:pt idx="962">
                  <c:v>90.083819208645068</c:v>
                </c:pt>
                <c:pt idx="963">
                  <c:v>90.084137688579617</c:v>
                </c:pt>
                <c:pt idx="964">
                  <c:v>90.084457378359659</c:v>
                </c:pt>
                <c:pt idx="965">
                  <c:v>90.084778282578284</c:v>
                </c:pt>
                <c:pt idx="966">
                  <c:v>90.085100405845964</c:v>
                </c:pt>
                <c:pt idx="967">
                  <c:v>90.085423752790661</c:v>
                </c:pt>
                <c:pt idx="968">
                  <c:v>90.085748328057861</c:v>
                </c:pt>
                <c:pt idx="969">
                  <c:v>90.086074136310671</c:v>
                </c:pt>
                <c:pt idx="970">
                  <c:v>90.086401182229849</c:v>
                </c:pt>
                <c:pt idx="971">
                  <c:v>90.086729470513902</c:v>
                </c:pt>
                <c:pt idx="972">
                  <c:v>90.087059005879127</c:v>
                </c:pt>
                <c:pt idx="973">
                  <c:v>90.087389793059671</c:v>
                </c:pt>
                <c:pt idx="974">
                  <c:v>90.087721836807674</c:v>
                </c:pt>
                <c:pt idx="975">
                  <c:v>90.088055141893236</c:v>
                </c:pt>
                <c:pt idx="976">
                  <c:v>90.088389713104505</c:v>
                </c:pt>
                <c:pt idx="977">
                  <c:v>90.088725555247834</c:v>
                </c:pt>
                <c:pt idx="978">
                  <c:v>90.089062673147708</c:v>
                </c:pt>
                <c:pt idx="979">
                  <c:v>90.089401071646961</c:v>
                </c:pt>
                <c:pt idx="980">
                  <c:v>90.089740755606712</c:v>
                </c:pt>
                <c:pt idx="981">
                  <c:v>90.090081729906544</c:v>
                </c:pt>
                <c:pt idx="982">
                  <c:v>90.090423999444482</c:v>
                </c:pt>
                <c:pt idx="983">
                  <c:v>90.090767569137128</c:v>
                </c:pt>
                <c:pt idx="984">
                  <c:v>90.091112443919684</c:v>
                </c:pt>
                <c:pt idx="985">
                  <c:v>90.091458628746054</c:v>
                </c:pt>
                <c:pt idx="986">
                  <c:v>90.091806128588942</c:v>
                </c:pt>
                <c:pt idx="987">
                  <c:v>90.092154948439841</c:v>
                </c:pt>
                <c:pt idx="988">
                  <c:v>90.092505093309128</c:v>
                </c:pt>
                <c:pt idx="989">
                  <c:v>90.09285656822621</c:v>
                </c:pt>
                <c:pt idx="990">
                  <c:v>90.093209378239507</c:v>
                </c:pt>
                <c:pt idx="991">
                  <c:v>90.093563528416581</c:v>
                </c:pt>
                <c:pt idx="992">
                  <c:v>90.09391902384418</c:v>
                </c:pt>
                <c:pt idx="993">
                  <c:v>90.094275869628262</c:v>
                </c:pt>
                <c:pt idx="994">
                  <c:v>90.094634070894188</c:v>
                </c:pt>
                <c:pt idx="995">
                  <c:v>90.094993632786711</c:v>
                </c:pt>
                <c:pt idx="996">
                  <c:v>90.095354560470042</c:v>
                </c:pt>
                <c:pt idx="997">
                  <c:v>90.095716859127947</c:v>
                </c:pt>
                <c:pt idx="998">
                  <c:v>90.096080533963871</c:v>
                </c:pt>
                <c:pt idx="999">
                  <c:v>90.096445590200886</c:v>
                </c:pt>
                <c:pt idx="1000">
                  <c:v>90.096812033081846</c:v>
                </c:pt>
                <c:pt idx="1001">
                  <c:v>90.097179867869514</c:v>
                </c:pt>
                <c:pt idx="1002">
                  <c:v>90.097549099846546</c:v>
                </c:pt>
                <c:pt idx="1003">
                  <c:v>90.097919734315582</c:v>
                </c:pt>
                <c:pt idx="1004">
                  <c:v>90.098291776599368</c:v>
                </c:pt>
                <c:pt idx="1005">
                  <c:v>90.09866523204073</c:v>
                </c:pt>
                <c:pt idx="1006">
                  <c:v>90.099040106002818</c:v>
                </c:pt>
                <c:pt idx="1007">
                  <c:v>90.099416403869014</c:v>
                </c:pt>
                <c:pt idx="1008">
                  <c:v>90.099794131043055</c:v>
                </c:pt>
                <c:pt idx="1009">
                  <c:v>90.100173292949236</c:v>
                </c:pt>
                <c:pt idx="1010">
                  <c:v>90.100553895032292</c:v>
                </c:pt>
                <c:pt idx="1011">
                  <c:v>90.100935942757573</c:v>
                </c:pt>
                <c:pt idx="1012">
                  <c:v>90.101319441611167</c:v>
                </c:pt>
                <c:pt idx="1013">
                  <c:v>90.10170439709988</c:v>
                </c:pt>
                <c:pt idx="1014">
                  <c:v>90.102090814751335</c:v>
                </c:pt>
                <c:pt idx="1015">
                  <c:v>90.102478700114148</c:v>
                </c:pt>
                <c:pt idx="1016">
                  <c:v>90.102868058757863</c:v>
                </c:pt>
                <c:pt idx="1017">
                  <c:v>90.103258896273132</c:v>
                </c:pt>
                <c:pt idx="1018">
                  <c:v>90.103651218271779</c:v>
                </c:pt>
                <c:pt idx="1019">
                  <c:v>90.104045030386814</c:v>
                </c:pt>
                <c:pt idx="1020">
                  <c:v>90.104440338272624</c:v>
                </c:pt>
                <c:pt idx="1021">
                  <c:v>90.104837147604897</c:v>
                </c:pt>
                <c:pt idx="1022">
                  <c:v>90.105235464080934</c:v>
                </c:pt>
                <c:pt idx="1023">
                  <c:v>90.105635293419425</c:v>
                </c:pt>
                <c:pt idx="1024">
                  <c:v>90.106036641360845</c:v>
                </c:pt>
                <c:pt idx="1025">
                  <c:v>90.106439513667297</c:v>
                </c:pt>
                <c:pt idx="1026">
                  <c:v>90.106843916122671</c:v>
                </c:pt>
                <c:pt idx="1027">
                  <c:v>90.107249854532824</c:v>
                </c:pt>
                <c:pt idx="1028">
                  <c:v>90.107657334725488</c:v>
                </c:pt>
                <c:pt idx="1029">
                  <c:v>90.108066362550517</c:v>
                </c:pt>
                <c:pt idx="1030">
                  <c:v>90.108476943879793</c:v>
                </c:pt>
                <c:pt idx="1031">
                  <c:v>90.108889084607483</c:v>
                </c:pt>
                <c:pt idx="1032">
                  <c:v>90.109302790650048</c:v>
                </c:pt>
                <c:pt idx="1033">
                  <c:v>90.109718067946275</c:v>
                </c:pt>
                <c:pt idx="1034">
                  <c:v>90.110134922457462</c:v>
                </c:pt>
                <c:pt idx="1035">
                  <c:v>90.110553360167415</c:v>
                </c:pt>
                <c:pt idx="1036">
                  <c:v>90.110973387082595</c:v>
                </c:pt>
                <c:pt idx="1037">
                  <c:v>90.111395009232155</c:v>
                </c:pt>
                <c:pt idx="1038">
                  <c:v>90.111818232668057</c:v>
                </c:pt>
                <c:pt idx="1039">
                  <c:v>90.112243063465158</c:v>
                </c:pt>
                <c:pt idx="1040">
                  <c:v>90.112669507721264</c:v>
                </c:pt>
                <c:pt idx="1041">
                  <c:v>90.113097571557262</c:v>
                </c:pt>
                <c:pt idx="1042">
                  <c:v>90.113527261117113</c:v>
                </c:pt>
                <c:pt idx="1043">
                  <c:v>90.113958582568117</c:v>
                </c:pt>
                <c:pt idx="1044">
                  <c:v>90.114391542100805</c:v>
                </c:pt>
                <c:pt idx="1045">
                  <c:v>90.114826145929115</c:v>
                </c:pt>
                <c:pt idx="1046">
                  <c:v>90.115262400290547</c:v>
                </c:pt>
                <c:pt idx="1047">
                  <c:v>90.115700311446076</c:v>
                </c:pt>
                <c:pt idx="1048">
                  <c:v>90.116139885680425</c:v>
                </c:pt>
                <c:pt idx="1049">
                  <c:v>90.116581129302034</c:v>
                </c:pt>
                <c:pt idx="1050">
                  <c:v>90.117024048643174</c:v>
                </c:pt>
                <c:pt idx="1051">
                  <c:v>90.11746865006009</c:v>
                </c:pt>
                <c:pt idx="1052">
                  <c:v>90.117914939933044</c:v>
                </c:pt>
                <c:pt idx="1053">
                  <c:v>90.118362924666343</c:v>
                </c:pt>
                <c:pt idx="1054">
                  <c:v>90.118812610688593</c:v>
                </c:pt>
                <c:pt idx="1055">
                  <c:v>90.119264004452603</c:v>
                </c:pt>
                <c:pt idx="1056">
                  <c:v>90.119717112435652</c:v>
                </c:pt>
                <c:pt idx="1057">
                  <c:v>90.120171941139404</c:v>
                </c:pt>
                <c:pt idx="1058">
                  <c:v>90.120628497090152</c:v>
                </c:pt>
                <c:pt idx="1059">
                  <c:v>90.121086786838845</c:v>
                </c:pt>
                <c:pt idx="1060">
                  <c:v>90.121546816961128</c:v>
                </c:pt>
                <c:pt idx="1061">
                  <c:v>90.122008594057533</c:v>
                </c:pt>
                <c:pt idx="1062">
                  <c:v>90.122472124753543</c:v>
                </c:pt>
                <c:pt idx="1063">
                  <c:v>90.12293741569961</c:v>
                </c:pt>
                <c:pt idx="1064">
                  <c:v>90.123404473571355</c:v>
                </c:pt>
                <c:pt idx="1065">
                  <c:v>90.123873305069608</c:v>
                </c:pt>
                <c:pt idx="1066">
                  <c:v>90.124343916920438</c:v>
                </c:pt>
                <c:pt idx="1067">
                  <c:v>90.124816315875449</c:v>
                </c:pt>
                <c:pt idx="1068">
                  <c:v>90.125290508711657</c:v>
                </c:pt>
                <c:pt idx="1069">
                  <c:v>90.125766502231642</c:v>
                </c:pt>
                <c:pt idx="1070">
                  <c:v>90.126244303263746</c:v>
                </c:pt>
                <c:pt idx="1071">
                  <c:v>90.126723918662066</c:v>
                </c:pt>
                <c:pt idx="1072">
                  <c:v>90.127205355306543</c:v>
                </c:pt>
                <c:pt idx="1073">
                  <c:v>90.127688620103186</c:v>
                </c:pt>
                <c:pt idx="1074">
                  <c:v>90.128173719983977</c:v>
                </c:pt>
                <c:pt idx="1075">
                  <c:v>90.128660661907105</c:v>
                </c:pt>
                <c:pt idx="1076">
                  <c:v>90.129149452857092</c:v>
                </c:pt>
                <c:pt idx="1077">
                  <c:v>90.129640099844707</c:v>
                </c:pt>
                <c:pt idx="1078">
                  <c:v>90.13013260990725</c:v>
                </c:pt>
                <c:pt idx="1079">
                  <c:v>90.130626990108624</c:v>
                </c:pt>
                <c:pt idx="1080">
                  <c:v>90.131123247539279</c:v>
                </c:pt>
                <c:pt idx="1081">
                  <c:v>90.131621389316564</c:v>
                </c:pt>
                <c:pt idx="1082">
                  <c:v>90.132121422584575</c:v>
                </c:pt>
                <c:pt idx="1083">
                  <c:v>90.132623354514422</c:v>
                </c:pt>
                <c:pt idx="1084">
                  <c:v>90.133127192304258</c:v>
                </c:pt>
                <c:pt idx="1085">
                  <c:v>90.133632943179435</c:v>
                </c:pt>
                <c:pt idx="1086">
                  <c:v>90.134140614392507</c:v>
                </c:pt>
                <c:pt idx="1087">
                  <c:v>90.134650213223424</c:v>
                </c:pt>
                <c:pt idx="1088">
                  <c:v>90.135161746979634</c:v>
                </c:pt>
                <c:pt idx="1089">
                  <c:v>90.135675222996085</c:v>
                </c:pt>
                <c:pt idx="1090">
                  <c:v>90.136190648635434</c:v>
                </c:pt>
                <c:pt idx="1091">
                  <c:v>90.136708031288123</c:v>
                </c:pt>
                <c:pt idx="1092">
                  <c:v>90.13722737837243</c:v>
                </c:pt>
                <c:pt idx="1093">
                  <c:v>90.137748697334644</c:v>
                </c:pt>
                <c:pt idx="1094">
                  <c:v>90.138271995649148</c:v>
                </c:pt>
                <c:pt idx="1095">
                  <c:v>90.138797280818466</c:v>
                </c:pt>
                <c:pt idx="1096">
                  <c:v>90.139324560373453</c:v>
                </c:pt>
                <c:pt idx="1097">
                  <c:v>90.139853841873361</c:v>
                </c:pt>
                <c:pt idx="1098">
                  <c:v>90.140385132905919</c:v>
                </c:pt>
                <c:pt idx="1099">
                  <c:v>90.140918441087493</c:v>
                </c:pt>
                <c:pt idx="1100">
                  <c:v>90.141453774063137</c:v>
                </c:pt>
                <c:pt idx="1101">
                  <c:v>90.141991139506771</c:v>
                </c:pt>
                <c:pt idx="1102">
                  <c:v>90.142530545121204</c:v>
                </c:pt>
                <c:pt idx="1103">
                  <c:v>90.143071998638263</c:v>
                </c:pt>
                <c:pt idx="1104">
                  <c:v>90.143615507818978</c:v>
                </c:pt>
                <c:pt idx="1105">
                  <c:v>90.144161080453571</c:v>
                </c:pt>
                <c:pt idx="1106">
                  <c:v>90.144708724361678</c:v>
                </c:pt>
                <c:pt idx="1107">
                  <c:v>90.145258447392351</c:v>
                </c:pt>
                <c:pt idx="1108">
                  <c:v>90.145810257424273</c:v>
                </c:pt>
                <c:pt idx="1109">
                  <c:v>90.146364162365771</c:v>
                </c:pt>
                <c:pt idx="1110">
                  <c:v>90.146920170154971</c:v>
                </c:pt>
                <c:pt idx="1111">
                  <c:v>90.147478288759928</c:v>
                </c:pt>
                <c:pt idx="1112">
                  <c:v>90.148038526178723</c:v>
                </c:pt>
                <c:pt idx="1113">
                  <c:v>90.148600890439511</c:v>
                </c:pt>
                <c:pt idx="1114">
                  <c:v>90.149165389600796</c:v>
                </c:pt>
                <c:pt idx="1115">
                  <c:v>90.149732031751284</c:v>
                </c:pt>
                <c:pt idx="1116">
                  <c:v>90.150300825010277</c:v>
                </c:pt>
                <c:pt idx="1117">
                  <c:v>90.150871777527584</c:v>
                </c:pt>
                <c:pt idx="1118">
                  <c:v>90.151444897483756</c:v>
                </c:pt>
                <c:pt idx="1119">
                  <c:v>90.152020193090095</c:v>
                </c:pt>
                <c:pt idx="1120">
                  <c:v>90.152597672588826</c:v>
                </c:pt>
                <c:pt idx="1121">
                  <c:v>90.153177344253223</c:v>
                </c:pt>
                <c:pt idx="1122">
                  <c:v>90.153759216387755</c:v>
                </c:pt>
                <c:pt idx="1123">
                  <c:v>90.15434329732804</c:v>
                </c:pt>
                <c:pt idx="1124">
                  <c:v>90.154929595441175</c:v>
                </c:pt>
                <c:pt idx="1125">
                  <c:v>90.155518119125716</c:v>
                </c:pt>
                <c:pt idx="1126">
                  <c:v>90.1561088768118</c:v>
                </c:pt>
                <c:pt idx="1127">
                  <c:v>90.15670187696135</c:v>
                </c:pt>
                <c:pt idx="1128">
                  <c:v>90.157297128068066</c:v>
                </c:pt>
                <c:pt idx="1129">
                  <c:v>90.157894638657652</c:v>
                </c:pt>
                <c:pt idx="1130">
                  <c:v>90.158494417287841</c:v>
                </c:pt>
                <c:pt idx="1131">
                  <c:v>90.15909647254864</c:v>
                </c:pt>
                <c:pt idx="1132">
                  <c:v>90.159700813062344</c:v>
                </c:pt>
                <c:pt idx="1133">
                  <c:v>90.160307447483603</c:v>
                </c:pt>
                <c:pt idx="1134">
                  <c:v>90.160916384499728</c:v>
                </c:pt>
                <c:pt idx="1135">
                  <c:v>90.161527632830669</c:v>
                </c:pt>
                <c:pt idx="1136">
                  <c:v>90.162141201229147</c:v>
                </c:pt>
                <c:pt idx="1137">
                  <c:v>90.162757098480753</c:v>
                </c:pt>
                <c:pt idx="1138">
                  <c:v>90.163375333404261</c:v>
                </c:pt>
                <c:pt idx="1139">
                  <c:v>90.163995914851469</c:v>
                </c:pt>
                <c:pt idx="1140">
                  <c:v>90.164618851707488</c:v>
                </c:pt>
                <c:pt idx="1141">
                  <c:v>90.165244152890878</c:v>
                </c:pt>
                <c:pt idx="1142">
                  <c:v>90.165871827353641</c:v>
                </c:pt>
                <c:pt idx="1143">
                  <c:v>90.166501884081498</c:v>
                </c:pt>
                <c:pt idx="1144">
                  <c:v>90.167134332093894</c:v>
                </c:pt>
                <c:pt idx="1145">
                  <c:v>90.167769180444225</c:v>
                </c:pt>
                <c:pt idx="1146">
                  <c:v>90.168406438219819</c:v>
                </c:pt>
                <c:pt idx="1147">
                  <c:v>90.169046114542226</c:v>
                </c:pt>
                <c:pt idx="1148">
                  <c:v>90.169688218567231</c:v>
                </c:pt>
                <c:pt idx="1149">
                  <c:v>90.170332759485035</c:v>
                </c:pt>
                <c:pt idx="1150">
                  <c:v>90.170979746520317</c:v>
                </c:pt>
                <c:pt idx="1151">
                  <c:v>90.171629188932485</c:v>
                </c:pt>
                <c:pt idx="1152">
                  <c:v>90.172281096015624</c:v>
                </c:pt>
                <c:pt idx="1153">
                  <c:v>90.172935477098804</c:v>
                </c:pt>
                <c:pt idx="1154">
                  <c:v>90.173592341546041</c:v>
                </c:pt>
                <c:pt idx="1155">
                  <c:v>90.174251698756635</c:v>
                </c:pt>
                <c:pt idx="1156">
                  <c:v>90.174913558165045</c:v>
                </c:pt>
                <c:pt idx="1157">
                  <c:v>90.175577929241229</c:v>
                </c:pt>
                <c:pt idx="1158">
                  <c:v>90.176244821490627</c:v>
                </c:pt>
                <c:pt idx="1159">
                  <c:v>90.176914244454423</c:v>
                </c:pt>
                <c:pt idx="1160">
                  <c:v>90.177586207709581</c:v>
                </c:pt>
                <c:pt idx="1161">
                  <c:v>90.178260720868977</c:v>
                </c:pt>
                <c:pt idx="1162">
                  <c:v>90.178937793581596</c:v>
                </c:pt>
                <c:pt idx="1163">
                  <c:v>90.179617435532592</c:v>
                </c:pt>
                <c:pt idx="1164">
                  <c:v>90.180299656443495</c:v>
                </c:pt>
                <c:pt idx="1165">
                  <c:v>90.180984466072218</c:v>
                </c:pt>
                <c:pt idx="1166">
                  <c:v>90.181671874213393</c:v>
                </c:pt>
                <c:pt idx="1167">
                  <c:v>90.182361890698289</c:v>
                </c:pt>
                <c:pt idx="1168">
                  <c:v>90.183054525395079</c:v>
                </c:pt>
                <c:pt idx="1169">
                  <c:v>90.1837497882089</c:v>
                </c:pt>
                <c:pt idx="1170">
                  <c:v>90.184447689082106</c:v>
                </c:pt>
                <c:pt idx="1171">
                  <c:v>90.185148237994255</c:v>
                </c:pt>
                <c:pt idx="1172">
                  <c:v>90.18585144496231</c:v>
                </c:pt>
                <c:pt idx="1173">
                  <c:v>90.186557320040819</c:v>
                </c:pt>
                <c:pt idx="1174">
                  <c:v>90.187265873322005</c:v>
                </c:pt>
                <c:pt idx="1175">
                  <c:v>90.187977114935904</c:v>
                </c:pt>
                <c:pt idx="1176">
                  <c:v>90.188691055050413</c:v>
                </c:pt>
                <c:pt idx="1177">
                  <c:v>90.189407703871694</c:v>
                </c:pt>
                <c:pt idx="1178">
                  <c:v>90.190127071644014</c:v>
                </c:pt>
                <c:pt idx="1179">
                  <c:v>90.190849168650033</c:v>
                </c:pt>
                <c:pt idx="1180">
                  <c:v>90.191574005210995</c:v>
                </c:pt>
                <c:pt idx="1181">
                  <c:v>90.1923015916867</c:v>
                </c:pt>
                <c:pt idx="1182">
                  <c:v>90.193031938475769</c:v>
                </c:pt>
                <c:pt idx="1183">
                  <c:v>90.193765056015778</c:v>
                </c:pt>
                <c:pt idx="1184">
                  <c:v>90.194500954783337</c:v>
                </c:pt>
                <c:pt idx="1185">
                  <c:v>90.19523964529435</c:v>
                </c:pt>
                <c:pt idx="1186">
                  <c:v>90.195981138103932</c:v>
                </c:pt>
                <c:pt idx="1187">
                  <c:v>90.196725443806869</c:v>
                </c:pt>
                <c:pt idx="1188">
                  <c:v>90.19747257303743</c:v>
                </c:pt>
                <c:pt idx="1189">
                  <c:v>90.198222536469785</c:v>
                </c:pt>
                <c:pt idx="1190">
                  <c:v>90.19897534481801</c:v>
                </c:pt>
                <c:pt idx="1191">
                  <c:v>90.199731008836224</c:v>
                </c:pt>
                <c:pt idx="1192">
                  <c:v>90.200489539318767</c:v>
                </c:pt>
                <c:pt idx="1193">
                  <c:v>90.201250947100363</c:v>
                </c:pt>
                <c:pt idx="1194">
                  <c:v>90.202015243056252</c:v>
                </c:pt>
                <c:pt idx="1195">
                  <c:v>90.20278243810229</c:v>
                </c:pt>
                <c:pt idx="1196">
                  <c:v>90.203552543195215</c:v>
                </c:pt>
                <c:pt idx="1197">
                  <c:v>90.204325569332667</c:v>
                </c:pt>
                <c:pt idx="1198">
                  <c:v>90.205101527553353</c:v>
                </c:pt>
                <c:pt idx="1199">
                  <c:v>90.205880428937263</c:v>
                </c:pt>
                <c:pt idx="1200">
                  <c:v>90.206662284605798</c:v>
                </c:pt>
                <c:pt idx="1201">
                  <c:v>90.207447105721897</c:v>
                </c:pt>
                <c:pt idx="1202">
                  <c:v>90.208234903490194</c:v>
                </c:pt>
                <c:pt idx="1203">
                  <c:v>90.209025689157144</c:v>
                </c:pt>
                <c:pt idx="1204">
                  <c:v>90.209819474011198</c:v>
                </c:pt>
                <c:pt idx="1205">
                  <c:v>90.210616269382967</c:v>
                </c:pt>
                <c:pt idx="1206">
                  <c:v>90.211416086645428</c:v>
                </c:pt>
                <c:pt idx="1207">
                  <c:v>90.212218937213891</c:v>
                </c:pt>
                <c:pt idx="1208">
                  <c:v>90.213024832546324</c:v>
                </c:pt>
                <c:pt idx="1209">
                  <c:v>90.213833784143489</c:v>
                </c:pt>
                <c:pt idx="1210">
                  <c:v>90.214645803548962</c:v>
                </c:pt>
                <c:pt idx="1211">
                  <c:v>90.215460902349506</c:v>
                </c:pt>
                <c:pt idx="1212">
                  <c:v>90.216279092174986</c:v>
                </c:pt>
                <c:pt idx="1213">
                  <c:v>90.217100384698711</c:v>
                </c:pt>
                <c:pt idx="1214">
                  <c:v>90.217924791637515</c:v>
                </c:pt>
                <c:pt idx="1215">
                  <c:v>90.218752324751904</c:v>
                </c:pt>
                <c:pt idx="1216">
                  <c:v>90.219582995846196</c:v>
                </c:pt>
                <c:pt idx="1217">
                  <c:v>90.220416816768733</c:v>
                </c:pt>
                <c:pt idx="1218">
                  <c:v>90.221253799412068</c:v>
                </c:pt>
                <c:pt idx="1219">
                  <c:v>90.22209395571295</c:v>
                </c:pt>
                <c:pt idx="1220">
                  <c:v>90.222937297652678</c:v>
                </c:pt>
                <c:pt idx="1221">
                  <c:v>90.223783837257216</c:v>
                </c:pt>
                <c:pt idx="1222">
                  <c:v>90.224633586597207</c:v>
                </c:pt>
                <c:pt idx="1223">
                  <c:v>90.225486557788329</c:v>
                </c:pt>
                <c:pt idx="1224">
                  <c:v>90.226342762991365</c:v>
                </c:pt>
                <c:pt idx="1225">
                  <c:v>90.227202214412344</c:v>
                </c:pt>
                <c:pt idx="1226">
                  <c:v>90.228064924302714</c:v>
                </c:pt>
                <c:pt idx="1227">
                  <c:v>90.228930904959569</c:v>
                </c:pt>
                <c:pt idx="1228">
                  <c:v>90.229800168725689</c:v>
                </c:pt>
                <c:pt idx="1229">
                  <c:v>90.230672727989869</c:v>
                </c:pt>
                <c:pt idx="1230">
                  <c:v>90.231548595186879</c:v>
                </c:pt>
                <c:pt idx="1231">
                  <c:v>90.232427782797828</c:v>
                </c:pt>
                <c:pt idx="1232">
                  <c:v>90.233310303350166</c:v>
                </c:pt>
                <c:pt idx="1233">
                  <c:v>90.234196169417942</c:v>
                </c:pt>
                <c:pt idx="1234">
                  <c:v>90.235085393621986</c:v>
                </c:pt>
                <c:pt idx="1235">
                  <c:v>90.235977988629941</c:v>
                </c:pt>
                <c:pt idx="1236">
                  <c:v>90.23687396715664</c:v>
                </c:pt>
                <c:pt idx="1237">
                  <c:v>90.237773341964029</c:v>
                </c:pt>
                <c:pt idx="1238">
                  <c:v>90.238676125861602</c:v>
                </c:pt>
                <c:pt idx="1239">
                  <c:v>90.239582331706288</c:v>
                </c:pt>
                <c:pt idx="1240">
                  <c:v>90.240491972402893</c:v>
                </c:pt>
                <c:pt idx="1241">
                  <c:v>90.241405060903972</c:v>
                </c:pt>
                <c:pt idx="1242">
                  <c:v>90.242321610210325</c:v>
                </c:pt>
                <c:pt idx="1243">
                  <c:v>90.2432416333709</c:v>
                </c:pt>
                <c:pt idx="1244">
                  <c:v>90.244165143483073</c:v>
                </c:pt>
                <c:pt idx="1245">
                  <c:v>90.245092153692866</c:v>
                </c:pt>
                <c:pt idx="1246">
                  <c:v>90.246022677195029</c:v>
                </c:pt>
                <c:pt idx="1247">
                  <c:v>90.246956727233211</c:v>
                </c:pt>
                <c:pt idx="1248">
                  <c:v>90.247894317100233</c:v>
                </c:pt>
                <c:pt idx="1249">
                  <c:v>90.248835460138139</c:v>
                </c:pt>
                <c:pt idx="1250">
                  <c:v>90.249780169738472</c:v>
                </c:pt>
                <c:pt idx="1251">
                  <c:v>90.250728459342355</c:v>
                </c:pt>
                <c:pt idx="1252">
                  <c:v>90.25168034244075</c:v>
                </c:pt>
                <c:pt idx="1253">
                  <c:v>90.252635832574541</c:v>
                </c:pt>
                <c:pt idx="1254">
                  <c:v>90.253594943334846</c:v>
                </c:pt>
                <c:pt idx="1255">
                  <c:v>90.254557688363036</c:v>
                </c:pt>
                <c:pt idx="1256">
                  <c:v>90.255524081351012</c:v>
                </c:pt>
                <c:pt idx="1257">
                  <c:v>90.25649413604134</c:v>
                </c:pt>
                <c:pt idx="1258">
                  <c:v>90.257467866227444</c:v>
                </c:pt>
                <c:pt idx="1259">
                  <c:v>90.258445285753794</c:v>
                </c:pt>
                <c:pt idx="1260">
                  <c:v>90.259426408516077</c:v>
                </c:pt>
                <c:pt idx="1261">
                  <c:v>90.260411248461324</c:v>
                </c:pt>
                <c:pt idx="1262">
                  <c:v>90.261399819588192</c:v>
                </c:pt>
                <c:pt idx="1263">
                  <c:v>90.262392135947024</c:v>
                </c:pt>
                <c:pt idx="1264">
                  <c:v>90.263388211640176</c:v>
                </c:pt>
                <c:pt idx="1265">
                  <c:v>90.264388060822029</c:v>
                </c:pt>
                <c:pt idx="1266">
                  <c:v>90.265391697699343</c:v>
                </c:pt>
                <c:pt idx="1267">
                  <c:v>90.26639913653122</c:v>
                </c:pt>
                <c:pt idx="1268">
                  <c:v>90.267410391629539</c:v>
                </c:pt>
                <c:pt idx="1269">
                  <c:v>90.268425477359003</c:v>
                </c:pt>
                <c:pt idx="1270">
                  <c:v>90.269444408137247</c:v>
                </c:pt>
                <c:pt idx="1271">
                  <c:v>90.270467198435185</c:v>
                </c:pt>
                <c:pt idx="1272">
                  <c:v>90.27149386277712</c:v>
                </c:pt>
                <c:pt idx="1273">
                  <c:v>90.272524415740861</c:v>
                </c:pt>
                <c:pt idx="1274">
                  <c:v>90.273558871958087</c:v>
                </c:pt>
                <c:pt idx="1275">
                  <c:v>90.274597246114297</c:v>
                </c:pt>
                <c:pt idx="1276">
                  <c:v>90.275639552949229</c:v>
                </c:pt>
                <c:pt idx="1277">
                  <c:v>90.276685807256825</c:v>
                </c:pt>
                <c:pt idx="1278">
                  <c:v>90.277736023885637</c:v>
                </c:pt>
                <c:pt idx="1279">
                  <c:v>90.278790217738859</c:v>
                </c:pt>
                <c:pt idx="1280">
                  <c:v>90.279848403774537</c:v>
                </c:pt>
                <c:pt idx="1281">
                  <c:v>90.280910597005814</c:v>
                </c:pt>
                <c:pt idx="1282">
                  <c:v>90.281976812501114</c:v>
                </c:pt>
                <c:pt idx="1283">
                  <c:v>90.283047065384238</c:v>
                </c:pt>
                <c:pt idx="1284">
                  <c:v>90.284121370834711</c:v>
                </c:pt>
                <c:pt idx="1285">
                  <c:v>90.285199744087805</c:v>
                </c:pt>
                <c:pt idx="1286">
                  <c:v>90.286282200434869</c:v>
                </c:pt>
                <c:pt idx="1287">
                  <c:v>90.287368755223412</c:v>
                </c:pt>
                <c:pt idx="1288">
                  <c:v>90.288459423857361</c:v>
                </c:pt>
                <c:pt idx="1289">
                  <c:v>90.289554221797275</c:v>
                </c:pt>
                <c:pt idx="1290">
                  <c:v>90.29065316456041</c:v>
                </c:pt>
                <c:pt idx="1291">
                  <c:v>90.291756267721127</c:v>
                </c:pt>
                <c:pt idx="1292">
                  <c:v>90.292863546910837</c:v>
                </c:pt>
                <c:pt idx="1293">
                  <c:v>90.293975017818369</c:v>
                </c:pt>
                <c:pt idx="1294">
                  <c:v>90.295090696190144</c:v>
                </c:pt>
                <c:pt idx="1295">
                  <c:v>90.296210597830324</c:v>
                </c:pt>
                <c:pt idx="1296">
                  <c:v>90.297334738600966</c:v>
                </c:pt>
                <c:pt idx="1297">
                  <c:v>90.298463134422391</c:v>
                </c:pt>
                <c:pt idx="1298">
                  <c:v>90.299595801273142</c:v>
                </c:pt>
                <c:pt idx="1299">
                  <c:v>90.30073275519041</c:v>
                </c:pt>
                <c:pt idx="1300">
                  <c:v>90.301874012270048</c:v>
                </c:pt>
                <c:pt idx="1301">
                  <c:v>90.303019588666899</c:v>
                </c:pt>
                <c:pt idx="1302">
                  <c:v>90.304169500594952</c:v>
                </c:pt>
                <c:pt idx="1303">
                  <c:v>90.305323764327497</c:v>
                </c:pt>
                <c:pt idx="1304">
                  <c:v>90.306482396197367</c:v>
                </c:pt>
                <c:pt idx="1305">
                  <c:v>90.307645412597154</c:v>
                </c:pt>
                <c:pt idx="1306">
                  <c:v>90.308812829979331</c:v>
                </c:pt>
                <c:pt idx="1307">
                  <c:v>90.309984664856628</c:v>
                </c:pt>
                <c:pt idx="1308">
                  <c:v>90.311160933802014</c:v>
                </c:pt>
                <c:pt idx="1309">
                  <c:v>90.312341653448996</c:v>
                </c:pt>
                <c:pt idx="1310">
                  <c:v>90.313526840491903</c:v>
                </c:pt>
                <c:pt idx="1311">
                  <c:v>90.314716511685944</c:v>
                </c:pt>
                <c:pt idx="1312">
                  <c:v>90.315910683847505</c:v>
                </c:pt>
                <c:pt idx="1313">
                  <c:v>90.317109373854294</c:v>
                </c:pt>
                <c:pt idx="1314">
                  <c:v>90.318312598645647</c:v>
                </c:pt>
                <c:pt idx="1315">
                  <c:v>90.319520375222595</c:v>
                </c:pt>
                <c:pt idx="1316">
                  <c:v>90.320732720648181</c:v>
                </c:pt>
                <c:pt idx="1317">
                  <c:v>90.32194965204755</c:v>
                </c:pt>
                <c:pt idx="1318">
                  <c:v>90.323171186608349</c:v>
                </c:pt>
                <c:pt idx="1319">
                  <c:v>90.32439734158072</c:v>
                </c:pt>
                <c:pt idx="1320">
                  <c:v>90.325628134277594</c:v>
                </c:pt>
                <c:pt idx="1321">
                  <c:v>90.326863582074921</c:v>
                </c:pt>
                <c:pt idx="1322">
                  <c:v>90.328103702411909</c:v>
                </c:pt>
                <c:pt idx="1323">
                  <c:v>90.329348512791114</c:v>
                </c:pt>
                <c:pt idx="1324">
                  <c:v>90.330598030778731</c:v>
                </c:pt>
                <c:pt idx="1325">
                  <c:v>90.331852274004788</c:v>
                </c:pt>
                <c:pt idx="1326">
                  <c:v>90.333111260163378</c:v>
                </c:pt>
                <c:pt idx="1327">
                  <c:v>90.334375007012852</c:v>
                </c:pt>
                <c:pt idx="1328">
                  <c:v>90.335643532375926</c:v>
                </c:pt>
                <c:pt idx="1329">
                  <c:v>90.336916854140142</c:v>
                </c:pt>
                <c:pt idx="1330">
                  <c:v>90.338194990257804</c:v>
                </c:pt>
                <c:pt idx="1331">
                  <c:v>90.339477958746428</c:v>
                </c:pt>
                <c:pt idx="1332">
                  <c:v>90.340765777688659</c:v>
                </c:pt>
                <c:pt idx="1333">
                  <c:v>90.342058465232839</c:v>
                </c:pt>
                <c:pt idx="1334">
                  <c:v>90.343356039592962</c:v>
                </c:pt>
                <c:pt idx="1335">
                  <c:v>90.344658519048949</c:v>
                </c:pt>
                <c:pt idx="1336">
                  <c:v>90.345965921946927</c:v>
                </c:pt>
                <c:pt idx="1337">
                  <c:v>90.347278266699362</c:v>
                </c:pt>
                <c:pt idx="1338">
                  <c:v>90.348595571785353</c:v>
                </c:pt>
                <c:pt idx="1339">
                  <c:v>90.349917855750732</c:v>
                </c:pt>
                <c:pt idx="1340">
                  <c:v>90.351245137208409</c:v>
                </c:pt>
                <c:pt idx="1341">
                  <c:v>90.352577434838466</c:v>
                </c:pt>
                <c:pt idx="1342">
                  <c:v>90.353914767388474</c:v>
                </c:pt>
                <c:pt idx="1343">
                  <c:v>90.355257153673705</c:v>
                </c:pt>
                <c:pt idx="1344">
                  <c:v>90.356604612577215</c:v>
                </c:pt>
                <c:pt idx="1345">
                  <c:v>90.357957163050216</c:v>
                </c:pt>
                <c:pt idx="1346">
                  <c:v>90.359314824112246</c:v>
                </c:pt>
                <c:pt idx="1347">
                  <c:v>90.360677614851298</c:v>
                </c:pt>
                <c:pt idx="1348">
                  <c:v>90.362045554424242</c:v>
                </c:pt>
                <c:pt idx="1349">
                  <c:v>90.363418662056773</c:v>
                </c:pt>
                <c:pt idx="1350">
                  <c:v>90.364796957043893</c:v>
                </c:pt>
                <c:pt idx="1351">
                  <c:v>90.366180458749938</c:v>
                </c:pt>
                <c:pt idx="1352">
                  <c:v>90.367569186608875</c:v>
                </c:pt>
                <c:pt idx="1353">
                  <c:v>90.368963160124579</c:v>
                </c:pt>
                <c:pt idx="1354">
                  <c:v>90.370362398870881</c:v>
                </c:pt>
                <c:pt idx="1355">
                  <c:v>90.371766922491972</c:v>
                </c:pt>
                <c:pt idx="1356">
                  <c:v>90.373176750702541</c:v>
                </c:pt>
                <c:pt idx="1357">
                  <c:v>90.374591903287936</c:v>
                </c:pt>
                <c:pt idx="1358">
                  <c:v>90.376012400104585</c:v>
                </c:pt>
                <c:pt idx="1359">
                  <c:v>90.377438261079959</c:v>
                </c:pt>
                <c:pt idx="1360">
                  <c:v>90.378869506212936</c:v>
                </c:pt>
                <c:pt idx="1361">
                  <c:v>90.380306155574132</c:v>
                </c:pt>
                <c:pt idx="1362">
                  <c:v>90.381748229305799</c:v>
                </c:pt>
                <c:pt idx="1363">
                  <c:v>90.383195747622395</c:v>
                </c:pt>
                <c:pt idx="1364">
                  <c:v>90.384648730810596</c:v>
                </c:pt>
                <c:pt idx="1365">
                  <c:v>90.386107199229613</c:v>
                </c:pt>
                <c:pt idx="1366">
                  <c:v>90.387571173311329</c:v>
                </c:pt>
                <c:pt idx="1367">
                  <c:v>90.389040673560629</c:v>
                </c:pt>
                <c:pt idx="1368">
                  <c:v>90.390515720555584</c:v>
                </c:pt>
                <c:pt idx="1369">
                  <c:v>90.391996334947621</c:v>
                </c:pt>
                <c:pt idx="1370">
                  <c:v>90.393482537461779</c:v>
                </c:pt>
                <c:pt idx="1371">
                  <c:v>90.39497434889698</c:v>
                </c:pt>
                <c:pt idx="1372">
                  <c:v>90.396471790126213</c:v>
                </c:pt>
                <c:pt idx="1373">
                  <c:v>90.397974882096776</c:v>
                </c:pt>
                <c:pt idx="1374">
                  <c:v>90.399483645830443</c:v>
                </c:pt>
                <c:pt idx="1375">
                  <c:v>90.400998102423813</c:v>
                </c:pt>
                <c:pt idx="1376">
                  <c:v>90.402518273048344</c:v>
                </c:pt>
                <c:pt idx="1377">
                  <c:v>90.404044178950826</c:v>
                </c:pt>
                <c:pt idx="1378">
                  <c:v>90.405575841453413</c:v>
                </c:pt>
                <c:pt idx="1379">
                  <c:v>90.407113281953883</c:v>
                </c:pt>
                <c:pt idx="1380">
                  <c:v>90.408656521925906</c:v>
                </c:pt>
                <c:pt idx="1381">
                  <c:v>90.410205582919374</c:v>
                </c:pt>
                <c:pt idx="1382">
                  <c:v>90.411760486560269</c:v>
                </c:pt>
                <c:pt idx="1383">
                  <c:v>90.413321254551363</c:v>
                </c:pt>
                <c:pt idx="1384">
                  <c:v>90.414887908672156</c:v>
                </c:pt>
                <c:pt idx="1385">
                  <c:v>90.416460470779086</c:v>
                </c:pt>
                <c:pt idx="1386">
                  <c:v>90.418038962805909</c:v>
                </c:pt>
                <c:pt idx="1387">
                  <c:v>90.419623406763819</c:v>
                </c:pt>
                <c:pt idx="1388">
                  <c:v>90.421213824741741</c:v>
                </c:pt>
                <c:pt idx="1389">
                  <c:v>90.422810238906436</c:v>
                </c:pt>
                <c:pt idx="1390">
                  <c:v>90.424412671502949</c:v>
                </c:pt>
                <c:pt idx="1391">
                  <c:v>90.42602114485463</c:v>
                </c:pt>
                <c:pt idx="1392">
                  <c:v>90.427635681363427</c:v>
                </c:pt>
                <c:pt idx="1393">
                  <c:v>90.429256303510172</c:v>
                </c:pt>
                <c:pt idx="1394">
                  <c:v>90.430883033854712</c:v>
                </c:pt>
                <c:pt idx="1395">
                  <c:v>90.432515895036261</c:v>
                </c:pt>
                <c:pt idx="1396">
                  <c:v>90.434154909773483</c:v>
                </c:pt>
                <c:pt idx="1397">
                  <c:v>90.435800100864824</c:v>
                </c:pt>
                <c:pt idx="1398">
                  <c:v>90.437451491188725</c:v>
                </c:pt>
                <c:pt idx="1399">
                  <c:v>90.439109103703828</c:v>
                </c:pt>
                <c:pt idx="1400">
                  <c:v>90.440772961449113</c:v>
                </c:pt>
                <c:pt idx="1401">
                  <c:v>90.442443087544476</c:v>
                </c:pt>
                <c:pt idx="1402">
                  <c:v>90.444119505190443</c:v>
                </c:pt>
                <c:pt idx="1403">
                  <c:v>90.445802237668829</c:v>
                </c:pt>
                <c:pt idx="1404">
                  <c:v>90.447491308342691</c:v>
                </c:pt>
                <c:pt idx="1405">
                  <c:v>90.449186740656756</c:v>
                </c:pt>
                <c:pt idx="1406">
                  <c:v>90.450888558137493</c:v>
                </c:pt>
                <c:pt idx="1407">
                  <c:v>90.452596784393478</c:v>
                </c:pt>
                <c:pt idx="1408">
                  <c:v>90.454311443115515</c:v>
                </c:pt>
                <c:pt idx="1409">
                  <c:v>90.456032558076856</c:v>
                </c:pt>
                <c:pt idx="1410">
                  <c:v>90.45776015313352</c:v>
                </c:pt>
                <c:pt idx="1411">
                  <c:v>90.459494252224573</c:v>
                </c:pt>
                <c:pt idx="1412">
                  <c:v>90.461234879372057</c:v>
                </c:pt>
                <c:pt idx="1413">
                  <c:v>90.462982058681561</c:v>
                </c:pt>
                <c:pt idx="1414">
                  <c:v>90.464735814342291</c:v>
                </c:pt>
                <c:pt idx="1415">
                  <c:v>90.466496170627323</c:v>
                </c:pt>
                <c:pt idx="1416">
                  <c:v>90.468263151893723</c:v>
                </c:pt>
                <c:pt idx="1417">
                  <c:v>90.470036782583023</c:v>
                </c:pt>
                <c:pt idx="1418">
                  <c:v>90.471817087221211</c:v>
                </c:pt>
                <c:pt idx="1419">
                  <c:v>90.473604090419073</c:v>
                </c:pt>
                <c:pt idx="1420">
                  <c:v>90.475397816872359</c:v>
                </c:pt>
                <c:pt idx="1421">
                  <c:v>90.477198291362086</c:v>
                </c:pt>
                <c:pt idx="1422">
                  <c:v>90.479005538754691</c:v>
                </c:pt>
                <c:pt idx="1423">
                  <c:v>90.480819584002347</c:v>
                </c:pt>
                <c:pt idx="1424">
                  <c:v>90.482640452143102</c:v>
                </c:pt>
                <c:pt idx="1425">
                  <c:v>90.484468168301021</c:v>
                </c:pt>
                <c:pt idx="1426">
                  <c:v>90.486302757686701</c:v>
                </c:pt>
                <c:pt idx="1427">
                  <c:v>90.48814424559724</c:v>
                </c:pt>
                <c:pt idx="1428">
                  <c:v>90.489992657416551</c:v>
                </c:pt>
                <c:pt idx="1429">
                  <c:v>90.491848018615528</c:v>
                </c:pt>
                <c:pt idx="1430">
                  <c:v>90.493710354752366</c:v>
                </c:pt>
                <c:pt idx="1431">
                  <c:v>90.49557969147277</c:v>
                </c:pt>
                <c:pt idx="1432">
                  <c:v>90.497456054510081</c:v>
                </c:pt>
                <c:pt idx="1433">
                  <c:v>90.499339469685623</c:v>
                </c:pt>
                <c:pt idx="1434">
                  <c:v>90.501229962908795</c:v>
                </c:pt>
                <c:pt idx="1435">
                  <c:v>90.503127560177433</c:v>
                </c:pt>
                <c:pt idx="1436">
                  <c:v>90.505032287577933</c:v>
                </c:pt>
                <c:pt idx="1437">
                  <c:v>90.506944171285511</c:v>
                </c:pt>
                <c:pt idx="1438">
                  <c:v>90.508863237564412</c:v>
                </c:pt>
                <c:pt idx="1439">
                  <c:v>90.510789512768142</c:v>
                </c:pt>
                <c:pt idx="1440">
                  <c:v>90.51272302333966</c:v>
                </c:pt>
                <c:pt idx="1441">
                  <c:v>90.514663795811657</c:v>
                </c:pt>
                <c:pt idx="1442">
                  <c:v>90.516611856806747</c:v>
                </c:pt>
                <c:pt idx="1443">
                  <c:v>90.518567233037658</c:v>
                </c:pt>
                <c:pt idx="1444">
                  <c:v>90.520529951307381</c:v>
                </c:pt>
                <c:pt idx="1445">
                  <c:v>90.522500038509605</c:v>
                </c:pt>
                <c:pt idx="1446">
                  <c:v>90.524477521628796</c:v>
                </c:pt>
                <c:pt idx="1447">
                  <c:v>90.526462427740327</c:v>
                </c:pt>
                <c:pt idx="1448">
                  <c:v>90.528454784010833</c:v>
                </c:pt>
                <c:pt idx="1449">
                  <c:v>90.53045461769841</c:v>
                </c:pt>
                <c:pt idx="1450">
                  <c:v>90.532461956152801</c:v>
                </c:pt>
                <c:pt idx="1451">
                  <c:v>90.534476826815563</c:v>
                </c:pt>
                <c:pt idx="1452">
                  <c:v>90.536499257220385</c:v>
                </c:pt>
                <c:pt idx="1453">
                  <c:v>90.538529274993138</c:v>
                </c:pt>
                <c:pt idx="1454">
                  <c:v>90.540566907852337</c:v>
                </c:pt>
                <c:pt idx="1455">
                  <c:v>90.542612183609094</c:v>
                </c:pt>
                <c:pt idx="1456">
                  <c:v>90.544665130167516</c:v>
                </c:pt>
                <c:pt idx="1457">
                  <c:v>90.546725775524777</c:v>
                </c:pt>
                <c:pt idx="1458">
                  <c:v>90.548794147771375</c:v>
                </c:pt>
                <c:pt idx="1459">
                  <c:v>90.550870275091427</c:v>
                </c:pt>
                <c:pt idx="1460">
                  <c:v>90.552954185762786</c:v>
                </c:pt>
                <c:pt idx="1461">
                  <c:v>90.555045908157226</c:v>
                </c:pt>
                <c:pt idx="1462">
                  <c:v>90.557145470740636</c:v>
                </c:pt>
                <c:pt idx="1463">
                  <c:v>90.559252902073396</c:v>
                </c:pt>
                <c:pt idx="1464">
                  <c:v>90.561368230810402</c:v>
                </c:pt>
                <c:pt idx="1465">
                  <c:v>90.563491485701292</c:v>
                </c:pt>
                <c:pt idx="1466">
                  <c:v>90.56562269559069</c:v>
                </c:pt>
                <c:pt idx="1467">
                  <c:v>90.567761889418463</c:v>
                </c:pt>
                <c:pt idx="1468">
                  <c:v>90.569909096219703</c:v>
                </c:pt>
                <c:pt idx="1469">
                  <c:v>90.572064345125256</c:v>
                </c:pt>
                <c:pt idx="1470">
                  <c:v>90.57422766536159</c:v>
                </c:pt>
                <c:pt idx="1471">
                  <c:v>90.576399086251214</c:v>
                </c:pt>
                <c:pt idx="1472">
                  <c:v>90.5785786372128</c:v>
                </c:pt>
                <c:pt idx="1473">
                  <c:v>90.580766347761326</c:v>
                </c:pt>
                <c:pt idx="1474">
                  <c:v>90.582962247508391</c:v>
                </c:pt>
                <c:pt idx="1475">
                  <c:v>90.585166366162213</c:v>
                </c:pt>
                <c:pt idx="1476">
                  <c:v>90.587378733528084</c:v>
                </c:pt>
                <c:pt idx="1477">
                  <c:v>90.589599379508343</c:v>
                </c:pt>
                <c:pt idx="1478">
                  <c:v>90.591828334102587</c:v>
                </c:pt>
                <c:pt idx="1479">
                  <c:v>90.594065627408</c:v>
                </c:pt>
                <c:pt idx="1480">
                  <c:v>90.596311289619379</c:v>
                </c:pt>
                <c:pt idx="1481">
                  <c:v>90.598565351029421</c:v>
                </c:pt>
                <c:pt idx="1482">
                  <c:v>90.600827842028835</c:v>
                </c:pt>
                <c:pt idx="1483">
                  <c:v>90.603098793106582</c:v>
                </c:pt>
                <c:pt idx="1484">
                  <c:v>90.605378234850022</c:v>
                </c:pt>
                <c:pt idx="1485">
                  <c:v>90.607666197945107</c:v>
                </c:pt>
                <c:pt idx="1486">
                  <c:v>90.6099627131765</c:v>
                </c:pt>
                <c:pt idx="1487">
                  <c:v>90.612267811427884</c:v>
                </c:pt>
                <c:pt idx="1488">
                  <c:v>90.614581523681949</c:v>
                </c:pt>
                <c:pt idx="1489">
                  <c:v>90.616903881020789</c:v>
                </c:pt>
                <c:pt idx="1490">
                  <c:v>90.619234914625764</c:v>
                </c:pt>
                <c:pt idx="1491">
                  <c:v>90.621574655778076</c:v>
                </c:pt>
                <c:pt idx="1492">
                  <c:v>90.623923135858604</c:v>
                </c:pt>
                <c:pt idx="1493">
                  <c:v>90.626280386348128</c:v>
                </c:pt>
                <c:pt idx="1494">
                  <c:v>90.628646438827673</c:v>
                </c:pt>
                <c:pt idx="1495">
                  <c:v>90.63102132497842</c:v>
                </c:pt>
                <c:pt idx="1496">
                  <c:v>90.633405076582036</c:v>
                </c:pt>
                <c:pt idx="1497">
                  <c:v>90.635797725520803</c:v>
                </c:pt>
                <c:pt idx="1498">
                  <c:v>90.638199303777782</c:v>
                </c:pt>
                <c:pt idx="1499">
                  <c:v>90.640609843436906</c:v>
                </c:pt>
                <c:pt idx="1500">
                  <c:v>90.643029376683089</c:v>
                </c:pt>
                <c:pt idx="1501">
                  <c:v>90.645457935802625</c:v>
                </c:pt>
                <c:pt idx="1502">
                  <c:v>90.647895553183005</c:v>
                </c:pt>
                <c:pt idx="1503">
                  <c:v>90.650342261313341</c:v>
                </c:pt>
                <c:pt idx="1504">
                  <c:v>90.652798092784394</c:v>
                </c:pt>
                <c:pt idx="1505">
                  <c:v>90.655263080288606</c:v>
                </c:pt>
                <c:pt idx="1506">
                  <c:v>90.657737256620493</c:v>
                </c:pt>
                <c:pt idx="1507">
                  <c:v>90.66022065467655</c:v>
                </c:pt>
                <c:pt idx="1508">
                  <c:v>90.662713307455562</c:v>
                </c:pt>
                <c:pt idx="1509">
                  <c:v>90.665215248058516</c:v>
                </c:pt>
                <c:pt idx="1510">
                  <c:v>90.667726509689047</c:v>
                </c:pt>
                <c:pt idx="1511">
                  <c:v>90.670247125653319</c:v>
                </c:pt>
                <c:pt idx="1512">
                  <c:v>90.672777129360185</c:v>
                </c:pt>
                <c:pt idx="1513">
                  <c:v>90.675316554321398</c:v>
                </c:pt>
                <c:pt idx="1514">
                  <c:v>90.677865434151656</c:v>
                </c:pt>
                <c:pt idx="1515">
                  <c:v>90.680423802568825</c:v>
                </c:pt>
                <c:pt idx="1516">
                  <c:v>90.68299169339393</c:v>
                </c:pt>
                <c:pt idx="1517">
                  <c:v>90.685569140551294</c:v>
                </c:pt>
                <c:pt idx="1518">
                  <c:v>90.688156178068681</c:v>
                </c:pt>
                <c:pt idx="1519">
                  <c:v>90.690752840077479</c:v>
                </c:pt>
                <c:pt idx="1520">
                  <c:v>90.693359160812733</c:v>
                </c:pt>
                <c:pt idx="1521">
                  <c:v>90.695975174613153</c:v>
                </c:pt>
                <c:pt idx="1522">
                  <c:v>90.698600915921318</c:v>
                </c:pt>
                <c:pt idx="1523">
                  <c:v>90.701236419283902</c:v>
                </c:pt>
                <c:pt idx="1524">
                  <c:v>90.703881719351429</c:v>
                </c:pt>
                <c:pt idx="1525">
                  <c:v>90.706536850878749</c:v>
                </c:pt>
                <c:pt idx="1526">
                  <c:v>90.709201848724803</c:v>
                </c:pt>
                <c:pt idx="1527">
                  <c:v>90.711876747852969</c:v>
                </c:pt>
                <c:pt idx="1528">
                  <c:v>90.714561583331005</c:v>
                </c:pt>
                <c:pt idx="1529">
                  <c:v>90.717256390331073</c:v>
                </c:pt>
                <c:pt idx="1530">
                  <c:v>90.719961204129902</c:v>
                </c:pt>
                <c:pt idx="1531">
                  <c:v>90.722676060109009</c:v>
                </c:pt>
                <c:pt idx="1532">
                  <c:v>90.725400993754448</c:v>
                </c:pt>
                <c:pt idx="1533">
                  <c:v>90.72813604065712</c:v>
                </c:pt>
                <c:pt idx="1534">
                  <c:v>90.73088123651273</c:v>
                </c:pt>
                <c:pt idx="1535">
                  <c:v>90.733636617121974</c:v>
                </c:pt>
                <c:pt idx="1536">
                  <c:v>90.736402218390353</c:v>
                </c:pt>
                <c:pt idx="1537">
                  <c:v>90.739178076328557</c:v>
                </c:pt>
                <c:pt idx="1538">
                  <c:v>90.74196422705208</c:v>
                </c:pt>
                <c:pt idx="1539">
                  <c:v>90.74476070678179</c:v>
                </c:pt>
                <c:pt idx="1540">
                  <c:v>90.747567551843503</c:v>
                </c:pt>
                <c:pt idx="1541">
                  <c:v>90.75038479866835</c:v>
                </c:pt>
                <c:pt idx="1542">
                  <c:v>90.753212483792652</c:v>
                </c:pt>
                <c:pt idx="1543">
                  <c:v>90.756050643857975</c:v>
                </c:pt>
                <c:pt idx="1544">
                  <c:v>90.758899315611032</c:v>
                </c:pt>
                <c:pt idx="1545">
                  <c:v>90.761758535904193</c:v>
                </c:pt>
                <c:pt idx="1546">
                  <c:v>90.764628341694703</c:v>
                </c:pt>
                <c:pt idx="1547">
                  <c:v>90.767508770045467</c:v>
                </c:pt>
                <c:pt idx="1548">
                  <c:v>90.770399858124719</c:v>
                </c:pt>
                <c:pt idx="1549">
                  <c:v>90.773301643205897</c:v>
                </c:pt>
                <c:pt idx="1550">
                  <c:v>90.776214162667884</c:v>
                </c:pt>
                <c:pt idx="1551">
                  <c:v>90.779137453994977</c:v>
                </c:pt>
                <c:pt idx="1552">
                  <c:v>90.782071554776721</c:v>
                </c:pt>
                <c:pt idx="1553">
                  <c:v>90.785016502708146</c:v>
                </c:pt>
                <c:pt idx="1554">
                  <c:v>90.78797233558943</c:v>
                </c:pt>
                <c:pt idx="1555">
                  <c:v>90.790939091326237</c:v>
                </c:pt>
                <c:pt idx="1556">
                  <c:v>90.793916807929463</c:v>
                </c:pt>
                <c:pt idx="1557">
                  <c:v>90.796905523515193</c:v>
                </c:pt>
                <c:pt idx="1558">
                  <c:v>90.799905276304798</c:v>
                </c:pt>
                <c:pt idx="1559">
                  <c:v>90.802916104624941</c:v>
                </c:pt>
                <c:pt idx="1560">
                  <c:v>90.805938046907286</c:v>
                </c:pt>
                <c:pt idx="1561">
                  <c:v>90.808971141688644</c:v>
                </c:pt>
                <c:pt idx="1562">
                  <c:v>90.812015427610888</c:v>
                </c:pt>
                <c:pt idx="1563">
                  <c:v>90.815070943420906</c:v>
                </c:pt>
                <c:pt idx="1564">
                  <c:v>90.818137727970495</c:v>
                </c:pt>
                <c:pt idx="1565">
                  <c:v>90.821215820216267</c:v>
                </c:pt>
                <c:pt idx="1566">
                  <c:v>90.82430525921967</c:v>
                </c:pt>
                <c:pt idx="1567">
                  <c:v>90.827406084146887</c:v>
                </c:pt>
                <c:pt idx="1568">
                  <c:v>90.830518334268774</c:v>
                </c:pt>
                <c:pt idx="1569">
                  <c:v>90.833642048960499</c:v>
                </c:pt>
                <c:pt idx="1570">
                  <c:v>90.836777267701905</c:v>
                </c:pt>
                <c:pt idx="1571">
                  <c:v>90.839924030077214</c:v>
                </c:pt>
                <c:pt idx="1572">
                  <c:v>90.843082375774543</c:v>
                </c:pt>
                <c:pt idx="1573">
                  <c:v>90.846252344586546</c:v>
                </c:pt>
                <c:pt idx="1574">
                  <c:v>90.849433976409685</c:v>
                </c:pt>
                <c:pt idx="1575">
                  <c:v>90.85262731124422</c:v>
                </c:pt>
                <c:pt idx="1576">
                  <c:v>90.855832389194404</c:v>
                </c:pt>
                <c:pt idx="1577">
                  <c:v>90.85904925046799</c:v>
                </c:pt>
                <c:pt idx="1578">
                  <c:v>90.862277935376028</c:v>
                </c:pt>
                <c:pt idx="1579">
                  <c:v>90.865518484333236</c:v>
                </c:pt>
                <c:pt idx="1580">
                  <c:v>90.868770937857306</c:v>
                </c:pt>
                <c:pt idx="1581">
                  <c:v>90.872035336568956</c:v>
                </c:pt>
                <c:pt idx="1582">
                  <c:v>90.875311721191764</c:v>
                </c:pt>
                <c:pt idx="1583">
                  <c:v>90.878600132552037</c:v>
                </c:pt>
                <c:pt idx="1584">
                  <c:v>90.881900611578544</c:v>
                </c:pt>
                <c:pt idx="1585">
                  <c:v>90.885213199302243</c:v>
                </c:pt>
                <c:pt idx="1586">
                  <c:v>90.888537936856508</c:v>
                </c:pt>
                <c:pt idx="1587">
                  <c:v>90.891874865476197</c:v>
                </c:pt>
                <c:pt idx="1588">
                  <c:v>90.895224026498269</c:v>
                </c:pt>
                <c:pt idx="1589">
                  <c:v>90.898585461360938</c:v>
                </c:pt>
                <c:pt idx="1590">
                  <c:v>90.901959211603753</c:v>
                </c:pt>
                <c:pt idx="1591">
                  <c:v>90.905345318867347</c:v>
                </c:pt>
                <c:pt idx="1592">
                  <c:v>90.908743824892952</c:v>
                </c:pt>
                <c:pt idx="1593">
                  <c:v>90.912154771522708</c:v>
                </c:pt>
                <c:pt idx="1594">
                  <c:v>90.915578200698747</c:v>
                </c:pt>
                <c:pt idx="1595">
                  <c:v>90.919014154463341</c:v>
                </c:pt>
                <c:pt idx="1596">
                  <c:v>90.922462674958638</c:v>
                </c:pt>
                <c:pt idx="1597">
                  <c:v>90.925923804426176</c:v>
                </c:pt>
                <c:pt idx="1598">
                  <c:v>90.929397585206615</c:v>
                </c:pt>
                <c:pt idx="1599">
                  <c:v>90.932884059739791</c:v>
                </c:pt>
                <c:pt idx="1600">
                  <c:v>90.936383270563979</c:v>
                </c:pt>
                <c:pt idx="1601">
                  <c:v>90.939895260315964</c:v>
                </c:pt>
                <c:pt idx="1602">
                  <c:v>90.943420071730301</c:v>
                </c:pt>
                <c:pt idx="1603">
                  <c:v>90.94695774763936</c:v>
                </c:pt>
                <c:pt idx="1604">
                  <c:v>90.950508330972866</c:v>
                </c:pt>
                <c:pt idx="1605">
                  <c:v>90.954071864757466</c:v>
                </c:pt>
                <c:pt idx="1606">
                  <c:v>90.957648392116525</c:v>
                </c:pt>
                <c:pt idx="1607">
                  <c:v>90.961237956269798</c:v>
                </c:pt>
                <c:pt idx="1608">
                  <c:v>90.964840600532781</c:v>
                </c:pt>
                <c:pt idx="1609">
                  <c:v>90.968456368316652</c:v>
                </c:pt>
                <c:pt idx="1610">
                  <c:v>90.972085303127656</c:v>
                </c:pt>
                <c:pt idx="1611">
                  <c:v>90.975727448567</c:v>
                </c:pt>
                <c:pt idx="1612">
                  <c:v>90.979382848329962</c:v>
                </c:pt>
                <c:pt idx="1613">
                  <c:v>90.983051546206198</c:v>
                </c:pt>
                <c:pt idx="1614">
                  <c:v>90.986733586078429</c:v>
                </c:pt>
                <c:pt idx="1615">
                  <c:v>90.990429011922842</c:v>
                </c:pt>
                <c:pt idx="1616">
                  <c:v>90.994137867807879</c:v>
                </c:pt>
                <c:pt idx="1617">
                  <c:v>90.997860197894653</c:v>
                </c:pt>
                <c:pt idx="1618">
                  <c:v>91.001596046435623</c:v>
                </c:pt>
                <c:pt idx="1619">
                  <c:v>91.005345457774823</c:v>
                </c:pt>
                <c:pt idx="1620">
                  <c:v>91.009108476346753</c:v>
                </c:pt>
                <c:pt idx="1621">
                  <c:v>91.012885146676382</c:v>
                </c:pt>
                <c:pt idx="1622">
                  <c:v>91.016675513378601</c:v>
                </c:pt>
                <c:pt idx="1623">
                  <c:v>91.020479621157165</c:v>
                </c:pt>
                <c:pt idx="1624">
                  <c:v>91.024297514804786</c:v>
                </c:pt>
                <c:pt idx="1625">
                  <c:v>91.028129239202514</c:v>
                </c:pt>
                <c:pt idx="1626">
                  <c:v>91.031974839318949</c:v>
                </c:pt>
                <c:pt idx="1627">
                  <c:v>91.035834360209506</c:v>
                </c:pt>
                <c:pt idx="1628">
                  <c:v>91.039707847016658</c:v>
                </c:pt>
                <c:pt idx="1629">
                  <c:v>91.043595344968281</c:v>
                </c:pt>
                <c:pt idx="1630">
                  <c:v>91.047496899377833</c:v>
                </c:pt>
                <c:pt idx="1631">
                  <c:v>91.051412555643665</c:v>
                </c:pt>
                <c:pt idx="1632">
                  <c:v>91.055342359248016</c:v>
                </c:pt>
                <c:pt idx="1633">
                  <c:v>91.059286355756711</c:v>
                </c:pt>
                <c:pt idx="1634">
                  <c:v>91.063244590818357</c:v>
                </c:pt>
                <c:pt idx="1635">
                  <c:v>91.067217110163838</c:v>
                </c:pt>
                <c:pt idx="1636">
                  <c:v>91.071203959605526</c:v>
                </c:pt>
                <c:pt idx="1637">
                  <c:v>91.075205185036594</c:v>
                </c:pt>
                <c:pt idx="1638">
                  <c:v>91.079220832430607</c:v>
                </c:pt>
                <c:pt idx="1639">
                  <c:v>91.083250947840256</c:v>
                </c:pt>
                <c:pt idx="1640">
                  <c:v>91.087295577397171</c:v>
                </c:pt>
                <c:pt idx="1641">
                  <c:v>91.091354767310875</c:v>
                </c:pt>
                <c:pt idx="1642">
                  <c:v>91.095428563868381</c:v>
                </c:pt>
                <c:pt idx="1643">
                  <c:v>91.099517013433001</c:v>
                </c:pt>
                <c:pt idx="1644">
                  <c:v>91.103620162443789</c:v>
                </c:pt>
                <c:pt idx="1645">
                  <c:v>91.107738057414892</c:v>
                </c:pt>
                <c:pt idx="1646">
                  <c:v>91.111870744934492</c:v>
                </c:pt>
                <c:pt idx="1647">
                  <c:v>91.116018271664089</c:v>
                </c:pt>
                <c:pt idx="1648">
                  <c:v>91.120180684338038</c:v>
                </c:pt>
                <c:pt idx="1649">
                  <c:v>91.124358029761808</c:v>
                </c:pt>
                <c:pt idx="1650">
                  <c:v>91.128550354812063</c:v>
                </c:pt>
                <c:pt idx="1651">
                  <c:v>91.132757706435612</c:v>
                </c:pt>
                <c:pt idx="1652">
                  <c:v>91.136980131647675</c:v>
                </c:pt>
                <c:pt idx="1653">
                  <c:v>91.141217677532396</c:v>
                </c:pt>
                <c:pt idx="1654">
                  <c:v>91.145470391240764</c:v>
                </c:pt>
                <c:pt idx="1655">
                  <c:v>91.149738319990036</c:v>
                </c:pt>
                <c:pt idx="1656">
                  <c:v>91.154021511063235</c:v>
                </c:pt>
                <c:pt idx="1657">
                  <c:v>91.158320011807419</c:v>
                </c:pt>
                <c:pt idx="1658">
                  <c:v>91.162633869633254</c:v>
                </c:pt>
                <c:pt idx="1659">
                  <c:v>91.166963132014033</c:v>
                </c:pt>
                <c:pt idx="1660">
                  <c:v>91.17130784648424</c:v>
                </c:pt>
                <c:pt idx="1661">
                  <c:v>91.175668060639012</c:v>
                </c:pt>
                <c:pt idx="1662">
                  <c:v>91.180043822132632</c:v>
                </c:pt>
                <c:pt idx="1663">
                  <c:v>91.184435178677845</c:v>
                </c:pt>
                <c:pt idx="1664">
                  <c:v>91.188842178044879</c:v>
                </c:pt>
                <c:pt idx="1665">
                  <c:v>91.193264868059671</c:v>
                </c:pt>
                <c:pt idx="1666">
                  <c:v>91.197703296603692</c:v>
                </c:pt>
                <c:pt idx="1667">
                  <c:v>91.202157511612128</c:v>
                </c:pt>
                <c:pt idx="1668">
                  <c:v>91.206627561072935</c:v>
                </c:pt>
                <c:pt idx="1669">
                  <c:v>91.211113493025678</c:v>
                </c:pt>
                <c:pt idx="1670">
                  <c:v>91.215615355560757</c:v>
                </c:pt>
                <c:pt idx="1671">
                  <c:v>91.220133196817358</c:v>
                </c:pt>
                <c:pt idx="1672">
                  <c:v>91.224667064982754</c:v>
                </c:pt>
                <c:pt idx="1673">
                  <c:v>91.229217008291613</c:v>
                </c:pt>
                <c:pt idx="1674">
                  <c:v>91.233783075023624</c:v>
                </c:pt>
                <c:pt idx="1675">
                  <c:v>91.238365313502797</c:v>
                </c:pt>
                <c:pt idx="1676">
                  <c:v>91.24296377209653</c:v>
                </c:pt>
                <c:pt idx="1677">
                  <c:v>91.247578499213702</c:v>
                </c:pt>
                <c:pt idx="1678">
                  <c:v>91.252209543303422</c:v>
                </c:pt>
                <c:pt idx="1679">
                  <c:v>91.256856952854264</c:v>
                </c:pt>
                <c:pt idx="1680">
                  <c:v>91.261520776392103</c:v>
                </c:pt>
                <c:pt idx="1681">
                  <c:v>91.266201062479311</c:v>
                </c:pt>
                <c:pt idx="1682">
                  <c:v>91.270897859712974</c:v>
                </c:pt>
                <c:pt idx="1683">
                  <c:v>91.275611216723846</c:v>
                </c:pt>
                <c:pt idx="1684">
                  <c:v>91.280341182174794</c:v>
                </c:pt>
                <c:pt idx="1685">
                  <c:v>91.285087804758774</c:v>
                </c:pt>
                <c:pt idx="1686">
                  <c:v>91.289851133198297</c:v>
                </c:pt>
                <c:pt idx="1687">
                  <c:v>91.294631216243232</c:v>
                </c:pt>
                <c:pt idx="1688">
                  <c:v>91.29942810266941</c:v>
                </c:pt>
                <c:pt idx="1689">
                  <c:v>91.304241841277303</c:v>
                </c:pt>
                <c:pt idx="1690">
                  <c:v>91.309072480890165</c:v>
                </c:pt>
                <c:pt idx="1691">
                  <c:v>91.313920070352737</c:v>
                </c:pt>
                <c:pt idx="1692">
                  <c:v>91.318784658529282</c:v>
                </c:pt>
                <c:pt idx="1693">
                  <c:v>91.3236662943022</c:v>
                </c:pt>
                <c:pt idx="1694">
                  <c:v>91.328565026570402</c:v>
                </c:pt>
                <c:pt idx="1695">
                  <c:v>91.333480904247438</c:v>
                </c:pt>
                <c:pt idx="1696">
                  <c:v>91.338413976259631</c:v>
                </c:pt>
                <c:pt idx="1697">
                  <c:v>91.343364291544972</c:v>
                </c:pt>
                <c:pt idx="1698">
                  <c:v>91.348331899050962</c:v>
                </c:pt>
                <c:pt idx="1699">
                  <c:v>91.353316847732415</c:v>
                </c:pt>
                <c:pt idx="1700">
                  <c:v>91.358319186550688</c:v>
                </c:pt>
                <c:pt idx="1701">
                  <c:v>91.363338964471211</c:v>
                </c:pt>
                <c:pt idx="1702">
                  <c:v>91.368376230460967</c:v>
                </c:pt>
                <c:pt idx="1703">
                  <c:v>91.373431033488401</c:v>
                </c:pt>
                <c:pt idx="1704">
                  <c:v>91.378503422519756</c:v>
                </c:pt>
                <c:pt idx="1705">
                  <c:v>91.383593446518191</c:v>
                </c:pt>
                <c:pt idx="1706">
                  <c:v>91.388701154441392</c:v>
                </c:pt>
                <c:pt idx="1707">
                  <c:v>91.39382659523973</c:v>
                </c:pt>
                <c:pt idx="1708">
                  <c:v>91.398969817854422</c:v>
                </c:pt>
                <c:pt idx="1709">
                  <c:v>91.404130871215131</c:v>
                </c:pt>
                <c:pt idx="1710">
                  <c:v>91.409309804238262</c:v>
                </c:pt>
                <c:pt idx="1711">
                  <c:v>91.414506665824916</c:v>
                </c:pt>
                <c:pt idx="1712">
                  <c:v>91.419721504858046</c:v>
                </c:pt>
                <c:pt idx="1713">
                  <c:v>91.424954370201775</c:v>
                </c:pt>
                <c:pt idx="1714">
                  <c:v>91.430205310697673</c:v>
                </c:pt>
                <c:pt idx="1715">
                  <c:v>91.435474375163608</c:v>
                </c:pt>
                <c:pt idx="1716">
                  <c:v>91.440761612391142</c:v>
                </c:pt>
                <c:pt idx="1717">
                  <c:v>91.446067071143318</c:v>
                </c:pt>
                <c:pt idx="1718">
                  <c:v>91.451390800152467</c:v>
                </c:pt>
                <c:pt idx="1719">
                  <c:v>91.456732848117966</c:v>
                </c:pt>
                <c:pt idx="1720">
                  <c:v>91.462093263703878</c:v>
                </c:pt>
                <c:pt idx="1721">
                  <c:v>91.46747209553638</c:v>
                </c:pt>
                <c:pt idx="1722">
                  <c:v>91.472869392201517</c:v>
                </c:pt>
                <c:pt idx="1723">
                  <c:v>91.478285202243114</c:v>
                </c:pt>
                <c:pt idx="1724">
                  <c:v>91.483719574160077</c:v>
                </c:pt>
                <c:pt idx="1725">
                  <c:v>91.489172556403588</c:v>
                </c:pt>
                <c:pt idx="1726">
                  <c:v>91.494644197375194</c:v>
                </c:pt>
                <c:pt idx="1727">
                  <c:v>91.500134545424046</c:v>
                </c:pt>
                <c:pt idx="1728">
                  <c:v>91.505643648844057</c:v>
                </c:pt>
                <c:pt idx="1729">
                  <c:v>91.511171555872053</c:v>
                </c:pt>
                <c:pt idx="1730">
                  <c:v>91.516718314684113</c:v>
                </c:pt>
                <c:pt idx="1731">
                  <c:v>91.522283973394025</c:v>
                </c:pt>
                <c:pt idx="1732">
                  <c:v>91.527868580049741</c:v>
                </c:pt>
                <c:pt idx="1733">
                  <c:v>91.533472182631044</c:v>
                </c:pt>
                <c:pt idx="1734">
                  <c:v>91.539094829046945</c:v>
                </c:pt>
                <c:pt idx="1735">
                  <c:v>91.544736567132432</c:v>
                </c:pt>
                <c:pt idx="1736">
                  <c:v>91.550397444646194</c:v>
                </c:pt>
                <c:pt idx="1737">
                  <c:v>91.556077509267368</c:v>
                </c:pt>
                <c:pt idx="1738">
                  <c:v>91.561776808593137</c:v>
                </c:pt>
                <c:pt idx="1739">
                  <c:v>91.567495390135008</c:v>
                </c:pt>
                <c:pt idx="1740">
                  <c:v>91.573233301316733</c:v>
                </c:pt>
                <c:pt idx="1741">
                  <c:v>91.578990589471232</c:v>
                </c:pt>
                <c:pt idx="1742">
                  <c:v>91.584767301836735</c:v>
                </c:pt>
                <c:pt idx="1743">
                  <c:v>91.590563485554995</c:v>
                </c:pt>
                <c:pt idx="1744">
                  <c:v>91.596379187666955</c:v>
                </c:pt>
                <c:pt idx="1745">
                  <c:v>91.602214455110726</c:v>
                </c:pt>
                <c:pt idx="1746">
                  <c:v>91.608069334717968</c:v>
                </c:pt>
                <c:pt idx="1747">
                  <c:v>91.613943873210417</c:v>
                </c:pt>
                <c:pt idx="1748">
                  <c:v>91.619838117197176</c:v>
                </c:pt>
                <c:pt idx="1749">
                  <c:v>91.62575211317116</c:v>
                </c:pt>
                <c:pt idx="1750">
                  <c:v>91.631685907506011</c:v>
                </c:pt>
                <c:pt idx="1751">
                  <c:v>91.637639546452661</c:v>
                </c:pt>
                <c:pt idx="1752">
                  <c:v>91.643613076136106</c:v>
                </c:pt>
                <c:pt idx="1753">
                  <c:v>91.649606542551638</c:v>
                </c:pt>
                <c:pt idx="1754">
                  <c:v>91.655619991561792</c:v>
                </c:pt>
                <c:pt idx="1755">
                  <c:v>91.661653468892894</c:v>
                </c:pt>
                <c:pt idx="1756">
                  <c:v>91.667707020131175</c:v>
                </c:pt>
                <c:pt idx="1757">
                  <c:v>91.673780690719809</c:v>
                </c:pt>
                <c:pt idx="1758">
                  <c:v>91.679874525954816</c:v>
                </c:pt>
                <c:pt idx="1759">
                  <c:v>91.685988570981493</c:v>
                </c:pt>
                <c:pt idx="1760">
                  <c:v>91.69212287079111</c:v>
                </c:pt>
                <c:pt idx="1761">
                  <c:v>91.69827747021705</c:v>
                </c:pt>
                <c:pt idx="1762">
                  <c:v>91.704452413930682</c:v>
                </c:pt>
                <c:pt idx="1763">
                  <c:v>91.710647746438212</c:v>
                </c:pt>
                <c:pt idx="1764">
                  <c:v>91.716863512076515</c:v>
                </c:pt>
                <c:pt idx="1765">
                  <c:v>91.723099755009457</c:v>
                </c:pt>
                <c:pt idx="1766">
                  <c:v>91.729356519223927</c:v>
                </c:pt>
                <c:pt idx="1767">
                  <c:v>91.735633848525424</c:v>
                </c:pt>
                <c:pt idx="1768">
                  <c:v>91.741931786535133</c:v>
                </c:pt>
                <c:pt idx="1769">
                  <c:v>91.748250376685178</c:v>
                </c:pt>
                <c:pt idx="1770">
                  <c:v>91.754589662214244</c:v>
                </c:pt>
                <c:pt idx="1771">
                  <c:v>91.76094968616475</c:v>
                </c:pt>
                <c:pt idx="1772">
                  <c:v>91.76733049137718</c:v>
                </c:pt>
                <c:pt idx="1773">
                  <c:v>91.77373212048704</c:v>
                </c:pt>
                <c:pt idx="1774">
                  <c:v>91.780154615920154</c:v>
                </c:pt>
                <c:pt idx="1775">
                  <c:v>91.786598019888444</c:v>
                </c:pt>
                <c:pt idx="1776">
                  <c:v>91.793062374385798</c:v>
                </c:pt>
                <c:pt idx="1777">
                  <c:v>91.799547721183473</c:v>
                </c:pt>
                <c:pt idx="1778">
                  <c:v>91.806054101825836</c:v>
                </c:pt>
                <c:pt idx="1779">
                  <c:v>91.812581557625819</c:v>
                </c:pt>
                <c:pt idx="1780">
                  <c:v>91.819130129661119</c:v>
                </c:pt>
                <c:pt idx="1781">
                  <c:v>91.825699858768317</c:v>
                </c:pt>
                <c:pt idx="1782">
                  <c:v>91.832290785539541</c:v>
                </c:pt>
                <c:pt idx="1783">
                  <c:v>91.838902950317532</c:v>
                </c:pt>
                <c:pt idx="1784">
                  <c:v>91.845536393190656</c:v>
                </c:pt>
                <c:pt idx="1785">
                  <c:v>91.852191153988571</c:v>
                </c:pt>
                <c:pt idx="1786">
                  <c:v>91.858867272277408</c:v>
                </c:pt>
                <c:pt idx="1787">
                  <c:v>91.865564787354813</c:v>
                </c:pt>
                <c:pt idx="1788">
                  <c:v>91.8722837382455</c:v>
                </c:pt>
                <c:pt idx="1789">
                  <c:v>91.87902416369586</c:v>
                </c:pt>
                <c:pt idx="1790">
                  <c:v>91.885786102169348</c:v>
                </c:pt>
                <c:pt idx="1791">
                  <c:v>91.892569591841877</c:v>
                </c:pt>
                <c:pt idx="1792">
                  <c:v>91.899374670596032</c:v>
                </c:pt>
                <c:pt idx="1793">
                  <c:v>91.906201376016369</c:v>
                </c:pt>
                <c:pt idx="1794">
                  <c:v>91.913049745384725</c:v>
                </c:pt>
                <c:pt idx="1795">
                  <c:v>91.919919815674433</c:v>
                </c:pt>
                <c:pt idx="1796">
                  <c:v>91.926811623545234</c:v>
                </c:pt>
                <c:pt idx="1797">
                  <c:v>91.933725205338831</c:v>
                </c:pt>
                <c:pt idx="1798">
                  <c:v>91.940660597072267</c:v>
                </c:pt>
                <c:pt idx="1799">
                  <c:v>91.947617834433629</c:v>
                </c:pt>
                <c:pt idx="1800">
                  <c:v>91.954596952776285</c:v>
                </c:pt>
                <c:pt idx="1801">
                  <c:v>91.961597987113535</c:v>
                </c:pt>
                <c:pt idx="1802">
                  <c:v>91.968620972113044</c:v>
                </c:pt>
                <c:pt idx="1803">
                  <c:v>91.975665942091453</c:v>
                </c:pt>
                <c:pt idx="1804">
                  <c:v>91.982732931008698</c:v>
                </c:pt>
                <c:pt idx="1805">
                  <c:v>91.989821972462408</c:v>
                </c:pt>
                <c:pt idx="1806">
                  <c:v>91.996933099682067</c:v>
                </c:pt>
                <c:pt idx="1807">
                  <c:v>92.004066345524052</c:v>
                </c:pt>
                <c:pt idx="1808">
                  <c:v>92.011221742464414</c:v>
                </c:pt>
                <c:pt idx="1809">
                  <c:v>92.018399322595002</c:v>
                </c:pt>
                <c:pt idx="1810">
                  <c:v>92.025599117615783</c:v>
                </c:pt>
                <c:pt idx="1811">
                  <c:v>92.032821158829833</c:v>
                </c:pt>
                <c:pt idx="1812">
                  <c:v>92.040065477137375</c:v>
                </c:pt>
                <c:pt idx="1813">
                  <c:v>92.047332103029817</c:v>
                </c:pt>
                <c:pt idx="1814">
                  <c:v>92.054621066583138</c:v>
                </c:pt>
                <c:pt idx="1815">
                  <c:v>92.061932397452509</c:v>
                </c:pt>
                <c:pt idx="1816">
                  <c:v>92.069266124865493</c:v>
                </c:pt>
                <c:pt idx="1817">
                  <c:v>92.076622277616309</c:v>
                </c:pt>
                <c:pt idx="1818">
                  <c:v>92.08400088405935</c:v>
                </c:pt>
                <c:pt idx="1819">
                  <c:v>92.091401972103014</c:v>
                </c:pt>
                <c:pt idx="1820">
                  <c:v>92.098825569203257</c:v>
                </c:pt>
                <c:pt idx="1821">
                  <c:v>92.106271702357134</c:v>
                </c:pt>
                <c:pt idx="1822">
                  <c:v>92.11374039809651</c:v>
                </c:pt>
                <c:pt idx="1823">
                  <c:v>92.12123168248128</c:v>
                </c:pt>
                <c:pt idx="1824">
                  <c:v>92.128745581093213</c:v>
                </c:pt>
                <c:pt idx="1825">
                  <c:v>92.136282119029175</c:v>
                </c:pt>
                <c:pt idx="1826">
                  <c:v>92.143841320894168</c:v>
                </c:pt>
                <c:pt idx="1827">
                  <c:v>92.151423210795173</c:v>
                </c:pt>
                <c:pt idx="1828">
                  <c:v>92.159027812333974</c:v>
                </c:pt>
                <c:pt idx="1829">
                  <c:v>92.166655148600512</c:v>
                </c:pt>
                <c:pt idx="1830">
                  <c:v>92.174305242166028</c:v>
                </c:pt>
                <c:pt idx="1831">
                  <c:v>92.18197811507639</c:v>
                </c:pt>
                <c:pt idx="1832">
                  <c:v>92.189673788844502</c:v>
                </c:pt>
                <c:pt idx="1833">
                  <c:v>92.197392284444035</c:v>
                </c:pt>
                <c:pt idx="1834">
                  <c:v>92.205133622301844</c:v>
                </c:pt>
                <c:pt idx="1835">
                  <c:v>92.212897822291353</c:v>
                </c:pt>
                <c:pt idx="1836">
                  <c:v>92.220684903724916</c:v>
                </c:pt>
                <c:pt idx="1837">
                  <c:v>92.228494885346691</c:v>
                </c:pt>
                <c:pt idx="1838">
                  <c:v>92.236327785325898</c:v>
                </c:pt>
                <c:pt idx="1839">
                  <c:v>92.244183621248638</c:v>
                </c:pt>
                <c:pt idx="1840">
                  <c:v>92.252062410111918</c:v>
                </c:pt>
                <c:pt idx="1841">
                  <c:v>92.259964168314454</c:v>
                </c:pt>
                <c:pt idx="1842">
                  <c:v>92.267888911650587</c:v>
                </c:pt>
                <c:pt idx="1843">
                  <c:v>92.275836655302413</c:v>
                </c:pt>
                <c:pt idx="1844">
                  <c:v>92.283807413832207</c:v>
                </c:pt>
                <c:pt idx="1845">
                  <c:v>92.29180120117438</c:v>
                </c:pt>
                <c:pt idx="1846">
                  <c:v>92.29981803062887</c:v>
                </c:pt>
                <c:pt idx="1847">
                  <c:v>92.307857914852505</c:v>
                </c:pt>
                <c:pt idx="1848">
                  <c:v>92.315920865851581</c:v>
                </c:pt>
                <c:pt idx="1849">
                  <c:v>92.324006894974104</c:v>
                </c:pt>
                <c:pt idx="1850">
                  <c:v>92.332116012902446</c:v>
                </c:pt>
                <c:pt idx="1851">
                  <c:v>92.340248229644104</c:v>
                </c:pt>
                <c:pt idx="1852">
                  <c:v>92.348403554525248</c:v>
                </c:pt>
                <c:pt idx="1853">
                  <c:v>92.356581996182186</c:v>
                </c:pt>
                <c:pt idx="1854">
                  <c:v>92.364783562552816</c:v>
                </c:pt>
                <c:pt idx="1855">
                  <c:v>92.373008260869483</c:v>
                </c:pt>
                <c:pt idx="1856">
                  <c:v>92.381256097650066</c:v>
                </c:pt>
                <c:pt idx="1857">
                  <c:v>92.389527078690392</c:v>
                </c:pt>
                <c:pt idx="1858">
                  <c:v>92.397821209055806</c:v>
                </c:pt>
                <c:pt idx="1859">
                  <c:v>92.406138493072632</c:v>
                </c:pt>
                <c:pt idx="1860">
                  <c:v>92.414478934320286</c:v>
                </c:pt>
                <c:pt idx="1861">
                  <c:v>92.422842535623388</c:v>
                </c:pt>
                <c:pt idx="1862">
                  <c:v>92.431229299041831</c:v>
                </c:pt>
                <c:pt idx="1863">
                  <c:v>92.439639225863672</c:v>
                </c:pt>
                <c:pt idx="1864">
                  <c:v>92.448072316596722</c:v>
                </c:pt>
                <c:pt idx="1865">
                  <c:v>92.456528570959009</c:v>
                </c:pt>
                <c:pt idx="1866">
                  <c:v>92.465007987870919</c:v>
                </c:pt>
                <c:pt idx="1867">
                  <c:v>92.473510565446958</c:v>
                </c:pt>
                <c:pt idx="1868">
                  <c:v>92.482036300985925</c:v>
                </c:pt>
                <c:pt idx="1869">
                  <c:v>92.490585190963841</c:v>
                </c:pt>
                <c:pt idx="1870">
                  <c:v>92.49915723102319</c:v>
                </c:pt>
                <c:pt idx="1871">
                  <c:v>92.507752415966266</c:v>
                </c:pt>
                <c:pt idx="1872">
                  <c:v>92.516370739745042</c:v>
                </c:pt>
                <c:pt idx="1873">
                  <c:v>92.525012195452462</c:v>
                </c:pt>
                <c:pt idx="1874">
                  <c:v>92.53367677531422</c:v>
                </c:pt>
                <c:pt idx="1875">
                  <c:v>92.542364470678976</c:v>
                </c:pt>
                <c:pt idx="1876">
                  <c:v>92.55107527201011</c:v>
                </c:pt>
                <c:pt idx="1877">
                  <c:v>92.559809168876313</c:v>
                </c:pt>
                <c:pt idx="1878">
                  <c:v>92.568566149942697</c:v>
                </c:pt>
                <c:pt idx="1879">
                  <c:v>92.577346202961607</c:v>
                </c:pt>
                <c:pt idx="1880">
                  <c:v>92.586149314763929</c:v>
                </c:pt>
                <c:pt idx="1881">
                  <c:v>92.594975471249356</c:v>
                </c:pt>
                <c:pt idx="1882">
                  <c:v>92.603824657377558</c:v>
                </c:pt>
                <c:pt idx="1883">
                  <c:v>92.612696857159094</c:v>
                </c:pt>
                <c:pt idx="1884">
                  <c:v>92.621592053646111</c:v>
                </c:pt>
                <c:pt idx="1885">
                  <c:v>92.630510228922788</c:v>
                </c:pt>
                <c:pt idx="1886">
                  <c:v>92.639451364095976</c:v>
                </c:pt>
                <c:pt idx="1887">
                  <c:v>92.648415439287149</c:v>
                </c:pt>
                <c:pt idx="1888">
                  <c:v>92.657402433620959</c:v>
                </c:pt>
                <c:pt idx="1889">
                  <c:v>92.66641232521755</c:v>
                </c:pt>
                <c:pt idx="1890">
                  <c:v>92.675445091182638</c:v>
                </c:pt>
                <c:pt idx="1891">
                  <c:v>92.684500707597564</c:v>
                </c:pt>
                <c:pt idx="1892">
                  <c:v>92.693579149511052</c:v>
                </c:pt>
                <c:pt idx="1893">
                  <c:v>92.702680390927867</c:v>
                </c:pt>
                <c:pt idx="1894">
                  <c:v>92.711804404801526</c:v>
                </c:pt>
                <c:pt idx="1895">
                  <c:v>92.72095116302296</c:v>
                </c:pt>
                <c:pt idx="1896">
                  <c:v>92.730120636412053</c:v>
                </c:pt>
                <c:pt idx="1897">
                  <c:v>92.739312794707274</c:v>
                </c:pt>
                <c:pt idx="1898">
                  <c:v>92.748527606557161</c:v>
                </c:pt>
                <c:pt idx="1899">
                  <c:v>92.757765039509465</c:v>
                </c:pt>
                <c:pt idx="1900">
                  <c:v>92.767025060002524</c:v>
                </c:pt>
                <c:pt idx="1901">
                  <c:v>92.776307633355032</c:v>
                </c:pt>
                <c:pt idx="1902">
                  <c:v>92.785612723756813</c:v>
                </c:pt>
                <c:pt idx="1903">
                  <c:v>92.794940294258993</c:v>
                </c:pt>
                <c:pt idx="1904">
                  <c:v>92.804290306763875</c:v>
                </c:pt>
                <c:pt idx="1905">
                  <c:v>92.813662722016161</c:v>
                </c:pt>
                <c:pt idx="1906">
                  <c:v>92.823057499592849</c:v>
                </c:pt>
                <c:pt idx="1907">
                  <c:v>92.832474597892912</c:v>
                </c:pt>
                <c:pt idx="1908">
                  <c:v>92.841913974128545</c:v>
                </c:pt>
                <c:pt idx="1909">
                  <c:v>92.851375584315235</c:v>
                </c:pt>
                <c:pt idx="1910">
                  <c:v>92.860859383261612</c:v>
                </c:pt>
                <c:pt idx="1911">
                  <c:v>92.870365324559828</c:v>
                </c:pt>
                <c:pt idx="1912">
                  <c:v>92.87989336057646</c:v>
                </c:pt>
                <c:pt idx="1913">
                  <c:v>92.889443442442044</c:v>
                </c:pt>
                <c:pt idx="1914">
                  <c:v>92.899015520041473</c:v>
                </c:pt>
                <c:pt idx="1915">
                  <c:v>92.908609542005081</c:v>
                </c:pt>
                <c:pt idx="1916">
                  <c:v>92.918225455697765</c:v>
                </c:pt>
                <c:pt idx="1917">
                  <c:v>92.92786320721018</c:v>
                </c:pt>
                <c:pt idx="1918">
                  <c:v>92.937522741348175</c:v>
                </c:pt>
                <c:pt idx="1919">
                  <c:v>92.947204001624755</c:v>
                </c:pt>
                <c:pt idx="1920">
                  <c:v>92.956906930247868</c:v>
                </c:pt>
                <c:pt idx="1921">
                  <c:v>92.966631468113434</c:v>
                </c:pt>
                <c:pt idx="1922">
                  <c:v>92.976377554793686</c:v>
                </c:pt>
                <c:pt idx="1923">
                  <c:v>92.98614512852879</c:v>
                </c:pt>
                <c:pt idx="1924">
                  <c:v>92.995934126216184</c:v>
                </c:pt>
                <c:pt idx="1925">
                  <c:v>93.005744483402296</c:v>
                </c:pt>
                <c:pt idx="1926">
                  <c:v>93.015576134271527</c:v>
                </c:pt>
                <c:pt idx="1927">
                  <c:v>93.025429011638039</c:v>
                </c:pt>
                <c:pt idx="1928">
                  <c:v>93.035303046935425</c:v>
                </c:pt>
                <c:pt idx="1929">
                  <c:v>93.045198170207243</c:v>
                </c:pt>
                <c:pt idx="1930">
                  <c:v>93.055114310098006</c:v>
                </c:pt>
                <c:pt idx="1931">
                  <c:v>93.065051393843191</c:v>
                </c:pt>
                <c:pt idx="1932">
                  <c:v>93.075009347260703</c:v>
                </c:pt>
                <c:pt idx="1933">
                  <c:v>93.084988094740325</c:v>
                </c:pt>
                <c:pt idx="1934">
                  <c:v>93.094987559235491</c:v>
                </c:pt>
                <c:pt idx="1935">
                  <c:v>93.105007662253385</c:v>
                </c:pt>
                <c:pt idx="1936">
                  <c:v>93.115048323845983</c:v>
                </c:pt>
                <c:pt idx="1937">
                  <c:v>93.12510946260069</c:v>
                </c:pt>
                <c:pt idx="1938">
                  <c:v>93.135190995631177</c:v>
                </c:pt>
                <c:pt idx="1939">
                  <c:v>93.14529283856848</c:v>
                </c:pt>
                <c:pt idx="1940">
                  <c:v>93.155414905552092</c:v>
                </c:pt>
                <c:pt idx="1941">
                  <c:v>93.165557109220302</c:v>
                </c:pt>
                <c:pt idx="1942">
                  <c:v>93.175719360701649</c:v>
                </c:pt>
                <c:pt idx="1943">
                  <c:v>93.185901569606671</c:v>
                </c:pt>
                <c:pt idx="1944">
                  <c:v>93.196103644017924</c:v>
                </c:pt>
                <c:pt idx="1945">
                  <c:v>93.206325490481888</c:v>
                </c:pt>
                <c:pt idx="1946">
                  <c:v>93.216567014000574</c:v>
                </c:pt>
                <c:pt idx="1947">
                  <c:v>93.226828118021857</c:v>
                </c:pt>
                <c:pt idx="1948">
                  <c:v>93.237108704432345</c:v>
                </c:pt>
                <c:pt idx="1949">
                  <c:v>93.247408673547568</c:v>
                </c:pt>
                <c:pt idx="1950">
                  <c:v>93.257727924104074</c:v>
                </c:pt>
                <c:pt idx="1951">
                  <c:v>93.268066353251712</c:v>
                </c:pt>
                <c:pt idx="1952">
                  <c:v>93.278423856544435</c:v>
                </c:pt>
                <c:pt idx="1953">
                  <c:v>93.288800327932634</c:v>
                </c:pt>
                <c:pt idx="1954">
                  <c:v>93.299195659755057</c:v>
                </c:pt>
                <c:pt idx="1955">
                  <c:v>93.309609742730373</c:v>
                </c:pt>
                <c:pt idx="1956">
                  <c:v>93.320042465950209</c:v>
                </c:pt>
                <c:pt idx="1957">
                  <c:v>93.330493716870421</c:v>
                </c:pt>
                <c:pt idx="1958">
                  <c:v>93.340963381303752</c:v>
                </c:pt>
                <c:pt idx="1959">
                  <c:v>93.351451343412506</c:v>
                </c:pt>
                <c:pt idx="1960">
                  <c:v>93.361957485700202</c:v>
                </c:pt>
                <c:pt idx="1961">
                  <c:v>93.372481689005255</c:v>
                </c:pt>
                <c:pt idx="1962">
                  <c:v>93.383023832493024</c:v>
                </c:pt>
                <c:pt idx="1963">
                  <c:v>93.393583793648617</c:v>
                </c:pt>
                <c:pt idx="1964">
                  <c:v>93.404161448270017</c:v>
                </c:pt>
                <c:pt idx="1965">
                  <c:v>93.414756670461358</c:v>
                </c:pt>
                <c:pt idx="1966">
                  <c:v>93.425369332625664</c:v>
                </c:pt>
                <c:pt idx="1967">
                  <c:v>93.435999305458282</c:v>
                </c:pt>
                <c:pt idx="1968">
                  <c:v>93.446646457940304</c:v>
                </c:pt>
                <c:pt idx="1969">
                  <c:v>93.457310657332485</c:v>
                </c:pt>
                <c:pt idx="1970">
                  <c:v>93.467991769168421</c:v>
                </c:pt>
                <c:pt idx="1971">
                  <c:v>93.478689657248324</c:v>
                </c:pt>
                <c:pt idx="1972">
                  <c:v>93.489404183633752</c:v>
                </c:pt>
                <c:pt idx="1973">
                  <c:v>93.500135208640657</c:v>
                </c:pt>
                <c:pt idx="1974">
                  <c:v>93.510882590834868</c:v>
                </c:pt>
                <c:pt idx="1975">
                  <c:v>93.521646187024899</c:v>
                </c:pt>
                <c:pt idx="1976">
                  <c:v>93.5324258522582</c:v>
                </c:pt>
                <c:pt idx="1977">
                  <c:v>93.543221439814559</c:v>
                </c:pt>
                <c:pt idx="1978">
                  <c:v>93.554032801201728</c:v>
                </c:pt>
                <c:pt idx="1979">
                  <c:v>93.564859786149981</c:v>
                </c:pt>
                <c:pt idx="1980">
                  <c:v>93.575702242607932</c:v>
                </c:pt>
                <c:pt idx="1981">
                  <c:v>93.586560016737153</c:v>
                </c:pt>
                <c:pt idx="1982">
                  <c:v>93.597432952908065</c:v>
                </c:pt>
                <c:pt idx="1983">
                  <c:v>93.608320893695861</c:v>
                </c:pt>
                <c:pt idx="1984">
                  <c:v>93.619223679875972</c:v>
                </c:pt>
                <c:pt idx="1985">
                  <c:v>93.630141150420485</c:v>
                </c:pt>
                <c:pt idx="1986">
                  <c:v>93.641073142493966</c:v>
                </c:pt>
                <c:pt idx="1987">
                  <c:v>93.652019491450687</c:v>
                </c:pt>
                <c:pt idx="1988">
                  <c:v>93.662980030830326</c:v>
                </c:pt>
                <c:pt idx="1989">
                  <c:v>93.673954592355642</c:v>
                </c:pt>
                <c:pt idx="1990">
                  <c:v>93.684943005928972</c:v>
                </c:pt>
                <c:pt idx="1991">
                  <c:v>93.695945099629697</c:v>
                </c:pt>
                <c:pt idx="1992">
                  <c:v>93.706960699711544</c:v>
                </c:pt>
                <c:pt idx="1993">
                  <c:v>93.717989630600442</c:v>
                </c:pt>
                <c:pt idx="1994">
                  <c:v>93.7290317148924</c:v>
                </c:pt>
                <c:pt idx="1995">
                  <c:v>93.740086773351408</c:v>
                </c:pt>
                <c:pt idx="1996">
                  <c:v>93.751154624908168</c:v>
                </c:pt>
                <c:pt idx="1997">
                  <c:v>93.762235086657626</c:v>
                </c:pt>
                <c:pt idx="1998">
                  <c:v>93.773327973858983</c:v>
                </c:pt>
                <c:pt idx="1999">
                  <c:v>93.784433099934347</c:v>
                </c:pt>
                <c:pt idx="2000">
                  <c:v>93.795550276467452</c:v>
                </c:pt>
                <c:pt idx="2001">
                  <c:v>93.806679313203588</c:v>
                </c:pt>
                <c:pt idx="2002">
                  <c:v>93.817820018049062</c:v>
                </c:pt>
                <c:pt idx="2003">
                  <c:v>93.828972197071963</c:v>
                </c:pt>
                <c:pt idx="2004">
                  <c:v>93.840135654500983</c:v>
                </c:pt>
                <c:pt idx="2005">
                  <c:v>93.851310192727013</c:v>
                </c:pt>
                <c:pt idx="2006">
                  <c:v>93.862495612303832</c:v>
                </c:pt>
                <c:pt idx="2007">
                  <c:v>93.873691711948481</c:v>
                </c:pt>
                <c:pt idx="2008">
                  <c:v>93.8848982885428</c:v>
                </c:pt>
                <c:pt idx="2009">
                  <c:v>93.896115137135268</c:v>
                </c:pt>
                <c:pt idx="2010">
                  <c:v>93.907342050942646</c:v>
                </c:pt>
                <c:pt idx="2011">
                  <c:v>93.918578821351616</c:v>
                </c:pt>
                <c:pt idx="2012">
                  <c:v>93.929825237921861</c:v>
                </c:pt>
                <c:pt idx="2013">
                  <c:v>93.941081088388415</c:v>
                </c:pt>
                <c:pt idx="2014">
                  <c:v>93.952346158664142</c:v>
                </c:pt>
                <c:pt idx="2015">
                  <c:v>93.963620232843866</c:v>
                </c:pt>
                <c:pt idx="2016">
                  <c:v>93.974903093207018</c:v>
                </c:pt>
                <c:pt idx="2017">
                  <c:v>93.986194520222256</c:v>
                </c:pt>
                <c:pt idx="2018">
                  <c:v>93.9974942925504</c:v>
                </c:pt>
                <c:pt idx="2019">
                  <c:v>94.008802187050549</c:v>
                </c:pt>
                <c:pt idx="2020">
                  <c:v>94.020117978783333</c:v>
                </c:pt>
                <c:pt idx="2021">
                  <c:v>94.031441441016611</c:v>
                </c:pt>
                <c:pt idx="2022">
                  <c:v>94.042772345230958</c:v>
                </c:pt>
                <c:pt idx="2023">
                  <c:v>94.054110461124466</c:v>
                </c:pt>
                <c:pt idx="2024">
                  <c:v>94.065455556620037</c:v>
                </c:pt>
                <c:pt idx="2025">
                  <c:v>94.076807397870979</c:v>
                </c:pt>
                <c:pt idx="2026">
                  <c:v>94.08816574926739</c:v>
                </c:pt>
                <c:pt idx="2027">
                  <c:v>94.099530373443727</c:v>
                </c:pt>
                <c:pt idx="2028">
                  <c:v>94.110901031285891</c:v>
                </c:pt>
                <c:pt idx="2029">
                  <c:v>94.122277481938951</c:v>
                </c:pt>
                <c:pt idx="2030">
                  <c:v>94.133659482814977</c:v>
                </c:pt>
                <c:pt idx="2031">
                  <c:v>94.145046789601338</c:v>
                </c:pt>
                <c:pt idx="2032">
                  <c:v>94.156439156269983</c:v>
                </c:pt>
                <c:pt idx="2033">
                  <c:v>94.167836335085426</c:v>
                </c:pt>
                <c:pt idx="2034">
                  <c:v>94.179238076615292</c:v>
                </c:pt>
                <c:pt idx="2035">
                  <c:v>94.190644129739425</c:v>
                </c:pt>
                <c:pt idx="2036">
                  <c:v>94.202054241659866</c:v>
                </c:pt>
                <c:pt idx="2037">
                  <c:v>94.213468157911976</c:v>
                </c:pt>
                <c:pt idx="2038">
                  <c:v>94.224885622374515</c:v>
                </c:pt>
                <c:pt idx="2039">
                  <c:v>94.23630637728148</c:v>
                </c:pt>
                <c:pt idx="2040">
                  <c:v>94.247730163233385</c:v>
                </c:pt>
                <c:pt idx="2041">
                  <c:v>94.259156719208946</c:v>
                </c:pt>
                <c:pt idx="2042">
                  <c:v>94.27058578257838</c:v>
                </c:pt>
                <c:pt idx="2043">
                  <c:v>94.282017089114476</c:v>
                </c:pt>
                <c:pt idx="2044">
                  <c:v>94.293450373007829</c:v>
                </c:pt>
                <c:pt idx="2045">
                  <c:v>94.304885366878224</c:v>
                </c:pt>
                <c:pt idx="2046">
                  <c:v>94.316321801790025</c:v>
                </c:pt>
                <c:pt idx="2047">
                  <c:v>94.327759407265319</c:v>
                </c:pt>
                <c:pt idx="2048">
                  <c:v>94.339197911299408</c:v>
                </c:pt>
                <c:pt idx="2049">
                  <c:v>94.350637040375361</c:v>
                </c:pt>
                <c:pt idx="2050">
                  <c:v>94.362076519479629</c:v>
                </c:pt>
                <c:pt idx="2051">
                  <c:v>94.373516072117482</c:v>
                </c:pt>
                <c:pt idx="2052">
                  <c:v>94.384955420330257</c:v>
                </c:pt>
                <c:pt idx="2053">
                  <c:v>94.396394284710183</c:v>
                </c:pt>
                <c:pt idx="2054">
                  <c:v>94.407832384419905</c:v>
                </c:pt>
                <c:pt idx="2055">
                  <c:v>94.419269437206907</c:v>
                </c:pt>
                <c:pt idx="2056">
                  <c:v>94.430705159424292</c:v>
                </c:pt>
                <c:pt idx="2057">
                  <c:v>94.442139266046581</c:v>
                </c:pt>
                <c:pt idx="2058">
                  <c:v>94.453571470690378</c:v>
                </c:pt>
                <c:pt idx="2059">
                  <c:v>94.465001485631632</c:v>
                </c:pt>
                <c:pt idx="2060">
                  <c:v>94.476429021826505</c:v>
                </c:pt>
                <c:pt idx="2061">
                  <c:v>94.487853788930238</c:v>
                </c:pt>
                <c:pt idx="2062">
                  <c:v>94.499275495318571</c:v>
                </c:pt>
                <c:pt idx="2063">
                  <c:v>94.510693848106953</c:v>
                </c:pt>
                <c:pt idx="2064">
                  <c:v>94.522108553172657</c:v>
                </c:pt>
                <c:pt idx="2065">
                  <c:v>94.533519315176591</c:v>
                </c:pt>
                <c:pt idx="2066">
                  <c:v>94.544925837584245</c:v>
                </c:pt>
                <c:pt idx="2067">
                  <c:v>94.556327822688701</c:v>
                </c:pt>
                <c:pt idx="2068">
                  <c:v>94.567724971633396</c:v>
                </c:pt>
                <c:pt idx="2069">
                  <c:v>94.579116984434989</c:v>
                </c:pt>
                <c:pt idx="2070">
                  <c:v>94.590503560007775</c:v>
                </c:pt>
                <c:pt idx="2071">
                  <c:v>94.601884396186023</c:v>
                </c:pt>
                <c:pt idx="2072">
                  <c:v>94.613259189750579</c:v>
                </c:pt>
                <c:pt idx="2073">
                  <c:v>94.624627636451933</c:v>
                </c:pt>
                <c:pt idx="2074">
                  <c:v>94.635989431036549</c:v>
                </c:pt>
                <c:pt idx="2075">
                  <c:v>94.647344267272388</c:v>
                </c:pt>
                <c:pt idx="2076">
                  <c:v>94.658691837974544</c:v>
                </c:pt>
                <c:pt idx="2077">
                  <c:v>94.670031835032319</c:v>
                </c:pt>
                <c:pt idx="2078">
                  <c:v>94.681363949435379</c:v>
                </c:pt>
                <c:pt idx="2079">
                  <c:v>94.692687871302866</c:v>
                </c:pt>
                <c:pt idx="2080">
                  <c:v>94.704003289908513</c:v>
                </c:pt>
                <c:pt idx="2081">
                  <c:v>94.715309893711051</c:v>
                </c:pt>
                <c:pt idx="2082">
                  <c:v>94.726607370381615</c:v>
                </c:pt>
                <c:pt idx="2083">
                  <c:v>94.737895406833644</c:v>
                </c:pt>
                <c:pt idx="2084">
                  <c:v>94.749173689250853</c:v>
                </c:pt>
                <c:pt idx="2085">
                  <c:v>94.76044190311876</c:v>
                </c:pt>
                <c:pt idx="2086">
                  <c:v>94.771699733253527</c:v>
                </c:pt>
                <c:pt idx="2087">
                  <c:v>94.782946863832933</c:v>
                </c:pt>
                <c:pt idx="2088">
                  <c:v>94.794182978427983</c:v>
                </c:pt>
                <c:pt idx="2089">
                  <c:v>94.805407760033546</c:v>
                </c:pt>
                <c:pt idx="2090">
                  <c:v>94.816620891100342</c:v>
                </c:pt>
                <c:pt idx="2091">
                  <c:v>94.827822053567175</c:v>
                </c:pt>
                <c:pt idx="2092">
                  <c:v>94.839010928893458</c:v>
                </c:pt>
                <c:pt idx="2093">
                  <c:v>94.850187198092456</c:v>
                </c:pt>
                <c:pt idx="2094">
                  <c:v>94.861350541764409</c:v>
                </c:pt>
                <c:pt idx="2095">
                  <c:v>94.872500640129473</c:v>
                </c:pt>
                <c:pt idx="2096">
                  <c:v>94.883637173063548</c:v>
                </c:pt>
                <c:pt idx="2097">
                  <c:v>94.894759820131071</c:v>
                </c:pt>
                <c:pt idx="2098">
                  <c:v>94.905868260620565</c:v>
                </c:pt>
                <c:pt idx="2099">
                  <c:v>94.916962173579876</c:v>
                </c:pt>
                <c:pt idx="2100">
                  <c:v>94.92804123785163</c:v>
                </c:pt>
                <c:pt idx="2101">
                  <c:v>94.939105132108864</c:v>
                </c:pt>
                <c:pt idx="2102">
                  <c:v>94.950153534892195</c:v>
                </c:pt>
                <c:pt idx="2103">
                  <c:v>94.961186124644755</c:v>
                </c:pt>
                <c:pt idx="2104">
                  <c:v>94.972202579750828</c:v>
                </c:pt>
                <c:pt idx="2105">
                  <c:v>94.983202578572417</c:v>
                </c:pt>
                <c:pt idx="2106">
                  <c:v>94.994185799486885</c:v>
                </c:pt>
                <c:pt idx="2107">
                  <c:v>95.00515192092449</c:v>
                </c:pt>
                <c:pt idx="2108">
                  <c:v>95.016100621407602</c:v>
                </c:pt>
                <c:pt idx="2109">
                  <c:v>95.02703157958895</c:v>
                </c:pt>
                <c:pt idx="2110">
                  <c:v>95.03794447428956</c:v>
                </c:pt>
                <c:pt idx="2111">
                  <c:v>95.048838984539245</c:v>
                </c:pt>
                <c:pt idx="2112">
                  <c:v>95.059714789615825</c:v>
                </c:pt>
                <c:pt idx="2113">
                  <c:v>95.070571569084208</c:v>
                </c:pt>
                <c:pt idx="2114">
                  <c:v>95.081409002837859</c:v>
                </c:pt>
                <c:pt idx="2115">
                  <c:v>95.092226771137291</c:v>
                </c:pt>
                <c:pt idx="2116">
                  <c:v>95.103024554652734</c:v>
                </c:pt>
                <c:pt idx="2117">
                  <c:v>95.11380203450328</c:v>
                </c:pt>
                <c:pt idx="2118">
                  <c:v>95.124558892298893</c:v>
                </c:pt>
                <c:pt idx="2119">
                  <c:v>95.135294810182742</c:v>
                </c:pt>
                <c:pt idx="2120">
                  <c:v>95.146009470871064</c:v>
                </c:pt>
                <c:pt idx="2121">
                  <c:v>95.156702557696036</c:v>
                </c:pt>
                <c:pt idx="2122">
                  <c:v>95.16737375464831</c:v>
                </c:pt>
                <c:pt idx="2123">
                  <c:v>95.178022746418435</c:v>
                </c:pt>
                <c:pt idx="2124">
                  <c:v>95.188649218440872</c:v>
                </c:pt>
                <c:pt idx="2125">
                  <c:v>95.199252856935175</c:v>
                </c:pt>
                <c:pt idx="2126">
                  <c:v>95.209833348949914</c:v>
                </c:pt>
                <c:pt idx="2127">
                  <c:v>95.22039038240554</c:v>
                </c:pt>
                <c:pt idx="2128">
                  <c:v>95.230923646138947</c:v>
                </c:pt>
                <c:pt idx="2129">
                  <c:v>95.241432829945097</c:v>
                </c:pt>
                <c:pt idx="2130">
                  <c:v>95.251917624622507</c:v>
                </c:pt>
                <c:pt idx="2131">
                  <c:v>95.262377722015344</c:v>
                </c:pt>
                <c:pt idx="2132">
                  <c:v>95.272812815059993</c:v>
                </c:pt>
                <c:pt idx="2133">
                  <c:v>95.283222597826693</c:v>
                </c:pt>
                <c:pt idx="2134">
                  <c:v>95.293606765565897</c:v>
                </c:pt>
                <c:pt idx="2135">
                  <c:v>95.303965014751057</c:v>
                </c:pt>
                <c:pt idx="2136">
                  <c:v>95.314297043124498</c:v>
                </c:pt>
                <c:pt idx="2137">
                  <c:v>95.3246025497414</c:v>
                </c:pt>
                <c:pt idx="2138">
                  <c:v>95.334881235014691</c:v>
                </c:pt>
                <c:pt idx="2139">
                  <c:v>95.345132800760652</c:v>
                </c:pt>
                <c:pt idx="2140">
                  <c:v>95.355356950242268</c:v>
                </c:pt>
                <c:pt idx="2141">
                  <c:v>95.365553388216128</c:v>
                </c:pt>
                <c:pt idx="2142">
                  <c:v>95.375721820975443</c:v>
                </c:pt>
                <c:pt idx="2143">
                  <c:v>95.385861956397108</c:v>
                </c:pt>
                <c:pt idx="2144">
                  <c:v>95.395973503985928</c:v>
                </c:pt>
                <c:pt idx="2145">
                  <c:v>95.406056174919527</c:v>
                </c:pt>
                <c:pt idx="2146">
                  <c:v>95.416109682093861</c:v>
                </c:pt>
                <c:pt idx="2147">
                  <c:v>95.426133740168922</c:v>
                </c:pt>
                <c:pt idx="2148">
                  <c:v>95.436128065612991</c:v>
                </c:pt>
                <c:pt idx="2149">
                  <c:v>95.446092376748439</c:v>
                </c:pt>
                <c:pt idx="2150">
                  <c:v>95.456026393796378</c:v>
                </c:pt>
                <c:pt idx="2151">
                  <c:v>95.465929838922392</c:v>
                </c:pt>
                <c:pt idx="2152">
                  <c:v>95.475802436281398</c:v>
                </c:pt>
                <c:pt idx="2153">
                  <c:v>95.485643912062187</c:v>
                </c:pt>
                <c:pt idx="2154">
                  <c:v>95.495453994532681</c:v>
                </c:pt>
                <c:pt idx="2155">
                  <c:v>95.505232414084915</c:v>
                </c:pt>
                <c:pt idx="2156">
                  <c:v>95.5149789032793</c:v>
                </c:pt>
                <c:pt idx="2157">
                  <c:v>95.524693196890226</c:v>
                </c:pt>
                <c:pt idx="2158">
                  <c:v>95.534375031949168</c:v>
                </c:pt>
                <c:pt idx="2159">
                  <c:v>95.544024147790054</c:v>
                </c:pt>
                <c:pt idx="2160">
                  <c:v>95.553640286094037</c:v>
                </c:pt>
                <c:pt idx="2161">
                  <c:v>95.563223190932035</c:v>
                </c:pt>
                <c:pt idx="2162">
                  <c:v>95.572772608809444</c:v>
                </c:pt>
                <c:pt idx="2163">
                  <c:v>95.58228828871043</c:v>
                </c:pt>
                <c:pt idx="2164">
                  <c:v>95.591769982140789</c:v>
                </c:pt>
                <c:pt idx="2165">
                  <c:v>95.60121744317135</c:v>
                </c:pt>
                <c:pt idx="2166">
                  <c:v>95.610630428481983</c:v>
                </c:pt>
                <c:pt idx="2167">
                  <c:v>95.620008697402511</c:v>
                </c:pt>
                <c:pt idx="2168">
                  <c:v>95.629352011958233</c:v>
                </c:pt>
                <c:pt idx="2169">
                  <c:v>95.638660136909849</c:v>
                </c:pt>
                <c:pt idx="2170">
                  <c:v>95.647932839797406</c:v>
                </c:pt>
                <c:pt idx="2171">
                  <c:v>95.657169890980953</c:v>
                </c:pt>
                <c:pt idx="2172">
                  <c:v>95.666371063683712</c:v>
                </c:pt>
                <c:pt idx="2173">
                  <c:v>95.675536134030779</c:v>
                </c:pt>
                <c:pt idx="2174">
                  <c:v>95.684664881093283</c:v>
                </c:pt>
                <c:pt idx="2175">
                  <c:v>95.693757086927377</c:v>
                </c:pt>
                <c:pt idx="2176">
                  <c:v>95.70281253661409</c:v>
                </c:pt>
                <c:pt idx="2177">
                  <c:v>95.711831018301311</c:v>
                </c:pt>
                <c:pt idx="2178">
                  <c:v>95.720812323241915</c:v>
                </c:pt>
                <c:pt idx="2179">
                  <c:v>95.729756245832974</c:v>
                </c:pt>
                <c:pt idx="2180">
                  <c:v>95.738662583656676</c:v>
                </c:pt>
                <c:pt idx="2181">
                  <c:v>95.747531137515878</c:v>
                </c:pt>
                <c:pt idx="2182">
                  <c:v>95.756361711474895</c:v>
                </c:pt>
                <c:pt idx="2183">
                  <c:v>95.765154112895857</c:v>
                </c:pt>
                <c:pt idx="2184">
                  <c:v>95.773908152476608</c:v>
                </c:pt>
                <c:pt idx="2185">
                  <c:v>95.78262364428727</c:v>
                </c:pt>
                <c:pt idx="2186">
                  <c:v>95.791300405806609</c:v>
                </c:pt>
                <c:pt idx="2187">
                  <c:v>95.799938257958587</c:v>
                </c:pt>
                <c:pt idx="2188">
                  <c:v>95.80853702514726</c:v>
                </c:pt>
                <c:pt idx="2189">
                  <c:v>95.817096535292222</c:v>
                </c:pt>
                <c:pt idx="2190">
                  <c:v>95.825616619862714</c:v>
                </c:pt>
                <c:pt idx="2191">
                  <c:v>95.834097113912406</c:v>
                </c:pt>
                <c:pt idx="2192">
                  <c:v>95.842537856111605</c:v>
                </c:pt>
                <c:pt idx="2193">
                  <c:v>95.850938688782364</c:v>
                </c:pt>
                <c:pt idx="2194">
                  <c:v>95.859299457928103</c:v>
                </c:pt>
                <c:pt idx="2195">
                  <c:v>95.86762001326889</c:v>
                </c:pt>
                <c:pt idx="2196">
                  <c:v>95.87590020826957</c:v>
                </c:pt>
                <c:pt idx="2197">
                  <c:v>95.884139900172428</c:v>
                </c:pt>
                <c:pt idx="2198">
                  <c:v>95.89233895002738</c:v>
                </c:pt>
                <c:pt idx="2199">
                  <c:v>95.90049722272137</c:v>
                </c:pt>
                <c:pt idx="2200">
                  <c:v>95.908614587006227</c:v>
                </c:pt>
                <c:pt idx="2201">
                  <c:v>95.916690915528648</c:v>
                </c:pt>
                <c:pt idx="2202">
                  <c:v>95.924726084858378</c:v>
                </c:pt>
                <c:pt idx="2203">
                  <c:v>95.932719975513152</c:v>
                </c:pt>
                <c:pt idx="2204">
                  <c:v>95.940672471987241</c:v>
                </c:pt>
                <c:pt idx="2205">
                  <c:v>95.948583462777322</c:v>
                </c:pt>
                <c:pt idx="2206">
                  <c:v>95.956452840406286</c:v>
                </c:pt>
                <c:pt idx="2207">
                  <c:v>95.964280501448172</c:v>
                </c:pt>
                <c:pt idx="2208">
                  <c:v>95.972066346554357</c:v>
                </c:pt>
                <c:pt idx="2209">
                  <c:v>95.979810280473501</c:v>
                </c:pt>
                <c:pt idx="2210">
                  <c:v>95.987512212076453</c:v>
                </c:pt>
                <c:pt idx="2211">
                  <c:v>95.995172054377278</c:v>
                </c:pt>
                <c:pt idx="2212">
                  <c:v>96.002789724553722</c:v>
                </c:pt>
                <c:pt idx="2213">
                  <c:v>96.01036514396867</c:v>
                </c:pt>
                <c:pt idx="2214">
                  <c:v>96.017898238190341</c:v>
                </c:pt>
                <c:pt idx="2215">
                  <c:v>96.025388937009239</c:v>
                </c:pt>
                <c:pt idx="2216">
                  <c:v>96.032837174458265</c:v>
                </c:pt>
                <c:pt idx="2217">
                  <c:v>96.040242888830178</c:v>
                </c:pt>
                <c:pt idx="2218">
                  <c:v>96.04760602269269</c:v>
                </c:pt>
                <c:pt idx="2219">
                  <c:v>96.05492652290593</c:v>
                </c:pt>
                <c:pt idx="2220">
                  <c:v>96.062204340637962</c:v>
                </c:pt>
                <c:pt idx="2221">
                  <c:v>96.069439431378242</c:v>
                </c:pt>
                <c:pt idx="2222">
                  <c:v>96.07663175495172</c:v>
                </c:pt>
                <c:pt idx="2223">
                  <c:v>96.08378127553118</c:v>
                </c:pt>
                <c:pt idx="2224">
                  <c:v>96.090887961651319</c:v>
                </c:pt>
                <c:pt idx="2225">
                  <c:v>96.097951786218019</c:v>
                </c:pt>
                <c:pt idx="2226">
                  <c:v>96.104972726518909</c:v>
                </c:pt>
                <c:pt idx="2227">
                  <c:v>96.111950764235146</c:v>
                </c:pt>
                <c:pt idx="2228">
                  <c:v>96.118885885448464</c:v>
                </c:pt>
                <c:pt idx="2229">
                  <c:v>96.125778080649965</c:v>
                </c:pt>
                <c:pt idx="2230">
                  <c:v>96.132627344746965</c:v>
                </c:pt>
                <c:pt idx="2231">
                  <c:v>96.139433677071054</c:v>
                </c:pt>
                <c:pt idx="2232">
                  <c:v>96.146197081381274</c:v>
                </c:pt>
                <c:pt idx="2233">
                  <c:v>96.152917565871022</c:v>
                </c:pt>
                <c:pt idx="2234">
                  <c:v>96.159595143171899</c:v>
                </c:pt>
                <c:pt idx="2235">
                  <c:v>96.166229830355363</c:v>
                </c:pt>
                <c:pt idx="2236">
                  <c:v>96.172821648937628</c:v>
                </c:pt>
                <c:pt idx="2237">
                  <c:v>96.179370624877635</c:v>
                </c:pt>
                <c:pt idx="2238">
                  <c:v>96.185876788581723</c:v>
                </c:pt>
                <c:pt idx="2239">
                  <c:v>96.192340174900593</c:v>
                </c:pt>
                <c:pt idx="2240">
                  <c:v>96.198760823129788</c:v>
                </c:pt>
                <c:pt idx="2241">
                  <c:v>96.205138777006781</c:v>
                </c:pt>
                <c:pt idx="2242">
                  <c:v>96.21147408470992</c:v>
                </c:pt>
                <c:pt idx="2243">
                  <c:v>96.217766798852239</c:v>
                </c:pt>
                <c:pt idx="2244">
                  <c:v>96.224016976480243</c:v>
                </c:pt>
                <c:pt idx="2245">
                  <c:v>96.230224679066552</c:v>
                </c:pt>
                <c:pt idx="2246">
                  <c:v>96.236389972504256</c:v>
                </c:pt>
                <c:pt idx="2247">
                  <c:v>96.242512927099853</c:v>
                </c:pt>
                <c:pt idx="2248">
                  <c:v>96.248593617566428</c:v>
                </c:pt>
                <c:pt idx="2249">
                  <c:v>96.254632123015199</c:v>
                </c:pt>
                <c:pt idx="2250">
                  <c:v>96.260628526942881</c:v>
                </c:pt>
                <c:pt idx="2251">
                  <c:v>96.266582917225833</c:v>
                </c:pt>
                <c:pt idx="2252">
                  <c:v>96.272495386105888</c:v>
                </c:pt>
                <c:pt idx="2253">
                  <c:v>96.278366030179498</c:v>
                </c:pt>
                <c:pt idx="2254">
                  <c:v>96.284194950384617</c:v>
                </c:pt>
                <c:pt idx="2255">
                  <c:v>96.289982251987183</c:v>
                </c:pt>
                <c:pt idx="2256">
                  <c:v>96.295728044566971</c:v>
                </c:pt>
                <c:pt idx="2257">
                  <c:v>96.301432442001243</c:v>
                </c:pt>
                <c:pt idx="2258">
                  <c:v>96.307095562449064</c:v>
                </c:pt>
                <c:pt idx="2259">
                  <c:v>96.312717528334517</c:v>
                </c:pt>
                <c:pt idx="2260">
                  <c:v>96.31829846632921</c:v>
                </c:pt>
                <c:pt idx="2261">
                  <c:v>96.323838507332425</c:v>
                </c:pt>
                <c:pt idx="2262">
                  <c:v>96.329337786453209</c:v>
                </c:pt>
                <c:pt idx="2263">
                  <c:v>96.334796442988505</c:v>
                </c:pt>
                <c:pt idx="2264">
                  <c:v>96.340214620403444</c:v>
                </c:pt>
                <c:pt idx="2265">
                  <c:v>96.345592466307934</c:v>
                </c:pt>
                <c:pt idx="2266">
                  <c:v>96.350930132435849</c:v>
                </c:pt>
                <c:pt idx="2267">
                  <c:v>96.356227774620024</c:v>
                </c:pt>
                <c:pt idx="2268">
                  <c:v>96.361485552768187</c:v>
                </c:pt>
                <c:pt idx="2269">
                  <c:v>96.36670363083897</c:v>
                </c:pt>
                <c:pt idx="2270">
                  <c:v>96.371882176814424</c:v>
                </c:pt>
                <c:pt idx="2271">
                  <c:v>96.377021362674796</c:v>
                </c:pt>
                <c:pt idx="2272">
                  <c:v>96.382121364370548</c:v>
                </c:pt>
                <c:pt idx="2273">
                  <c:v>96.38718236179335</c:v>
                </c:pt>
                <c:pt idx="2274">
                  <c:v>96.392204538749084</c:v>
                </c:pt>
                <c:pt idx="2275">
                  <c:v>96.397188082926334</c:v>
                </c:pt>
                <c:pt idx="2276">
                  <c:v>96.402133185867541</c:v>
                </c:pt>
                <c:pt idx="2277">
                  <c:v>96.40704004293606</c:v>
                </c:pt>
                <c:pt idx="2278">
                  <c:v>96.411908853285723</c:v>
                </c:pt>
                <c:pt idx="2279">
                  <c:v>96.41673981982764</c:v>
                </c:pt>
                <c:pt idx="2280">
                  <c:v>96.421533149197273</c:v>
                </c:pt>
                <c:pt idx="2281">
                  <c:v>96.426289051719777</c:v>
                </c:pt>
                <c:pt idx="2282">
                  <c:v>96.43100774137541</c:v>
                </c:pt>
                <c:pt idx="2283">
                  <c:v>96.435689435764687</c:v>
                </c:pt>
                <c:pt idx="2284">
                  <c:v>96.440334356072128</c:v>
                </c:pt>
                <c:pt idx="2285">
                  <c:v>96.444942727028149</c:v>
                </c:pt>
                <c:pt idx="2286">
                  <c:v>96.44951477687421</c:v>
                </c:pt>
                <c:pt idx="2287">
                  <c:v>96.454050737321964</c:v>
                </c:pt>
                <c:pt idx="2288">
                  <c:v>96.458550843515226</c:v>
                </c:pt>
                <c:pt idx="2289">
                  <c:v>96.463015333992985</c:v>
                </c:pt>
                <c:pt idx="2290">
                  <c:v>96.467444450645161</c:v>
                </c:pt>
                <c:pt idx="2291">
                  <c:v>96.47183843867596</c:v>
                </c:pt>
                <c:pt idx="2292">
                  <c:v>96.476197546558765</c:v>
                </c:pt>
                <c:pt idx="2293">
                  <c:v>96.480522025998553</c:v>
                </c:pt>
                <c:pt idx="2294">
                  <c:v>96.484812131885263</c:v>
                </c:pt>
                <c:pt idx="2295">
                  <c:v>96.489068122253499</c:v>
                </c:pt>
                <c:pt idx="2296">
                  <c:v>96.493290258237437</c:v>
                </c:pt>
                <c:pt idx="2297">
                  <c:v>96.497478804026969</c:v>
                </c:pt>
                <c:pt idx="2298">
                  <c:v>96.501634026823353</c:v>
                </c:pt>
                <c:pt idx="2299">
                  <c:v>96.505756196793627</c:v>
                </c:pt>
                <c:pt idx="2300">
                  <c:v>96.509845587024486</c:v>
                </c:pt>
                <c:pt idx="2301">
                  <c:v>96.513902473475468</c:v>
                </c:pt>
                <c:pt idx="2302">
                  <c:v>96.517927134933117</c:v>
                </c:pt>
                <c:pt idx="2303">
                  <c:v>96.521919852962895</c:v>
                </c:pt>
                <c:pt idx="2304">
                  <c:v>96.525880911861137</c:v>
                </c:pt>
                <c:pt idx="2305">
                  <c:v>96.529810598607042</c:v>
                </c:pt>
                <c:pt idx="2306">
                  <c:v>96.533709202814023</c:v>
                </c:pt>
                <c:pt idx="2307">
                  <c:v>96.537577016678057</c:v>
                </c:pt>
                <c:pt idx="2308">
                  <c:v>96.541414334932327</c:v>
                </c:pt>
                <c:pt idx="2309">
                  <c:v>96.545221454791502</c:v>
                </c:pt>
                <c:pt idx="2310">
                  <c:v>96.548998675905736</c:v>
                </c:pt>
                <c:pt idx="2311">
                  <c:v>96.552746300307248</c:v>
                </c:pt>
                <c:pt idx="2312">
                  <c:v>96.556464632358242</c:v>
                </c:pt>
                <c:pt idx="2313">
                  <c:v>96.560153978700356</c:v>
                </c:pt>
                <c:pt idx="2314">
                  <c:v>96.563814648201713</c:v>
                </c:pt>
                <c:pt idx="2315">
                  <c:v>96.567446951903861</c:v>
                </c:pt>
                <c:pt idx="2316">
                  <c:v>96.571051202969599</c:v>
                </c:pt>
                <c:pt idx="2317">
                  <c:v>96.574627716628356</c:v>
                </c:pt>
                <c:pt idx="2318">
                  <c:v>96.578176810122955</c:v>
                </c:pt>
                <c:pt idx="2319">
                  <c:v>96.581698802655353</c:v>
                </c:pt>
                <c:pt idx="2320">
                  <c:v>96.585194015332277</c:v>
                </c:pt>
                <c:pt idx="2321">
                  <c:v>96.58866277111018</c:v>
                </c:pt>
                <c:pt idx="2322">
                  <c:v>96.592105394739733</c:v>
                </c:pt>
                <c:pt idx="2323">
                  <c:v>96.595522212711757</c:v>
                </c:pt>
                <c:pt idx="2324">
                  <c:v>96.598913553199523</c:v>
                </c:pt>
                <c:pt idx="2325">
                  <c:v>96.6022797460042</c:v>
                </c:pt>
                <c:pt idx="2326">
                  <c:v>96.605621122498263</c:v>
                </c:pt>
                <c:pt idx="2327">
                  <c:v>96.608938015568469</c:v>
                </c:pt>
                <c:pt idx="2328">
                  <c:v>96.612230759559836</c:v>
                </c:pt>
                <c:pt idx="2329">
                  <c:v>96.615499690218059</c:v>
                </c:pt>
                <c:pt idx="2330">
                  <c:v>96.618745144632555</c:v>
                </c:pt>
                <c:pt idx="2331">
                  <c:v>96.621967461178016</c:v>
                </c:pt>
                <c:pt idx="2332">
                  <c:v>96.625166979458413</c:v>
                </c:pt>
                <c:pt idx="2333">
                  <c:v>96.628344040248663</c:v>
                </c:pt>
                <c:pt idx="2334">
                  <c:v>96.631498985434888</c:v>
                </c:pt>
                <c:pt idx="2335">
                  <c:v>96.634632157958421</c:v>
                </c:pt>
                <c:pt idx="2336">
                  <c:v>96.637743901755655</c:v>
                </c:pt>
                <c:pt idx="2337">
                  <c:v>96.640834561701752</c:v>
                </c:pt>
                <c:pt idx="2338">
                  <c:v>96.643904483547701</c:v>
                </c:pt>
                <c:pt idx="2339">
                  <c:v>96.646954013867315</c:v>
                </c:pt>
                <c:pt idx="2340">
                  <c:v>96.649983499993283</c:v>
                </c:pt>
                <c:pt idx="2341">
                  <c:v>96.652993289959497</c:v>
                </c:pt>
                <c:pt idx="2342">
                  <c:v>96.655983732443516</c:v>
                </c:pt>
                <c:pt idx="2343">
                  <c:v>96.658955176705874</c:v>
                </c:pt>
                <c:pt idx="2344">
                  <c:v>96.661907972529022</c:v>
                </c:pt>
                <c:pt idx="2345">
                  <c:v>96.664842470161702</c:v>
                </c:pt>
                <c:pt idx="2346">
                  <c:v>96.667759020255289</c:v>
                </c:pt>
                <c:pt idx="2347">
                  <c:v>96.670657973807963</c:v>
                </c:pt>
                <c:pt idx="2348">
                  <c:v>96.673539682101634</c:v>
                </c:pt>
                <c:pt idx="2349">
                  <c:v>96.676404496644452</c:v>
                </c:pt>
                <c:pt idx="2350">
                  <c:v>96.679252769109453</c:v>
                </c:pt>
                <c:pt idx="2351">
                  <c:v>96.682084851276329</c:v>
                </c:pt>
                <c:pt idx="2352">
                  <c:v>96.684901094969717</c:v>
                </c:pt>
                <c:pt idx="2353">
                  <c:v>96.687701852001183</c:v>
                </c:pt>
                <c:pt idx="2354">
                  <c:v>96.690487474108778</c:v>
                </c:pt>
                <c:pt idx="2355">
                  <c:v>96.693258312895964</c:v>
                </c:pt>
                <c:pt idx="2356">
                  <c:v>96.696014719772791</c:v>
                </c:pt>
                <c:pt idx="2357">
                  <c:v>96.698757045896286</c:v>
                </c:pt>
                <c:pt idx="2358">
                  <c:v>96.701485642109461</c:v>
                </c:pt>
                <c:pt idx="2359">
                  <c:v>96.704200858883013</c:v>
                </c:pt>
                <c:pt idx="2360">
                  <c:v>96.706903046254283</c:v>
                </c:pt>
                <c:pt idx="2361">
                  <c:v>96.709592553768275</c:v>
                </c:pt>
                <c:pt idx="2362">
                  <c:v>96.712269730416764</c:v>
                </c:pt>
                <c:pt idx="2363">
                  <c:v>96.714934924580191</c:v>
                </c:pt>
                <c:pt idx="2364">
                  <c:v>96.717588483967347</c:v>
                </c:pt>
                <c:pt idx="2365">
                  <c:v>96.720230755555846</c:v>
                </c:pt>
                <c:pt idx="2366">
                  <c:v>96.722862085532043</c:v>
                </c:pt>
                <c:pt idx="2367">
                  <c:v>96.725482819233122</c:v>
                </c:pt>
                <c:pt idx="2368">
                  <c:v>96.72809330108683</c:v>
                </c:pt>
                <c:pt idx="2369">
                  <c:v>96.730693874551577</c:v>
                </c:pt>
                <c:pt idx="2370">
                  <c:v>96.733284882059323</c:v>
                </c:pt>
                <c:pt idx="2371">
                  <c:v>96.735866664954372</c:v>
                </c:pt>
                <c:pt idx="2372">
                  <c:v>96.738439563436458</c:v>
                </c:pt>
                <c:pt idx="2373">
                  <c:v>96.741003916499849</c:v>
                </c:pt>
                <c:pt idx="2374">
                  <c:v>96.743560061876607</c:v>
                </c:pt>
                <c:pt idx="2375">
                  <c:v>96.746108335976729</c:v>
                </c:pt>
                <c:pt idx="2376">
                  <c:v>96.748649073830563</c:v>
                </c:pt>
                <c:pt idx="2377">
                  <c:v>96.75118260902947</c:v>
                </c:pt>
                <c:pt idx="2378">
                  <c:v>96.753709273668875</c:v>
                </c:pt>
                <c:pt idx="2379">
                  <c:v>96.756229398289207</c:v>
                </c:pt>
                <c:pt idx="2380">
                  <c:v>96.758743311818549</c:v>
                </c:pt>
                <c:pt idx="2381">
                  <c:v>96.761251341514097</c:v>
                </c:pt>
                <c:pt idx="2382">
                  <c:v>96.763753812905904</c:v>
                </c:pt>
                <c:pt idx="2383">
                  <c:v>96.766251049738258</c:v>
                </c:pt>
                <c:pt idx="2384">
                  <c:v>96.7687433739125</c:v>
                </c:pt>
                <c:pt idx="2385">
                  <c:v>96.771231105430218</c:v>
                </c:pt>
                <c:pt idx="2386">
                  <c:v>96.773714562336835</c:v>
                </c:pt>
                <c:pt idx="2387">
                  <c:v>96.776194060662263</c:v>
                </c:pt>
                <c:pt idx="2388">
                  <c:v>96.778669914367427</c:v>
                </c:pt>
                <c:pt idx="2389">
                  <c:v>96.781142435285631</c:v>
                </c:pt>
                <c:pt idx="2390">
                  <c:v>96.783611933067377</c:v>
                </c:pt>
                <c:pt idx="2391">
                  <c:v>96.786078715123239</c:v>
                </c:pt>
                <c:pt idx="2392">
                  <c:v>96.788543086567898</c:v>
                </c:pt>
                <c:pt idx="2393">
                  <c:v>96.79100535016579</c:v>
                </c:pt>
                <c:pt idx="2394">
                  <c:v>96.793465806273403</c:v>
                </c:pt>
                <c:pt idx="2395">
                  <c:v>96.795924752784885</c:v>
                </c:pt>
                <c:pt idx="2396">
                  <c:v>96.798382485076615</c:v>
                </c:pt>
                <c:pt idx="2397">
                  <c:v>96.800839295952471</c:v>
                </c:pt>
                <c:pt idx="2398">
                  <c:v>96.803295475587731</c:v>
                </c:pt>
                <c:pt idx="2399">
                  <c:v>96.805751311475532</c:v>
                </c:pt>
                <c:pt idx="2400">
                  <c:v>96.80820708837156</c:v>
                </c:pt>
                <c:pt idx="2401">
                  <c:v>96.810663088240361</c:v>
                </c:pt>
                <c:pt idx="2402">
                  <c:v>96.813119590199719</c:v>
                </c:pt>
                <c:pt idx="2403">
                  <c:v>96.815576870468078</c:v>
                </c:pt>
                <c:pt idx="2404">
                  <c:v>96.818035202310483</c:v>
                </c:pt>
                <c:pt idx="2405">
                  <c:v>96.820494855983881</c:v>
                </c:pt>
                <c:pt idx="2406">
                  <c:v>96.822956098684713</c:v>
                </c:pt>
                <c:pt idx="2407">
                  <c:v>96.825419194495026</c:v>
                </c:pt>
                <c:pt idx="2408">
                  <c:v>96.827884404329765</c:v>
                </c:pt>
                <c:pt idx="2409">
                  <c:v>96.830351985883524</c:v>
                </c:pt>
                <c:pt idx="2410">
                  <c:v>96.832822193577769</c:v>
                </c:pt>
                <c:pt idx="2411">
                  <c:v>96.835295278508511</c:v>
                </c:pt>
                <c:pt idx="2412">
                  <c:v>96.837771488393386</c:v>
                </c:pt>
                <c:pt idx="2413">
                  <c:v>96.840251067520285</c:v>
                </c:pt>
                <c:pt idx="2414">
                  <c:v>96.842734256694669</c:v>
                </c:pt>
                <c:pt idx="2415">
                  <c:v>96.845221293187791</c:v>
                </c:pt>
                <c:pt idx="2416">
                  <c:v>96.847712410684807</c:v>
                </c:pt>
                <c:pt idx="2417">
                  <c:v>96.850207839233875</c:v>
                </c:pt>
                <c:pt idx="2418">
                  <c:v>96.852707805194413</c:v>
                </c:pt>
                <c:pt idx="2419">
                  <c:v>96.855212531185686</c:v>
                </c:pt>
                <c:pt idx="2420">
                  <c:v>96.857722236036054</c:v>
                </c:pt>
                <c:pt idx="2421">
                  <c:v>96.86023713473233</c:v>
                </c:pt>
                <c:pt idx="2422">
                  <c:v>96.862757438368419</c:v>
                </c:pt>
                <c:pt idx="2423">
                  <c:v>96.865283354095581</c:v>
                </c:pt>
                <c:pt idx="2424">
                  <c:v>96.867815085072138</c:v>
                </c:pt>
                <c:pt idx="2425">
                  <c:v>96.870352830411491</c:v>
                </c:pt>
                <c:pt idx="2426">
                  <c:v>96.872896785134529</c:v>
                </c:pt>
                <c:pt idx="2427">
                  <c:v>96.875447140118325</c:v>
                </c:pt>
                <c:pt idx="2428">
                  <c:v>96.878004082046999</c:v>
                </c:pt>
                <c:pt idx="2429">
                  <c:v>96.880567793360257</c:v>
                </c:pt>
                <c:pt idx="2430">
                  <c:v>96.883138452207263</c:v>
                </c:pt>
                <c:pt idx="2431">
                  <c:v>96.88571623239423</c:v>
                </c:pt>
                <c:pt idx="2432">
                  <c:v>96.888301303337272</c:v>
                </c:pt>
                <c:pt idx="2433">
                  <c:v>96.890893830011578</c:v>
                </c:pt>
                <c:pt idx="2434">
                  <c:v>96.893493972904139</c:v>
                </c:pt>
                <c:pt idx="2435">
                  <c:v>96.896101887963837</c:v>
                </c:pt>
                <c:pt idx="2436">
                  <c:v>96.898717726553457</c:v>
                </c:pt>
                <c:pt idx="2437">
                  <c:v>96.901341635400385</c:v>
                </c:pt>
                <c:pt idx="2438">
                  <c:v>96.903973756549561</c:v>
                </c:pt>
                <c:pt idx="2439">
                  <c:v>96.906614227312616</c:v>
                </c:pt>
                <c:pt idx="2440">
                  <c:v>96.90926318022214</c:v>
                </c:pt>
                <c:pt idx="2441">
                  <c:v>96.911920742983071</c:v>
                </c:pt>
                <c:pt idx="2442">
                  <c:v>96.914587038423377</c:v>
                </c:pt>
                <c:pt idx="2443">
                  <c:v>96.917262184447594</c:v>
                </c:pt>
                <c:pt idx="2444">
                  <c:v>96.919946293988247</c:v>
                </c:pt>
                <c:pt idx="2445">
                  <c:v>96.922639474957847</c:v>
                </c:pt>
                <c:pt idx="2446">
                  <c:v>96.925341830202996</c:v>
                </c:pt>
                <c:pt idx="2447">
                  <c:v>96.928053457454382</c:v>
                </c:pt>
                <c:pt idx="2448">
                  <c:v>96.930774449280861</c:v>
                </c:pt>
                <c:pt idx="2449">
                  <c:v>96.933504893041828</c:v>
                </c:pt>
                <c:pt idx="2450">
                  <c:v>96.936244870839232</c:v>
                </c:pt>
                <c:pt idx="2451">
                  <c:v>96.938994459471033</c:v>
                </c:pt>
                <c:pt idx="2452">
                  <c:v>96.941753730384846</c:v>
                </c:pt>
                <c:pt idx="2453">
                  <c:v>96.944522749627353</c:v>
                </c:pt>
                <c:pt idx="2454">
                  <c:v>96.947301577801838</c:v>
                </c:pt>
                <c:pt idx="2455">
                  <c:v>96.950090270017824</c:v>
                </c:pt>
                <c:pt idx="2456">
                  <c:v>96.952888875845716</c:v>
                </c:pt>
                <c:pt idx="2457">
                  <c:v>96.955697439267979</c:v>
                </c:pt>
                <c:pt idx="2458">
                  <c:v>96.958515998635221</c:v>
                </c:pt>
                <c:pt idx="2459">
                  <c:v>96.96134458661605</c:v>
                </c:pt>
                <c:pt idx="2460">
                  <c:v>96.964183230153353</c:v>
                </c:pt>
                <c:pt idx="2461">
                  <c:v>96.96703195041421</c:v>
                </c:pt>
                <c:pt idx="2462">
                  <c:v>96.969890762746118</c:v>
                </c:pt>
                <c:pt idx="2463">
                  <c:v>96.972759676627632</c:v>
                </c:pt>
                <c:pt idx="2464">
                  <c:v>96.975638695623346</c:v>
                </c:pt>
                <c:pt idx="2465">
                  <c:v>96.978527817336897</c:v>
                </c:pt>
                <c:pt idx="2466">
                  <c:v>96.981427033362976</c:v>
                </c:pt>
                <c:pt idx="2467">
                  <c:v>96.984336329241486</c:v>
                </c:pt>
                <c:pt idx="2468">
                  <c:v>96.987255684411394</c:v>
                </c:pt>
                <c:pt idx="2469">
                  <c:v>96.990185072162177</c:v>
                </c:pt>
                <c:pt idx="2470">
                  <c:v>96.99312445958823</c:v>
                </c:pt>
                <c:pt idx="2471">
                  <c:v>96.996073807542203</c:v>
                </c:pt>
                <c:pt idx="2472">
                  <c:v>96.999033070586677</c:v>
                </c:pt>
                <c:pt idx="2473">
                  <c:v>97.002002196949235</c:v>
                </c:pt>
                <c:pt idx="2474">
                  <c:v>97.004981128473887</c:v>
                </c:pt>
                <c:pt idx="2475">
                  <c:v>97.007969800575466</c:v>
                </c:pt>
                <c:pt idx="2476">
                  <c:v>97.010968142191231</c:v>
                </c:pt>
                <c:pt idx="2477">
                  <c:v>97.013976075733979</c:v>
                </c:pt>
                <c:pt idx="2478">
                  <c:v>97.016993517046771</c:v>
                </c:pt>
                <c:pt idx="2479">
                  <c:v>97.020020375353184</c:v>
                </c:pt>
                <c:pt idx="2480">
                  <c:v>97.023056553212328</c:v>
                </c:pt>
                <c:pt idx="2481">
                  <c:v>97.026101946469268</c:v>
                </c:pt>
                <c:pt idx="2482">
                  <c:v>97.029156444209832</c:v>
                </c:pt>
                <c:pt idx="2483">
                  <c:v>97.032219928712337</c:v>
                </c:pt>
                <c:pt idx="2484">
                  <c:v>97.035292275398419</c:v>
                </c:pt>
                <c:pt idx="2485">
                  <c:v>97.038373352788994</c:v>
                </c:pt>
                <c:pt idx="2486">
                  <c:v>97.041463022452987</c:v>
                </c:pt>
                <c:pt idx="2487">
                  <c:v>97.044561138962479</c:v>
                </c:pt>
                <c:pt idx="2488">
                  <c:v>97.047667549841847</c:v>
                </c:pt>
                <c:pt idx="2489">
                  <c:v>97.050782095522734</c:v>
                </c:pt>
                <c:pt idx="2490">
                  <c:v>97.053904609294094</c:v>
                </c:pt>
                <c:pt idx="2491">
                  <c:v>97.057034917254839</c:v>
                </c:pt>
                <c:pt idx="2492">
                  <c:v>97.060172838264961</c:v>
                </c:pt>
                <c:pt idx="2493">
                  <c:v>97.063318183898005</c:v>
                </c:pt>
                <c:pt idx="2494">
                  <c:v>97.066470758391162</c:v>
                </c:pt>
                <c:pt idx="2495">
                  <c:v>97.069630358598772</c:v>
                </c:pt>
                <c:pt idx="2496">
                  <c:v>97.072796773941263</c:v>
                </c:pt>
                <c:pt idx="2497">
                  <c:v>97.075969786357433</c:v>
                </c:pt>
                <c:pt idx="2498">
                  <c:v>97.079149170255775</c:v>
                </c:pt>
                <c:pt idx="2499">
                  <c:v>97.082334692464741</c:v>
                </c:pt>
                <c:pt idx="2500">
                  <c:v>97.085526112183331</c:v>
                </c:pt>
                <c:pt idx="2501">
                  <c:v>97.08872318093232</c:v>
                </c:pt>
                <c:pt idx="2502">
                  <c:v>97.09192564250381</c:v>
                </c:pt>
                <c:pt idx="2503">
                  <c:v>97.09513323291219</c:v>
                </c:pt>
                <c:pt idx="2504">
                  <c:v>97.098345680344394</c:v>
                </c:pt>
                <c:pt idx="2505">
                  <c:v>97.101562705109515</c:v>
                </c:pt>
                <c:pt idx="2506">
                  <c:v>97.104784019588053</c:v>
                </c:pt>
                <c:pt idx="2507">
                  <c:v>97.108009328182376</c:v>
                </c:pt>
                <c:pt idx="2508">
                  <c:v>97.111238327267003</c:v>
                </c:pt>
                <c:pt idx="2509">
                  <c:v>97.114470705136512</c:v>
                </c:pt>
                <c:pt idx="2510">
                  <c:v>97.117706141954145</c:v>
                </c:pt>
                <c:pt idx="2511">
                  <c:v>97.120944309703518</c:v>
                </c:pt>
                <c:pt idx="2512">
                  <c:v>97.124184872134762</c:v>
                </c:pt>
                <c:pt idx="2513">
                  <c:v>97.127427484714204</c:v>
                </c:pt>
                <c:pt idx="2514">
                  <c:v>97.130671794574027</c:v>
                </c:pt>
                <c:pt idx="2515">
                  <c:v>97.133917440457736</c:v>
                </c:pt>
                <c:pt idx="2516">
                  <c:v>97.137164052671523</c:v>
                </c:pt>
                <c:pt idx="2517">
                  <c:v>97.140411253029086</c:v>
                </c:pt>
                <c:pt idx="2518">
                  <c:v>97.14365865480228</c:v>
                </c:pt>
                <c:pt idx="2519">
                  <c:v>97.146905862666799</c:v>
                </c:pt>
                <c:pt idx="2520">
                  <c:v>97.150152472650348</c:v>
                </c:pt>
                <c:pt idx="2521">
                  <c:v>97.153398072078915</c:v>
                </c:pt>
                <c:pt idx="2522">
                  <c:v>97.156642239525311</c:v>
                </c:pt>
                <c:pt idx="2523">
                  <c:v>97.159884544754405</c:v>
                </c:pt>
                <c:pt idx="2524">
                  <c:v>97.163124548671064</c:v>
                </c:pt>
                <c:pt idx="2525">
                  <c:v>97.166361803265701</c:v>
                </c:pt>
                <c:pt idx="2526">
                  <c:v>97.169595851560373</c:v>
                </c:pt>
                <c:pt idx="2527">
                  <c:v>97.17282622755576</c:v>
                </c:pt>
                <c:pt idx="2528">
                  <c:v>97.176052456175668</c:v>
                </c:pt>
                <c:pt idx="2529">
                  <c:v>97.179274053214357</c:v>
                </c:pt>
                <c:pt idx="2530">
                  <c:v>97.182490525280386</c:v>
                </c:pt>
                <c:pt idx="2531">
                  <c:v>97.185701369742588</c:v>
                </c:pt>
                <c:pt idx="2532">
                  <c:v>97.188906074674662</c:v>
                </c:pt>
                <c:pt idx="2533">
                  <c:v>97.192104118800856</c:v>
                </c:pt>
                <c:pt idx="2534">
                  <c:v>97.195294971439694</c:v>
                </c:pt>
                <c:pt idx="2535">
                  <c:v>97.198478092448639</c:v>
                </c:pt>
                <c:pt idx="2536">
                  <c:v>97.201652932168699</c:v>
                </c:pt>
                <c:pt idx="2537">
                  <c:v>97.20481893136818</c:v>
                </c:pt>
                <c:pt idx="2538">
                  <c:v>97.207975521185716</c:v>
                </c:pt>
                <c:pt idx="2539">
                  <c:v>97.211122123075626</c:v>
                </c:pt>
                <c:pt idx="2540">
                  <c:v>97.214258148750076</c:v>
                </c:pt>
                <c:pt idx="2541">
                  <c:v>97.217383000122211</c:v>
                </c:pt>
                <c:pt idx="2542">
                  <c:v>97.220496069249535</c:v>
                </c:pt>
                <c:pt idx="2543">
                  <c:v>97.223596738277564</c:v>
                </c:pt>
                <c:pt idx="2544">
                  <c:v>97.226684379380188</c:v>
                </c:pt>
                <c:pt idx="2545">
                  <c:v>97.229758354704941</c:v>
                </c:pt>
                <c:pt idx="2546">
                  <c:v>97.232818016312876</c:v>
                </c:pt>
                <c:pt idx="2547">
                  <c:v>97.235862706121637</c:v>
                </c:pt>
                <c:pt idx="2548">
                  <c:v>97.238891755847789</c:v>
                </c:pt>
                <c:pt idx="2549">
                  <c:v>97.241904486947178</c:v>
                </c:pt>
                <c:pt idx="2550">
                  <c:v>97.24490021055756</c:v>
                </c:pt>
                <c:pt idx="2551">
                  <c:v>97.247878227439358</c:v>
                </c:pt>
                <c:pt idx="2552">
                  <c:v>97.250837827916641</c:v>
                </c:pt>
                <c:pt idx="2553">
                  <c:v>97.253778291818023</c:v>
                </c:pt>
                <c:pt idx="2554">
                  <c:v>97.256698888418185</c:v>
                </c:pt>
                <c:pt idx="2555">
                  <c:v>97.259598876377723</c:v>
                </c:pt>
                <c:pt idx="2556">
                  <c:v>97.262477503683101</c:v>
                </c:pt>
                <c:pt idx="2557">
                  <c:v>97.265334007587683</c:v>
                </c:pt>
                <c:pt idx="2558">
                  <c:v>97.268167614551942</c:v>
                </c:pt>
                <c:pt idx="2559">
                  <c:v>97.270977540182486</c:v>
                </c:pt>
                <c:pt idx="2560">
                  <c:v>97.273762989171672</c:v>
                </c:pt>
                <c:pt idx="2561">
                  <c:v>97.276523155238493</c:v>
                </c:pt>
                <c:pt idx="2562">
                  <c:v>97.279257221066729</c:v>
                </c:pt>
                <c:pt idx="2563">
                  <c:v>97.281964358244522</c:v>
                </c:pt>
                <c:pt idx="2564">
                  <c:v>97.284643727203871</c:v>
                </c:pt>
                <c:pt idx="2565">
                  <c:v>97.287294477158355</c:v>
                </c:pt>
                <c:pt idx="2566">
                  <c:v>97.289915746043945</c:v>
                </c:pt>
                <c:pt idx="2567">
                  <c:v>97.292506660455814</c:v>
                </c:pt>
                <c:pt idx="2568">
                  <c:v>97.295066335587293</c:v>
                </c:pt>
                <c:pt idx="2569">
                  <c:v>97.297593875169468</c:v>
                </c:pt>
                <c:pt idx="2570">
                  <c:v>97.300088371407696</c:v>
                </c:pt>
                <c:pt idx="2571">
                  <c:v>97.302548904921323</c:v>
                </c:pt>
                <c:pt idx="2572">
                  <c:v>97.304974544680192</c:v>
                </c:pt>
                <c:pt idx="2573">
                  <c:v>97.307364347944159</c:v>
                </c:pt>
                <c:pt idx="2574">
                  <c:v>97.309717360200011</c:v>
                </c:pt>
                <c:pt idx="2575">
                  <c:v>97.312032615098644</c:v>
                </c:pt>
                <c:pt idx="2576">
                  <c:v>97.314309134394421</c:v>
                </c:pt>
                <c:pt idx="2577">
                  <c:v>97.316545927881251</c:v>
                </c:pt>
                <c:pt idx="2578">
                  <c:v>97.318741993330306</c:v>
                </c:pt>
                <c:pt idx="2579">
                  <c:v>97.320896316428133</c:v>
                </c:pt>
                <c:pt idx="2580">
                  <c:v>97.323007870713582</c:v>
                </c:pt>
                <c:pt idx="2581">
                  <c:v>97.325075617513633</c:v>
                </c:pt>
                <c:pt idx="2582">
                  <c:v>97.327098505883711</c:v>
                </c:pt>
                <c:pt idx="2583">
                  <c:v>97.329075472542002</c:v>
                </c:pt>
                <c:pt idx="2584">
                  <c:v>97.331005441807989</c:v>
                </c:pt>
                <c:pt idx="2585">
                  <c:v>97.332887325539161</c:v>
                </c:pt>
                <c:pt idx="2586">
                  <c:v>97.334720023067803</c:v>
                </c:pt>
                <c:pt idx="2587">
                  <c:v>97.33650242113886</c:v>
                </c:pt>
                <c:pt idx="2588">
                  <c:v>97.338233393845741</c:v>
                </c:pt>
                <c:pt idx="2589">
                  <c:v>97.339911802568508</c:v>
                </c:pt>
                <c:pt idx="2590">
                  <c:v>97.341536495910063</c:v>
                </c:pt>
                <c:pt idx="2591">
                  <c:v>97.343106309633001</c:v>
                </c:pt>
                <c:pt idx="2592">
                  <c:v>97.344620066598395</c:v>
                </c:pt>
                <c:pt idx="2593">
                  <c:v>97.346076576699971</c:v>
                </c:pt>
                <c:pt idx="2594">
                  <c:v>97.347474636803938</c:v>
                </c:pt>
                <c:pt idx="2595">
                  <c:v>97.348813030684639</c:v>
                </c:pt>
                <c:pt idx="2596">
                  <c:v>97.350090528961516</c:v>
                </c:pt>
                <c:pt idx="2597">
                  <c:v>97.351305889037533</c:v>
                </c:pt>
                <c:pt idx="2598">
                  <c:v>97.352457855035979</c:v>
                </c:pt>
                <c:pt idx="2599">
                  <c:v>97.35354515773686</c:v>
                </c:pt>
                <c:pt idx="2600">
                  <c:v>97.354566514516307</c:v>
                </c:pt>
                <c:pt idx="2601">
                  <c:v>97.355520629282253</c:v>
                </c:pt>
                <c:pt idx="2602">
                  <c:v>97.356406192413502</c:v>
                </c:pt>
                <c:pt idx="2603">
                  <c:v>97.357221880696912</c:v>
                </c:pt>
                <c:pt idx="2604">
                  <c:v>97.357966357265497</c:v>
                </c:pt>
                <c:pt idx="2605">
                  <c:v>97.358638271535909</c:v>
                </c:pt>
                <c:pt idx="2606">
                  <c:v>97.35923625914748</c:v>
                </c:pt>
                <c:pt idx="2607">
                  <c:v>97.359758941900878</c:v>
                </c:pt>
                <c:pt idx="2608">
                  <c:v>97.360204927695165</c:v>
                </c:pt>
                <c:pt idx="2609">
                  <c:v>97.360572810467701</c:v>
                </c:pt>
                <c:pt idx="2610">
                  <c:v>97.36086117013329</c:v>
                </c:pt>
                <c:pt idx="2611">
                  <c:v>97.36106857252193</c:v>
                </c:pt>
                <c:pt idx="2612">
                  <c:v>97.36119356931971</c:v>
                </c:pt>
                <c:pt idx="2613">
                  <c:v>97.361234698007507</c:v>
                </c:pt>
                <c:pt idx="2614">
                  <c:v>97.361190481800463</c:v>
                </c:pt>
                <c:pt idx="2615">
                  <c:v>97.36105942958946</c:v>
                </c:pt>
                <c:pt idx="2616">
                  <c:v>97.360840035879576</c:v>
                </c:pt>
                <c:pt idx="2617">
                  <c:v>97.36053078073239</c:v>
                </c:pt>
                <c:pt idx="2618">
                  <c:v>97.360130129705112</c:v>
                </c:pt>
                <c:pt idx="2619">
                  <c:v>97.359636533793932</c:v>
                </c:pt>
                <c:pt idx="2620">
                  <c:v>97.359048429373189</c:v>
                </c:pt>
                <c:pt idx="2621">
                  <c:v>97.358364238138776</c:v>
                </c:pt>
                <c:pt idx="2622">
                  <c:v>97.357582367049773</c:v>
                </c:pt>
                <c:pt idx="2623">
                  <c:v>97.356701208270891</c:v>
                </c:pt>
                <c:pt idx="2624">
                  <c:v>97.355719139115209</c:v>
                </c:pt>
                <c:pt idx="2625">
                  <c:v>97.354634521988274</c:v>
                </c:pt>
                <c:pt idx="2626">
                  <c:v>97.353445704330042</c:v>
                </c:pt>
                <c:pt idx="2627">
                  <c:v>97.352151018561173</c:v>
                </c:pt>
                <c:pt idx="2628">
                  <c:v>97.350748782025022</c:v>
                </c:pt>
                <c:pt idx="2629">
                  <c:v>97.349237296935215</c:v>
                </c:pt>
                <c:pt idx="2630">
                  <c:v>97.347614850318351</c:v>
                </c:pt>
                <c:pt idx="2631">
                  <c:v>97.345879713961793</c:v>
                </c:pt>
                <c:pt idx="2632">
                  <c:v>97.344030144358868</c:v>
                </c:pt>
                <c:pt idx="2633">
                  <c:v>97.342064382656574</c:v>
                </c:pt>
                <c:pt idx="2634">
                  <c:v>97.339980654601575</c:v>
                </c:pt>
                <c:pt idx="2635">
                  <c:v>97.337777170489318</c:v>
                </c:pt>
                <c:pt idx="2636">
                  <c:v>97.335452125112042</c:v>
                </c:pt>
                <c:pt idx="2637">
                  <c:v>97.333003697707099</c:v>
                </c:pt>
                <c:pt idx="2638">
                  <c:v>97.330430051907044</c:v>
                </c:pt>
                <c:pt idx="2639">
                  <c:v>97.327729335689725</c:v>
                </c:pt>
                <c:pt idx="2640">
                  <c:v>97.324899681328816</c:v>
                </c:pt>
                <c:pt idx="2641">
                  <c:v>97.321939205345103</c:v>
                </c:pt>
                <c:pt idx="2642">
                  <c:v>97.318846008458578</c:v>
                </c:pt>
                <c:pt idx="2643">
                  <c:v>97.315618175540422</c:v>
                </c:pt>
                <c:pt idx="2644">
                  <c:v>97.312253775568024</c:v>
                </c:pt>
                <c:pt idx="2645">
                  <c:v>97.308750861576513</c:v>
                </c:pt>
                <c:pt idx="2646">
                  <c:v>97.305107470615454</c:v>
                </c:pt>
                <c:pt idx="2647">
                  <c:v>97.30132162370289</c:v>
                </c:pt>
                <c:pt idx="2648">
                  <c:v>97.297391325782741</c:v>
                </c:pt>
                <c:pt idx="2649">
                  <c:v>97.29331456568049</c:v>
                </c:pt>
                <c:pt idx="2650">
                  <c:v>97.289089316061762</c:v>
                </c:pt>
                <c:pt idx="2651">
                  <c:v>97.284713533390004</c:v>
                </c:pt>
                <c:pt idx="2652">
                  <c:v>97.280185157886621</c:v>
                </c:pt>
                <c:pt idx="2653">
                  <c:v>97.275502113490703</c:v>
                </c:pt>
                <c:pt idx="2654">
                  <c:v>97.270662307819649</c:v>
                </c:pt>
                <c:pt idx="2655">
                  <c:v>97.265663632131549</c:v>
                </c:pt>
                <c:pt idx="2656">
                  <c:v>97.260503961287526</c:v>
                </c:pt>
                <c:pt idx="2657">
                  <c:v>97.255181153715995</c:v>
                </c:pt>
                <c:pt idx="2658">
                  <c:v>97.24969305137644</c:v>
                </c:pt>
                <c:pt idx="2659">
                  <c:v>97.24403747972498</c:v>
                </c:pt>
                <c:pt idx="2660">
                  <c:v>97.238212247681986</c:v>
                </c:pt>
                <c:pt idx="2661">
                  <c:v>97.232215147597984</c:v>
                </c:pt>
                <c:pt idx="2662">
                  <c:v>97.226043955223133</c:v>
                </c:pt>
                <c:pt idx="2663">
                  <c:v>97.219696429676148</c:v>
                </c:pt>
                <c:pt idx="2664">
                  <c:v>97.21317031341556</c:v>
                </c:pt>
                <c:pt idx="2665">
                  <c:v>97.20646333221076</c:v>
                </c:pt>
                <c:pt idx="2666">
                  <c:v>97.199573195114354</c:v>
                </c:pt>
                <c:pt idx="2667">
                  <c:v>97.19249759443727</c:v>
                </c:pt>
                <c:pt idx="2668">
                  <c:v>97.185234205722267</c:v>
                </c:pt>
                <c:pt idx="2669">
                  <c:v>97.177780687721267</c:v>
                </c:pt>
                <c:pt idx="2670">
                  <c:v>97.170134682371184</c:v>
                </c:pt>
                <c:pt idx="2671">
                  <c:v>97.162293814773903</c:v>
                </c:pt>
                <c:pt idx="2672">
                  <c:v>97.154255693174733</c:v>
                </c:pt>
                <c:pt idx="2673">
                  <c:v>97.146017908944287</c:v>
                </c:pt>
                <c:pt idx="2674">
                  <c:v>97.137578036559859</c:v>
                </c:pt>
                <c:pt idx="2675">
                  <c:v>97.128933633589853</c:v>
                </c:pt>
                <c:pt idx="2676">
                  <c:v>97.120082240676965</c:v>
                </c:pt>
                <c:pt idx="2677">
                  <c:v>97.111021381525973</c:v>
                </c:pt>
                <c:pt idx="2678">
                  <c:v>97.101748562890393</c:v>
                </c:pt>
                <c:pt idx="2679">
                  <c:v>97.092261274560869</c:v>
                </c:pt>
                <c:pt idx="2680">
                  <c:v>97.082556989356632</c:v>
                </c:pt>
                <c:pt idx="2681">
                  <c:v>97.072633163115682</c:v>
                </c:pt>
                <c:pt idx="2682">
                  <c:v>97.062487234688561</c:v>
                </c:pt>
                <c:pt idx="2683">
                  <c:v>97.05211662593365</c:v>
                </c:pt>
                <c:pt idx="2684">
                  <c:v>97.04151874171157</c:v>
                </c:pt>
                <c:pt idx="2685">
                  <c:v>97.030690969884688</c:v>
                </c:pt>
                <c:pt idx="2686">
                  <c:v>97.019630681313615</c:v>
                </c:pt>
                <c:pt idx="2687">
                  <c:v>97.008335229860876</c:v>
                </c:pt>
                <c:pt idx="2688">
                  <c:v>96.996801952390541</c:v>
                </c:pt>
                <c:pt idx="2689">
                  <c:v>96.985028168774633</c:v>
                </c:pt>
                <c:pt idx="2690">
                  <c:v>96.973011181895771</c:v>
                </c:pt>
                <c:pt idx="2691">
                  <c:v>96.960748277656563</c:v>
                </c:pt>
                <c:pt idx="2692">
                  <c:v>96.948236724987822</c:v>
                </c:pt>
                <c:pt idx="2693">
                  <c:v>96.935473775858654</c:v>
                </c:pt>
                <c:pt idx="2694">
                  <c:v>96.92245666528909</c:v>
                </c:pt>
                <c:pt idx="2695">
                  <c:v>96.909182611365125</c:v>
                </c:pt>
                <c:pt idx="2696">
                  <c:v>96.895648815252841</c:v>
                </c:pt>
                <c:pt idx="2697">
                  <c:v>96.881852461217363</c:v>
                </c:pt>
                <c:pt idx="2698">
                  <c:v>96.867790716642503</c:v>
                </c:pt>
                <c:pt idx="2699">
                  <c:v>96.853460732050763</c:v>
                </c:pt>
                <c:pt idx="2700">
                  <c:v>96.838859641128451</c:v>
                </c:pt>
                <c:pt idx="2701">
                  <c:v>96.823984560750489</c:v>
                </c:pt>
                <c:pt idx="2702">
                  <c:v>96.808832591005881</c:v>
                </c:pt>
                <c:pt idx="2703">
                  <c:v>96.793400815230427</c:v>
                </c:pt>
                <c:pt idx="2704">
                  <c:v>96.777686300034674</c:v>
                </c:pt>
                <c:pt idx="2705">
                  <c:v>96.761686095338362</c:v>
                </c:pt>
                <c:pt idx="2706">
                  <c:v>96.745397234406255</c:v>
                </c:pt>
                <c:pt idx="2707">
                  <c:v>96.72881673388467</c:v>
                </c:pt>
                <c:pt idx="2708">
                  <c:v>96.711941593842894</c:v>
                </c:pt>
                <c:pt idx="2709">
                  <c:v>96.694768797811818</c:v>
                </c:pt>
                <c:pt idx="2710">
                  <c:v>96.677295312831092</c:v>
                </c:pt>
                <c:pt idx="2711">
                  <c:v>96.659518089492622</c:v>
                </c:pt>
                <c:pt idx="2712">
                  <c:v>96.641434061990807</c:v>
                </c:pt>
                <c:pt idx="2713">
                  <c:v>96.623040148172777</c:v>
                </c:pt>
                <c:pt idx="2714">
                  <c:v>96.604333249590809</c:v>
                </c:pt>
                <c:pt idx="2715">
                  <c:v>96.585310251557445</c:v>
                </c:pt>
                <c:pt idx="2716">
                  <c:v>96.565968023204988</c:v>
                </c:pt>
                <c:pt idx="2717">
                  <c:v>96.546303417543299</c:v>
                </c:pt>
                <c:pt idx="2718">
                  <c:v>96.526313271523676</c:v>
                </c:pt>
                <c:pt idx="2719">
                  <c:v>96.50599440610408</c:v>
                </c:pt>
                <c:pt idx="2720">
                  <c:v>96.485343626315199</c:v>
                </c:pt>
                <c:pt idx="2721">
                  <c:v>96.464357721331979</c:v>
                </c:pt>
                <c:pt idx="2722">
                  <c:v>96.443033464545465</c:v>
                </c:pt>
                <c:pt idx="2723">
                  <c:v>96.421367613638196</c:v>
                </c:pt>
                <c:pt idx="2724">
                  <c:v>96.399356910662362</c:v>
                </c:pt>
                <c:pt idx="2725">
                  <c:v>96.376998082118988</c:v>
                </c:pt>
                <c:pt idx="2726">
                  <c:v>96.354287839043053</c:v>
                </c:pt>
                <c:pt idx="2727">
                  <c:v>96.33122287708845</c:v>
                </c:pt>
                <c:pt idx="2728">
                  <c:v>96.307799876615675</c:v>
                </c:pt>
                <c:pt idx="2729">
                  <c:v>96.284015502785039</c:v>
                </c:pt>
                <c:pt idx="2730">
                  <c:v>96.259866405650783</c:v>
                </c:pt>
                <c:pt idx="2731">
                  <c:v>96.235349220256822</c:v>
                </c:pt>
                <c:pt idx="2732">
                  <c:v>96.210460566738462</c:v>
                </c:pt>
                <c:pt idx="2733">
                  <c:v>96.18519705042479</c:v>
                </c:pt>
                <c:pt idx="2734">
                  <c:v>96.159555261944703</c:v>
                </c:pt>
                <c:pt idx="2735">
                  <c:v>96.133531777335662</c:v>
                </c:pt>
                <c:pt idx="2736">
                  <c:v>96.107123158157634</c:v>
                </c:pt>
                <c:pt idx="2737">
                  <c:v>96.080325951605104</c:v>
                </c:pt>
                <c:pt idx="2738">
                  <c:v>96.053136690628762</c:v>
                </c:pt>
                <c:pt idx="2739">
                  <c:v>96.025551894055283</c:v>
                </c:pt>
                <c:pt idx="2740">
                  <c:v>95.997568066711352</c:v>
                </c:pt>
                <c:pt idx="2741">
                  <c:v>95.969181699554241</c:v>
                </c:pt>
                <c:pt idx="2742">
                  <c:v>95.940389269799823</c:v>
                </c:pt>
                <c:pt idx="2743">
                  <c:v>95.91118724106029</c:v>
                </c:pt>
                <c:pt idx="2744">
                  <c:v>95.881572063480945</c:v>
                </c:pt>
                <c:pt idx="2745">
                  <c:v>95.851540173879656</c:v>
                </c:pt>
                <c:pt idx="2746">
                  <c:v>95.821087995895283</c:v>
                </c:pt>
                <c:pt idx="2747">
                  <c:v>95.790211940133162</c:v>
                </c:pt>
                <c:pt idx="2748">
                  <c:v>95.758908404318873</c:v>
                </c:pt>
                <c:pt idx="2749">
                  <c:v>95.727173773452407</c:v>
                </c:pt>
                <c:pt idx="2750">
                  <c:v>95.695004419967461</c:v>
                </c:pt>
                <c:pt idx="2751">
                  <c:v>95.662396703894842</c:v>
                </c:pt>
                <c:pt idx="2752">
                  <c:v>95.62934697302839</c:v>
                </c:pt>
                <c:pt idx="2753">
                  <c:v>95.59585156309592</c:v>
                </c:pt>
                <c:pt idx="2754">
                  <c:v>95.561906797931357</c:v>
                </c:pt>
                <c:pt idx="2755">
                  <c:v>95.527508989655132</c:v>
                </c:pt>
                <c:pt idx="2756">
                  <c:v>95.492654438854132</c:v>
                </c:pt>
                <c:pt idx="2757">
                  <c:v>95.457339434767476</c:v>
                </c:pt>
                <c:pt idx="2758">
                  <c:v>95.421560255477516</c:v>
                </c:pt>
                <c:pt idx="2759">
                  <c:v>95.385313168100993</c:v>
                </c:pt>
                <c:pt idx="2760">
                  <c:v>95.348594428989571</c:v>
                </c:pt>
                <c:pt idx="2761">
                  <c:v>95.311400283929771</c:v>
                </c:pt>
                <c:pt idx="2762">
                  <c:v>95.273726968349919</c:v>
                </c:pt>
                <c:pt idx="2763">
                  <c:v>95.235570707529547</c:v>
                </c:pt>
                <c:pt idx="2764">
                  <c:v>95.196927716814713</c:v>
                </c:pt>
                <c:pt idx="2765">
                  <c:v>95.157794201835969</c:v>
                </c:pt>
                <c:pt idx="2766">
                  <c:v>95.118166358732267</c:v>
                </c:pt>
                <c:pt idx="2767">
                  <c:v>95.078040374378105</c:v>
                </c:pt>
                <c:pt idx="2768">
                  <c:v>95.037412426615589</c:v>
                </c:pt>
                <c:pt idx="2769">
                  <c:v>94.996278684490704</c:v>
                </c:pt>
                <c:pt idx="2770">
                  <c:v>94.954635308494829</c:v>
                </c:pt>
                <c:pt idx="2771">
                  <c:v>94.912478450810028</c:v>
                </c:pt>
                <c:pt idx="2772">
                  <c:v>94.869804255559401</c:v>
                </c:pt>
                <c:pt idx="2773">
                  <c:v>94.826608859063114</c:v>
                </c:pt>
                <c:pt idx="2774">
                  <c:v>94.782888390096076</c:v>
                </c:pt>
                <c:pt idx="2775">
                  <c:v>94.738638970154526</c:v>
                </c:pt>
                <c:pt idx="2776">
                  <c:v>94.693856713724585</c:v>
                </c:pt>
                <c:pt idx="2777">
                  <c:v>94.648537728557201</c:v>
                </c:pt>
                <c:pt idx="2778">
                  <c:v>94.602678115947086</c:v>
                </c:pt>
                <c:pt idx="2779">
                  <c:v>94.556273971017333</c:v>
                </c:pt>
                <c:pt idx="2780">
                  <c:v>94.509321383008398</c:v>
                </c:pt>
                <c:pt idx="2781">
                  <c:v>94.461816435574008</c:v>
                </c:pt>
                <c:pt idx="2782">
                  <c:v>94.413755207078921</c:v>
                </c:pt>
                <c:pt idx="2783">
                  <c:v>94.365133770907036</c:v>
                </c:pt>
                <c:pt idx="2784">
                  <c:v>94.315948195768087</c:v>
                </c:pt>
                <c:pt idx="2785">
                  <c:v>94.266194546016223</c:v>
                </c:pt>
                <c:pt idx="2786">
                  <c:v>94.215868881970152</c:v>
                </c:pt>
                <c:pt idx="2787">
                  <c:v>94.164967260239251</c:v>
                </c:pt>
                <c:pt idx="2788">
                  <c:v>94.113485734056667</c:v>
                </c:pt>
                <c:pt idx="2789">
                  <c:v>94.061420353615787</c:v>
                </c:pt>
                <c:pt idx="2790">
                  <c:v>94.008767166415311</c:v>
                </c:pt>
                <c:pt idx="2791">
                  <c:v>93.955522217606259</c:v>
                </c:pt>
                <c:pt idx="2792">
                  <c:v>93.901681550348385</c:v>
                </c:pt>
                <c:pt idx="2793">
                  <c:v>93.84724120616977</c:v>
                </c:pt>
                <c:pt idx="2794">
                  <c:v>93.792197225333268</c:v>
                </c:pt>
                <c:pt idx="2795">
                  <c:v>93.736545647209823</c:v>
                </c:pt>
                <c:pt idx="2796">
                  <c:v>93.680282510655559</c:v>
                </c:pt>
                <c:pt idx="2797">
                  <c:v>93.623403854396756</c:v>
                </c:pt>
                <c:pt idx="2798">
                  <c:v>93.565905717420037</c:v>
                </c:pt>
                <c:pt idx="2799">
                  <c:v>93.507784139369335</c:v>
                </c:pt>
                <c:pt idx="2800">
                  <c:v>93.449035160947858</c:v>
                </c:pt>
                <c:pt idx="2801">
                  <c:v>93.389654824327764</c:v>
                </c:pt>
                <c:pt idx="2802">
                  <c:v>93.32963917356544</c:v>
                </c:pt>
                <c:pt idx="2803">
                  <c:v>93.268984255022218</c:v>
                </c:pt>
                <c:pt idx="2804">
                  <c:v>93.207686117793813</c:v>
                </c:pt>
                <c:pt idx="2805">
                  <c:v>93.145740814144077</c:v>
                </c:pt>
                <c:pt idx="2806">
                  <c:v>93.083144399945937</c:v>
                </c:pt>
                <c:pt idx="2807">
                  <c:v>93.019892935129334</c:v>
                </c:pt>
                <c:pt idx="2808">
                  <c:v>92.955982484135092</c:v>
                </c:pt>
                <c:pt idx="2809">
                  <c:v>92.891409116376593</c:v>
                </c:pt>
                <c:pt idx="2810">
                  <c:v>92.826168906706314</c:v>
                </c:pt>
                <c:pt idx="2811">
                  <c:v>92.760257935891516</c:v>
                </c:pt>
                <c:pt idx="2812">
                  <c:v>92.693672291094217</c:v>
                </c:pt>
                <c:pt idx="2813">
                  <c:v>92.626408066360128</c:v>
                </c:pt>
                <c:pt idx="2814">
                  <c:v>92.558461363113551</c:v>
                </c:pt>
                <c:pt idx="2815">
                  <c:v>92.489828290659247</c:v>
                </c:pt>
                <c:pt idx="2816">
                  <c:v>92.420504966691723</c:v>
                </c:pt>
                <c:pt idx="2817">
                  <c:v>92.350487517811018</c:v>
                </c:pt>
                <c:pt idx="2818">
                  <c:v>92.279772080046058</c:v>
                </c:pt>
                <c:pt idx="2819">
                  <c:v>92.208354799385148</c:v>
                </c:pt>
                <c:pt idx="2820">
                  <c:v>92.136231832313001</c:v>
                </c:pt>
                <c:pt idx="2821">
                  <c:v>92.063399346356633</c:v>
                </c:pt>
                <c:pt idx="2822">
                  <c:v>91.989853520635833</c:v>
                </c:pt>
                <c:pt idx="2823">
                  <c:v>91.915590546424127</c:v>
                </c:pt>
                <c:pt idx="2824">
                  <c:v>91.840606627713967</c:v>
                </c:pt>
                <c:pt idx="2825">
                  <c:v>91.764897981792146</c:v>
                </c:pt>
                <c:pt idx="2826">
                  <c:v>91.688460839820024</c:v>
                </c:pt>
                <c:pt idx="2827">
                  <c:v>91.611291447423511</c:v>
                </c:pt>
                <c:pt idx="2828">
                  <c:v>91.533386065288894</c:v>
                </c:pt>
                <c:pt idx="2829">
                  <c:v>91.454740969766476</c:v>
                </c:pt>
                <c:pt idx="2830">
                  <c:v>91.375352453483018</c:v>
                </c:pt>
                <c:pt idx="2831">
                  <c:v>91.295216825958633</c:v>
                </c:pt>
                <c:pt idx="2832">
                  <c:v>91.21433041423596</c:v>
                </c:pt>
                <c:pt idx="2833">
                  <c:v>91.132689563511406</c:v>
                </c:pt>
                <c:pt idx="2834">
                  <c:v>91.050290637779057</c:v>
                </c:pt>
                <c:pt idx="2835">
                  <c:v>90.967130020478677</c:v>
                </c:pt>
                <c:pt idx="2836">
                  <c:v>90.883204115152324</c:v>
                </c:pt>
                <c:pt idx="2837">
                  <c:v>90.798509346110222</c:v>
                </c:pt>
                <c:pt idx="2838">
                  <c:v>90.713042159100823</c:v>
                </c:pt>
                <c:pt idx="2839">
                  <c:v>90.626799021992156</c:v>
                </c:pt>
                <c:pt idx="2840">
                  <c:v>90.539776425458328</c:v>
                </c:pt>
                <c:pt idx="2841">
                  <c:v>90.451970883674278</c:v>
                </c:pt>
                <c:pt idx="2842">
                  <c:v>90.363378935018318</c:v>
                </c:pt>
                <c:pt idx="2843">
                  <c:v>90.273997142782605</c:v>
                </c:pt>
                <c:pt idx="2844">
                  <c:v>90.183822095890775</c:v>
                </c:pt>
                <c:pt idx="2845">
                  <c:v>90.092850409621832</c:v>
                </c:pt>
                <c:pt idx="2846">
                  <c:v>90.001078726344488</c:v>
                </c:pt>
                <c:pt idx="2847">
                  <c:v>89.908503716256263</c:v>
                </c:pt>
                <c:pt idx="2848">
                  <c:v>89.815122078131097</c:v>
                </c:pt>
                <c:pt idx="2849">
                  <c:v>89.720930540074662</c:v>
                </c:pt>
                <c:pt idx="2850">
                  <c:v>89.625925860286657</c:v>
                </c:pt>
                <c:pt idx="2851">
                  <c:v>89.530104827829774</c:v>
                </c:pt>
                <c:pt idx="2852">
                  <c:v>89.433464263408226</c:v>
                </c:pt>
                <c:pt idx="2853">
                  <c:v>89.336001020150135</c:v>
                </c:pt>
                <c:pt idx="2854">
                  <c:v>89.237711984399255</c:v>
                </c:pt>
                <c:pt idx="2855">
                  <c:v>89.138594076514295</c:v>
                </c:pt>
                <c:pt idx="2856">
                  <c:v>89.038644251672963</c:v>
                </c:pt>
                <c:pt idx="2857">
                  <c:v>88.937859500684851</c:v>
                </c:pt>
                <c:pt idx="2858">
                  <c:v>88.836236850810536</c:v>
                </c:pt>
                <c:pt idx="2859">
                  <c:v>88.733773366586945</c:v>
                </c:pt>
                <c:pt idx="2860">
                  <c:v>88.630466150660553</c:v>
                </c:pt>
                <c:pt idx="2861">
                  <c:v>88.526312344625737</c:v>
                </c:pt>
                <c:pt idx="2862">
                  <c:v>88.421309129870338</c:v>
                </c:pt>
                <c:pt idx="2863">
                  <c:v>88.315453728427542</c:v>
                </c:pt>
                <c:pt idx="2864">
                  <c:v>88.208743403834191</c:v>
                </c:pt>
                <c:pt idx="2865">
                  <c:v>88.101175461993861</c:v>
                </c:pt>
                <c:pt idx="2866">
                  <c:v>87.992747252047565</c:v>
                </c:pt>
                <c:pt idx="2867">
                  <c:v>87.883456167249292</c:v>
                </c:pt>
                <c:pt idx="2868">
                  <c:v>87.773299645847459</c:v>
                </c:pt>
                <c:pt idx="2869">
                  <c:v>87.662275171970506</c:v>
                </c:pt>
                <c:pt idx="2870">
                  <c:v>87.550380276521508</c:v>
                </c:pt>
                <c:pt idx="2871">
                  <c:v>87.437612538072543</c:v>
                </c:pt>
                <c:pt idx="2872">
                  <c:v>87.323969583769269</c:v>
                </c:pt>
                <c:pt idx="2873">
                  <c:v>87.209449090236717</c:v>
                </c:pt>
                <c:pt idx="2874">
                  <c:v>87.094048784490667</c:v>
                </c:pt>
                <c:pt idx="2875">
                  <c:v>86.977766444854652</c:v>
                </c:pt>
                <c:pt idx="2876">
                  <c:v>86.860599901878075</c:v>
                </c:pt>
                <c:pt idx="2877">
                  <c:v>86.742547039262448</c:v>
                </c:pt>
                <c:pt idx="2878">
                  <c:v>86.623605794787281</c:v>
                </c:pt>
                <c:pt idx="2879">
                  <c:v>86.503774161242006</c:v>
                </c:pt>
                <c:pt idx="2880">
                  <c:v>86.383050187360098</c:v>
                </c:pt>
                <c:pt idx="2881">
                  <c:v>86.261431978756491</c:v>
                </c:pt>
                <c:pt idx="2882">
                  <c:v>86.13891769886709</c:v>
                </c:pt>
                <c:pt idx="2883">
                  <c:v>86.015505569891346</c:v>
                </c:pt>
                <c:pt idx="2884">
                  <c:v>85.891193873737421</c:v>
                </c:pt>
                <c:pt idx="2885">
                  <c:v>85.765980952967141</c:v>
                </c:pt>
                <c:pt idx="2886">
                  <c:v>85.639865211744933</c:v>
                </c:pt>
                <c:pt idx="2887">
                  <c:v>85.512845116786124</c:v>
                </c:pt>
                <c:pt idx="2888">
                  <c:v>85.384919198307699</c:v>
                </c:pt>
                <c:pt idx="2889">
                  <c:v>85.2560860509778</c:v>
                </c:pt>
                <c:pt idx="2890">
                  <c:v>85.126344334867397</c:v>
                </c:pt>
                <c:pt idx="2891">
                  <c:v>84.995692776399949</c:v>
                </c:pt>
                <c:pt idx="2892">
                  <c:v>84.864130169302484</c:v>
                </c:pt>
                <c:pt idx="2893">
                  <c:v>84.731655375553373</c:v>
                </c:pt>
                <c:pt idx="2894">
                  <c:v>84.598267326332859</c:v>
                </c:pt>
                <c:pt idx="2895">
                  <c:v>84.463965022965709</c:v>
                </c:pt>
                <c:pt idx="2896">
                  <c:v>84.328747537869305</c:v>
                </c:pt>
                <c:pt idx="2897">
                  <c:v>84.192614015492751</c:v>
                </c:pt>
                <c:pt idx="2898">
                  <c:v>84.055563673257694</c:v>
                </c:pt>
                <c:pt idx="2899">
                  <c:v>83.917595802492585</c:v>
                </c:pt>
                <c:pt idx="2900">
                  <c:v>83.778709769366145</c:v>
                </c:pt>
                <c:pt idx="2901">
                  <c:v>83.638905015814245</c:v>
                </c:pt>
                <c:pt idx="2902">
                  <c:v>83.498181060462827</c:v>
                </c:pt>
                <c:pt idx="2903">
                  <c:v>83.356537499547272</c:v>
                </c:pt>
                <c:pt idx="2904">
                  <c:v>83.213974007823481</c:v>
                </c:pt>
                <c:pt idx="2905">
                  <c:v>83.07049033947618</c:v>
                </c:pt>
                <c:pt idx="2906">
                  <c:v>82.926086329016684</c:v>
                </c:pt>
                <c:pt idx="2907">
                  <c:v>82.780761892177026</c:v>
                </c:pt>
                <c:pt idx="2908">
                  <c:v>82.634517026795422</c:v>
                </c:pt>
                <c:pt idx="2909">
                  <c:v>82.487351813693223</c:v>
                </c:pt>
                <c:pt idx="2910">
                  <c:v>82.339266417543087</c:v>
                </c:pt>
                <c:pt idx="2911">
                  <c:v>82.19026108772951</c:v>
                </c:pt>
                <c:pt idx="2912">
                  <c:v>82.040336159197139</c:v>
                </c:pt>
                <c:pt idx="2913">
                  <c:v>81.889492053291789</c:v>
                </c:pt>
                <c:pt idx="2914">
                  <c:v>81.737729278588702</c:v>
                </c:pt>
                <c:pt idx="2915">
                  <c:v>81.585048431708557</c:v>
                </c:pt>
                <c:pt idx="2916">
                  <c:v>81.431450198125731</c:v>
                </c:pt>
                <c:pt idx="2917">
                  <c:v>81.276935352958517</c:v>
                </c:pt>
                <c:pt idx="2918">
                  <c:v>81.121504761749804</c:v>
                </c:pt>
                <c:pt idx="2919">
                  <c:v>80.965159381234017</c:v>
                </c:pt>
                <c:pt idx="2920">
                  <c:v>80.807900260088132</c:v>
                </c:pt>
                <c:pt idx="2921">
                  <c:v>80.649728539667365</c:v>
                </c:pt>
                <c:pt idx="2922">
                  <c:v>80.490645454729204</c:v>
                </c:pt>
                <c:pt idx="2923">
                  <c:v>80.330652334136559</c:v>
                </c:pt>
                <c:pt idx="2924">
                  <c:v>80.169750601546681</c:v>
                </c:pt>
                <c:pt idx="2925">
                  <c:v>80.007941776082859</c:v>
                </c:pt>
                <c:pt idx="2926">
                  <c:v>79.845227472986764</c:v>
                </c:pt>
                <c:pt idx="2927">
                  <c:v>79.681609404253422</c:v>
                </c:pt>
                <c:pt idx="2928">
                  <c:v>79.517089379246727</c:v>
                </c:pt>
                <c:pt idx="2929">
                  <c:v>79.35166930529401</c:v>
                </c:pt>
                <c:pt idx="2930">
                  <c:v>79.185351188261635</c:v>
                </c:pt>
                <c:pt idx="2931">
                  <c:v>79.018137133108269</c:v>
                </c:pt>
                <c:pt idx="2932">
                  <c:v>78.850029344417436</c:v>
                </c:pt>
                <c:pt idx="2933">
                  <c:v>78.681030126906478</c:v>
                </c:pt>
                <c:pt idx="2934">
                  <c:v>78.511141885913005</c:v>
                </c:pt>
                <c:pt idx="2935">
                  <c:v>78.340367127859196</c:v>
                </c:pt>
                <c:pt idx="2936">
                  <c:v>78.168708460687441</c:v>
                </c:pt>
                <c:pt idx="2937">
                  <c:v>77.996168594277464</c:v>
                </c:pt>
                <c:pt idx="2938">
                  <c:v>77.822750340831533</c:v>
                </c:pt>
                <c:pt idx="2939">
                  <c:v>77.64845661523853</c:v>
                </c:pt>
                <c:pt idx="2940">
                  <c:v>77.473290435408572</c:v>
                </c:pt>
                <c:pt idx="2941">
                  <c:v>77.297254922578546</c:v>
                </c:pt>
                <c:pt idx="2942">
                  <c:v>77.120353301596282</c:v>
                </c:pt>
                <c:pt idx="2943">
                  <c:v>76.942588901168634</c:v>
                </c:pt>
                <c:pt idx="2944">
                  <c:v>76.763965154084175</c:v>
                </c:pt>
                <c:pt idx="2945">
                  <c:v>76.584485597406484</c:v>
                </c:pt>
                <c:pt idx="2946">
                  <c:v>76.404153872635533</c:v>
                </c:pt>
                <c:pt idx="2947">
                  <c:v>76.222973725839495</c:v>
                </c:pt>
                <c:pt idx="2948">
                  <c:v>76.040949007754421</c:v>
                </c:pt>
                <c:pt idx="2949">
                  <c:v>75.858083673851425</c:v>
                </c:pt>
                <c:pt idx="2950">
                  <c:v>75.674381784373992</c:v>
                </c:pt>
                <c:pt idx="2951">
                  <c:v>75.489847504339338</c:v>
                </c:pt>
                <c:pt idx="2952">
                  <c:v>75.304485103506906</c:v>
                </c:pt>
                <c:pt idx="2953">
                  <c:v>75.118298956314987</c:v>
                </c:pt>
                <c:pt idx="2954">
                  <c:v>74.931293541780477</c:v>
                </c:pt>
                <c:pt idx="2955">
                  <c:v>74.743473443365176</c:v>
                </c:pt>
                <c:pt idx="2956">
                  <c:v>74.554843348806045</c:v>
                </c:pt>
                <c:pt idx="2957">
                  <c:v>74.365408049910641</c:v>
                </c:pt>
                <c:pt idx="2958">
                  <c:v>74.175172442315301</c:v>
                </c:pt>
                <c:pt idx="2959">
                  <c:v>73.98414152520769</c:v>
                </c:pt>
                <c:pt idx="2960">
                  <c:v>73.792320401012333</c:v>
                </c:pt>
                <c:pt idx="2961">
                  <c:v>73.599714275038764</c:v>
                </c:pt>
                <c:pt idx="2962">
                  <c:v>73.406328455092421</c:v>
                </c:pt>
                <c:pt idx="2963">
                  <c:v>73.212168351046913</c:v>
                </c:pt>
                <c:pt idx="2964">
                  <c:v>73.017239474380588</c:v>
                </c:pt>
                <c:pt idx="2965">
                  <c:v>72.821547437670432</c:v>
                </c:pt>
                <c:pt idx="2966">
                  <c:v>72.625097954052677</c:v>
                </c:pt>
                <c:pt idx="2967">
                  <c:v>72.427896836640812</c:v>
                </c:pt>
                <c:pt idx="2968">
                  <c:v>72.229949997906019</c:v>
                </c:pt>
                <c:pt idx="2969">
                  <c:v>72.031263449018965</c:v>
                </c:pt>
                <c:pt idx="2970">
                  <c:v>71.831843299149838</c:v>
                </c:pt>
                <c:pt idx="2971">
                  <c:v>71.631695754733769</c:v>
                </c:pt>
                <c:pt idx="2972">
                  <c:v>71.430827118694012</c:v>
                </c:pt>
                <c:pt idx="2973">
                  <c:v>71.229243789623098</c:v>
                </c:pt>
                <c:pt idx="2974">
                  <c:v>71.026952260930372</c:v>
                </c:pt>
                <c:pt idx="2975">
                  <c:v>70.823959119945528</c:v>
                </c:pt>
                <c:pt idx="2976">
                  <c:v>70.620271046985863</c:v>
                </c:pt>
                <c:pt idx="2977">
                  <c:v>70.415894814379527</c:v>
                </c:pt>
                <c:pt idx="2978">
                  <c:v>70.210837285458169</c:v>
                </c:pt>
                <c:pt idx="2979">
                  <c:v>70.005105413499891</c:v>
                </c:pt>
                <c:pt idx="2980">
                  <c:v>69.798706240641678</c:v>
                </c:pt>
                <c:pt idx="2981">
                  <c:v>69.591646896748969</c:v>
                </c:pt>
                <c:pt idx="2982">
                  <c:v>69.38393459824853</c:v>
                </c:pt>
                <c:pt idx="2983">
                  <c:v>69.175576646923176</c:v>
                </c:pt>
                <c:pt idx="2984">
                  <c:v>68.966580428664315</c:v>
                </c:pt>
                <c:pt idx="2985">
                  <c:v>68.756953412196268</c:v>
                </c:pt>
                <c:pt idx="2986">
                  <c:v>68.546703147753206</c:v>
                </c:pt>
                <c:pt idx="2987">
                  <c:v>68.335837265725232</c:v>
                </c:pt>
                <c:pt idx="2988">
                  <c:v>68.124363475266222</c:v>
                </c:pt>
                <c:pt idx="2989">
                  <c:v>67.912289562866732</c:v>
                </c:pt>
                <c:pt idx="2990">
                  <c:v>67.699623390890068</c:v>
                </c:pt>
                <c:pt idx="2991">
                  <c:v>67.486372896074045</c:v>
                </c:pt>
                <c:pt idx="2992">
                  <c:v>67.272546087998336</c:v>
                </c:pt>
                <c:pt idx="2993">
                  <c:v>67.058151047518919</c:v>
                </c:pt>
                <c:pt idx="2994">
                  <c:v>66.843195925166313</c:v>
                </c:pt>
                <c:pt idx="2995">
                  <c:v>66.627688939515124</c:v>
                </c:pt>
                <c:pt idx="2996">
                  <c:v>66.411638375520354</c:v>
                </c:pt>
                <c:pt idx="2997">
                  <c:v>66.195052582818576</c:v>
                </c:pt>
                <c:pt idx="2998">
                  <c:v>65.977939974005878</c:v>
                </c:pt>
                <c:pt idx="2999">
                  <c:v>65.760309022880151</c:v>
                </c:pt>
                <c:pt idx="3000">
                  <c:v>65.542168262656915</c:v>
                </c:pt>
                <c:pt idx="3001">
                  <c:v>65.323526284156401</c:v>
                </c:pt>
                <c:pt idx="3002">
                  <c:v>65.104391733964775</c:v>
                </c:pt>
                <c:pt idx="3003">
                  <c:v>64.884773312564406</c:v>
                </c:pt>
                <c:pt idx="3004">
                  <c:v>64.66467977244595</c:v>
                </c:pt>
                <c:pt idx="3005">
                  <c:v>64.444119916189933</c:v>
                </c:pt>
                <c:pt idx="3006">
                  <c:v>64.22310259452442</c:v>
                </c:pt>
                <c:pt idx="3007">
                  <c:v>64.001636704366163</c:v>
                </c:pt>
                <c:pt idx="3008">
                  <c:v>63.779731186833203</c:v>
                </c:pt>
                <c:pt idx="3009">
                  <c:v>63.557395025238449</c:v>
                </c:pt>
                <c:pt idx="3010">
                  <c:v>63.334637243068585</c:v>
                </c:pt>
                <c:pt idx="3011">
                  <c:v>63.111466901935628</c:v>
                </c:pt>
                <c:pt idx="3012">
                  <c:v>62.88789309951953</c:v>
                </c:pt>
                <c:pt idx="3013">
                  <c:v>62.663924967487702</c:v>
                </c:pt>
                <c:pt idx="3014">
                  <c:v>62.439571669403506</c:v>
                </c:pt>
                <c:pt idx="3015">
                  <c:v>62.214842398617847</c:v>
                </c:pt>
                <c:pt idx="3016">
                  <c:v>61.989746376149597</c:v>
                </c:pt>
                <c:pt idx="3017">
                  <c:v>61.7642928485526</c:v>
                </c:pt>
                <c:pt idx="3018">
                  <c:v>61.538491085771881</c:v>
                </c:pt>
                <c:pt idx="3019">
                  <c:v>61.312350378992562</c:v>
                </c:pt>
                <c:pt idx="3020">
                  <c:v>61.08588003847602</c:v>
                </c:pt>
                <c:pt idx="3021">
                  <c:v>60.859089391392658</c:v>
                </c:pt>
                <c:pt idx="3022">
                  <c:v>60.631987779647318</c:v>
                </c:pt>
                <c:pt idx="3023">
                  <c:v>60.404584557699508</c:v>
                </c:pt>
                <c:pt idx="3024">
                  <c:v>60.176889090379007</c:v>
                </c:pt>
                <c:pt idx="3025">
                  <c:v>59.948910750702183</c:v>
                </c:pt>
                <c:pt idx="3026">
                  <c:v>59.720658917682755</c:v>
                </c:pt>
                <c:pt idx="3027">
                  <c:v>59.492142974146404</c:v>
                </c:pt>
                <c:pt idx="3028">
                  <c:v>59.263372304544561</c:v>
                </c:pt>
                <c:pt idx="3029">
                  <c:v>59.034356292770937</c:v>
                </c:pt>
                <c:pt idx="3030">
                  <c:v>58.805104319980572</c:v>
                </c:pt>
                <c:pt idx="3031">
                  <c:v>58.575625762417076</c:v>
                </c:pt>
                <c:pt idx="3032">
                  <c:v>58.345929989241355</c:v>
                </c:pt>
                <c:pt idx="3033">
                  <c:v>58.116026360371563</c:v>
                </c:pt>
                <c:pt idx="3034">
                  <c:v>57.885924224328335</c:v>
                </c:pt>
                <c:pt idx="3035">
                  <c:v>57.655632916092017</c:v>
                </c:pt>
                <c:pt idx="3036">
                  <c:v>57.425161754967817</c:v>
                </c:pt>
                <c:pt idx="3037">
                  <c:v>57.194520042467531</c:v>
                </c:pt>
                <c:pt idx="3038">
                  <c:v>56.963717060197709</c:v>
                </c:pt>
                <c:pt idx="3039">
                  <c:v>56.732762067768874</c:v>
                </c:pt>
                <c:pt idx="3040">
                  <c:v>56.501664300714424</c:v>
                </c:pt>
                <c:pt idx="3041">
                  <c:v>56.270432968428594</c:v>
                </c:pt>
                <c:pt idx="3042">
                  <c:v>56.039077252123349</c:v>
                </c:pt>
                <c:pt idx="3043">
                  <c:v>55.807606302799798</c:v>
                </c:pt>
                <c:pt idx="3044">
                  <c:v>55.57602923924226</c:v>
                </c:pt>
                <c:pt idx="3045">
                  <c:v>55.344355146031674</c:v>
                </c:pt>
                <c:pt idx="3046">
                  <c:v>55.112593071580122</c:v>
                </c:pt>
                <c:pt idx="3047">
                  <c:v>54.880752026190692</c:v>
                </c:pt>
                <c:pt idx="3048">
                  <c:v>54.648840980138061</c:v>
                </c:pt>
                <c:pt idx="3049">
                  <c:v>54.416868861772926</c:v>
                </c:pt>
                <c:pt idx="3050">
                  <c:v>54.18484455565445</c:v>
                </c:pt>
                <c:pt idx="3051">
                  <c:v>53.95277690070823</c:v>
                </c:pt>
                <c:pt idx="3052">
                  <c:v>53.720674688409375</c:v>
                </c:pt>
                <c:pt idx="3053">
                  <c:v>53.488546660996249</c:v>
                </c:pt>
                <c:pt idx="3054">
                  <c:v>53.256401509711353</c:v>
                </c:pt>
                <c:pt idx="3055">
                  <c:v>53.024247873072781</c:v>
                </c:pt>
                <c:pt idx="3056">
                  <c:v>52.792094335172948</c:v>
                </c:pt>
                <c:pt idx="3057">
                  <c:v>52.559949424013837</c:v>
                </c:pt>
                <c:pt idx="3058">
                  <c:v>52.327821609869588</c:v>
                </c:pt>
                <c:pt idx="3059">
                  <c:v>52.09571930368044</c:v>
                </c:pt>
                <c:pt idx="3060">
                  <c:v>51.863650855485787</c:v>
                </c:pt>
                <c:pt idx="3061">
                  <c:v>51.631624552883096</c:v>
                </c:pt>
                <c:pt idx="3062">
                  <c:v>51.399648619526772</c:v>
                </c:pt>
                <c:pt idx="3063">
                  <c:v>51.167731213659579</c:v>
                </c:pt>
                <c:pt idx="3064">
                  <c:v>50.935880426677812</c:v>
                </c:pt>
                <c:pt idx="3065">
                  <c:v>50.704104281735965</c:v>
                </c:pt>
                <c:pt idx="3066">
                  <c:v>50.472410732381917</c:v>
                </c:pt>
                <c:pt idx="3067">
                  <c:v>50.240807661234669</c:v>
                </c:pt>
                <c:pt idx="3068">
                  <c:v>50.009302878694513</c:v>
                </c:pt>
                <c:pt idx="3069">
                  <c:v>49.777904121692671</c:v>
                </c:pt>
                <c:pt idx="3070">
                  <c:v>49.546619052477325</c:v>
                </c:pt>
                <c:pt idx="3071">
                  <c:v>49.315455257437833</c:v>
                </c:pt>
                <c:pt idx="3072">
                  <c:v>49.084420245967181</c:v>
                </c:pt>
                <c:pt idx="3073">
                  <c:v>48.853521449364166</c:v>
                </c:pt>
                <c:pt idx="3074">
                  <c:v>48.622766219769233</c:v>
                </c:pt>
                <c:pt idx="3075">
                  <c:v>48.392161829145095</c:v>
                </c:pt>
                <c:pt idx="3076">
                  <c:v>48.161715468292698</c:v>
                </c:pt>
                <c:pt idx="3077">
                  <c:v>47.931434245904398</c:v>
                </c:pt>
                <c:pt idx="3078">
                  <c:v>47.701325187661467</c:v>
                </c:pt>
                <c:pt idx="3079">
                  <c:v>47.47139523536481</c:v>
                </c:pt>
                <c:pt idx="3080">
                  <c:v>47.241651246107438</c:v>
                </c:pt>
                <c:pt idx="3081">
                  <c:v>47.012099991486735</c:v>
                </c:pt>
                <c:pt idx="3082">
                  <c:v>46.782748156852449</c:v>
                </c:pt>
                <c:pt idx="3083">
                  <c:v>46.553602340598417</c:v>
                </c:pt>
                <c:pt idx="3084">
                  <c:v>46.324669053485792</c:v>
                </c:pt>
                <c:pt idx="3085">
                  <c:v>46.095954718011541</c:v>
                </c:pt>
                <c:pt idx="3086">
                  <c:v>45.867465667812269</c:v>
                </c:pt>
                <c:pt idx="3087">
                  <c:v>45.639208147108207</c:v>
                </c:pt>
                <c:pt idx="3088">
                  <c:v>45.411188310179398</c:v>
                </c:pt>
                <c:pt idx="3089">
                  <c:v>45.183412220887789</c:v>
                </c:pt>
                <c:pt idx="3090">
                  <c:v>44.9558858522322</c:v>
                </c:pt>
                <c:pt idx="3091">
                  <c:v>44.728615085940447</c:v>
                </c:pt>
                <c:pt idx="3092">
                  <c:v>44.501605712097813</c:v>
                </c:pt>
                <c:pt idx="3093">
                  <c:v>44.274863428816303</c:v>
                </c:pt>
                <c:pt idx="3094">
                  <c:v>44.048393841935194</c:v>
                </c:pt>
                <c:pt idx="3095">
                  <c:v>43.822202464760466</c:v>
                </c:pt>
                <c:pt idx="3096">
                  <c:v>43.596294717837281</c:v>
                </c:pt>
                <c:pt idx="3097">
                  <c:v>43.370675928760335</c:v>
                </c:pt>
                <c:pt idx="3098">
                  <c:v>43.145351332015935</c:v>
                </c:pt>
                <c:pt idx="3099">
                  <c:v>42.920326068861073</c:v>
                </c:pt>
                <c:pt idx="3100">
                  <c:v>42.695605187234264</c:v>
                </c:pt>
                <c:pt idx="3101">
                  <c:v>42.471193641699244</c:v>
                </c:pt>
                <c:pt idx="3102">
                  <c:v>42.247096293424505</c:v>
                </c:pt>
                <c:pt idx="3103">
                  <c:v>42.023317910190571</c:v>
                </c:pt>
                <c:pt idx="3104">
                  <c:v>41.799863166432772</c:v>
                </c:pt>
                <c:pt idx="3105">
                  <c:v>41.576736643314405</c:v>
                </c:pt>
                <c:pt idx="3106">
                  <c:v>41.353942828827286</c:v>
                </c:pt>
                <c:pt idx="3107">
                  <c:v>41.131486117928603</c:v>
                </c:pt>
                <c:pt idx="3108">
                  <c:v>40.909370812701127</c:v>
                </c:pt>
                <c:pt idx="3109">
                  <c:v>40.687601122546425</c:v>
                </c:pt>
                <c:pt idx="3110">
                  <c:v>40.466181164403707</c:v>
                </c:pt>
                <c:pt idx="3111">
                  <c:v>40.245114962999793</c:v>
                </c:pt>
                <c:pt idx="3112">
                  <c:v>40.024406451122701</c:v>
                </c:pt>
                <c:pt idx="3113">
                  <c:v>39.804059469923743</c:v>
                </c:pt>
                <c:pt idx="3114">
                  <c:v>39.584077769245823</c:v>
                </c:pt>
                <c:pt idx="3115">
                  <c:v>39.364465007975156</c:v>
                </c:pt>
                <c:pt idx="3116">
                  <c:v>39.145224754421207</c:v>
                </c:pt>
                <c:pt idx="3117">
                  <c:v>38.926360486717556</c:v>
                </c:pt>
                <c:pt idx="3118">
                  <c:v>38.707875593245774</c:v>
                </c:pt>
                <c:pt idx="3119">
                  <c:v>38.489773373086138</c:v>
                </c:pt>
                <c:pt idx="3120">
                  <c:v>38.272057036487155</c:v>
                </c:pt>
                <c:pt idx="3121">
                  <c:v>38.054729705356351</c:v>
                </c:pt>
                <c:pt idx="3122">
                  <c:v>37.837794413775896</c:v>
                </c:pt>
                <c:pt idx="3123">
                  <c:v>37.62125410853298</c:v>
                </c:pt>
                <c:pt idx="3124">
                  <c:v>37.405111649674666</c:v>
                </c:pt>
                <c:pt idx="3125">
                  <c:v>37.189369811079899</c:v>
                </c:pt>
                <c:pt idx="3126">
                  <c:v>36.974031281047587</c:v>
                </c:pt>
                <c:pt idx="3127">
                  <c:v>36.759098662908514</c:v>
                </c:pt>
                <c:pt idx="3128">
                  <c:v>36.544574475647295</c:v>
                </c:pt>
                <c:pt idx="3129">
                  <c:v>36.330461154545191</c:v>
                </c:pt>
                <c:pt idx="3130">
                  <c:v>36.116761051839205</c:v>
                </c:pt>
                <c:pt idx="3131">
                  <c:v>35.903476437393437</c:v>
                </c:pt>
                <c:pt idx="3132">
                  <c:v>35.690609499385488</c:v>
                </c:pt>
                <c:pt idx="3133">
                  <c:v>35.47816234501272</c:v>
                </c:pt>
                <c:pt idx="3134">
                  <c:v>35.266137001201599</c:v>
                </c:pt>
                <c:pt idx="3135">
                  <c:v>35.054535415340723</c:v>
                </c:pt>
                <c:pt idx="3136">
                  <c:v>34.843359456017566</c:v>
                </c:pt>
                <c:pt idx="3137">
                  <c:v>34.632610913770208</c:v>
                </c:pt>
                <c:pt idx="3138">
                  <c:v>34.422291501854971</c:v>
                </c:pt>
                <c:pt idx="3139">
                  <c:v>34.212402857012592</c:v>
                </c:pt>
                <c:pt idx="3140">
                  <c:v>34.002946540258733</c:v>
                </c:pt>
                <c:pt idx="3141">
                  <c:v>33.793924037672184</c:v>
                </c:pt>
                <c:pt idx="3142">
                  <c:v>33.585336761197397</c:v>
                </c:pt>
                <c:pt idx="3143">
                  <c:v>33.377186049455361</c:v>
                </c:pt>
                <c:pt idx="3144">
                  <c:v>33.169473168560927</c:v>
                </c:pt>
                <c:pt idx="3145">
                  <c:v>32.962199312947206</c:v>
                </c:pt>
                <c:pt idx="3146">
                  <c:v>32.755365606197302</c:v>
                </c:pt>
                <c:pt idx="3147">
                  <c:v>32.548973101883917</c:v>
                </c:pt>
                <c:pt idx="3148">
                  <c:v>32.343022784408674</c:v>
                </c:pt>
                <c:pt idx="3149">
                  <c:v>32.137515569855395</c:v>
                </c:pt>
                <c:pt idx="3150">
                  <c:v>31.932452306841071</c:v>
                </c:pt>
                <c:pt idx="3151">
                  <c:v>31.727833777373633</c:v>
                </c:pt>
                <c:pt idx="3152">
                  <c:v>31.523660697715599</c:v>
                </c:pt>
                <c:pt idx="3153">
                  <c:v>31.319933719245455</c:v>
                </c:pt>
                <c:pt idx="3154">
                  <c:v>31.116653429328096</c:v>
                </c:pt>
                <c:pt idx="3155">
                  <c:v>30.913820352184445</c:v>
                </c:pt>
                <c:pt idx="3156">
                  <c:v>30.711434949763401</c:v>
                </c:pt>
                <c:pt idx="3157">
                  <c:v>30.509497622615413</c:v>
                </c:pt>
                <c:pt idx="3158">
                  <c:v>30.308008710770224</c:v>
                </c:pt>
                <c:pt idx="3159">
                  <c:v>30.106968494607401</c:v>
                </c:pt>
                <c:pt idx="3160">
                  <c:v>29.906377195739339</c:v>
                </c:pt>
                <c:pt idx="3161">
                  <c:v>29.706234977883412</c:v>
                </c:pt>
                <c:pt idx="3162">
                  <c:v>29.506541947737531</c:v>
                </c:pt>
                <c:pt idx="3163">
                  <c:v>29.307298155860934</c:v>
                </c:pt>
                <c:pt idx="3164">
                  <c:v>29.108503597543404</c:v>
                </c:pt>
                <c:pt idx="3165">
                  <c:v>28.910158213680944</c:v>
                </c:pt>
                <c:pt idx="3166">
                  <c:v>28.712261891646989</c:v>
                </c:pt>
                <c:pt idx="3167">
                  <c:v>28.51481446616225</c:v>
                </c:pt>
                <c:pt idx="3168">
                  <c:v>28.317815720162173</c:v>
                </c:pt>
                <c:pt idx="3169">
                  <c:v>28.121265385661729</c:v>
                </c:pt>
                <c:pt idx="3170">
                  <c:v>27.925163144617585</c:v>
                </c:pt>
                <c:pt idx="3171">
                  <c:v>27.729508629786068</c:v>
                </c:pt>
                <c:pt idx="3172">
                  <c:v>27.534301425580566</c:v>
                </c:pt>
                <c:pt idx="3173">
                  <c:v>27.339541068922017</c:v>
                </c:pt>
                <c:pt idx="3174">
                  <c:v>27.145227050085566</c:v>
                </c:pt>
                <c:pt idx="3175">
                  <c:v>26.951358813551167</c:v>
                </c:pt>
                <c:pt idx="3176">
                  <c:v>26.757935758831536</c:v>
                </c:pt>
                <c:pt idx="3177">
                  <c:v>26.564957241318609</c:v>
                </c:pt>
                <c:pt idx="3178">
                  <c:v>26.372422573106405</c:v>
                </c:pt>
                <c:pt idx="3179">
                  <c:v>26.180331023819463</c:v>
                </c:pt>
                <c:pt idx="3180">
                  <c:v>25.988681821432181</c:v>
                </c:pt>
                <c:pt idx="3181">
                  <c:v>25.797474153082192</c:v>
                </c:pt>
                <c:pt idx="3182">
                  <c:v>25.606707165881346</c:v>
                </c:pt>
                <c:pt idx="3183">
                  <c:v>25.416379967718683</c:v>
                </c:pt>
                <c:pt idx="3184">
                  <c:v>25.226491628055527</c:v>
                </c:pt>
                <c:pt idx="3185">
                  <c:v>25.03704117872195</c:v>
                </c:pt>
                <c:pt idx="3186">
                  <c:v>24.848027614696036</c:v>
                </c:pt>
                <c:pt idx="3187">
                  <c:v>24.659449894887359</c:v>
                </c:pt>
                <c:pt idx="3188">
                  <c:v>24.471306942906153</c:v>
                </c:pt>
                <c:pt idx="3189">
                  <c:v>24.283597647834199</c:v>
                </c:pt>
                <c:pt idx="3190">
                  <c:v>24.09632086497777</c:v>
                </c:pt>
                <c:pt idx="3191">
                  <c:v>23.90947541662311</c:v>
                </c:pt>
                <c:pt idx="3192">
                  <c:v>23.723060092785033</c:v>
                </c:pt>
                <c:pt idx="3193">
                  <c:v>23.537073651938925</c:v>
                </c:pt>
                <c:pt idx="3194">
                  <c:v>23.351514821757519</c:v>
                </c:pt>
                <c:pt idx="3195">
                  <c:v>23.16638229983289</c:v>
                </c:pt>
                <c:pt idx="3196">
                  <c:v>22.981674754394334</c:v>
                </c:pt>
                <c:pt idx="3197">
                  <c:v>22.797390825016265</c:v>
                </c:pt>
                <c:pt idx="3198">
                  <c:v>22.613529123323275</c:v>
                </c:pt>
                <c:pt idx="3199">
                  <c:v>22.430088233683847</c:v>
                </c:pt>
                <c:pt idx="3200">
                  <c:v>22.247066713895606</c:v>
                </c:pt>
                <c:pt idx="3201">
                  <c:v>22.064463095870138</c:v>
                </c:pt>
                <c:pt idx="3202">
                  <c:v>21.882275886298629</c:v>
                </c:pt>
                <c:pt idx="3203">
                  <c:v>21.700503567322642</c:v>
                </c:pt>
                <c:pt idx="3204">
                  <c:v>21.519144597187619</c:v>
                </c:pt>
                <c:pt idx="3205">
                  <c:v>21.338197410892917</c:v>
                </c:pt>
                <c:pt idx="3206">
                  <c:v>21.157660420833537</c:v>
                </c:pt>
                <c:pt idx="3207">
                  <c:v>20.97753201743339</c:v>
                </c:pt>
                <c:pt idx="3208">
                  <c:v>20.79781056977248</c:v>
                </c:pt>
                <c:pt idx="3209">
                  <c:v>20.61849442620516</c:v>
                </c:pt>
                <c:pt idx="3210">
                  <c:v>20.439581914967789</c:v>
                </c:pt>
                <c:pt idx="3211">
                  <c:v>20.261071344786103</c:v>
                </c:pt>
                <c:pt idx="3212">
                  <c:v>20.082961005467638</c:v>
                </c:pt>
                <c:pt idx="3213">
                  <c:v>19.905249168489348</c:v>
                </c:pt>
                <c:pt idx="3214">
                  <c:v>19.727934087576301</c:v>
                </c:pt>
                <c:pt idx="3215">
                  <c:v>19.551013999276307</c:v>
                </c:pt>
                <c:pt idx="3216">
                  <c:v>19.374487123520709</c:v>
                </c:pt>
                <c:pt idx="3217">
                  <c:v>19.198351664182468</c:v>
                </c:pt>
                <c:pt idx="3218">
                  <c:v>19.022605809625702</c:v>
                </c:pt>
                <c:pt idx="3219">
                  <c:v>18.847247733244956</c:v>
                </c:pt>
                <c:pt idx="3220">
                  <c:v>18.672275593999302</c:v>
                </c:pt>
                <c:pt idx="3221">
                  <c:v>18.497687536939537</c:v>
                </c:pt>
                <c:pt idx="3222">
                  <c:v>18.323481693725739</c:v>
                </c:pt>
                <c:pt idx="3223">
                  <c:v>18.149656183135704</c:v>
                </c:pt>
                <c:pt idx="3224">
                  <c:v>17.976209111573098</c:v>
                </c:pt>
                <c:pt idx="3225">
                  <c:v>17.803138573559721</c:v>
                </c:pt>
                <c:pt idx="3226">
                  <c:v>17.630442652224843</c:v>
                </c:pt>
                <c:pt idx="3227">
                  <c:v>17.458119419786613</c:v>
                </c:pt>
                <c:pt idx="3228">
                  <c:v>17.286166938027492</c:v>
                </c:pt>
                <c:pt idx="3229">
                  <c:v>17.114583258757534</c:v>
                </c:pt>
                <c:pt idx="3230">
                  <c:v>16.943366424277116</c:v>
                </c:pt>
                <c:pt idx="3231">
                  <c:v>16.772514467827676</c:v>
                </c:pt>
                <c:pt idx="3232">
                  <c:v>16.60202541403703</c:v>
                </c:pt>
                <c:pt idx="3233">
                  <c:v>16.431897279357173</c:v>
                </c:pt>
                <c:pt idx="3234">
                  <c:v>16.262128072498029</c:v>
                </c:pt>
                <c:pt idx="3235">
                  <c:v>16.092715794848232</c:v>
                </c:pt>
                <c:pt idx="3236">
                  <c:v>15.92365844089403</c:v>
                </c:pt>
                <c:pt idx="3237">
                  <c:v>15.754953998630356</c:v>
                </c:pt>
                <c:pt idx="3238">
                  <c:v>15.586600449966454</c:v>
                </c:pt>
                <c:pt idx="3239">
                  <c:v>15.418595771118248</c:v>
                </c:pt>
                <c:pt idx="3240">
                  <c:v>15.250937933004423</c:v>
                </c:pt>
                <c:pt idx="3241">
                  <c:v>15.083624901626536</c:v>
                </c:pt>
                <c:pt idx="3242">
                  <c:v>14.916654638450382</c:v>
                </c:pt>
                <c:pt idx="3243">
                  <c:v>14.750025100771921</c:v>
                </c:pt>
                <c:pt idx="3244">
                  <c:v>14.583734242088639</c:v>
                </c:pt>
                <c:pt idx="3245">
                  <c:v>14.417780012453875</c:v>
                </c:pt>
                <c:pt idx="3246">
                  <c:v>14.252160358830622</c:v>
                </c:pt>
                <c:pt idx="3247">
                  <c:v>14.086873225437643</c:v>
                </c:pt>
                <c:pt idx="3248">
                  <c:v>13.921916554089194</c:v>
                </c:pt>
                <c:pt idx="3249">
                  <c:v>13.757288284531938</c:v>
                </c:pt>
                <c:pt idx="3250">
                  <c:v>13.59298635476938</c:v>
                </c:pt>
                <c:pt idx="3251">
                  <c:v>13.429008701388113</c:v>
                </c:pt>
                <c:pt idx="3252">
                  <c:v>13.265353259871262</c:v>
                </c:pt>
                <c:pt idx="3253">
                  <c:v>13.102017964912164</c:v>
                </c:pt>
                <c:pt idx="3254">
                  <c:v>12.939000750719742</c:v>
                </c:pt>
                <c:pt idx="3255">
                  <c:v>12.776299551315617</c:v>
                </c:pt>
                <c:pt idx="3256">
                  <c:v>12.613912300831146</c:v>
                </c:pt>
                <c:pt idx="3257">
                  <c:v>12.451836933795676</c:v>
                </c:pt>
                <c:pt idx="3258">
                  <c:v>12.290071385420674</c:v>
                </c:pt>
                <c:pt idx="3259">
                  <c:v>12.128613591876473</c:v>
                </c:pt>
                <c:pt idx="3260">
                  <c:v>11.96746149056716</c:v>
                </c:pt>
                <c:pt idx="3261">
                  <c:v>11.806613020397407</c:v>
                </c:pt>
                <c:pt idx="3262">
                  <c:v>11.646066122036189</c:v>
                </c:pt>
                <c:pt idx="3263">
                  <c:v>11.485818738174459</c:v>
                </c:pt>
                <c:pt idx="3264">
                  <c:v>11.325868813777731</c:v>
                </c:pt>
                <c:pt idx="3265">
                  <c:v>11.166214296336165</c:v>
                </c:pt>
                <c:pt idx="3266">
                  <c:v>11.006853136104979</c:v>
                </c:pt>
                <c:pt idx="3267">
                  <c:v>10.847783286345106</c:v>
                </c:pt>
                <c:pt idx="3268">
                  <c:v>10.689002703557577</c:v>
                </c:pt>
                <c:pt idx="3269">
                  <c:v>10.530509347711671</c:v>
                </c:pt>
                <c:pt idx="3270">
                  <c:v>10.372301182471006</c:v>
                </c:pt>
                <c:pt idx="3271">
                  <c:v>10.214376175413406</c:v>
                </c:pt>
                <c:pt idx="3272">
                  <c:v>10.056732298248193</c:v>
                </c:pt>
                <c:pt idx="3273">
                  <c:v>9.8993675270253618</c:v>
                </c:pt>
                <c:pt idx="3274">
                  <c:v>9.742279842347358</c:v>
                </c:pt>
                <c:pt idx="3275">
                  <c:v>9.5854672295686782</c:v>
                </c:pt>
                <c:pt idx="3276">
                  <c:v>9.4289276789977805</c:v>
                </c:pt>
                <c:pt idx="3277">
                  <c:v>9.2726591860911469</c:v>
                </c:pt>
                <c:pt idx="3278">
                  <c:v>9.1166597516452725</c:v>
                </c:pt>
                <c:pt idx="3279">
                  <c:v>8.9609273819840212</c:v>
                </c:pt>
                <c:pt idx="3280">
                  <c:v>8.8054600891410928</c:v>
                </c:pt>
                <c:pt idx="3281">
                  <c:v>8.6502558910423772</c:v>
                </c:pt>
                <c:pt idx="3282">
                  <c:v>8.4953128116790708</c:v>
                </c:pt>
                <c:pt idx="3283">
                  <c:v>8.3406288812825267</c:v>
                </c:pt>
                <c:pt idx="3284">
                  <c:v>8.1862021364916018</c:v>
                </c:pt>
                <c:pt idx="3285">
                  <c:v>8.032030620519123</c:v>
                </c:pt>
                <c:pt idx="3286">
                  <c:v>7.8781123833115032</c:v>
                </c:pt>
                <c:pt idx="3287">
                  <c:v>7.7244454817100063</c:v>
                </c:pt>
                <c:pt idx="3288">
                  <c:v>7.571027979603258</c:v>
                </c:pt>
                <c:pt idx="3289">
                  <c:v>7.4178579480809219</c:v>
                </c:pt>
                <c:pt idx="3290">
                  <c:v>7.264933465580242</c:v>
                </c:pt>
                <c:pt idx="3291">
                  <c:v>7.112252618032926</c:v>
                </c:pt>
                <c:pt idx="3292">
                  <c:v>6.959813499006458</c:v>
                </c:pt>
                <c:pt idx="3293">
                  <c:v>6.8076142098420576</c:v>
                </c:pt>
                <c:pt idx="3294">
                  <c:v>6.655652859793264</c:v>
                </c:pt>
                <c:pt idx="3295">
                  <c:v>6.5039275661554257</c:v>
                </c:pt>
                <c:pt idx="3296">
                  <c:v>6.352436454399367</c:v>
                </c:pt>
                <c:pt idx="3297">
                  <c:v>6.2011776582954781</c:v>
                </c:pt>
                <c:pt idx="3298">
                  <c:v>6.0501493200399352</c:v>
                </c:pt>
                <c:pt idx="3299">
                  <c:v>5.8993495903747828</c:v>
                </c:pt>
                <c:pt idx="3300">
                  <c:v>5.7487766287081854</c:v>
                </c:pt>
                <c:pt idx="3301">
                  <c:v>5.5984286032290242</c:v>
                </c:pt>
                <c:pt idx="3302">
                  <c:v>5.4483036910217777</c:v>
                </c:pt>
                <c:pt idx="3303">
                  <c:v>5.2984000781767975</c:v>
                </c:pt>
                <c:pt idx="3304">
                  <c:v>5.1487159598968333</c:v>
                </c:pt>
                <c:pt idx="3305">
                  <c:v>4.9992495406057742</c:v>
                </c:pt>
                <c:pt idx="3306">
                  <c:v>4.8499990340511658</c:v>
                </c:pt>
                <c:pt idx="3307">
                  <c:v>4.7009626634027484</c:v>
                </c:pt>
                <c:pt idx="3308">
                  <c:v>4.5521386613544621</c:v>
                </c:pt>
                <c:pt idx="3309">
                  <c:v>4.4035252702177559</c:v>
                </c:pt>
                <c:pt idx="3310">
                  <c:v>4.2551207420177661</c:v>
                </c:pt>
                <c:pt idx="3311">
                  <c:v>4.1069233385834139</c:v>
                </c:pt>
                <c:pt idx="3312">
                  <c:v>3.9589313316368191</c:v>
                </c:pt>
                <c:pt idx="3313">
                  <c:v>3.8111430028822326</c:v>
                </c:pt>
                <c:pt idx="3314">
                  <c:v>3.6635566440890557</c:v>
                </c:pt>
                <c:pt idx="3315">
                  <c:v>3.5161705571759114</c:v>
                </c:pt>
                <c:pt idx="3316">
                  <c:v>3.3689830542921015</c:v>
                </c:pt>
                <c:pt idx="3317">
                  <c:v>3.2219924578955386</c:v>
                </c:pt>
                <c:pt idx="3318">
                  <c:v>3.0751971008299108</c:v>
                </c:pt>
                <c:pt idx="3319">
                  <c:v>2.9285953264010516</c:v>
                </c:pt>
                <c:pt idx="3320">
                  <c:v>2.7821854884471691</c:v>
                </c:pt>
                <c:pt idx="3321">
                  <c:v>2.6359659514123734</c:v>
                </c:pt>
                <c:pt idx="3322">
                  <c:v>2.4899350904161395</c:v>
                </c:pt>
                <c:pt idx="3323">
                  <c:v>2.3440912913194154</c:v>
                </c:pt>
                <c:pt idx="3324">
                  <c:v>2.1984329507903055</c:v>
                </c:pt>
                <c:pt idx="3325">
                  <c:v>2.0529584763700086</c:v>
                </c:pt>
                <c:pt idx="3326">
                  <c:v>1.907666286532077</c:v>
                </c:pt>
                <c:pt idx="3327">
                  <c:v>1.7625548107457973</c:v>
                </c:pt>
                <c:pt idx="3328">
                  <c:v>1.6176224895333178</c:v>
                </c:pt>
                <c:pt idx="3329">
                  <c:v>1.4728677745270318</c:v>
                </c:pt>
                <c:pt idx="3330">
                  <c:v>1.3282891285254834</c:v>
                </c:pt>
                <c:pt idx="3331">
                  <c:v>1.1838850255473403</c:v>
                </c:pt>
                <c:pt idx="3332">
                  <c:v>1.0396539508833769</c:v>
                </c:pt>
                <c:pt idx="3333">
                  <c:v>0.89559440114774702</c:v>
                </c:pt>
                <c:pt idx="3334">
                  <c:v>0.75170488432712546</c:v>
                </c:pt>
                <c:pt idx="3335">
                  <c:v>0.60798391982919497</c:v>
                </c:pt>
                <c:pt idx="3336">
                  <c:v>0.46443003852670017</c:v>
                </c:pt>
                <c:pt idx="3337">
                  <c:v>0.32104178280613382</c:v>
                </c:pt>
                <c:pt idx="3338">
                  <c:v>0.17781770660761254</c:v>
                </c:pt>
                <c:pt idx="3339">
                  <c:v>3.47563754695841E-2</c:v>
                </c:pt>
                <c:pt idx="3340">
                  <c:v>-0.10814363343234845</c:v>
                </c:pt>
                <c:pt idx="3341">
                  <c:v>-0.25088373124577856</c:v>
                </c:pt>
                <c:pt idx="3342">
                  <c:v>-0.39346531740133628</c:v>
                </c:pt>
                <c:pt idx="3343">
                  <c:v>-0.53588977957980433</c:v>
                </c:pt>
                <c:pt idx="3344">
                  <c:v>-0.67815849367292458</c:v>
                </c:pt>
                <c:pt idx="3345">
                  <c:v>-0.82027282375253208</c:v>
                </c:pt>
                <c:pt idx="3346">
                  <c:v>-0.96223412203585212</c:v>
                </c:pt>
                <c:pt idx="3347">
                  <c:v>-1.1040437288544354</c:v>
                </c:pt>
                <c:pt idx="3348">
                  <c:v>-1.2457029726239739</c:v>
                </c:pt>
                <c:pt idx="3349">
                  <c:v>-1.3872131698155101</c:v>
                </c:pt>
                <c:pt idx="3350">
                  <c:v>-1.5285756249267877</c:v>
                </c:pt>
                <c:pt idx="3351">
                  <c:v>-1.6697916304570128</c:v>
                </c:pt>
                <c:pt idx="3352">
                  <c:v>-1.8108624668790299</c:v>
                </c:pt>
                <c:pt idx="3353">
                  <c:v>-1.9517894026176634</c:v>
                </c:pt>
                <c:pt idx="3354">
                  <c:v>-2.0925736940247646</c:v>
                </c:pt>
                <c:pt idx="3355">
                  <c:v>-2.2332165853574679</c:v>
                </c:pt>
                <c:pt idx="3356">
                  <c:v>-2.3737193087578135</c:v>
                </c:pt>
                <c:pt idx="3357">
                  <c:v>-2.5140830842327375</c:v>
                </c:pt>
                <c:pt idx="3358">
                  <c:v>-2.6543091196349451</c:v>
                </c:pt>
                <c:pt idx="3359">
                  <c:v>-2.7943986106463967</c:v>
                </c:pt>
                <c:pt idx="3360">
                  <c:v>-2.9343527407597776</c:v>
                </c:pt>
                <c:pt idx="3361">
                  <c:v>-3.074172681265452</c:v>
                </c:pt>
                <c:pt idx="3362">
                  <c:v>-3.213859591235888</c:v>
                </c:pt>
                <c:pt idx="3363">
                  <c:v>-3.3534146175107367</c:v>
                </c:pt>
                <c:pt idx="3364">
                  <c:v>-3.4928388946886741</c:v>
                </c:pt>
                <c:pt idx="3365">
                  <c:v>-3.6321335451114294</c:v>
                </c:pt>
                <c:pt idx="3366">
                  <c:v>-3.771299678856991</c:v>
                </c:pt>
                <c:pt idx="3367">
                  <c:v>-3.9103383937281819</c:v>
                </c:pt>
                <c:pt idx="3368">
                  <c:v>-4.0492507752463212</c:v>
                </c:pt>
                <c:pt idx="3369">
                  <c:v>-4.1880378966422427</c:v>
                </c:pt>
                <c:pt idx="3370">
                  <c:v>-4.3267008188505258</c:v>
                </c:pt>
                <c:pt idx="3371">
                  <c:v>-4.465240590505914</c:v>
                </c:pt>
                <c:pt idx="3372">
                  <c:v>-4.6036582479365507</c:v>
                </c:pt>
                <c:pt idx="3373">
                  <c:v>-4.7419548151619608</c:v>
                </c:pt>
                <c:pt idx="3374">
                  <c:v>-4.8801313038910337</c:v>
                </c:pt>
                <c:pt idx="3375">
                  <c:v>-5.0181887135200896</c:v>
                </c:pt>
                <c:pt idx="3376">
                  <c:v>-5.156128031132738</c:v>
                </c:pt>
                <c:pt idx="3377">
                  <c:v>-5.2939502315001619</c:v>
                </c:pt>
                <c:pt idx="3378">
                  <c:v>-5.4316562770828511</c:v>
                </c:pt>
                <c:pt idx="3379">
                  <c:v>-5.5692471180334735</c:v>
                </c:pt>
                <c:pt idx="3380">
                  <c:v>-5.7067236921997448</c:v>
                </c:pt>
                <c:pt idx="3381">
                  <c:v>-5.84408692512892</c:v>
                </c:pt>
                <c:pt idx="3382">
                  <c:v>-5.981337730071715</c:v>
                </c:pt>
                <c:pt idx="3383">
                  <c:v>-6.1184770079927091</c:v>
                </c:pt>
                <c:pt idx="3384">
                  <c:v>-6.2555056475724768</c:v>
                </c:pt>
                <c:pt idx="3385">
                  <c:v>-6.3924245252188143</c:v>
                </c:pt>
                <c:pt idx="3386">
                  <c:v>-6.5292345050732195</c:v>
                </c:pt>
                <c:pt idx="3387">
                  <c:v>-6.6659364390259555</c:v>
                </c:pt>
                <c:pt idx="3388">
                  <c:v>-6.8025311667193193</c:v>
                </c:pt>
                <c:pt idx="3389">
                  <c:v>-6.9390195155662582</c:v>
                </c:pt>
                <c:pt idx="3390">
                  <c:v>-7.0754023007586966</c:v>
                </c:pt>
                <c:pt idx="3391">
                  <c:v>-7.2116803252838508</c:v>
                </c:pt>
                <c:pt idx="3392">
                  <c:v>-7.3478543799371607</c:v>
                </c:pt>
                <c:pt idx="3393">
                  <c:v>-7.4839252433380068</c:v>
                </c:pt>
                <c:pt idx="3394">
                  <c:v>-7.6198936819467349</c:v>
                </c:pt>
                <c:pt idx="3395">
                  <c:v>-7.7557604500811692</c:v>
                </c:pt>
                <c:pt idx="3396">
                  <c:v>-7.8915262899360812</c:v>
                </c:pt>
                <c:pt idx="3397">
                  <c:v>-8.0271919315995319</c:v>
                </c:pt>
                <c:pt idx="3398">
                  <c:v>-8.1627580930772581</c:v>
                </c:pt>
                <c:pt idx="3399">
                  <c:v>-8.298225480308929</c:v>
                </c:pt>
                <c:pt idx="3400">
                  <c:v>-8.4335947871934138</c:v>
                </c:pt>
                <c:pt idx="3401">
                  <c:v>-8.5688666956099837</c:v>
                </c:pt>
                <c:pt idx="3402">
                  <c:v>-8.7040418754425843</c:v>
                </c:pt>
                <c:pt idx="3403">
                  <c:v>-8.8391209846039658</c:v>
                </c:pt>
                <c:pt idx="3404">
                  <c:v>-8.974104669061461</c:v>
                </c:pt>
                <c:pt idx="3405">
                  <c:v>-9.1089935628642706</c:v>
                </c:pt>
                <c:pt idx="3406">
                  <c:v>-9.2437882881687869</c:v>
                </c:pt>
                <c:pt idx="3407">
                  <c:v>-9.3784894552697438</c:v>
                </c:pt>
                <c:pt idx="3408">
                  <c:v>-9.5130976626260519</c:v>
                </c:pt>
                <c:pt idx="3409">
                  <c:v>-9.6476134968935412</c:v>
                </c:pt>
                <c:pt idx="3410">
                  <c:v>-9.7820375329560818</c:v>
                </c:pt>
                <c:pt idx="3411">
                  <c:v>-9.9163703339543474</c:v>
                </c:pt>
                <c:pt idx="3412">
                  <c:v>-10.050612451323644</c:v>
                </c:pt>
                <c:pt idx="3413">
                  <c:v>-10.184764424823413</c:v>
                </c:pt>
                <c:pt idx="3414">
                  <c:v>-10.318826782574689</c:v>
                </c:pt>
                <c:pt idx="3415">
                  <c:v>-10.452800041094264</c:v>
                </c:pt>
                <c:pt idx="3416">
                  <c:v>-10.586684705331578</c:v>
                </c:pt>
                <c:pt idx="3417">
                  <c:v>-10.720481268707175</c:v>
                </c:pt>
                <c:pt idx="3418">
                  <c:v>-10.854190213150133</c:v>
                </c:pt>
                <c:pt idx="3419">
                  <c:v>-10.987812009138395</c:v>
                </c:pt>
                <c:pt idx="3420">
                  <c:v>-11.121347115738018</c:v>
                </c:pt>
                <c:pt idx="3421">
                  <c:v>-11.254795980645355</c:v>
                </c:pt>
                <c:pt idx="3422">
                  <c:v>-11.388159040229255</c:v>
                </c:pt>
                <c:pt idx="3423">
                  <c:v>-11.521436719573387</c:v>
                </c:pt>
                <c:pt idx="3424">
                  <c:v>-11.654629432521205</c:v>
                </c:pt>
                <c:pt idx="3425">
                  <c:v>-11.787737581721302</c:v>
                </c:pt>
                <c:pt idx="3426">
                  <c:v>-11.920761558671131</c:v>
                </c:pt>
                <c:pt idx="3427">
                  <c:v>-12.053701743767107</c:v>
                </c:pt>
                <c:pt idx="3428">
                  <c:v>-12.186558506350025</c:v>
                </c:pt>
                <c:pt idx="3429">
                  <c:v>-12.319332204755881</c:v>
                </c:pt>
                <c:pt idx="3430">
                  <c:v>-12.452023186363164</c:v>
                </c:pt>
                <c:pt idx="3431">
                  <c:v>-12.584631787645719</c:v>
                </c:pt>
                <c:pt idx="3432">
                  <c:v>-12.717158334223399</c:v>
                </c:pt>
                <c:pt idx="3433">
                  <c:v>-12.849603140914581</c:v>
                </c:pt>
                <c:pt idx="3434">
                  <c:v>-12.981966511789835</c:v>
                </c:pt>
                <c:pt idx="3435">
                  <c:v>-13.114248740226827</c:v>
                </c:pt>
                <c:pt idx="3436">
                  <c:v>-13.246450108965547</c:v>
                </c:pt>
                <c:pt idx="3437">
                  <c:v>-13.378570890163587</c:v>
                </c:pt>
                <c:pt idx="3438">
                  <c:v>-13.51061134545543</c:v>
                </c:pt>
                <c:pt idx="3439">
                  <c:v>-13.642571726008555</c:v>
                </c:pt>
                <c:pt idx="3440">
                  <c:v>-13.774452272584483</c:v>
                </c:pt>
                <c:pt idx="3441">
                  <c:v>-13.906253215597246</c:v>
                </c:pt>
                <c:pt idx="3442">
                  <c:v>-14.03797477517702</c:v>
                </c:pt>
                <c:pt idx="3443">
                  <c:v>-14.169617161227649</c:v>
                </c:pt>
                <c:pt idx="3444">
                  <c:v>-14.301180573494946</c:v>
                </c:pt>
                <c:pt idx="3445">
                  <c:v>-14.432665201626037</c:v>
                </c:pt>
                <c:pt idx="3446">
                  <c:v>-14.564071225237257</c:v>
                </c:pt>
                <c:pt idx="3447">
                  <c:v>-14.695398813978557</c:v>
                </c:pt>
                <c:pt idx="3448">
                  <c:v>-14.826648127600151</c:v>
                </c:pt>
                <c:pt idx="3449">
                  <c:v>-14.957819316019936</c:v>
                </c:pt>
                <c:pt idx="3450">
                  <c:v>-15.088912519393119</c:v>
                </c:pt>
                <c:pt idx="3451">
                  <c:v>-15.219927868180349</c:v>
                </c:pt>
                <c:pt idx="3452">
                  <c:v>-15.350865483219025</c:v>
                </c:pt>
                <c:pt idx="3453">
                  <c:v>-15.481725475794036</c:v>
                </c:pt>
                <c:pt idx="3454">
                  <c:v>-15.612507947710469</c:v>
                </c:pt>
                <c:pt idx="3455">
                  <c:v>-15.743212991366022</c:v>
                </c:pt>
                <c:pt idx="3456">
                  <c:v>-15.873840689825329</c:v>
                </c:pt>
                <c:pt idx="3457">
                  <c:v>-16.004391116895391</c:v>
                </c:pt>
                <c:pt idx="3458">
                  <c:v>-16.134864337200582</c:v>
                </c:pt>
                <c:pt idx="3459">
                  <c:v>-16.265260406259983</c:v>
                </c:pt>
                <c:pt idx="3460">
                  <c:v>-16.395579370564434</c:v>
                </c:pt>
                <c:pt idx="3461">
                  <c:v>-16.525821267655374</c:v>
                </c:pt>
                <c:pt idx="3462">
                  <c:v>-16.655986126203885</c:v>
                </c:pt>
                <c:pt idx="3463">
                  <c:v>-16.786073966091067</c:v>
                </c:pt>
                <c:pt idx="3464">
                  <c:v>-16.916084798489635</c:v>
                </c:pt>
                <c:pt idx="3465">
                  <c:v>-17.046018625944924</c:v>
                </c:pt>
                <c:pt idx="3466">
                  <c:v>-17.175875442458562</c:v>
                </c:pt>
                <c:pt idx="3467">
                  <c:v>-17.305655233571287</c:v>
                </c:pt>
                <c:pt idx="3468">
                  <c:v>-17.43535797644742</c:v>
                </c:pt>
                <c:pt idx="3469">
                  <c:v>-17.564983639961866</c:v>
                </c:pt>
                <c:pt idx="3470">
                  <c:v>-17.694532184783753</c:v>
                </c:pt>
                <c:pt idx="3471">
                  <c:v>-17.82400356346534</c:v>
                </c:pt>
                <c:pt idx="3472">
                  <c:v>-17.953397720528585</c:v>
                </c:pt>
                <c:pt idx="3473">
                  <c:v>-18.082714592553828</c:v>
                </c:pt>
                <c:pt idx="3474">
                  <c:v>-18.211954108270675</c:v>
                </c:pt>
                <c:pt idx="3475">
                  <c:v>-18.341116188645657</c:v>
                </c:pt>
                <c:pt idx="3476">
                  <c:v>-18.470200746975564</c:v>
                </c:pt>
                <c:pt idx="3477">
                  <c:v>-18.599207688976577</c:v>
                </c:pt>
                <c:pt idx="3478">
                  <c:v>-18.728136912878796</c:v>
                </c:pt>
                <c:pt idx="3479">
                  <c:v>-18.856988309518471</c:v>
                </c:pt>
                <c:pt idx="3480">
                  <c:v>-18.985761762432475</c:v>
                </c:pt>
                <c:pt idx="3481">
                  <c:v>-19.114457147951782</c:v>
                </c:pt>
                <c:pt idx="3482">
                  <c:v>-19.243074335297905</c:v>
                </c:pt>
                <c:pt idx="3483">
                  <c:v>-19.371613186678417</c:v>
                </c:pt>
                <c:pt idx="3484">
                  <c:v>-19.500073557384042</c:v>
                </c:pt>
                <c:pt idx="3485">
                  <c:v>-19.628455295885004</c:v>
                </c:pt>
                <c:pt idx="3486">
                  <c:v>-19.75675824393079</c:v>
                </c:pt>
                <c:pt idx="3487">
                  <c:v>-19.884982236646806</c:v>
                </c:pt>
                <c:pt idx="3488">
                  <c:v>-20.013127102635679</c:v>
                </c:pt>
                <c:pt idx="3489">
                  <c:v>-20.141192664075646</c:v>
                </c:pt>
                <c:pt idx="3490">
                  <c:v>-20.269178736822028</c:v>
                </c:pt>
                <c:pt idx="3491">
                  <c:v>-20.397085130507776</c:v>
                </c:pt>
                <c:pt idx="3492">
                  <c:v>-20.524911648645912</c:v>
                </c:pt>
                <c:pt idx="3493">
                  <c:v>-20.652658088730959</c:v>
                </c:pt>
                <c:pt idx="3494">
                  <c:v>-20.78032424234263</c:v>
                </c:pt>
                <c:pt idx="3495">
                  <c:v>-20.907909895249617</c:v>
                </c:pt>
                <c:pt idx="3496">
                  <c:v>-21.03541482751092</c:v>
                </c:pt>
                <c:pt idx="3497">
                  <c:v>-21.162838813582994</c:v>
                </c:pt>
                <c:pt idx="3498">
                  <c:v>-21.290181622424114</c:v>
                </c:pt>
                <c:pt idx="3499">
                  <c:v>-21.417443017599055</c:v>
                </c:pt>
                <c:pt idx="3500">
                  <c:v>-21.544622757384758</c:v>
                </c:pt>
                <c:pt idx="3501">
                  <c:v>-21.671720594878224</c:v>
                </c:pt>
                <c:pt idx="3502">
                  <c:v>-21.798736278100336</c:v>
                </c:pt>
                <c:pt idx="3503">
                  <c:v>-21.925669550106534</c:v>
                </c:pt>
                <c:pt idx="3504">
                  <c:v>-22.052520149091265</c:v>
                </c:pt>
                <c:pt idx="3505">
                  <c:v>-22.179287808497321</c:v>
                </c:pt>
                <c:pt idx="3506">
                  <c:v>-22.3059722571235</c:v>
                </c:pt>
                <c:pt idx="3507">
                  <c:v>-22.432573219234001</c:v>
                </c:pt>
                <c:pt idx="3508">
                  <c:v>-22.559090414665718</c:v>
                </c:pt>
                <c:pt idx="3509">
                  <c:v>-22.685523558938826</c:v>
                </c:pt>
                <c:pt idx="3510">
                  <c:v>-22.811872363366177</c:v>
                </c:pt>
                <c:pt idx="3511">
                  <c:v>-22.938136535161334</c:v>
                </c:pt>
                <c:pt idx="3512">
                  <c:v>-23.064315777550092</c:v>
                </c:pt>
                <c:pt idx="3513">
                  <c:v>-23.190409789880306</c:v>
                </c:pt>
                <c:pt idx="3514">
                  <c:v>-23.316418267731933</c:v>
                </c:pt>
                <c:pt idx="3515">
                  <c:v>-23.442340903027315</c:v>
                </c:pt>
                <c:pt idx="3516">
                  <c:v>-23.568177384142103</c:v>
                </c:pt>
                <c:pt idx="3517">
                  <c:v>-23.693927396017045</c:v>
                </c:pt>
                <c:pt idx="3518">
                  <c:v>-23.819590620265217</c:v>
                </c:pt>
                <c:pt idx="3519">
                  <c:v>-23.945166735288865</c:v>
                </c:pt>
                <c:pt idx="3520">
                  <c:v>-24.070655416385051</c:v>
                </c:pt>
                <c:pt idx="3521">
                  <c:v>-24.196056335859168</c:v>
                </c:pt>
                <c:pt idx="3522">
                  <c:v>-24.321369163136183</c:v>
                </c:pt>
                <c:pt idx="3523">
                  <c:v>-24.446593564870483</c:v>
                </c:pt>
                <c:pt idx="3524">
                  <c:v>-24.571729205059711</c:v>
                </c:pt>
                <c:pt idx="3525">
                  <c:v>-24.696775745151029</c:v>
                </c:pt>
                <c:pt idx="3526">
                  <c:v>-24.821732844157566</c:v>
                </c:pt>
                <c:pt idx="3527">
                  <c:v>-24.9466001587638</c:v>
                </c:pt>
                <c:pt idx="3528">
                  <c:v>-25.071377343442492</c:v>
                </c:pt>
                <c:pt idx="3529">
                  <c:v>-25.196064050559357</c:v>
                </c:pt>
                <c:pt idx="3530">
                  <c:v>-25.320659930486755</c:v>
                </c:pt>
                <c:pt idx="3531">
                  <c:v>-25.445164631714732</c:v>
                </c:pt>
                <c:pt idx="3532">
                  <c:v>-25.569577800958143</c:v>
                </c:pt>
                <c:pt idx="3533">
                  <c:v>-25.693899083267723</c:v>
                </c:pt>
                <c:pt idx="3534">
                  <c:v>-25.818128122142866</c:v>
                </c:pt>
                <c:pt idx="3535">
                  <c:v>-25.942264559635163</c:v>
                </c:pt>
                <c:pt idx="3536">
                  <c:v>-26.066308036461663</c:v>
                </c:pt>
                <c:pt idx="3537">
                  <c:v>-26.190258192111571</c:v>
                </c:pt>
                <c:pt idx="3538">
                  <c:v>-26.314114664955468</c:v>
                </c:pt>
                <c:pt idx="3539">
                  <c:v>-26.437877092354285</c:v>
                </c:pt>
                <c:pt idx="3540">
                  <c:v>-26.561545110764399</c:v>
                </c:pt>
                <c:pt idx="3541">
                  <c:v>-26.685118355845731</c:v>
                </c:pt>
                <c:pt idx="3542">
                  <c:v>-26.808596462568715</c:v>
                </c:pt>
                <c:pt idx="3543">
                  <c:v>-26.931979065321514</c:v>
                </c:pt>
                <c:pt idx="3544">
                  <c:v>-27.055265798013977</c:v>
                </c:pt>
                <c:pt idx="3545">
                  <c:v>-27.178456294182297</c:v>
                </c:pt>
                <c:pt idx="3546">
                  <c:v>-27.301550187096979</c:v>
                </c:pt>
                <c:pt idx="3547">
                  <c:v>-27.424547109863255</c:v>
                </c:pt>
                <c:pt idx="3548">
                  <c:v>-27.54744669552602</c:v>
                </c:pt>
                <c:pt idx="3549">
                  <c:v>-27.670248577173453</c:v>
                </c:pt>
                <c:pt idx="3550">
                  <c:v>-27.792952388037946</c:v>
                </c:pt>
                <c:pt idx="3551">
                  <c:v>-27.915557761597626</c:v>
                </c:pt>
                <c:pt idx="3552">
                  <c:v>-28.038064331677845</c:v>
                </c:pt>
                <c:pt idx="3553">
                  <c:v>-28.160471732551827</c:v>
                </c:pt>
                <c:pt idx="3554">
                  <c:v>-28.282779599038349</c:v>
                </c:pt>
                <c:pt idx="3555">
                  <c:v>-28.404987566600823</c:v>
                </c:pt>
                <c:pt idx="3556">
                  <c:v>-28.527095271446825</c:v>
                </c:pt>
                <c:pt idx="3557">
                  <c:v>-28.64910235062257</c:v>
                </c:pt>
                <c:pt idx="3558">
                  <c:v>-28.771008442110599</c:v>
                </c:pt>
                <c:pt idx="3559">
                  <c:v>-28.892813184924705</c:v>
                </c:pt>
                <c:pt idx="3560">
                  <c:v>-29.014516219203472</c:v>
                </c:pt>
                <c:pt idx="3561">
                  <c:v>-29.136117186306109</c:v>
                </c:pt>
                <c:pt idx="3562">
                  <c:v>-29.257615728901669</c:v>
                </c:pt>
                <c:pt idx="3563">
                  <c:v>-29.379011491062926</c:v>
                </c:pt>
                <c:pt idx="3564">
                  <c:v>-29.500304118356752</c:v>
                </c:pt>
                <c:pt idx="3565">
                  <c:v>-29.621493257932826</c:v>
                </c:pt>
                <c:pt idx="3566">
                  <c:v>-29.742578558613019</c:v>
                </c:pt>
                <c:pt idx="3567">
                  <c:v>-29.863559670978276</c:v>
                </c:pt>
                <c:pt idx="3568">
                  <c:v>-29.984436247455079</c:v>
                </c:pt>
                <c:pt idx="3569">
                  <c:v>-30.105207942401989</c:v>
                </c:pt>
                <c:pt idx="3570">
                  <c:v>-30.225874412191757</c:v>
                </c:pt>
                <c:pt idx="3571">
                  <c:v>-30.346435315296304</c:v>
                </c:pt>
                <c:pt idx="3572">
                  <c:v>-30.466890312367667</c:v>
                </c:pt>
                <c:pt idx="3573">
                  <c:v>-30.587239066319228</c:v>
                </c:pt>
                <c:pt idx="3574">
                  <c:v>-30.707481242404583</c:v>
                </c:pt>
                <c:pt idx="3575">
                  <c:v>-30.827616508296728</c:v>
                </c:pt>
                <c:pt idx="3576">
                  <c:v>-30.947644534164596</c:v>
                </c:pt>
                <c:pt idx="3577">
                  <c:v>-31.067564992749453</c:v>
                </c:pt>
                <c:pt idx="3578">
                  <c:v>-31.187377559437806</c:v>
                </c:pt>
                <c:pt idx="3579">
                  <c:v>-31.307081912336855</c:v>
                </c:pt>
                <c:pt idx="3580">
                  <c:v>-31.426677732345667</c:v>
                </c:pt>
                <c:pt idx="3581">
                  <c:v>-31.54616470322506</c:v>
                </c:pt>
                <c:pt idx="3582">
                  <c:v>-31.665542511666359</c:v>
                </c:pt>
                <c:pt idx="3583">
                  <c:v>-31.784810847361712</c:v>
                </c:pt>
                <c:pt idx="3584">
                  <c:v>-31.903969403068032</c:v>
                </c:pt>
                <c:pt idx="3585">
                  <c:v>-32.023017874673883</c:v>
                </c:pt>
                <c:pt idx="3586">
                  <c:v>-32.141955961261374</c:v>
                </c:pt>
                <c:pt idx="3587">
                  <c:v>-32.260783365169601</c:v>
                </c:pt>
                <c:pt idx="3588">
                  <c:v>-32.379499792054901</c:v>
                </c:pt>
                <c:pt idx="3589">
                  <c:v>-32.498104950950903</c:v>
                </c:pt>
                <c:pt idx="3590">
                  <c:v>-32.616598554324753</c:v>
                </c:pt>
                <c:pt idx="3591">
                  <c:v>-32.734980318134291</c:v>
                </c:pt>
                <c:pt idx="3592">
                  <c:v>-32.853249961883279</c:v>
                </c:pt>
                <c:pt idx="3593">
                  <c:v>-32.971407208674037</c:v>
                </c:pt>
                <c:pt idx="3594">
                  <c:v>-33.089451785259001</c:v>
                </c:pt>
                <c:pt idx="3595">
                  <c:v>-33.207383422090516</c:v>
                </c:pt>
                <c:pt idx="3596">
                  <c:v>-33.325201853370856</c:v>
                </c:pt>
                <c:pt idx="3597">
                  <c:v>-33.442906817097878</c:v>
                </c:pt>
                <c:pt idx="3598">
                  <c:v>-33.560498055109861</c:v>
                </c:pt>
                <c:pt idx="3599">
                  <c:v>-33.677975313131697</c:v>
                </c:pt>
                <c:pt idx="3600">
                  <c:v>-33.795338340814112</c:v>
                </c:pt>
                <c:pt idx="3601">
                  <c:v>-33.912586891776499</c:v>
                </c:pt>
                <c:pt idx="3602">
                  <c:v>-34.029720723644488</c:v>
                </c:pt>
                <c:pt idx="3603">
                  <c:v>-34.146739598086839</c:v>
                </c:pt>
                <c:pt idx="3604">
                  <c:v>-34.263643280853444</c:v>
                </c:pt>
                <c:pt idx="3605">
                  <c:v>-34.380431541806161</c:v>
                </c:pt>
                <c:pt idx="3606">
                  <c:v>-34.497104154953433</c:v>
                </c:pt>
                <c:pt idx="3607">
                  <c:v>-34.613660898479424</c:v>
                </c:pt>
                <c:pt idx="3608">
                  <c:v>-34.730101554773427</c:v>
                </c:pt>
                <c:pt idx="3609">
                  <c:v>-34.846425910457157</c:v>
                </c:pt>
                <c:pt idx="3610">
                  <c:v>-34.962633756410725</c:v>
                </c:pt>
                <c:pt idx="3611">
                  <c:v>-35.078724887795971</c:v>
                </c:pt>
                <c:pt idx="3612">
                  <c:v>-35.194699104077898</c:v>
                </c:pt>
                <c:pt idx="3613">
                  <c:v>-35.310556209046467</c:v>
                </c:pt>
                <c:pt idx="3614">
                  <c:v>-35.426296010834847</c:v>
                </c:pt>
                <c:pt idx="3615">
                  <c:v>-35.541918321935981</c:v>
                </c:pt>
                <c:pt idx="3616">
                  <c:v>-35.657422959217939</c:v>
                </c:pt>
                <c:pt idx="3617">
                  <c:v>-35.772809743937898</c:v>
                </c:pt>
                <c:pt idx="3618">
                  <c:v>-35.888078501755359</c:v>
                </c:pt>
                <c:pt idx="3619">
                  <c:v>-36.003229062737489</c:v>
                </c:pt>
                <c:pt idx="3620">
                  <c:v>-36.118261261374187</c:v>
                </c:pt>
                <c:pt idx="3621">
                  <c:v>-36.233174936580156</c:v>
                </c:pt>
                <c:pt idx="3622">
                  <c:v>-36.347969931701641</c:v>
                </c:pt>
                <c:pt idx="3623">
                  <c:v>-36.462646094518675</c:v>
                </c:pt>
                <c:pt idx="3624">
                  <c:v>-36.577203277247946</c:v>
                </c:pt>
                <c:pt idx="3625">
                  <c:v>-36.691641336543</c:v>
                </c:pt>
                <c:pt idx="3626">
                  <c:v>-36.80596013349026</c:v>
                </c:pt>
                <c:pt idx="3627">
                  <c:v>-36.920159533607176</c:v>
                </c:pt>
                <c:pt idx="3628">
                  <c:v>-37.034239406838509</c:v>
                </c:pt>
                <c:pt idx="3629">
                  <c:v>-37.148199627544784</c:v>
                </c:pt>
                <c:pt idx="3630">
                  <c:v>-37.262040074499367</c:v>
                </c:pt>
                <c:pt idx="3631">
                  <c:v>-37.375760630873657</c:v>
                </c:pt>
                <c:pt idx="3632">
                  <c:v>-37.489361184228841</c:v>
                </c:pt>
                <c:pt idx="3633">
                  <c:v>-37.602841626499327</c:v>
                </c:pt>
                <c:pt idx="3634">
                  <c:v>-37.716201853980522</c:v>
                </c:pt>
                <c:pt idx="3635">
                  <c:v>-37.829441767307827</c:v>
                </c:pt>
                <c:pt idx="3636">
                  <c:v>-37.942561271442997</c:v>
                </c:pt>
                <c:pt idx="3637">
                  <c:v>-38.055560275651771</c:v>
                </c:pt>
                <c:pt idx="3638">
                  <c:v>-38.168438693481477</c:v>
                </c:pt>
                <c:pt idx="3639">
                  <c:v>-38.281196442739059</c:v>
                </c:pt>
                <c:pt idx="3640">
                  <c:v>-38.393833445465816</c:v>
                </c:pt>
                <c:pt idx="3641">
                  <c:v>-38.506349627910822</c:v>
                </c:pt>
                <c:pt idx="3642">
                  <c:v>-38.618744920503218</c:v>
                </c:pt>
                <c:pt idx="3643">
                  <c:v>-38.731019257822823</c:v>
                </c:pt>
                <c:pt idx="3644">
                  <c:v>-38.84317257856793</c:v>
                </c:pt>
                <c:pt idx="3645">
                  <c:v>-38.955204825525669</c:v>
                </c:pt>
                <c:pt idx="3646">
                  <c:v>-39.067115945534027</c:v>
                </c:pt>
                <c:pt idx="3647">
                  <c:v>-39.178905889449595</c:v>
                </c:pt>
                <c:pt idx="3648">
                  <c:v>-39.290574612108088</c:v>
                </c:pt>
                <c:pt idx="3649">
                  <c:v>-39.40212207228808</c:v>
                </c:pt>
                <c:pt idx="3650">
                  <c:v>-39.513548232669763</c:v>
                </c:pt>
                <c:pt idx="3651">
                  <c:v>-39.624853059794219</c:v>
                </c:pt>
                <c:pt idx="3652">
                  <c:v>-39.736036524019596</c:v>
                </c:pt>
                <c:pt idx="3653">
                  <c:v>-39.847098599478926</c:v>
                </c:pt>
                <c:pt idx="3654">
                  <c:v>-39.95803926403363</c:v>
                </c:pt>
                <c:pt idx="3655">
                  <c:v>-40.068858499226451</c:v>
                </c:pt>
                <c:pt idx="3656">
                  <c:v>-40.179556290234075</c:v>
                </c:pt>
                <c:pt idx="3657">
                  <c:v>-40.290132625817847</c:v>
                </c:pt>
                <c:pt idx="3658">
                  <c:v>-40.400587498271364</c:v>
                </c:pt>
                <c:pt idx="3659">
                  <c:v>-40.510920903371499</c:v>
                </c:pt>
                <c:pt idx="3660">
                  <c:v>-40.621132840322844</c:v>
                </c:pt>
                <c:pt idx="3661">
                  <c:v>-40.731223311705037</c:v>
                </c:pt>
                <c:pt idx="3662">
                  <c:v>-40.841192323414901</c:v>
                </c:pt>
                <c:pt idx="3663">
                  <c:v>-40.951039884613209</c:v>
                </c:pt>
                <c:pt idx="3664">
                  <c:v>-41.060766007663887</c:v>
                </c:pt>
                <c:pt idx="3665">
                  <c:v>-41.170370708076319</c:v>
                </c:pt>
                <c:pt idx="3666">
                  <c:v>-41.279854004445411</c:v>
                </c:pt>
                <c:pt idx="3667">
                  <c:v>-41.38921591838951</c:v>
                </c:pt>
                <c:pt idx="3668">
                  <c:v>-41.498456474490695</c:v>
                </c:pt>
                <c:pt idx="3669">
                  <c:v>-41.607575700228239</c:v>
                </c:pt>
                <c:pt idx="3670">
                  <c:v>-41.716573625916567</c:v>
                </c:pt>
                <c:pt idx="3671">
                  <c:v>-41.825450284641022</c:v>
                </c:pt>
                <c:pt idx="3672">
                  <c:v>-41.934205712190021</c:v>
                </c:pt>
                <c:pt idx="3673">
                  <c:v>-42.042839946987698</c:v>
                </c:pt>
                <c:pt idx="3674">
                  <c:v>-42.151353030029384</c:v>
                </c:pt>
                <c:pt idx="3675">
                  <c:v>-42.259745004809218</c:v>
                </c:pt>
                <c:pt idx="3676">
                  <c:v>-42.368015917253018</c:v>
                </c:pt>
                <c:pt idx="3677">
                  <c:v>-42.47616581564705</c:v>
                </c:pt>
                <c:pt idx="3678">
                  <c:v>-42.584194750567548</c:v>
                </c:pt>
                <c:pt idx="3679">
                  <c:v>-42.69210277480795</c:v>
                </c:pt>
                <c:pt idx="3680">
                  <c:v>-42.799889943308159</c:v>
                </c:pt>
                <c:pt idx="3681">
                  <c:v>-42.907556313079652</c:v>
                </c:pt>
                <c:pt idx="3682">
                  <c:v>-43.015101943133715</c:v>
                </c:pt>
                <c:pt idx="3683">
                  <c:v>-43.122526894404302</c:v>
                </c:pt>
                <c:pt idx="3684">
                  <c:v>-43.229831229675568</c:v>
                </c:pt>
                <c:pt idx="3685">
                  <c:v>-43.337015013504612</c:v>
                </c:pt>
                <c:pt idx="3686">
                  <c:v>-43.444078312146502</c:v>
                </c:pt>
                <c:pt idx="3687">
                  <c:v>-43.55102119347751</c:v>
                </c:pt>
                <c:pt idx="3688">
                  <c:v>-43.657843726917378</c:v>
                </c:pt>
                <c:pt idx="3689">
                  <c:v>-43.764545983353685</c:v>
                </c:pt>
                <c:pt idx="3690">
                  <c:v>-43.871128035060366</c:v>
                </c:pt>
                <c:pt idx="3691">
                  <c:v>-43.977589955624126</c:v>
                </c:pt>
                <c:pt idx="3692">
                  <c:v>-44.083931819861419</c:v>
                </c:pt>
                <c:pt idx="3693">
                  <c:v>-44.190153703743277</c:v>
                </c:pt>
                <c:pt idx="3694">
                  <c:v>-44.29625568431311</c:v>
                </c:pt>
                <c:pt idx="3695">
                  <c:v>-44.402237839609711</c:v>
                </c:pt>
                <c:pt idx="3696">
                  <c:v>-44.508100248586715</c:v>
                </c:pt>
                <c:pt idx="3697">
                  <c:v>-44.613842991030083</c:v>
                </c:pt>
                <c:pt idx="3698">
                  <c:v>-44.719466147483956</c:v>
                </c:pt>
                <c:pt idx="3699">
                  <c:v>-44.82496979916408</c:v>
                </c:pt>
                <c:pt idx="3700">
                  <c:v>-44.9303540278828</c:v>
                </c:pt>
                <c:pt idx="3701">
                  <c:v>-45.0356189159655</c:v>
                </c:pt>
                <c:pt idx="3702">
                  <c:v>-45.140764546172448</c:v>
                </c:pt>
                <c:pt idx="3703">
                  <c:v>-45.245791001615714</c:v>
                </c:pt>
                <c:pt idx="3704">
                  <c:v>-45.350698365682263</c:v>
                </c:pt>
                <c:pt idx="3705">
                  <c:v>-45.455486721951274</c:v>
                </c:pt>
                <c:pt idx="3706">
                  <c:v>-45.560156154114736</c:v>
                </c:pt>
                <c:pt idx="3707">
                  <c:v>-45.664706745898627</c:v>
                </c:pt>
                <c:pt idx="3708">
                  <c:v>-45.769138580979103</c:v>
                </c:pt>
                <c:pt idx="3709">
                  <c:v>-45.873451742909083</c:v>
                </c:pt>
                <c:pt idx="3710">
                  <c:v>-45.977646315034036</c:v>
                </c:pt>
                <c:pt idx="3711">
                  <c:v>-46.081722380412828</c:v>
                </c:pt>
                <c:pt idx="3712">
                  <c:v>-46.185680021741319</c:v>
                </c:pt>
                <c:pt idx="3713">
                  <c:v>-46.289519321272309</c:v>
                </c:pt>
                <c:pt idx="3714">
                  <c:v>-46.39324036073711</c:v>
                </c:pt>
                <c:pt idx="3715">
                  <c:v>-46.496843221267738</c:v>
                </c:pt>
                <c:pt idx="3716">
                  <c:v>-46.600327983320227</c:v>
                </c:pt>
                <c:pt idx="3717">
                  <c:v>-46.703694726594165</c:v>
                </c:pt>
                <c:pt idx="3718">
                  <c:v>-46.80694352996224</c:v>
                </c:pt>
                <c:pt idx="3719">
                  <c:v>-46.910074471387304</c:v>
                </c:pt>
                <c:pt idx="3720">
                  <c:v>-47.013087627850638</c:v>
                </c:pt>
                <c:pt idx="3721">
                  <c:v>-47.115983075276631</c:v>
                </c:pt>
                <c:pt idx="3722">
                  <c:v>-47.218760888456046</c:v>
                </c:pt>
                <c:pt idx="3723">
                  <c:v>-47.321421140973541</c:v>
                </c:pt>
                <c:pt idx="3724">
                  <c:v>-47.423963905134514</c:v>
                </c:pt>
                <c:pt idx="3725">
                  <c:v>-47.526389251890123</c:v>
                </c:pt>
                <c:pt idx="3726">
                  <c:v>-47.628697250768994</c:v>
                </c:pt>
                <c:pt idx="3727">
                  <c:v>-47.730887969802183</c:v>
                </c:pt>
                <c:pt idx="3728">
                  <c:v>-47.832961475454226</c:v>
                </c:pt>
                <c:pt idx="3729">
                  <c:v>-47.934917832552259</c:v>
                </c:pt>
                <c:pt idx="3730">
                  <c:v>-48.036757104217372</c:v>
                </c:pt>
                <c:pt idx="3731">
                  <c:v>-48.138479351798196</c:v>
                </c:pt>
                <c:pt idx="3732">
                  <c:v>-48.240084634798507</c:v>
                </c:pt>
                <c:pt idx="3733">
                  <c:v>-48.341573010814159</c:v>
                </c:pt>
                <c:pt idx="3734">
                  <c:v>-48.442944535466296</c:v>
                </c:pt>
                <c:pt idx="3735">
                  <c:v>-48.544199262337116</c:v>
                </c:pt>
                <c:pt idx="3736">
                  <c:v>-48.645337242903082</c:v>
                </c:pt>
                <c:pt idx="3737">
                  <c:v>-48.746358526475888</c:v>
                </c:pt>
                <c:pt idx="3738">
                  <c:v>-48.847263160136038</c:v>
                </c:pt>
                <c:pt idx="3739">
                  <c:v>-48.948051188673816</c:v>
                </c:pt>
                <c:pt idx="3740">
                  <c:v>-49.048722654529314</c:v>
                </c:pt>
                <c:pt idx="3741">
                  <c:v>-49.149277597733345</c:v>
                </c:pt>
                <c:pt idx="3742">
                  <c:v>-49.24971605584517</c:v>
                </c:pt>
                <c:pt idx="3743">
                  <c:v>-49.350038063901508</c:v>
                </c:pt>
                <c:pt idx="3744">
                  <c:v>-49.450243654356626</c:v>
                </c:pt>
                <c:pt idx="3745">
                  <c:v>-49.550332857027627</c:v>
                </c:pt>
                <c:pt idx="3746">
                  <c:v>-49.65030569904178</c:v>
                </c:pt>
                <c:pt idx="3747">
                  <c:v>-49.75016220478193</c:v>
                </c:pt>
                <c:pt idx="3748">
                  <c:v>-49.849902395837631</c:v>
                </c:pt>
                <c:pt idx="3749">
                  <c:v>-49.949526290950331</c:v>
                </c:pt>
                <c:pt idx="3750">
                  <c:v>-50.049033905969168</c:v>
                </c:pt>
                <c:pt idx="3751">
                  <c:v>-50.148425253797228</c:v>
                </c:pt>
                <c:pt idx="3752">
                  <c:v>-50.247700344350562</c:v>
                </c:pt>
                <c:pt idx="3753">
                  <c:v>-50.346859184507224</c:v>
                </c:pt>
                <c:pt idx="3754">
                  <c:v>-50.445901778065462</c:v>
                </c:pt>
                <c:pt idx="3755">
                  <c:v>-50.544828125701514</c:v>
                </c:pt>
                <c:pt idx="3756">
                  <c:v>-50.643638224922313</c:v>
                </c:pt>
                <c:pt idx="3757">
                  <c:v>-50.742332070031523</c:v>
                </c:pt>
                <c:pt idx="3758">
                  <c:v>-50.840909652085486</c:v>
                </c:pt>
                <c:pt idx="3759">
                  <c:v>-50.939370958856244</c:v>
                </c:pt>
                <c:pt idx="3760">
                  <c:v>-51.037715974794253</c:v>
                </c:pt>
                <c:pt idx="3761">
                  <c:v>-51.13594468099447</c:v>
                </c:pt>
                <c:pt idx="3762">
                  <c:v>-51.234057055159411</c:v>
                </c:pt>
                <c:pt idx="3763">
                  <c:v>-51.332053071566889</c:v>
                </c:pt>
                <c:pt idx="3764">
                  <c:v>-51.429932701041366</c:v>
                </c:pt>
                <c:pt idx="3765">
                  <c:v>-51.527695910917714</c:v>
                </c:pt>
                <c:pt idx="3766">
                  <c:v>-51.625342665018763</c:v>
                </c:pt>
                <c:pt idx="3767">
                  <c:v>-51.722872923621708</c:v>
                </c:pt>
                <c:pt idx="3768">
                  <c:v>-51.820286643436731</c:v>
                </c:pt>
                <c:pt idx="3769">
                  <c:v>-51.917583777578159</c:v>
                </c:pt>
                <c:pt idx="3770">
                  <c:v>-52.014764275543115</c:v>
                </c:pt>
                <c:pt idx="3771">
                  <c:v>-52.111828083189081</c:v>
                </c:pt>
                <c:pt idx="3772">
                  <c:v>-52.208775142712099</c:v>
                </c:pt>
                <c:pt idx="3773">
                  <c:v>-52.305605392627797</c:v>
                </c:pt>
                <c:pt idx="3774">
                  <c:v>-52.402318767754636</c:v>
                </c:pt>
                <c:pt idx="3775">
                  <c:v>-52.49891519919376</c:v>
                </c:pt>
                <c:pt idx="3776">
                  <c:v>-52.595394614317428</c:v>
                </c:pt>
                <c:pt idx="3777">
                  <c:v>-52.691756936752441</c:v>
                </c:pt>
                <c:pt idx="3778">
                  <c:v>-52.788002086368962</c:v>
                </c:pt>
                <c:pt idx="3779">
                  <c:v>-52.884129979267783</c:v>
                </c:pt>
                <c:pt idx="3780">
                  <c:v>-52.980140527772107</c:v>
                </c:pt>
                <c:pt idx="3781">
                  <c:v>-53.076033640418103</c:v>
                </c:pt>
                <c:pt idx="3782">
                  <c:v>-53.171809221948394</c:v>
                </c:pt>
                <c:pt idx="3783">
                  <c:v>-53.267467173304937</c:v>
                </c:pt>
                <c:pt idx="3784">
                  <c:v>-53.363007391626937</c:v>
                </c:pt>
                <c:pt idx="3785">
                  <c:v>-53.458429770245417</c:v>
                </c:pt>
                <c:pt idx="3786">
                  <c:v>-53.553734198682804</c:v>
                </c:pt>
                <c:pt idx="3787">
                  <c:v>-53.648920562652606</c:v>
                </c:pt>
                <c:pt idx="3788">
                  <c:v>-53.743988744060701</c:v>
                </c:pt>
                <c:pt idx="3789">
                  <c:v>-53.83893862100534</c:v>
                </c:pt>
                <c:pt idx="3790">
                  <c:v>-53.933770067784693</c:v>
                </c:pt>
                <c:pt idx="3791">
                  <c:v>-54.028482954899246</c:v>
                </c:pt>
                <c:pt idx="3792">
                  <c:v>-54.123077149058247</c:v>
                </c:pt>
                <c:pt idx="3793">
                  <c:v>-54.217552513189474</c:v>
                </c:pt>
                <c:pt idx="3794">
                  <c:v>-54.311908906444387</c:v>
                </c:pt>
                <c:pt idx="3795">
                  <c:v>-54.406146184211934</c:v>
                </c:pt>
                <c:pt idx="3796">
                  <c:v>-54.500264198128406</c:v>
                </c:pt>
                <c:pt idx="3797">
                  <c:v>-54.594262796091783</c:v>
                </c:pt>
                <c:pt idx="3798">
                  <c:v>-54.688141822271234</c:v>
                </c:pt>
                <c:pt idx="3799">
                  <c:v>-54.781901117129621</c:v>
                </c:pt>
                <c:pt idx="3800">
                  <c:v>-54.875540517434288</c:v>
                </c:pt>
                <c:pt idx="3801">
                  <c:v>-54.969059856277539</c:v>
                </c:pt>
              </c:numCache>
            </c:numRef>
          </c:yVal>
          <c:smooth val="0"/>
          <c:extLst>
            <c:ext xmlns:c16="http://schemas.microsoft.com/office/drawing/2014/chart" uri="{C3380CC4-5D6E-409C-BE32-E72D297353CC}">
              <c16:uniqueId val="{00000000-6423-4E7D-821C-09B8EADD5853}"/>
            </c:ext>
          </c:extLst>
        </c:ser>
        <c:dLbls>
          <c:showLegendKey val="0"/>
          <c:showVal val="0"/>
          <c:showCatName val="0"/>
          <c:showSerName val="0"/>
          <c:showPercent val="0"/>
          <c:showBubbleSize val="0"/>
        </c:dLbls>
        <c:axId val="175955968"/>
        <c:axId val="175949696"/>
      </c:scatterChart>
      <c:valAx>
        <c:axId val="175933312"/>
        <c:scaling>
          <c:logBase val="10"/>
          <c:orientation val="minMax"/>
        </c:scaling>
        <c:delete val="0"/>
        <c:axPos val="b"/>
        <c:majorGridlines/>
        <c:minorGridlines/>
        <c:title>
          <c:tx>
            <c:rich>
              <a:bodyPr/>
              <a:lstStyle/>
              <a:p>
                <a:pPr>
                  <a:defRPr/>
                </a:pPr>
                <a:r>
                  <a:rPr lang="en-IN"/>
                  <a:t>Frequency(Hz)</a:t>
                </a:r>
              </a:p>
            </c:rich>
          </c:tx>
          <c:overlay val="0"/>
        </c:title>
        <c:numFmt formatCode="General" sourceLinked="1"/>
        <c:majorTickMark val="out"/>
        <c:minorTickMark val="none"/>
        <c:tickLblPos val="low"/>
        <c:crossAx val="175947776"/>
        <c:crosses val="autoZero"/>
        <c:crossBetween val="midCat"/>
      </c:valAx>
      <c:valAx>
        <c:axId val="175947776"/>
        <c:scaling>
          <c:orientation val="minMax"/>
          <c:max val="80"/>
          <c:min val="-80"/>
        </c:scaling>
        <c:delete val="0"/>
        <c:axPos val="l"/>
        <c:majorGridlines/>
        <c:title>
          <c:tx>
            <c:rich>
              <a:bodyPr/>
              <a:lstStyle/>
              <a:p>
                <a:pPr>
                  <a:defRPr/>
                </a:pPr>
                <a:r>
                  <a:rPr lang="en-IN"/>
                  <a:t>Gain(db)</a:t>
                </a:r>
              </a:p>
            </c:rich>
          </c:tx>
          <c:overlay val="0"/>
        </c:title>
        <c:numFmt formatCode="General" sourceLinked="1"/>
        <c:majorTickMark val="out"/>
        <c:minorTickMark val="none"/>
        <c:tickLblPos val="low"/>
        <c:crossAx val="175933312"/>
        <c:crosses val="autoZero"/>
        <c:crossBetween val="midCat"/>
        <c:majorUnit val="20"/>
        <c:minorUnit val="10"/>
      </c:valAx>
      <c:valAx>
        <c:axId val="175949696"/>
        <c:scaling>
          <c:orientation val="minMax"/>
          <c:max val="180"/>
          <c:min val="-180"/>
        </c:scaling>
        <c:delete val="0"/>
        <c:axPos val="r"/>
        <c:title>
          <c:tx>
            <c:rich>
              <a:bodyPr rot="-5400000" vert="horz"/>
              <a:lstStyle/>
              <a:p>
                <a:pPr>
                  <a:defRPr/>
                </a:pPr>
                <a:r>
                  <a:rPr lang="en-US"/>
                  <a:t>Phase (deg)</a:t>
                </a:r>
              </a:p>
            </c:rich>
          </c:tx>
          <c:overlay val="0"/>
        </c:title>
        <c:numFmt formatCode="General" sourceLinked="1"/>
        <c:majorTickMark val="out"/>
        <c:minorTickMark val="none"/>
        <c:tickLblPos val="nextTo"/>
        <c:crossAx val="175955968"/>
        <c:crosses val="max"/>
        <c:crossBetween val="midCat"/>
        <c:majorUnit val="45"/>
      </c:valAx>
      <c:valAx>
        <c:axId val="175955968"/>
        <c:scaling>
          <c:logBase val="10"/>
          <c:orientation val="minMax"/>
        </c:scaling>
        <c:delete val="1"/>
        <c:axPos val="b"/>
        <c:numFmt formatCode="General" sourceLinked="1"/>
        <c:majorTickMark val="out"/>
        <c:minorTickMark val="none"/>
        <c:tickLblPos val="nextTo"/>
        <c:crossAx val="175949696"/>
        <c:crosses val="autoZero"/>
        <c:crossBetween val="midCat"/>
      </c:valAx>
    </c:plotArea>
    <c:legend>
      <c:legendPos val="b"/>
      <c:overlay val="0"/>
      <c:spPr>
        <a:ln>
          <a:solidFill>
            <a:srgbClr val="000000"/>
          </a:solidFill>
        </a:ln>
      </c:sp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emf"/><Relationship Id="rId1" Type="http://schemas.openxmlformats.org/officeDocument/2006/relationships/image" Target="../media/image2.png"/><Relationship Id="rId4" Type="http://schemas.openxmlformats.org/officeDocument/2006/relationships/image" Target="../media/image5.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142</xdr:row>
          <xdr:rowOff>171450</xdr:rowOff>
        </xdr:from>
        <xdr:to>
          <xdr:col>7</xdr:col>
          <xdr:colOff>7991475</xdr:colOff>
          <xdr:row>172</xdr:row>
          <xdr:rowOff>9525</xdr:rowOff>
        </xdr:to>
        <xdr:sp macro="" textlink="">
          <xdr:nvSpPr>
            <xdr:cNvPr id="1047" name="Object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8467</xdr:colOff>
      <xdr:row>147</xdr:row>
      <xdr:rowOff>8467</xdr:rowOff>
    </xdr:from>
    <xdr:to>
      <xdr:col>4</xdr:col>
      <xdr:colOff>1096433</xdr:colOff>
      <xdr:row>168</xdr:row>
      <xdr:rowOff>148167</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793930</xdr:colOff>
      <xdr:row>39</xdr:row>
      <xdr:rowOff>170363</xdr:rowOff>
    </xdr:from>
    <xdr:to>
      <xdr:col>3</xdr:col>
      <xdr:colOff>5879373</xdr:colOff>
      <xdr:row>57</xdr:row>
      <xdr:rowOff>166280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994833</xdr:colOff>
      <xdr:row>29</xdr:row>
      <xdr:rowOff>1767416</xdr:rowOff>
    </xdr:from>
    <xdr:to>
      <xdr:col>4</xdr:col>
      <xdr:colOff>2995083</xdr:colOff>
      <xdr:row>29</xdr:row>
      <xdr:rowOff>2920999</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stretch>
          <a:fillRect/>
        </a:stretch>
      </xdr:blipFill>
      <xdr:spPr>
        <a:xfrm>
          <a:off x="5433483" y="24875066"/>
          <a:ext cx="2000250" cy="1153583"/>
        </a:xfrm>
        <a:prstGeom prst="rect">
          <a:avLst/>
        </a:prstGeom>
      </xdr:spPr>
    </xdr:pic>
    <xdr:clientData/>
  </xdr:twoCellAnchor>
  <xdr:twoCellAnchor>
    <xdr:from>
      <xdr:col>4</xdr:col>
      <xdr:colOff>889000</xdr:colOff>
      <xdr:row>11</xdr:row>
      <xdr:rowOff>1493574</xdr:rowOff>
    </xdr:from>
    <xdr:to>
      <xdr:col>4</xdr:col>
      <xdr:colOff>2868930</xdr:colOff>
      <xdr:row>11</xdr:row>
      <xdr:rowOff>3647494</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27650" y="8904024"/>
          <a:ext cx="1979930" cy="2153920"/>
        </a:xfrm>
        <a:prstGeom prst="rect">
          <a:avLst/>
        </a:prstGeom>
        <a:noFill/>
        <a:ln>
          <a:noFill/>
        </a:ln>
      </xdr:spPr>
    </xdr:pic>
    <xdr:clientData/>
  </xdr:twoCellAnchor>
  <xdr:twoCellAnchor>
    <xdr:from>
      <xdr:col>4</xdr:col>
      <xdr:colOff>1322916</xdr:colOff>
      <xdr:row>28</xdr:row>
      <xdr:rowOff>2529416</xdr:rowOff>
    </xdr:from>
    <xdr:to>
      <xdr:col>4</xdr:col>
      <xdr:colOff>2590376</xdr:colOff>
      <xdr:row>28</xdr:row>
      <xdr:rowOff>3841326</xdr:rowOff>
    </xdr:to>
    <xdr:pic>
      <xdr:nvPicPr>
        <xdr:cNvPr id="4" name="Picture 3">
          <a:extLst>
            <a:ext uri="{FF2B5EF4-FFF2-40B4-BE49-F238E27FC236}">
              <a16:creationId xmlns:a16="http://schemas.microsoft.com/office/drawing/2014/main" id="{00000000-0008-0000-0400-000004000000}"/>
            </a:ext>
          </a:extLst>
        </xdr:cNvPr>
        <xdr:cNvPicPr/>
      </xdr:nvPicPr>
      <xdr:blipFill rotWithShape="1">
        <a:blip xmlns:r="http://schemas.openxmlformats.org/officeDocument/2006/relationships" r:embed="rId3"/>
        <a:srcRect l="3114"/>
        <a:stretch/>
      </xdr:blipFill>
      <xdr:spPr bwMode="auto">
        <a:xfrm>
          <a:off x="5761566" y="21674666"/>
          <a:ext cx="1267460" cy="1311910"/>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539750</xdr:colOff>
      <xdr:row>30</xdr:row>
      <xdr:rowOff>158750</xdr:rowOff>
    </xdr:from>
    <xdr:to>
      <xdr:col>4</xdr:col>
      <xdr:colOff>3275965</xdr:colOff>
      <xdr:row>30</xdr:row>
      <xdr:rowOff>1593215</xdr:rowOff>
    </xdr:to>
    <xdr:pic>
      <xdr:nvPicPr>
        <xdr:cNvPr id="5" name="Picture 4">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978400" y="28467050"/>
          <a:ext cx="2736215" cy="1434465"/>
        </a:xfrm>
        <a:prstGeom prst="rect">
          <a:avLst/>
        </a:prstGeom>
        <a:noFill/>
        <a:ln>
          <a:noFill/>
        </a:ln>
      </xdr:spPr>
    </xdr:pic>
    <xdr:clientData/>
  </xdr:twoCellAnchor>
  <xdr:twoCellAnchor>
    <xdr:from>
      <xdr:col>4</xdr:col>
      <xdr:colOff>931333</xdr:colOff>
      <xdr:row>31</xdr:row>
      <xdr:rowOff>846666</xdr:rowOff>
    </xdr:from>
    <xdr:to>
      <xdr:col>4</xdr:col>
      <xdr:colOff>2911263</xdr:colOff>
      <xdr:row>31</xdr:row>
      <xdr:rowOff>3000586</xdr:rowOff>
    </xdr:to>
    <xdr:pic>
      <xdr:nvPicPr>
        <xdr:cNvPr id="6" name="Picture 5">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69983" y="30869466"/>
          <a:ext cx="1979930" cy="215392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0270547\AppData\Local\Microsoft\Windows\INetCache\Content.MSO\TPS546x24A_Calculator_Checkli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atfish/TPS546x24A_Calculator_Check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1.emf"/><Relationship Id="rId4" Type="http://schemas.openxmlformats.org/officeDocument/2006/relationships/oleObject" Target="../embeddings/Microsoft_Visio_2003-2010_Drawing.vsd"/></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ti.com/lit/an/slva689/slva689.pdf" TargetMode="External"/><Relationship Id="rId2" Type="http://schemas.openxmlformats.org/officeDocument/2006/relationships/hyperlink" Target="http://www.ti.com/lit/an/slva689/slva689.pdf" TargetMode="External"/><Relationship Id="rId1" Type="http://schemas.openxmlformats.org/officeDocument/2006/relationships/hyperlink" Target="http://www.ti.com/lit/an/slva689/slva689.pdf"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Q146"/>
  <sheetViews>
    <sheetView topLeftCell="B1" zoomScale="90" zoomScaleNormal="90" workbookViewId="0">
      <pane ySplit="2" topLeftCell="A3" activePane="bottomLeft" state="frozen"/>
      <selection pane="bottomLeft" activeCell="H71" sqref="H71"/>
    </sheetView>
  </sheetViews>
  <sheetFormatPr defaultColWidth="9.140625" defaultRowHeight="14.25" x14ac:dyDescent="0.2"/>
  <cols>
    <col min="1" max="1" width="2.85546875" style="37" customWidth="1"/>
    <col min="2" max="2" width="28.140625" style="37" customWidth="1"/>
    <col min="3" max="6" width="15.5703125" style="37" customWidth="1"/>
    <col min="7" max="7" width="10.140625" style="37" bestFit="1" customWidth="1"/>
    <col min="8" max="8" width="113.28515625" style="37" customWidth="1"/>
    <col min="9" max="9" width="13.5703125" style="37" customWidth="1"/>
    <col min="10" max="10" width="37.85546875" style="37" customWidth="1"/>
    <col min="11" max="11" width="12" style="37" customWidth="1"/>
    <col min="12" max="12" width="13.140625" style="37" customWidth="1"/>
    <col min="13" max="16384" width="9.140625" style="37"/>
  </cols>
  <sheetData>
    <row r="1" spans="2:17" ht="24" thickBot="1" x14ac:dyDescent="0.25">
      <c r="B1" s="301" t="s">
        <v>549</v>
      </c>
      <c r="C1" s="301"/>
      <c r="D1" s="301"/>
      <c r="E1" s="301"/>
      <c r="F1" s="301"/>
      <c r="G1" s="301"/>
      <c r="H1" s="301"/>
    </row>
    <row r="2" spans="2:17" ht="26.25" thickBot="1" x14ac:dyDescent="0.25">
      <c r="B2" s="135" t="s">
        <v>20</v>
      </c>
      <c r="C2" s="135" t="s">
        <v>550</v>
      </c>
      <c r="D2" s="135" t="s">
        <v>551</v>
      </c>
      <c r="E2" s="135" t="s">
        <v>552</v>
      </c>
      <c r="F2" s="135" t="s">
        <v>553</v>
      </c>
      <c r="G2" s="136" t="s">
        <v>210</v>
      </c>
      <c r="H2" s="135" t="s">
        <v>554</v>
      </c>
      <c r="I2" s="137">
        <f>Vout*0.98</f>
        <v>0.83299999999999996</v>
      </c>
      <c r="J2" s="137">
        <f>Vout*1.02</f>
        <v>0.86699999999999999</v>
      </c>
      <c r="L2" s="138"/>
      <c r="M2" s="138"/>
      <c r="N2" s="138"/>
      <c r="O2" s="139"/>
      <c r="P2" s="138"/>
      <c r="Q2" s="138"/>
    </row>
    <row r="3" spans="2:17" x14ac:dyDescent="0.2">
      <c r="B3" s="45" t="s">
        <v>191</v>
      </c>
      <c r="C3" s="38" t="s">
        <v>193</v>
      </c>
      <c r="D3" s="40"/>
      <c r="E3" s="39"/>
      <c r="F3" s="40"/>
      <c r="G3" s="41" t="s">
        <v>198</v>
      </c>
      <c r="H3" s="140" t="s">
        <v>191</v>
      </c>
      <c r="I3" s="137"/>
      <c r="J3" s="141" t="s">
        <v>16</v>
      </c>
      <c r="L3" s="138"/>
      <c r="M3" s="138"/>
      <c r="N3" s="138"/>
      <c r="O3" s="139"/>
      <c r="P3" s="138"/>
      <c r="Q3" s="138"/>
    </row>
    <row r="4" spans="2:17" ht="15" x14ac:dyDescent="0.2">
      <c r="B4" s="45" t="s">
        <v>204</v>
      </c>
      <c r="D4" s="201">
        <f>VLOOKUP(C3,'Compensation References'!A2:C4,2,FALSE)</f>
        <v>40</v>
      </c>
      <c r="E4" s="39"/>
      <c r="F4" s="40"/>
      <c r="G4" s="41" t="s">
        <v>26</v>
      </c>
      <c r="H4" s="140" t="s">
        <v>199</v>
      </c>
      <c r="I4" s="137"/>
      <c r="J4" s="31" t="s">
        <v>546</v>
      </c>
      <c r="L4" s="138"/>
      <c r="M4" s="138"/>
      <c r="N4" s="138"/>
      <c r="O4" s="139"/>
      <c r="P4" s="138"/>
      <c r="Q4" s="138"/>
    </row>
    <row r="5" spans="2:17" ht="15" customHeight="1" x14ac:dyDescent="0.2">
      <c r="B5" s="45" t="s">
        <v>182</v>
      </c>
      <c r="C5" s="38">
        <v>12</v>
      </c>
      <c r="D5" s="40"/>
      <c r="E5" s="39"/>
      <c r="F5" s="40"/>
      <c r="G5" s="41" t="s">
        <v>22</v>
      </c>
      <c r="H5" s="140" t="s">
        <v>181</v>
      </c>
      <c r="I5" s="137">
        <f>Iout/2</f>
        <v>40</v>
      </c>
      <c r="J5" s="32" t="s">
        <v>547</v>
      </c>
      <c r="L5" s="138"/>
      <c r="M5" s="138"/>
      <c r="N5" s="138"/>
      <c r="O5" s="139"/>
      <c r="P5" s="138"/>
      <c r="Q5" s="138"/>
    </row>
    <row r="6" spans="2:17" ht="15" x14ac:dyDescent="0.2">
      <c r="B6" s="45" t="s">
        <v>23</v>
      </c>
      <c r="C6" s="38">
        <v>0.85</v>
      </c>
      <c r="D6" s="40"/>
      <c r="E6" s="39"/>
      <c r="F6" s="40"/>
      <c r="G6" s="41" t="s">
        <v>22</v>
      </c>
      <c r="H6" s="140" t="s">
        <v>24</v>
      </c>
      <c r="J6" s="33" t="s">
        <v>548</v>
      </c>
      <c r="L6" s="138"/>
      <c r="M6" s="138"/>
      <c r="N6" s="138"/>
      <c r="O6" s="139"/>
      <c r="P6" s="138"/>
      <c r="Q6" s="138"/>
    </row>
    <row r="7" spans="2:17" ht="15" x14ac:dyDescent="0.2">
      <c r="B7" s="45" t="s">
        <v>15</v>
      </c>
      <c r="C7" s="39"/>
      <c r="D7" s="40"/>
      <c r="E7" s="38">
        <v>0.5</v>
      </c>
      <c r="F7" s="138"/>
      <c r="G7" s="41" t="s">
        <v>22</v>
      </c>
      <c r="H7" s="140" t="s">
        <v>78</v>
      </c>
      <c r="J7" s="34" t="s">
        <v>17</v>
      </c>
      <c r="L7" s="138"/>
      <c r="M7" s="138"/>
      <c r="N7" s="138"/>
      <c r="O7" s="139"/>
      <c r="P7" s="138"/>
      <c r="Q7" s="138"/>
    </row>
    <row r="8" spans="2:17" ht="15" x14ac:dyDescent="0.2">
      <c r="B8" s="45" t="s">
        <v>170</v>
      </c>
      <c r="C8" s="39"/>
      <c r="D8" s="40"/>
      <c r="E8" s="39"/>
      <c r="F8" s="142">
        <f>VOSL*Vout</f>
        <v>0.42499999999999999</v>
      </c>
      <c r="G8" s="41" t="s">
        <v>22</v>
      </c>
      <c r="H8" s="140" t="s">
        <v>545</v>
      </c>
      <c r="J8" s="35" t="s">
        <v>18</v>
      </c>
      <c r="L8" s="138"/>
      <c r="M8" s="138"/>
      <c r="N8" s="138"/>
      <c r="O8" s="139"/>
      <c r="P8" s="138"/>
      <c r="Q8" s="138"/>
    </row>
    <row r="9" spans="2:17" ht="15" x14ac:dyDescent="0.2">
      <c r="B9" s="45" t="s">
        <v>25</v>
      </c>
      <c r="C9" s="38">
        <v>80</v>
      </c>
      <c r="D9" s="40"/>
      <c r="E9" s="39"/>
      <c r="F9" s="40"/>
      <c r="G9" s="41" t="s">
        <v>26</v>
      </c>
      <c r="H9" s="140" t="s">
        <v>137</v>
      </c>
      <c r="J9" s="36" t="s">
        <v>19</v>
      </c>
      <c r="L9" s="138"/>
      <c r="M9" s="138"/>
      <c r="N9" s="138"/>
      <c r="O9" s="139"/>
      <c r="P9" s="138"/>
      <c r="Q9" s="138"/>
    </row>
    <row r="10" spans="2:17" x14ac:dyDescent="0.2">
      <c r="B10" s="45" t="s">
        <v>128</v>
      </c>
      <c r="C10" s="38">
        <v>2</v>
      </c>
      <c r="D10" s="40"/>
      <c r="E10" s="39"/>
      <c r="F10" s="40"/>
      <c r="G10" s="41" t="s">
        <v>130</v>
      </c>
      <c r="H10" s="140" t="s">
        <v>129</v>
      </c>
      <c r="K10" s="138"/>
      <c r="L10" s="138"/>
      <c r="M10" s="138"/>
      <c r="N10" s="138"/>
      <c r="O10" s="139"/>
      <c r="P10" s="138"/>
      <c r="Q10" s="138"/>
    </row>
    <row r="11" spans="2:17" ht="15" thickBot="1" x14ac:dyDescent="0.25">
      <c r="B11" s="45" t="s">
        <v>138</v>
      </c>
      <c r="C11" s="39"/>
      <c r="D11" s="143">
        <f>Iout/Phases</f>
        <v>40</v>
      </c>
      <c r="E11" s="39"/>
      <c r="F11" s="40"/>
      <c r="G11" s="41" t="s">
        <v>26</v>
      </c>
      <c r="H11" s="140" t="s">
        <v>200</v>
      </c>
      <c r="K11" s="138"/>
      <c r="L11" s="138"/>
      <c r="M11" s="138"/>
      <c r="N11" s="138"/>
      <c r="O11" s="139"/>
      <c r="P11" s="138"/>
      <c r="Q11" s="138"/>
    </row>
    <row r="12" spans="2:17" ht="15" customHeight="1" x14ac:dyDescent="0.2">
      <c r="B12" s="45" t="s">
        <v>27</v>
      </c>
      <c r="C12" s="38">
        <v>10</v>
      </c>
      <c r="D12" s="40"/>
      <c r="E12" s="39"/>
      <c r="F12" s="40"/>
      <c r="G12" s="41" t="s">
        <v>26</v>
      </c>
      <c r="H12" s="140" t="s">
        <v>28</v>
      </c>
      <c r="J12" s="302" t="s">
        <v>205</v>
      </c>
      <c r="K12" s="138"/>
      <c r="L12" s="138"/>
      <c r="M12" s="138"/>
      <c r="N12" s="138"/>
      <c r="O12" s="139"/>
      <c r="P12" s="138"/>
      <c r="Q12" s="138"/>
    </row>
    <row r="13" spans="2:17" x14ac:dyDescent="0.2">
      <c r="B13" s="45" t="s">
        <v>29</v>
      </c>
      <c r="C13" s="38">
        <v>10</v>
      </c>
      <c r="D13" s="40"/>
      <c r="E13" s="39"/>
      <c r="F13" s="40"/>
      <c r="G13" s="41" t="s">
        <v>30</v>
      </c>
      <c r="H13" s="140" t="s">
        <v>31</v>
      </c>
      <c r="J13" s="303"/>
      <c r="K13" s="144"/>
      <c r="L13" s="138"/>
      <c r="M13" s="138"/>
      <c r="N13" s="138"/>
      <c r="O13" s="139"/>
      <c r="P13" s="138"/>
      <c r="Q13" s="138"/>
    </row>
    <row r="14" spans="2:17" x14ac:dyDescent="0.2">
      <c r="B14" s="45" t="s">
        <v>32</v>
      </c>
      <c r="C14" s="38">
        <f>Vout*40</f>
        <v>34</v>
      </c>
      <c r="D14" s="40"/>
      <c r="E14" s="39"/>
      <c r="F14" s="40"/>
      <c r="G14" s="41" t="s">
        <v>30</v>
      </c>
      <c r="H14" s="140" t="s">
        <v>33</v>
      </c>
      <c r="J14" s="303"/>
      <c r="K14" s="145"/>
      <c r="L14" s="138"/>
      <c r="M14" s="138"/>
      <c r="N14" s="138"/>
      <c r="O14" s="139"/>
      <c r="P14" s="138"/>
      <c r="Q14" s="138"/>
    </row>
    <row r="15" spans="2:17" x14ac:dyDescent="0.2">
      <c r="B15" s="45" t="s">
        <v>34</v>
      </c>
      <c r="C15" s="38">
        <f>Vout*40</f>
        <v>34</v>
      </c>
      <c r="D15" s="40"/>
      <c r="E15" s="39"/>
      <c r="F15" s="40"/>
      <c r="G15" s="41" t="s">
        <v>30</v>
      </c>
      <c r="H15" s="140" t="s">
        <v>35</v>
      </c>
      <c r="J15" s="303"/>
      <c r="K15" s="145"/>
      <c r="L15" s="138"/>
      <c r="M15" s="138"/>
      <c r="N15" s="138"/>
      <c r="O15" s="139"/>
      <c r="P15" s="138"/>
      <c r="Q15" s="138"/>
    </row>
    <row r="16" spans="2:17" ht="15" thickBot="1" x14ac:dyDescent="0.25">
      <c r="B16" s="45" t="s">
        <v>36</v>
      </c>
      <c r="C16" s="38">
        <v>650</v>
      </c>
      <c r="D16" s="40"/>
      <c r="E16" s="39"/>
      <c r="F16" s="40"/>
      <c r="G16" s="41" t="s">
        <v>11</v>
      </c>
      <c r="H16" s="140" t="s">
        <v>354</v>
      </c>
      <c r="J16" s="303"/>
      <c r="K16" s="145"/>
    </row>
    <row r="17" spans="2:11" ht="15.75" x14ac:dyDescent="0.2">
      <c r="B17" s="294" t="s">
        <v>669</v>
      </c>
      <c r="C17" s="295"/>
      <c r="D17" s="295"/>
      <c r="E17" s="295"/>
      <c r="F17" s="295"/>
      <c r="G17" s="295"/>
      <c r="H17" s="296"/>
      <c r="J17" s="303"/>
      <c r="K17" s="145"/>
    </row>
    <row r="18" spans="2:11" ht="15" thickBot="1" x14ac:dyDescent="0.25">
      <c r="B18" s="291" t="s">
        <v>670</v>
      </c>
      <c r="C18" s="292"/>
      <c r="D18" s="292"/>
      <c r="E18" s="292"/>
      <c r="F18" s="292"/>
      <c r="G18" s="292"/>
      <c r="H18" s="293"/>
      <c r="J18" s="303"/>
      <c r="K18" s="145"/>
    </row>
    <row r="19" spans="2:11" x14ac:dyDescent="0.2">
      <c r="B19" s="44" t="s">
        <v>44</v>
      </c>
      <c r="C19" s="116"/>
      <c r="D19" s="258">
        <f>(Pvin-Vout)*(Vout/Pvin)/(fsw*10^3)*10^6</f>
        <v>1.2150641025641027</v>
      </c>
      <c r="E19" s="259"/>
      <c r="F19" s="260"/>
      <c r="G19" s="42" t="s">
        <v>45</v>
      </c>
      <c r="H19" s="261" t="s">
        <v>46</v>
      </c>
      <c r="J19" s="303"/>
      <c r="K19" s="145"/>
    </row>
    <row r="20" spans="2:11" x14ac:dyDescent="0.2">
      <c r="B20" s="45" t="s">
        <v>47</v>
      </c>
      <c r="C20" s="39"/>
      <c r="D20" s="146">
        <f>D19/(0.1*Iout/Phases)</f>
        <v>0.30376602564102567</v>
      </c>
      <c r="E20" s="119"/>
      <c r="F20" s="47"/>
      <c r="G20" s="41" t="s">
        <v>41</v>
      </c>
      <c r="H20" s="140" t="s">
        <v>48</v>
      </c>
      <c r="J20" s="303"/>
      <c r="K20" s="145"/>
    </row>
    <row r="21" spans="2:11" x14ac:dyDescent="0.2">
      <c r="B21" s="45" t="s">
        <v>42</v>
      </c>
      <c r="C21" s="39"/>
      <c r="D21" s="146">
        <f>D19/(0.4*Iout/Phases)</f>
        <v>7.5941506410256418E-2</v>
      </c>
      <c r="E21" s="119"/>
      <c r="F21" s="47"/>
      <c r="G21" s="41" t="s">
        <v>41</v>
      </c>
      <c r="H21" s="140" t="s">
        <v>43</v>
      </c>
      <c r="J21" s="303"/>
      <c r="K21" s="138"/>
    </row>
    <row r="22" spans="2:11" x14ac:dyDescent="0.2">
      <c r="B22" s="45" t="s">
        <v>692</v>
      </c>
      <c r="C22" s="39"/>
      <c r="D22" s="146">
        <f>D19/(0.3*Iout/Phases)</f>
        <v>0.1012553418803419</v>
      </c>
      <c r="E22" s="119"/>
      <c r="F22" s="47"/>
      <c r="G22" s="41" t="s">
        <v>41</v>
      </c>
      <c r="H22" s="140" t="s">
        <v>693</v>
      </c>
      <c r="J22" s="303"/>
      <c r="K22" s="138"/>
    </row>
    <row r="23" spans="2:11" x14ac:dyDescent="0.2">
      <c r="B23" s="45" t="s">
        <v>310</v>
      </c>
      <c r="C23" s="41"/>
      <c r="D23" s="40"/>
      <c r="E23" s="38">
        <v>0.12</v>
      </c>
      <c r="F23" s="40"/>
      <c r="G23" s="41" t="s">
        <v>41</v>
      </c>
      <c r="H23" s="140" t="s">
        <v>311</v>
      </c>
      <c r="J23" s="303"/>
      <c r="K23" s="138"/>
    </row>
    <row r="24" spans="2:11" x14ac:dyDescent="0.2">
      <c r="B24" s="45" t="s">
        <v>312</v>
      </c>
      <c r="C24" s="41"/>
      <c r="D24" s="40"/>
      <c r="E24" s="38">
        <f>80</f>
        <v>80</v>
      </c>
      <c r="F24" s="40"/>
      <c r="G24" s="41" t="s">
        <v>167</v>
      </c>
      <c r="H24" s="140" t="s">
        <v>360</v>
      </c>
      <c r="J24" s="303"/>
      <c r="K24" s="138"/>
    </row>
    <row r="25" spans="2:11" ht="15" thickBot="1" x14ac:dyDescent="0.25">
      <c r="B25" s="45" t="s">
        <v>39</v>
      </c>
      <c r="C25" s="39"/>
      <c r="D25" s="41"/>
      <c r="E25" s="39"/>
      <c r="F25" s="142">
        <f>E23*E24/100</f>
        <v>9.6000000000000002E-2</v>
      </c>
      <c r="G25" s="41" t="s">
        <v>41</v>
      </c>
      <c r="H25" s="140" t="s">
        <v>677</v>
      </c>
      <c r="J25" s="304"/>
      <c r="K25" s="138"/>
    </row>
    <row r="26" spans="2:11" x14ac:dyDescent="0.2">
      <c r="B26" s="45" t="s">
        <v>49</v>
      </c>
      <c r="C26" s="39"/>
      <c r="D26" s="41"/>
      <c r="E26" s="51"/>
      <c r="F26" s="157">
        <f>D19/Lout</f>
        <v>12.656917735042736</v>
      </c>
      <c r="G26" s="41" t="s">
        <v>26</v>
      </c>
      <c r="H26" s="140" t="s">
        <v>154</v>
      </c>
    </row>
    <row r="27" spans="2:11" x14ac:dyDescent="0.2">
      <c r="B27" s="45" t="s">
        <v>151</v>
      </c>
      <c r="C27" s="39"/>
      <c r="D27" s="41"/>
      <c r="E27" s="51"/>
      <c r="F27" s="157">
        <f>1/(fsw*10^3)/(Lout*10^-6)</f>
        <v>16.025641025641026</v>
      </c>
      <c r="G27" s="41" t="s">
        <v>152</v>
      </c>
      <c r="H27" s="140" t="s">
        <v>153</v>
      </c>
    </row>
    <row r="28" spans="2:11" x14ac:dyDescent="0.2">
      <c r="B28" s="45" t="s">
        <v>50</v>
      </c>
      <c r="C28" s="39"/>
      <c r="D28" s="41"/>
      <c r="E28" s="119"/>
      <c r="F28" s="153">
        <f>Iripple/Iphase</f>
        <v>0.31642294337606841</v>
      </c>
      <c r="G28" s="41" t="s">
        <v>51</v>
      </c>
      <c r="H28" s="140" t="s">
        <v>52</v>
      </c>
    </row>
    <row r="29" spans="2:11" x14ac:dyDescent="0.2">
      <c r="B29" s="45" t="s">
        <v>53</v>
      </c>
      <c r="C29" s="39"/>
      <c r="D29" s="41"/>
      <c r="E29" s="51"/>
      <c r="F29" s="157">
        <f>Iphase+Iripple/2</f>
        <v>46.32845886752137</v>
      </c>
      <c r="G29" s="41" t="s">
        <v>51</v>
      </c>
      <c r="H29" s="140" t="s">
        <v>54</v>
      </c>
    </row>
    <row r="30" spans="2:11" ht="15" thickBot="1" x14ac:dyDescent="0.25">
      <c r="B30" s="73" t="s">
        <v>55</v>
      </c>
      <c r="C30" s="115"/>
      <c r="D30" s="43"/>
      <c r="E30" s="262"/>
      <c r="F30" s="263">
        <f>SQRT(Iphase^2+1/12*(Iripple)^2)</f>
        <v>40.166525829509283</v>
      </c>
      <c r="G30" s="43" t="s">
        <v>56</v>
      </c>
      <c r="H30" s="264" t="s">
        <v>57</v>
      </c>
    </row>
    <row r="31" spans="2:11" ht="15.75" x14ac:dyDescent="0.2">
      <c r="B31" s="297" t="s">
        <v>671</v>
      </c>
      <c r="C31" s="298"/>
      <c r="D31" s="298"/>
      <c r="E31" s="298"/>
      <c r="F31" s="298"/>
      <c r="G31" s="298"/>
      <c r="H31" s="299"/>
      <c r="J31" s="277"/>
    </row>
    <row r="32" spans="2:11" ht="15" thickBot="1" x14ac:dyDescent="0.25">
      <c r="B32" s="291" t="s">
        <v>672</v>
      </c>
      <c r="C32" s="292"/>
      <c r="D32" s="292"/>
      <c r="E32" s="292"/>
      <c r="F32" s="292"/>
      <c r="G32" s="292"/>
      <c r="H32" s="293"/>
    </row>
    <row r="33" spans="2:10" x14ac:dyDescent="0.2">
      <c r="B33" s="45" t="s">
        <v>58</v>
      </c>
      <c r="C33" s="39"/>
      <c r="D33" s="147">
        <f>Iripple/(8*fsw*C13)*10^6</f>
        <v>243.40226413543724</v>
      </c>
      <c r="E33" s="51"/>
      <c r="F33" s="148"/>
      <c r="G33" s="41" t="s">
        <v>40</v>
      </c>
      <c r="H33" s="140" t="s">
        <v>178</v>
      </c>
    </row>
    <row r="34" spans="2:10" x14ac:dyDescent="0.2">
      <c r="B34" s="45" t="s">
        <v>59</v>
      </c>
      <c r="C34" s="39"/>
      <c r="D34" s="149">
        <f>1/(2*PI()*(C14*10^-3)/(C12/Phases)*(fsw*10^3)/10)*10^6</f>
        <v>360.07905676899401</v>
      </c>
      <c r="E34" s="202"/>
      <c r="F34" s="150"/>
      <c r="G34" s="41" t="s">
        <v>40</v>
      </c>
      <c r="H34" s="140" t="s">
        <v>179</v>
      </c>
    </row>
    <row r="35" spans="2:10" x14ac:dyDescent="0.2">
      <c r="B35" s="45" t="s">
        <v>60</v>
      </c>
      <c r="C35" s="39"/>
      <c r="D35" s="149">
        <f>1/(2*PI()*(C15*10^-3)/(C12/Phases)*(fsw*10^3)/10)*10^6</f>
        <v>360.07905676899401</v>
      </c>
      <c r="E35" s="202"/>
      <c r="F35" s="150"/>
      <c r="G35" s="41" t="s">
        <v>40</v>
      </c>
      <c r="H35" s="140" t="s">
        <v>180</v>
      </c>
    </row>
    <row r="36" spans="2:10" x14ac:dyDescent="0.2">
      <c r="B36" s="45" t="s">
        <v>313</v>
      </c>
      <c r="C36" s="41"/>
      <c r="D36" s="40"/>
      <c r="E36" s="38">
        <v>0</v>
      </c>
      <c r="F36" s="40"/>
      <c r="G36" s="41" t="s">
        <v>40</v>
      </c>
      <c r="H36" s="140" t="s">
        <v>314</v>
      </c>
    </row>
    <row r="37" spans="2:10" x14ac:dyDescent="0.2">
      <c r="B37" s="45" t="s">
        <v>365</v>
      </c>
      <c r="C37" s="41"/>
      <c r="D37" s="40"/>
      <c r="E37" s="38">
        <v>0</v>
      </c>
      <c r="F37" s="40"/>
      <c r="G37" s="41" t="s">
        <v>167</v>
      </c>
      <c r="H37" s="140" t="s">
        <v>359</v>
      </c>
    </row>
    <row r="38" spans="2:10" x14ac:dyDescent="0.2">
      <c r="B38" s="45" t="s">
        <v>61</v>
      </c>
      <c r="C38" s="39"/>
      <c r="E38" s="39"/>
      <c r="F38" s="142">
        <f>E36*E37/100</f>
        <v>0</v>
      </c>
      <c r="G38" s="41" t="s">
        <v>40</v>
      </c>
      <c r="H38" s="140" t="s">
        <v>64</v>
      </c>
    </row>
    <row r="39" spans="2:10" x14ac:dyDescent="0.2">
      <c r="B39" s="45" t="s">
        <v>62</v>
      </c>
      <c r="C39" s="41"/>
      <c r="D39" s="40"/>
      <c r="E39" s="38">
        <v>0</v>
      </c>
      <c r="F39" s="40"/>
      <c r="G39" s="41" t="s">
        <v>116</v>
      </c>
      <c r="H39" s="140" t="s">
        <v>65</v>
      </c>
    </row>
    <row r="40" spans="2:10" x14ac:dyDescent="0.2">
      <c r="B40" s="45" t="s">
        <v>63</v>
      </c>
      <c r="C40" s="41"/>
      <c r="D40" s="255"/>
      <c r="E40" s="38">
        <v>0</v>
      </c>
      <c r="F40" s="40"/>
      <c r="G40" s="41"/>
      <c r="H40" s="140" t="s">
        <v>377</v>
      </c>
    </row>
    <row r="41" spans="2:10" x14ac:dyDescent="0.2">
      <c r="B41" s="45" t="s">
        <v>66</v>
      </c>
      <c r="C41" s="39"/>
      <c r="D41" s="256"/>
      <c r="E41" s="202"/>
      <c r="F41" s="152">
        <f>IF(E40=0,0.001,E40*F38)</f>
        <v>1E-3</v>
      </c>
      <c r="G41" s="41" t="s">
        <v>40</v>
      </c>
      <c r="H41" s="140" t="s">
        <v>68</v>
      </c>
    </row>
    <row r="42" spans="2:10" x14ac:dyDescent="0.2">
      <c r="B42" s="45" t="s">
        <v>67</v>
      </c>
      <c r="C42" s="39"/>
      <c r="D42" s="256"/>
      <c r="E42" s="39"/>
      <c r="F42" s="142">
        <f>IF(E40=0,0,E39/E40)</f>
        <v>0</v>
      </c>
      <c r="G42" s="41" t="s">
        <v>116</v>
      </c>
      <c r="H42" s="140" t="s">
        <v>69</v>
      </c>
    </row>
    <row r="43" spans="2:10" x14ac:dyDescent="0.2">
      <c r="B43" s="45" t="s">
        <v>315</v>
      </c>
      <c r="C43" s="39"/>
      <c r="D43" s="255"/>
      <c r="E43" s="38">
        <v>100</v>
      </c>
      <c r="F43" s="40"/>
      <c r="G43" s="41" t="s">
        <v>40</v>
      </c>
      <c r="H43" s="140" t="s">
        <v>366</v>
      </c>
    </row>
    <row r="44" spans="2:10" x14ac:dyDescent="0.2">
      <c r="B44" s="45" t="s">
        <v>316</v>
      </c>
      <c r="C44" s="39"/>
      <c r="D44" s="255"/>
      <c r="E44" s="38">
        <v>77</v>
      </c>
      <c r="F44" s="40"/>
      <c r="G44" s="41" t="s">
        <v>167</v>
      </c>
      <c r="H44" s="140" t="s">
        <v>361</v>
      </c>
    </row>
    <row r="45" spans="2:10" x14ac:dyDescent="0.2">
      <c r="B45" s="45" t="s">
        <v>374</v>
      </c>
      <c r="C45" s="39"/>
      <c r="D45" s="40"/>
      <c r="E45" s="38">
        <v>1.6</v>
      </c>
      <c r="F45" s="40"/>
      <c r="G45" s="41" t="s">
        <v>116</v>
      </c>
      <c r="H45" s="140" t="s">
        <v>368</v>
      </c>
    </row>
    <row r="46" spans="2:10" x14ac:dyDescent="0.2">
      <c r="B46" s="45" t="s">
        <v>375</v>
      </c>
      <c r="C46" s="39"/>
      <c r="D46" s="40"/>
      <c r="E46" s="38">
        <v>36</v>
      </c>
      <c r="F46" s="40"/>
      <c r="G46" s="41"/>
      <c r="H46" s="140" t="s">
        <v>376</v>
      </c>
    </row>
    <row r="47" spans="2:10" x14ac:dyDescent="0.2">
      <c r="B47" s="45" t="s">
        <v>373</v>
      </c>
      <c r="C47" s="39"/>
      <c r="D47" s="40"/>
      <c r="E47" s="39"/>
      <c r="F47" s="142">
        <f>E43*E44/100</f>
        <v>77</v>
      </c>
      <c r="G47" s="41" t="s">
        <v>40</v>
      </c>
      <c r="H47" s="140" t="s">
        <v>367</v>
      </c>
      <c r="J47" s="151"/>
    </row>
    <row r="48" spans="2:10" x14ac:dyDescent="0.2">
      <c r="B48" s="45" t="s">
        <v>369</v>
      </c>
      <c r="C48" s="39"/>
      <c r="D48" s="150"/>
      <c r="E48" s="202"/>
      <c r="F48" s="152">
        <f>IF(E46=0,0.001,E46*F47)</f>
        <v>2772</v>
      </c>
      <c r="G48" s="41" t="s">
        <v>40</v>
      </c>
      <c r="H48" s="140" t="s">
        <v>370</v>
      </c>
    </row>
    <row r="49" spans="2:8" x14ac:dyDescent="0.2">
      <c r="B49" s="45" t="s">
        <v>371</v>
      </c>
      <c r="C49" s="39"/>
      <c r="D49" s="47"/>
      <c r="E49" s="119"/>
      <c r="F49" s="153">
        <f>IF(E46=0,0,E45/E46)</f>
        <v>4.4444444444444446E-2</v>
      </c>
      <c r="G49" s="41" t="s">
        <v>116</v>
      </c>
      <c r="H49" s="140" t="s">
        <v>372</v>
      </c>
    </row>
    <row r="50" spans="2:8" x14ac:dyDescent="0.2">
      <c r="B50" s="45" t="s">
        <v>121</v>
      </c>
      <c r="C50" s="39"/>
      <c r="D50" s="41"/>
      <c r="E50" s="202"/>
      <c r="F50" s="152">
        <f>Cout_bulk+Cout_cer</f>
        <v>2772.0010000000002</v>
      </c>
      <c r="G50" s="41" t="s">
        <v>40</v>
      </c>
      <c r="H50" s="140" t="s">
        <v>122</v>
      </c>
    </row>
    <row r="51" spans="2:8" ht="15" customHeight="1" x14ac:dyDescent="0.2">
      <c r="B51" s="45" t="s">
        <v>364</v>
      </c>
      <c r="C51" s="38">
        <v>2500</v>
      </c>
      <c r="D51" s="40"/>
      <c r="E51" s="39"/>
      <c r="F51" s="40"/>
      <c r="G51" s="41" t="s">
        <v>40</v>
      </c>
      <c r="H51" s="154" t="s">
        <v>380</v>
      </c>
    </row>
    <row r="52" spans="2:8" ht="28.5" x14ac:dyDescent="0.2">
      <c r="B52" s="155" t="s">
        <v>95</v>
      </c>
      <c r="C52" s="39"/>
      <c r="D52" s="156">
        <f>MAX(C51,Cout_cer+Cout_bulk,E36*E40+E43*E46)</f>
        <v>3600</v>
      </c>
      <c r="E52" s="202"/>
      <c r="F52" s="150"/>
      <c r="G52" s="41" t="s">
        <v>40</v>
      </c>
      <c r="H52" s="154" t="s">
        <v>363</v>
      </c>
    </row>
    <row r="53" spans="2:8" x14ac:dyDescent="0.2">
      <c r="B53" s="45" t="s">
        <v>120</v>
      </c>
      <c r="C53" s="39"/>
      <c r="D53" s="146">
        <f>IF(Cout_total&lt;Cout_max,1/(2*PI()*(Cout_max*10^-6)/GM_PS),1/(2*PI()*(Cout_total*10^-6)/GM_PS))/1000</f>
        <v>14.365461060736108</v>
      </c>
      <c r="E53" s="119"/>
      <c r="F53" s="47"/>
      <c r="G53" s="41" t="s">
        <v>11</v>
      </c>
      <c r="H53" s="140" t="s">
        <v>381</v>
      </c>
    </row>
    <row r="54" spans="2:8" x14ac:dyDescent="0.2">
      <c r="B54" s="45" t="s">
        <v>70</v>
      </c>
      <c r="C54" s="39"/>
      <c r="D54" s="146">
        <f>1/(1/(SQRT((ESR_bulk*10^-3)^2+1/(2*PI()*fsw*10^3*Cout_bulk*10^-6)^2))+1/(SQRT((ESR_cer*10^-3)^2+1/(2*PI()*fsw*10^3*Cout_cer*10^-6)^2)))*1000</f>
        <v>9.8882155858932674E-2</v>
      </c>
      <c r="E54" s="119"/>
      <c r="F54" s="47"/>
      <c r="G54" s="41" t="s">
        <v>116</v>
      </c>
      <c r="H54" s="140" t="s">
        <v>114</v>
      </c>
    </row>
    <row r="55" spans="2:8" x14ac:dyDescent="0.2">
      <c r="B55" s="45" t="s">
        <v>176</v>
      </c>
      <c r="C55" s="39"/>
      <c r="D55" s="146">
        <f>D54*Iripple</f>
        <v>1.2515433121701849</v>
      </c>
      <c r="E55" s="119"/>
      <c r="F55" s="47"/>
      <c r="G55" s="41" t="s">
        <v>30</v>
      </c>
      <c r="H55" s="140" t="s">
        <v>177</v>
      </c>
    </row>
    <row r="56" spans="2:8" ht="15" thickBot="1" x14ac:dyDescent="0.25">
      <c r="B56" s="45" t="s">
        <v>71</v>
      </c>
      <c r="C56" s="39"/>
      <c r="D56" s="147">
        <f>1/(1/(SQRT((ESR_bulk*10^-3)^2+1/(2*PI()*fsw*10^2*Cout_bulk*10^-6)^2))+1/(SQRT((ESR_cer*10^-3)^2+1/(2*PI()*fsw*10^2*Cout_cer*10^-6)^2)))*1000</f>
        <v>0.8844279189520573</v>
      </c>
      <c r="E56" s="51"/>
      <c r="F56" s="148"/>
      <c r="G56" s="41" t="s">
        <v>116</v>
      </c>
      <c r="H56" s="140" t="s">
        <v>115</v>
      </c>
    </row>
    <row r="57" spans="2:8" ht="15.75" x14ac:dyDescent="0.2">
      <c r="B57" s="294" t="s">
        <v>673</v>
      </c>
      <c r="C57" s="295"/>
      <c r="D57" s="295"/>
      <c r="E57" s="295"/>
      <c r="F57" s="295"/>
      <c r="G57" s="295"/>
      <c r="H57" s="296"/>
    </row>
    <row r="58" spans="2:8" ht="15" thickBot="1" x14ac:dyDescent="0.25">
      <c r="B58" s="291" t="s">
        <v>674</v>
      </c>
      <c r="C58" s="292"/>
      <c r="D58" s="292"/>
      <c r="E58" s="292"/>
      <c r="F58" s="292"/>
      <c r="G58" s="292"/>
      <c r="H58" s="293"/>
    </row>
    <row r="59" spans="2:8" x14ac:dyDescent="0.2">
      <c r="B59" s="45" t="s">
        <v>72</v>
      </c>
      <c r="C59" s="40"/>
      <c r="D59" s="143">
        <f>Iout*(Vout/Pvin*1/(fsw*10^3))*10^6</f>
        <v>8.717948717948719</v>
      </c>
      <c r="E59" s="39"/>
      <c r="F59" s="40"/>
      <c r="G59" s="41" t="s">
        <v>73</v>
      </c>
      <c r="H59" s="140" t="s">
        <v>74</v>
      </c>
    </row>
    <row r="60" spans="2:8" x14ac:dyDescent="0.2">
      <c r="B60" s="45" t="s">
        <v>75</v>
      </c>
      <c r="C60" s="40"/>
      <c r="D60" s="143">
        <f>D59*4</f>
        <v>34.871794871794876</v>
      </c>
      <c r="E60" s="39"/>
      <c r="F60" s="40"/>
      <c r="G60" s="41" t="s">
        <v>40</v>
      </c>
      <c r="H60" s="140" t="s">
        <v>171</v>
      </c>
    </row>
    <row r="61" spans="2:8" x14ac:dyDescent="0.2">
      <c r="B61" s="45" t="s">
        <v>76</v>
      </c>
      <c r="C61" s="40"/>
      <c r="D61" s="40"/>
      <c r="E61" s="38">
        <f>5*22*(1-12/25)</f>
        <v>57.2</v>
      </c>
      <c r="F61" s="40"/>
      <c r="G61" s="41" t="s">
        <v>40</v>
      </c>
      <c r="H61" s="140" t="s">
        <v>694</v>
      </c>
    </row>
    <row r="62" spans="2:8" x14ac:dyDescent="0.2">
      <c r="B62" s="45" t="s">
        <v>77</v>
      </c>
      <c r="C62" s="40"/>
      <c r="D62" s="148"/>
      <c r="E62" s="51"/>
      <c r="F62" s="157">
        <f>D59/Cin_cer*1000</f>
        <v>152.41169087322933</v>
      </c>
      <c r="G62" s="41" t="s">
        <v>30</v>
      </c>
      <c r="H62" s="140" t="s">
        <v>695</v>
      </c>
    </row>
    <row r="63" spans="2:8" ht="29.25" thickBot="1" x14ac:dyDescent="0.25">
      <c r="B63" s="155" t="s">
        <v>189</v>
      </c>
      <c r="C63" s="40"/>
      <c r="D63" s="158"/>
      <c r="E63" s="203"/>
      <c r="F63" s="159">
        <f>(Iout-(Iout*Vout/Pvin))*SQRT(Vout/Pvin)+Iout*(Vout/Pvin)*SQRT(1-(Vout/Pvin))</f>
        <v>25.24575558687971</v>
      </c>
      <c r="G63" s="160" t="s">
        <v>26</v>
      </c>
      <c r="H63" s="161" t="s">
        <v>190</v>
      </c>
    </row>
    <row r="64" spans="2:8" ht="15.75" x14ac:dyDescent="0.2">
      <c r="B64" s="294" t="s">
        <v>673</v>
      </c>
      <c r="C64" s="295"/>
      <c r="D64" s="295"/>
      <c r="E64" s="295"/>
      <c r="F64" s="295"/>
      <c r="G64" s="295"/>
      <c r="H64" s="296"/>
    </row>
    <row r="65" spans="2:13" ht="15" thickBot="1" x14ac:dyDescent="0.25">
      <c r="B65" s="291" t="s">
        <v>674</v>
      </c>
      <c r="C65" s="292"/>
      <c r="D65" s="292"/>
      <c r="E65" s="292"/>
      <c r="F65" s="292"/>
      <c r="G65" s="292"/>
      <c r="H65" s="293"/>
    </row>
    <row r="66" spans="2:13" x14ac:dyDescent="0.2">
      <c r="B66" s="45" t="s">
        <v>79</v>
      </c>
      <c r="C66" s="40"/>
      <c r="D66" s="143">
        <v>5.5</v>
      </c>
      <c r="E66" s="39"/>
      <c r="F66" s="40"/>
      <c r="G66" s="41"/>
      <c r="H66" s="140" t="s">
        <v>126</v>
      </c>
    </row>
    <row r="67" spans="2:13" x14ac:dyDescent="0.2">
      <c r="B67" s="45" t="s">
        <v>80</v>
      </c>
      <c r="C67" s="40"/>
      <c r="D67" s="143">
        <f>VLOOKUP(C3,'Compensation References'!A2:C4,3,FALSE)</f>
        <v>6.1550000000000002</v>
      </c>
      <c r="E67" s="39"/>
      <c r="F67" s="40"/>
      <c r="G67" s="41" t="s">
        <v>12</v>
      </c>
      <c r="H67" s="140" t="s">
        <v>133</v>
      </c>
    </row>
    <row r="68" spans="2:13" x14ac:dyDescent="0.2">
      <c r="B68" s="45" t="s">
        <v>134</v>
      </c>
      <c r="C68" s="40"/>
      <c r="D68" s="162">
        <f>Phases/CSA*1000</f>
        <v>324.93907392363928</v>
      </c>
      <c r="E68" s="204"/>
      <c r="F68" s="163"/>
      <c r="G68" s="41" t="s">
        <v>135</v>
      </c>
      <c r="H68" s="140" t="s">
        <v>132</v>
      </c>
    </row>
    <row r="69" spans="2:13" x14ac:dyDescent="0.2">
      <c r="B69" s="45" t="s">
        <v>82</v>
      </c>
      <c r="C69" s="40"/>
      <c r="D69" s="40"/>
      <c r="E69" s="38">
        <v>4</v>
      </c>
      <c r="F69" s="40"/>
      <c r="G69" s="41"/>
      <c r="H69" s="140" t="s">
        <v>118</v>
      </c>
    </row>
    <row r="70" spans="2:13" x14ac:dyDescent="0.2">
      <c r="B70" s="45" t="s">
        <v>83</v>
      </c>
      <c r="C70" s="40"/>
      <c r="D70" s="148"/>
      <c r="E70" s="51"/>
      <c r="F70" s="157">
        <f>fsw/E69</f>
        <v>162.5</v>
      </c>
      <c r="G70" s="41" t="s">
        <v>11</v>
      </c>
      <c r="H70" s="140" t="s">
        <v>84</v>
      </c>
    </row>
    <row r="71" spans="2:13" x14ac:dyDescent="0.2">
      <c r="B71" s="45" t="s">
        <v>125</v>
      </c>
      <c r="C71" s="40"/>
      <c r="D71" s="148"/>
      <c r="E71" s="51"/>
      <c r="F71" s="157">
        <f>Mod_ratio/(fcoi_trgt*10^3*Lout*10^-6)</f>
        <v>352.5641025641026</v>
      </c>
      <c r="G71" s="41" t="s">
        <v>81</v>
      </c>
      <c r="H71" s="140" t="s">
        <v>125</v>
      </c>
      <c r="J71" s="314" t="s">
        <v>172</v>
      </c>
      <c r="K71" s="315"/>
      <c r="L71" s="316"/>
    </row>
    <row r="72" spans="2:13" x14ac:dyDescent="0.2">
      <c r="B72" s="45" t="s">
        <v>96</v>
      </c>
      <c r="C72" s="40"/>
      <c r="D72" s="40"/>
      <c r="E72" s="38">
        <v>10</v>
      </c>
      <c r="F72" s="40"/>
      <c r="G72" s="41"/>
      <c r="H72" s="140" t="s">
        <v>119</v>
      </c>
      <c r="J72" s="317"/>
      <c r="K72" s="318"/>
      <c r="L72" s="319"/>
    </row>
    <row r="73" spans="2:13" x14ac:dyDescent="0.2">
      <c r="B73" s="45" t="s">
        <v>97</v>
      </c>
      <c r="C73" s="40"/>
      <c r="D73" s="40"/>
      <c r="E73" s="39"/>
      <c r="F73" s="142">
        <f>fsw/E72</f>
        <v>65</v>
      </c>
      <c r="G73" s="41" t="s">
        <v>11</v>
      </c>
      <c r="H73" s="140" t="s">
        <v>98</v>
      </c>
      <c r="J73" s="317"/>
      <c r="K73" s="318"/>
      <c r="L73" s="319"/>
    </row>
    <row r="74" spans="2:13" ht="15" customHeight="1" x14ac:dyDescent="0.2">
      <c r="B74" s="45" t="s">
        <v>109</v>
      </c>
      <c r="C74" s="40"/>
      <c r="D74" s="148"/>
      <c r="E74" s="51"/>
      <c r="F74" s="157">
        <f>1/(1/(SQRT((ESR_bulk*10^-3)^2+1/(2*PI()*fcov_trgt*10^3*Cout_bulk*10^-6)^2))+1/(SQRT((ESR_cer*10^-3)^2+1/(2*PI()*fcov_trgt*10^3*Cout_cer*10^-6)^2)))*1000</f>
        <v>0.8844279189520573</v>
      </c>
      <c r="G74" s="41" t="s">
        <v>116</v>
      </c>
      <c r="H74" s="140" t="s">
        <v>110</v>
      </c>
      <c r="J74" s="317"/>
      <c r="K74" s="318"/>
      <c r="L74" s="319"/>
    </row>
    <row r="75" spans="2:13" ht="15" thickBot="1" x14ac:dyDescent="0.25">
      <c r="B75" s="164"/>
      <c r="H75" s="165"/>
      <c r="J75" s="317"/>
      <c r="K75" s="318"/>
      <c r="L75" s="319"/>
    </row>
    <row r="76" spans="2:13" ht="15" customHeight="1" thickBot="1" x14ac:dyDescent="0.3">
      <c r="B76" s="324" t="s">
        <v>201</v>
      </c>
      <c r="C76" s="325"/>
      <c r="D76" s="325"/>
      <c r="E76" s="325"/>
      <c r="F76" s="325"/>
      <c r="G76" s="325"/>
      <c r="H76" s="326"/>
      <c r="J76" s="317"/>
      <c r="K76" s="318"/>
      <c r="L76" s="319"/>
    </row>
    <row r="77" spans="2:13" ht="15.75" thickBot="1" x14ac:dyDescent="0.3">
      <c r="B77" s="322" t="s">
        <v>379</v>
      </c>
      <c r="C77" s="323"/>
      <c r="D77" s="323"/>
      <c r="E77" s="323"/>
      <c r="F77" s="323"/>
      <c r="G77" s="323"/>
      <c r="H77" s="323"/>
      <c r="I77" s="166" t="s">
        <v>202</v>
      </c>
      <c r="J77" s="320" t="s">
        <v>159</v>
      </c>
      <c r="K77" s="320"/>
      <c r="L77" s="321"/>
    </row>
    <row r="78" spans="2:13" ht="15" thickBot="1" x14ac:dyDescent="0.25">
      <c r="B78" s="82" t="s">
        <v>351</v>
      </c>
      <c r="C78" s="167"/>
      <c r="D78" s="168"/>
      <c r="E78" s="50">
        <v>10</v>
      </c>
      <c r="F78" s="168"/>
      <c r="G78" s="169"/>
      <c r="H78" s="170" t="s">
        <v>362</v>
      </c>
      <c r="J78" s="171" t="s">
        <v>156</v>
      </c>
      <c r="K78" s="172" t="s">
        <v>157</v>
      </c>
      <c r="L78" s="173" t="s">
        <v>158</v>
      </c>
    </row>
    <row r="79" spans="2:13" x14ac:dyDescent="0.2">
      <c r="B79" s="45" t="s">
        <v>329</v>
      </c>
      <c r="C79" s="174"/>
      <c r="D79" s="174"/>
      <c r="E79" s="205"/>
      <c r="F79" s="175">
        <f>VLOOKUP(Comp_Code,J79:L110,2)</f>
        <v>3</v>
      </c>
      <c r="G79" s="41"/>
      <c r="H79" s="140" t="s">
        <v>356</v>
      </c>
      <c r="J79" s="176">
        <v>0</v>
      </c>
      <c r="K79" s="177" t="s">
        <v>38</v>
      </c>
      <c r="L79" s="178" t="s">
        <v>38</v>
      </c>
    </row>
    <row r="80" spans="2:13" x14ac:dyDescent="0.2">
      <c r="B80" s="45" t="s">
        <v>342</v>
      </c>
      <c r="C80" s="174"/>
      <c r="D80" s="174"/>
      <c r="E80" s="205"/>
      <c r="F80" s="175">
        <f>VLOOKUP(Comp_Code,J79:L110,3)</f>
        <v>8</v>
      </c>
      <c r="G80" s="41"/>
      <c r="H80" s="140" t="s">
        <v>355</v>
      </c>
      <c r="J80" s="179">
        <v>1</v>
      </c>
      <c r="K80" s="180">
        <v>2</v>
      </c>
      <c r="L80" s="179">
        <v>0.5</v>
      </c>
      <c r="M80" s="137">
        <f t="shared" ref="M80:M110" si="0">MIN(K80*D$111/D$93,VLOOP_trgt)</f>
        <v>5.6553952620785211</v>
      </c>
    </row>
    <row r="81" spans="2:13" x14ac:dyDescent="0.2">
      <c r="B81" s="45" t="s">
        <v>160</v>
      </c>
      <c r="C81" s="174"/>
      <c r="D81" s="181"/>
      <c r="E81" s="206"/>
      <c r="F81" s="182">
        <f>fcoi_trgt/ILOOP_trgt*F79</f>
        <v>198.08061437567608</v>
      </c>
      <c r="G81" s="41" t="s">
        <v>11</v>
      </c>
      <c r="H81" s="140" t="s">
        <v>357</v>
      </c>
      <c r="J81" s="179">
        <v>2</v>
      </c>
      <c r="K81" s="180">
        <v>2</v>
      </c>
      <c r="L81" s="179">
        <v>1</v>
      </c>
      <c r="M81" s="137">
        <f t="shared" si="0"/>
        <v>5.6553952620785211</v>
      </c>
    </row>
    <row r="82" spans="2:13" x14ac:dyDescent="0.2">
      <c r="B82" s="45" t="s">
        <v>161</v>
      </c>
      <c r="C82" s="174"/>
      <c r="D82" s="181"/>
      <c r="E82" s="206"/>
      <c r="F82" s="182">
        <f>fcov_trgt/VLOOP_trgt*F80</f>
        <v>74.720149123488184</v>
      </c>
      <c r="G82" s="41" t="s">
        <v>11</v>
      </c>
      <c r="H82" s="140" t="s">
        <v>358</v>
      </c>
      <c r="J82" s="179">
        <v>3</v>
      </c>
      <c r="K82" s="180">
        <v>2</v>
      </c>
      <c r="L82" s="179">
        <v>2</v>
      </c>
      <c r="M82" s="137">
        <f t="shared" si="0"/>
        <v>5.6553952620785211</v>
      </c>
    </row>
    <row r="83" spans="2:13" x14ac:dyDescent="0.2">
      <c r="B83" s="45" t="s">
        <v>162</v>
      </c>
      <c r="C83" s="174"/>
      <c r="D83" s="183"/>
      <c r="E83" s="207"/>
      <c r="F83" s="184">
        <f>F81/F82</f>
        <v>2.6509665290993065</v>
      </c>
      <c r="G83" s="41"/>
      <c r="H83" s="140" t="s">
        <v>173</v>
      </c>
      <c r="J83" s="179">
        <v>4</v>
      </c>
      <c r="K83" s="180">
        <v>2</v>
      </c>
      <c r="L83" s="179">
        <v>4</v>
      </c>
      <c r="M83" s="137">
        <f t="shared" si="0"/>
        <v>5.6553952620785211</v>
      </c>
    </row>
    <row r="84" spans="2:13" x14ac:dyDescent="0.2">
      <c r="B84" s="45" t="s">
        <v>163</v>
      </c>
      <c r="C84" s="174"/>
      <c r="D84" s="185"/>
      <c r="E84" s="208"/>
      <c r="F84" s="186">
        <f>1/(1/(SQRT((ESR_bulk*10^-3)^2+1/(2*PI()*F82*10^3*Cout_bulk*10^-6)^2))+1/(SQRT((ESR_cer*10^-3)^2+1/(2*PI()*F82*10^3*Cout_cer*10^-6)^2)))*1000</f>
        <v>0.76968720138772528</v>
      </c>
      <c r="G84" s="41" t="s">
        <v>116</v>
      </c>
      <c r="H84" s="140" t="s">
        <v>164</v>
      </c>
      <c r="J84" s="179">
        <v>5</v>
      </c>
      <c r="K84" s="180">
        <v>2</v>
      </c>
      <c r="L84" s="179">
        <v>8</v>
      </c>
      <c r="M84" s="137">
        <f t="shared" si="0"/>
        <v>5.6553952620785211</v>
      </c>
    </row>
    <row r="85" spans="2:13" x14ac:dyDescent="0.2">
      <c r="B85" s="45" t="s">
        <v>165</v>
      </c>
      <c r="C85" s="174"/>
      <c r="D85" s="181"/>
      <c r="E85" s="206"/>
      <c r="F85" s="182">
        <f>F84*C12</f>
        <v>7.6968720138772531</v>
      </c>
      <c r="G85" s="41" t="s">
        <v>30</v>
      </c>
      <c r="H85" s="140" t="s">
        <v>168</v>
      </c>
      <c r="J85" s="179">
        <v>6</v>
      </c>
      <c r="K85" s="180">
        <v>3</v>
      </c>
      <c r="L85" s="179">
        <v>0.5</v>
      </c>
      <c r="M85" s="137">
        <f t="shared" si="0"/>
        <v>6.9593008860382302</v>
      </c>
    </row>
    <row r="86" spans="2:13" x14ac:dyDescent="0.2">
      <c r="B86" s="45" t="s">
        <v>166</v>
      </c>
      <c r="C86" s="174"/>
      <c r="D86" s="183"/>
      <c r="E86" s="207"/>
      <c r="F86" s="184">
        <f>F85/Vout/10</f>
        <v>0.90551435457379448</v>
      </c>
      <c r="G86" s="41" t="s">
        <v>167</v>
      </c>
      <c r="H86" s="140" t="s">
        <v>169</v>
      </c>
      <c r="J86" s="179">
        <v>7</v>
      </c>
      <c r="K86" s="180">
        <v>3</v>
      </c>
      <c r="L86" s="179">
        <v>1</v>
      </c>
      <c r="M86" s="137">
        <f t="shared" si="0"/>
        <v>6.9593008860382302</v>
      </c>
    </row>
    <row r="87" spans="2:13" ht="15" thickBot="1" x14ac:dyDescent="0.25">
      <c r="B87" s="187"/>
      <c r="C87" s="188"/>
      <c r="D87" s="188"/>
      <c r="E87" s="188"/>
      <c r="F87" s="188"/>
      <c r="G87" s="188"/>
      <c r="H87" s="189"/>
      <c r="J87" s="179">
        <v>8</v>
      </c>
      <c r="K87" s="180">
        <v>3</v>
      </c>
      <c r="L87" s="179">
        <v>2</v>
      </c>
      <c r="M87" s="137">
        <f t="shared" si="0"/>
        <v>6.9593008860382302</v>
      </c>
    </row>
    <row r="88" spans="2:13" ht="16.5" thickBot="1" x14ac:dyDescent="0.3">
      <c r="B88" s="327" t="s">
        <v>555</v>
      </c>
      <c r="C88" s="328"/>
      <c r="D88" s="328"/>
      <c r="E88" s="328"/>
      <c r="F88" s="328"/>
      <c r="G88" s="328"/>
      <c r="H88" s="329"/>
      <c r="J88" s="179">
        <v>9</v>
      </c>
      <c r="K88" s="180">
        <v>3</v>
      </c>
      <c r="L88" s="179">
        <v>4</v>
      </c>
      <c r="M88" s="137">
        <f t="shared" si="0"/>
        <v>6.9593008860382302</v>
      </c>
    </row>
    <row r="89" spans="2:13" x14ac:dyDescent="0.2">
      <c r="B89" s="305" t="s">
        <v>378</v>
      </c>
      <c r="C89" s="306"/>
      <c r="D89" s="306"/>
      <c r="E89" s="306"/>
      <c r="F89" s="306"/>
      <c r="G89" s="306"/>
      <c r="H89" s="307"/>
      <c r="J89" s="179">
        <v>10</v>
      </c>
      <c r="K89" s="180">
        <v>3</v>
      </c>
      <c r="L89" s="179">
        <v>8</v>
      </c>
      <c r="M89" s="137">
        <f t="shared" si="0"/>
        <v>6.9593008860382302</v>
      </c>
    </row>
    <row r="90" spans="2:13" x14ac:dyDescent="0.2">
      <c r="B90" s="308"/>
      <c r="C90" s="309"/>
      <c r="D90" s="309"/>
      <c r="E90" s="309"/>
      <c r="F90" s="309"/>
      <c r="G90" s="309"/>
      <c r="H90" s="310"/>
      <c r="J90" s="179">
        <v>11</v>
      </c>
      <c r="K90" s="180">
        <v>4</v>
      </c>
      <c r="L90" s="179">
        <v>0.5</v>
      </c>
      <c r="M90" s="137">
        <f t="shared" si="0"/>
        <v>6.9593008860382302</v>
      </c>
    </row>
    <row r="91" spans="2:13" ht="15" thickBot="1" x14ac:dyDescent="0.25">
      <c r="B91" s="311"/>
      <c r="C91" s="312"/>
      <c r="D91" s="312"/>
      <c r="E91" s="312"/>
      <c r="F91" s="312"/>
      <c r="G91" s="312"/>
      <c r="H91" s="313"/>
      <c r="J91" s="179">
        <v>12</v>
      </c>
      <c r="K91" s="180">
        <v>4</v>
      </c>
      <c r="L91" s="179">
        <v>1</v>
      </c>
      <c r="M91" s="137">
        <f t="shared" si="0"/>
        <v>6.9593008860382302</v>
      </c>
    </row>
    <row r="92" spans="2:13" x14ac:dyDescent="0.2">
      <c r="B92" s="187"/>
      <c r="C92" s="188"/>
      <c r="D92" s="188"/>
      <c r="E92" s="188"/>
      <c r="F92" s="188"/>
      <c r="G92" s="188"/>
      <c r="H92" s="189"/>
      <c r="J92" s="179">
        <v>13</v>
      </c>
      <c r="K92" s="180">
        <v>4</v>
      </c>
      <c r="L92" s="179">
        <v>2</v>
      </c>
      <c r="M92" s="137">
        <f t="shared" si="0"/>
        <v>6.9593008860382302</v>
      </c>
    </row>
    <row r="93" spans="2:13" x14ac:dyDescent="0.2">
      <c r="B93" s="45" t="s">
        <v>345</v>
      </c>
      <c r="C93" s="40"/>
      <c r="D93" s="147">
        <f>1.7/(F71*CSA/1000)*PI()</f>
        <v>2.4611191839066917</v>
      </c>
      <c r="E93" s="148"/>
      <c r="F93" s="148"/>
      <c r="G93" s="41"/>
      <c r="H93" s="140" t="s">
        <v>87</v>
      </c>
      <c r="J93" s="179">
        <v>14</v>
      </c>
      <c r="K93" s="180">
        <v>4</v>
      </c>
      <c r="L93" s="179">
        <v>4</v>
      </c>
      <c r="M93" s="137">
        <f t="shared" si="0"/>
        <v>6.9593008860382302</v>
      </c>
    </row>
    <row r="94" spans="2:13" x14ac:dyDescent="0.2">
      <c r="B94" s="45" t="s">
        <v>88</v>
      </c>
      <c r="C94" s="40"/>
      <c r="D94" s="146">
        <f>fsw/12</f>
        <v>54.166666666666664</v>
      </c>
      <c r="E94" s="47"/>
      <c r="F94" s="47"/>
      <c r="G94" s="41" t="s">
        <v>11</v>
      </c>
      <c r="H94" s="140" t="s">
        <v>89</v>
      </c>
      <c r="J94" s="179">
        <v>15</v>
      </c>
      <c r="K94" s="180">
        <v>4</v>
      </c>
      <c r="L94" s="179">
        <v>8</v>
      </c>
      <c r="M94" s="137">
        <f t="shared" si="0"/>
        <v>6.9593008860382302</v>
      </c>
    </row>
    <row r="95" spans="2:13" ht="15" thickBot="1" x14ac:dyDescent="0.25">
      <c r="B95" s="45" t="s">
        <v>90</v>
      </c>
      <c r="C95" s="40"/>
      <c r="D95" s="143">
        <f>fsw</f>
        <v>650</v>
      </c>
      <c r="E95" s="40"/>
      <c r="F95" s="40"/>
      <c r="G95" s="41" t="s">
        <v>11</v>
      </c>
      <c r="H95" s="140" t="s">
        <v>91</v>
      </c>
      <c r="J95" s="179">
        <v>16</v>
      </c>
      <c r="K95" s="180">
        <v>5</v>
      </c>
      <c r="L95" s="179">
        <v>0.5</v>
      </c>
      <c r="M95" s="137">
        <f t="shared" si="0"/>
        <v>6.9593008860382302</v>
      </c>
    </row>
    <row r="96" spans="2:13" ht="15.75" x14ac:dyDescent="0.2">
      <c r="B96" s="294" t="s">
        <v>675</v>
      </c>
      <c r="C96" s="295"/>
      <c r="D96" s="295"/>
      <c r="E96" s="295"/>
      <c r="F96" s="295"/>
      <c r="G96" s="295"/>
      <c r="H96" s="296"/>
      <c r="J96" s="179">
        <v>17</v>
      </c>
      <c r="K96" s="180">
        <v>5</v>
      </c>
      <c r="L96" s="179">
        <v>1</v>
      </c>
      <c r="M96" s="137">
        <f t="shared" si="0"/>
        <v>6.9593008860382302</v>
      </c>
    </row>
    <row r="97" spans="2:13" ht="15" thickBot="1" x14ac:dyDescent="0.25">
      <c r="B97" s="291"/>
      <c r="C97" s="292"/>
      <c r="D97" s="292"/>
      <c r="E97" s="292"/>
      <c r="F97" s="292"/>
      <c r="G97" s="292"/>
      <c r="H97" s="293"/>
      <c r="J97" s="179">
        <v>18</v>
      </c>
      <c r="K97" s="180">
        <v>5</v>
      </c>
      <c r="L97" s="179">
        <v>2</v>
      </c>
      <c r="M97" s="137">
        <f t="shared" si="0"/>
        <v>6.9593008860382302</v>
      </c>
    </row>
    <row r="98" spans="2:13" x14ac:dyDescent="0.2">
      <c r="B98" s="45" t="s">
        <v>1</v>
      </c>
      <c r="C98" s="40"/>
      <c r="D98" s="40"/>
      <c r="E98" s="38">
        <v>100</v>
      </c>
      <c r="F98" s="40"/>
      <c r="G98" s="41" t="s">
        <v>9</v>
      </c>
      <c r="H98" s="140" t="s">
        <v>93</v>
      </c>
      <c r="J98" s="179">
        <v>19</v>
      </c>
      <c r="K98" s="180">
        <v>5</v>
      </c>
      <c r="L98" s="179">
        <v>4</v>
      </c>
      <c r="M98" s="137">
        <f t="shared" si="0"/>
        <v>6.9593008860382302</v>
      </c>
    </row>
    <row r="99" spans="2:13" x14ac:dyDescent="0.2">
      <c r="B99" s="45" t="s">
        <v>325</v>
      </c>
      <c r="C99" s="40"/>
      <c r="D99" s="147">
        <f>ILOOP_trgt/(E98*10^-6)/1000</f>
        <v>24.611191839066919</v>
      </c>
      <c r="E99" s="51"/>
      <c r="F99" s="257"/>
      <c r="G99" s="41" t="s">
        <v>94</v>
      </c>
      <c r="H99" s="140" t="s">
        <v>92</v>
      </c>
      <c r="J99" s="179">
        <v>20</v>
      </c>
      <c r="K99" s="180">
        <v>5</v>
      </c>
      <c r="L99" s="179">
        <v>8</v>
      </c>
      <c r="M99" s="137">
        <f t="shared" si="0"/>
        <v>6.9593008860382302</v>
      </c>
    </row>
    <row r="100" spans="2:13" x14ac:dyDescent="0.2">
      <c r="B100" s="45" t="s">
        <v>5</v>
      </c>
      <c r="C100" s="40"/>
      <c r="D100" s="40"/>
      <c r="E100" s="38">
        <v>25</v>
      </c>
      <c r="F100" s="255"/>
      <c r="G100" s="41" t="s">
        <v>94</v>
      </c>
      <c r="H100" s="140" t="s">
        <v>317</v>
      </c>
      <c r="J100" s="179">
        <v>21</v>
      </c>
      <c r="K100" s="180">
        <v>6</v>
      </c>
      <c r="L100" s="179">
        <v>0.5</v>
      </c>
      <c r="M100" s="137">
        <f t="shared" si="0"/>
        <v>6.9593008860382302</v>
      </c>
    </row>
    <row r="101" spans="2:13" x14ac:dyDescent="0.2">
      <c r="B101" s="45" t="s">
        <v>326</v>
      </c>
      <c r="C101" s="40"/>
      <c r="D101" s="147">
        <f>1/(2*PI()*E100*10^3*fzi_trgt*10^3)*10^12</f>
        <v>117.52980412939961</v>
      </c>
      <c r="E101" s="51"/>
      <c r="F101" s="257"/>
      <c r="G101" s="41" t="s">
        <v>10</v>
      </c>
      <c r="H101" s="140" t="s">
        <v>86</v>
      </c>
      <c r="J101" s="179">
        <v>22</v>
      </c>
      <c r="K101" s="180">
        <v>6</v>
      </c>
      <c r="L101" s="179">
        <v>1</v>
      </c>
      <c r="M101" s="137">
        <f t="shared" si="0"/>
        <v>6.9593008860382302</v>
      </c>
    </row>
    <row r="102" spans="2:13" x14ac:dyDescent="0.2">
      <c r="B102" s="45" t="s">
        <v>328</v>
      </c>
      <c r="C102" s="40"/>
      <c r="D102" s="148"/>
      <c r="E102" s="52">
        <v>80</v>
      </c>
      <c r="F102" s="257"/>
      <c r="G102" s="41"/>
      <c r="H102" s="140" t="s">
        <v>350</v>
      </c>
      <c r="J102" s="179">
        <v>23</v>
      </c>
      <c r="K102" s="180">
        <v>6</v>
      </c>
      <c r="L102" s="179">
        <v>2</v>
      </c>
      <c r="M102" s="137">
        <f t="shared" si="0"/>
        <v>6.9593008860382302</v>
      </c>
    </row>
    <row r="103" spans="2:13" x14ac:dyDescent="0.2">
      <c r="B103" s="45" t="s">
        <v>85</v>
      </c>
      <c r="C103" s="40"/>
      <c r="D103" s="40"/>
      <c r="E103" s="38">
        <v>106.56</v>
      </c>
      <c r="F103" s="255"/>
      <c r="G103" s="41" t="s">
        <v>10</v>
      </c>
      <c r="H103" s="140" t="s">
        <v>318</v>
      </c>
      <c r="J103" s="179">
        <v>24</v>
      </c>
      <c r="K103" s="180">
        <v>6</v>
      </c>
      <c r="L103" s="179">
        <v>4</v>
      </c>
      <c r="M103" s="137">
        <f t="shared" si="0"/>
        <v>6.9593008860382302</v>
      </c>
    </row>
    <row r="104" spans="2:13" x14ac:dyDescent="0.2">
      <c r="B104" s="45" t="s">
        <v>327</v>
      </c>
      <c r="C104" s="40"/>
      <c r="D104" s="147">
        <f>1/(2*PI()*E100*10^3*fpi_trgt*10^3)*10^12</f>
        <v>9.7941503441166358</v>
      </c>
      <c r="E104" s="51"/>
      <c r="F104" s="257"/>
      <c r="G104" s="41" t="s">
        <v>10</v>
      </c>
      <c r="H104" s="140" t="s">
        <v>108</v>
      </c>
      <c r="J104" s="179">
        <v>25</v>
      </c>
      <c r="K104" s="180">
        <v>6</v>
      </c>
      <c r="L104" s="179">
        <v>8</v>
      </c>
      <c r="M104" s="137">
        <f t="shared" si="0"/>
        <v>6.9593008860382302</v>
      </c>
    </row>
    <row r="105" spans="2:13" x14ac:dyDescent="0.2">
      <c r="B105" s="45" t="s">
        <v>7</v>
      </c>
      <c r="C105" s="40"/>
      <c r="D105" s="40"/>
      <c r="E105" s="38">
        <v>3.2</v>
      </c>
      <c r="F105" s="40"/>
      <c r="G105" s="41" t="s">
        <v>10</v>
      </c>
      <c r="H105" s="140" t="s">
        <v>319</v>
      </c>
      <c r="J105" s="179">
        <v>26</v>
      </c>
      <c r="K105" s="180">
        <v>7</v>
      </c>
      <c r="L105" s="179">
        <v>0.5</v>
      </c>
      <c r="M105" s="137">
        <f t="shared" si="0"/>
        <v>6.9593008860382302</v>
      </c>
    </row>
    <row r="106" spans="2:13" x14ac:dyDescent="0.2">
      <c r="B106" s="45" t="s">
        <v>329</v>
      </c>
      <c r="C106" s="40"/>
      <c r="D106" s="40"/>
      <c r="E106" s="39"/>
      <c r="F106" s="142">
        <f>E100*E98/1000</f>
        <v>2.5</v>
      </c>
      <c r="G106" s="41"/>
      <c r="H106" s="140" t="s">
        <v>332</v>
      </c>
      <c r="J106" s="179">
        <v>27</v>
      </c>
      <c r="K106" s="180">
        <v>7</v>
      </c>
      <c r="L106" s="179">
        <v>1</v>
      </c>
      <c r="M106" s="137">
        <f t="shared" si="0"/>
        <v>6.9593008860382302</v>
      </c>
    </row>
    <row r="107" spans="2:13" x14ac:dyDescent="0.2">
      <c r="B107" s="45" t="s">
        <v>330</v>
      </c>
      <c r="C107" s="40"/>
      <c r="D107" s="163"/>
      <c r="E107" s="204"/>
      <c r="F107" s="190">
        <f>1/(2*PI()*E103*E100*10^-6)</f>
        <v>59.742846505966725</v>
      </c>
      <c r="G107" s="41" t="s">
        <v>11</v>
      </c>
      <c r="H107" s="140" t="s">
        <v>333</v>
      </c>
      <c r="J107" s="179">
        <v>28</v>
      </c>
      <c r="K107" s="180">
        <v>7</v>
      </c>
      <c r="L107" s="179">
        <v>2</v>
      </c>
      <c r="M107" s="137">
        <f t="shared" si="0"/>
        <v>6.9593008860382302</v>
      </c>
    </row>
    <row r="108" spans="2:13" x14ac:dyDescent="0.2">
      <c r="B108" s="45" t="s">
        <v>331</v>
      </c>
      <c r="C108" s="40"/>
      <c r="D108" s="163"/>
      <c r="E108" s="204"/>
      <c r="F108" s="190">
        <f>1/(2*PI()*E100*E105*10^-6)</f>
        <v>1989.4367886486916</v>
      </c>
      <c r="G108" s="41" t="s">
        <v>11</v>
      </c>
      <c r="H108" s="140" t="s">
        <v>334</v>
      </c>
      <c r="J108" s="179">
        <v>29</v>
      </c>
      <c r="K108" s="180">
        <v>7</v>
      </c>
      <c r="L108" s="179">
        <v>4</v>
      </c>
      <c r="M108" s="137">
        <f t="shared" si="0"/>
        <v>6.9593008860382302</v>
      </c>
    </row>
    <row r="109" spans="2:13" x14ac:dyDescent="0.2">
      <c r="B109" s="45" t="s">
        <v>160</v>
      </c>
      <c r="C109" s="40"/>
      <c r="D109" s="163"/>
      <c r="E109" s="204"/>
      <c r="F109" s="190">
        <f>fcoi_trgt/ILOOP_trgt*ILOOP</f>
        <v>165.06717864639671</v>
      </c>
      <c r="G109" s="41" t="s">
        <v>11</v>
      </c>
      <c r="H109" s="140" t="s">
        <v>338</v>
      </c>
      <c r="J109" s="179">
        <v>30</v>
      </c>
      <c r="K109" s="180">
        <v>7</v>
      </c>
      <c r="L109" s="179">
        <v>8</v>
      </c>
      <c r="M109" s="137">
        <f t="shared" si="0"/>
        <v>6.9593008860382302</v>
      </c>
    </row>
    <row r="110" spans="2:13" ht="15" thickBot="1" x14ac:dyDescent="0.25">
      <c r="B110" s="45" t="s">
        <v>136</v>
      </c>
      <c r="C110" s="40"/>
      <c r="D110" s="148"/>
      <c r="E110" s="51"/>
      <c r="F110" s="157">
        <f>Zout_fco_trgt*GM_PS/1000</f>
        <v>0.28738518893649301</v>
      </c>
      <c r="G110" s="41"/>
      <c r="H110" s="140" t="s">
        <v>203</v>
      </c>
      <c r="J110" s="191">
        <v>31</v>
      </c>
      <c r="K110" s="192">
        <v>10</v>
      </c>
      <c r="L110" s="179">
        <v>2</v>
      </c>
      <c r="M110" s="137">
        <f t="shared" si="0"/>
        <v>6.9593008860382302</v>
      </c>
    </row>
    <row r="111" spans="2:13" x14ac:dyDescent="0.2">
      <c r="B111" s="45" t="s">
        <v>346</v>
      </c>
      <c r="C111" s="40"/>
      <c r="D111" s="147">
        <f>1/(F110*VOSL)</f>
        <v>6.9593008860382302</v>
      </c>
      <c r="E111" s="51"/>
      <c r="F111" s="41"/>
      <c r="G111" s="41"/>
      <c r="H111" s="140" t="s">
        <v>101</v>
      </c>
    </row>
    <row r="112" spans="2:13" x14ac:dyDescent="0.2">
      <c r="B112" s="45" t="s">
        <v>99</v>
      </c>
      <c r="C112" s="40"/>
      <c r="D112" s="147">
        <f>IF(D53*F110&lt;fcov_trgt/3,D53*F110,fcov_trgt/3)</f>
        <v>4.1284207410994798</v>
      </c>
      <c r="E112" s="51"/>
      <c r="F112" s="41"/>
      <c r="G112" s="41" t="s">
        <v>11</v>
      </c>
      <c r="H112" s="140" t="s">
        <v>102</v>
      </c>
    </row>
    <row r="113" spans="2:8" x14ac:dyDescent="0.2">
      <c r="B113" s="45" t="s">
        <v>100</v>
      </c>
      <c r="C113" s="40"/>
      <c r="D113" s="143">
        <f>fsw/2</f>
        <v>325</v>
      </c>
      <c r="E113" s="39"/>
      <c r="F113" s="41"/>
      <c r="G113" s="41" t="s">
        <v>11</v>
      </c>
      <c r="H113" s="140" t="s">
        <v>103</v>
      </c>
    </row>
    <row r="114" spans="2:8" x14ac:dyDescent="0.2">
      <c r="B114" s="45" t="s">
        <v>0</v>
      </c>
      <c r="C114" s="40"/>
      <c r="D114" s="255"/>
      <c r="E114" s="38">
        <v>100</v>
      </c>
      <c r="F114" s="40"/>
      <c r="G114" s="41" t="s">
        <v>9</v>
      </c>
      <c r="H114" s="140" t="s">
        <v>104</v>
      </c>
    </row>
    <row r="115" spans="2:8" x14ac:dyDescent="0.2">
      <c r="B115" s="45" t="s">
        <v>335</v>
      </c>
      <c r="C115" s="40"/>
      <c r="D115" s="147">
        <f>VLOOP_trgt/E114*1000</f>
        <v>69.593008860382298</v>
      </c>
      <c r="E115" s="51"/>
      <c r="F115" s="41"/>
      <c r="G115" s="41" t="s">
        <v>94</v>
      </c>
      <c r="H115" s="140" t="s">
        <v>105</v>
      </c>
    </row>
    <row r="116" spans="2:8" x14ac:dyDescent="0.2">
      <c r="B116" s="45" t="s">
        <v>2</v>
      </c>
      <c r="C116" s="40"/>
      <c r="D116" s="40"/>
      <c r="E116" s="38">
        <v>35</v>
      </c>
      <c r="F116" s="40"/>
      <c r="G116" s="41" t="s">
        <v>94</v>
      </c>
      <c r="H116" s="140" t="s">
        <v>320</v>
      </c>
    </row>
    <row r="117" spans="2:8" x14ac:dyDescent="0.2">
      <c r="B117" s="45" t="s">
        <v>336</v>
      </c>
      <c r="C117" s="40"/>
      <c r="D117" s="147">
        <f>1/(2*PI()*E116*10^3*D112*10^3)*10^12</f>
        <v>1101.4584930916792</v>
      </c>
      <c r="E117" s="51"/>
      <c r="F117" s="41"/>
      <c r="G117" s="41" t="s">
        <v>10</v>
      </c>
      <c r="H117" s="140" t="s">
        <v>106</v>
      </c>
    </row>
    <row r="118" spans="2:8" x14ac:dyDescent="0.2">
      <c r="B118" s="45" t="s">
        <v>111</v>
      </c>
      <c r="C118" s="40"/>
      <c r="D118" s="40"/>
      <c r="E118" s="38">
        <v>1000</v>
      </c>
      <c r="F118" s="40"/>
      <c r="G118" s="41" t="s">
        <v>10</v>
      </c>
      <c r="H118" s="140" t="s">
        <v>321</v>
      </c>
    </row>
    <row r="119" spans="2:8" x14ac:dyDescent="0.2">
      <c r="B119" s="45" t="s">
        <v>337</v>
      </c>
      <c r="C119" s="40"/>
      <c r="D119" s="147">
        <f>1/(2*PI()*E116*10^3*D113*10^3)*10^12</f>
        <v>13.991643348738053</v>
      </c>
      <c r="E119" s="51"/>
      <c r="F119" s="41"/>
      <c r="G119" s="41" t="s">
        <v>10</v>
      </c>
      <c r="H119" s="140" t="s">
        <v>107</v>
      </c>
    </row>
    <row r="120" spans="2:8" x14ac:dyDescent="0.2">
      <c r="B120" s="45" t="s">
        <v>4</v>
      </c>
      <c r="C120" s="40"/>
      <c r="D120" s="40"/>
      <c r="E120" s="38">
        <v>6.25</v>
      </c>
      <c r="F120" s="40"/>
      <c r="G120" s="41" t="s">
        <v>10</v>
      </c>
      <c r="H120" s="140" t="s">
        <v>322</v>
      </c>
    </row>
    <row r="121" spans="2:8" x14ac:dyDescent="0.2">
      <c r="B121" s="45" t="s">
        <v>342</v>
      </c>
      <c r="C121" s="40"/>
      <c r="D121" s="40"/>
      <c r="E121" s="39"/>
      <c r="F121" s="142">
        <f>E116*E114/1000</f>
        <v>3.5</v>
      </c>
      <c r="G121" s="41"/>
      <c r="H121" s="140" t="s">
        <v>341</v>
      </c>
    </row>
    <row r="122" spans="2:8" x14ac:dyDescent="0.2">
      <c r="B122" s="45" t="s">
        <v>343</v>
      </c>
      <c r="C122" s="40"/>
      <c r="D122" s="163"/>
      <c r="E122" s="204"/>
      <c r="F122" s="190">
        <f>1/(2*PI()*E118*E116*10^-6)</f>
        <v>4.5472840883398673</v>
      </c>
      <c r="G122" s="41" t="s">
        <v>11</v>
      </c>
      <c r="H122" s="140" t="s">
        <v>340</v>
      </c>
    </row>
    <row r="123" spans="2:8" x14ac:dyDescent="0.2">
      <c r="B123" s="45" t="s">
        <v>344</v>
      </c>
      <c r="C123" s="40"/>
      <c r="D123" s="163"/>
      <c r="E123" s="204"/>
      <c r="F123" s="190">
        <f>1/(2*PI()*E116*E120*10^-6)</f>
        <v>727.56545413437868</v>
      </c>
      <c r="G123" s="41" t="s">
        <v>11</v>
      </c>
      <c r="H123" s="140" t="s">
        <v>339</v>
      </c>
    </row>
    <row r="124" spans="2:8" x14ac:dyDescent="0.2">
      <c r="B124" s="45" t="s">
        <v>161</v>
      </c>
      <c r="C124" s="40"/>
      <c r="D124" s="163"/>
      <c r="E124" s="204"/>
      <c r="F124" s="190">
        <f>fcov_trgt/VLOOP_trgt*VLOOP</f>
        <v>32.690065241526078</v>
      </c>
      <c r="G124" s="41" t="s">
        <v>11</v>
      </c>
      <c r="H124" s="140" t="s">
        <v>795</v>
      </c>
    </row>
    <row r="125" spans="2:8" x14ac:dyDescent="0.2">
      <c r="B125" s="45" t="s">
        <v>162</v>
      </c>
      <c r="C125" s="40"/>
      <c r="D125" s="148"/>
      <c r="E125" s="51"/>
      <c r="F125" s="157">
        <f>F109/F124</f>
        <v>5.0494600554272511</v>
      </c>
      <c r="G125" s="41"/>
      <c r="H125" s="140" t="s">
        <v>173</v>
      </c>
    </row>
    <row r="126" spans="2:8" x14ac:dyDescent="0.2">
      <c r="B126" s="45" t="s">
        <v>163</v>
      </c>
      <c r="C126" s="40"/>
      <c r="D126" s="148"/>
      <c r="E126" s="51"/>
      <c r="F126" s="157">
        <f>1/(1/(SQRT((ESR_bulk*10^-3)^2+1/(2*PI()*F124*10^3*Cout_bulk*10^-6)^2))+1/(SQRT((ESR_cer*10^-3)^2+1/(2*PI()*F124*10^3*Cout_cer*10^-6)^2)))*1000</f>
        <v>1.7569118249799791</v>
      </c>
      <c r="G126" s="41" t="s">
        <v>116</v>
      </c>
      <c r="H126" s="140" t="s">
        <v>164</v>
      </c>
    </row>
    <row r="127" spans="2:8" x14ac:dyDescent="0.2">
      <c r="B127" s="45" t="s">
        <v>165</v>
      </c>
      <c r="C127" s="40"/>
      <c r="D127" s="163"/>
      <c r="E127" s="204"/>
      <c r="F127" s="190">
        <f>F126*C12</f>
        <v>17.569118249799793</v>
      </c>
      <c r="G127" s="41" t="s">
        <v>30</v>
      </c>
      <c r="H127" s="140" t="s">
        <v>168</v>
      </c>
    </row>
    <row r="128" spans="2:8" x14ac:dyDescent="0.2">
      <c r="B128" s="45" t="s">
        <v>166</v>
      </c>
      <c r="C128" s="40"/>
      <c r="D128" s="148"/>
      <c r="E128" s="51"/>
      <c r="F128" s="157">
        <f>F127/Vout/10</f>
        <v>2.0669550882117402</v>
      </c>
      <c r="G128" s="41" t="s">
        <v>167</v>
      </c>
      <c r="H128" s="140" t="s">
        <v>169</v>
      </c>
    </row>
    <row r="129" spans="2:8" x14ac:dyDescent="0.2">
      <c r="B129" s="41" t="s">
        <v>796</v>
      </c>
      <c r="C129" s="40"/>
      <c r="D129" s="148"/>
      <c r="E129" s="51"/>
      <c r="F129" s="157">
        <f>585/F122/VOSL/VLOOP*(1/(1/(SQRT((ESR_bulk*10^-3)^2+1/(2*PI()*F122*10^3*Cout_bulk*10^-6)^2))+1/(SQRT((ESR_cer*10^-3)^2+1/(2*PI()*F122*10^3*Cout_cer*10^-6)^2))))</f>
        <v>0.92820324497136264</v>
      </c>
      <c r="G129" s="41" t="s">
        <v>30</v>
      </c>
      <c r="H129" s="41" t="s">
        <v>798</v>
      </c>
    </row>
    <row r="130" spans="2:8" x14ac:dyDescent="0.2">
      <c r="B130" s="41" t="s">
        <v>797</v>
      </c>
      <c r="C130" s="40"/>
      <c r="D130" s="148"/>
      <c r="E130" s="51"/>
      <c r="F130" s="157">
        <f>F129+D55</f>
        <v>2.1797465571415477</v>
      </c>
      <c r="G130" s="41" t="s">
        <v>30</v>
      </c>
      <c r="H130" s="41" t="s">
        <v>799</v>
      </c>
    </row>
    <row r="131" spans="2:8" ht="15.75" x14ac:dyDescent="0.2">
      <c r="B131" s="297"/>
      <c r="C131" s="298"/>
      <c r="D131" s="298"/>
      <c r="E131" s="298"/>
      <c r="F131" s="298"/>
      <c r="G131" s="298"/>
      <c r="H131" s="299"/>
    </row>
    <row r="132" spans="2:8" ht="15" thickBot="1" x14ac:dyDescent="0.25">
      <c r="B132" s="291"/>
      <c r="C132" s="292"/>
      <c r="D132" s="292"/>
      <c r="E132" s="292"/>
      <c r="F132" s="292"/>
      <c r="G132" s="292"/>
      <c r="H132" s="293"/>
    </row>
    <row r="133" spans="2:8" x14ac:dyDescent="0.2">
      <c r="B133" s="155" t="s">
        <v>123</v>
      </c>
      <c r="C133" s="40"/>
      <c r="D133" s="193"/>
      <c r="E133" s="193"/>
      <c r="F133" s="194" t="str">
        <f>DEC2HEX(F136+2*F138+2^6*F137+2^10*F135+2^17*F142+2^22*F141+2^26*F140+2^32*F134+2^36*F139,10)</f>
        <v>221C821502</v>
      </c>
      <c r="G133" s="160" t="s">
        <v>124</v>
      </c>
      <c r="H133" s="195"/>
    </row>
    <row r="134" spans="2:8" x14ac:dyDescent="0.2">
      <c r="B134" s="155" t="str">
        <f>"GMI = " &amp; REPT(" ",15) &amp; E98 &amp; " µS"</f>
        <v>GMI =                100 µS</v>
      </c>
      <c r="C134" s="40"/>
      <c r="D134" s="193"/>
      <c r="E134" s="193"/>
      <c r="F134" s="194">
        <f>VLOOKUP(E98,'Compensation References'!E1:P9,12,FALSE)</f>
        <v>2</v>
      </c>
      <c r="G134" s="160" t="s">
        <v>14</v>
      </c>
      <c r="H134" s="195"/>
    </row>
    <row r="135" spans="2:8" x14ac:dyDescent="0.2">
      <c r="B135" s="155" t="str">
        <f>"RVI = " &amp; REPT(" ",16) &amp; E100 &amp; " kΩ"</f>
        <v>RVI =                 25 kΩ</v>
      </c>
      <c r="C135" s="40"/>
      <c r="D135" s="193"/>
      <c r="E135" s="193"/>
      <c r="F135" s="194">
        <f>VLOOKUP(E100,'Compensation References'!I2:P65,8,FALSE)</f>
        <v>5</v>
      </c>
      <c r="G135" s="160" t="s">
        <v>14</v>
      </c>
      <c r="H135" s="195"/>
    </row>
    <row r="136" spans="2:8" ht="28.5" x14ac:dyDescent="0.2">
      <c r="B136" s="155" t="str">
        <f>"CZI_MULT = " &amp; REPT(" ",3) &amp; E102</f>
        <v>CZI_MULT =    80</v>
      </c>
      <c r="C136" s="40"/>
      <c r="D136" s="193"/>
      <c r="E136" s="193"/>
      <c r="F136" s="194">
        <f>VLOOKUP(E102,'Compensation References'!M2:P3,4,FALSE)</f>
        <v>0</v>
      </c>
      <c r="G136" s="160" t="s">
        <v>14</v>
      </c>
      <c r="H136" s="161" t="s">
        <v>349</v>
      </c>
    </row>
    <row r="137" spans="2:8" x14ac:dyDescent="0.2">
      <c r="B137" s="155" t="str">
        <f>"CZI = " &amp; REPT(" ",16) &amp; E103 &amp; " pF"</f>
        <v>CZI =                 106.56 pF</v>
      </c>
      <c r="C137" s="40"/>
      <c r="D137" s="193"/>
      <c r="E137" s="193"/>
      <c r="F137" s="194">
        <f>VLOOKUP(E103,'Compensation References'!N2:P17,3,FALSE)</f>
        <v>4</v>
      </c>
      <c r="G137" s="160" t="s">
        <v>14</v>
      </c>
      <c r="H137" s="195" t="s">
        <v>174</v>
      </c>
    </row>
    <row r="138" spans="2:8" x14ac:dyDescent="0.2">
      <c r="B138" s="155" t="str">
        <f>"CPI = " &amp; REPT(" ",16) &amp; E105 &amp; " pF"</f>
        <v>CPI =                 3.2 pF</v>
      </c>
      <c r="C138" s="40"/>
      <c r="D138" s="193"/>
      <c r="E138" s="193"/>
      <c r="F138" s="194">
        <f>VLOOKUP(E105,'Compensation References'!K2:P33,6,FALSE)</f>
        <v>1</v>
      </c>
      <c r="G138" s="160" t="s">
        <v>14</v>
      </c>
      <c r="H138" s="195"/>
    </row>
    <row r="139" spans="2:8" x14ac:dyDescent="0.2">
      <c r="B139" s="155" t="str">
        <f>"GMV = " &amp; REPT(" ",13) &amp; E114 &amp; " µS"</f>
        <v>GMV =              100 µS</v>
      </c>
      <c r="C139" s="40"/>
      <c r="D139" s="193"/>
      <c r="E139" s="193"/>
      <c r="F139" s="194">
        <f>VLOOKUP(E114,'Compensation References'!D1:P9,13,FALSE)</f>
        <v>2</v>
      </c>
      <c r="G139" s="160" t="s">
        <v>14</v>
      </c>
      <c r="H139" s="195"/>
    </row>
    <row r="140" spans="2:8" x14ac:dyDescent="0.2">
      <c r="B140" s="155" t="str">
        <f>"RVV = " &amp; REPT(" ",14) &amp; E116 &amp; " kΩ"</f>
        <v>RVV =               35 kΩ</v>
      </c>
      <c r="C140" s="40"/>
      <c r="D140" s="193"/>
      <c r="E140" s="193"/>
      <c r="F140" s="194">
        <f>VLOOKUP(E116,'Compensation References'!F2:P65,11,FALSE)</f>
        <v>7</v>
      </c>
      <c r="G140" s="160" t="s">
        <v>14</v>
      </c>
      <c r="H140" s="195"/>
    </row>
    <row r="141" spans="2:8" x14ac:dyDescent="0.2">
      <c r="B141" s="155" t="str">
        <f>"CZV = " &amp; REPT(" ",15) &amp; E118 &amp; " pF"</f>
        <v>CZV =                1000 pF</v>
      </c>
      <c r="C141" s="40"/>
      <c r="D141" s="193"/>
      <c r="E141" s="193"/>
      <c r="F141" s="194">
        <f>VLOOKUP(E118,'Compensation References'!O2:P17,2,FALSE)</f>
        <v>2</v>
      </c>
      <c r="G141" s="160" t="s">
        <v>14</v>
      </c>
      <c r="H141" s="195" t="s">
        <v>175</v>
      </c>
    </row>
    <row r="142" spans="2:8" ht="15" thickBot="1" x14ac:dyDescent="0.25">
      <c r="B142" s="196" t="str">
        <f>"CPV = " &amp; REPT(" ",14) &amp; E120 &amp; " pF"</f>
        <v>CPV =               6.25 pF</v>
      </c>
      <c r="C142" s="53"/>
      <c r="D142" s="197"/>
      <c r="E142" s="197"/>
      <c r="F142" s="198">
        <f>VLOOKUP(E120,'Compensation References'!H2:P33,9,FALSE)</f>
        <v>1</v>
      </c>
      <c r="G142" s="199" t="s">
        <v>14</v>
      </c>
      <c r="H142" s="200"/>
    </row>
    <row r="143" spans="2:8" x14ac:dyDescent="0.2">
      <c r="B143" s="300" t="s">
        <v>794</v>
      </c>
      <c r="C143" s="300"/>
      <c r="D143" s="300"/>
      <c r="E143" s="300"/>
    </row>
    <row r="144" spans="2:8" x14ac:dyDescent="0.2">
      <c r="B144" s="37" t="s">
        <v>789</v>
      </c>
      <c r="C144" s="286">
        <f>'Bode Plot'!$P$40</f>
        <v>43.171431331197418</v>
      </c>
      <c r="D144" s="37" t="s">
        <v>11</v>
      </c>
    </row>
    <row r="145" spans="2:4" x14ac:dyDescent="0.2">
      <c r="B145" s="37" t="s">
        <v>790</v>
      </c>
      <c r="C145" s="286">
        <f>'Bode Plot'!$Q$40</f>
        <v>92.558461363113551</v>
      </c>
      <c r="D145" s="37" t="s">
        <v>793</v>
      </c>
    </row>
    <row r="146" spans="2:4" x14ac:dyDescent="0.2">
      <c r="B146" s="37" t="s">
        <v>791</v>
      </c>
      <c r="C146" s="286">
        <f>'Bode Plot'!$R$40</f>
        <v>-23.947598723411915</v>
      </c>
      <c r="D146" s="37" t="s">
        <v>792</v>
      </c>
    </row>
  </sheetData>
  <sheetProtection algorithmName="SHA-512" hashValue="0BDExYi13KXEVwQqlrBPJ9HrB36d1tvj7UAisYc41L3mu1tS++mzoqmnk0GqkK3n1eAz10B25c+GVURzop0SZg==" saltValue="yy0rAiNT4DU92fSKbI2Cbg==" spinCount="100000" sheet="1" objects="1" scenarios="1"/>
  <mergeCells count="21">
    <mergeCell ref="B143:E143"/>
    <mergeCell ref="B1:H1"/>
    <mergeCell ref="J12:J25"/>
    <mergeCell ref="B89:H91"/>
    <mergeCell ref="J71:L76"/>
    <mergeCell ref="J77:L77"/>
    <mergeCell ref="B77:H77"/>
    <mergeCell ref="B76:H76"/>
    <mergeCell ref="B88:H88"/>
    <mergeCell ref="B17:H17"/>
    <mergeCell ref="B18:H18"/>
    <mergeCell ref="B31:H31"/>
    <mergeCell ref="B32:H32"/>
    <mergeCell ref="B58:H58"/>
    <mergeCell ref="B57:H57"/>
    <mergeCell ref="B64:H64"/>
    <mergeCell ref="B97:H97"/>
    <mergeCell ref="B96:H96"/>
    <mergeCell ref="B132:H132"/>
    <mergeCell ref="B131:H131"/>
    <mergeCell ref="B65:H65"/>
  </mergeCells>
  <conditionalFormatting sqref="C5">
    <cfRule type="cellIs" dxfId="101" priority="20" operator="lessThan">
      <formula>1.8</formula>
    </cfRule>
    <cfRule type="cellIs" dxfId="100" priority="15" operator="between">
      <formula>1.8</formula>
      <formula>4</formula>
    </cfRule>
    <cfRule type="cellIs" dxfId="99" priority="16" operator="greaterThan">
      <formula>16</formula>
    </cfRule>
  </conditionalFormatting>
  <conditionalFormatting sqref="C6">
    <cfRule type="cellIs" dxfId="98" priority="13" operator="greaterThan">
      <formula>5.5</formula>
    </cfRule>
    <cfRule type="cellIs" dxfId="97" priority="14" operator="lessThan">
      <formula>0.6</formula>
    </cfRule>
  </conditionalFormatting>
  <conditionalFormatting sqref="D11">
    <cfRule type="cellIs" dxfId="96" priority="119" operator="greaterThan">
      <formula>$D$4</formula>
    </cfRule>
  </conditionalFormatting>
  <conditionalFormatting sqref="D55">
    <cfRule type="cellIs" dxfId="95" priority="11" operator="greaterThan">
      <formula>$C$13</formula>
    </cfRule>
  </conditionalFormatting>
  <conditionalFormatting sqref="D106:F106">
    <cfRule type="cellIs" dxfId="94" priority="5" operator="greaterThan">
      <formula>$D$93</formula>
    </cfRule>
  </conditionalFormatting>
  <conditionalFormatting sqref="E72">
    <cfRule type="cellIs" dxfId="93" priority="1" operator="lessThan">
      <formula>$E$69*2</formula>
    </cfRule>
  </conditionalFormatting>
  <conditionalFormatting sqref="E100">
    <cfRule type="cellIs" dxfId="92" priority="76" operator="greaterThan">
      <formula>$D$99</formula>
    </cfRule>
  </conditionalFormatting>
  <conditionalFormatting sqref="E116">
    <cfRule type="cellIs" dxfId="89" priority="118" operator="greaterThan">
      <formula>$D$115</formula>
    </cfRule>
  </conditionalFormatting>
  <conditionalFormatting sqref="F8">
    <cfRule type="cellIs" dxfId="88" priority="18" operator="lessThan">
      <formula>0.25</formula>
    </cfRule>
    <cfRule type="cellIs" dxfId="87" priority="17" operator="greaterThan">
      <formula>0.7</formula>
    </cfRule>
  </conditionalFormatting>
  <conditionalFormatting sqref="F26">
    <cfRule type="cellIs" dxfId="86" priority="120" operator="lessThan">
      <formula>$D$4*0.05</formula>
    </cfRule>
  </conditionalFormatting>
  <conditionalFormatting sqref="F81">
    <cfRule type="cellIs" dxfId="85" priority="33" operator="greaterThan">
      <formula>$C$16/3</formula>
    </cfRule>
  </conditionalFormatting>
  <conditionalFormatting sqref="F83">
    <cfRule type="cellIs" dxfId="84" priority="9" operator="lessThan">
      <formula>2</formula>
    </cfRule>
  </conditionalFormatting>
  <conditionalFormatting sqref="F85">
    <cfRule type="cellIs" dxfId="83" priority="42" operator="greaterThan">
      <formula>$C$15</formula>
    </cfRule>
    <cfRule type="cellIs" dxfId="82" priority="43" operator="greaterThan">
      <formula>$C$14</formula>
    </cfRule>
  </conditionalFormatting>
  <conditionalFormatting sqref="F109">
    <cfRule type="cellIs" dxfId="81" priority="6" operator="greaterThan">
      <formula>$C$16/3</formula>
    </cfRule>
  </conditionalFormatting>
  <conditionalFormatting sqref="F125">
    <cfRule type="cellIs" dxfId="80" priority="4" operator="lessThan">
      <formula>2</formula>
    </cfRule>
  </conditionalFormatting>
  <conditionalFormatting sqref="F127">
    <cfRule type="cellIs" dxfId="79" priority="2" operator="greaterThan">
      <formula>$C$15</formula>
    </cfRule>
    <cfRule type="cellIs" dxfId="78" priority="3" operator="greaterThan">
      <formula>$C$14</formula>
    </cfRule>
  </conditionalFormatting>
  <conditionalFormatting sqref="K80:K110">
    <cfRule type="cellIs" dxfId="77" priority="73" operator="lessThan">
      <formula>$D$93</formula>
    </cfRule>
    <cfRule type="cellIs" dxfId="76" priority="74" operator="greaterThan">
      <formula>$D$93</formula>
    </cfRule>
  </conditionalFormatting>
  <conditionalFormatting sqref="L80:L110">
    <cfRule type="cellIs" dxfId="75" priority="60" operator="greaterThan">
      <formula>M80</formula>
    </cfRule>
    <cfRule type="cellIs" dxfId="74" priority="61" operator="lessThan">
      <formula>M80</formula>
    </cfRule>
  </conditionalFormatting>
  <conditionalFormatting sqref="L96:L108">
    <cfRule type="cellIs" dxfId="73" priority="94" operator="greaterThan">
      <formula>M97</formula>
    </cfRule>
    <cfRule type="cellIs" dxfId="72" priority="95" operator="lessThan">
      <formula>M97</formula>
    </cfRule>
  </conditionalFormatting>
  <conditionalFormatting sqref="L109">
    <cfRule type="cellIs" dxfId="71" priority="84" operator="greaterThan">
      <formula>#REF!</formula>
    </cfRule>
    <cfRule type="cellIs" dxfId="70" priority="85" operator="lessThan">
      <formula>#REF!</formula>
    </cfRule>
  </conditionalFormatting>
  <conditionalFormatting sqref="L110">
    <cfRule type="cellIs" dxfId="69" priority="80" operator="greaterThan">
      <formula>M110</formula>
    </cfRule>
    <cfRule type="cellIs" dxfId="68" priority="81" operator="lessThan">
      <formula>M110</formula>
    </cfRule>
  </conditionalFormatting>
  <dataValidations count="1">
    <dataValidation type="list" allowBlank="1" showInputMessage="1" showErrorMessage="1" sqref="E78" xr:uid="{00000000-0002-0000-0000-000000000000}">
      <formula1>$J$80:$J$110</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Visio.Drawing.11" shapeId="1047" r:id="rId4">
          <objectPr defaultSize="0" autoPict="0" r:id="rId5">
            <anchor moveWithCells="1">
              <from>
                <xdr:col>5</xdr:col>
                <xdr:colOff>0</xdr:colOff>
                <xdr:row>142</xdr:row>
                <xdr:rowOff>171450</xdr:rowOff>
              </from>
              <to>
                <xdr:col>7</xdr:col>
                <xdr:colOff>7991475</xdr:colOff>
                <xdr:row>172</xdr:row>
                <xdr:rowOff>9525</xdr:rowOff>
              </to>
            </anchor>
          </objectPr>
        </oleObject>
      </mc:Choice>
      <mc:Fallback>
        <oleObject progId="Visio.Drawing.11" shapeId="1047" r:id="rId4"/>
      </mc:Fallback>
    </mc:AlternateContent>
  </oleObjects>
  <extLst>
    <ext xmlns:x14="http://schemas.microsoft.com/office/spreadsheetml/2009/9/main" uri="{78C0D931-6437-407d-A8EE-F0AAD7539E65}">
      <x14:conditionalFormattings>
        <x14:conditionalFormatting xmlns:xm="http://schemas.microsoft.com/office/excel/2006/main">
          <x14:cfRule type="cellIs" priority="7" operator="greaterThan" id="{F8388281-D9AC-4009-B657-0FFF0AB56577}">
            <xm:f>'Compensation References'!$M$2</xm:f>
            <x14:dxf>
              <font>
                <color rgb="FF9C0006"/>
              </font>
              <fill>
                <patternFill>
                  <bgColor rgb="FFFFC7CE"/>
                </patternFill>
              </fill>
            </x14:dxf>
          </x14:cfRule>
          <x14:cfRule type="cellIs" priority="8" operator="lessThan" id="{BC1B7E67-7631-4540-87D5-FEB3526BE421}">
            <xm:f>'Compensation References'!$M$2</xm:f>
            <x14:dxf>
              <font>
                <color rgb="FF9C0006"/>
              </font>
              <fill>
                <patternFill>
                  <bgColor rgb="FFFFC7CE"/>
                </patternFill>
              </fill>
            </x14:dxf>
          </x14:cfRule>
          <xm:sqref>E102</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00000000-0002-0000-0000-000001000000}">
          <x14:formula1>
            <xm:f>'Compensation References'!$R$2:$R$13</xm:f>
          </x14:formula1>
          <xm:sqref>C16:C17 D17:F17</xm:sqref>
        </x14:dataValidation>
        <x14:dataValidation type="list" allowBlank="1" showInputMessage="1" showErrorMessage="1" xr:uid="{00000000-0002-0000-0000-000002000000}">
          <x14:formula1>
            <xm:f>'Compensation References'!$E$2:$E$5</xm:f>
          </x14:formula1>
          <xm:sqref>E98</xm:sqref>
        </x14:dataValidation>
        <x14:dataValidation type="list" allowBlank="1" showInputMessage="1" showErrorMessage="1" xr:uid="{00000000-0002-0000-0000-000003000000}">
          <x14:formula1>
            <xm:f>'Compensation References'!$I$2:$I$65</xm:f>
          </x14:formula1>
          <xm:sqref>E100</xm:sqref>
        </x14:dataValidation>
        <x14:dataValidation type="list" allowBlank="1" showInputMessage="1" showErrorMessage="1" xr:uid="{00000000-0002-0000-0000-000004000000}">
          <x14:formula1>
            <xm:f>'Compensation References'!$K$2:$K$33</xm:f>
          </x14:formula1>
          <xm:sqref>E105</xm:sqref>
        </x14:dataValidation>
        <x14:dataValidation type="list" allowBlank="1" showInputMessage="1" showErrorMessage="1" xr:uid="{00000000-0002-0000-0000-000005000000}">
          <x14:formula1>
            <xm:f>'Compensation References'!$N$2:$N$17</xm:f>
          </x14:formula1>
          <xm:sqref>E103</xm:sqref>
        </x14:dataValidation>
        <x14:dataValidation type="list" allowBlank="1" showInputMessage="1" showErrorMessage="1" xr:uid="{00000000-0002-0000-0000-000006000000}">
          <x14:formula1>
            <xm:f>'Compensation References'!$D$2:$D$5</xm:f>
          </x14:formula1>
          <xm:sqref>E114</xm:sqref>
        </x14:dataValidation>
        <x14:dataValidation type="list" allowBlank="1" showInputMessage="1" showErrorMessage="1" xr:uid="{00000000-0002-0000-0000-000007000000}">
          <x14:formula1>
            <xm:f>'Compensation References'!$F$2:$F$65</xm:f>
          </x14:formula1>
          <xm:sqref>E116</xm:sqref>
        </x14:dataValidation>
        <x14:dataValidation type="list" allowBlank="1" showInputMessage="1" showErrorMessage="1" xr:uid="{00000000-0002-0000-0000-000008000000}">
          <x14:formula1>
            <xm:f>'Compensation References'!$O$2:$O$17</xm:f>
          </x14:formula1>
          <xm:sqref>E118</xm:sqref>
        </x14:dataValidation>
        <x14:dataValidation type="list" allowBlank="1" showInputMessage="1" showErrorMessage="1" xr:uid="{00000000-0002-0000-0000-000009000000}">
          <x14:formula1>
            <xm:f>'Compensation References'!$H$2:$H$33</xm:f>
          </x14:formula1>
          <xm:sqref>E120</xm:sqref>
        </x14:dataValidation>
        <x14:dataValidation type="list" allowBlank="1" showInputMessage="1" showErrorMessage="1" xr:uid="{00000000-0002-0000-0000-00000A000000}">
          <x14:formula1>
            <xm:f>'Compensation References'!$M$2:$M$3</xm:f>
          </x14:formula1>
          <xm:sqref>E102</xm:sqref>
        </x14:dataValidation>
        <x14:dataValidation type="list" allowBlank="1" showInputMessage="1" showErrorMessage="1" xr:uid="{00000000-0002-0000-0000-00000B000000}">
          <x14:formula1>
            <xm:f>'Compensation References'!$Q$2:$Q$5</xm:f>
          </x14:formula1>
          <xm:sqref>C10</xm:sqref>
        </x14:dataValidation>
        <x14:dataValidation type="list" allowBlank="1" showInputMessage="1" showErrorMessage="1" xr:uid="{00000000-0002-0000-0000-00000C000000}">
          <x14:formula1>
            <xm:f>'Compensation References'!$T$2:$T$5</xm:f>
          </x14:formula1>
          <xm:sqref>E7</xm:sqref>
        </x14:dataValidation>
        <x14:dataValidation type="list" allowBlank="1" showInputMessage="1" showErrorMessage="1" xr:uid="{00000000-0002-0000-0000-00000D000000}">
          <x14:formula1>
            <xm:f>'Compensation References'!$A$2:$A$4</xm:f>
          </x14:formula1>
          <xm:sqref>C3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U65"/>
  <sheetViews>
    <sheetView workbookViewId="0">
      <selection activeCell="C39" sqref="C39"/>
    </sheetView>
  </sheetViews>
  <sheetFormatPr defaultRowHeight="15" x14ac:dyDescent="0.25"/>
  <cols>
    <col min="1" max="1" width="11.5703125" bestFit="1" customWidth="1"/>
    <col min="2" max="3" width="11.5703125" customWidth="1"/>
    <col min="18" max="18" width="10.85546875" customWidth="1"/>
  </cols>
  <sheetData>
    <row r="1" spans="1:21" x14ac:dyDescent="0.25">
      <c r="A1" t="s">
        <v>192</v>
      </c>
      <c r="B1" t="s">
        <v>196</v>
      </c>
      <c r="C1" t="s">
        <v>197</v>
      </c>
      <c r="D1" t="s">
        <v>13</v>
      </c>
      <c r="E1" t="s">
        <v>1</v>
      </c>
      <c r="F1" t="s">
        <v>2</v>
      </c>
      <c r="G1" t="s">
        <v>3</v>
      </c>
      <c r="H1" t="s">
        <v>4</v>
      </c>
      <c r="I1" t="s">
        <v>5</v>
      </c>
      <c r="J1" t="s">
        <v>6</v>
      </c>
      <c r="K1" t="s">
        <v>7</v>
      </c>
      <c r="L1" t="s">
        <v>8</v>
      </c>
      <c r="M1" t="s">
        <v>127</v>
      </c>
      <c r="N1" t="s">
        <v>112</v>
      </c>
      <c r="O1" t="s">
        <v>113</v>
      </c>
      <c r="P1" t="s">
        <v>14</v>
      </c>
      <c r="Q1" t="s">
        <v>131</v>
      </c>
      <c r="R1" t="s">
        <v>37</v>
      </c>
      <c r="T1" t="s">
        <v>15</v>
      </c>
      <c r="U1" t="s">
        <v>130</v>
      </c>
    </row>
    <row r="2" spans="1:21" x14ac:dyDescent="0.25">
      <c r="A2" t="s">
        <v>193</v>
      </c>
      <c r="B2">
        <v>40</v>
      </c>
      <c r="C2">
        <v>6.1550000000000002</v>
      </c>
      <c r="D2">
        <v>25</v>
      </c>
      <c r="E2">
        <v>25</v>
      </c>
      <c r="F2">
        <v>0</v>
      </c>
      <c r="G2">
        <v>0</v>
      </c>
      <c r="H2">
        <v>0</v>
      </c>
      <c r="I2">
        <v>0</v>
      </c>
      <c r="J2">
        <v>0</v>
      </c>
      <c r="K2">
        <v>0</v>
      </c>
      <c r="L2">
        <v>800</v>
      </c>
      <c r="M2">
        <f>L2*'Device Calculator'!E$98/10^3</f>
        <v>80</v>
      </c>
      <c r="N2">
        <f>J2*('Device Calculator'!E$102)</f>
        <v>0</v>
      </c>
      <c r="O2">
        <f>G2*4*10^6*'Device Calculator'!E$114*10^-6</f>
        <v>0</v>
      </c>
      <c r="P2">
        <v>0</v>
      </c>
      <c r="Q2">
        <v>1</v>
      </c>
      <c r="R2">
        <v>225</v>
      </c>
      <c r="T2">
        <v>1</v>
      </c>
      <c r="U2">
        <v>1</v>
      </c>
    </row>
    <row r="3" spans="1:21" x14ac:dyDescent="0.25">
      <c r="A3" t="s">
        <v>194</v>
      </c>
      <c r="B3">
        <v>20</v>
      </c>
      <c r="C3">
        <f>6.155*2</f>
        <v>12.31</v>
      </c>
      <c r="D3">
        <v>50</v>
      </c>
      <c r="E3">
        <v>50</v>
      </c>
      <c r="F3">
        <f>F2+5</f>
        <v>5</v>
      </c>
      <c r="G3">
        <f>G2+1.25</f>
        <v>1.25</v>
      </c>
      <c r="H3">
        <f>H2+6.25</f>
        <v>6.25</v>
      </c>
      <c r="I3">
        <f>I2+5</f>
        <v>5</v>
      </c>
      <c r="J3">
        <f>J2+0.333</f>
        <v>0.33300000000000002</v>
      </c>
      <c r="K3">
        <f>K2+3.2</f>
        <v>3.2</v>
      </c>
      <c r="L3">
        <v>1600</v>
      </c>
      <c r="M3">
        <f>L3*'Device Calculator'!E$98/10^3</f>
        <v>160</v>
      </c>
      <c r="N3">
        <f>J3*('Device Calculator'!E$102)</f>
        <v>26.64</v>
      </c>
      <c r="O3">
        <f>G3*4*10^6*'Device Calculator'!E$114*10^-6</f>
        <v>500</v>
      </c>
      <c r="P3">
        <f>P2+1</f>
        <v>1</v>
      </c>
      <c r="Q3">
        <v>2</v>
      </c>
      <c r="R3">
        <v>275</v>
      </c>
      <c r="T3">
        <v>0.5</v>
      </c>
      <c r="U3">
        <v>2</v>
      </c>
    </row>
    <row r="4" spans="1:21" x14ac:dyDescent="0.25">
      <c r="A4" t="s">
        <v>195</v>
      </c>
      <c r="B4">
        <v>10</v>
      </c>
      <c r="C4">
        <f>6.155*2</f>
        <v>12.31</v>
      </c>
      <c r="D4">
        <v>100</v>
      </c>
      <c r="E4">
        <v>100</v>
      </c>
      <c r="F4">
        <f t="shared" ref="F4:F65" si="0">F3+5</f>
        <v>10</v>
      </c>
      <c r="G4">
        <f t="shared" ref="G4:G17" si="1">G3+1.25</f>
        <v>2.5</v>
      </c>
      <c r="H4">
        <f t="shared" ref="H4:H33" si="2">H3+6.25</f>
        <v>12.5</v>
      </c>
      <c r="I4">
        <f t="shared" ref="I4:I65" si="3">I3+5</f>
        <v>10</v>
      </c>
      <c r="J4">
        <f t="shared" ref="J4:J17" si="4">J3+0.333</f>
        <v>0.66600000000000004</v>
      </c>
      <c r="K4">
        <f t="shared" ref="K4:K33" si="5">K3+3.2</f>
        <v>6.4</v>
      </c>
      <c r="N4">
        <f>J4*('Device Calculator'!E$102)</f>
        <v>53.28</v>
      </c>
      <c r="O4">
        <f>G4*4*10^6*'Device Calculator'!E$114*10^-6</f>
        <v>1000</v>
      </c>
      <c r="P4">
        <f t="shared" ref="P4:P65" si="6">P3+1</f>
        <v>2</v>
      </c>
      <c r="Q4">
        <v>3</v>
      </c>
      <c r="R4">
        <v>325</v>
      </c>
      <c r="T4">
        <v>0.25</v>
      </c>
      <c r="U4">
        <v>3</v>
      </c>
    </row>
    <row r="5" spans="1:21" x14ac:dyDescent="0.25">
      <c r="D5">
        <v>200</v>
      </c>
      <c r="E5">
        <v>200</v>
      </c>
      <c r="F5">
        <f t="shared" si="0"/>
        <v>15</v>
      </c>
      <c r="G5">
        <f t="shared" si="1"/>
        <v>3.75</v>
      </c>
      <c r="H5">
        <f t="shared" si="2"/>
        <v>18.75</v>
      </c>
      <c r="I5">
        <f t="shared" si="3"/>
        <v>15</v>
      </c>
      <c r="J5">
        <f t="shared" si="4"/>
        <v>0.99900000000000011</v>
      </c>
      <c r="K5">
        <f t="shared" si="5"/>
        <v>9.6000000000000014</v>
      </c>
      <c r="N5">
        <f>J5*('Device Calculator'!E$102)</f>
        <v>79.920000000000016</v>
      </c>
      <c r="O5">
        <f>G5*4*10^6*'Device Calculator'!E$114*10^-6</f>
        <v>1500</v>
      </c>
      <c r="P5">
        <f t="shared" si="6"/>
        <v>3</v>
      </c>
      <c r="Q5">
        <v>4</v>
      </c>
      <c r="R5">
        <v>375</v>
      </c>
      <c r="T5">
        <v>0.125</v>
      </c>
      <c r="U5">
        <v>4</v>
      </c>
    </row>
    <row r="6" spans="1:21" x14ac:dyDescent="0.25">
      <c r="F6">
        <f t="shared" si="0"/>
        <v>20</v>
      </c>
      <c r="G6">
        <f t="shared" si="1"/>
        <v>5</v>
      </c>
      <c r="H6">
        <f t="shared" si="2"/>
        <v>25</v>
      </c>
      <c r="I6">
        <f t="shared" si="3"/>
        <v>20</v>
      </c>
      <c r="J6">
        <f t="shared" si="4"/>
        <v>1.3320000000000001</v>
      </c>
      <c r="K6">
        <f t="shared" si="5"/>
        <v>12.8</v>
      </c>
      <c r="N6">
        <f>J6*('Device Calculator'!E$102)</f>
        <v>106.56</v>
      </c>
      <c r="O6">
        <f>G6*4*10^6*'Device Calculator'!E$114*10^-6</f>
        <v>2000</v>
      </c>
      <c r="P6">
        <f t="shared" si="6"/>
        <v>4</v>
      </c>
      <c r="R6">
        <f>R2*2</f>
        <v>450</v>
      </c>
    </row>
    <row r="7" spans="1:21" x14ac:dyDescent="0.25">
      <c r="F7">
        <f t="shared" si="0"/>
        <v>25</v>
      </c>
      <c r="G7">
        <f t="shared" si="1"/>
        <v>6.25</v>
      </c>
      <c r="H7">
        <f t="shared" si="2"/>
        <v>31.25</v>
      </c>
      <c r="I7">
        <f t="shared" si="3"/>
        <v>25</v>
      </c>
      <c r="J7">
        <f t="shared" si="4"/>
        <v>1.665</v>
      </c>
      <c r="K7">
        <f t="shared" si="5"/>
        <v>16</v>
      </c>
      <c r="N7">
        <f>J7*('Device Calculator'!E$102)</f>
        <v>133.19999999999999</v>
      </c>
      <c r="O7">
        <f>G7*4*10^6*'Device Calculator'!E$114*10^-6</f>
        <v>2500</v>
      </c>
      <c r="P7">
        <f t="shared" si="6"/>
        <v>5</v>
      </c>
      <c r="R7">
        <f t="shared" ref="R7:R17" si="7">R3*2</f>
        <v>550</v>
      </c>
    </row>
    <row r="8" spans="1:21" x14ac:dyDescent="0.25">
      <c r="F8">
        <f t="shared" si="0"/>
        <v>30</v>
      </c>
      <c r="G8">
        <f t="shared" si="1"/>
        <v>7.5</v>
      </c>
      <c r="H8">
        <f t="shared" si="2"/>
        <v>37.5</v>
      </c>
      <c r="I8">
        <f t="shared" si="3"/>
        <v>30</v>
      </c>
      <c r="J8">
        <f t="shared" si="4"/>
        <v>1.998</v>
      </c>
      <c r="K8">
        <f t="shared" si="5"/>
        <v>19.2</v>
      </c>
      <c r="N8">
        <f>J8*('Device Calculator'!E$102)</f>
        <v>159.84</v>
      </c>
      <c r="O8">
        <f>G8*4*10^6*'Device Calculator'!E$114*10^-6</f>
        <v>3000</v>
      </c>
      <c r="P8">
        <f t="shared" si="6"/>
        <v>6</v>
      </c>
      <c r="R8">
        <f t="shared" si="7"/>
        <v>650</v>
      </c>
    </row>
    <row r="9" spans="1:21" x14ac:dyDescent="0.25">
      <c r="F9">
        <f t="shared" si="0"/>
        <v>35</v>
      </c>
      <c r="G9">
        <f t="shared" si="1"/>
        <v>8.75</v>
      </c>
      <c r="H9">
        <f t="shared" si="2"/>
        <v>43.75</v>
      </c>
      <c r="I9">
        <f t="shared" si="3"/>
        <v>35</v>
      </c>
      <c r="J9">
        <f t="shared" si="4"/>
        <v>2.331</v>
      </c>
      <c r="K9">
        <f t="shared" si="5"/>
        <v>22.4</v>
      </c>
      <c r="N9">
        <f>J9*('Device Calculator'!E$102)</f>
        <v>186.48</v>
      </c>
      <c r="O9">
        <f>G9*4*10^6*'Device Calculator'!E$114*10^-6</f>
        <v>3500</v>
      </c>
      <c r="P9">
        <f t="shared" si="6"/>
        <v>7</v>
      </c>
      <c r="R9">
        <f t="shared" si="7"/>
        <v>750</v>
      </c>
    </row>
    <row r="10" spans="1:21" x14ac:dyDescent="0.25">
      <c r="F10">
        <f t="shared" si="0"/>
        <v>40</v>
      </c>
      <c r="G10">
        <f t="shared" si="1"/>
        <v>10</v>
      </c>
      <c r="H10">
        <f t="shared" si="2"/>
        <v>50</v>
      </c>
      <c r="I10">
        <f t="shared" si="3"/>
        <v>40</v>
      </c>
      <c r="J10">
        <f t="shared" si="4"/>
        <v>2.6640000000000001</v>
      </c>
      <c r="K10">
        <f t="shared" si="5"/>
        <v>25.599999999999998</v>
      </c>
      <c r="N10">
        <f>J10*('Device Calculator'!E$102)</f>
        <v>213.12</v>
      </c>
      <c r="O10">
        <f>G10*4*10^6*'Device Calculator'!E$114*10^-6</f>
        <v>4000</v>
      </c>
      <c r="P10">
        <f t="shared" si="6"/>
        <v>8</v>
      </c>
      <c r="R10">
        <f t="shared" si="7"/>
        <v>900</v>
      </c>
    </row>
    <row r="11" spans="1:21" x14ac:dyDescent="0.25">
      <c r="F11">
        <f t="shared" si="0"/>
        <v>45</v>
      </c>
      <c r="G11">
        <f t="shared" si="1"/>
        <v>11.25</v>
      </c>
      <c r="H11">
        <f t="shared" si="2"/>
        <v>56.25</v>
      </c>
      <c r="I11">
        <f t="shared" si="3"/>
        <v>45</v>
      </c>
      <c r="J11">
        <f t="shared" si="4"/>
        <v>2.9970000000000003</v>
      </c>
      <c r="K11">
        <f t="shared" si="5"/>
        <v>28.799999999999997</v>
      </c>
      <c r="N11">
        <f>J11*('Device Calculator'!E$102)</f>
        <v>239.76000000000002</v>
      </c>
      <c r="O11">
        <f>G11*4*10^6*'Device Calculator'!E$114*10^-6</f>
        <v>4500</v>
      </c>
      <c r="P11">
        <f t="shared" si="6"/>
        <v>9</v>
      </c>
      <c r="R11">
        <f t="shared" si="7"/>
        <v>1100</v>
      </c>
    </row>
    <row r="12" spans="1:21" x14ac:dyDescent="0.25">
      <c r="F12">
        <f t="shared" si="0"/>
        <v>50</v>
      </c>
      <c r="G12">
        <f t="shared" si="1"/>
        <v>12.5</v>
      </c>
      <c r="H12">
        <f t="shared" si="2"/>
        <v>62.5</v>
      </c>
      <c r="I12">
        <f t="shared" si="3"/>
        <v>50</v>
      </c>
      <c r="J12">
        <f t="shared" si="4"/>
        <v>3.3300000000000005</v>
      </c>
      <c r="K12">
        <f t="shared" si="5"/>
        <v>31.999999999999996</v>
      </c>
      <c r="N12">
        <f>J12*('Device Calculator'!E$102)</f>
        <v>266.40000000000003</v>
      </c>
      <c r="O12">
        <f>G12*4*10^6*'Device Calculator'!E$114*10^-6</f>
        <v>5000</v>
      </c>
      <c r="P12">
        <f t="shared" si="6"/>
        <v>10</v>
      </c>
      <c r="R12">
        <f t="shared" si="7"/>
        <v>1300</v>
      </c>
    </row>
    <row r="13" spans="1:21" x14ac:dyDescent="0.25">
      <c r="F13">
        <f t="shared" si="0"/>
        <v>55</v>
      </c>
      <c r="G13">
        <f t="shared" si="1"/>
        <v>13.75</v>
      </c>
      <c r="H13">
        <f t="shared" si="2"/>
        <v>68.75</v>
      </c>
      <c r="I13">
        <f t="shared" si="3"/>
        <v>55</v>
      </c>
      <c r="J13">
        <f t="shared" si="4"/>
        <v>3.6630000000000007</v>
      </c>
      <c r="K13">
        <f t="shared" si="5"/>
        <v>35.199999999999996</v>
      </c>
      <c r="N13">
        <f>J13*('Device Calculator'!E$102)</f>
        <v>293.04000000000008</v>
      </c>
      <c r="O13">
        <f>G13*4*10^6*'Device Calculator'!E$114*10^-6</f>
        <v>5500</v>
      </c>
      <c r="P13">
        <f t="shared" si="6"/>
        <v>11</v>
      </c>
      <c r="R13">
        <f t="shared" si="7"/>
        <v>1500</v>
      </c>
    </row>
    <row r="14" spans="1:21" x14ac:dyDescent="0.25">
      <c r="F14">
        <f t="shared" si="0"/>
        <v>60</v>
      </c>
      <c r="G14">
        <f t="shared" si="1"/>
        <v>15</v>
      </c>
      <c r="H14">
        <f t="shared" si="2"/>
        <v>75</v>
      </c>
      <c r="I14">
        <f t="shared" si="3"/>
        <v>60</v>
      </c>
      <c r="J14">
        <f t="shared" si="4"/>
        <v>3.9960000000000009</v>
      </c>
      <c r="K14">
        <f t="shared" si="5"/>
        <v>38.4</v>
      </c>
      <c r="N14">
        <f>J14*('Device Calculator'!E$102)</f>
        <v>319.68000000000006</v>
      </c>
      <c r="O14">
        <f>G14*4*10^6*'Device Calculator'!E$114*10^-6</f>
        <v>6000</v>
      </c>
      <c r="P14">
        <f t="shared" si="6"/>
        <v>12</v>
      </c>
      <c r="R14">
        <f t="shared" si="7"/>
        <v>1800</v>
      </c>
    </row>
    <row r="15" spans="1:21" x14ac:dyDescent="0.25">
      <c r="F15">
        <f t="shared" si="0"/>
        <v>65</v>
      </c>
      <c r="G15">
        <f t="shared" si="1"/>
        <v>16.25</v>
      </c>
      <c r="H15">
        <f t="shared" si="2"/>
        <v>81.25</v>
      </c>
      <c r="I15">
        <f t="shared" si="3"/>
        <v>65</v>
      </c>
      <c r="J15">
        <f t="shared" si="4"/>
        <v>4.3290000000000006</v>
      </c>
      <c r="K15">
        <f t="shared" si="5"/>
        <v>41.6</v>
      </c>
      <c r="N15">
        <f>J15*('Device Calculator'!E$102)</f>
        <v>346.32000000000005</v>
      </c>
      <c r="O15">
        <f>G15*4*10^6*'Device Calculator'!E$114*10^-6</f>
        <v>6500</v>
      </c>
      <c r="P15">
        <f t="shared" si="6"/>
        <v>13</v>
      </c>
      <c r="R15">
        <f t="shared" si="7"/>
        <v>2200</v>
      </c>
    </row>
    <row r="16" spans="1:21" x14ac:dyDescent="0.25">
      <c r="F16">
        <f t="shared" si="0"/>
        <v>70</v>
      </c>
      <c r="G16">
        <f t="shared" si="1"/>
        <v>17.5</v>
      </c>
      <c r="H16">
        <f t="shared" si="2"/>
        <v>87.5</v>
      </c>
      <c r="I16">
        <f t="shared" si="3"/>
        <v>70</v>
      </c>
      <c r="J16">
        <f t="shared" si="4"/>
        <v>4.6620000000000008</v>
      </c>
      <c r="K16">
        <f t="shared" si="5"/>
        <v>44.800000000000004</v>
      </c>
      <c r="N16">
        <f>J16*('Device Calculator'!E$102)</f>
        <v>372.96000000000004</v>
      </c>
      <c r="O16">
        <f>G16*4*10^6*'Device Calculator'!E$114*10^-6</f>
        <v>7000</v>
      </c>
      <c r="P16">
        <f t="shared" si="6"/>
        <v>14</v>
      </c>
      <c r="R16">
        <f t="shared" si="7"/>
        <v>2600</v>
      </c>
    </row>
    <row r="17" spans="6:18" x14ac:dyDescent="0.25">
      <c r="F17">
        <f t="shared" si="0"/>
        <v>75</v>
      </c>
      <c r="G17">
        <f t="shared" si="1"/>
        <v>18.75</v>
      </c>
      <c r="H17">
        <f t="shared" si="2"/>
        <v>93.75</v>
      </c>
      <c r="I17">
        <f t="shared" si="3"/>
        <v>75</v>
      </c>
      <c r="J17">
        <f t="shared" si="4"/>
        <v>4.995000000000001</v>
      </c>
      <c r="K17">
        <f t="shared" si="5"/>
        <v>48.000000000000007</v>
      </c>
      <c r="N17">
        <f>J17*('Device Calculator'!E$102)</f>
        <v>399.60000000000008</v>
      </c>
      <c r="O17">
        <f>G17*4*10^6*'Device Calculator'!E$114*10^-6</f>
        <v>7500</v>
      </c>
      <c r="P17">
        <f t="shared" si="6"/>
        <v>15</v>
      </c>
      <c r="R17">
        <f t="shared" si="7"/>
        <v>3000</v>
      </c>
    </row>
    <row r="18" spans="6:18" x14ac:dyDescent="0.25">
      <c r="F18">
        <f t="shared" si="0"/>
        <v>80</v>
      </c>
      <c r="H18">
        <f t="shared" si="2"/>
        <v>100</v>
      </c>
      <c r="I18">
        <f t="shared" si="3"/>
        <v>80</v>
      </c>
      <c r="K18">
        <f t="shared" si="5"/>
        <v>51.20000000000001</v>
      </c>
      <c r="P18">
        <f t="shared" si="6"/>
        <v>16</v>
      </c>
    </row>
    <row r="19" spans="6:18" x14ac:dyDescent="0.25">
      <c r="F19">
        <f t="shared" si="0"/>
        <v>85</v>
      </c>
      <c r="H19">
        <f t="shared" si="2"/>
        <v>106.25</v>
      </c>
      <c r="I19">
        <f t="shared" si="3"/>
        <v>85</v>
      </c>
      <c r="K19">
        <f t="shared" si="5"/>
        <v>54.400000000000013</v>
      </c>
      <c r="P19">
        <f t="shared" si="6"/>
        <v>17</v>
      </c>
    </row>
    <row r="20" spans="6:18" x14ac:dyDescent="0.25">
      <c r="F20">
        <f t="shared" si="0"/>
        <v>90</v>
      </c>
      <c r="H20">
        <f t="shared" si="2"/>
        <v>112.5</v>
      </c>
      <c r="I20">
        <f t="shared" si="3"/>
        <v>90</v>
      </c>
      <c r="K20">
        <f t="shared" si="5"/>
        <v>57.600000000000016</v>
      </c>
      <c r="P20">
        <f t="shared" si="6"/>
        <v>18</v>
      </c>
    </row>
    <row r="21" spans="6:18" x14ac:dyDescent="0.25">
      <c r="F21">
        <f t="shared" si="0"/>
        <v>95</v>
      </c>
      <c r="H21">
        <f t="shared" si="2"/>
        <v>118.75</v>
      </c>
      <c r="I21">
        <f t="shared" si="3"/>
        <v>95</v>
      </c>
      <c r="K21">
        <f t="shared" si="5"/>
        <v>60.800000000000018</v>
      </c>
      <c r="P21">
        <f t="shared" si="6"/>
        <v>19</v>
      </c>
    </row>
    <row r="22" spans="6:18" x14ac:dyDescent="0.25">
      <c r="F22">
        <f t="shared" si="0"/>
        <v>100</v>
      </c>
      <c r="H22">
        <f t="shared" si="2"/>
        <v>125</v>
      </c>
      <c r="I22">
        <f t="shared" si="3"/>
        <v>100</v>
      </c>
      <c r="K22">
        <f t="shared" si="5"/>
        <v>64.000000000000014</v>
      </c>
      <c r="P22">
        <f t="shared" si="6"/>
        <v>20</v>
      </c>
    </row>
    <row r="23" spans="6:18" x14ac:dyDescent="0.25">
      <c r="F23">
        <f t="shared" si="0"/>
        <v>105</v>
      </c>
      <c r="H23">
        <f t="shared" si="2"/>
        <v>131.25</v>
      </c>
      <c r="I23">
        <f t="shared" si="3"/>
        <v>105</v>
      </c>
      <c r="K23">
        <f t="shared" si="5"/>
        <v>67.200000000000017</v>
      </c>
      <c r="P23">
        <f t="shared" si="6"/>
        <v>21</v>
      </c>
    </row>
    <row r="24" spans="6:18" x14ac:dyDescent="0.25">
      <c r="F24">
        <f t="shared" si="0"/>
        <v>110</v>
      </c>
      <c r="H24">
        <f t="shared" si="2"/>
        <v>137.5</v>
      </c>
      <c r="I24">
        <f t="shared" si="3"/>
        <v>110</v>
      </c>
      <c r="K24">
        <f t="shared" si="5"/>
        <v>70.40000000000002</v>
      </c>
      <c r="P24">
        <f t="shared" si="6"/>
        <v>22</v>
      </c>
    </row>
    <row r="25" spans="6:18" x14ac:dyDescent="0.25">
      <c r="F25">
        <f t="shared" si="0"/>
        <v>115</v>
      </c>
      <c r="H25">
        <f t="shared" si="2"/>
        <v>143.75</v>
      </c>
      <c r="I25">
        <f t="shared" si="3"/>
        <v>115</v>
      </c>
      <c r="K25">
        <f t="shared" si="5"/>
        <v>73.600000000000023</v>
      </c>
      <c r="P25">
        <f t="shared" si="6"/>
        <v>23</v>
      </c>
    </row>
    <row r="26" spans="6:18" x14ac:dyDescent="0.25">
      <c r="F26">
        <f t="shared" si="0"/>
        <v>120</v>
      </c>
      <c r="H26">
        <f t="shared" si="2"/>
        <v>150</v>
      </c>
      <c r="I26">
        <f t="shared" si="3"/>
        <v>120</v>
      </c>
      <c r="K26">
        <f t="shared" si="5"/>
        <v>76.800000000000026</v>
      </c>
      <c r="P26">
        <f t="shared" si="6"/>
        <v>24</v>
      </c>
    </row>
    <row r="27" spans="6:18" x14ac:dyDescent="0.25">
      <c r="F27">
        <f t="shared" si="0"/>
        <v>125</v>
      </c>
      <c r="H27">
        <f t="shared" si="2"/>
        <v>156.25</v>
      </c>
      <c r="I27">
        <f t="shared" si="3"/>
        <v>125</v>
      </c>
      <c r="K27">
        <f t="shared" si="5"/>
        <v>80.000000000000028</v>
      </c>
      <c r="P27">
        <f t="shared" si="6"/>
        <v>25</v>
      </c>
    </row>
    <row r="28" spans="6:18" x14ac:dyDescent="0.25">
      <c r="F28">
        <f t="shared" si="0"/>
        <v>130</v>
      </c>
      <c r="H28">
        <f t="shared" si="2"/>
        <v>162.5</v>
      </c>
      <c r="I28">
        <f t="shared" si="3"/>
        <v>130</v>
      </c>
      <c r="K28">
        <f t="shared" si="5"/>
        <v>83.200000000000031</v>
      </c>
      <c r="P28">
        <f t="shared" si="6"/>
        <v>26</v>
      </c>
    </row>
    <row r="29" spans="6:18" x14ac:dyDescent="0.25">
      <c r="F29">
        <f t="shared" si="0"/>
        <v>135</v>
      </c>
      <c r="H29">
        <f t="shared" si="2"/>
        <v>168.75</v>
      </c>
      <c r="I29">
        <f t="shared" si="3"/>
        <v>135</v>
      </c>
      <c r="K29">
        <f t="shared" si="5"/>
        <v>86.400000000000034</v>
      </c>
      <c r="P29">
        <f t="shared" si="6"/>
        <v>27</v>
      </c>
    </row>
    <row r="30" spans="6:18" x14ac:dyDescent="0.25">
      <c r="F30">
        <f t="shared" si="0"/>
        <v>140</v>
      </c>
      <c r="H30">
        <f t="shared" si="2"/>
        <v>175</v>
      </c>
      <c r="I30">
        <f t="shared" si="3"/>
        <v>140</v>
      </c>
      <c r="K30">
        <f t="shared" si="5"/>
        <v>89.600000000000037</v>
      </c>
      <c r="P30">
        <f t="shared" si="6"/>
        <v>28</v>
      </c>
    </row>
    <row r="31" spans="6:18" x14ac:dyDescent="0.25">
      <c r="F31">
        <f t="shared" si="0"/>
        <v>145</v>
      </c>
      <c r="H31">
        <f t="shared" si="2"/>
        <v>181.25</v>
      </c>
      <c r="I31">
        <f t="shared" si="3"/>
        <v>145</v>
      </c>
      <c r="K31">
        <f t="shared" si="5"/>
        <v>92.80000000000004</v>
      </c>
      <c r="P31">
        <f t="shared" si="6"/>
        <v>29</v>
      </c>
    </row>
    <row r="32" spans="6:18" x14ac:dyDescent="0.25">
      <c r="F32">
        <f t="shared" si="0"/>
        <v>150</v>
      </c>
      <c r="H32">
        <f t="shared" si="2"/>
        <v>187.5</v>
      </c>
      <c r="I32">
        <f t="shared" si="3"/>
        <v>150</v>
      </c>
      <c r="K32">
        <f t="shared" si="5"/>
        <v>96.000000000000043</v>
      </c>
      <c r="P32">
        <f t="shared" si="6"/>
        <v>30</v>
      </c>
    </row>
    <row r="33" spans="6:16" x14ac:dyDescent="0.25">
      <c r="F33">
        <f t="shared" si="0"/>
        <v>155</v>
      </c>
      <c r="H33">
        <f t="shared" si="2"/>
        <v>193.75</v>
      </c>
      <c r="I33">
        <f t="shared" si="3"/>
        <v>155</v>
      </c>
      <c r="K33">
        <f t="shared" si="5"/>
        <v>99.200000000000045</v>
      </c>
      <c r="P33">
        <f t="shared" si="6"/>
        <v>31</v>
      </c>
    </row>
    <row r="34" spans="6:16" x14ac:dyDescent="0.25">
      <c r="F34">
        <f t="shared" si="0"/>
        <v>160</v>
      </c>
      <c r="I34">
        <f t="shared" si="3"/>
        <v>160</v>
      </c>
      <c r="P34">
        <f t="shared" si="6"/>
        <v>32</v>
      </c>
    </row>
    <row r="35" spans="6:16" x14ac:dyDescent="0.25">
      <c r="F35">
        <f t="shared" si="0"/>
        <v>165</v>
      </c>
      <c r="I35">
        <f t="shared" si="3"/>
        <v>165</v>
      </c>
      <c r="P35">
        <f t="shared" si="6"/>
        <v>33</v>
      </c>
    </row>
    <row r="36" spans="6:16" x14ac:dyDescent="0.25">
      <c r="F36">
        <f t="shared" si="0"/>
        <v>170</v>
      </c>
      <c r="I36">
        <f t="shared" si="3"/>
        <v>170</v>
      </c>
      <c r="P36">
        <f t="shared" si="6"/>
        <v>34</v>
      </c>
    </row>
    <row r="37" spans="6:16" x14ac:dyDescent="0.25">
      <c r="F37">
        <f t="shared" si="0"/>
        <v>175</v>
      </c>
      <c r="I37">
        <f t="shared" si="3"/>
        <v>175</v>
      </c>
      <c r="P37">
        <f t="shared" si="6"/>
        <v>35</v>
      </c>
    </row>
    <row r="38" spans="6:16" x14ac:dyDescent="0.25">
      <c r="F38">
        <f t="shared" si="0"/>
        <v>180</v>
      </c>
      <c r="I38">
        <f t="shared" si="3"/>
        <v>180</v>
      </c>
      <c r="P38">
        <f t="shared" si="6"/>
        <v>36</v>
      </c>
    </row>
    <row r="39" spans="6:16" x14ac:dyDescent="0.25">
      <c r="F39">
        <f t="shared" si="0"/>
        <v>185</v>
      </c>
      <c r="I39">
        <f t="shared" si="3"/>
        <v>185</v>
      </c>
      <c r="P39">
        <f t="shared" si="6"/>
        <v>37</v>
      </c>
    </row>
    <row r="40" spans="6:16" x14ac:dyDescent="0.25">
      <c r="F40">
        <f t="shared" si="0"/>
        <v>190</v>
      </c>
      <c r="I40">
        <f t="shared" si="3"/>
        <v>190</v>
      </c>
      <c r="P40">
        <f t="shared" si="6"/>
        <v>38</v>
      </c>
    </row>
    <row r="41" spans="6:16" x14ac:dyDescent="0.25">
      <c r="F41">
        <f t="shared" si="0"/>
        <v>195</v>
      </c>
      <c r="I41">
        <f t="shared" si="3"/>
        <v>195</v>
      </c>
      <c r="P41">
        <f t="shared" si="6"/>
        <v>39</v>
      </c>
    </row>
    <row r="42" spans="6:16" x14ac:dyDescent="0.25">
      <c r="F42">
        <f t="shared" si="0"/>
        <v>200</v>
      </c>
      <c r="I42">
        <f t="shared" si="3"/>
        <v>200</v>
      </c>
      <c r="P42">
        <f t="shared" si="6"/>
        <v>40</v>
      </c>
    </row>
    <row r="43" spans="6:16" x14ac:dyDescent="0.25">
      <c r="F43">
        <f t="shared" si="0"/>
        <v>205</v>
      </c>
      <c r="I43">
        <f t="shared" si="3"/>
        <v>205</v>
      </c>
      <c r="P43">
        <f t="shared" si="6"/>
        <v>41</v>
      </c>
    </row>
    <row r="44" spans="6:16" x14ac:dyDescent="0.25">
      <c r="F44">
        <f t="shared" si="0"/>
        <v>210</v>
      </c>
      <c r="I44">
        <f t="shared" si="3"/>
        <v>210</v>
      </c>
      <c r="P44">
        <f t="shared" si="6"/>
        <v>42</v>
      </c>
    </row>
    <row r="45" spans="6:16" x14ac:dyDescent="0.25">
      <c r="F45">
        <f t="shared" si="0"/>
        <v>215</v>
      </c>
      <c r="I45">
        <f t="shared" si="3"/>
        <v>215</v>
      </c>
      <c r="P45">
        <f t="shared" si="6"/>
        <v>43</v>
      </c>
    </row>
    <row r="46" spans="6:16" x14ac:dyDescent="0.25">
      <c r="F46">
        <f t="shared" si="0"/>
        <v>220</v>
      </c>
      <c r="I46">
        <f t="shared" si="3"/>
        <v>220</v>
      </c>
      <c r="P46">
        <f t="shared" si="6"/>
        <v>44</v>
      </c>
    </row>
    <row r="47" spans="6:16" x14ac:dyDescent="0.25">
      <c r="F47">
        <f t="shared" si="0"/>
        <v>225</v>
      </c>
      <c r="I47">
        <f t="shared" si="3"/>
        <v>225</v>
      </c>
      <c r="P47">
        <f t="shared" si="6"/>
        <v>45</v>
      </c>
    </row>
    <row r="48" spans="6:16" x14ac:dyDescent="0.25">
      <c r="F48">
        <f t="shared" si="0"/>
        <v>230</v>
      </c>
      <c r="I48">
        <f t="shared" si="3"/>
        <v>230</v>
      </c>
      <c r="P48">
        <f t="shared" si="6"/>
        <v>46</v>
      </c>
    </row>
    <row r="49" spans="6:16" x14ac:dyDescent="0.25">
      <c r="F49">
        <f t="shared" si="0"/>
        <v>235</v>
      </c>
      <c r="I49">
        <f t="shared" si="3"/>
        <v>235</v>
      </c>
      <c r="P49">
        <f t="shared" si="6"/>
        <v>47</v>
      </c>
    </row>
    <row r="50" spans="6:16" x14ac:dyDescent="0.25">
      <c r="F50">
        <f t="shared" si="0"/>
        <v>240</v>
      </c>
      <c r="I50">
        <f t="shared" si="3"/>
        <v>240</v>
      </c>
      <c r="P50">
        <f t="shared" si="6"/>
        <v>48</v>
      </c>
    </row>
    <row r="51" spans="6:16" x14ac:dyDescent="0.25">
      <c r="F51">
        <f t="shared" si="0"/>
        <v>245</v>
      </c>
      <c r="I51">
        <f t="shared" si="3"/>
        <v>245</v>
      </c>
      <c r="P51">
        <f t="shared" si="6"/>
        <v>49</v>
      </c>
    </row>
    <row r="52" spans="6:16" x14ac:dyDescent="0.25">
      <c r="F52">
        <f t="shared" si="0"/>
        <v>250</v>
      </c>
      <c r="I52">
        <f t="shared" si="3"/>
        <v>250</v>
      </c>
      <c r="P52">
        <f t="shared" si="6"/>
        <v>50</v>
      </c>
    </row>
    <row r="53" spans="6:16" x14ac:dyDescent="0.25">
      <c r="F53">
        <f t="shared" si="0"/>
        <v>255</v>
      </c>
      <c r="I53">
        <f t="shared" si="3"/>
        <v>255</v>
      </c>
      <c r="P53">
        <f t="shared" si="6"/>
        <v>51</v>
      </c>
    </row>
    <row r="54" spans="6:16" x14ac:dyDescent="0.25">
      <c r="F54">
        <f t="shared" si="0"/>
        <v>260</v>
      </c>
      <c r="I54">
        <f t="shared" si="3"/>
        <v>260</v>
      </c>
      <c r="P54">
        <f t="shared" si="6"/>
        <v>52</v>
      </c>
    </row>
    <row r="55" spans="6:16" x14ac:dyDescent="0.25">
      <c r="F55">
        <f t="shared" si="0"/>
        <v>265</v>
      </c>
      <c r="I55">
        <f t="shared" si="3"/>
        <v>265</v>
      </c>
      <c r="P55">
        <f t="shared" si="6"/>
        <v>53</v>
      </c>
    </row>
    <row r="56" spans="6:16" x14ac:dyDescent="0.25">
      <c r="F56">
        <f t="shared" si="0"/>
        <v>270</v>
      </c>
      <c r="I56">
        <f t="shared" si="3"/>
        <v>270</v>
      </c>
      <c r="P56">
        <f t="shared" si="6"/>
        <v>54</v>
      </c>
    </row>
    <row r="57" spans="6:16" x14ac:dyDescent="0.25">
      <c r="F57">
        <f t="shared" si="0"/>
        <v>275</v>
      </c>
      <c r="I57">
        <f t="shared" si="3"/>
        <v>275</v>
      </c>
      <c r="P57">
        <f t="shared" si="6"/>
        <v>55</v>
      </c>
    </row>
    <row r="58" spans="6:16" x14ac:dyDescent="0.25">
      <c r="F58">
        <f t="shared" si="0"/>
        <v>280</v>
      </c>
      <c r="I58">
        <f t="shared" si="3"/>
        <v>280</v>
      </c>
      <c r="P58">
        <f t="shared" si="6"/>
        <v>56</v>
      </c>
    </row>
    <row r="59" spans="6:16" x14ac:dyDescent="0.25">
      <c r="F59">
        <f t="shared" si="0"/>
        <v>285</v>
      </c>
      <c r="I59">
        <f t="shared" si="3"/>
        <v>285</v>
      </c>
      <c r="P59">
        <f t="shared" si="6"/>
        <v>57</v>
      </c>
    </row>
    <row r="60" spans="6:16" x14ac:dyDescent="0.25">
      <c r="F60">
        <f t="shared" si="0"/>
        <v>290</v>
      </c>
      <c r="I60">
        <f t="shared" si="3"/>
        <v>290</v>
      </c>
      <c r="P60">
        <f t="shared" si="6"/>
        <v>58</v>
      </c>
    </row>
    <row r="61" spans="6:16" x14ac:dyDescent="0.25">
      <c r="F61">
        <f t="shared" si="0"/>
        <v>295</v>
      </c>
      <c r="I61">
        <f t="shared" si="3"/>
        <v>295</v>
      </c>
      <c r="P61">
        <f t="shared" si="6"/>
        <v>59</v>
      </c>
    </row>
    <row r="62" spans="6:16" x14ac:dyDescent="0.25">
      <c r="F62">
        <f t="shared" si="0"/>
        <v>300</v>
      </c>
      <c r="I62">
        <f t="shared" si="3"/>
        <v>300</v>
      </c>
      <c r="P62">
        <f t="shared" si="6"/>
        <v>60</v>
      </c>
    </row>
    <row r="63" spans="6:16" x14ac:dyDescent="0.25">
      <c r="F63">
        <f t="shared" si="0"/>
        <v>305</v>
      </c>
      <c r="I63">
        <f t="shared" si="3"/>
        <v>305</v>
      </c>
      <c r="P63">
        <f t="shared" si="6"/>
        <v>61</v>
      </c>
    </row>
    <row r="64" spans="6:16" x14ac:dyDescent="0.25">
      <c r="F64">
        <f t="shared" si="0"/>
        <v>310</v>
      </c>
      <c r="I64">
        <f t="shared" si="3"/>
        <v>310</v>
      </c>
      <c r="P64">
        <f t="shared" si="6"/>
        <v>62</v>
      </c>
    </row>
    <row r="65" spans="6:16" x14ac:dyDescent="0.25">
      <c r="F65">
        <f t="shared" si="0"/>
        <v>315</v>
      </c>
      <c r="I65">
        <f t="shared" si="3"/>
        <v>315</v>
      </c>
      <c r="P65">
        <f t="shared" si="6"/>
        <v>63</v>
      </c>
    </row>
  </sheetData>
  <sheetProtection sheet="1" objects="1" scenarios="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O66"/>
  <sheetViews>
    <sheetView workbookViewId="0">
      <selection activeCell="K10" sqref="K10"/>
    </sheetView>
  </sheetViews>
  <sheetFormatPr defaultRowHeight="15" x14ac:dyDescent="0.25"/>
  <cols>
    <col min="1" max="1" width="11.5703125" bestFit="1" customWidth="1"/>
    <col min="2" max="5" width="11.5703125" customWidth="1"/>
    <col min="7" max="7" width="18.42578125" bestFit="1" customWidth="1"/>
    <col min="8" max="10" width="18.42578125" customWidth="1"/>
    <col min="11" max="11" width="19.5703125" bestFit="1" customWidth="1"/>
    <col min="12" max="12" width="19.5703125" customWidth="1"/>
    <col min="13" max="13" width="9.5703125" bestFit="1" customWidth="1"/>
    <col min="14" max="14" width="9.5703125" customWidth="1"/>
    <col min="15" max="15" width="14.5703125" bestFit="1" customWidth="1"/>
    <col min="16" max="16" width="14.5703125" customWidth="1"/>
    <col min="17" max="17" width="11.5703125" bestFit="1" customWidth="1"/>
    <col min="18" max="18" width="11.5703125" customWidth="1"/>
    <col min="19" max="19" width="18.42578125" bestFit="1" customWidth="1"/>
    <col min="20" max="23" width="18.42578125" customWidth="1"/>
    <col min="24" max="25" width="18.28515625" bestFit="1" customWidth="1"/>
    <col min="26" max="26" width="16.42578125" bestFit="1" customWidth="1"/>
    <col min="27" max="27" width="16.42578125" customWidth="1"/>
    <col min="28" max="28" width="15.140625" bestFit="1" customWidth="1"/>
    <col min="32" max="32" width="11.140625" bestFit="1" customWidth="1"/>
    <col min="34" max="34" width="10.85546875" customWidth="1"/>
    <col min="41" max="41" width="14" bestFit="1" customWidth="1"/>
  </cols>
  <sheetData>
    <row r="1" spans="1:41" x14ac:dyDescent="0.25">
      <c r="A1" t="s">
        <v>254</v>
      </c>
      <c r="B1" t="s">
        <v>255</v>
      </c>
      <c r="C1" t="s">
        <v>256</v>
      </c>
      <c r="D1" t="s">
        <v>257</v>
      </c>
      <c r="E1" t="s">
        <v>258</v>
      </c>
      <c r="G1" t="s">
        <v>259</v>
      </c>
      <c r="I1" t="s">
        <v>259</v>
      </c>
      <c r="K1" t="s">
        <v>37</v>
      </c>
      <c r="M1" t="s">
        <v>217</v>
      </c>
      <c r="O1" t="s">
        <v>260</v>
      </c>
      <c r="Q1" t="s">
        <v>261</v>
      </c>
      <c r="S1" t="s">
        <v>224</v>
      </c>
      <c r="U1" t="s">
        <v>262</v>
      </c>
      <c r="V1" t="s">
        <v>263</v>
      </c>
      <c r="W1" t="s">
        <v>264</v>
      </c>
      <c r="X1" t="s">
        <v>265</v>
      </c>
      <c r="Z1" t="s">
        <v>266</v>
      </c>
      <c r="AB1" t="s">
        <v>267</v>
      </c>
      <c r="AD1" t="s">
        <v>268</v>
      </c>
      <c r="AL1" t="s">
        <v>15</v>
      </c>
      <c r="AM1" t="s">
        <v>221</v>
      </c>
      <c r="AN1" t="s">
        <v>14</v>
      </c>
      <c r="AO1" t="s">
        <v>269</v>
      </c>
    </row>
    <row r="2" spans="1:41" x14ac:dyDescent="0.25">
      <c r="A2" t="s">
        <v>193</v>
      </c>
      <c r="B2" s="7" t="s">
        <v>220</v>
      </c>
      <c r="C2" s="7" t="s">
        <v>245</v>
      </c>
      <c r="D2" s="7" t="s">
        <v>270</v>
      </c>
      <c r="E2" s="7" t="s">
        <v>271</v>
      </c>
      <c r="F2" t="s">
        <v>272</v>
      </c>
      <c r="G2" t="s">
        <v>38</v>
      </c>
      <c r="H2">
        <v>0</v>
      </c>
      <c r="I2">
        <v>7</v>
      </c>
      <c r="J2">
        <v>0</v>
      </c>
      <c r="K2" t="s">
        <v>38</v>
      </c>
      <c r="S2" t="s">
        <v>38</v>
      </c>
      <c r="T2" t="s">
        <v>211</v>
      </c>
      <c r="U2">
        <v>0.5</v>
      </c>
      <c r="V2" t="s">
        <v>221</v>
      </c>
      <c r="W2" t="s">
        <v>221</v>
      </c>
      <c r="X2" t="s">
        <v>38</v>
      </c>
      <c r="Y2" t="s">
        <v>211</v>
      </c>
      <c r="Z2" t="s">
        <v>38</v>
      </c>
      <c r="AA2" t="s">
        <v>212</v>
      </c>
      <c r="AD2" t="s">
        <v>686</v>
      </c>
      <c r="AE2" t="str">
        <f>IF('Pin Detect Programming'!$D$9=2,'Resistor References'!AD2,"N/A")</f>
        <v>180°, 2</v>
      </c>
      <c r="AF2" t="s">
        <v>686</v>
      </c>
      <c r="AG2" t="s">
        <v>211</v>
      </c>
      <c r="AH2" t="s">
        <v>38</v>
      </c>
      <c r="AI2" t="s">
        <v>211</v>
      </c>
      <c r="AJ2" t="s">
        <v>38</v>
      </c>
      <c r="AK2" t="s">
        <v>211</v>
      </c>
      <c r="AL2">
        <f>IF('Pin Detect Programming'!D10='Resistor References'!AH2,0.5,IF('Pin Detect Programming'!D10='Resistor References'!AH3,0.5,IF('Pin Detect Programming'!D10='Resistor References'!AH4,0.5,IF('Pin Detect Programming'!D10='Resistor References'!AH5,0.5,IF('Pin Detect Programming'!D10='Resistor References'!AH6,0.25,IF('Pin Detect Programming'!D10='Resistor References'!AH7,0.25,IF('Pin Detect Programming'!D10='Resistor References'!AH8,0.125,IF('Pin Detect Programming'!D10='Resistor References'!AH9,0.125,IF('Pin Detect Programming'!D10='Resistor References'!AH10,0.125,IF('Pin Detect Programming'!D10='Resistor References'!AH11,0.125,))))))))))</f>
        <v>0</v>
      </c>
      <c r="AN2" t="s">
        <v>211</v>
      </c>
      <c r="AO2" t="s">
        <v>273</v>
      </c>
    </row>
    <row r="3" spans="1:41" x14ac:dyDescent="0.25">
      <c r="A3" t="s">
        <v>194</v>
      </c>
      <c r="B3" s="7" t="s">
        <v>270</v>
      </c>
      <c r="C3" s="7" t="s">
        <v>274</v>
      </c>
      <c r="D3" s="7" t="s">
        <v>271</v>
      </c>
      <c r="E3" s="7" t="s">
        <v>275</v>
      </c>
      <c r="F3">
        <f>0</f>
        <v>0</v>
      </c>
      <c r="G3" t="s">
        <v>211</v>
      </c>
      <c r="H3">
        <v>0</v>
      </c>
      <c r="I3">
        <v>8</v>
      </c>
      <c r="J3">
        <f>J2+1</f>
        <v>1</v>
      </c>
      <c r="K3">
        <f>IF('Pin Detect Programming'!D5='Resistor References'!G2,'Resistor References'!G2,IF('Pin Detect Programming'!D5='Resistor References'!G3,550,275))</f>
        <v>275</v>
      </c>
      <c r="L3">
        <f>0</f>
        <v>0</v>
      </c>
      <c r="M3">
        <v>0.5</v>
      </c>
      <c r="N3">
        <f>0</f>
        <v>0</v>
      </c>
      <c r="O3" t="str">
        <f>VLOOKUP('Pin Detect Programming'!C2,'Resistor References'!A2:E4,2,FALSE)</f>
        <v>40/52</v>
      </c>
      <c r="P3">
        <f>0</f>
        <v>0</v>
      </c>
      <c r="Q3">
        <v>1</v>
      </c>
      <c r="R3">
        <f>0</f>
        <v>0</v>
      </c>
      <c r="S3" t="s">
        <v>225</v>
      </c>
      <c r="T3" t="s">
        <v>212</v>
      </c>
      <c r="U3">
        <v>0.5</v>
      </c>
      <c r="V3">
        <v>0.5</v>
      </c>
      <c r="W3">
        <v>0.05</v>
      </c>
      <c r="X3" s="8">
        <f>IF('Pin Detect Programming'!D$10='Resistor References'!S$2,'Resistor References'!S$2,VLOOKUP('Pin Detect Programming'!D$10,'Resistor References'!S$3:W$17,4,FALSE)+Y3*VLOOKUP('Pin Detect Programming'!D$10,'Resistor References'!S$3:W$17,5,FALSE))</f>
        <v>0.5</v>
      </c>
      <c r="Y3">
        <f>0</f>
        <v>0</v>
      </c>
      <c r="Z3">
        <f>AA3+16</f>
        <v>16</v>
      </c>
      <c r="AA3">
        <f>0</f>
        <v>0</v>
      </c>
      <c r="AB3" t="str">
        <f>IF('Pin Detect Programming'!D13&gt;31.5,"N/A",IF('Pin Detect Programming'!D13='Resistor References'!Z2,"Auto-Detect",IF('Pin Detect Programming'!D9=1,"0, Auto", "Auto-Detect")))</f>
        <v>N/A</v>
      </c>
      <c r="AC3" t="s">
        <v>248</v>
      </c>
      <c r="AD3" t="s">
        <v>687</v>
      </c>
      <c r="AE3" t="str">
        <f>IF('Pin Detect Programming'!$D$9=3,'Resistor References'!AD3,"N/A")</f>
        <v>N/A</v>
      </c>
      <c r="AF3" t="s">
        <v>686</v>
      </c>
      <c r="AG3" t="s">
        <v>212</v>
      </c>
      <c r="AH3" t="s">
        <v>276</v>
      </c>
      <c r="AI3" t="s">
        <v>212</v>
      </c>
      <c r="AJ3" s="8">
        <f>IF('Pin Detect Programming'!D$10='Resistor References'!AH$3,(3277+41*'Resistor References'!G4)*2^-12,IF('Pin Detect Programming'!D$10='Resistor References'!AH$4,(2456+41*G4)*2^-12,IF('Pin Detect Programming'!D$10='Resistor References'!AH$5,(3686+41*G4)*2^-12,IF('Pin Detect Programming'!D$10='Resistor References'!AH$6,(4921+82*G4)*2^-12,IF('Pin Detect Programming'!D$10='Resistor References'!AH$7,(7372+82*G4)*2^-12,IF('Pin Detect Programming'!D$10='Resistor References'!AH$8,(9906+164*G4)*2^-12,IF('Pin Detect Programming'!D$10='Resistor References'!AH$9,(14826+164*G4)*2^-12,IF('Pin Detect Programming'!D$10='Resistor References'!AH$10,(14941+164*G4)*2^-12,IF('Pin Detect Programming'!D$10='Resistor References'!AH$11,(19861+164*G4)*2^-12,0)))))))))</f>
        <v>0</v>
      </c>
      <c r="AK3">
        <v>0</v>
      </c>
      <c r="AN3" t="s">
        <v>212</v>
      </c>
      <c r="AO3" t="s">
        <v>38</v>
      </c>
    </row>
    <row r="4" spans="1:41" x14ac:dyDescent="0.25">
      <c r="A4" t="s">
        <v>195</v>
      </c>
      <c r="B4" s="7" t="s">
        <v>271</v>
      </c>
      <c r="C4" s="7" t="s">
        <v>277</v>
      </c>
      <c r="D4" s="7" t="s">
        <v>275</v>
      </c>
      <c r="E4" s="7" t="s">
        <v>278</v>
      </c>
      <c r="F4">
        <f>F3+1</f>
        <v>1</v>
      </c>
      <c r="G4">
        <v>0</v>
      </c>
      <c r="H4">
        <f>0</f>
        <v>0</v>
      </c>
      <c r="I4">
        <v>9</v>
      </c>
      <c r="J4">
        <f t="shared" ref="J4:J17" si="0">J3+1</f>
        <v>2</v>
      </c>
      <c r="K4">
        <f>IF('Pin Detect Programming'!D5='Resistor References'!G2,'Resistor References'!G2,IF('Pin Detect Programming'!D5='Resistor References'!G3,550,325))</f>
        <v>325</v>
      </c>
      <c r="L4">
        <f>L3+1</f>
        <v>1</v>
      </c>
      <c r="M4">
        <v>1</v>
      </c>
      <c r="N4">
        <f>N3+1</f>
        <v>1</v>
      </c>
      <c r="O4" t="str">
        <f>VLOOKUP('Pin Detect Programming'!C2,'Resistor References'!A2:E4,3,FALSE)</f>
        <v>30/39</v>
      </c>
      <c r="P4">
        <f>P3+1</f>
        <v>1</v>
      </c>
      <c r="Q4">
        <v>2</v>
      </c>
      <c r="R4">
        <f>R3+1</f>
        <v>1</v>
      </c>
      <c r="S4" t="s">
        <v>279</v>
      </c>
      <c r="T4">
        <v>0</v>
      </c>
      <c r="U4">
        <v>0.5</v>
      </c>
      <c r="V4">
        <v>0.6</v>
      </c>
      <c r="W4">
        <v>0.01</v>
      </c>
      <c r="X4" s="8">
        <f>IF('Pin Detect Programming'!D$10='Resistor References'!S$2,'Resistor References'!S$2,VLOOKUP('Pin Detect Programming'!D$10,'Resistor References'!S$3:W$17,4,FALSE)+Y4*VLOOKUP('Pin Detect Programming'!D$10,'Resistor References'!S$3:W$17,5,FALSE))</f>
        <v>0.55000000000000004</v>
      </c>
      <c r="Y4">
        <f>Y3+1</f>
        <v>1</v>
      </c>
      <c r="Z4">
        <f t="shared" ref="Z4:Z32" si="1">AA4+16</f>
        <v>17</v>
      </c>
      <c r="AA4">
        <f>AA3+1</f>
        <v>1</v>
      </c>
      <c r="AB4" t="str">
        <f>IF('Pin Detect Programming'!D13='Resistor References'!Z2,"Auto-Detect",IF('Pin Detect Programming'!D9=1,"0, In","SYNC In"))</f>
        <v>SYNC In</v>
      </c>
      <c r="AC4">
        <v>0</v>
      </c>
      <c r="AD4" t="s">
        <v>688</v>
      </c>
      <c r="AE4" t="str">
        <f>IF('Pin Detect Programming'!$D$9=4,'Resistor References'!AD4,"N/A")</f>
        <v>N/A</v>
      </c>
      <c r="AF4" t="s">
        <v>221</v>
      </c>
      <c r="AG4" t="s">
        <v>221</v>
      </c>
      <c r="AH4" t="s">
        <v>280</v>
      </c>
      <c r="AI4">
        <v>0</v>
      </c>
      <c r="AJ4" s="8">
        <f>IF('Pin Detect Programming'!D$10='Resistor References'!AH$3,(3277+41*'Resistor References'!G5)*2^-12,IF('Pin Detect Programming'!D$10='Resistor References'!AH$4,(2456+41*G5)*2^-12,IF('Pin Detect Programming'!D$10='Resistor References'!AH$5,(3686+41*G5)*2^-12,IF('Pin Detect Programming'!D$10='Resistor References'!AH$6,(4921+82*G5)*2^-12,IF('Pin Detect Programming'!D$10='Resistor References'!AH$7,(7372+82*G5)*2^-12,IF('Pin Detect Programming'!D$10='Resistor References'!AH$8,(9906+164*G5)*2^-12,IF('Pin Detect Programming'!D$10='Resistor References'!AH$9,(14826+164*G5)*2^-12,IF('Pin Detect Programming'!D$10='Resistor References'!AH$10,(14941+164*G5)*2^-12,IF('Pin Detect Programming'!D$10='Resistor References'!AH$11,(19861+164*G5)*2^-12,0)))))))))</f>
        <v>0</v>
      </c>
      <c r="AK4">
        <f>AK3+1</f>
        <v>1</v>
      </c>
      <c r="AN4">
        <v>0</v>
      </c>
      <c r="AO4">
        <f>I2</f>
        <v>7</v>
      </c>
    </row>
    <row r="5" spans="1:41" x14ac:dyDescent="0.25">
      <c r="F5">
        <f t="shared" ref="F5:P20" si="2">F4+1</f>
        <v>2</v>
      </c>
      <c r="G5">
        <f>G4+1</f>
        <v>1</v>
      </c>
      <c r="H5">
        <f>H4+1</f>
        <v>1</v>
      </c>
      <c r="I5">
        <v>10</v>
      </c>
      <c r="J5">
        <f t="shared" si="0"/>
        <v>3</v>
      </c>
      <c r="K5">
        <f>IF('Pin Detect Programming'!D5='Resistor References'!G2,'Resistor References'!G2,IF('Pin Detect Programming'!D5='Resistor References'!G3,550,450))</f>
        <v>450</v>
      </c>
      <c r="L5">
        <f t="shared" si="2"/>
        <v>2</v>
      </c>
      <c r="M5">
        <v>3</v>
      </c>
      <c r="N5">
        <f t="shared" si="2"/>
        <v>2</v>
      </c>
      <c r="O5" t="str">
        <f>VLOOKUP('Pin Detect Programming'!C2,'Resistor References'!A2:E4,4,FALSE)</f>
        <v>20/26</v>
      </c>
      <c r="P5">
        <f t="shared" si="2"/>
        <v>2</v>
      </c>
      <c r="Q5">
        <v>3</v>
      </c>
      <c r="R5">
        <f t="shared" ref="R5:R6" si="3">R4+1</f>
        <v>2</v>
      </c>
      <c r="S5" t="s">
        <v>281</v>
      </c>
      <c r="T5">
        <f t="shared" ref="T5:T14" si="4">T4+1</f>
        <v>1</v>
      </c>
      <c r="U5">
        <v>0.5</v>
      </c>
      <c r="V5">
        <v>0.75</v>
      </c>
      <c r="W5">
        <v>0.01</v>
      </c>
      <c r="X5" s="8">
        <f>IF('Pin Detect Programming'!D$10='Resistor References'!S$2,'Resistor References'!S$2,VLOOKUP('Pin Detect Programming'!D$10,'Resistor References'!S$3:W$17,4,FALSE)+Y5*VLOOKUP('Pin Detect Programming'!D$10,'Resistor References'!S$3:W$17,5,FALSE))</f>
        <v>0.6</v>
      </c>
      <c r="Y5">
        <f t="shared" ref="Y5:Y18" si="5">Y4+1</f>
        <v>2</v>
      </c>
      <c r="Z5">
        <f t="shared" si="1"/>
        <v>18</v>
      </c>
      <c r="AA5">
        <f t="shared" ref="AA5:AA32" si="6">AA4+1</f>
        <v>2</v>
      </c>
      <c r="AB5" t="str">
        <f>IF('Pin Detect Programming'!D13='Resistor References'!Z2,"Auto-Detect",IF('Pin Detect Programming'!D9=1,"90, In","SYNC In"))</f>
        <v>SYNC In</v>
      </c>
      <c r="AC5">
        <f t="shared" ref="AC5:AC11" si="7">AC4+1</f>
        <v>1</v>
      </c>
      <c r="AD5" t="s">
        <v>689</v>
      </c>
      <c r="AE5" t="str">
        <f>IF('Pin Detect Programming'!$D$9=3,'Resistor References'!AD5,"N/A")</f>
        <v>N/A</v>
      </c>
      <c r="AF5" t="s">
        <v>688</v>
      </c>
      <c r="AG5">
        <v>1</v>
      </c>
      <c r="AH5" t="s">
        <v>282</v>
      </c>
      <c r="AI5">
        <v>1</v>
      </c>
      <c r="AJ5" s="8">
        <f>IF('Pin Detect Programming'!D$10='Resistor References'!AH$3,(3277+41*'Resistor References'!G6)*2^-12,IF('Pin Detect Programming'!D$10='Resistor References'!AH$4,(2456+41*G6)*2^-12,IF('Pin Detect Programming'!D$10='Resistor References'!AH$5,(3686+41*G6)*2^-12,IF('Pin Detect Programming'!D$10='Resistor References'!AH$6,(4921+82*G6)*2^-12,IF('Pin Detect Programming'!D$10='Resistor References'!AH$7,(7372+82*G6)*2^-12,IF('Pin Detect Programming'!D$10='Resistor References'!AH$8,(9906+164*G6)*2^-12,IF('Pin Detect Programming'!D$10='Resistor References'!AH$9,(14826+164*G6)*2^-12,IF('Pin Detect Programming'!D$10='Resistor References'!AH$10,(14941+164*G6)*2^-12,IF('Pin Detect Programming'!D$10='Resistor References'!AH$11,(19861+164*G6)*2^-12,0)))))))))</f>
        <v>0</v>
      </c>
      <c r="AK5">
        <f t="shared" ref="AK5:AK32" si="8">AK4+1</f>
        <v>2</v>
      </c>
      <c r="AN5">
        <f>AN4+1</f>
        <v>1</v>
      </c>
      <c r="AO5">
        <f t="shared" ref="AO5:AO19" si="9">I3</f>
        <v>8</v>
      </c>
    </row>
    <row r="6" spans="1:41" x14ac:dyDescent="0.25">
      <c r="F6">
        <f t="shared" si="2"/>
        <v>3</v>
      </c>
      <c r="G6">
        <f t="shared" si="2"/>
        <v>2</v>
      </c>
      <c r="H6">
        <f t="shared" si="2"/>
        <v>2</v>
      </c>
      <c r="I6">
        <f>I2+5</f>
        <v>12</v>
      </c>
      <c r="J6">
        <f t="shared" si="0"/>
        <v>4</v>
      </c>
      <c r="K6">
        <f>IF('Pin Detect Programming'!D5='Resistor References'!G2,'Resistor References'!G2,IF('Pin Detect Programming'!D5='Resistor References'!G3,550,550))</f>
        <v>550</v>
      </c>
      <c r="L6">
        <f t="shared" si="2"/>
        <v>3</v>
      </c>
      <c r="M6">
        <v>5</v>
      </c>
      <c r="N6">
        <f t="shared" si="2"/>
        <v>3</v>
      </c>
      <c r="O6" t="str">
        <f>VLOOKUP('Pin Detect Programming'!C2,'Resistor References'!A2:E4,5,FALSE)</f>
        <v>10/14</v>
      </c>
      <c r="P6">
        <f t="shared" si="2"/>
        <v>3</v>
      </c>
      <c r="Q6">
        <v>4</v>
      </c>
      <c r="R6">
        <f t="shared" si="3"/>
        <v>3</v>
      </c>
      <c r="S6" t="s">
        <v>283</v>
      </c>
      <c r="T6">
        <f t="shared" si="4"/>
        <v>2</v>
      </c>
      <c r="U6">
        <v>0.5</v>
      </c>
      <c r="V6">
        <v>0.9</v>
      </c>
      <c r="W6">
        <v>0.01</v>
      </c>
      <c r="X6" s="8">
        <f>IF('Pin Detect Programming'!D$10='Resistor References'!S$2,'Resistor References'!S$2,VLOOKUP('Pin Detect Programming'!D$10,'Resistor References'!S$3:W$17,4,FALSE)+Y6*VLOOKUP('Pin Detect Programming'!D$10,'Resistor References'!S$3:W$17,5,FALSE))</f>
        <v>0.65</v>
      </c>
      <c r="Y6">
        <f t="shared" si="5"/>
        <v>3</v>
      </c>
      <c r="Z6">
        <f t="shared" si="1"/>
        <v>19</v>
      </c>
      <c r="AA6">
        <f t="shared" si="6"/>
        <v>3</v>
      </c>
      <c r="AB6" t="str">
        <f>IF('Pin Detect Programming'!D13='Resistor References'!Z2,"Auto-Detect",IF('Pin Detect Programming'!D9=1,"120, In","SYNC In"))</f>
        <v>SYNC In</v>
      </c>
      <c r="AC6">
        <f t="shared" si="7"/>
        <v>2</v>
      </c>
      <c r="AD6" t="s">
        <v>690</v>
      </c>
      <c r="AE6" t="str">
        <f>IF('Pin Detect Programming'!$D$9=4,'Resistor References'!AD6,"N/A")</f>
        <v>N/A</v>
      </c>
      <c r="AF6" t="s">
        <v>687</v>
      </c>
      <c r="AG6">
        <v>2</v>
      </c>
      <c r="AH6" t="s">
        <v>284</v>
      </c>
      <c r="AI6">
        <v>2</v>
      </c>
      <c r="AJ6" s="8">
        <f>IF('Pin Detect Programming'!D$10='Resistor References'!AH$3,(3277+41*'Resistor References'!G7)*2^-12,IF('Pin Detect Programming'!D$10='Resistor References'!AH$4,(2456+41*G7)*2^-12,IF('Pin Detect Programming'!D$10='Resistor References'!AH$5,(3686+41*G7)*2^-12,IF('Pin Detect Programming'!D$10='Resistor References'!AH$6,(4921+82*G7)*2^-12,IF('Pin Detect Programming'!D$10='Resistor References'!AH$7,(7372+82*G7)*2^-12,IF('Pin Detect Programming'!D$10='Resistor References'!AH$8,(9906+164*G7)*2^-12,IF('Pin Detect Programming'!D$10='Resistor References'!AH$9,(14826+164*G7)*2^-12,IF('Pin Detect Programming'!D$10='Resistor References'!AH$10,(14941+164*G7)*2^-12,IF('Pin Detect Programming'!D$10='Resistor References'!AH$11,(19861+164*G7)*2^-12,0)))))))))</f>
        <v>0</v>
      </c>
      <c r="AK6">
        <f t="shared" si="8"/>
        <v>3</v>
      </c>
      <c r="AN6">
        <f t="shared" ref="AN6:AN19" si="10">AN5+1</f>
        <v>2</v>
      </c>
      <c r="AO6">
        <f t="shared" si="9"/>
        <v>9</v>
      </c>
    </row>
    <row r="7" spans="1:41" x14ac:dyDescent="0.25">
      <c r="F7">
        <f t="shared" si="2"/>
        <v>4</v>
      </c>
      <c r="G7">
        <f t="shared" si="2"/>
        <v>3</v>
      </c>
      <c r="H7">
        <f t="shared" si="2"/>
        <v>3</v>
      </c>
      <c r="I7">
        <f t="shared" ref="I7:I17" si="11">I3+5</f>
        <v>13</v>
      </c>
      <c r="J7">
        <f t="shared" si="0"/>
        <v>5</v>
      </c>
      <c r="K7">
        <f>IF('Pin Detect Programming'!D5='Resistor References'!G2,'Resistor References'!G2,IF('Pin Detect Programming'!D5='Resistor References'!G3,550,650))</f>
        <v>650</v>
      </c>
      <c r="L7">
        <f t="shared" si="2"/>
        <v>4</v>
      </c>
      <c r="M7">
        <v>7</v>
      </c>
      <c r="N7">
        <f t="shared" si="2"/>
        <v>4</v>
      </c>
      <c r="S7" t="s">
        <v>285</v>
      </c>
      <c r="T7">
        <f t="shared" si="4"/>
        <v>3</v>
      </c>
      <c r="U7">
        <v>0.5</v>
      </c>
      <c r="V7">
        <v>1.05</v>
      </c>
      <c r="W7">
        <v>0.01</v>
      </c>
      <c r="X7" s="8">
        <f>IF('Pin Detect Programming'!D$10='Resistor References'!S$2,'Resistor References'!S$2,VLOOKUP('Pin Detect Programming'!D$10,'Resistor References'!S$3:W$17,4,FALSE)+Y7*VLOOKUP('Pin Detect Programming'!D$10,'Resistor References'!S$3:W$17,5,FALSE))</f>
        <v>0.7</v>
      </c>
      <c r="Y7">
        <f t="shared" si="5"/>
        <v>4</v>
      </c>
      <c r="Z7">
        <f t="shared" si="1"/>
        <v>20</v>
      </c>
      <c r="AA7">
        <f t="shared" si="6"/>
        <v>4</v>
      </c>
      <c r="AB7" t="str">
        <f>IF('Pin Detect Programming'!D13='Resistor References'!Z2,"Auto-Detect",IF('Pin Detect Programming'!D9=1,"180, In","SYNC In"))</f>
        <v>SYNC In</v>
      </c>
      <c r="AC7">
        <f t="shared" si="7"/>
        <v>3</v>
      </c>
      <c r="AD7" t="s">
        <v>691</v>
      </c>
      <c r="AE7" t="str">
        <f>IF('Pin Detect Programming'!$D$9=4,'Resistor References'!AD7,"N/A")</f>
        <v>N/A</v>
      </c>
      <c r="AF7" t="s">
        <v>686</v>
      </c>
      <c r="AG7">
        <v>3</v>
      </c>
      <c r="AH7" t="s">
        <v>286</v>
      </c>
      <c r="AI7">
        <v>3</v>
      </c>
      <c r="AJ7" s="8">
        <f>IF('Pin Detect Programming'!D$10='Resistor References'!AH$3,(3277+41*'Resistor References'!G8)*2^-12,IF('Pin Detect Programming'!D$10='Resistor References'!AH$4,(2456+41*G8)*2^-12,IF('Pin Detect Programming'!D$10='Resistor References'!AH$5,(3686+41*G8)*2^-12,IF('Pin Detect Programming'!D$10='Resistor References'!AH$6,(4921+82*G8)*2^-12,IF('Pin Detect Programming'!D$10='Resistor References'!AH$7,(7372+82*G8)*2^-12,IF('Pin Detect Programming'!D$10='Resistor References'!AH$8,(9906+164*G8)*2^-12,IF('Pin Detect Programming'!D$10='Resistor References'!AH$9,(14826+164*G8)*2^-12,IF('Pin Detect Programming'!D$10='Resistor References'!AH$10,(14941+164*G8)*2^-12,IF('Pin Detect Programming'!D$10='Resistor References'!AH$11,(19861+164*G8)*2^-12,0)))))))))</f>
        <v>0</v>
      </c>
      <c r="AK7">
        <f t="shared" si="8"/>
        <v>4</v>
      </c>
      <c r="AN7">
        <f t="shared" si="10"/>
        <v>3</v>
      </c>
      <c r="AO7">
        <f t="shared" si="9"/>
        <v>10</v>
      </c>
    </row>
    <row r="8" spans="1:41" x14ac:dyDescent="0.25">
      <c r="F8">
        <f t="shared" si="2"/>
        <v>5</v>
      </c>
      <c r="G8">
        <f t="shared" si="2"/>
        <v>4</v>
      </c>
      <c r="H8">
        <f t="shared" si="2"/>
        <v>4</v>
      </c>
      <c r="I8">
        <f t="shared" si="11"/>
        <v>14</v>
      </c>
      <c r="J8">
        <f t="shared" si="0"/>
        <v>6</v>
      </c>
      <c r="K8">
        <f>IF('Pin Detect Programming'!D5='Resistor References'!G2,'Resistor References'!G2,IF('Pin Detect Programming'!D5='Resistor References'!G3,550,900))</f>
        <v>900</v>
      </c>
      <c r="L8">
        <f t="shared" si="2"/>
        <v>5</v>
      </c>
      <c r="M8">
        <v>10</v>
      </c>
      <c r="N8">
        <f t="shared" si="2"/>
        <v>5</v>
      </c>
      <c r="S8" t="s">
        <v>287</v>
      </c>
      <c r="T8">
        <f t="shared" si="4"/>
        <v>4</v>
      </c>
      <c r="U8">
        <v>0.25</v>
      </c>
      <c r="V8">
        <v>1.2</v>
      </c>
      <c r="W8">
        <v>0.02</v>
      </c>
      <c r="X8" s="8">
        <f>IF('Pin Detect Programming'!D$10='Resistor References'!S$2,'Resistor References'!S$2,VLOOKUP('Pin Detect Programming'!D$10,'Resistor References'!S$3:W$17,4,FALSE)+Y8*VLOOKUP('Pin Detect Programming'!D$10,'Resistor References'!S$3:W$17,5,FALSE))</f>
        <v>0.75</v>
      </c>
      <c r="Y8">
        <f t="shared" si="5"/>
        <v>5</v>
      </c>
      <c r="Z8">
        <f t="shared" si="1"/>
        <v>21</v>
      </c>
      <c r="AA8">
        <f t="shared" si="6"/>
        <v>5</v>
      </c>
      <c r="AB8" t="str">
        <f>IF('Pin Detect Programming'!D13='Resistor References'!Z2,"Auto-Detect",IF('Pin Detect Programming'!D9=1,"240, In","SYNC In"))</f>
        <v>SYNC In</v>
      </c>
      <c r="AC8">
        <f t="shared" si="7"/>
        <v>4</v>
      </c>
      <c r="AF8" t="s">
        <v>689</v>
      </c>
      <c r="AG8">
        <v>4</v>
      </c>
      <c r="AH8" t="s">
        <v>288</v>
      </c>
      <c r="AI8">
        <v>4</v>
      </c>
      <c r="AJ8" s="8">
        <f>IF('Pin Detect Programming'!D$10='Resistor References'!AH$3,(3277+41*'Resistor References'!G9)*2^-12,IF('Pin Detect Programming'!D$10='Resistor References'!AH$4,(2456+41*G9)*2^-12,IF('Pin Detect Programming'!D$10='Resistor References'!AH$5,(3686+41*G9)*2^-12,IF('Pin Detect Programming'!D$10='Resistor References'!AH$6,(4921+82*G9)*2^-12,IF('Pin Detect Programming'!D$10='Resistor References'!AH$7,(7372+82*G9)*2^-12,IF('Pin Detect Programming'!D$10='Resistor References'!AH$8,(9906+164*G9)*2^-12,IF('Pin Detect Programming'!D$10='Resistor References'!AH$9,(14826+164*G9)*2^-12,IF('Pin Detect Programming'!D$10='Resistor References'!AH$10,(14941+164*G9)*2^-12,IF('Pin Detect Programming'!D$10='Resistor References'!AH$11,(19861+164*G9)*2^-12,0)))))))))</f>
        <v>0</v>
      </c>
      <c r="AK8">
        <f t="shared" si="8"/>
        <v>5</v>
      </c>
      <c r="AN8">
        <f t="shared" si="10"/>
        <v>4</v>
      </c>
      <c r="AO8">
        <f t="shared" si="9"/>
        <v>12</v>
      </c>
    </row>
    <row r="9" spans="1:41" x14ac:dyDescent="0.25">
      <c r="F9">
        <f t="shared" si="2"/>
        <v>6</v>
      </c>
      <c r="G9">
        <f t="shared" si="2"/>
        <v>5</v>
      </c>
      <c r="H9">
        <f t="shared" si="2"/>
        <v>5</v>
      </c>
      <c r="I9">
        <f t="shared" si="11"/>
        <v>15</v>
      </c>
      <c r="J9">
        <f t="shared" si="0"/>
        <v>7</v>
      </c>
      <c r="K9">
        <f>IF('Pin Detect Programming'!D5='Resistor References'!G2,'Resistor References'!G2,IF('Pin Detect Programming'!D5='Resistor References'!G3,550,1100))</f>
        <v>1100</v>
      </c>
      <c r="L9">
        <f t="shared" si="2"/>
        <v>6</v>
      </c>
      <c r="M9">
        <v>20</v>
      </c>
      <c r="N9">
        <f t="shared" si="2"/>
        <v>6</v>
      </c>
      <c r="S9" t="s">
        <v>289</v>
      </c>
      <c r="T9">
        <f t="shared" si="4"/>
        <v>5</v>
      </c>
      <c r="U9">
        <v>0.25</v>
      </c>
      <c r="V9">
        <v>1.5</v>
      </c>
      <c r="W9">
        <v>0.02</v>
      </c>
      <c r="X9" s="8">
        <f>IF('Pin Detect Programming'!D$10='Resistor References'!S$2,'Resistor References'!S$2,VLOOKUP('Pin Detect Programming'!D$10,'Resistor References'!S$3:W$17,4,FALSE)+Y9*VLOOKUP('Pin Detect Programming'!D$10,'Resistor References'!S$3:W$17,5,FALSE))</f>
        <v>0.8</v>
      </c>
      <c r="Y9">
        <f t="shared" si="5"/>
        <v>6</v>
      </c>
      <c r="Z9">
        <f t="shared" si="1"/>
        <v>22</v>
      </c>
      <c r="AA9">
        <f t="shared" si="6"/>
        <v>6</v>
      </c>
      <c r="AB9" t="str">
        <f>IF('Pin Detect Programming'!D13='Resistor References'!Z2,"Auto-Detect",IF('Pin Detect Programming'!D9=1,"270, In","SYNC In"))</f>
        <v>SYNC In</v>
      </c>
      <c r="AC9">
        <f t="shared" si="7"/>
        <v>5</v>
      </c>
      <c r="AF9" t="s">
        <v>691</v>
      </c>
      <c r="AG9">
        <v>5</v>
      </c>
      <c r="AH9" t="s">
        <v>290</v>
      </c>
      <c r="AI9">
        <v>5</v>
      </c>
      <c r="AJ9" s="8">
        <f>IF('Pin Detect Programming'!D$10='Resistor References'!AH$3,(3277+41*'Resistor References'!G10)*2^-12,IF('Pin Detect Programming'!D$10='Resistor References'!AH$4,(2456+41*G10)*2^-12,IF('Pin Detect Programming'!D$10='Resistor References'!AH$5,(3686+41*G10)*2^-12,IF('Pin Detect Programming'!D$10='Resistor References'!AH$6,(4921+82*G10)*2^-12,IF('Pin Detect Programming'!D$10='Resistor References'!AH$7,(7372+82*G10)*2^-12,IF('Pin Detect Programming'!D$10='Resistor References'!AH$8,(9906+164*G10)*2^-12,IF('Pin Detect Programming'!D$10='Resistor References'!AH$9,(14826+164*G10)*2^-12,IF('Pin Detect Programming'!D$10='Resistor References'!AH$10,(14941+164*G10)*2^-12,IF('Pin Detect Programming'!D$10='Resistor References'!AH$11,(19861+164*G10)*2^-12,0)))))))))</f>
        <v>0</v>
      </c>
      <c r="AK9">
        <f t="shared" si="8"/>
        <v>6</v>
      </c>
      <c r="AN9">
        <f t="shared" si="10"/>
        <v>5</v>
      </c>
      <c r="AO9">
        <f t="shared" si="9"/>
        <v>13</v>
      </c>
    </row>
    <row r="10" spans="1:41" x14ac:dyDescent="0.25">
      <c r="F10">
        <f t="shared" si="2"/>
        <v>7</v>
      </c>
      <c r="G10">
        <f t="shared" si="2"/>
        <v>6</v>
      </c>
      <c r="H10">
        <f t="shared" si="2"/>
        <v>6</v>
      </c>
      <c r="I10">
        <f t="shared" si="11"/>
        <v>17</v>
      </c>
      <c r="J10">
        <f t="shared" si="0"/>
        <v>8</v>
      </c>
      <c r="K10">
        <f>IF('Pin Detect Programming'!D5='Resistor References'!G2,'Resistor References'!G2,IF('Pin Detect Programming'!D5='Resistor References'!G3,550,1500))</f>
        <v>1500</v>
      </c>
      <c r="L10">
        <f t="shared" si="2"/>
        <v>7</v>
      </c>
      <c r="M10">
        <v>31.75</v>
      </c>
      <c r="N10">
        <f t="shared" si="2"/>
        <v>7</v>
      </c>
      <c r="S10" t="s">
        <v>291</v>
      </c>
      <c r="T10">
        <f t="shared" si="4"/>
        <v>6</v>
      </c>
      <c r="U10">
        <v>0.25</v>
      </c>
      <c r="V10">
        <v>1.8</v>
      </c>
      <c r="W10">
        <v>0.02</v>
      </c>
      <c r="X10" s="8">
        <f>IF('Pin Detect Programming'!D$10='Resistor References'!S$2,'Resistor References'!S$2,VLOOKUP('Pin Detect Programming'!D$10,'Resistor References'!S$3:W$17,4,FALSE)+Y10*VLOOKUP('Pin Detect Programming'!D$10,'Resistor References'!S$3:W$17,5,FALSE))</f>
        <v>0.85000000000000009</v>
      </c>
      <c r="Y10">
        <f t="shared" si="5"/>
        <v>7</v>
      </c>
      <c r="Z10">
        <f t="shared" si="1"/>
        <v>23</v>
      </c>
      <c r="AA10">
        <f t="shared" si="6"/>
        <v>7</v>
      </c>
      <c r="AB10" t="str">
        <f>IF('Pin Detect Programming'!D13='Resistor References'!Z2,"Auto-Detect",IF('Pin Detect Programming'!D9=1,"0, Out","SYNC Out"))</f>
        <v>SYNC Out</v>
      </c>
      <c r="AC10">
        <f t="shared" si="7"/>
        <v>6</v>
      </c>
      <c r="AF10" t="s">
        <v>221</v>
      </c>
      <c r="AG10" t="s">
        <v>221</v>
      </c>
      <c r="AH10" t="s">
        <v>292</v>
      </c>
      <c r="AI10">
        <v>6</v>
      </c>
      <c r="AJ10" s="8">
        <f>IF('Pin Detect Programming'!D$10='Resistor References'!AH$3,(3277+41*'Resistor References'!G11)*2^-12,IF('Pin Detect Programming'!D$10='Resistor References'!AH$4,(2456+41*G11)*2^-12,IF('Pin Detect Programming'!D$10='Resistor References'!AH$5,(3686+41*G11)*2^-12,IF('Pin Detect Programming'!D$10='Resistor References'!AH$6,(4921+82*G11)*2^-12,IF('Pin Detect Programming'!D$10='Resistor References'!AH$7,(7372+82*G11)*2^-12,IF('Pin Detect Programming'!D$10='Resistor References'!AH$8,(9906+164*G11)*2^-12,IF('Pin Detect Programming'!D$10='Resistor References'!AH$9,(14826+164*G11)*2^-12,IF('Pin Detect Programming'!D$10='Resistor References'!AH$10,(14941+164*G11)*2^-12,IF('Pin Detect Programming'!D$10='Resistor References'!AH$11,(19861+164*G11)*2^-12,0)))))))))</f>
        <v>0</v>
      </c>
      <c r="AK10">
        <f t="shared" si="8"/>
        <v>7</v>
      </c>
      <c r="AN10">
        <f t="shared" si="10"/>
        <v>6</v>
      </c>
      <c r="AO10">
        <f t="shared" si="9"/>
        <v>14</v>
      </c>
    </row>
    <row r="11" spans="1:41" x14ac:dyDescent="0.25">
      <c r="F11">
        <f t="shared" si="2"/>
        <v>8</v>
      </c>
      <c r="G11">
        <f t="shared" si="2"/>
        <v>7</v>
      </c>
      <c r="H11">
        <f t="shared" si="2"/>
        <v>7</v>
      </c>
      <c r="I11">
        <f t="shared" si="11"/>
        <v>18</v>
      </c>
      <c r="J11">
        <f t="shared" si="0"/>
        <v>9</v>
      </c>
      <c r="S11" t="s">
        <v>293</v>
      </c>
      <c r="T11">
        <f t="shared" si="4"/>
        <v>7</v>
      </c>
      <c r="U11">
        <v>0.25</v>
      </c>
      <c r="V11">
        <v>2.1</v>
      </c>
      <c r="W11">
        <v>0.02</v>
      </c>
      <c r="X11" s="8">
        <f>IF('Pin Detect Programming'!D$10='Resistor References'!S$2,'Resistor References'!S$2,VLOOKUP('Pin Detect Programming'!D$10,'Resistor References'!S$3:W$17,4,FALSE)+Y11*VLOOKUP('Pin Detect Programming'!D$10,'Resistor References'!S$3:W$17,5,FALSE))</f>
        <v>0.9</v>
      </c>
      <c r="Y11">
        <f t="shared" si="5"/>
        <v>8</v>
      </c>
      <c r="Z11">
        <f t="shared" si="1"/>
        <v>24</v>
      </c>
      <c r="AA11">
        <f t="shared" si="6"/>
        <v>8</v>
      </c>
      <c r="AB11" t="str">
        <f>IF('Pin Detect Programming'!D13='Resistor References'!Z2,"Auto-Detect",IF('Pin Detect Programming'!D9=1,"180, Out","SYNC Out"))</f>
        <v>SYNC Out</v>
      </c>
      <c r="AC11">
        <f t="shared" si="7"/>
        <v>7</v>
      </c>
      <c r="AF11" t="s">
        <v>690</v>
      </c>
      <c r="AG11">
        <v>7</v>
      </c>
      <c r="AH11" t="s">
        <v>294</v>
      </c>
      <c r="AI11">
        <v>7</v>
      </c>
      <c r="AJ11" s="8">
        <f>IF('Pin Detect Programming'!D$10='Resistor References'!AH$3,(3277+41*'Resistor References'!G12)*2^-12,IF('Pin Detect Programming'!D$10='Resistor References'!AH$4,(2456+41*G12)*2^-12,IF('Pin Detect Programming'!D$10='Resistor References'!AH$5,(3686+41*G12)*2^-12,IF('Pin Detect Programming'!D$10='Resistor References'!AH$6,(4921+82*G12)*2^-12,IF('Pin Detect Programming'!D$10='Resistor References'!AH$7,(7372+82*G12)*2^-12,IF('Pin Detect Programming'!D$10='Resistor References'!AH$8,(9906+164*G12)*2^-12,IF('Pin Detect Programming'!D$10='Resistor References'!AH$9,(14826+164*G12)*2^-12,IF('Pin Detect Programming'!D$10='Resistor References'!AH$10,(14941+164*G12)*2^-12,IF('Pin Detect Programming'!D$10='Resistor References'!AH$11,(19861+164*G12)*2^-12,0)))))))))</f>
        <v>0</v>
      </c>
      <c r="AK11">
        <f t="shared" si="8"/>
        <v>8</v>
      </c>
      <c r="AN11">
        <f t="shared" si="10"/>
        <v>7</v>
      </c>
      <c r="AO11">
        <f t="shared" si="9"/>
        <v>15</v>
      </c>
    </row>
    <row r="12" spans="1:41" x14ac:dyDescent="0.25">
      <c r="F12">
        <f t="shared" si="2"/>
        <v>9</v>
      </c>
      <c r="G12">
        <f t="shared" si="2"/>
        <v>8</v>
      </c>
      <c r="H12">
        <f t="shared" si="2"/>
        <v>8</v>
      </c>
      <c r="I12">
        <f t="shared" si="11"/>
        <v>19</v>
      </c>
      <c r="J12">
        <f t="shared" si="0"/>
        <v>10</v>
      </c>
      <c r="S12" t="s">
        <v>295</v>
      </c>
      <c r="T12">
        <f t="shared" si="4"/>
        <v>8</v>
      </c>
      <c r="U12">
        <v>0.125</v>
      </c>
      <c r="V12">
        <v>2.4</v>
      </c>
      <c r="W12">
        <v>0.04</v>
      </c>
      <c r="X12" s="8">
        <f>IF('Pin Detect Programming'!D$10='Resistor References'!S$2,'Resistor References'!S$2,VLOOKUP('Pin Detect Programming'!D$10,'Resistor References'!S$3:W$17,4,FALSE)+Y12*VLOOKUP('Pin Detect Programming'!D$10,'Resistor References'!S$3:W$17,5,FALSE))</f>
        <v>0.95</v>
      </c>
      <c r="Y12">
        <f t="shared" si="5"/>
        <v>9</v>
      </c>
      <c r="Z12">
        <f t="shared" si="1"/>
        <v>25</v>
      </c>
      <c r="AA12">
        <f t="shared" si="6"/>
        <v>9</v>
      </c>
      <c r="AJ12" s="8">
        <f>IF('Pin Detect Programming'!D$10='Resistor References'!AH$3,(3277+41*'Resistor References'!G13)*2^-12,IF('Pin Detect Programming'!D$10='Resistor References'!AH$4,(2456+41*G13)*2^-12,IF('Pin Detect Programming'!D$10='Resistor References'!AH$5,(3686+41*G13)*2^-12,IF('Pin Detect Programming'!D$10='Resistor References'!AH$6,(4921+82*G13)*2^-12,IF('Pin Detect Programming'!D$10='Resistor References'!AH$7,(7372+82*G13)*2^-12,IF('Pin Detect Programming'!D$10='Resistor References'!AH$8,(9906+164*G13)*2^-12,IF('Pin Detect Programming'!D$10='Resistor References'!AH$9,(14826+164*G13)*2^-12,IF('Pin Detect Programming'!D$10='Resistor References'!AH$10,(14941+164*G13)*2^-12,IF('Pin Detect Programming'!D$10='Resistor References'!AH$11,(19861+164*G13)*2^-12,0)))))))))</f>
        <v>0</v>
      </c>
      <c r="AK12">
        <f t="shared" si="8"/>
        <v>9</v>
      </c>
      <c r="AN12">
        <f t="shared" si="10"/>
        <v>8</v>
      </c>
      <c r="AO12">
        <f t="shared" si="9"/>
        <v>17</v>
      </c>
    </row>
    <row r="13" spans="1:41" x14ac:dyDescent="0.25">
      <c r="F13">
        <f t="shared" si="2"/>
        <v>10</v>
      </c>
      <c r="G13">
        <f t="shared" si="2"/>
        <v>9</v>
      </c>
      <c r="H13">
        <f t="shared" si="2"/>
        <v>9</v>
      </c>
      <c r="I13">
        <f t="shared" si="11"/>
        <v>20</v>
      </c>
      <c r="J13">
        <f t="shared" si="0"/>
        <v>11</v>
      </c>
      <c r="S13" t="s">
        <v>296</v>
      </c>
      <c r="T13">
        <f t="shared" si="4"/>
        <v>9</v>
      </c>
      <c r="U13">
        <v>0.125</v>
      </c>
      <c r="V13">
        <v>3</v>
      </c>
      <c r="W13">
        <v>0.04</v>
      </c>
      <c r="X13" s="8">
        <f>IF('Pin Detect Programming'!D$10='Resistor References'!S$2,'Resistor References'!S$2,VLOOKUP('Pin Detect Programming'!D$10,'Resistor References'!S$3:W$17,4,FALSE)+Y13*VLOOKUP('Pin Detect Programming'!D$10,'Resistor References'!S$3:W$17,5,FALSE))</f>
        <v>1</v>
      </c>
      <c r="Y13">
        <f t="shared" si="5"/>
        <v>10</v>
      </c>
      <c r="Z13">
        <f t="shared" si="1"/>
        <v>26</v>
      </c>
      <c r="AA13">
        <f t="shared" si="6"/>
        <v>10</v>
      </c>
      <c r="AJ13" s="8">
        <f>IF('Pin Detect Programming'!D$10='Resistor References'!AH$3,(3277+41*'Resistor References'!G14)*2^-12,IF('Pin Detect Programming'!D$10='Resistor References'!AH$4,(2456+41*G14)*2^-12,IF('Pin Detect Programming'!D$10='Resistor References'!AH$5,(3686+41*G14)*2^-12,IF('Pin Detect Programming'!D$10='Resistor References'!AH$6,(4921+82*G14)*2^-12,IF('Pin Detect Programming'!D$10='Resistor References'!AH$7,(7372+82*G14)*2^-12,IF('Pin Detect Programming'!D$10='Resistor References'!AH$8,(9906+164*G14)*2^-12,IF('Pin Detect Programming'!D$10='Resistor References'!AH$9,(14826+164*G14)*2^-12,IF('Pin Detect Programming'!D$10='Resistor References'!AH$10,(14941+164*G14)*2^-12,IF('Pin Detect Programming'!D$10='Resistor References'!AH$11,(19861+164*G14)*2^-12,0)))))))))</f>
        <v>0</v>
      </c>
      <c r="AK13">
        <f t="shared" si="8"/>
        <v>10</v>
      </c>
      <c r="AN13">
        <f t="shared" si="10"/>
        <v>9</v>
      </c>
      <c r="AO13">
        <f t="shared" si="9"/>
        <v>18</v>
      </c>
    </row>
    <row r="14" spans="1:41" x14ac:dyDescent="0.25">
      <c r="F14">
        <f t="shared" si="2"/>
        <v>11</v>
      </c>
      <c r="G14">
        <f t="shared" si="2"/>
        <v>10</v>
      </c>
      <c r="H14">
        <f t="shared" si="2"/>
        <v>10</v>
      </c>
      <c r="I14">
        <f t="shared" si="11"/>
        <v>22</v>
      </c>
      <c r="J14">
        <f t="shared" si="0"/>
        <v>12</v>
      </c>
      <c r="S14" t="s">
        <v>297</v>
      </c>
      <c r="T14">
        <f t="shared" si="4"/>
        <v>10</v>
      </c>
      <c r="U14">
        <v>0.125</v>
      </c>
      <c r="V14">
        <v>3.6</v>
      </c>
      <c r="W14">
        <v>0.04</v>
      </c>
      <c r="X14" s="8">
        <f>IF('Pin Detect Programming'!D$10='Resistor References'!S$2,'Resistor References'!S$2,VLOOKUP('Pin Detect Programming'!D$10,'Resistor References'!S$3:W$17,4,FALSE)+Y14*VLOOKUP('Pin Detect Programming'!D$10,'Resistor References'!S$3:W$17,5,FALSE))</f>
        <v>1.05</v>
      </c>
      <c r="Y14">
        <f t="shared" si="5"/>
        <v>11</v>
      </c>
      <c r="Z14">
        <f t="shared" si="1"/>
        <v>27</v>
      </c>
      <c r="AA14">
        <f t="shared" si="6"/>
        <v>11</v>
      </c>
      <c r="AJ14" s="8">
        <f>IF('Pin Detect Programming'!D$10='Resistor References'!AH$3,(3277+41*'Resistor References'!G15)*2^-12,IF('Pin Detect Programming'!D$10='Resistor References'!AH$4,(2456+41*G15)*2^-12,IF('Pin Detect Programming'!D$10='Resistor References'!AH$5,(3686+41*G15)*2^-12,IF('Pin Detect Programming'!D$10='Resistor References'!AH$6,(4921+82*G15)*2^-12,IF('Pin Detect Programming'!D$10='Resistor References'!AH$7,(7372+82*G15)*2^-12,IF('Pin Detect Programming'!D$10='Resistor References'!AH$8,(9906+164*G15)*2^-12,IF('Pin Detect Programming'!D$10='Resistor References'!AH$9,(14826+164*G15)*2^-12,IF('Pin Detect Programming'!D$10='Resistor References'!AH$10,(14941+164*G15)*2^-12,IF('Pin Detect Programming'!D$10='Resistor References'!AH$11,(19861+164*G15)*2^-12,0)))))))))</f>
        <v>0</v>
      </c>
      <c r="AK14">
        <f t="shared" si="8"/>
        <v>11</v>
      </c>
      <c r="AN14">
        <f t="shared" si="10"/>
        <v>10</v>
      </c>
      <c r="AO14">
        <f t="shared" si="9"/>
        <v>19</v>
      </c>
    </row>
    <row r="15" spans="1:41" x14ac:dyDescent="0.25">
      <c r="F15">
        <f t="shared" si="2"/>
        <v>12</v>
      </c>
      <c r="G15">
        <f t="shared" si="2"/>
        <v>11</v>
      </c>
      <c r="H15">
        <f t="shared" si="2"/>
        <v>11</v>
      </c>
      <c r="I15">
        <f t="shared" si="11"/>
        <v>23</v>
      </c>
      <c r="J15">
        <f t="shared" si="0"/>
        <v>13</v>
      </c>
      <c r="S15" t="s">
        <v>298</v>
      </c>
      <c r="T15">
        <v>11</v>
      </c>
      <c r="U15">
        <v>0.125</v>
      </c>
      <c r="V15">
        <v>4.2</v>
      </c>
      <c r="W15">
        <v>0.04</v>
      </c>
      <c r="X15" s="8">
        <f>IF('Pin Detect Programming'!D$10='Resistor References'!S$2,'Resistor References'!S$2,VLOOKUP('Pin Detect Programming'!D$10,'Resistor References'!S$3:W$17,4,FALSE)+Y15*VLOOKUP('Pin Detect Programming'!D$10,'Resistor References'!S$3:W$17,5,FALSE))</f>
        <v>1.1000000000000001</v>
      </c>
      <c r="Y15">
        <f t="shared" si="5"/>
        <v>12</v>
      </c>
      <c r="Z15">
        <f t="shared" si="1"/>
        <v>28</v>
      </c>
      <c r="AA15">
        <f t="shared" si="6"/>
        <v>12</v>
      </c>
      <c r="AJ15" s="8">
        <f>IF('Pin Detect Programming'!D$10='Resistor References'!AH$3,(3277+41*'Resistor References'!G16)*2^-12,IF('Pin Detect Programming'!D$10='Resistor References'!AH$4,(2456+41*G16)*2^-12,IF('Pin Detect Programming'!D$10='Resistor References'!AH$5,(3686+41*G16)*2^-12,IF('Pin Detect Programming'!D$10='Resistor References'!AH$6,(4921+82*G16)*2^-12,IF('Pin Detect Programming'!D$10='Resistor References'!AH$7,(7372+82*G16)*2^-12,IF('Pin Detect Programming'!D$10='Resistor References'!AH$8,(9906+164*G16)*2^-12,IF('Pin Detect Programming'!D$10='Resistor References'!AH$9,(14826+164*G16)*2^-12,IF('Pin Detect Programming'!D$10='Resistor References'!AH$10,(14941+164*G16)*2^-12,IF('Pin Detect Programming'!D$10='Resistor References'!AH$11,(19861+164*G16)*2^-12,0)))))))))</f>
        <v>0</v>
      </c>
      <c r="AK15">
        <f t="shared" si="8"/>
        <v>12</v>
      </c>
      <c r="AN15">
        <f t="shared" si="10"/>
        <v>11</v>
      </c>
      <c r="AO15">
        <f t="shared" si="9"/>
        <v>20</v>
      </c>
    </row>
    <row r="16" spans="1:41" x14ac:dyDescent="0.25">
      <c r="F16">
        <f t="shared" si="2"/>
        <v>13</v>
      </c>
      <c r="G16">
        <f t="shared" si="2"/>
        <v>12</v>
      </c>
      <c r="H16">
        <f t="shared" si="2"/>
        <v>12</v>
      </c>
      <c r="I16">
        <f t="shared" si="11"/>
        <v>24</v>
      </c>
      <c r="J16">
        <f t="shared" si="0"/>
        <v>14</v>
      </c>
      <c r="S16" t="s">
        <v>299</v>
      </c>
      <c r="T16">
        <v>14</v>
      </c>
      <c r="U16">
        <v>0.125</v>
      </c>
      <c r="V16">
        <v>4.8</v>
      </c>
      <c r="W16">
        <v>0.04</v>
      </c>
      <c r="X16" s="8">
        <f>IF('Pin Detect Programming'!D$10='Resistor References'!S$2,'Resistor References'!S$2,VLOOKUP('Pin Detect Programming'!D$10,'Resistor References'!S$3:W$17,4,FALSE)+Y16*VLOOKUP('Pin Detect Programming'!D$10,'Resistor References'!S$3:W$17,5,FALSE))</f>
        <v>1.1499999999999999</v>
      </c>
      <c r="Y16">
        <f t="shared" si="5"/>
        <v>13</v>
      </c>
      <c r="Z16">
        <f t="shared" si="1"/>
        <v>29</v>
      </c>
      <c r="AA16">
        <f t="shared" si="6"/>
        <v>13</v>
      </c>
      <c r="AJ16" s="8">
        <f>IF('Pin Detect Programming'!D$10='Resistor References'!AH$3,(3277+41*'Resistor References'!G17)*2^-12,IF('Pin Detect Programming'!D$10='Resistor References'!AH$4,(2456+41*G17)*2^-12,IF('Pin Detect Programming'!D$10='Resistor References'!AH$5,(3686+41*G17)*2^-12,IF('Pin Detect Programming'!D$10='Resistor References'!AH$6,(4921+82*G17)*2^-12,IF('Pin Detect Programming'!D$10='Resistor References'!AH$7,(7372+82*G17)*2^-12,IF('Pin Detect Programming'!D$10='Resistor References'!AH$8,(9906+164*G17)*2^-12,IF('Pin Detect Programming'!D$10='Resistor References'!AH$9,(14826+164*G17)*2^-12,IF('Pin Detect Programming'!D$10='Resistor References'!AH$10,(14941+164*G17)*2^-12,IF('Pin Detect Programming'!D$10='Resistor References'!AH$11,(19861+164*G17)*2^-12,0)))))))))</f>
        <v>0</v>
      </c>
      <c r="AK16">
        <f t="shared" si="8"/>
        <v>13</v>
      </c>
      <c r="AN16">
        <f t="shared" si="10"/>
        <v>12</v>
      </c>
      <c r="AO16">
        <f t="shared" si="9"/>
        <v>22</v>
      </c>
    </row>
    <row r="17" spans="6:41" x14ac:dyDescent="0.25">
      <c r="F17">
        <f t="shared" si="2"/>
        <v>14</v>
      </c>
      <c r="G17">
        <f t="shared" si="2"/>
        <v>13</v>
      </c>
      <c r="H17">
        <f t="shared" si="2"/>
        <v>13</v>
      </c>
      <c r="I17">
        <f t="shared" si="11"/>
        <v>25</v>
      </c>
      <c r="J17">
        <f t="shared" si="0"/>
        <v>15</v>
      </c>
      <c r="S17" t="s">
        <v>300</v>
      </c>
      <c r="T17">
        <v>15</v>
      </c>
      <c r="U17">
        <v>0.125</v>
      </c>
      <c r="V17">
        <v>5.4</v>
      </c>
      <c r="W17">
        <v>0.04</v>
      </c>
      <c r="X17" s="8">
        <f>IF('Pin Detect Programming'!D$10='Resistor References'!S$2,'Resistor References'!S$2,VLOOKUP('Pin Detect Programming'!D$10,'Resistor References'!S$3:W$17,4,FALSE)+Y17*VLOOKUP('Pin Detect Programming'!D$10,'Resistor References'!S$3:W$17,5,FALSE))</f>
        <v>1.2000000000000002</v>
      </c>
      <c r="Y17">
        <f t="shared" si="5"/>
        <v>14</v>
      </c>
      <c r="Z17">
        <f t="shared" si="1"/>
        <v>30</v>
      </c>
      <c r="AA17">
        <f t="shared" si="6"/>
        <v>14</v>
      </c>
      <c r="AJ17" s="8">
        <f>IF('Pin Detect Programming'!D$10='Resistor References'!AH$3,(3277+41*'Resistor References'!G18)*2^-12,IF('Pin Detect Programming'!D$10='Resistor References'!AH$4,(2456+41*G18)*2^-12,IF('Pin Detect Programming'!D$10='Resistor References'!AH$5,(3686+41*G18)*2^-12,IF('Pin Detect Programming'!D$10='Resistor References'!AH$6,(4921+82*G18)*2^-12,IF('Pin Detect Programming'!D$10='Resistor References'!AH$7,(7372+82*G18)*2^-12,IF('Pin Detect Programming'!D$10='Resistor References'!AH$8,(9906+164*G18)*2^-12,IF('Pin Detect Programming'!D$10='Resistor References'!AH$9,(14826+164*G18)*2^-12,IF('Pin Detect Programming'!D$10='Resistor References'!AH$10,(14941+164*G18)*2^-12,IF('Pin Detect Programming'!D$10='Resistor References'!AH$11,(19861+164*G18)*2^-12,0)))))))))</f>
        <v>0</v>
      </c>
      <c r="AK17">
        <f t="shared" si="8"/>
        <v>14</v>
      </c>
      <c r="AN17">
        <f t="shared" si="10"/>
        <v>13</v>
      </c>
      <c r="AO17">
        <f t="shared" si="9"/>
        <v>23</v>
      </c>
    </row>
    <row r="18" spans="6:41" x14ac:dyDescent="0.25">
      <c r="F18">
        <f t="shared" si="2"/>
        <v>15</v>
      </c>
      <c r="G18">
        <f t="shared" si="2"/>
        <v>14</v>
      </c>
      <c r="H18">
        <f t="shared" si="2"/>
        <v>14</v>
      </c>
      <c r="X18" s="8">
        <f>IF('Pin Detect Programming'!D$10='Resistor References'!S$2,'Resistor References'!S$2,VLOOKUP('Pin Detect Programming'!D$10,'Resistor References'!S$3:W$17,4,FALSE)+Y18*VLOOKUP('Pin Detect Programming'!D$10,'Resistor References'!S$3:W$17,5,FALSE))</f>
        <v>1.25</v>
      </c>
      <c r="Y18">
        <f t="shared" si="5"/>
        <v>15</v>
      </c>
      <c r="Z18">
        <f t="shared" si="1"/>
        <v>31</v>
      </c>
      <c r="AA18">
        <f t="shared" si="6"/>
        <v>15</v>
      </c>
      <c r="AJ18" s="8">
        <f>IF('Pin Detect Programming'!D$10='Resistor References'!AH$3,(3277+41*'Resistor References'!G19)*2^-12,IF('Pin Detect Programming'!D$10='Resistor References'!AH$4,(2456+41*G19)*2^-12,IF('Pin Detect Programming'!D$10='Resistor References'!AH$5,(3686+41*G19)*2^-12,IF('Pin Detect Programming'!D$10='Resistor References'!AH$6,(4921+82*G19)*2^-12,IF('Pin Detect Programming'!D$10='Resistor References'!AH$7,(7372+82*G19)*2^-12,IF('Pin Detect Programming'!D$10='Resistor References'!AH$8,(9906+164*G19)*2^-12,IF('Pin Detect Programming'!D$10='Resistor References'!AH$9,(14826+164*G19)*2^-12,IF('Pin Detect Programming'!D$10='Resistor References'!AH$10,(14941+164*G19)*2^-12,IF('Pin Detect Programming'!D$10='Resistor References'!AH$11,(19861+164*G19)*2^-12,0)))))))))</f>
        <v>0</v>
      </c>
      <c r="AK18">
        <f t="shared" si="8"/>
        <v>15</v>
      </c>
      <c r="AN18">
        <f t="shared" si="10"/>
        <v>14</v>
      </c>
      <c r="AO18">
        <f t="shared" si="9"/>
        <v>24</v>
      </c>
    </row>
    <row r="19" spans="6:41" x14ac:dyDescent="0.25">
      <c r="F19">
        <f t="shared" si="2"/>
        <v>16</v>
      </c>
      <c r="G19">
        <f t="shared" si="2"/>
        <v>15</v>
      </c>
      <c r="H19">
        <f t="shared" si="2"/>
        <v>15</v>
      </c>
      <c r="X19" s="8"/>
      <c r="Z19">
        <f t="shared" si="1"/>
        <v>32</v>
      </c>
      <c r="AA19">
        <f t="shared" si="6"/>
        <v>16</v>
      </c>
      <c r="AJ19" s="8">
        <f>IF('Pin Detect Programming'!D$10='Resistor References'!AH$3,(3277+41*'Resistor References'!G20)*2^-12,IF('Pin Detect Programming'!D$10='Resistor References'!AH$4,(2456+41*G20)*2^-12,IF('Pin Detect Programming'!D$10='Resistor References'!AH$5,(3686+41*G20)*2^-12,IF('Pin Detect Programming'!D$10='Resistor References'!AH$6,(4921+82*G20)*2^-12,IF('Pin Detect Programming'!D$10='Resistor References'!AH$7,(7372+82*G20)*2^-12,IF('Pin Detect Programming'!D$10='Resistor References'!AH$8,(9906+164*G20)*2^-12,IF('Pin Detect Programming'!D$10='Resistor References'!AH$9,(14826+164*G20)*2^-12,IF('Pin Detect Programming'!D$10='Resistor References'!AH$10,(14941+164*G20)*2^-12,IF('Pin Detect Programming'!D$10='Resistor References'!AH$11,(19861+164*G20)*2^-12,0)))))))))</f>
        <v>0</v>
      </c>
      <c r="AK19">
        <f t="shared" si="8"/>
        <v>16</v>
      </c>
      <c r="AN19">
        <f t="shared" si="10"/>
        <v>15</v>
      </c>
      <c r="AO19">
        <f t="shared" si="9"/>
        <v>25</v>
      </c>
    </row>
    <row r="20" spans="6:41" x14ac:dyDescent="0.25">
      <c r="F20">
        <f t="shared" si="2"/>
        <v>17</v>
      </c>
      <c r="G20">
        <f t="shared" si="2"/>
        <v>16</v>
      </c>
      <c r="H20">
        <f t="shared" si="2"/>
        <v>16</v>
      </c>
      <c r="X20" s="8"/>
      <c r="Z20">
        <f t="shared" si="1"/>
        <v>33</v>
      </c>
      <c r="AA20">
        <f t="shared" si="6"/>
        <v>17</v>
      </c>
      <c r="AJ20" s="8">
        <f>IF('Pin Detect Programming'!D$10='Resistor References'!AH$3,(3277+41*'Resistor References'!G21)*2^-12,IF('Pin Detect Programming'!D$10='Resistor References'!AH$4,(2456+41*G21)*2^-12,IF('Pin Detect Programming'!D$10='Resistor References'!AH$5,(3686+41*G21)*2^-12,IF('Pin Detect Programming'!D$10='Resistor References'!AH$6,(4921+82*G21)*2^-12,IF('Pin Detect Programming'!D$10='Resistor References'!AH$7,(7372+82*G21)*2^-12,IF('Pin Detect Programming'!D$10='Resistor References'!AH$8,(9906+164*G21)*2^-12,IF('Pin Detect Programming'!D$10='Resistor References'!AH$9,(14826+164*G21)*2^-12,IF('Pin Detect Programming'!D$10='Resistor References'!AH$10,(14941+164*G21)*2^-12,IF('Pin Detect Programming'!D$10='Resistor References'!AH$11,(19861+164*G21)*2^-12,0)))))))))</f>
        <v>0</v>
      </c>
      <c r="AK20">
        <f t="shared" si="8"/>
        <v>17</v>
      </c>
    </row>
    <row r="21" spans="6:41" x14ac:dyDescent="0.25">
      <c r="F21">
        <f t="shared" ref="F21:H35" si="12">F20+1</f>
        <v>18</v>
      </c>
      <c r="G21">
        <f t="shared" si="12"/>
        <v>17</v>
      </c>
      <c r="H21">
        <f t="shared" si="12"/>
        <v>17</v>
      </c>
      <c r="X21" s="8"/>
      <c r="Z21">
        <f t="shared" si="1"/>
        <v>34</v>
      </c>
      <c r="AA21">
        <f t="shared" si="6"/>
        <v>18</v>
      </c>
      <c r="AJ21" s="8">
        <f>IF('Pin Detect Programming'!D$10='Resistor References'!AH$3,(3277+41*'Resistor References'!G22)*2^-12,IF('Pin Detect Programming'!D$10='Resistor References'!AH$4,(2456+41*G22)*2^-12,IF('Pin Detect Programming'!D$10='Resistor References'!AH$5,(3686+41*G22)*2^-12,IF('Pin Detect Programming'!D$10='Resistor References'!AH$6,(4921+82*G22)*2^-12,IF('Pin Detect Programming'!D$10='Resistor References'!AH$7,(7372+82*G22)*2^-12,IF('Pin Detect Programming'!D$10='Resistor References'!AH$8,(9906+164*G22)*2^-12,IF('Pin Detect Programming'!D$10='Resistor References'!AH$9,(14826+164*G22)*2^-12,IF('Pin Detect Programming'!D$10='Resistor References'!AH$10,(14941+164*G22)*2^-12,IF('Pin Detect Programming'!D$10='Resistor References'!AH$11,(19861+164*G22)*2^-12,0)))))))))</f>
        <v>0</v>
      </c>
      <c r="AK21">
        <f t="shared" si="8"/>
        <v>18</v>
      </c>
    </row>
    <row r="22" spans="6:41" x14ac:dyDescent="0.25">
      <c r="F22">
        <f t="shared" si="12"/>
        <v>19</v>
      </c>
      <c r="G22">
        <f t="shared" si="12"/>
        <v>18</v>
      </c>
      <c r="H22">
        <f t="shared" si="12"/>
        <v>18</v>
      </c>
      <c r="X22" s="8"/>
      <c r="Z22">
        <f t="shared" si="1"/>
        <v>35</v>
      </c>
      <c r="AA22">
        <f t="shared" si="6"/>
        <v>19</v>
      </c>
      <c r="AJ22" s="8">
        <f>IF('Pin Detect Programming'!D$10='Resistor References'!AH$3,(3277+41*'Resistor References'!G23)*2^-12,IF('Pin Detect Programming'!D$10='Resistor References'!AH$4,(2456+41*G23)*2^-12,IF('Pin Detect Programming'!D$10='Resistor References'!AH$5,(3686+41*G23)*2^-12,IF('Pin Detect Programming'!D$10='Resistor References'!AH$6,(4921+82*G23)*2^-12,IF('Pin Detect Programming'!D$10='Resistor References'!AH$7,(7372+82*G23)*2^-12,IF('Pin Detect Programming'!D$10='Resistor References'!AH$8,(9906+164*G23)*2^-12,IF('Pin Detect Programming'!D$10='Resistor References'!AH$9,(14826+164*G23)*2^-12,IF('Pin Detect Programming'!D$10='Resistor References'!AH$10,(14941+164*G23)*2^-12,IF('Pin Detect Programming'!D$10='Resistor References'!AH$11,(19861+164*G23)*2^-12,0)))))))))</f>
        <v>0</v>
      </c>
      <c r="AK22">
        <f t="shared" si="8"/>
        <v>19</v>
      </c>
    </row>
    <row r="23" spans="6:41" x14ac:dyDescent="0.25">
      <c r="F23">
        <f t="shared" si="12"/>
        <v>20</v>
      </c>
      <c r="G23">
        <f t="shared" si="12"/>
        <v>19</v>
      </c>
      <c r="H23">
        <f t="shared" si="12"/>
        <v>19</v>
      </c>
      <c r="X23" s="8"/>
      <c r="Z23">
        <f t="shared" si="1"/>
        <v>36</v>
      </c>
      <c r="AA23">
        <f t="shared" si="6"/>
        <v>20</v>
      </c>
      <c r="AJ23" s="8">
        <f>IF('Pin Detect Programming'!D$10='Resistor References'!AH$3,(3277+41*'Resistor References'!G24)*2^-12,IF('Pin Detect Programming'!D$10='Resistor References'!AH$4,(2456+41*G24)*2^-12,IF('Pin Detect Programming'!D$10='Resistor References'!AH$5,(3686+41*G24)*2^-12,IF('Pin Detect Programming'!D$10='Resistor References'!AH$6,(4921+82*G24)*2^-12,IF('Pin Detect Programming'!D$10='Resistor References'!AH$7,(7372+82*G24)*2^-12,IF('Pin Detect Programming'!D$10='Resistor References'!AH$8,(9906+164*G24)*2^-12,IF('Pin Detect Programming'!D$10='Resistor References'!AH$9,(14826+164*G24)*2^-12,IF('Pin Detect Programming'!D$10='Resistor References'!AH$10,(14941+164*G24)*2^-12,IF('Pin Detect Programming'!D$10='Resistor References'!AH$11,(19861+164*G24)*2^-12,0)))))))))</f>
        <v>0</v>
      </c>
      <c r="AK23">
        <f t="shared" si="8"/>
        <v>20</v>
      </c>
    </row>
    <row r="24" spans="6:41" x14ac:dyDescent="0.25">
      <c r="F24">
        <f t="shared" si="12"/>
        <v>21</v>
      </c>
      <c r="G24">
        <f t="shared" si="12"/>
        <v>20</v>
      </c>
      <c r="H24">
        <f t="shared" si="12"/>
        <v>20</v>
      </c>
      <c r="X24" s="8"/>
      <c r="Z24">
        <f t="shared" si="1"/>
        <v>37</v>
      </c>
      <c r="AA24">
        <f t="shared" si="6"/>
        <v>21</v>
      </c>
      <c r="AJ24" s="8">
        <f>IF('Pin Detect Programming'!D$10='Resistor References'!AH$3,(3277+41*'Resistor References'!G25)*2^-12,IF('Pin Detect Programming'!D$10='Resistor References'!AH$4,(2456+41*G25)*2^-12,IF('Pin Detect Programming'!D$10='Resistor References'!AH$5,(3686+41*G25)*2^-12,IF('Pin Detect Programming'!D$10='Resistor References'!AH$6,(4921+82*G25)*2^-12,IF('Pin Detect Programming'!D$10='Resistor References'!AH$7,(7372+82*G25)*2^-12,IF('Pin Detect Programming'!D$10='Resistor References'!AH$8,(9906+164*G25)*2^-12,IF('Pin Detect Programming'!D$10='Resistor References'!AH$9,(14826+164*G25)*2^-12,IF('Pin Detect Programming'!D$10='Resistor References'!AH$10,(14941+164*G25)*2^-12,IF('Pin Detect Programming'!D$10='Resistor References'!AH$11,(19861+164*G25)*2^-12,0)))))))))</f>
        <v>0</v>
      </c>
      <c r="AK24">
        <f t="shared" si="8"/>
        <v>21</v>
      </c>
    </row>
    <row r="25" spans="6:41" x14ac:dyDescent="0.25">
      <c r="F25">
        <f t="shared" si="12"/>
        <v>22</v>
      </c>
      <c r="G25">
        <f t="shared" si="12"/>
        <v>21</v>
      </c>
      <c r="H25">
        <f t="shared" si="12"/>
        <v>21</v>
      </c>
      <c r="X25" s="8"/>
      <c r="Z25">
        <f t="shared" si="1"/>
        <v>38</v>
      </c>
      <c r="AA25">
        <f t="shared" si="6"/>
        <v>22</v>
      </c>
      <c r="AJ25" s="8">
        <f>IF('Pin Detect Programming'!D$10='Resistor References'!AH$3,(3277+41*'Resistor References'!G26)*2^-12,IF('Pin Detect Programming'!D$10='Resistor References'!AH$4,(2456+41*G26)*2^-12,IF('Pin Detect Programming'!D$10='Resistor References'!AH$5,(3686+41*G26)*2^-12,IF('Pin Detect Programming'!D$10='Resistor References'!AH$6,(4921+82*G26)*2^-12,IF('Pin Detect Programming'!D$10='Resistor References'!AH$7,(7372+82*G26)*2^-12,IF('Pin Detect Programming'!D$10='Resistor References'!AH$8,(9906+164*G26)*2^-12,IF('Pin Detect Programming'!D$10='Resistor References'!AH$9,(14826+164*G26)*2^-12,IF('Pin Detect Programming'!D$10='Resistor References'!AH$10,(14941+164*G26)*2^-12,IF('Pin Detect Programming'!D$10='Resistor References'!AH$11,(19861+164*G26)*2^-12,0)))))))))</f>
        <v>0</v>
      </c>
      <c r="AK25">
        <f t="shared" si="8"/>
        <v>22</v>
      </c>
    </row>
    <row r="26" spans="6:41" x14ac:dyDescent="0.25">
      <c r="F26">
        <f t="shared" si="12"/>
        <v>23</v>
      </c>
      <c r="G26">
        <f t="shared" si="12"/>
        <v>22</v>
      </c>
      <c r="H26">
        <f t="shared" si="12"/>
        <v>22</v>
      </c>
      <c r="X26" s="8"/>
      <c r="Z26">
        <f t="shared" si="1"/>
        <v>39</v>
      </c>
      <c r="AA26">
        <f t="shared" si="6"/>
        <v>23</v>
      </c>
      <c r="AJ26" s="8">
        <f>IF('Pin Detect Programming'!D$10='Resistor References'!AH$3,(3277+41*'Resistor References'!G27)*2^-12,IF('Pin Detect Programming'!D$10='Resistor References'!AH$4,(2456+41*G27)*2^-12,IF('Pin Detect Programming'!D$10='Resistor References'!AH$5,(3686+41*G27)*2^-12,IF('Pin Detect Programming'!D$10='Resistor References'!AH$6,(4921+82*G27)*2^-12,IF('Pin Detect Programming'!D$10='Resistor References'!AH$7,(7372+82*G27)*2^-12,IF('Pin Detect Programming'!D$10='Resistor References'!AH$8,(9906+164*G27)*2^-12,IF('Pin Detect Programming'!D$10='Resistor References'!AH$9,(14826+164*G27)*2^-12,IF('Pin Detect Programming'!D$10='Resistor References'!AH$10,(14941+164*G27)*2^-12,IF('Pin Detect Programming'!D$10='Resistor References'!AH$11,(19861+164*G27)*2^-12,0)))))))))</f>
        <v>0</v>
      </c>
      <c r="AK26">
        <f t="shared" si="8"/>
        <v>23</v>
      </c>
    </row>
    <row r="27" spans="6:41" x14ac:dyDescent="0.25">
      <c r="F27">
        <f t="shared" si="12"/>
        <v>24</v>
      </c>
      <c r="G27">
        <f t="shared" si="12"/>
        <v>23</v>
      </c>
      <c r="H27">
        <f t="shared" si="12"/>
        <v>23</v>
      </c>
      <c r="X27" s="8"/>
      <c r="Z27">
        <f>BIN2DEC(1001000)</f>
        <v>72</v>
      </c>
      <c r="AA27">
        <f t="shared" si="6"/>
        <v>24</v>
      </c>
      <c r="AJ27" s="8">
        <f>IF('Pin Detect Programming'!D$10='Resistor References'!AH$3,(3277+41*'Resistor References'!G28)*2^-12,IF('Pin Detect Programming'!D$10='Resistor References'!AH$4,(2456+41*G28)*2^-12,IF('Pin Detect Programming'!D$10='Resistor References'!AH$5,(3686+41*G28)*2^-12,IF('Pin Detect Programming'!D$10='Resistor References'!AH$6,(4921+82*G28)*2^-12,IF('Pin Detect Programming'!D$10='Resistor References'!AH$7,(7372+82*G28)*2^-12,IF('Pin Detect Programming'!D$10='Resistor References'!AH$8,(9906+164*G28)*2^-12,IF('Pin Detect Programming'!D$10='Resistor References'!AH$9,(14826+164*G28)*2^-12,IF('Pin Detect Programming'!D$10='Resistor References'!AH$10,(14941+164*G28)*2^-12,IF('Pin Detect Programming'!D$10='Resistor References'!AH$11,(19861+164*G28)*2^-12,0)))))))))</f>
        <v>0</v>
      </c>
      <c r="AK27">
        <f t="shared" si="8"/>
        <v>24</v>
      </c>
    </row>
    <row r="28" spans="6:41" x14ac:dyDescent="0.25">
      <c r="F28">
        <f t="shared" si="12"/>
        <v>25</v>
      </c>
      <c r="G28">
        <f t="shared" si="12"/>
        <v>24</v>
      </c>
      <c r="H28">
        <f t="shared" si="12"/>
        <v>24</v>
      </c>
      <c r="X28" s="8"/>
      <c r="Z28">
        <f t="shared" si="1"/>
        <v>41</v>
      </c>
      <c r="AA28">
        <f t="shared" si="6"/>
        <v>25</v>
      </c>
      <c r="AJ28" s="8">
        <f>IF('Pin Detect Programming'!D$10='Resistor References'!AH$3,(3277+41*'Resistor References'!G29)*2^-12,IF('Pin Detect Programming'!D$10='Resistor References'!AH$4,(2456+41*G29)*2^-12,IF('Pin Detect Programming'!D$10='Resistor References'!AH$5,(3686+41*G29)*2^-12,IF('Pin Detect Programming'!D$10='Resistor References'!AH$6,(4921+82*G29)*2^-12,IF('Pin Detect Programming'!D$10='Resistor References'!AH$7,(7372+82*G29)*2^-12,IF('Pin Detect Programming'!D$10='Resistor References'!AH$8,(9906+164*G29)*2^-12,IF('Pin Detect Programming'!D$10='Resistor References'!AH$9,(14826+164*G29)*2^-12,IF('Pin Detect Programming'!D$10='Resistor References'!AH$10,(14941+164*G29)*2^-12,IF('Pin Detect Programming'!D$10='Resistor References'!AH$11,(19861+164*G29)*2^-12,0)))))))))</f>
        <v>0</v>
      </c>
      <c r="AK28">
        <f t="shared" si="8"/>
        <v>25</v>
      </c>
    </row>
    <row r="29" spans="6:41" x14ac:dyDescent="0.25">
      <c r="F29">
        <f t="shared" si="12"/>
        <v>26</v>
      </c>
      <c r="G29">
        <f t="shared" si="12"/>
        <v>25</v>
      </c>
      <c r="H29">
        <f t="shared" si="12"/>
        <v>25</v>
      </c>
      <c r="X29" s="8"/>
      <c r="Z29">
        <f t="shared" si="1"/>
        <v>42</v>
      </c>
      <c r="AA29">
        <f t="shared" si="6"/>
        <v>26</v>
      </c>
      <c r="AJ29" s="8">
        <f>IF('Pin Detect Programming'!D$10='Resistor References'!AH$3,(3277+41*'Resistor References'!G30)*2^-12,IF('Pin Detect Programming'!D$10='Resistor References'!AH$4,(2456+41*G30)*2^-12,IF('Pin Detect Programming'!D$10='Resistor References'!AH$5,(3686+41*G30)*2^-12,IF('Pin Detect Programming'!D$10='Resistor References'!AH$6,(4921+82*G30)*2^-12,IF('Pin Detect Programming'!D$10='Resistor References'!AH$7,(7372+82*G30)*2^-12,IF('Pin Detect Programming'!D$10='Resistor References'!AH$8,(9906+164*G30)*2^-12,IF('Pin Detect Programming'!D$10='Resistor References'!AH$9,(14826+164*G30)*2^-12,IF('Pin Detect Programming'!D$10='Resistor References'!AH$10,(14941+164*G30)*2^-12,IF('Pin Detect Programming'!D$10='Resistor References'!AH$11,(19861+164*G30)*2^-12,0)))))))))</f>
        <v>0</v>
      </c>
      <c r="AK29">
        <f t="shared" si="8"/>
        <v>26</v>
      </c>
    </row>
    <row r="30" spans="6:41" x14ac:dyDescent="0.25">
      <c r="F30">
        <f t="shared" si="12"/>
        <v>27</v>
      </c>
      <c r="G30">
        <f t="shared" si="12"/>
        <v>26</v>
      </c>
      <c r="H30">
        <f t="shared" si="12"/>
        <v>26</v>
      </c>
      <c r="X30" s="8"/>
      <c r="Z30">
        <f t="shared" si="1"/>
        <v>43</v>
      </c>
      <c r="AA30">
        <f t="shared" si="6"/>
        <v>27</v>
      </c>
      <c r="AJ30" s="8">
        <f>IF('Pin Detect Programming'!D$10='Resistor References'!AH$3,(3277+41*'Resistor References'!G31)*2^-12,IF('Pin Detect Programming'!D$10='Resistor References'!AH$4,(2456+41*G31)*2^-12,IF('Pin Detect Programming'!D$10='Resistor References'!AH$5,(3686+41*G31)*2^-12,IF('Pin Detect Programming'!D$10='Resistor References'!AH$6,(4921+82*G31)*2^-12,IF('Pin Detect Programming'!D$10='Resistor References'!AH$7,(7372+82*G31)*2^-12,IF('Pin Detect Programming'!D$10='Resistor References'!AH$8,(9906+164*G31)*2^-12,IF('Pin Detect Programming'!D$10='Resistor References'!AH$9,(14826+164*G31)*2^-12,IF('Pin Detect Programming'!D$10='Resistor References'!AH$10,(14941+164*G31)*2^-12,IF('Pin Detect Programming'!D$10='Resistor References'!AH$11,(19861+164*G31)*2^-12,0)))))))))</f>
        <v>0</v>
      </c>
      <c r="AK30">
        <f t="shared" si="8"/>
        <v>27</v>
      </c>
    </row>
    <row r="31" spans="6:41" x14ac:dyDescent="0.25">
      <c r="F31">
        <f t="shared" si="12"/>
        <v>28</v>
      </c>
      <c r="G31">
        <f t="shared" si="12"/>
        <v>27</v>
      </c>
      <c r="H31">
        <f t="shared" si="12"/>
        <v>27</v>
      </c>
      <c r="X31" s="8"/>
      <c r="Z31">
        <f t="shared" si="1"/>
        <v>44</v>
      </c>
      <c r="AA31">
        <f t="shared" si="6"/>
        <v>28</v>
      </c>
      <c r="AJ31" s="8">
        <f>IF('Pin Detect Programming'!D$10='Resistor References'!AH$3,(3277+41*'Resistor References'!G32)*2^-12,IF('Pin Detect Programming'!D$10='Resistor References'!AH$4,(2456+41*G32)*2^-12,IF('Pin Detect Programming'!D$10='Resistor References'!AH$5,(3686+41*G32)*2^-12,IF('Pin Detect Programming'!D$10='Resistor References'!AH$6,(4921+82*G32)*2^-12,IF('Pin Detect Programming'!D$10='Resistor References'!AH$7,(7372+82*G32)*2^-12,IF('Pin Detect Programming'!D$10='Resistor References'!AH$8,(9906+164*G32)*2^-12,IF('Pin Detect Programming'!D$10='Resistor References'!AH$9,(14826+164*G32)*2^-12,IF('Pin Detect Programming'!D$10='Resistor References'!AH$10,(14941+164*G32)*2^-12,IF('Pin Detect Programming'!D$10='Resistor References'!AH$11,(19861+164*G32)*2^-12,0)))))))))</f>
        <v>0</v>
      </c>
      <c r="AK31">
        <f t="shared" si="8"/>
        <v>28</v>
      </c>
    </row>
    <row r="32" spans="6:41" x14ac:dyDescent="0.25">
      <c r="F32">
        <f t="shared" si="12"/>
        <v>29</v>
      </c>
      <c r="G32">
        <f t="shared" si="12"/>
        <v>28</v>
      </c>
      <c r="H32">
        <f t="shared" si="12"/>
        <v>28</v>
      </c>
      <c r="X32" s="8"/>
      <c r="Z32">
        <f t="shared" si="1"/>
        <v>45</v>
      </c>
      <c r="AA32">
        <f t="shared" si="6"/>
        <v>29</v>
      </c>
      <c r="AJ32" s="8">
        <f>IF('Pin Detect Programming'!D$10='Resistor References'!AH$3,(3277+41*'Resistor References'!G33)*2^-12,IF('Pin Detect Programming'!D$10='Resistor References'!AH$4,(2456+41*G33)*2^-12,IF('Pin Detect Programming'!D$10='Resistor References'!AH$5,(3686+41*G33)*2^-12,IF('Pin Detect Programming'!D$10='Resistor References'!AH$6,(4921+82*G33)*2^-12,IF('Pin Detect Programming'!D$10='Resistor References'!AH$7,(7372+82*G33)*2^-12,IF('Pin Detect Programming'!D$10='Resistor References'!AH$8,(9906+164*G33)*2^-12,IF('Pin Detect Programming'!D$10='Resistor References'!AH$9,(14826+164*G33)*2^-12,IF('Pin Detect Programming'!D$10='Resistor References'!AH$10,(14941+164*G33)*2^-12,IF('Pin Detect Programming'!D$10='Resistor References'!AH$11,(19861+164*G33)*2^-12,0)))))))))</f>
        <v>0</v>
      </c>
      <c r="AK32">
        <f t="shared" si="8"/>
        <v>29</v>
      </c>
    </row>
    <row r="33" spans="6:24" x14ac:dyDescent="0.25">
      <c r="F33">
        <f t="shared" si="12"/>
        <v>30</v>
      </c>
      <c r="G33">
        <f t="shared" si="12"/>
        <v>29</v>
      </c>
      <c r="H33">
        <f t="shared" si="12"/>
        <v>29</v>
      </c>
      <c r="X33" s="8"/>
    </row>
    <row r="34" spans="6:24" x14ac:dyDescent="0.25">
      <c r="G34">
        <f t="shared" si="12"/>
        <v>30</v>
      </c>
      <c r="H34">
        <f t="shared" si="12"/>
        <v>30</v>
      </c>
      <c r="X34" s="8"/>
    </row>
    <row r="35" spans="6:24" x14ac:dyDescent="0.25">
      <c r="G35">
        <f t="shared" si="12"/>
        <v>31</v>
      </c>
      <c r="H35">
        <f t="shared" si="12"/>
        <v>31</v>
      </c>
      <c r="X35" s="8"/>
    </row>
    <row r="36" spans="6:24" x14ac:dyDescent="0.25">
      <c r="X36" s="8"/>
    </row>
    <row r="37" spans="6:24" x14ac:dyDescent="0.25">
      <c r="X37" s="8"/>
    </row>
    <row r="38" spans="6:24" x14ac:dyDescent="0.25">
      <c r="X38" s="8"/>
    </row>
    <row r="39" spans="6:24" x14ac:dyDescent="0.25">
      <c r="X39" s="8"/>
    </row>
    <row r="40" spans="6:24" x14ac:dyDescent="0.25">
      <c r="X40" s="8"/>
    </row>
    <row r="41" spans="6:24" x14ac:dyDescent="0.25">
      <c r="X41" s="8"/>
    </row>
    <row r="42" spans="6:24" x14ac:dyDescent="0.25">
      <c r="X42" s="8"/>
    </row>
    <row r="43" spans="6:24" x14ac:dyDescent="0.25">
      <c r="X43" s="8"/>
    </row>
    <row r="44" spans="6:24" x14ac:dyDescent="0.25">
      <c r="X44" s="8"/>
    </row>
    <row r="45" spans="6:24" x14ac:dyDescent="0.25">
      <c r="X45" s="8"/>
    </row>
    <row r="46" spans="6:24" x14ac:dyDescent="0.25">
      <c r="X46" s="8"/>
    </row>
    <row r="47" spans="6:24" x14ac:dyDescent="0.25">
      <c r="X47" s="8"/>
    </row>
    <row r="48" spans="6:24" x14ac:dyDescent="0.25">
      <c r="X48" s="8"/>
    </row>
    <row r="49" spans="24:24" x14ac:dyDescent="0.25">
      <c r="X49" s="8"/>
    </row>
    <row r="50" spans="24:24" x14ac:dyDescent="0.25">
      <c r="X50" s="8"/>
    </row>
    <row r="51" spans="24:24" x14ac:dyDescent="0.25">
      <c r="X51" s="8"/>
    </row>
    <row r="52" spans="24:24" x14ac:dyDescent="0.25">
      <c r="X52" s="8"/>
    </row>
    <row r="53" spans="24:24" x14ac:dyDescent="0.25">
      <c r="X53" s="8"/>
    </row>
    <row r="54" spans="24:24" x14ac:dyDescent="0.25">
      <c r="X54" s="8"/>
    </row>
    <row r="55" spans="24:24" x14ac:dyDescent="0.25">
      <c r="X55" s="8"/>
    </row>
    <row r="56" spans="24:24" x14ac:dyDescent="0.25">
      <c r="X56" s="8"/>
    </row>
    <row r="57" spans="24:24" x14ac:dyDescent="0.25">
      <c r="X57" s="8"/>
    </row>
    <row r="58" spans="24:24" x14ac:dyDescent="0.25">
      <c r="X58" s="8"/>
    </row>
    <row r="59" spans="24:24" x14ac:dyDescent="0.25">
      <c r="X59" s="8"/>
    </row>
    <row r="60" spans="24:24" x14ac:dyDescent="0.25">
      <c r="X60" s="8"/>
    </row>
    <row r="61" spans="24:24" x14ac:dyDescent="0.25">
      <c r="X61" s="8"/>
    </row>
    <row r="62" spans="24:24" x14ac:dyDescent="0.25">
      <c r="X62" s="8"/>
    </row>
    <row r="63" spans="24:24" x14ac:dyDescent="0.25">
      <c r="X63" s="8"/>
    </row>
    <row r="64" spans="24:24" x14ac:dyDescent="0.25">
      <c r="X64" s="8"/>
    </row>
    <row r="65" spans="20:24" x14ac:dyDescent="0.25">
      <c r="X65" s="8"/>
    </row>
    <row r="66" spans="20:24" x14ac:dyDescent="0.25">
      <c r="T66">
        <v>1.18</v>
      </c>
      <c r="X66" s="8"/>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AQ36"/>
  <sheetViews>
    <sheetView workbookViewId="0">
      <selection activeCell="C16" sqref="C16"/>
    </sheetView>
  </sheetViews>
  <sheetFormatPr defaultRowHeight="15" x14ac:dyDescent="0.25"/>
  <sheetData>
    <row r="1" spans="1:43" x14ac:dyDescent="0.25">
      <c r="A1" s="9"/>
      <c r="B1" s="422" t="s">
        <v>323</v>
      </c>
      <c r="C1" s="422"/>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c r="AE1" s="422"/>
      <c r="AF1" s="422"/>
      <c r="AG1" s="422"/>
      <c r="AH1" s="422"/>
    </row>
    <row r="2" spans="1:43" x14ac:dyDescent="0.25">
      <c r="A2" s="9"/>
      <c r="B2" s="9" t="s">
        <v>252</v>
      </c>
      <c r="C2" s="9">
        <v>0</v>
      </c>
      <c r="D2" s="9">
        <v>1</v>
      </c>
      <c r="E2" s="9">
        <v>2</v>
      </c>
      <c r="F2" s="9">
        <v>3</v>
      </c>
      <c r="G2" s="9">
        <v>4</v>
      </c>
      <c r="H2" s="9">
        <v>5</v>
      </c>
      <c r="I2" s="9">
        <v>6</v>
      </c>
      <c r="J2" s="9">
        <v>7</v>
      </c>
      <c r="K2" s="9">
        <v>8</v>
      </c>
      <c r="L2" s="9">
        <v>9</v>
      </c>
      <c r="M2" s="9">
        <v>10</v>
      </c>
      <c r="N2" s="9">
        <v>11</v>
      </c>
      <c r="O2" s="9">
        <v>12</v>
      </c>
      <c r="P2" s="9">
        <v>13</v>
      </c>
      <c r="Q2" s="9">
        <v>14</v>
      </c>
      <c r="R2" s="9">
        <v>15</v>
      </c>
      <c r="S2" s="9">
        <v>16</v>
      </c>
      <c r="T2" s="9">
        <v>17</v>
      </c>
      <c r="U2" s="9">
        <v>18</v>
      </c>
      <c r="V2" s="9">
        <v>19</v>
      </c>
      <c r="W2" s="9">
        <v>20</v>
      </c>
      <c r="X2" s="9">
        <v>21</v>
      </c>
      <c r="Y2" s="9">
        <v>22</v>
      </c>
      <c r="Z2" s="9">
        <v>23</v>
      </c>
      <c r="AA2" s="9">
        <v>24</v>
      </c>
      <c r="AB2" s="9">
        <v>25</v>
      </c>
      <c r="AC2" s="9">
        <v>26</v>
      </c>
      <c r="AD2" s="9">
        <v>27</v>
      </c>
      <c r="AE2" s="9">
        <v>28</v>
      </c>
      <c r="AF2" s="9">
        <v>29</v>
      </c>
      <c r="AG2" s="9">
        <v>30</v>
      </c>
      <c r="AH2" s="9">
        <v>31</v>
      </c>
      <c r="AM2" t="s">
        <v>215</v>
      </c>
      <c r="AN2" t="s">
        <v>216</v>
      </c>
      <c r="AO2" t="s">
        <v>223</v>
      </c>
      <c r="AP2" t="s">
        <v>229</v>
      </c>
      <c r="AQ2" t="s">
        <v>14</v>
      </c>
    </row>
    <row r="3" spans="1:43" x14ac:dyDescent="0.25">
      <c r="A3" s="9"/>
      <c r="B3" s="9" t="s">
        <v>14</v>
      </c>
      <c r="C3" s="9">
        <v>4420</v>
      </c>
      <c r="D3" s="9">
        <v>4870</v>
      </c>
      <c r="E3" s="9">
        <v>5360</v>
      </c>
      <c r="F3" s="9">
        <v>5900</v>
      </c>
      <c r="G3" s="9">
        <v>6490</v>
      </c>
      <c r="H3" s="9">
        <v>7150</v>
      </c>
      <c r="I3" s="9">
        <v>7870</v>
      </c>
      <c r="J3" s="9">
        <v>8660</v>
      </c>
      <c r="K3" s="9">
        <v>9530</v>
      </c>
      <c r="L3" s="9">
        <v>10500</v>
      </c>
      <c r="M3" s="9">
        <v>11500</v>
      </c>
      <c r="N3" s="9">
        <v>12700</v>
      </c>
      <c r="O3" s="9">
        <v>14000</v>
      </c>
      <c r="P3" s="9">
        <v>15400</v>
      </c>
      <c r="Q3" s="9">
        <v>16900</v>
      </c>
      <c r="R3" s="9">
        <v>18700</v>
      </c>
      <c r="S3" s="9">
        <v>20500</v>
      </c>
      <c r="T3" s="9">
        <v>22600</v>
      </c>
      <c r="U3" s="9">
        <v>24900</v>
      </c>
      <c r="V3" s="9">
        <v>27400</v>
      </c>
      <c r="W3" s="9">
        <v>30100</v>
      </c>
      <c r="X3" s="9">
        <v>33200</v>
      </c>
      <c r="Y3" s="9">
        <v>36500</v>
      </c>
      <c r="Z3" s="9">
        <v>40200</v>
      </c>
      <c r="AA3" s="9">
        <v>44200</v>
      </c>
      <c r="AB3" s="9">
        <v>48700</v>
      </c>
      <c r="AC3" s="9">
        <v>53600</v>
      </c>
      <c r="AD3" s="9">
        <v>59000</v>
      </c>
      <c r="AE3" s="9">
        <v>64900</v>
      </c>
      <c r="AF3" s="9">
        <v>71500</v>
      </c>
      <c r="AG3" s="9">
        <v>78700</v>
      </c>
      <c r="AH3" s="9">
        <v>86600</v>
      </c>
      <c r="AJ3" t="s">
        <v>211</v>
      </c>
      <c r="AL3">
        <v>0</v>
      </c>
      <c r="AM3" t="s">
        <v>248</v>
      </c>
      <c r="AN3" t="s">
        <v>248</v>
      </c>
      <c r="AO3" t="s">
        <v>248</v>
      </c>
      <c r="AP3" t="s">
        <v>248</v>
      </c>
      <c r="AQ3" t="str">
        <f>AJ3</f>
        <v>SHORT</v>
      </c>
    </row>
    <row r="4" spans="1:43" x14ac:dyDescent="0.25">
      <c r="A4" s="9" t="s">
        <v>253</v>
      </c>
      <c r="B4" s="9">
        <v>0</v>
      </c>
      <c r="C4" s="9">
        <v>18700</v>
      </c>
      <c r="D4" s="9">
        <v>20500</v>
      </c>
      <c r="E4" s="9">
        <v>22600</v>
      </c>
      <c r="F4" s="9">
        <v>24900</v>
      </c>
      <c r="G4" s="9">
        <v>27400</v>
      </c>
      <c r="H4" s="9">
        <v>30100</v>
      </c>
      <c r="I4" s="9">
        <v>33200</v>
      </c>
      <c r="J4" s="9">
        <v>36500</v>
      </c>
      <c r="K4" s="9">
        <v>40200</v>
      </c>
      <c r="L4" s="9">
        <v>44200</v>
      </c>
      <c r="M4" s="9">
        <v>48700</v>
      </c>
      <c r="N4" s="9">
        <v>53600</v>
      </c>
      <c r="O4" s="9">
        <v>59000</v>
      </c>
      <c r="P4" s="9">
        <v>64900</v>
      </c>
      <c r="Q4" s="9">
        <v>71500</v>
      </c>
      <c r="R4" s="9">
        <v>78700</v>
      </c>
      <c r="S4" s="9">
        <v>86600</v>
      </c>
      <c r="T4" s="9">
        <v>95300</v>
      </c>
      <c r="U4" s="9">
        <v>105000</v>
      </c>
      <c r="V4" s="9">
        <v>115000</v>
      </c>
      <c r="W4" s="9">
        <v>127000</v>
      </c>
      <c r="X4" s="9">
        <v>140000</v>
      </c>
      <c r="Y4" s="9">
        <v>154000</v>
      </c>
      <c r="Z4" s="9">
        <v>169000</v>
      </c>
      <c r="AA4" s="9">
        <v>187000</v>
      </c>
      <c r="AB4" s="9">
        <v>205000</v>
      </c>
      <c r="AC4" s="9">
        <v>226000</v>
      </c>
      <c r="AD4" s="9">
        <v>249000</v>
      </c>
      <c r="AE4" s="9">
        <v>274000</v>
      </c>
      <c r="AF4" s="9">
        <v>301000</v>
      </c>
      <c r="AG4" s="9">
        <v>332000</v>
      </c>
      <c r="AH4" s="9">
        <v>365000</v>
      </c>
      <c r="AJ4" t="s">
        <v>212</v>
      </c>
      <c r="AL4" t="s">
        <v>248</v>
      </c>
      <c r="AM4" t="s">
        <v>248</v>
      </c>
      <c r="AN4" t="s">
        <v>248</v>
      </c>
      <c r="AO4" t="s">
        <v>248</v>
      </c>
      <c r="AP4" t="s">
        <v>248</v>
      </c>
      <c r="AQ4" t="str">
        <f t="shared" ref="AQ4:AQ36" si="0">AJ4</f>
        <v>FLOAT</v>
      </c>
    </row>
    <row r="5" spans="1:43" x14ac:dyDescent="0.25">
      <c r="A5" s="9"/>
      <c r="B5" s="9">
        <v>1</v>
      </c>
      <c r="C5" s="9">
        <v>9530</v>
      </c>
      <c r="D5" s="9">
        <v>10500</v>
      </c>
      <c r="E5" s="9">
        <v>11500</v>
      </c>
      <c r="F5" s="9">
        <v>12700</v>
      </c>
      <c r="G5" s="9">
        <v>14000</v>
      </c>
      <c r="H5" s="9">
        <v>15400</v>
      </c>
      <c r="I5" s="9">
        <v>16900</v>
      </c>
      <c r="J5" s="9">
        <v>18700</v>
      </c>
      <c r="K5" s="9">
        <v>20500</v>
      </c>
      <c r="L5" s="9">
        <v>22600</v>
      </c>
      <c r="M5" s="9">
        <v>24900</v>
      </c>
      <c r="N5" s="9">
        <v>27400</v>
      </c>
      <c r="O5" s="9">
        <v>30100</v>
      </c>
      <c r="P5" s="9">
        <v>33200</v>
      </c>
      <c r="Q5" s="9">
        <v>36500</v>
      </c>
      <c r="R5" s="9">
        <v>40200</v>
      </c>
      <c r="S5" s="9">
        <v>44200</v>
      </c>
      <c r="T5" s="9">
        <v>48700</v>
      </c>
      <c r="U5" s="9">
        <v>53600</v>
      </c>
      <c r="V5" s="9">
        <v>59000</v>
      </c>
      <c r="W5" s="9">
        <v>64900</v>
      </c>
      <c r="X5" s="9">
        <v>71500</v>
      </c>
      <c r="Y5" s="9">
        <v>78700</v>
      </c>
      <c r="Z5" s="9">
        <v>86600</v>
      </c>
      <c r="AA5" s="9">
        <v>95300</v>
      </c>
      <c r="AB5" s="9">
        <v>105000</v>
      </c>
      <c r="AC5" s="9">
        <v>115000</v>
      </c>
      <c r="AD5" s="9">
        <v>127000</v>
      </c>
      <c r="AE5" s="9">
        <v>140000</v>
      </c>
      <c r="AF5" s="9">
        <v>154000</v>
      </c>
      <c r="AG5" s="9">
        <v>169000</v>
      </c>
      <c r="AH5" s="9">
        <v>187000</v>
      </c>
      <c r="AJ5">
        <v>0</v>
      </c>
      <c r="AK5">
        <f>HLOOKUP(AJ5,C$2:AH$11,2,FALSE)</f>
        <v>4420</v>
      </c>
      <c r="AL5">
        <f>HLOOKUP(AJ5,C$13:R$14,2,FALSE)</f>
        <v>4640</v>
      </c>
      <c r="AM5" t="str">
        <f>IF(OR('Pinstrap Reverse Lookup'!C$3=AL$3,'Pinstrap Reverse Lookup'!C$3='Resistor Selection'!AL$4),'Resistor Selection'!$AL$4,VLOOKUP('Resistor Selection'!AJ5,'Resistor Selection'!B$15:R$30,'Pinstrap Reverse Lookup'!E$3+2,FALSE))</f>
        <v>Open</v>
      </c>
      <c r="AN5">
        <f>IF(OR('Pinstrap Reverse Lookup'!C$4=AL$3,'Pinstrap Reverse Lookup'!C$4='Resistor Selection'!AL$4),'Resistor Selection'!$AL$4,VLOOKUP('Resistor Selection'!AJ5,'Resistor Selection'!B$15:R$30,'Pinstrap Reverse Lookup'!E$4+2,FALSE))</f>
        <v>56200</v>
      </c>
      <c r="AO5">
        <f>IF(OR('Pinstrap Reverse Lookup'!C$5=AL$3,'Pinstrap Reverse Lookup'!C$5='Resistor Selection'!AL$4),'Resistor Selection'!$AL$4,VLOOKUP('Resistor Selection'!AJ5,'Resistor Selection'!B$15:R$30,'Pinstrap Reverse Lookup'!E$5+2,FALSE))</f>
        <v>21500</v>
      </c>
      <c r="AP5">
        <f>IF(OR('Pinstrap Reverse Lookup'!C$6=AL$3,'Pinstrap Reverse Lookup'!C$6='Resistor Selection'!AL$4),'Resistor Selection'!$AL$4,VLOOKUP('Resistor Selection'!AJ5,'Resistor Selection'!B$15:R$30,'Pinstrap Reverse Lookup'!E$6+2,FALSE))</f>
        <v>26100</v>
      </c>
      <c r="AQ5">
        <f t="shared" si="0"/>
        <v>0</v>
      </c>
    </row>
    <row r="6" spans="1:43" x14ac:dyDescent="0.25">
      <c r="A6" s="9"/>
      <c r="B6" s="9">
        <v>2</v>
      </c>
      <c r="C6" s="9">
        <v>6190</v>
      </c>
      <c r="D6" s="9">
        <v>6810</v>
      </c>
      <c r="E6" s="9">
        <v>7500</v>
      </c>
      <c r="F6" s="9">
        <v>8250</v>
      </c>
      <c r="G6" s="9">
        <v>9090</v>
      </c>
      <c r="H6" s="9">
        <v>10000</v>
      </c>
      <c r="I6" s="9">
        <v>11000</v>
      </c>
      <c r="J6" s="9">
        <v>12100</v>
      </c>
      <c r="K6" s="9">
        <v>13300</v>
      </c>
      <c r="L6" s="9">
        <v>14700</v>
      </c>
      <c r="M6" s="9">
        <v>15400</v>
      </c>
      <c r="N6" s="9">
        <v>17800</v>
      </c>
      <c r="O6" s="9">
        <v>19600</v>
      </c>
      <c r="P6" s="9">
        <v>21500</v>
      </c>
      <c r="Q6" s="9">
        <v>22600</v>
      </c>
      <c r="R6" s="9">
        <v>26100</v>
      </c>
      <c r="S6" s="9">
        <v>28700</v>
      </c>
      <c r="T6" s="9">
        <v>31600</v>
      </c>
      <c r="U6" s="9">
        <v>34800</v>
      </c>
      <c r="V6" s="9">
        <v>38300</v>
      </c>
      <c r="W6" s="9">
        <v>42200</v>
      </c>
      <c r="X6" s="9">
        <v>46400</v>
      </c>
      <c r="Y6" s="9">
        <v>51100</v>
      </c>
      <c r="Z6" s="9">
        <v>56200</v>
      </c>
      <c r="AA6" s="9">
        <v>61900</v>
      </c>
      <c r="AB6" s="9">
        <v>68100</v>
      </c>
      <c r="AC6" s="9">
        <v>75000</v>
      </c>
      <c r="AD6" s="9">
        <v>82500</v>
      </c>
      <c r="AE6" s="9">
        <v>90900</v>
      </c>
      <c r="AF6" s="9">
        <v>100000</v>
      </c>
      <c r="AG6" s="9">
        <v>110000</v>
      </c>
      <c r="AH6" s="9">
        <v>121000</v>
      </c>
      <c r="AJ6">
        <f>AJ5+1</f>
        <v>1</v>
      </c>
      <c r="AK6">
        <f t="shared" ref="AK6:AK36" si="1">HLOOKUP(AJ6,C$2:AH$11,2,FALSE)</f>
        <v>4870</v>
      </c>
      <c r="AL6">
        <f t="shared" ref="AL6:AL20" si="2">HLOOKUP(AJ6,C$13:R$14,2,FALSE)</f>
        <v>5620</v>
      </c>
      <c r="AM6" t="str">
        <f>IF(OR('Pinstrap Reverse Lookup'!C$3=AL$3,'Pinstrap Reverse Lookup'!C$3='Resistor Selection'!AL$4),'Resistor Selection'!$AL$4,VLOOKUP('Resistor Selection'!AJ6,'Resistor Selection'!B$15:R$30,'Pinstrap Reverse Lookup'!E$3+2,FALSE))</f>
        <v>Open</v>
      </c>
      <c r="AN6">
        <f>IF(OR('Pinstrap Reverse Lookup'!C$4=AL$3,'Pinstrap Reverse Lookup'!C$4='Resistor Selection'!AL$4),'Resistor Selection'!$AL$4,VLOOKUP('Resistor Selection'!AJ6,'Resistor Selection'!B$15:R$30,'Pinstrap Reverse Lookup'!E$4+2,FALSE))</f>
        <v>40200</v>
      </c>
      <c r="AO6">
        <f>IF(OR('Pinstrap Reverse Lookup'!C$5=AL$3,'Pinstrap Reverse Lookup'!C$5='Resistor Selection'!AL$4),'Resistor Selection'!$AL$4,VLOOKUP('Resistor Selection'!AJ6,'Resistor Selection'!B$15:R$30,'Pinstrap Reverse Lookup'!E$5+2,FALSE))</f>
        <v>15400</v>
      </c>
      <c r="AP6">
        <f>IF(OR('Pinstrap Reverse Lookup'!C$6=AL$3,'Pinstrap Reverse Lookup'!C$6='Resistor Selection'!AL$4),'Resistor Selection'!$AL$4,VLOOKUP('Resistor Selection'!AJ6,'Resistor Selection'!B$15:R$30,'Pinstrap Reverse Lookup'!E$6+2,FALSE))</f>
        <v>18700</v>
      </c>
      <c r="AQ6">
        <f t="shared" si="0"/>
        <v>1</v>
      </c>
    </row>
    <row r="7" spans="1:43" x14ac:dyDescent="0.25">
      <c r="A7" s="9"/>
      <c r="B7" s="9">
        <v>3</v>
      </c>
      <c r="C7" s="9">
        <v>4020</v>
      </c>
      <c r="D7" s="9">
        <v>4420</v>
      </c>
      <c r="E7" s="9">
        <v>4870</v>
      </c>
      <c r="F7" s="9">
        <v>5360</v>
      </c>
      <c r="G7" s="9">
        <v>5900</v>
      </c>
      <c r="H7" s="9">
        <v>6490</v>
      </c>
      <c r="I7" s="9">
        <v>7150</v>
      </c>
      <c r="J7" s="9">
        <v>7870</v>
      </c>
      <c r="K7" s="9">
        <v>8660</v>
      </c>
      <c r="L7" s="9">
        <v>9530</v>
      </c>
      <c r="M7" s="9">
        <v>10500</v>
      </c>
      <c r="N7" s="9">
        <v>11500</v>
      </c>
      <c r="O7" s="9">
        <v>12700</v>
      </c>
      <c r="P7" s="9">
        <v>14000</v>
      </c>
      <c r="Q7" s="9">
        <v>15400</v>
      </c>
      <c r="R7" s="9">
        <v>16900</v>
      </c>
      <c r="S7" s="9">
        <v>18700</v>
      </c>
      <c r="T7" s="9">
        <v>20500</v>
      </c>
      <c r="U7" s="9">
        <v>22600</v>
      </c>
      <c r="V7" s="9">
        <v>24900</v>
      </c>
      <c r="W7" s="9">
        <v>27400</v>
      </c>
      <c r="X7" s="9">
        <v>30100</v>
      </c>
      <c r="Y7" s="9">
        <v>33200</v>
      </c>
      <c r="Z7" s="9">
        <v>36500</v>
      </c>
      <c r="AA7" s="9">
        <v>40200</v>
      </c>
      <c r="AB7" s="9">
        <v>44200</v>
      </c>
      <c r="AC7" s="9">
        <v>48700</v>
      </c>
      <c r="AD7" s="9">
        <v>53600</v>
      </c>
      <c r="AE7" s="9">
        <v>59000</v>
      </c>
      <c r="AF7" s="9">
        <v>64900</v>
      </c>
      <c r="AG7" s="9">
        <v>71500</v>
      </c>
      <c r="AH7" s="9">
        <v>78700</v>
      </c>
      <c r="AJ7">
        <f t="shared" ref="AJ7:AJ36" si="3">AJ6+1</f>
        <v>2</v>
      </c>
      <c r="AK7">
        <f t="shared" si="1"/>
        <v>5360</v>
      </c>
      <c r="AL7">
        <f t="shared" si="2"/>
        <v>6810</v>
      </c>
      <c r="AM7" t="str">
        <f>IF(OR('Pinstrap Reverse Lookup'!C$3=AL$3,'Pinstrap Reverse Lookup'!C$3='Resistor Selection'!AL$4),'Resistor Selection'!$AL$4,VLOOKUP('Resistor Selection'!AJ7,'Resistor Selection'!B$15:R$30,'Pinstrap Reverse Lookup'!E$3+2,FALSE))</f>
        <v>Open</v>
      </c>
      <c r="AN7">
        <f>IF(OR('Pinstrap Reverse Lookup'!C$4=AL$3,'Pinstrap Reverse Lookup'!C$4='Resistor Selection'!AL$4),'Resistor Selection'!$AL$4,VLOOKUP('Resistor Selection'!AJ7,'Resistor Selection'!B$15:R$30,'Pinstrap Reverse Lookup'!E$4+2,FALSE))</f>
        <v>30100</v>
      </c>
      <c r="AO7">
        <f>IF(OR('Pinstrap Reverse Lookup'!C$5=AL$3,'Pinstrap Reverse Lookup'!C$5='Resistor Selection'!AL$4),'Resistor Selection'!$AL$4,VLOOKUP('Resistor Selection'!AJ7,'Resistor Selection'!B$15:R$30,'Pinstrap Reverse Lookup'!E$5+2,FALSE))</f>
        <v>11500</v>
      </c>
      <c r="AP7">
        <f>IF(OR('Pinstrap Reverse Lookup'!C$6=AL$3,'Pinstrap Reverse Lookup'!C$6='Resistor Selection'!AL$4),'Resistor Selection'!$AL$4,VLOOKUP('Resistor Selection'!AJ7,'Resistor Selection'!B$15:R$30,'Pinstrap Reverse Lookup'!E$6+2,FALSE))</f>
        <v>14000</v>
      </c>
      <c r="AQ7">
        <f t="shared" si="0"/>
        <v>2</v>
      </c>
    </row>
    <row r="8" spans="1:43" x14ac:dyDescent="0.25">
      <c r="A8" s="9"/>
      <c r="B8" s="9">
        <v>4</v>
      </c>
      <c r="C8" s="9">
        <v>2740</v>
      </c>
      <c r="D8" s="9">
        <v>3010</v>
      </c>
      <c r="E8" s="9">
        <v>3320</v>
      </c>
      <c r="F8" s="9">
        <v>3650</v>
      </c>
      <c r="G8" s="9">
        <v>4020</v>
      </c>
      <c r="H8" s="9">
        <v>4420</v>
      </c>
      <c r="I8" s="9">
        <v>4870</v>
      </c>
      <c r="J8" s="9">
        <v>5360</v>
      </c>
      <c r="K8" s="9">
        <v>5900</v>
      </c>
      <c r="L8" s="9">
        <v>6490</v>
      </c>
      <c r="M8" s="9">
        <v>7150</v>
      </c>
      <c r="N8" s="9">
        <v>7870</v>
      </c>
      <c r="O8" s="9">
        <v>8660</v>
      </c>
      <c r="P8" s="9">
        <v>9530</v>
      </c>
      <c r="Q8" s="9">
        <v>10500</v>
      </c>
      <c r="R8" s="9">
        <v>11500</v>
      </c>
      <c r="S8" s="9">
        <v>12700</v>
      </c>
      <c r="T8" s="9">
        <v>14000</v>
      </c>
      <c r="U8" s="9">
        <v>15400</v>
      </c>
      <c r="V8" s="9">
        <v>16900</v>
      </c>
      <c r="W8" s="9">
        <v>18700</v>
      </c>
      <c r="X8" s="9">
        <v>20500</v>
      </c>
      <c r="Y8" s="9">
        <v>22600</v>
      </c>
      <c r="Z8" s="9">
        <v>24900</v>
      </c>
      <c r="AA8" s="9">
        <v>27400</v>
      </c>
      <c r="AB8" s="9">
        <v>30100</v>
      </c>
      <c r="AC8" s="9">
        <v>33200</v>
      </c>
      <c r="AD8" s="9">
        <v>36500</v>
      </c>
      <c r="AE8" s="9">
        <v>40200</v>
      </c>
      <c r="AF8" s="9">
        <v>44200</v>
      </c>
      <c r="AG8" s="9">
        <v>48700</v>
      </c>
      <c r="AH8" s="9">
        <v>53600</v>
      </c>
      <c r="AJ8">
        <f t="shared" si="3"/>
        <v>3</v>
      </c>
      <c r="AK8">
        <f t="shared" si="1"/>
        <v>5900</v>
      </c>
      <c r="AL8">
        <f t="shared" si="2"/>
        <v>8250</v>
      </c>
      <c r="AM8" t="str">
        <f>IF(OR('Pinstrap Reverse Lookup'!C$3=AL$3,'Pinstrap Reverse Lookup'!C$3='Resistor Selection'!AL$4),'Resistor Selection'!$AL$4,VLOOKUP('Resistor Selection'!AJ8,'Resistor Selection'!B$15:R$30,'Pinstrap Reverse Lookup'!E$3+2,FALSE))</f>
        <v>Open</v>
      </c>
      <c r="AN8">
        <f>IF(OR('Pinstrap Reverse Lookup'!C$4=AL$3,'Pinstrap Reverse Lookup'!C$4='Resistor Selection'!AL$4),'Resistor Selection'!$AL$4,VLOOKUP('Resistor Selection'!AJ8,'Resistor Selection'!B$15:R$30,'Pinstrap Reverse Lookup'!E$4+2,FALSE))</f>
        <v>23700</v>
      </c>
      <c r="AO8">
        <f>IF(OR('Pinstrap Reverse Lookup'!C$5=AL$3,'Pinstrap Reverse Lookup'!C$5='Resistor Selection'!AL$4),'Resistor Selection'!$AL$4,VLOOKUP('Resistor Selection'!AJ8,'Resistor Selection'!B$15:R$30,'Pinstrap Reverse Lookup'!E$5+2,FALSE))</f>
        <v>9090</v>
      </c>
      <c r="AP8">
        <f>IF(OR('Pinstrap Reverse Lookup'!C$6=AL$3,'Pinstrap Reverse Lookup'!C$6='Resistor Selection'!AL$4),'Resistor Selection'!$AL$4,VLOOKUP('Resistor Selection'!AJ8,'Resistor Selection'!B$15:R$30,'Pinstrap Reverse Lookup'!E$6+2,FALSE))</f>
        <v>11000</v>
      </c>
      <c r="AQ8">
        <f t="shared" si="0"/>
        <v>3</v>
      </c>
    </row>
    <row r="9" spans="1:43" x14ac:dyDescent="0.25">
      <c r="A9" s="9"/>
      <c r="B9" s="9">
        <v>5</v>
      </c>
      <c r="C9" s="9">
        <v>1780</v>
      </c>
      <c r="D9" s="9">
        <v>1960</v>
      </c>
      <c r="E9" s="9">
        <v>2150</v>
      </c>
      <c r="F9" s="9">
        <v>2370</v>
      </c>
      <c r="G9" s="9">
        <v>2610</v>
      </c>
      <c r="H9" s="9">
        <v>2870</v>
      </c>
      <c r="I9" s="9">
        <v>3160</v>
      </c>
      <c r="J9" s="9">
        <v>3480</v>
      </c>
      <c r="K9" s="9">
        <v>3830</v>
      </c>
      <c r="L9" s="9">
        <v>4220</v>
      </c>
      <c r="M9" s="9">
        <v>4640</v>
      </c>
      <c r="N9" s="9">
        <v>5110</v>
      </c>
      <c r="O9" s="9">
        <v>5620</v>
      </c>
      <c r="P9" s="9">
        <v>6190</v>
      </c>
      <c r="Q9" s="9">
        <v>6810</v>
      </c>
      <c r="R9" s="9">
        <v>7500</v>
      </c>
      <c r="S9" s="9">
        <v>8250</v>
      </c>
      <c r="T9" s="9">
        <v>9090</v>
      </c>
      <c r="U9" s="9">
        <v>10000</v>
      </c>
      <c r="V9" s="9">
        <v>11000</v>
      </c>
      <c r="W9" s="9">
        <v>12100</v>
      </c>
      <c r="X9" s="9">
        <v>13300</v>
      </c>
      <c r="Y9" s="9">
        <v>14700</v>
      </c>
      <c r="Z9" s="9">
        <v>16200</v>
      </c>
      <c r="AA9" s="9">
        <v>17800</v>
      </c>
      <c r="AB9" s="9">
        <v>19600</v>
      </c>
      <c r="AC9" s="9">
        <v>21500</v>
      </c>
      <c r="AD9" s="9">
        <v>23700</v>
      </c>
      <c r="AE9" s="9">
        <v>26100</v>
      </c>
      <c r="AF9" s="9">
        <v>28700</v>
      </c>
      <c r="AG9" s="9">
        <v>31600</v>
      </c>
      <c r="AH9" s="9">
        <v>34800</v>
      </c>
      <c r="AJ9">
        <f t="shared" si="3"/>
        <v>4</v>
      </c>
      <c r="AK9">
        <f t="shared" si="1"/>
        <v>6490</v>
      </c>
      <c r="AL9">
        <f t="shared" si="2"/>
        <v>10000</v>
      </c>
      <c r="AM9" t="str">
        <f>IF(OR('Pinstrap Reverse Lookup'!C$3=AL$3,'Pinstrap Reverse Lookup'!C$3='Resistor Selection'!AL$4),'Resistor Selection'!$AL$4,VLOOKUP('Resistor Selection'!AJ9,'Resistor Selection'!B$15:R$30,'Pinstrap Reverse Lookup'!E$3+2,FALSE))</f>
        <v>Open</v>
      </c>
      <c r="AN9">
        <f>IF(OR('Pinstrap Reverse Lookup'!C$4=AL$3,'Pinstrap Reverse Lookup'!C$4='Resistor Selection'!AL$4),'Resistor Selection'!$AL$4,VLOOKUP('Resistor Selection'!AJ9,'Resistor Selection'!B$15:R$30,'Pinstrap Reverse Lookup'!E$4+2,FALSE))</f>
        <v>18700</v>
      </c>
      <c r="AO9">
        <f>IF(OR('Pinstrap Reverse Lookup'!C$5=AL$3,'Pinstrap Reverse Lookup'!C$5='Resistor Selection'!AL$4),'Resistor Selection'!$AL$4,VLOOKUP('Resistor Selection'!AJ9,'Resistor Selection'!B$15:R$30,'Pinstrap Reverse Lookup'!E$5+2,FALSE))</f>
        <v>7150</v>
      </c>
      <c r="AP9">
        <f>IF(OR('Pinstrap Reverse Lookup'!C$6=AL$3,'Pinstrap Reverse Lookup'!C$6='Resistor Selection'!AL$4),'Resistor Selection'!$AL$4,VLOOKUP('Resistor Selection'!AJ9,'Resistor Selection'!B$15:R$30,'Pinstrap Reverse Lookup'!E$6+2,FALSE))</f>
        <v>8660</v>
      </c>
      <c r="AQ9">
        <f t="shared" si="0"/>
        <v>4</v>
      </c>
    </row>
    <row r="10" spans="1:43" x14ac:dyDescent="0.25">
      <c r="A10" s="9"/>
      <c r="B10" s="9">
        <v>6</v>
      </c>
      <c r="C10" s="9">
        <v>1050</v>
      </c>
      <c r="D10" s="9">
        <v>1150</v>
      </c>
      <c r="E10" s="9">
        <v>1270</v>
      </c>
      <c r="F10" s="9">
        <v>1400</v>
      </c>
      <c r="G10" s="9">
        <v>1540</v>
      </c>
      <c r="H10" s="9">
        <v>1690</v>
      </c>
      <c r="I10" s="9">
        <v>1870</v>
      </c>
      <c r="J10" s="9">
        <v>2050</v>
      </c>
      <c r="K10" s="9">
        <v>2260</v>
      </c>
      <c r="L10" s="9">
        <v>2490</v>
      </c>
      <c r="M10" s="9">
        <v>2740</v>
      </c>
      <c r="N10" s="9">
        <v>3010</v>
      </c>
      <c r="O10" s="9">
        <v>3320</v>
      </c>
      <c r="P10" s="9">
        <v>3650</v>
      </c>
      <c r="Q10" s="9">
        <v>4020</v>
      </c>
      <c r="R10" s="9">
        <v>4420</v>
      </c>
      <c r="S10" s="9">
        <v>4870</v>
      </c>
      <c r="T10" s="9">
        <v>5360</v>
      </c>
      <c r="U10" s="9">
        <v>5900</v>
      </c>
      <c r="V10" s="9">
        <v>6490</v>
      </c>
      <c r="W10" s="9">
        <v>7150</v>
      </c>
      <c r="X10" s="9">
        <v>7870</v>
      </c>
      <c r="Y10" s="9">
        <v>8660</v>
      </c>
      <c r="Z10" s="9">
        <v>9530</v>
      </c>
      <c r="AA10" s="9">
        <v>10500</v>
      </c>
      <c r="AB10" s="9">
        <v>11500</v>
      </c>
      <c r="AC10" s="9">
        <v>12700</v>
      </c>
      <c r="AD10" s="9">
        <v>14000</v>
      </c>
      <c r="AE10" s="9">
        <v>15400</v>
      </c>
      <c r="AF10" s="9">
        <v>16900</v>
      </c>
      <c r="AG10" s="9">
        <v>18700</v>
      </c>
      <c r="AH10" s="9">
        <v>20500</v>
      </c>
      <c r="AJ10">
        <f t="shared" si="3"/>
        <v>5</v>
      </c>
      <c r="AK10">
        <f t="shared" si="1"/>
        <v>7150</v>
      </c>
      <c r="AL10">
        <f t="shared" si="2"/>
        <v>12100</v>
      </c>
      <c r="AM10" t="str">
        <f>IF(OR('Pinstrap Reverse Lookup'!C$3=AL$3,'Pinstrap Reverse Lookup'!C$3='Resistor Selection'!AL$4),'Resistor Selection'!$AL$4,VLOOKUP('Resistor Selection'!AJ10,'Resistor Selection'!B$15:R$30,'Pinstrap Reverse Lookup'!E$3+2,FALSE))</f>
        <v>Open</v>
      </c>
      <c r="AN10">
        <f>IF(OR('Pinstrap Reverse Lookup'!C$4=AL$3,'Pinstrap Reverse Lookup'!C$4='Resistor Selection'!AL$4),'Resistor Selection'!$AL$4,VLOOKUP('Resistor Selection'!AJ10,'Resistor Selection'!B$15:R$30,'Pinstrap Reverse Lookup'!E$4+2,FALSE))</f>
        <v>14700</v>
      </c>
      <c r="AO10">
        <f>IF(OR('Pinstrap Reverse Lookup'!C$5=AL$3,'Pinstrap Reverse Lookup'!C$5='Resistor Selection'!AL$4),'Resistor Selection'!$AL$4,VLOOKUP('Resistor Selection'!AJ10,'Resistor Selection'!B$15:R$30,'Pinstrap Reverse Lookup'!E$5+2,FALSE))</f>
        <v>5620</v>
      </c>
      <c r="AP10">
        <f>IF(OR('Pinstrap Reverse Lookup'!C$6=AL$3,'Pinstrap Reverse Lookup'!C$6='Resistor Selection'!AL$4),'Resistor Selection'!$AL$4,VLOOKUP('Resistor Selection'!AJ10,'Resistor Selection'!B$15:R$30,'Pinstrap Reverse Lookup'!E$6+2,FALSE))</f>
        <v>6810</v>
      </c>
      <c r="AQ10">
        <f t="shared" si="0"/>
        <v>5</v>
      </c>
    </row>
    <row r="11" spans="1:43" x14ac:dyDescent="0.25">
      <c r="A11" s="9"/>
      <c r="B11" s="9">
        <v>7</v>
      </c>
      <c r="C11" s="9">
        <v>487</v>
      </c>
      <c r="D11" s="9">
        <v>536</v>
      </c>
      <c r="E11" s="9">
        <v>590</v>
      </c>
      <c r="F11" s="9">
        <v>649</v>
      </c>
      <c r="G11" s="9">
        <v>715</v>
      </c>
      <c r="H11" s="9">
        <v>787</v>
      </c>
      <c r="I11" s="9">
        <v>866</v>
      </c>
      <c r="J11" s="9">
        <v>953</v>
      </c>
      <c r="K11" s="9">
        <v>1050</v>
      </c>
      <c r="L11" s="9">
        <v>1150</v>
      </c>
      <c r="M11" s="9">
        <v>1270</v>
      </c>
      <c r="N11" s="9">
        <v>1400</v>
      </c>
      <c r="O11" s="9">
        <v>1540</v>
      </c>
      <c r="P11" s="9">
        <v>1690</v>
      </c>
      <c r="Q11" s="9">
        <v>1870</v>
      </c>
      <c r="R11" s="9">
        <v>2050</v>
      </c>
      <c r="S11" s="9">
        <v>2260</v>
      </c>
      <c r="T11" s="9">
        <v>2490</v>
      </c>
      <c r="U11" s="9">
        <v>2740</v>
      </c>
      <c r="V11" s="9">
        <v>3010</v>
      </c>
      <c r="W11" s="9">
        <v>3320</v>
      </c>
      <c r="X11" s="9">
        <v>3650</v>
      </c>
      <c r="Y11" s="9">
        <v>4020</v>
      </c>
      <c r="Z11" s="9">
        <v>4420</v>
      </c>
      <c r="AA11" s="9">
        <v>4870</v>
      </c>
      <c r="AB11" s="9">
        <v>5360</v>
      </c>
      <c r="AC11" s="9">
        <v>5900</v>
      </c>
      <c r="AD11" s="9">
        <v>6490</v>
      </c>
      <c r="AE11" s="9">
        <v>7150</v>
      </c>
      <c r="AF11" s="9">
        <v>7870</v>
      </c>
      <c r="AG11" s="9">
        <v>8660</v>
      </c>
      <c r="AH11" s="9">
        <v>9530</v>
      </c>
      <c r="AJ11">
        <f t="shared" si="3"/>
        <v>6</v>
      </c>
      <c r="AK11">
        <f t="shared" si="1"/>
        <v>7870</v>
      </c>
      <c r="AL11">
        <f t="shared" si="2"/>
        <v>14700</v>
      </c>
      <c r="AM11" t="str">
        <f>IF(OR('Pinstrap Reverse Lookup'!C$3=AL$3,'Pinstrap Reverse Lookup'!C$3='Resistor Selection'!AL$4),'Resistor Selection'!$AL$4,VLOOKUP('Resistor Selection'!AJ11,'Resistor Selection'!B$15:R$30,'Pinstrap Reverse Lookup'!E$3+2,FALSE))</f>
        <v>Open</v>
      </c>
      <c r="AN11">
        <f>IF(OR('Pinstrap Reverse Lookup'!C$4=AL$3,'Pinstrap Reverse Lookup'!C$4='Resistor Selection'!AL$4),'Resistor Selection'!$AL$4,VLOOKUP('Resistor Selection'!AJ11,'Resistor Selection'!B$15:R$30,'Pinstrap Reverse Lookup'!E$4+2,FALSE))</f>
        <v>12100</v>
      </c>
      <c r="AO11">
        <f>IF(OR('Pinstrap Reverse Lookup'!C$5=AL$3,'Pinstrap Reverse Lookup'!C$5='Resistor Selection'!AL$4),'Resistor Selection'!$AL$4,VLOOKUP('Resistor Selection'!AJ11,'Resistor Selection'!B$15:R$30,'Pinstrap Reverse Lookup'!E$5+2,FALSE))</f>
        <v>4640</v>
      </c>
      <c r="AP11">
        <f>IF(OR('Pinstrap Reverse Lookup'!C$6=AL$3,'Pinstrap Reverse Lookup'!C$6='Resistor Selection'!AL$4),'Resistor Selection'!$AL$4,VLOOKUP('Resistor Selection'!AJ11,'Resistor Selection'!B$15:R$30,'Pinstrap Reverse Lookup'!E$6+2,FALSE))</f>
        <v>5620</v>
      </c>
      <c r="AQ11">
        <f t="shared" si="0"/>
        <v>6</v>
      </c>
    </row>
    <row r="12" spans="1:43" x14ac:dyDescent="0.25">
      <c r="B12" s="423" t="s">
        <v>324</v>
      </c>
      <c r="C12" s="423"/>
      <c r="D12" s="423"/>
      <c r="E12" s="423"/>
      <c r="F12" s="423"/>
      <c r="G12" s="423"/>
      <c r="H12" s="423"/>
      <c r="I12" s="423"/>
      <c r="J12" s="423"/>
      <c r="K12" s="423"/>
      <c r="L12" s="423"/>
      <c r="M12" s="423"/>
      <c r="N12" s="423"/>
      <c r="O12" s="423"/>
      <c r="P12" s="423"/>
      <c r="Q12" s="423"/>
      <c r="R12" s="423"/>
      <c r="AJ12">
        <f t="shared" si="3"/>
        <v>7</v>
      </c>
      <c r="AK12">
        <f t="shared" si="1"/>
        <v>8660</v>
      </c>
      <c r="AL12">
        <f t="shared" si="2"/>
        <v>17800</v>
      </c>
      <c r="AM12" t="str">
        <f>IF(OR('Pinstrap Reverse Lookup'!C$3=AL$3,'Pinstrap Reverse Lookup'!C$3='Resistor Selection'!AL$4),'Resistor Selection'!$AL$4,VLOOKUP('Resistor Selection'!AJ12,'Resistor Selection'!B$15:R$30,'Pinstrap Reverse Lookup'!E$3+2,FALSE))</f>
        <v>Open</v>
      </c>
      <c r="AN12">
        <f>IF(OR('Pinstrap Reverse Lookup'!C$4=AL$3,'Pinstrap Reverse Lookup'!C$4='Resistor Selection'!AL$4),'Resistor Selection'!$AL$4,VLOOKUP('Resistor Selection'!AJ12,'Resistor Selection'!B$15:R$30,'Pinstrap Reverse Lookup'!E$4+2,FALSE))</f>
        <v>10000</v>
      </c>
      <c r="AO12">
        <f>IF(OR('Pinstrap Reverse Lookup'!C$5=AL$3,'Pinstrap Reverse Lookup'!C$5='Resistor Selection'!AL$4),'Resistor Selection'!$AL$4,VLOOKUP('Resistor Selection'!AJ12,'Resistor Selection'!B$15:R$30,'Pinstrap Reverse Lookup'!E$5+2,FALSE))</f>
        <v>3830</v>
      </c>
      <c r="AP12">
        <f>IF(OR('Pinstrap Reverse Lookup'!C$6=AL$3,'Pinstrap Reverse Lookup'!C$6='Resistor Selection'!AL$4),'Resistor Selection'!$AL$4,VLOOKUP('Resistor Selection'!AJ12,'Resistor Selection'!B$15:R$30,'Pinstrap Reverse Lookup'!E$6+2,FALSE))</f>
        <v>4640</v>
      </c>
      <c r="AQ12">
        <f t="shared" si="0"/>
        <v>7</v>
      </c>
    </row>
    <row r="13" spans="1:43" x14ac:dyDescent="0.25">
      <c r="B13" t="s">
        <v>252</v>
      </c>
      <c r="C13" s="1">
        <v>0</v>
      </c>
      <c r="D13" s="1">
        <f>C13+1</f>
        <v>1</v>
      </c>
      <c r="E13" s="1">
        <f t="shared" ref="E13:R13" si="4">D13+1</f>
        <v>2</v>
      </c>
      <c r="F13" s="1">
        <f t="shared" si="4"/>
        <v>3</v>
      </c>
      <c r="G13" s="1">
        <f t="shared" si="4"/>
        <v>4</v>
      </c>
      <c r="H13" s="1">
        <f t="shared" si="4"/>
        <v>5</v>
      </c>
      <c r="I13" s="1">
        <f t="shared" si="4"/>
        <v>6</v>
      </c>
      <c r="J13" s="1">
        <f t="shared" si="4"/>
        <v>7</v>
      </c>
      <c r="K13" s="1">
        <f t="shared" si="4"/>
        <v>8</v>
      </c>
      <c r="L13" s="1">
        <f t="shared" si="4"/>
        <v>9</v>
      </c>
      <c r="M13" s="1">
        <f t="shared" si="4"/>
        <v>10</v>
      </c>
      <c r="N13" s="1">
        <f t="shared" si="4"/>
        <v>11</v>
      </c>
      <c r="O13" s="1">
        <f t="shared" si="4"/>
        <v>12</v>
      </c>
      <c r="P13" s="1">
        <f t="shared" si="4"/>
        <v>13</v>
      </c>
      <c r="Q13" s="1">
        <f t="shared" si="4"/>
        <v>14</v>
      </c>
      <c r="R13" s="1">
        <f t="shared" si="4"/>
        <v>15</v>
      </c>
      <c r="AJ13">
        <f t="shared" si="3"/>
        <v>8</v>
      </c>
      <c r="AK13">
        <f t="shared" si="1"/>
        <v>9530</v>
      </c>
      <c r="AL13">
        <f t="shared" si="2"/>
        <v>21500</v>
      </c>
      <c r="AM13" t="str">
        <f>IF(OR('Pinstrap Reverse Lookup'!C$3=AL$3,'Pinstrap Reverse Lookup'!C$3='Resistor Selection'!AL$4),'Resistor Selection'!$AL$4,VLOOKUP('Resistor Selection'!AJ13,'Resistor Selection'!B$15:R$30,'Pinstrap Reverse Lookup'!E$3+2,FALSE))</f>
        <v>Open</v>
      </c>
      <c r="AN13">
        <f>IF(OR('Pinstrap Reverse Lookup'!C$4=AL$3,'Pinstrap Reverse Lookup'!C$4='Resistor Selection'!AL$4),'Resistor Selection'!$AL$4,VLOOKUP('Resistor Selection'!AJ13,'Resistor Selection'!B$15:R$30,'Pinstrap Reverse Lookup'!E$4+2,FALSE))</f>
        <v>8250</v>
      </c>
      <c r="AO13">
        <f>IF(OR('Pinstrap Reverse Lookup'!C$5=AL$3,'Pinstrap Reverse Lookup'!C$5='Resistor Selection'!AL$4),'Resistor Selection'!$AL$4,VLOOKUP('Resistor Selection'!AJ13,'Resistor Selection'!B$15:R$30,'Pinstrap Reverse Lookup'!E$5+2,FALSE))</f>
        <v>3160</v>
      </c>
      <c r="AP13">
        <f>IF(OR('Pinstrap Reverse Lookup'!C$6=AL$3,'Pinstrap Reverse Lookup'!C$6='Resistor Selection'!AL$4),'Resistor Selection'!$AL$4,VLOOKUP('Resistor Selection'!AJ13,'Resistor Selection'!B$15:R$30,'Pinstrap Reverse Lookup'!E$6+2,FALSE))</f>
        <v>3830</v>
      </c>
      <c r="AQ13">
        <f t="shared" si="0"/>
        <v>8</v>
      </c>
    </row>
    <row r="14" spans="1:43" x14ac:dyDescent="0.25">
      <c r="B14" s="3" t="s">
        <v>14</v>
      </c>
      <c r="C14" s="6">
        <v>4640</v>
      </c>
      <c r="D14" s="6">
        <v>5620</v>
      </c>
      <c r="E14" s="6">
        <v>6810</v>
      </c>
      <c r="F14" s="6">
        <v>8250</v>
      </c>
      <c r="G14" s="6">
        <v>10000</v>
      </c>
      <c r="H14" s="6">
        <v>12100</v>
      </c>
      <c r="I14" s="6">
        <v>14700</v>
      </c>
      <c r="J14" s="6">
        <v>17800</v>
      </c>
      <c r="K14" s="6">
        <v>21500</v>
      </c>
      <c r="L14" s="6">
        <v>26100</v>
      </c>
      <c r="M14" s="6">
        <v>31600</v>
      </c>
      <c r="N14" s="6">
        <v>38300</v>
      </c>
      <c r="O14" s="6">
        <v>46400</v>
      </c>
      <c r="P14" s="6">
        <v>56200</v>
      </c>
      <c r="Q14" s="6">
        <v>68100</v>
      </c>
      <c r="R14" s="6">
        <v>82500</v>
      </c>
      <c r="AJ14">
        <f t="shared" si="3"/>
        <v>9</v>
      </c>
      <c r="AK14">
        <f t="shared" si="1"/>
        <v>10500</v>
      </c>
      <c r="AL14">
        <f t="shared" si="2"/>
        <v>26100</v>
      </c>
      <c r="AM14" t="str">
        <f>IF(OR('Pinstrap Reverse Lookup'!C$3=AL$3,'Pinstrap Reverse Lookup'!C$3='Resistor Selection'!AL$4),'Resistor Selection'!$AL$4,VLOOKUP('Resistor Selection'!AJ14,'Resistor Selection'!B$15:R$30,'Pinstrap Reverse Lookup'!E$3+2,FALSE))</f>
        <v>Open</v>
      </c>
      <c r="AN14">
        <f>IF(OR('Pinstrap Reverse Lookup'!C$4=AL$3,'Pinstrap Reverse Lookup'!C$4='Resistor Selection'!AL$4),'Resistor Selection'!$AL$4,VLOOKUP('Resistor Selection'!AJ14,'Resistor Selection'!B$15:R$30,'Pinstrap Reverse Lookup'!E$4+2,FALSE))</f>
        <v>6810</v>
      </c>
      <c r="AO14">
        <f>IF(OR('Pinstrap Reverse Lookup'!C$5=AL$3,'Pinstrap Reverse Lookup'!C$5='Resistor Selection'!AL$4),'Resistor Selection'!$AL$4,VLOOKUP('Resistor Selection'!AJ14,'Resistor Selection'!B$15:R$30,'Pinstrap Reverse Lookup'!E$5+2,FALSE))</f>
        <v>2610</v>
      </c>
      <c r="AP14">
        <f>IF(OR('Pinstrap Reverse Lookup'!C$6=AL$3,'Pinstrap Reverse Lookup'!C$6='Resistor Selection'!AL$4),'Resistor Selection'!$AL$4,VLOOKUP('Resistor Selection'!AJ14,'Resistor Selection'!B$15:R$30,'Pinstrap Reverse Lookup'!E$6+2,FALSE))</f>
        <v>3160</v>
      </c>
      <c r="AQ14">
        <f t="shared" si="0"/>
        <v>9</v>
      </c>
    </row>
    <row r="15" spans="1:43" x14ac:dyDescent="0.25">
      <c r="A15" t="s">
        <v>253</v>
      </c>
      <c r="B15" s="3">
        <v>0</v>
      </c>
      <c r="C15" s="1">
        <v>21500</v>
      </c>
      <c r="D15" s="1">
        <v>26100</v>
      </c>
      <c r="E15" s="1">
        <v>31600</v>
      </c>
      <c r="F15" s="1">
        <v>38300</v>
      </c>
      <c r="G15" s="1">
        <v>46400</v>
      </c>
      <c r="H15" s="1">
        <v>56200</v>
      </c>
      <c r="I15" s="1">
        <v>68100</v>
      </c>
      <c r="J15" s="1">
        <v>82500</v>
      </c>
      <c r="K15" s="1">
        <v>100000</v>
      </c>
      <c r="L15" s="1">
        <v>121000</v>
      </c>
      <c r="M15" s="1">
        <v>147000</v>
      </c>
      <c r="N15" s="1">
        <v>178000</v>
      </c>
      <c r="O15" s="1">
        <v>215000</v>
      </c>
      <c r="P15" s="1">
        <v>261000</v>
      </c>
      <c r="Q15" s="1">
        <v>316000</v>
      </c>
      <c r="R15" s="1">
        <v>402000</v>
      </c>
      <c r="AJ15">
        <f t="shared" si="3"/>
        <v>10</v>
      </c>
      <c r="AK15">
        <f t="shared" si="1"/>
        <v>11500</v>
      </c>
      <c r="AL15">
        <f t="shared" si="2"/>
        <v>31600</v>
      </c>
      <c r="AM15" t="str">
        <f>IF(OR('Pinstrap Reverse Lookup'!C$3=AL$3,'Pinstrap Reverse Lookup'!C$3='Resistor Selection'!AL$4),'Resistor Selection'!$AL$4,VLOOKUP('Resistor Selection'!AJ15,'Resistor Selection'!B$15:R$30,'Pinstrap Reverse Lookup'!E$3+2,FALSE))</f>
        <v>Open</v>
      </c>
      <c r="AN15">
        <f>IF(OR('Pinstrap Reverse Lookup'!C$4=AL$3,'Pinstrap Reverse Lookup'!C$4='Resistor Selection'!AL$4),'Resistor Selection'!$AL$4,VLOOKUP('Resistor Selection'!AJ15,'Resistor Selection'!B$15:R$30,'Pinstrap Reverse Lookup'!E$4+2,FALSE))</f>
        <v>5360</v>
      </c>
      <c r="AO15">
        <f>IF(OR('Pinstrap Reverse Lookup'!C$5=AL$3,'Pinstrap Reverse Lookup'!C$5='Resistor Selection'!AL$4),'Resistor Selection'!$AL$4,VLOOKUP('Resistor Selection'!AJ15,'Resistor Selection'!B$15:R$30,'Pinstrap Reverse Lookup'!E$5+2,FALSE))</f>
        <v>2050</v>
      </c>
      <c r="AP15">
        <f>IF(OR('Pinstrap Reverse Lookup'!C$6=AL$3,'Pinstrap Reverse Lookup'!C$6='Resistor Selection'!AL$4),'Resistor Selection'!$AL$4,VLOOKUP('Resistor Selection'!AJ15,'Resistor Selection'!B$15:R$30,'Pinstrap Reverse Lookup'!E$6+2,FALSE))</f>
        <v>2490</v>
      </c>
      <c r="AQ15">
        <f t="shared" si="0"/>
        <v>10</v>
      </c>
    </row>
    <row r="16" spans="1:43" x14ac:dyDescent="0.25">
      <c r="B16" s="3">
        <v>1</v>
      </c>
      <c r="C16" s="1">
        <v>15400</v>
      </c>
      <c r="D16" s="1">
        <v>18700</v>
      </c>
      <c r="E16" s="1">
        <v>22600</v>
      </c>
      <c r="F16" s="1">
        <v>27400</v>
      </c>
      <c r="G16" s="1">
        <v>33200</v>
      </c>
      <c r="H16" s="1">
        <v>40200</v>
      </c>
      <c r="I16" s="1">
        <v>48700</v>
      </c>
      <c r="J16" s="1">
        <v>59000</v>
      </c>
      <c r="K16" s="1">
        <v>71500</v>
      </c>
      <c r="L16" s="1">
        <v>86600</v>
      </c>
      <c r="M16" s="1">
        <v>105000</v>
      </c>
      <c r="N16" s="1">
        <v>127000</v>
      </c>
      <c r="O16" s="1">
        <v>154000</v>
      </c>
      <c r="P16" s="1">
        <v>187000</v>
      </c>
      <c r="Q16" s="1">
        <v>226000</v>
      </c>
      <c r="R16" s="1">
        <v>274000</v>
      </c>
      <c r="AJ16">
        <f t="shared" si="3"/>
        <v>11</v>
      </c>
      <c r="AK16">
        <f t="shared" si="1"/>
        <v>12700</v>
      </c>
      <c r="AL16">
        <f t="shared" si="2"/>
        <v>38300</v>
      </c>
      <c r="AM16" t="str">
        <f>IF(OR('Pinstrap Reverse Lookup'!C$3=AL$3,'Pinstrap Reverse Lookup'!C$3='Resistor Selection'!AL$4),'Resistor Selection'!$AL$4,VLOOKUP('Resistor Selection'!AJ16,'Resistor Selection'!B$15:R$30,'Pinstrap Reverse Lookup'!E$3+2,FALSE))</f>
        <v>Open</v>
      </c>
      <c r="AN16">
        <f>IF(OR('Pinstrap Reverse Lookup'!C$4=AL$3,'Pinstrap Reverse Lookup'!C$4='Resistor Selection'!AL$4),'Resistor Selection'!$AL$4,VLOOKUP('Resistor Selection'!AJ16,'Resistor Selection'!B$15:R$30,'Pinstrap Reverse Lookup'!E$4+2,FALSE))</f>
        <v>4220</v>
      </c>
      <c r="AO16">
        <f>IF(OR('Pinstrap Reverse Lookup'!C$5=AL$3,'Pinstrap Reverse Lookup'!C$5='Resistor Selection'!AL$4),'Resistor Selection'!$AL$4,VLOOKUP('Resistor Selection'!AJ16,'Resistor Selection'!B$15:R$30,'Pinstrap Reverse Lookup'!E$5+2,FALSE))</f>
        <v>1620</v>
      </c>
      <c r="AP16">
        <f>IF(OR('Pinstrap Reverse Lookup'!C$6=AL$3,'Pinstrap Reverse Lookup'!C$6='Resistor Selection'!AL$4),'Resistor Selection'!$AL$4,VLOOKUP('Resistor Selection'!AJ16,'Resistor Selection'!B$15:R$30,'Pinstrap Reverse Lookup'!E$6+2,FALSE))</f>
        <v>1960</v>
      </c>
      <c r="AQ16">
        <f t="shared" si="0"/>
        <v>11</v>
      </c>
    </row>
    <row r="17" spans="2:43" x14ac:dyDescent="0.25">
      <c r="B17" s="3">
        <v>2</v>
      </c>
      <c r="C17" s="1">
        <v>11500</v>
      </c>
      <c r="D17" s="1">
        <v>14000</v>
      </c>
      <c r="E17" s="1">
        <v>16900</v>
      </c>
      <c r="F17" s="1">
        <v>20500</v>
      </c>
      <c r="G17" s="1">
        <v>24900</v>
      </c>
      <c r="H17" s="1">
        <v>30100</v>
      </c>
      <c r="I17" s="1">
        <v>36500</v>
      </c>
      <c r="J17" s="1">
        <v>44200</v>
      </c>
      <c r="K17" s="1">
        <v>53600</v>
      </c>
      <c r="L17" s="1">
        <v>64900</v>
      </c>
      <c r="M17" s="1">
        <v>78700</v>
      </c>
      <c r="N17" s="1">
        <v>95300</v>
      </c>
      <c r="O17" s="1">
        <v>115000</v>
      </c>
      <c r="P17" s="1">
        <v>140000</v>
      </c>
      <c r="Q17" s="1">
        <v>169000</v>
      </c>
      <c r="R17" s="1">
        <v>205000</v>
      </c>
      <c r="AJ17">
        <f t="shared" si="3"/>
        <v>12</v>
      </c>
      <c r="AK17">
        <f t="shared" si="1"/>
        <v>14000</v>
      </c>
      <c r="AL17">
        <f t="shared" si="2"/>
        <v>46400</v>
      </c>
      <c r="AM17" t="str">
        <f>IF(OR('Pinstrap Reverse Lookup'!C$3=AL$3,'Pinstrap Reverse Lookup'!C$3='Resistor Selection'!AL$4),'Resistor Selection'!$AL$4,VLOOKUP('Resistor Selection'!AJ17,'Resistor Selection'!B$15:R$30,'Pinstrap Reverse Lookup'!E$3+2,FALSE))</f>
        <v>Open</v>
      </c>
      <c r="AN17">
        <f>IF(OR('Pinstrap Reverse Lookup'!C$4=AL$3,'Pinstrap Reverse Lookup'!C$4='Resistor Selection'!AL$4),'Resistor Selection'!$AL$4,VLOOKUP('Resistor Selection'!AJ17,'Resistor Selection'!B$15:R$30,'Pinstrap Reverse Lookup'!E$4+2,FALSE))</f>
        <v>3320</v>
      </c>
      <c r="AO17">
        <f>IF(OR('Pinstrap Reverse Lookup'!C$5=AL$3,'Pinstrap Reverse Lookup'!C$5='Resistor Selection'!AL$4),'Resistor Selection'!$AL$4,VLOOKUP('Resistor Selection'!AJ17,'Resistor Selection'!B$15:R$30,'Pinstrap Reverse Lookup'!E$5+2,FALSE))</f>
        <v>1270</v>
      </c>
      <c r="AP17">
        <f>IF(OR('Pinstrap Reverse Lookup'!C$6=AL$3,'Pinstrap Reverse Lookup'!C$6='Resistor Selection'!AL$4),'Resistor Selection'!$AL$4,VLOOKUP('Resistor Selection'!AJ17,'Resistor Selection'!B$15:R$30,'Pinstrap Reverse Lookup'!E$6+2,FALSE))</f>
        <v>1540</v>
      </c>
      <c r="AQ17">
        <f t="shared" si="0"/>
        <v>12</v>
      </c>
    </row>
    <row r="18" spans="2:43" x14ac:dyDescent="0.25">
      <c r="B18" s="3">
        <v>3</v>
      </c>
      <c r="C18" s="1">
        <v>9090</v>
      </c>
      <c r="D18" s="1">
        <v>11000</v>
      </c>
      <c r="E18" s="1">
        <v>13300</v>
      </c>
      <c r="F18" s="1">
        <v>16200</v>
      </c>
      <c r="G18" s="1">
        <v>19600</v>
      </c>
      <c r="H18" s="1">
        <v>23700</v>
      </c>
      <c r="I18" s="1">
        <v>28700</v>
      </c>
      <c r="J18" s="1">
        <v>34800</v>
      </c>
      <c r="K18" s="1">
        <v>42200</v>
      </c>
      <c r="L18" s="1">
        <v>51100</v>
      </c>
      <c r="M18" s="1">
        <v>61900</v>
      </c>
      <c r="N18" s="1">
        <v>75000</v>
      </c>
      <c r="O18" s="1">
        <v>90900</v>
      </c>
      <c r="P18" s="1">
        <v>110000</v>
      </c>
      <c r="Q18" s="1">
        <v>133000</v>
      </c>
      <c r="R18" s="1">
        <v>162000</v>
      </c>
      <c r="AJ18">
        <f t="shared" si="3"/>
        <v>13</v>
      </c>
      <c r="AK18">
        <f t="shared" si="1"/>
        <v>15400</v>
      </c>
      <c r="AL18">
        <f t="shared" si="2"/>
        <v>56200</v>
      </c>
      <c r="AM18" t="str">
        <f>IF(OR('Pinstrap Reverse Lookup'!C$3=AL$3,'Pinstrap Reverse Lookup'!C$3='Resistor Selection'!AL$4),'Resistor Selection'!$AL$4,VLOOKUP('Resistor Selection'!AJ18,'Resistor Selection'!B$15:R$30,'Pinstrap Reverse Lookup'!E$3+2,FALSE))</f>
        <v>Open</v>
      </c>
      <c r="AN18">
        <f>IF(OR('Pinstrap Reverse Lookup'!C$4=AL$3,'Pinstrap Reverse Lookup'!C$4='Resistor Selection'!AL$4),'Resistor Selection'!$AL$4,VLOOKUP('Resistor Selection'!AJ18,'Resistor Selection'!B$15:R$30,'Pinstrap Reverse Lookup'!E$4+2,FALSE))</f>
        <v>2490</v>
      </c>
      <c r="AO18">
        <f>IF(OR('Pinstrap Reverse Lookup'!C$5=AL$3,'Pinstrap Reverse Lookup'!C$5='Resistor Selection'!AL$4),'Resistor Selection'!$AL$4,VLOOKUP('Resistor Selection'!AJ18,'Resistor Selection'!B$15:R$30,'Pinstrap Reverse Lookup'!E$5+2,FALSE))</f>
        <v>953</v>
      </c>
      <c r="AP18">
        <f>IF(OR('Pinstrap Reverse Lookup'!C$6=AL$3,'Pinstrap Reverse Lookup'!C$6='Resistor Selection'!AL$4),'Resistor Selection'!$AL$4,VLOOKUP('Resistor Selection'!AJ18,'Resistor Selection'!B$15:R$30,'Pinstrap Reverse Lookup'!E$6+2,FALSE))</f>
        <v>1150</v>
      </c>
      <c r="AQ18">
        <f t="shared" si="0"/>
        <v>13</v>
      </c>
    </row>
    <row r="19" spans="2:43" x14ac:dyDescent="0.25">
      <c r="B19" s="3">
        <v>4</v>
      </c>
      <c r="C19" s="1">
        <v>7150</v>
      </c>
      <c r="D19" s="1">
        <v>8660</v>
      </c>
      <c r="E19" s="1">
        <v>10500</v>
      </c>
      <c r="F19" s="1">
        <v>12700</v>
      </c>
      <c r="G19" s="1">
        <v>15400</v>
      </c>
      <c r="H19" s="1">
        <v>18700</v>
      </c>
      <c r="I19" s="1">
        <v>22600</v>
      </c>
      <c r="J19" s="1">
        <v>27400</v>
      </c>
      <c r="K19" s="1">
        <v>33200</v>
      </c>
      <c r="L19" s="1">
        <v>40200</v>
      </c>
      <c r="M19" s="1">
        <v>48700</v>
      </c>
      <c r="N19" s="1">
        <v>59000</v>
      </c>
      <c r="O19" s="1">
        <v>71500</v>
      </c>
      <c r="P19" s="1">
        <v>86600</v>
      </c>
      <c r="Q19" s="1">
        <v>105000</v>
      </c>
      <c r="R19" s="1">
        <v>127000</v>
      </c>
      <c r="AJ19">
        <f t="shared" si="3"/>
        <v>14</v>
      </c>
      <c r="AK19">
        <f t="shared" si="1"/>
        <v>16900</v>
      </c>
      <c r="AL19">
        <f t="shared" si="2"/>
        <v>68100</v>
      </c>
      <c r="AM19" t="str">
        <f>IF(OR('Pinstrap Reverse Lookup'!C$3=AL$3,'Pinstrap Reverse Lookup'!C$3='Resistor Selection'!AL$4),'Resistor Selection'!$AL$4,VLOOKUP('Resistor Selection'!AJ19,'Resistor Selection'!B$15:R$30,'Pinstrap Reverse Lookup'!E$3+2,FALSE))</f>
        <v>Open</v>
      </c>
      <c r="AN19">
        <f>IF(OR('Pinstrap Reverse Lookup'!C$4=AL$3,'Pinstrap Reverse Lookup'!C$4='Resistor Selection'!AL$4),'Resistor Selection'!$AL$4,VLOOKUP('Resistor Selection'!AJ19,'Resistor Selection'!B$15:R$30,'Pinstrap Reverse Lookup'!E$4+2,FALSE))</f>
        <v>1870</v>
      </c>
      <c r="AO19">
        <f>IF(OR('Pinstrap Reverse Lookup'!C$5=AL$3,'Pinstrap Reverse Lookup'!C$5='Resistor Selection'!AL$4),'Resistor Selection'!$AL$4,VLOOKUP('Resistor Selection'!AJ19,'Resistor Selection'!B$15:R$30,'Pinstrap Reverse Lookup'!E$5+2,FALSE))</f>
        <v>715</v>
      </c>
      <c r="AP19">
        <f>IF(OR('Pinstrap Reverse Lookup'!C$6=AL$3,'Pinstrap Reverse Lookup'!C$6='Resistor Selection'!AL$4),'Resistor Selection'!$AL$4,VLOOKUP('Resistor Selection'!AJ19,'Resistor Selection'!B$15:R$30,'Pinstrap Reverse Lookup'!E$6+2,FALSE))</f>
        <v>866</v>
      </c>
      <c r="AQ19">
        <f t="shared" si="0"/>
        <v>14</v>
      </c>
    </row>
    <row r="20" spans="2:43" x14ac:dyDescent="0.25">
      <c r="B20" s="3">
        <v>5</v>
      </c>
      <c r="C20" s="1">
        <v>5620</v>
      </c>
      <c r="D20" s="1">
        <v>6810</v>
      </c>
      <c r="E20" s="1">
        <v>8250</v>
      </c>
      <c r="F20" s="1">
        <v>10000</v>
      </c>
      <c r="G20" s="1">
        <v>12100</v>
      </c>
      <c r="H20" s="1">
        <v>14700</v>
      </c>
      <c r="I20" s="1">
        <v>17800</v>
      </c>
      <c r="J20" s="1">
        <v>21500</v>
      </c>
      <c r="K20" s="1">
        <v>26100</v>
      </c>
      <c r="L20" s="1">
        <v>31600</v>
      </c>
      <c r="M20" s="1">
        <v>38300</v>
      </c>
      <c r="N20" s="1">
        <v>46400</v>
      </c>
      <c r="O20" s="1">
        <v>56200</v>
      </c>
      <c r="P20" s="1">
        <v>68100</v>
      </c>
      <c r="Q20" s="1">
        <v>82500</v>
      </c>
      <c r="R20" s="1">
        <v>100000</v>
      </c>
      <c r="AJ20">
        <f t="shared" si="3"/>
        <v>15</v>
      </c>
      <c r="AK20">
        <f t="shared" si="1"/>
        <v>18700</v>
      </c>
      <c r="AL20">
        <f t="shared" si="2"/>
        <v>82500</v>
      </c>
      <c r="AM20" t="str">
        <f>IF(OR('Pinstrap Reverse Lookup'!C$3=AL$3,'Pinstrap Reverse Lookup'!C$3='Resistor Selection'!AL$4),'Resistor Selection'!$AL$4,VLOOKUP('Resistor Selection'!AJ20,'Resistor Selection'!B$15:R$30,'Pinstrap Reverse Lookup'!E$3+2,FALSE))</f>
        <v>Open</v>
      </c>
      <c r="AN20">
        <f>IF(OR('Pinstrap Reverse Lookup'!C$4=AL$3,'Pinstrap Reverse Lookup'!C$4='Resistor Selection'!AL$4),'Resistor Selection'!$AL$4,VLOOKUP('Resistor Selection'!AJ20,'Resistor Selection'!B$15:R$30,'Pinstrap Reverse Lookup'!E$4+2,FALSE))</f>
        <v>1330</v>
      </c>
      <c r="AO20">
        <f>IF(OR('Pinstrap Reverse Lookup'!C$5=AL$3,'Pinstrap Reverse Lookup'!C$5='Resistor Selection'!AL$4),'Resistor Selection'!$AL$4,VLOOKUP('Resistor Selection'!AJ20,'Resistor Selection'!B$15:R$30,'Pinstrap Reverse Lookup'!E$5+2,FALSE))</f>
        <v>511</v>
      </c>
      <c r="AP20">
        <f>IF(OR('Pinstrap Reverse Lookup'!C$6=AL$3,'Pinstrap Reverse Lookup'!C$6='Resistor Selection'!AL$4),'Resistor Selection'!$AL$4,VLOOKUP('Resistor Selection'!AJ20,'Resistor Selection'!B$15:R$30,'Pinstrap Reverse Lookup'!E$6+2,FALSE))</f>
        <v>619</v>
      </c>
      <c r="AQ20">
        <f t="shared" si="0"/>
        <v>15</v>
      </c>
    </row>
    <row r="21" spans="2:43" x14ac:dyDescent="0.25">
      <c r="B21" s="3">
        <v>6</v>
      </c>
      <c r="C21" s="1">
        <v>4640</v>
      </c>
      <c r="D21" s="1">
        <v>5620</v>
      </c>
      <c r="E21" s="1">
        <v>6810</v>
      </c>
      <c r="F21" s="1">
        <v>8250</v>
      </c>
      <c r="G21" s="1">
        <v>10000</v>
      </c>
      <c r="H21" s="1">
        <v>12100</v>
      </c>
      <c r="I21" s="1">
        <v>14700</v>
      </c>
      <c r="J21" s="1">
        <v>17800</v>
      </c>
      <c r="K21" s="1">
        <v>21500</v>
      </c>
      <c r="L21" s="1">
        <v>26100</v>
      </c>
      <c r="M21" s="1">
        <v>31600</v>
      </c>
      <c r="N21" s="1">
        <v>38300</v>
      </c>
      <c r="O21" s="1">
        <v>46400</v>
      </c>
      <c r="P21" s="1">
        <v>56200</v>
      </c>
      <c r="Q21" s="1">
        <v>68100</v>
      </c>
      <c r="R21" s="1">
        <v>82500</v>
      </c>
      <c r="AJ21">
        <f t="shared" si="3"/>
        <v>16</v>
      </c>
      <c r="AK21">
        <f t="shared" si="1"/>
        <v>20500</v>
      </c>
      <c r="AQ21">
        <f t="shared" si="0"/>
        <v>16</v>
      </c>
    </row>
    <row r="22" spans="2:43" x14ac:dyDescent="0.25">
      <c r="B22" s="3">
        <v>7</v>
      </c>
      <c r="C22" s="1">
        <v>3830</v>
      </c>
      <c r="D22" s="1">
        <v>4640</v>
      </c>
      <c r="E22" s="1">
        <v>5620</v>
      </c>
      <c r="F22" s="1">
        <v>6810</v>
      </c>
      <c r="G22" s="1">
        <v>8250</v>
      </c>
      <c r="H22" s="1">
        <v>10000</v>
      </c>
      <c r="I22" s="1">
        <v>12100</v>
      </c>
      <c r="J22" s="1">
        <v>14700</v>
      </c>
      <c r="K22" s="1">
        <v>17800</v>
      </c>
      <c r="L22" s="1">
        <v>21500</v>
      </c>
      <c r="M22" s="1">
        <v>26100</v>
      </c>
      <c r="N22" s="1">
        <v>31600</v>
      </c>
      <c r="O22" s="1">
        <v>38300</v>
      </c>
      <c r="P22" s="1">
        <v>46400</v>
      </c>
      <c r="Q22" s="1">
        <v>56200</v>
      </c>
      <c r="R22" s="1">
        <v>68100</v>
      </c>
      <c r="AJ22">
        <f t="shared" si="3"/>
        <v>17</v>
      </c>
      <c r="AK22">
        <f t="shared" si="1"/>
        <v>22600</v>
      </c>
      <c r="AQ22">
        <f t="shared" si="0"/>
        <v>17</v>
      </c>
    </row>
    <row r="23" spans="2:43" x14ac:dyDescent="0.25">
      <c r="B23" s="3">
        <v>8</v>
      </c>
      <c r="C23" s="1">
        <v>3160</v>
      </c>
      <c r="D23" s="1">
        <v>3830</v>
      </c>
      <c r="E23" s="1">
        <v>4640</v>
      </c>
      <c r="F23" s="1">
        <v>5620</v>
      </c>
      <c r="G23" s="1">
        <v>6810</v>
      </c>
      <c r="H23" s="1">
        <v>8250</v>
      </c>
      <c r="I23" s="1">
        <v>10000</v>
      </c>
      <c r="J23" s="1">
        <v>12100</v>
      </c>
      <c r="K23" s="1">
        <v>14700</v>
      </c>
      <c r="L23" s="1">
        <v>17800</v>
      </c>
      <c r="M23" s="1">
        <v>21500</v>
      </c>
      <c r="N23" s="1">
        <v>26100</v>
      </c>
      <c r="O23" s="1">
        <v>31600</v>
      </c>
      <c r="P23" s="1">
        <v>38300</v>
      </c>
      <c r="Q23" s="1">
        <v>46400</v>
      </c>
      <c r="R23" s="1">
        <v>56200</v>
      </c>
      <c r="AJ23">
        <f t="shared" si="3"/>
        <v>18</v>
      </c>
      <c r="AK23">
        <f t="shared" si="1"/>
        <v>24900</v>
      </c>
      <c r="AQ23">
        <f t="shared" si="0"/>
        <v>18</v>
      </c>
    </row>
    <row r="24" spans="2:43" x14ac:dyDescent="0.25">
      <c r="B24" s="3">
        <v>9</v>
      </c>
      <c r="C24" s="1">
        <v>2610</v>
      </c>
      <c r="D24" s="1">
        <v>3160</v>
      </c>
      <c r="E24" s="1">
        <v>3830</v>
      </c>
      <c r="F24" s="1">
        <v>4640</v>
      </c>
      <c r="G24" s="1">
        <v>5620</v>
      </c>
      <c r="H24" s="1">
        <v>6810</v>
      </c>
      <c r="I24" s="1">
        <v>8250</v>
      </c>
      <c r="J24" s="1">
        <v>10000</v>
      </c>
      <c r="K24" s="1">
        <v>12100</v>
      </c>
      <c r="L24" s="1">
        <v>14700</v>
      </c>
      <c r="M24" s="1">
        <v>17800</v>
      </c>
      <c r="N24" s="1">
        <v>21500</v>
      </c>
      <c r="O24" s="1">
        <v>26100</v>
      </c>
      <c r="P24" s="1">
        <v>31600</v>
      </c>
      <c r="Q24" s="1">
        <v>38300</v>
      </c>
      <c r="R24" s="1">
        <v>46400</v>
      </c>
      <c r="AJ24">
        <f t="shared" si="3"/>
        <v>19</v>
      </c>
      <c r="AK24">
        <f t="shared" si="1"/>
        <v>27400</v>
      </c>
      <c r="AQ24">
        <f t="shared" si="0"/>
        <v>19</v>
      </c>
    </row>
    <row r="25" spans="2:43" x14ac:dyDescent="0.25">
      <c r="B25" s="3">
        <v>10</v>
      </c>
      <c r="C25" s="1">
        <v>2050</v>
      </c>
      <c r="D25" s="1">
        <v>2490</v>
      </c>
      <c r="E25" s="1">
        <v>3010</v>
      </c>
      <c r="F25" s="1">
        <v>3650</v>
      </c>
      <c r="G25" s="1">
        <v>4420</v>
      </c>
      <c r="H25" s="1">
        <v>5360</v>
      </c>
      <c r="I25" s="1">
        <v>6490</v>
      </c>
      <c r="J25" s="1">
        <v>7870</v>
      </c>
      <c r="K25" s="1">
        <v>9530</v>
      </c>
      <c r="L25" s="1">
        <v>11500</v>
      </c>
      <c r="M25" s="1">
        <v>14000</v>
      </c>
      <c r="N25" s="1">
        <v>16900</v>
      </c>
      <c r="O25" s="1">
        <v>20500</v>
      </c>
      <c r="P25" s="1">
        <v>24900</v>
      </c>
      <c r="Q25" s="1">
        <v>30100</v>
      </c>
      <c r="R25" s="1">
        <v>36500</v>
      </c>
      <c r="AJ25">
        <f t="shared" si="3"/>
        <v>20</v>
      </c>
      <c r="AK25">
        <f t="shared" si="1"/>
        <v>30100</v>
      </c>
      <c r="AQ25">
        <f t="shared" si="0"/>
        <v>20</v>
      </c>
    </row>
    <row r="26" spans="2:43" x14ac:dyDescent="0.25">
      <c r="B26" s="3">
        <v>11</v>
      </c>
      <c r="C26" s="1">
        <v>1620</v>
      </c>
      <c r="D26" s="1">
        <v>1960</v>
      </c>
      <c r="E26" s="1">
        <v>2370</v>
      </c>
      <c r="F26" s="1">
        <v>2870</v>
      </c>
      <c r="G26" s="1">
        <v>3480</v>
      </c>
      <c r="H26" s="1">
        <v>4220</v>
      </c>
      <c r="I26" s="1">
        <v>5110</v>
      </c>
      <c r="J26" s="1">
        <v>6190</v>
      </c>
      <c r="K26" s="1">
        <v>7500</v>
      </c>
      <c r="L26" s="1">
        <v>9090</v>
      </c>
      <c r="M26" s="1">
        <v>11000</v>
      </c>
      <c r="N26" s="1">
        <v>13300</v>
      </c>
      <c r="O26" s="1">
        <v>16200</v>
      </c>
      <c r="P26" s="1">
        <v>19600</v>
      </c>
      <c r="Q26" s="1">
        <v>23700</v>
      </c>
      <c r="R26" s="1">
        <v>28700</v>
      </c>
      <c r="AJ26">
        <f t="shared" si="3"/>
        <v>21</v>
      </c>
      <c r="AK26">
        <f t="shared" si="1"/>
        <v>33200</v>
      </c>
      <c r="AQ26">
        <f t="shared" si="0"/>
        <v>21</v>
      </c>
    </row>
    <row r="27" spans="2:43" x14ac:dyDescent="0.25">
      <c r="B27" s="3">
        <v>12</v>
      </c>
      <c r="C27" s="1">
        <v>1270</v>
      </c>
      <c r="D27" s="1">
        <v>1540</v>
      </c>
      <c r="E27" s="1">
        <v>1870</v>
      </c>
      <c r="F27" s="1">
        <v>2260</v>
      </c>
      <c r="G27" s="1">
        <v>2740</v>
      </c>
      <c r="H27" s="1">
        <v>3320</v>
      </c>
      <c r="I27" s="1">
        <v>4020</v>
      </c>
      <c r="J27" s="1">
        <v>4870</v>
      </c>
      <c r="K27" s="1">
        <v>5900</v>
      </c>
      <c r="L27" s="1">
        <v>7150</v>
      </c>
      <c r="M27" s="1">
        <v>8660</v>
      </c>
      <c r="N27" s="1">
        <v>10500</v>
      </c>
      <c r="O27" s="1">
        <v>12700</v>
      </c>
      <c r="P27" s="1">
        <v>15400</v>
      </c>
      <c r="Q27" s="1">
        <v>18700</v>
      </c>
      <c r="R27" s="1">
        <v>22600</v>
      </c>
      <c r="AJ27">
        <f t="shared" si="3"/>
        <v>22</v>
      </c>
      <c r="AK27">
        <f t="shared" si="1"/>
        <v>36500</v>
      </c>
      <c r="AQ27">
        <f t="shared" si="0"/>
        <v>22</v>
      </c>
    </row>
    <row r="28" spans="2:43" x14ac:dyDescent="0.25">
      <c r="B28" s="3">
        <v>13</v>
      </c>
      <c r="C28" s="1">
        <v>953</v>
      </c>
      <c r="D28" s="1">
        <v>1150</v>
      </c>
      <c r="E28" s="1">
        <v>1400</v>
      </c>
      <c r="F28" s="1">
        <v>1690</v>
      </c>
      <c r="G28" s="1">
        <v>2050</v>
      </c>
      <c r="H28" s="1">
        <v>2490</v>
      </c>
      <c r="I28" s="1">
        <v>3010</v>
      </c>
      <c r="J28" s="1">
        <v>3650</v>
      </c>
      <c r="K28" s="1">
        <v>4420</v>
      </c>
      <c r="L28" s="1">
        <v>5360</v>
      </c>
      <c r="M28" s="1">
        <v>6490</v>
      </c>
      <c r="N28" s="1">
        <v>7870</v>
      </c>
      <c r="O28" s="1">
        <v>9530</v>
      </c>
      <c r="P28" s="1">
        <v>11500</v>
      </c>
      <c r="Q28" s="1">
        <v>14000</v>
      </c>
      <c r="R28" s="1">
        <v>16900</v>
      </c>
      <c r="AJ28">
        <f t="shared" si="3"/>
        <v>23</v>
      </c>
      <c r="AK28">
        <f t="shared" si="1"/>
        <v>40200</v>
      </c>
      <c r="AQ28">
        <f t="shared" si="0"/>
        <v>23</v>
      </c>
    </row>
    <row r="29" spans="2:43" x14ac:dyDescent="0.25">
      <c r="B29" s="3">
        <v>14</v>
      </c>
      <c r="C29" s="1">
        <v>715</v>
      </c>
      <c r="D29" s="1">
        <v>866</v>
      </c>
      <c r="E29" s="1">
        <v>1050</v>
      </c>
      <c r="F29" s="1">
        <v>1270</v>
      </c>
      <c r="G29" s="1">
        <v>1540</v>
      </c>
      <c r="H29" s="1">
        <v>1870</v>
      </c>
      <c r="I29" s="1">
        <v>2260</v>
      </c>
      <c r="J29" s="1">
        <v>2740</v>
      </c>
      <c r="K29" s="1">
        <v>3320</v>
      </c>
      <c r="L29" s="1">
        <v>4020</v>
      </c>
      <c r="M29" s="1">
        <v>4870</v>
      </c>
      <c r="N29" s="1">
        <v>5900</v>
      </c>
      <c r="O29" s="1">
        <v>7150</v>
      </c>
      <c r="P29" s="1">
        <v>8660</v>
      </c>
      <c r="Q29" s="1">
        <v>10500</v>
      </c>
      <c r="R29" s="1">
        <v>12700</v>
      </c>
      <c r="AJ29">
        <f t="shared" si="3"/>
        <v>24</v>
      </c>
      <c r="AK29">
        <f t="shared" si="1"/>
        <v>44200</v>
      </c>
      <c r="AQ29">
        <f t="shared" si="0"/>
        <v>24</v>
      </c>
    </row>
    <row r="30" spans="2:43" x14ac:dyDescent="0.25">
      <c r="B30" s="3">
        <v>15</v>
      </c>
      <c r="C30" s="1">
        <v>511</v>
      </c>
      <c r="D30" s="1">
        <v>619</v>
      </c>
      <c r="E30" s="1">
        <v>750</v>
      </c>
      <c r="F30" s="1">
        <v>909</v>
      </c>
      <c r="G30" s="1">
        <v>1100</v>
      </c>
      <c r="H30" s="1">
        <v>1330</v>
      </c>
      <c r="I30" s="1">
        <v>1620</v>
      </c>
      <c r="J30" s="1">
        <v>1960</v>
      </c>
      <c r="K30" s="1">
        <v>2370</v>
      </c>
      <c r="L30" s="1">
        <v>2870</v>
      </c>
      <c r="M30" s="1">
        <v>3480</v>
      </c>
      <c r="N30" s="1">
        <v>4220</v>
      </c>
      <c r="O30" s="1">
        <v>5110</v>
      </c>
      <c r="P30" s="1">
        <v>6190</v>
      </c>
      <c r="Q30" s="1">
        <v>7500</v>
      </c>
      <c r="R30" s="1">
        <v>9090</v>
      </c>
      <c r="AJ30">
        <f t="shared" si="3"/>
        <v>25</v>
      </c>
      <c r="AK30">
        <f t="shared" si="1"/>
        <v>48700</v>
      </c>
      <c r="AQ30">
        <f t="shared" si="0"/>
        <v>25</v>
      </c>
    </row>
    <row r="31" spans="2:43" x14ac:dyDescent="0.25">
      <c r="AJ31">
        <f t="shared" si="3"/>
        <v>26</v>
      </c>
      <c r="AK31">
        <f t="shared" si="1"/>
        <v>53600</v>
      </c>
      <c r="AQ31">
        <f t="shared" si="0"/>
        <v>26</v>
      </c>
    </row>
    <row r="32" spans="2:43" x14ac:dyDescent="0.25">
      <c r="AJ32">
        <f t="shared" si="3"/>
        <v>27</v>
      </c>
      <c r="AK32">
        <f t="shared" si="1"/>
        <v>59000</v>
      </c>
      <c r="AQ32">
        <f t="shared" si="0"/>
        <v>27</v>
      </c>
    </row>
    <row r="33" spans="36:43" x14ac:dyDescent="0.25">
      <c r="AJ33">
        <f t="shared" si="3"/>
        <v>28</v>
      </c>
      <c r="AK33">
        <f t="shared" si="1"/>
        <v>64900</v>
      </c>
      <c r="AQ33">
        <f t="shared" si="0"/>
        <v>28</v>
      </c>
    </row>
    <row r="34" spans="36:43" x14ac:dyDescent="0.25">
      <c r="AJ34">
        <f t="shared" si="3"/>
        <v>29</v>
      </c>
      <c r="AK34">
        <f t="shared" si="1"/>
        <v>71500</v>
      </c>
      <c r="AQ34">
        <f t="shared" si="0"/>
        <v>29</v>
      </c>
    </row>
    <row r="35" spans="36:43" x14ac:dyDescent="0.25">
      <c r="AJ35">
        <f t="shared" si="3"/>
        <v>30</v>
      </c>
      <c r="AK35">
        <f t="shared" si="1"/>
        <v>78700</v>
      </c>
      <c r="AQ35">
        <f t="shared" si="0"/>
        <v>30</v>
      </c>
    </row>
    <row r="36" spans="36:43" x14ac:dyDescent="0.25">
      <c r="AJ36">
        <f t="shared" si="3"/>
        <v>31</v>
      </c>
      <c r="AK36">
        <f t="shared" si="1"/>
        <v>86600</v>
      </c>
      <c r="AQ36">
        <f t="shared" si="0"/>
        <v>31</v>
      </c>
    </row>
  </sheetData>
  <sheetProtection sheet="1" objects="1" scenarios="1" selectLockedCells="1"/>
  <mergeCells count="2">
    <mergeCell ref="B1:AH1"/>
    <mergeCell ref="B12:R1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C4:AN306"/>
  <sheetViews>
    <sheetView workbookViewId="0">
      <selection activeCell="F76" sqref="F76"/>
    </sheetView>
  </sheetViews>
  <sheetFormatPr defaultRowHeight="15" x14ac:dyDescent="0.25"/>
  <cols>
    <col min="3" max="3" width="67.140625" bestFit="1" customWidth="1"/>
    <col min="23" max="23" width="12.5703125" bestFit="1" customWidth="1"/>
  </cols>
  <sheetData>
    <row r="4" spans="3:40" x14ac:dyDescent="0.25">
      <c r="C4" t="s">
        <v>561</v>
      </c>
      <c r="G4" t="s">
        <v>595</v>
      </c>
      <c r="M4" t="s">
        <v>596</v>
      </c>
      <c r="Q4" t="s">
        <v>601</v>
      </c>
      <c r="T4" t="s">
        <v>602</v>
      </c>
      <c r="W4" t="s">
        <v>607</v>
      </c>
      <c r="AB4" t="s">
        <v>608</v>
      </c>
      <c r="AF4" t="s">
        <v>609</v>
      </c>
      <c r="AJ4" t="s">
        <v>610</v>
      </c>
      <c r="AN4" t="s">
        <v>611</v>
      </c>
    </row>
    <row r="5" spans="3:40" x14ac:dyDescent="0.25">
      <c r="C5" t="s">
        <v>562</v>
      </c>
      <c r="G5">
        <v>275</v>
      </c>
      <c r="M5" t="s">
        <v>597</v>
      </c>
      <c r="Q5" s="2">
        <v>0.5</v>
      </c>
      <c r="T5" t="s">
        <v>603</v>
      </c>
      <c r="W5" t="s">
        <v>38</v>
      </c>
      <c r="AB5" t="s">
        <v>38</v>
      </c>
      <c r="AJ5" t="s">
        <v>628</v>
      </c>
      <c r="AN5" t="s">
        <v>629</v>
      </c>
    </row>
    <row r="6" spans="3:40" x14ac:dyDescent="0.25">
      <c r="C6" t="s">
        <v>563</v>
      </c>
      <c r="G6">
        <v>325</v>
      </c>
      <c r="M6" t="s">
        <v>598</v>
      </c>
      <c r="Q6" s="2">
        <v>1</v>
      </c>
      <c r="T6" t="s">
        <v>604</v>
      </c>
      <c r="W6" t="s">
        <v>638</v>
      </c>
      <c r="X6">
        <v>0.5</v>
      </c>
      <c r="Y6">
        <v>0.55000000000000004</v>
      </c>
      <c r="AB6">
        <v>0.5</v>
      </c>
      <c r="AJ6" t="s">
        <v>612</v>
      </c>
      <c r="AN6" t="s">
        <v>630</v>
      </c>
    </row>
    <row r="7" spans="3:40" x14ac:dyDescent="0.25">
      <c r="C7" t="s">
        <v>564</v>
      </c>
      <c r="G7">
        <v>450</v>
      </c>
      <c r="M7" t="s">
        <v>599</v>
      </c>
      <c r="Q7" s="2">
        <v>3</v>
      </c>
      <c r="T7" t="s">
        <v>605</v>
      </c>
      <c r="W7" t="s">
        <v>639</v>
      </c>
      <c r="X7">
        <v>0.6</v>
      </c>
      <c r="Y7">
        <v>0.74</v>
      </c>
      <c r="AB7">
        <v>0.51</v>
      </c>
      <c r="AJ7" t="s">
        <v>613</v>
      </c>
      <c r="AN7" t="s">
        <v>631</v>
      </c>
    </row>
    <row r="8" spans="3:40" x14ac:dyDescent="0.25">
      <c r="C8" t="s">
        <v>565</v>
      </c>
      <c r="G8">
        <v>550</v>
      </c>
      <c r="M8" t="s">
        <v>600</v>
      </c>
      <c r="Q8" s="2">
        <v>5</v>
      </c>
      <c r="T8" t="s">
        <v>606</v>
      </c>
      <c r="W8" t="s">
        <v>640</v>
      </c>
      <c r="X8">
        <v>0.75</v>
      </c>
      <c r="Y8">
        <v>0.89</v>
      </c>
      <c r="AB8">
        <v>0.52</v>
      </c>
      <c r="AJ8" t="s">
        <v>614</v>
      </c>
      <c r="AN8" t="s">
        <v>632</v>
      </c>
    </row>
    <row r="9" spans="3:40" x14ac:dyDescent="0.25">
      <c r="C9" t="s">
        <v>566</v>
      </c>
      <c r="G9">
        <v>650</v>
      </c>
      <c r="Q9" s="2">
        <v>7</v>
      </c>
      <c r="W9" t="s">
        <v>641</v>
      </c>
      <c r="X9">
        <v>0.9</v>
      </c>
      <c r="Y9">
        <v>1.04</v>
      </c>
      <c r="AB9">
        <v>0.53</v>
      </c>
      <c r="AJ9" t="s">
        <v>615</v>
      </c>
      <c r="AN9" t="s">
        <v>633</v>
      </c>
    </row>
    <row r="10" spans="3:40" x14ac:dyDescent="0.25">
      <c r="C10" t="s">
        <v>567</v>
      </c>
      <c r="G10">
        <v>900</v>
      </c>
      <c r="Q10" s="2">
        <v>10</v>
      </c>
      <c r="W10" t="s">
        <v>642</v>
      </c>
      <c r="X10">
        <v>1.05</v>
      </c>
      <c r="Y10">
        <v>1.19</v>
      </c>
      <c r="AB10">
        <v>0.54</v>
      </c>
      <c r="AJ10" t="s">
        <v>616</v>
      </c>
      <c r="AN10" t="s">
        <v>635</v>
      </c>
    </row>
    <row r="11" spans="3:40" x14ac:dyDescent="0.25">
      <c r="C11" t="s">
        <v>568</v>
      </c>
      <c r="G11">
        <v>1100</v>
      </c>
      <c r="Q11" s="2">
        <v>20</v>
      </c>
      <c r="W11" t="s">
        <v>643</v>
      </c>
      <c r="X11">
        <v>1.2</v>
      </c>
      <c r="Y11">
        <v>1.49</v>
      </c>
      <c r="AB11">
        <v>0.55000000000000004</v>
      </c>
      <c r="AJ11" t="s">
        <v>617</v>
      </c>
      <c r="AN11" t="s">
        <v>634</v>
      </c>
    </row>
    <row r="12" spans="3:40" x14ac:dyDescent="0.25">
      <c r="C12" t="s">
        <v>569</v>
      </c>
      <c r="G12">
        <v>1500</v>
      </c>
      <c r="Q12" s="2">
        <v>31.5</v>
      </c>
      <c r="W12" t="s">
        <v>644</v>
      </c>
      <c r="X12">
        <v>1.5</v>
      </c>
      <c r="Y12">
        <v>1.79</v>
      </c>
      <c r="AB12">
        <v>0.56000000000000005</v>
      </c>
      <c r="AJ12" t="s">
        <v>618</v>
      </c>
      <c r="AN12" t="s">
        <v>636</v>
      </c>
    </row>
    <row r="13" spans="3:40" x14ac:dyDescent="0.25">
      <c r="C13" t="s">
        <v>570</v>
      </c>
      <c r="W13" t="s">
        <v>645</v>
      </c>
      <c r="X13">
        <v>1.8</v>
      </c>
      <c r="Y13">
        <v>2.09</v>
      </c>
      <c r="AB13">
        <v>0.56999999999999995</v>
      </c>
      <c r="AJ13" t="s">
        <v>619</v>
      </c>
      <c r="AN13" t="s">
        <v>637</v>
      </c>
    </row>
    <row r="14" spans="3:40" x14ac:dyDescent="0.25">
      <c r="C14" t="s">
        <v>571</v>
      </c>
      <c r="W14" t="s">
        <v>646</v>
      </c>
      <c r="X14">
        <v>2.1</v>
      </c>
      <c r="Y14">
        <v>2.39</v>
      </c>
      <c r="AB14">
        <v>0.57999999999999996</v>
      </c>
      <c r="AJ14" t="s">
        <v>620</v>
      </c>
    </row>
    <row r="15" spans="3:40" x14ac:dyDescent="0.25">
      <c r="C15" t="s">
        <v>572</v>
      </c>
      <c r="W15" t="s">
        <v>656</v>
      </c>
      <c r="X15">
        <v>2.4</v>
      </c>
      <c r="Y15">
        <v>2.99</v>
      </c>
      <c r="AB15">
        <v>0.59</v>
      </c>
      <c r="AJ15" t="s">
        <v>621</v>
      </c>
    </row>
    <row r="16" spans="3:40" x14ac:dyDescent="0.25">
      <c r="C16" t="s">
        <v>573</v>
      </c>
      <c r="W16" t="s">
        <v>657</v>
      </c>
      <c r="X16">
        <v>3</v>
      </c>
      <c r="Y16">
        <v>3.59</v>
      </c>
      <c r="AB16">
        <v>0.6</v>
      </c>
      <c r="AH16" s="120"/>
      <c r="AJ16" t="s">
        <v>622</v>
      </c>
    </row>
    <row r="17" spans="3:36" x14ac:dyDescent="0.25">
      <c r="C17" t="s">
        <v>574</v>
      </c>
      <c r="W17" t="s">
        <v>658</v>
      </c>
      <c r="X17">
        <v>3.6</v>
      </c>
      <c r="Y17">
        <v>4.1900000000000004</v>
      </c>
      <c r="AB17">
        <v>0.61</v>
      </c>
      <c r="AH17" s="120"/>
      <c r="AJ17" t="s">
        <v>623</v>
      </c>
    </row>
    <row r="18" spans="3:36" x14ac:dyDescent="0.25">
      <c r="C18" t="s">
        <v>575</v>
      </c>
      <c r="W18" t="s">
        <v>659</v>
      </c>
      <c r="X18">
        <v>4.2</v>
      </c>
      <c r="Y18">
        <v>4.76</v>
      </c>
      <c r="AB18">
        <v>0.62</v>
      </c>
      <c r="AH18" s="120"/>
      <c r="AJ18" t="s">
        <v>624</v>
      </c>
    </row>
    <row r="19" spans="3:36" x14ac:dyDescent="0.25">
      <c r="C19" t="s">
        <v>576</v>
      </c>
      <c r="W19" t="s">
        <v>660</v>
      </c>
      <c r="X19">
        <v>4.8</v>
      </c>
      <c r="Y19">
        <v>5.39</v>
      </c>
      <c r="AB19">
        <v>0.63</v>
      </c>
      <c r="AH19" s="120"/>
      <c r="AJ19" t="s">
        <v>625</v>
      </c>
    </row>
    <row r="20" spans="3:36" x14ac:dyDescent="0.25">
      <c r="C20" t="s">
        <v>577</v>
      </c>
      <c r="W20" t="s">
        <v>661</v>
      </c>
      <c r="X20">
        <v>5.4</v>
      </c>
      <c r="Y20">
        <v>6</v>
      </c>
      <c r="AB20">
        <v>0.64</v>
      </c>
      <c r="AH20" s="120"/>
      <c r="AJ20" t="s">
        <v>626</v>
      </c>
    </row>
    <row r="21" spans="3:36" x14ac:dyDescent="0.25">
      <c r="C21" t="s">
        <v>578</v>
      </c>
      <c r="AB21">
        <v>0.65</v>
      </c>
      <c r="AH21" s="120"/>
      <c r="AJ21" t="s">
        <v>627</v>
      </c>
    </row>
    <row r="22" spans="3:36" x14ac:dyDescent="0.25">
      <c r="C22" t="s">
        <v>579</v>
      </c>
      <c r="AB22">
        <v>0.66</v>
      </c>
      <c r="AH22" s="120"/>
    </row>
    <row r="23" spans="3:36" x14ac:dyDescent="0.25">
      <c r="C23" t="s">
        <v>580</v>
      </c>
      <c r="AB23">
        <v>0.67</v>
      </c>
    </row>
    <row r="24" spans="3:36" x14ac:dyDescent="0.25">
      <c r="C24" t="s">
        <v>581</v>
      </c>
      <c r="AB24">
        <v>0.68</v>
      </c>
    </row>
    <row r="25" spans="3:36" x14ac:dyDescent="0.25">
      <c r="C25" t="s">
        <v>582</v>
      </c>
      <c r="AB25">
        <v>0.69</v>
      </c>
    </row>
    <row r="26" spans="3:36" x14ac:dyDescent="0.25">
      <c r="C26" t="s">
        <v>583</v>
      </c>
      <c r="AB26">
        <v>0.7</v>
      </c>
    </row>
    <row r="27" spans="3:36" x14ac:dyDescent="0.25">
      <c r="C27" t="s">
        <v>584</v>
      </c>
      <c r="AB27">
        <v>0.71</v>
      </c>
      <c r="AH27" s="120"/>
      <c r="AI27" s="120"/>
    </row>
    <row r="28" spans="3:36" x14ac:dyDescent="0.25">
      <c r="C28" t="s">
        <v>585</v>
      </c>
      <c r="AB28">
        <v>0.72</v>
      </c>
      <c r="AH28" s="120"/>
      <c r="AI28" s="120"/>
    </row>
    <row r="29" spans="3:36" x14ac:dyDescent="0.25">
      <c r="C29" t="s">
        <v>586</v>
      </c>
      <c r="AB29">
        <v>0.73</v>
      </c>
      <c r="AH29" s="120"/>
      <c r="AI29" s="120"/>
    </row>
    <row r="30" spans="3:36" x14ac:dyDescent="0.25">
      <c r="C30" t="s">
        <v>587</v>
      </c>
      <c r="AB30">
        <v>0.74</v>
      </c>
      <c r="AH30" s="120"/>
      <c r="AI30" s="120"/>
    </row>
    <row r="31" spans="3:36" x14ac:dyDescent="0.25">
      <c r="C31" t="s">
        <v>588</v>
      </c>
      <c r="AB31">
        <v>0.75</v>
      </c>
      <c r="AH31" s="120"/>
      <c r="AI31" s="120"/>
    </row>
    <row r="32" spans="3:36" x14ac:dyDescent="0.25">
      <c r="C32" t="s">
        <v>589</v>
      </c>
      <c r="AB32">
        <v>0.76</v>
      </c>
      <c r="AH32" s="120"/>
      <c r="AI32" s="120"/>
    </row>
    <row r="33" spans="3:35" x14ac:dyDescent="0.25">
      <c r="C33" t="s">
        <v>590</v>
      </c>
      <c r="AB33">
        <v>0.77</v>
      </c>
      <c r="AH33" s="120"/>
      <c r="AI33" s="120"/>
    </row>
    <row r="34" spans="3:35" x14ac:dyDescent="0.25">
      <c r="C34" t="s">
        <v>591</v>
      </c>
      <c r="AB34">
        <v>0.78</v>
      </c>
      <c r="AH34" s="120"/>
      <c r="AI34" s="120"/>
    </row>
    <row r="35" spans="3:35" x14ac:dyDescent="0.25">
      <c r="C35" t="s">
        <v>592</v>
      </c>
      <c r="AB35">
        <v>0.79</v>
      </c>
      <c r="AH35" s="120"/>
      <c r="AI35" s="120"/>
    </row>
    <row r="36" spans="3:35" x14ac:dyDescent="0.25">
      <c r="C36" t="s">
        <v>593</v>
      </c>
      <c r="AB36">
        <v>0.8</v>
      </c>
      <c r="AH36" s="120"/>
      <c r="AI36" s="120"/>
    </row>
    <row r="37" spans="3:35" x14ac:dyDescent="0.25">
      <c r="C37" t="s">
        <v>594</v>
      </c>
      <c r="AB37">
        <v>0.81</v>
      </c>
      <c r="AH37" s="120"/>
      <c r="AI37" s="120"/>
    </row>
    <row r="38" spans="3:35" x14ac:dyDescent="0.25">
      <c r="AB38">
        <v>0.82</v>
      </c>
      <c r="AH38" s="120"/>
      <c r="AI38" s="120"/>
    </row>
    <row r="39" spans="3:35" x14ac:dyDescent="0.25">
      <c r="AB39">
        <v>0.83</v>
      </c>
      <c r="AH39" s="120"/>
      <c r="AI39" s="120"/>
    </row>
    <row r="40" spans="3:35" x14ac:dyDescent="0.25">
      <c r="AB40">
        <v>0.84</v>
      </c>
      <c r="AH40" s="120"/>
      <c r="AI40" s="120"/>
    </row>
    <row r="41" spans="3:35" x14ac:dyDescent="0.25">
      <c r="D41" t="s">
        <v>662</v>
      </c>
      <c r="F41" t="s">
        <v>663</v>
      </c>
      <c r="AB41">
        <v>0.85</v>
      </c>
      <c r="AH41" s="120"/>
      <c r="AI41" s="120"/>
    </row>
    <row r="42" spans="3:35" x14ac:dyDescent="0.25">
      <c r="D42" t="s">
        <v>14</v>
      </c>
      <c r="E42" t="s">
        <v>21</v>
      </c>
      <c r="F42" t="s">
        <v>14</v>
      </c>
      <c r="G42" t="s">
        <v>21</v>
      </c>
      <c r="AB42">
        <v>0.86</v>
      </c>
      <c r="AH42" s="120"/>
      <c r="AI42" s="120"/>
    </row>
    <row r="43" spans="3:35" x14ac:dyDescent="0.25">
      <c r="C43" t="str">
        <f t="shared" ref="C43:C75" si="0">CONCATENATE($G$5, C5)</f>
        <v>275ILOOP gain mb = EEPROM; VLOOP gain mb = EEPROM, FSW = EEPROM</v>
      </c>
      <c r="F43" t="s">
        <v>248</v>
      </c>
      <c r="AB43">
        <v>0.87</v>
      </c>
    </row>
    <row r="44" spans="3:35" x14ac:dyDescent="0.25">
      <c r="C44" t="str">
        <f t="shared" si="0"/>
        <v>275ILOOP gain mb = EEPROM, VLOOP gain mb = EEPROM</v>
      </c>
      <c r="F44">
        <v>0</v>
      </c>
      <c r="AB44">
        <v>0.88</v>
      </c>
    </row>
    <row r="45" spans="3:35" x14ac:dyDescent="0.25">
      <c r="C45" t="str">
        <f t="shared" si="0"/>
        <v>275ILOOP gain mb = 2, VLOOP gain mb = 0.5</v>
      </c>
      <c r="F45">
        <v>1</v>
      </c>
      <c r="AB45">
        <v>0.89</v>
      </c>
    </row>
    <row r="46" spans="3:35" x14ac:dyDescent="0.25">
      <c r="C46" t="str">
        <f t="shared" si="0"/>
        <v>275ILOOP gain mb = 2, VLOOP gain mb = 1</v>
      </c>
      <c r="F46">
        <v>2</v>
      </c>
      <c r="AB46">
        <v>0.9</v>
      </c>
    </row>
    <row r="47" spans="3:35" x14ac:dyDescent="0.25">
      <c r="C47" t="str">
        <f t="shared" si="0"/>
        <v>275ILOOP gain mb = 2, VLOOP gain mb = 2</v>
      </c>
      <c r="F47">
        <v>3</v>
      </c>
      <c r="AB47">
        <v>0.91</v>
      </c>
    </row>
    <row r="48" spans="3:35" x14ac:dyDescent="0.25">
      <c r="C48" t="str">
        <f t="shared" si="0"/>
        <v>275ILOOP gain mb = 2, VLOOP gain mb = 4</v>
      </c>
      <c r="F48">
        <v>4</v>
      </c>
      <c r="AB48">
        <v>0.92</v>
      </c>
    </row>
    <row r="49" spans="3:28" x14ac:dyDescent="0.25">
      <c r="C49" t="str">
        <f t="shared" si="0"/>
        <v>275ILOOP gain mb = 2, VLOOP gain mb = 8</v>
      </c>
      <c r="F49">
        <v>5</v>
      </c>
      <c r="AB49">
        <v>0.93</v>
      </c>
    </row>
    <row r="50" spans="3:28" x14ac:dyDescent="0.25">
      <c r="C50" t="str">
        <f t="shared" si="0"/>
        <v>275ILOOP gain mb = 3, VLOOP gain mb = 0.5</v>
      </c>
      <c r="F50">
        <v>6</v>
      </c>
      <c r="AB50">
        <v>0.94</v>
      </c>
    </row>
    <row r="51" spans="3:28" x14ac:dyDescent="0.25">
      <c r="C51" t="str">
        <f t="shared" si="0"/>
        <v>275ILOOP gain mb = 3, VLOOP gain mb = 1</v>
      </c>
      <c r="F51">
        <v>0</v>
      </c>
      <c r="AB51">
        <v>0.95</v>
      </c>
    </row>
    <row r="52" spans="3:28" x14ac:dyDescent="0.25">
      <c r="C52" t="str">
        <f t="shared" si="0"/>
        <v>275ILOOP gain mb = 3, VLOOP gain mb = 2</v>
      </c>
      <c r="F52">
        <v>1</v>
      </c>
      <c r="AB52">
        <v>0.96</v>
      </c>
    </row>
    <row r="53" spans="3:28" x14ac:dyDescent="0.25">
      <c r="C53" t="str">
        <f t="shared" si="0"/>
        <v>275ILOOP gain mb = 3, VLOOP gain mb = 4</v>
      </c>
      <c r="F53">
        <v>2</v>
      </c>
      <c r="AB53">
        <v>0.97</v>
      </c>
    </row>
    <row r="54" spans="3:28" x14ac:dyDescent="0.25">
      <c r="C54" t="str">
        <f t="shared" si="0"/>
        <v>275ILOOP gain mb = 3, VLOOP gain mb = 8</v>
      </c>
      <c r="F54">
        <v>3</v>
      </c>
      <c r="AB54">
        <v>0.98</v>
      </c>
    </row>
    <row r="55" spans="3:28" x14ac:dyDescent="0.25">
      <c r="C55" t="str">
        <f t="shared" si="0"/>
        <v>275ILOOP gain mb = 4, VLOOP gain mb = 0.5</v>
      </c>
      <c r="F55">
        <v>11</v>
      </c>
      <c r="AB55">
        <v>0.99</v>
      </c>
    </row>
    <row r="56" spans="3:28" x14ac:dyDescent="0.25">
      <c r="C56" t="str">
        <f t="shared" si="0"/>
        <v>275ILOOP gain mb = 4, VLOOP gain mb = 1</v>
      </c>
      <c r="F56">
        <v>4</v>
      </c>
      <c r="AB56">
        <v>1</v>
      </c>
    </row>
    <row r="57" spans="3:28" x14ac:dyDescent="0.25">
      <c r="C57" t="str">
        <f t="shared" si="0"/>
        <v>275ILOOP gain mb = 4, VLOOP gain mb = 2</v>
      </c>
      <c r="F57">
        <v>5</v>
      </c>
      <c r="AB57">
        <v>1.01</v>
      </c>
    </row>
    <row r="58" spans="3:28" x14ac:dyDescent="0.25">
      <c r="C58" t="str">
        <f t="shared" si="0"/>
        <v>275ILOOP gain mb = 4, VLOOP gain mb = 4</v>
      </c>
      <c r="F58">
        <v>6</v>
      </c>
      <c r="AB58">
        <v>1.02</v>
      </c>
    </row>
    <row r="59" spans="3:28" x14ac:dyDescent="0.25">
      <c r="C59" t="str">
        <f t="shared" si="0"/>
        <v>275ILOOP gain mb = 4, VLOOP gain mb = 8</v>
      </c>
      <c r="F59">
        <v>7</v>
      </c>
      <c r="AB59">
        <v>1.03</v>
      </c>
    </row>
    <row r="60" spans="3:28" x14ac:dyDescent="0.25">
      <c r="C60" t="str">
        <f t="shared" si="0"/>
        <v>275ILOOP gain mb = 5, VLOOP gain mb = 0.5</v>
      </c>
      <c r="F60">
        <v>0</v>
      </c>
      <c r="AB60">
        <v>1.04</v>
      </c>
    </row>
    <row r="61" spans="3:28" x14ac:dyDescent="0.25">
      <c r="C61" t="str">
        <f t="shared" si="0"/>
        <v>275ILOOP gain mb = 5, VLOOP gain mb = 1</v>
      </c>
      <c r="F61">
        <v>8</v>
      </c>
      <c r="AB61">
        <v>1.05</v>
      </c>
    </row>
    <row r="62" spans="3:28" x14ac:dyDescent="0.25">
      <c r="C62" t="str">
        <f t="shared" si="0"/>
        <v>275ILOOP gain mb = 5, VLOOP gain mb = 2</v>
      </c>
      <c r="F62">
        <v>9</v>
      </c>
      <c r="AB62">
        <v>1.06</v>
      </c>
    </row>
    <row r="63" spans="3:28" x14ac:dyDescent="0.25">
      <c r="C63" t="str">
        <f t="shared" si="0"/>
        <v>275ILOOP gain mb = 5, VLOOP gain mb = 4</v>
      </c>
      <c r="F63">
        <v>10</v>
      </c>
      <c r="AB63">
        <v>1.07</v>
      </c>
    </row>
    <row r="64" spans="3:28" x14ac:dyDescent="0.25">
      <c r="C64" t="str">
        <f t="shared" si="0"/>
        <v>275ILOOP gain mb = 5, VLOOP gain mb = 8</v>
      </c>
      <c r="F64">
        <v>11</v>
      </c>
      <c r="AB64">
        <v>1.08</v>
      </c>
    </row>
    <row r="65" spans="3:28" x14ac:dyDescent="0.25">
      <c r="C65" t="str">
        <f t="shared" si="0"/>
        <v>275ILOOP gain mb = 6, VLOOP gain mb = 0.5</v>
      </c>
      <c r="F65">
        <v>5</v>
      </c>
      <c r="AB65">
        <v>1.0900000000000001</v>
      </c>
    </row>
    <row r="66" spans="3:28" x14ac:dyDescent="0.25">
      <c r="C66" t="str">
        <f t="shared" si="0"/>
        <v>275ILOOP gain mb = 6, VLOOP gain mb = 1</v>
      </c>
      <c r="F66">
        <v>12</v>
      </c>
      <c r="AB66">
        <v>1.1000000000000001</v>
      </c>
    </row>
    <row r="67" spans="3:28" x14ac:dyDescent="0.25">
      <c r="C67" t="str">
        <f t="shared" si="0"/>
        <v>275ILOOP gain mb = 6, VLOOP gain mb = 2</v>
      </c>
      <c r="F67">
        <v>13</v>
      </c>
      <c r="AB67">
        <v>1.1100000000000001</v>
      </c>
    </row>
    <row r="68" spans="3:28" x14ac:dyDescent="0.25">
      <c r="C68" t="str">
        <f t="shared" si="0"/>
        <v>275ILOOP gain mb = 6, VLOOP gain mb = 4</v>
      </c>
      <c r="F68">
        <v>14</v>
      </c>
      <c r="AB68">
        <v>1.1200000000000001</v>
      </c>
    </row>
    <row r="69" spans="3:28" x14ac:dyDescent="0.25">
      <c r="C69" t="str">
        <f t="shared" si="0"/>
        <v>275ILOOP gain mb = 6, VLOOP gain mb = 8</v>
      </c>
      <c r="F69">
        <v>15</v>
      </c>
      <c r="AB69">
        <v>1.1299999999999999</v>
      </c>
    </row>
    <row r="70" spans="3:28" x14ac:dyDescent="0.25">
      <c r="C70" t="str">
        <f t="shared" si="0"/>
        <v>275ILOOP gain mb = 7, VLOOP gain mb = 0.5</v>
      </c>
      <c r="F70">
        <v>10</v>
      </c>
      <c r="AB70">
        <v>1.1399999999999999</v>
      </c>
    </row>
    <row r="71" spans="3:28" x14ac:dyDescent="0.25">
      <c r="C71" t="str">
        <f t="shared" si="0"/>
        <v>275ILOOP gain mb = 7, VLOOP gain mb = 1</v>
      </c>
      <c r="F71">
        <v>11</v>
      </c>
      <c r="AB71">
        <v>1.1499999999999999</v>
      </c>
    </row>
    <row r="72" spans="3:28" x14ac:dyDescent="0.25">
      <c r="C72" t="str">
        <f t="shared" si="0"/>
        <v>275ILOOP gain mb = 7, VLOOP gain mb = 2</v>
      </c>
      <c r="F72">
        <v>12</v>
      </c>
      <c r="AB72">
        <v>1.1599999999999999</v>
      </c>
    </row>
    <row r="73" spans="3:28" x14ac:dyDescent="0.25">
      <c r="C73" t="str">
        <f t="shared" si="0"/>
        <v>275ILOOP gain mb = 7, VLOOP gain mb = 4</v>
      </c>
      <c r="F73">
        <v>13</v>
      </c>
      <c r="AB73">
        <v>1.17</v>
      </c>
    </row>
    <row r="74" spans="3:28" x14ac:dyDescent="0.25">
      <c r="C74" t="str">
        <f t="shared" si="0"/>
        <v>275ILOOP gain mb = 7, VLOOP gain mb = 8</v>
      </c>
      <c r="F74">
        <v>14</v>
      </c>
      <c r="AB74">
        <v>1.18</v>
      </c>
    </row>
    <row r="75" spans="3:28" x14ac:dyDescent="0.25">
      <c r="C75" t="str">
        <f t="shared" si="0"/>
        <v>275ILOOP gain mb = 10, VLOOP gain mb = 2</v>
      </c>
      <c r="F75">
        <v>15</v>
      </c>
      <c r="AB75">
        <v>1.19</v>
      </c>
    </row>
    <row r="76" spans="3:28" x14ac:dyDescent="0.25">
      <c r="C76" t="str">
        <f t="shared" ref="C76:C108" si="1">CONCATENATE($G$6, C5)</f>
        <v>325ILOOP gain mb = EEPROM; VLOOP gain mb = EEPROM, FSW = EEPROM</v>
      </c>
      <c r="AB76">
        <v>1.2</v>
      </c>
    </row>
    <row r="77" spans="3:28" x14ac:dyDescent="0.25">
      <c r="C77" t="str">
        <f t="shared" si="1"/>
        <v>325ILOOP gain mb = EEPROM, VLOOP gain mb = EEPROM</v>
      </c>
      <c r="AB77">
        <v>1.22</v>
      </c>
    </row>
    <row r="78" spans="3:28" x14ac:dyDescent="0.25">
      <c r="C78" t="str">
        <f t="shared" si="1"/>
        <v>325ILOOP gain mb = 2, VLOOP gain mb = 0.5</v>
      </c>
      <c r="AB78">
        <v>1.24</v>
      </c>
    </row>
    <row r="79" spans="3:28" x14ac:dyDescent="0.25">
      <c r="C79" t="str">
        <f t="shared" si="1"/>
        <v>325ILOOP gain mb = 2, VLOOP gain mb = 1</v>
      </c>
      <c r="AB79">
        <v>1.26</v>
      </c>
    </row>
    <row r="80" spans="3:28" x14ac:dyDescent="0.25">
      <c r="C80" t="str">
        <f t="shared" si="1"/>
        <v>325ILOOP gain mb = 2, VLOOP gain mb = 2</v>
      </c>
      <c r="AB80">
        <v>1.28</v>
      </c>
    </row>
    <row r="81" spans="3:28" x14ac:dyDescent="0.25">
      <c r="C81" t="str">
        <f t="shared" si="1"/>
        <v>325ILOOP gain mb = 2, VLOOP gain mb = 4</v>
      </c>
      <c r="AB81">
        <v>1.3</v>
      </c>
    </row>
    <row r="82" spans="3:28" x14ac:dyDescent="0.25">
      <c r="C82" t="str">
        <f t="shared" si="1"/>
        <v>325ILOOP gain mb = 2, VLOOP gain mb = 8</v>
      </c>
      <c r="AB82">
        <v>1.32</v>
      </c>
    </row>
    <row r="83" spans="3:28" x14ac:dyDescent="0.25">
      <c r="C83" t="str">
        <f t="shared" si="1"/>
        <v>325ILOOP gain mb = 3, VLOOP gain mb = 0.5</v>
      </c>
      <c r="AB83">
        <v>1.34</v>
      </c>
    </row>
    <row r="84" spans="3:28" x14ac:dyDescent="0.25">
      <c r="C84" t="str">
        <f t="shared" si="1"/>
        <v>325ILOOP gain mb = 3, VLOOP gain mb = 1</v>
      </c>
      <c r="AB84">
        <v>1.36</v>
      </c>
    </row>
    <row r="85" spans="3:28" x14ac:dyDescent="0.25">
      <c r="C85" t="str">
        <f t="shared" si="1"/>
        <v>325ILOOP gain mb = 3, VLOOP gain mb = 2</v>
      </c>
      <c r="AB85">
        <v>1.38</v>
      </c>
    </row>
    <row r="86" spans="3:28" x14ac:dyDescent="0.25">
      <c r="C86" t="str">
        <f t="shared" si="1"/>
        <v>325ILOOP gain mb = 3, VLOOP gain mb = 4</v>
      </c>
      <c r="AB86">
        <v>1.4</v>
      </c>
    </row>
    <row r="87" spans="3:28" x14ac:dyDescent="0.25">
      <c r="C87" t="str">
        <f t="shared" si="1"/>
        <v>325ILOOP gain mb = 3, VLOOP gain mb = 8</v>
      </c>
      <c r="AB87">
        <v>1.42</v>
      </c>
    </row>
    <row r="88" spans="3:28" x14ac:dyDescent="0.25">
      <c r="C88" t="str">
        <f t="shared" si="1"/>
        <v>325ILOOP gain mb = 4, VLOOP gain mb = 0.5</v>
      </c>
      <c r="AB88">
        <v>1.44</v>
      </c>
    </row>
    <row r="89" spans="3:28" x14ac:dyDescent="0.25">
      <c r="C89" t="str">
        <f t="shared" si="1"/>
        <v>325ILOOP gain mb = 4, VLOOP gain mb = 1</v>
      </c>
      <c r="AB89">
        <v>1.46</v>
      </c>
    </row>
    <row r="90" spans="3:28" x14ac:dyDescent="0.25">
      <c r="C90" t="str">
        <f t="shared" si="1"/>
        <v>325ILOOP gain mb = 4, VLOOP gain mb = 2</v>
      </c>
      <c r="AB90">
        <v>1.48</v>
      </c>
    </row>
    <row r="91" spans="3:28" x14ac:dyDescent="0.25">
      <c r="C91" t="str">
        <f t="shared" si="1"/>
        <v>325ILOOP gain mb = 4, VLOOP gain mb = 4</v>
      </c>
      <c r="AB91">
        <v>1.5</v>
      </c>
    </row>
    <row r="92" spans="3:28" x14ac:dyDescent="0.25">
      <c r="C92" t="str">
        <f t="shared" si="1"/>
        <v>325ILOOP gain mb = 4, VLOOP gain mb = 8</v>
      </c>
      <c r="AB92">
        <v>1.52</v>
      </c>
    </row>
    <row r="93" spans="3:28" x14ac:dyDescent="0.25">
      <c r="C93" t="str">
        <f t="shared" si="1"/>
        <v>325ILOOP gain mb = 5, VLOOP gain mb = 0.5</v>
      </c>
      <c r="AB93">
        <v>1.54</v>
      </c>
    </row>
    <row r="94" spans="3:28" x14ac:dyDescent="0.25">
      <c r="C94" t="str">
        <f t="shared" si="1"/>
        <v>325ILOOP gain mb = 5, VLOOP gain mb = 1</v>
      </c>
      <c r="AB94">
        <v>1.56</v>
      </c>
    </row>
    <row r="95" spans="3:28" x14ac:dyDescent="0.25">
      <c r="C95" t="str">
        <f t="shared" si="1"/>
        <v>325ILOOP gain mb = 5, VLOOP gain mb = 2</v>
      </c>
      <c r="AB95">
        <v>1.58</v>
      </c>
    </row>
    <row r="96" spans="3:28" x14ac:dyDescent="0.25">
      <c r="C96" t="str">
        <f t="shared" si="1"/>
        <v>325ILOOP gain mb = 5, VLOOP gain mb = 4</v>
      </c>
      <c r="AB96">
        <v>1.6</v>
      </c>
    </row>
    <row r="97" spans="3:28" x14ac:dyDescent="0.25">
      <c r="C97" t="str">
        <f t="shared" si="1"/>
        <v>325ILOOP gain mb = 5, VLOOP gain mb = 8</v>
      </c>
      <c r="AB97">
        <v>1.62</v>
      </c>
    </row>
    <row r="98" spans="3:28" x14ac:dyDescent="0.25">
      <c r="C98" t="str">
        <f t="shared" si="1"/>
        <v>325ILOOP gain mb = 6, VLOOP gain mb = 0.5</v>
      </c>
      <c r="AB98">
        <v>1.64</v>
      </c>
    </row>
    <row r="99" spans="3:28" x14ac:dyDescent="0.25">
      <c r="C99" t="str">
        <f t="shared" si="1"/>
        <v>325ILOOP gain mb = 6, VLOOP gain mb = 1</v>
      </c>
      <c r="AB99">
        <v>1.66</v>
      </c>
    </row>
    <row r="100" spans="3:28" x14ac:dyDescent="0.25">
      <c r="C100" t="str">
        <f t="shared" si="1"/>
        <v>325ILOOP gain mb = 6, VLOOP gain mb = 2</v>
      </c>
      <c r="AB100">
        <v>1.68</v>
      </c>
    </row>
    <row r="101" spans="3:28" x14ac:dyDescent="0.25">
      <c r="C101" t="str">
        <f t="shared" si="1"/>
        <v>325ILOOP gain mb = 6, VLOOP gain mb = 4</v>
      </c>
      <c r="AB101">
        <v>1.7</v>
      </c>
    </row>
    <row r="102" spans="3:28" x14ac:dyDescent="0.25">
      <c r="C102" t="str">
        <f t="shared" si="1"/>
        <v>325ILOOP gain mb = 6, VLOOP gain mb = 8</v>
      </c>
      <c r="AB102">
        <v>1.72</v>
      </c>
    </row>
    <row r="103" spans="3:28" x14ac:dyDescent="0.25">
      <c r="C103" t="str">
        <f t="shared" si="1"/>
        <v>325ILOOP gain mb = 7, VLOOP gain mb = 0.5</v>
      </c>
      <c r="AB103">
        <v>1.74</v>
      </c>
    </row>
    <row r="104" spans="3:28" x14ac:dyDescent="0.25">
      <c r="C104" t="str">
        <f t="shared" si="1"/>
        <v>325ILOOP gain mb = 7, VLOOP gain mb = 1</v>
      </c>
      <c r="AB104">
        <v>1.76</v>
      </c>
    </row>
    <row r="105" spans="3:28" x14ac:dyDescent="0.25">
      <c r="C105" t="str">
        <f t="shared" si="1"/>
        <v>325ILOOP gain mb = 7, VLOOP gain mb = 2</v>
      </c>
      <c r="AB105">
        <v>1.78</v>
      </c>
    </row>
    <row r="106" spans="3:28" x14ac:dyDescent="0.25">
      <c r="C106" t="str">
        <f t="shared" si="1"/>
        <v>325ILOOP gain mb = 7, VLOOP gain mb = 4</v>
      </c>
      <c r="AB106">
        <v>1.8</v>
      </c>
    </row>
    <row r="107" spans="3:28" x14ac:dyDescent="0.25">
      <c r="C107" t="str">
        <f t="shared" si="1"/>
        <v>325ILOOP gain mb = 7, VLOOP gain mb = 8</v>
      </c>
      <c r="AB107">
        <v>1.82</v>
      </c>
    </row>
    <row r="108" spans="3:28" x14ac:dyDescent="0.25">
      <c r="C108" t="str">
        <f t="shared" si="1"/>
        <v>325ILOOP gain mb = 10, VLOOP gain mb = 2</v>
      </c>
      <c r="AB108">
        <v>1.84</v>
      </c>
    </row>
    <row r="109" spans="3:28" x14ac:dyDescent="0.25">
      <c r="C109" t="str">
        <f t="shared" ref="C109:C141" si="2">CONCATENATE($G$7, C5)</f>
        <v>450ILOOP gain mb = EEPROM; VLOOP gain mb = EEPROM, FSW = EEPROM</v>
      </c>
      <c r="AB109">
        <v>1.86</v>
      </c>
    </row>
    <row r="110" spans="3:28" x14ac:dyDescent="0.25">
      <c r="C110" t="str">
        <f t="shared" si="2"/>
        <v>450ILOOP gain mb = EEPROM, VLOOP gain mb = EEPROM</v>
      </c>
      <c r="AB110">
        <v>1.88</v>
      </c>
    </row>
    <row r="111" spans="3:28" x14ac:dyDescent="0.25">
      <c r="C111" t="str">
        <f t="shared" si="2"/>
        <v>450ILOOP gain mb = 2, VLOOP gain mb = 0.5</v>
      </c>
      <c r="AB111">
        <v>1.9</v>
      </c>
    </row>
    <row r="112" spans="3:28" x14ac:dyDescent="0.25">
      <c r="C112" t="str">
        <f t="shared" si="2"/>
        <v>450ILOOP gain mb = 2, VLOOP gain mb = 1</v>
      </c>
      <c r="AB112">
        <v>1.92</v>
      </c>
    </row>
    <row r="113" spans="3:28" x14ac:dyDescent="0.25">
      <c r="C113" t="str">
        <f t="shared" si="2"/>
        <v>450ILOOP gain mb = 2, VLOOP gain mb = 2</v>
      </c>
      <c r="AB113">
        <v>1.94</v>
      </c>
    </row>
    <row r="114" spans="3:28" x14ac:dyDescent="0.25">
      <c r="C114" t="str">
        <f t="shared" si="2"/>
        <v>450ILOOP gain mb = 2, VLOOP gain mb = 4</v>
      </c>
      <c r="AB114">
        <v>1.96</v>
      </c>
    </row>
    <row r="115" spans="3:28" x14ac:dyDescent="0.25">
      <c r="C115" t="str">
        <f t="shared" si="2"/>
        <v>450ILOOP gain mb = 2, VLOOP gain mb = 8</v>
      </c>
      <c r="AB115">
        <v>1.98</v>
      </c>
    </row>
    <row r="116" spans="3:28" x14ac:dyDescent="0.25">
      <c r="C116" t="str">
        <f t="shared" si="2"/>
        <v>450ILOOP gain mb = 3, VLOOP gain mb = 0.5</v>
      </c>
      <c r="AB116">
        <v>2</v>
      </c>
    </row>
    <row r="117" spans="3:28" x14ac:dyDescent="0.25">
      <c r="C117" t="str">
        <f t="shared" si="2"/>
        <v>450ILOOP gain mb = 3, VLOOP gain mb = 1</v>
      </c>
      <c r="AB117">
        <v>2.02</v>
      </c>
    </row>
    <row r="118" spans="3:28" x14ac:dyDescent="0.25">
      <c r="C118" t="str">
        <f t="shared" si="2"/>
        <v>450ILOOP gain mb = 3, VLOOP gain mb = 2</v>
      </c>
      <c r="AB118">
        <v>2.04</v>
      </c>
    </row>
    <row r="119" spans="3:28" x14ac:dyDescent="0.25">
      <c r="C119" t="str">
        <f t="shared" si="2"/>
        <v>450ILOOP gain mb = 3, VLOOP gain mb = 4</v>
      </c>
      <c r="AB119">
        <v>2.06</v>
      </c>
    </row>
    <row r="120" spans="3:28" x14ac:dyDescent="0.25">
      <c r="C120" t="str">
        <f t="shared" si="2"/>
        <v>450ILOOP gain mb = 3, VLOOP gain mb = 8</v>
      </c>
      <c r="AB120">
        <v>2.08</v>
      </c>
    </row>
    <row r="121" spans="3:28" x14ac:dyDescent="0.25">
      <c r="C121" t="str">
        <f t="shared" si="2"/>
        <v>450ILOOP gain mb = 4, VLOOP gain mb = 0.5</v>
      </c>
      <c r="AB121">
        <v>2.1</v>
      </c>
    </row>
    <row r="122" spans="3:28" x14ac:dyDescent="0.25">
      <c r="C122" t="str">
        <f t="shared" si="2"/>
        <v>450ILOOP gain mb = 4, VLOOP gain mb = 1</v>
      </c>
      <c r="AB122">
        <v>2.12</v>
      </c>
    </row>
    <row r="123" spans="3:28" x14ac:dyDescent="0.25">
      <c r="C123" t="str">
        <f t="shared" si="2"/>
        <v>450ILOOP gain mb = 4, VLOOP gain mb = 2</v>
      </c>
      <c r="AB123">
        <v>2.14</v>
      </c>
    </row>
    <row r="124" spans="3:28" x14ac:dyDescent="0.25">
      <c r="C124" t="str">
        <f t="shared" si="2"/>
        <v>450ILOOP gain mb = 4, VLOOP gain mb = 4</v>
      </c>
      <c r="AB124">
        <v>2.16</v>
      </c>
    </row>
    <row r="125" spans="3:28" x14ac:dyDescent="0.25">
      <c r="C125" t="str">
        <f t="shared" si="2"/>
        <v>450ILOOP gain mb = 4, VLOOP gain mb = 8</v>
      </c>
      <c r="AB125">
        <v>2.1800000000000002</v>
      </c>
    </row>
    <row r="126" spans="3:28" x14ac:dyDescent="0.25">
      <c r="C126" t="str">
        <f t="shared" si="2"/>
        <v>450ILOOP gain mb = 5, VLOOP gain mb = 0.5</v>
      </c>
      <c r="AB126">
        <v>2.2000000000000002</v>
      </c>
    </row>
    <row r="127" spans="3:28" x14ac:dyDescent="0.25">
      <c r="C127" t="str">
        <f t="shared" si="2"/>
        <v>450ILOOP gain mb = 5, VLOOP gain mb = 1</v>
      </c>
      <c r="AB127">
        <v>2.2200000000000002</v>
      </c>
    </row>
    <row r="128" spans="3:28" x14ac:dyDescent="0.25">
      <c r="C128" t="str">
        <f t="shared" si="2"/>
        <v>450ILOOP gain mb = 5, VLOOP gain mb = 2</v>
      </c>
      <c r="AB128">
        <v>2.2400000000000002</v>
      </c>
    </row>
    <row r="129" spans="3:28" x14ac:dyDescent="0.25">
      <c r="C129" t="str">
        <f t="shared" si="2"/>
        <v>450ILOOP gain mb = 5, VLOOP gain mb = 4</v>
      </c>
      <c r="AB129">
        <v>2.2599999999999998</v>
      </c>
    </row>
    <row r="130" spans="3:28" x14ac:dyDescent="0.25">
      <c r="C130" t="str">
        <f t="shared" si="2"/>
        <v>450ILOOP gain mb = 5, VLOOP gain mb = 8</v>
      </c>
      <c r="AB130">
        <v>2.2799999999999998</v>
      </c>
    </row>
    <row r="131" spans="3:28" x14ac:dyDescent="0.25">
      <c r="C131" t="str">
        <f t="shared" si="2"/>
        <v>450ILOOP gain mb = 6, VLOOP gain mb = 0.5</v>
      </c>
      <c r="AB131">
        <v>2.2999999999999998</v>
      </c>
    </row>
    <row r="132" spans="3:28" x14ac:dyDescent="0.25">
      <c r="C132" t="str">
        <f t="shared" si="2"/>
        <v>450ILOOP gain mb = 6, VLOOP gain mb = 1</v>
      </c>
      <c r="AB132">
        <v>2.3199999999999998</v>
      </c>
    </row>
    <row r="133" spans="3:28" x14ac:dyDescent="0.25">
      <c r="C133" t="str">
        <f t="shared" si="2"/>
        <v>450ILOOP gain mb = 6, VLOOP gain mb = 2</v>
      </c>
      <c r="AB133">
        <v>2.34</v>
      </c>
    </row>
    <row r="134" spans="3:28" x14ac:dyDescent="0.25">
      <c r="C134" t="str">
        <f t="shared" si="2"/>
        <v>450ILOOP gain mb = 6, VLOOP gain mb = 4</v>
      </c>
      <c r="AB134">
        <v>2.36</v>
      </c>
    </row>
    <row r="135" spans="3:28" x14ac:dyDescent="0.25">
      <c r="C135" t="str">
        <f t="shared" si="2"/>
        <v>450ILOOP gain mb = 6, VLOOP gain mb = 8</v>
      </c>
      <c r="AB135">
        <v>2.38</v>
      </c>
    </row>
    <row r="136" spans="3:28" x14ac:dyDescent="0.25">
      <c r="C136" t="str">
        <f t="shared" si="2"/>
        <v>450ILOOP gain mb = 7, VLOOP gain mb = 0.5</v>
      </c>
      <c r="AB136">
        <v>2.4</v>
      </c>
    </row>
    <row r="137" spans="3:28" x14ac:dyDescent="0.25">
      <c r="C137" t="str">
        <f t="shared" si="2"/>
        <v>450ILOOP gain mb = 7, VLOOP gain mb = 1</v>
      </c>
      <c r="AB137">
        <v>2.44</v>
      </c>
    </row>
    <row r="138" spans="3:28" x14ac:dyDescent="0.25">
      <c r="C138" t="str">
        <f t="shared" si="2"/>
        <v>450ILOOP gain mb = 7, VLOOP gain mb = 2</v>
      </c>
      <c r="AB138">
        <v>2.48</v>
      </c>
    </row>
    <row r="139" spans="3:28" x14ac:dyDescent="0.25">
      <c r="C139" t="str">
        <f t="shared" si="2"/>
        <v>450ILOOP gain mb = 7, VLOOP gain mb = 4</v>
      </c>
      <c r="AB139">
        <v>2.52</v>
      </c>
    </row>
    <row r="140" spans="3:28" x14ac:dyDescent="0.25">
      <c r="C140" t="str">
        <f t="shared" si="2"/>
        <v>450ILOOP gain mb = 7, VLOOP gain mb = 8</v>
      </c>
      <c r="AB140">
        <v>2.56</v>
      </c>
    </row>
    <row r="141" spans="3:28" x14ac:dyDescent="0.25">
      <c r="C141" t="str">
        <f t="shared" si="2"/>
        <v>450ILOOP gain mb = 10, VLOOP gain mb = 2</v>
      </c>
      <c r="AB141">
        <v>2.6</v>
      </c>
    </row>
    <row r="142" spans="3:28" x14ac:dyDescent="0.25">
      <c r="C142" t="str">
        <f t="shared" ref="C142:C174" si="3">CONCATENATE($G$8, C5)</f>
        <v>550ILOOP gain mb = EEPROM; VLOOP gain mb = EEPROM, FSW = EEPROM</v>
      </c>
      <c r="AB142">
        <v>2.64</v>
      </c>
    </row>
    <row r="143" spans="3:28" x14ac:dyDescent="0.25">
      <c r="C143" t="str">
        <f t="shared" si="3"/>
        <v>550ILOOP gain mb = EEPROM, VLOOP gain mb = EEPROM</v>
      </c>
      <c r="AB143">
        <v>2.68</v>
      </c>
    </row>
    <row r="144" spans="3:28" x14ac:dyDescent="0.25">
      <c r="C144" t="str">
        <f t="shared" si="3"/>
        <v>550ILOOP gain mb = 2, VLOOP gain mb = 0.5</v>
      </c>
      <c r="AB144">
        <v>2.72</v>
      </c>
    </row>
    <row r="145" spans="3:28" x14ac:dyDescent="0.25">
      <c r="C145" t="str">
        <f t="shared" si="3"/>
        <v>550ILOOP gain mb = 2, VLOOP gain mb = 1</v>
      </c>
      <c r="AB145">
        <v>2.76</v>
      </c>
    </row>
    <row r="146" spans="3:28" x14ac:dyDescent="0.25">
      <c r="C146" t="str">
        <f t="shared" si="3"/>
        <v>550ILOOP gain mb = 2, VLOOP gain mb = 2</v>
      </c>
      <c r="AB146">
        <v>2.8</v>
      </c>
    </row>
    <row r="147" spans="3:28" x14ac:dyDescent="0.25">
      <c r="C147" t="str">
        <f t="shared" si="3"/>
        <v>550ILOOP gain mb = 2, VLOOP gain mb = 4</v>
      </c>
      <c r="AB147">
        <v>2.84</v>
      </c>
    </row>
    <row r="148" spans="3:28" x14ac:dyDescent="0.25">
      <c r="C148" t="str">
        <f t="shared" si="3"/>
        <v>550ILOOP gain mb = 2, VLOOP gain mb = 8</v>
      </c>
      <c r="AB148">
        <v>2.88</v>
      </c>
    </row>
    <row r="149" spans="3:28" x14ac:dyDescent="0.25">
      <c r="C149" t="str">
        <f t="shared" si="3"/>
        <v>550ILOOP gain mb = 3, VLOOP gain mb = 0.5</v>
      </c>
      <c r="AB149">
        <v>2.92</v>
      </c>
    </row>
    <row r="150" spans="3:28" x14ac:dyDescent="0.25">
      <c r="C150" t="str">
        <f t="shared" si="3"/>
        <v>550ILOOP gain mb = 3, VLOOP gain mb = 1</v>
      </c>
      <c r="AB150">
        <v>2.96</v>
      </c>
    </row>
    <row r="151" spans="3:28" x14ac:dyDescent="0.25">
      <c r="C151" t="str">
        <f t="shared" si="3"/>
        <v>550ILOOP gain mb = 3, VLOOP gain mb = 2</v>
      </c>
      <c r="AB151">
        <v>3</v>
      </c>
    </row>
    <row r="152" spans="3:28" x14ac:dyDescent="0.25">
      <c r="C152" t="str">
        <f t="shared" si="3"/>
        <v>550ILOOP gain mb = 3, VLOOP gain mb = 4</v>
      </c>
      <c r="AB152">
        <v>3.04</v>
      </c>
    </row>
    <row r="153" spans="3:28" x14ac:dyDescent="0.25">
      <c r="C153" t="str">
        <f t="shared" si="3"/>
        <v>550ILOOP gain mb = 3, VLOOP gain mb = 8</v>
      </c>
      <c r="AB153">
        <v>3.08</v>
      </c>
    </row>
    <row r="154" spans="3:28" x14ac:dyDescent="0.25">
      <c r="C154" t="str">
        <f t="shared" si="3"/>
        <v>550ILOOP gain mb = 4, VLOOP gain mb = 0.5</v>
      </c>
      <c r="AB154">
        <v>3.12</v>
      </c>
    </row>
    <row r="155" spans="3:28" x14ac:dyDescent="0.25">
      <c r="C155" t="str">
        <f t="shared" si="3"/>
        <v>550ILOOP gain mb = 4, VLOOP gain mb = 1</v>
      </c>
      <c r="AB155">
        <v>3.16</v>
      </c>
    </row>
    <row r="156" spans="3:28" x14ac:dyDescent="0.25">
      <c r="C156" t="str">
        <f t="shared" si="3"/>
        <v>550ILOOP gain mb = 4, VLOOP gain mb = 2</v>
      </c>
      <c r="AB156">
        <v>3.2</v>
      </c>
    </row>
    <row r="157" spans="3:28" x14ac:dyDescent="0.25">
      <c r="C157" t="str">
        <f t="shared" si="3"/>
        <v>550ILOOP gain mb = 4, VLOOP gain mb = 4</v>
      </c>
      <c r="AB157">
        <v>3.24</v>
      </c>
    </row>
    <row r="158" spans="3:28" x14ac:dyDescent="0.25">
      <c r="C158" t="str">
        <f t="shared" si="3"/>
        <v>550ILOOP gain mb = 4, VLOOP gain mb = 8</v>
      </c>
      <c r="AB158">
        <v>3.28</v>
      </c>
    </row>
    <row r="159" spans="3:28" x14ac:dyDescent="0.25">
      <c r="C159" t="str">
        <f t="shared" si="3"/>
        <v>550ILOOP gain mb = 5, VLOOP gain mb = 0.5</v>
      </c>
      <c r="AB159">
        <v>3.32</v>
      </c>
    </row>
    <row r="160" spans="3:28" x14ac:dyDescent="0.25">
      <c r="C160" t="str">
        <f t="shared" si="3"/>
        <v>550ILOOP gain mb = 5, VLOOP gain mb = 1</v>
      </c>
      <c r="AB160">
        <v>3.36</v>
      </c>
    </row>
    <row r="161" spans="3:28" x14ac:dyDescent="0.25">
      <c r="C161" t="str">
        <f t="shared" si="3"/>
        <v>550ILOOP gain mb = 5, VLOOP gain mb = 2</v>
      </c>
      <c r="AB161">
        <v>3.4</v>
      </c>
    </row>
    <row r="162" spans="3:28" x14ac:dyDescent="0.25">
      <c r="C162" t="str">
        <f t="shared" si="3"/>
        <v>550ILOOP gain mb = 5, VLOOP gain mb = 4</v>
      </c>
      <c r="AB162">
        <v>3.44</v>
      </c>
    </row>
    <row r="163" spans="3:28" x14ac:dyDescent="0.25">
      <c r="C163" t="str">
        <f t="shared" si="3"/>
        <v>550ILOOP gain mb = 5, VLOOP gain mb = 8</v>
      </c>
      <c r="AB163">
        <v>3.48</v>
      </c>
    </row>
    <row r="164" spans="3:28" x14ac:dyDescent="0.25">
      <c r="C164" t="str">
        <f t="shared" si="3"/>
        <v>550ILOOP gain mb = 6, VLOOP gain mb = 0.5</v>
      </c>
      <c r="AB164">
        <v>3.52</v>
      </c>
    </row>
    <row r="165" spans="3:28" x14ac:dyDescent="0.25">
      <c r="C165" t="str">
        <f t="shared" si="3"/>
        <v>550ILOOP gain mb = 6, VLOOP gain mb = 1</v>
      </c>
      <c r="AB165">
        <v>3.56</v>
      </c>
    </row>
    <row r="166" spans="3:28" x14ac:dyDescent="0.25">
      <c r="C166" t="str">
        <f t="shared" si="3"/>
        <v>550ILOOP gain mb = 6, VLOOP gain mb = 2</v>
      </c>
      <c r="AB166">
        <v>3.6</v>
      </c>
    </row>
    <row r="167" spans="3:28" x14ac:dyDescent="0.25">
      <c r="C167" t="str">
        <f t="shared" si="3"/>
        <v>550ILOOP gain mb = 6, VLOOP gain mb = 4</v>
      </c>
      <c r="AB167">
        <v>3.64</v>
      </c>
    </row>
    <row r="168" spans="3:28" x14ac:dyDescent="0.25">
      <c r="C168" t="str">
        <f t="shared" si="3"/>
        <v>550ILOOP gain mb = 6, VLOOP gain mb = 8</v>
      </c>
      <c r="AB168">
        <v>3.68</v>
      </c>
    </row>
    <row r="169" spans="3:28" x14ac:dyDescent="0.25">
      <c r="C169" t="str">
        <f t="shared" si="3"/>
        <v>550ILOOP gain mb = 7, VLOOP gain mb = 0.5</v>
      </c>
      <c r="AB169">
        <v>3.72</v>
      </c>
    </row>
    <row r="170" spans="3:28" x14ac:dyDescent="0.25">
      <c r="C170" t="str">
        <f t="shared" si="3"/>
        <v>550ILOOP gain mb = 7, VLOOP gain mb = 1</v>
      </c>
      <c r="AB170">
        <v>3.76</v>
      </c>
    </row>
    <row r="171" spans="3:28" x14ac:dyDescent="0.25">
      <c r="C171" t="str">
        <f t="shared" si="3"/>
        <v>550ILOOP gain mb = 7, VLOOP gain mb = 2</v>
      </c>
      <c r="AB171">
        <v>3.8</v>
      </c>
    </row>
    <row r="172" spans="3:28" x14ac:dyDescent="0.25">
      <c r="C172" t="str">
        <f t="shared" si="3"/>
        <v>550ILOOP gain mb = 7, VLOOP gain mb = 4</v>
      </c>
      <c r="AB172">
        <v>3.84</v>
      </c>
    </row>
    <row r="173" spans="3:28" x14ac:dyDescent="0.25">
      <c r="C173" t="str">
        <f t="shared" si="3"/>
        <v>550ILOOP gain mb = 7, VLOOP gain mb = 8</v>
      </c>
      <c r="AB173">
        <v>3.88</v>
      </c>
    </row>
    <row r="174" spans="3:28" x14ac:dyDescent="0.25">
      <c r="C174" t="str">
        <f t="shared" si="3"/>
        <v>550ILOOP gain mb = 10, VLOOP gain mb = 2</v>
      </c>
      <c r="AB174">
        <v>3.92</v>
      </c>
    </row>
    <row r="175" spans="3:28" x14ac:dyDescent="0.25">
      <c r="C175" t="str">
        <f t="shared" ref="C175:C207" si="4">CONCATENATE($G$9, C5)</f>
        <v>650ILOOP gain mb = EEPROM; VLOOP gain mb = EEPROM, FSW = EEPROM</v>
      </c>
      <c r="AB175">
        <v>3.96</v>
      </c>
    </row>
    <row r="176" spans="3:28" x14ac:dyDescent="0.25">
      <c r="C176" t="str">
        <f t="shared" si="4"/>
        <v>650ILOOP gain mb = EEPROM, VLOOP gain mb = EEPROM</v>
      </c>
      <c r="AB176">
        <v>4</v>
      </c>
    </row>
    <row r="177" spans="3:28" x14ac:dyDescent="0.25">
      <c r="C177" t="str">
        <f t="shared" si="4"/>
        <v>650ILOOP gain mb = 2, VLOOP gain mb = 0.5</v>
      </c>
      <c r="AB177">
        <v>4.04</v>
      </c>
    </row>
    <row r="178" spans="3:28" x14ac:dyDescent="0.25">
      <c r="C178" t="str">
        <f t="shared" si="4"/>
        <v>650ILOOP gain mb = 2, VLOOP gain mb = 1</v>
      </c>
      <c r="AB178">
        <v>4.08</v>
      </c>
    </row>
    <row r="179" spans="3:28" x14ac:dyDescent="0.25">
      <c r="C179" t="str">
        <f t="shared" si="4"/>
        <v>650ILOOP gain mb = 2, VLOOP gain mb = 2</v>
      </c>
      <c r="AB179">
        <v>4.12</v>
      </c>
    </row>
    <row r="180" spans="3:28" x14ac:dyDescent="0.25">
      <c r="C180" t="str">
        <f t="shared" si="4"/>
        <v>650ILOOP gain mb = 2, VLOOP gain mb = 4</v>
      </c>
      <c r="AB180">
        <v>4.16</v>
      </c>
    </row>
    <row r="181" spans="3:28" x14ac:dyDescent="0.25">
      <c r="C181" t="str">
        <f t="shared" si="4"/>
        <v>650ILOOP gain mb = 2, VLOOP gain mb = 8</v>
      </c>
      <c r="AB181">
        <v>4.2</v>
      </c>
    </row>
    <row r="182" spans="3:28" x14ac:dyDescent="0.25">
      <c r="C182" t="str">
        <f t="shared" si="4"/>
        <v>650ILOOP gain mb = 3, VLOOP gain mb = 0.5</v>
      </c>
      <c r="AB182">
        <v>4.24</v>
      </c>
    </row>
    <row r="183" spans="3:28" x14ac:dyDescent="0.25">
      <c r="C183" t="str">
        <f t="shared" si="4"/>
        <v>650ILOOP gain mb = 3, VLOOP gain mb = 1</v>
      </c>
      <c r="AB183">
        <v>4.28</v>
      </c>
    </row>
    <row r="184" spans="3:28" x14ac:dyDescent="0.25">
      <c r="C184" t="str">
        <f t="shared" si="4"/>
        <v>650ILOOP gain mb = 3, VLOOP gain mb = 2</v>
      </c>
      <c r="AB184">
        <v>4.32</v>
      </c>
    </row>
    <row r="185" spans="3:28" x14ac:dyDescent="0.25">
      <c r="C185" t="str">
        <f t="shared" si="4"/>
        <v>650ILOOP gain mb = 3, VLOOP gain mb = 4</v>
      </c>
      <c r="AB185">
        <v>4.3600000000000003</v>
      </c>
    </row>
    <row r="186" spans="3:28" x14ac:dyDescent="0.25">
      <c r="C186" t="str">
        <f t="shared" si="4"/>
        <v>650ILOOP gain mb = 3, VLOOP gain mb = 8</v>
      </c>
      <c r="AB186">
        <v>4.4000000000000004</v>
      </c>
    </row>
    <row r="187" spans="3:28" x14ac:dyDescent="0.25">
      <c r="C187" t="str">
        <f t="shared" si="4"/>
        <v>650ILOOP gain mb = 4, VLOOP gain mb = 0.5</v>
      </c>
      <c r="AB187">
        <v>4.4400000000000004</v>
      </c>
    </row>
    <row r="188" spans="3:28" x14ac:dyDescent="0.25">
      <c r="C188" t="str">
        <f t="shared" si="4"/>
        <v>650ILOOP gain mb = 4, VLOOP gain mb = 1</v>
      </c>
      <c r="AB188">
        <v>4.4800000000000004</v>
      </c>
    </row>
    <row r="189" spans="3:28" x14ac:dyDescent="0.25">
      <c r="C189" t="str">
        <f t="shared" si="4"/>
        <v>650ILOOP gain mb = 4, VLOOP gain mb = 2</v>
      </c>
      <c r="AB189">
        <v>4.5199999999999996</v>
      </c>
    </row>
    <row r="190" spans="3:28" x14ac:dyDescent="0.25">
      <c r="C190" t="str">
        <f t="shared" si="4"/>
        <v>650ILOOP gain mb = 4, VLOOP gain mb = 4</v>
      </c>
      <c r="AB190">
        <v>4.5599999999999996</v>
      </c>
    </row>
    <row r="191" spans="3:28" x14ac:dyDescent="0.25">
      <c r="C191" t="str">
        <f t="shared" si="4"/>
        <v>650ILOOP gain mb = 4, VLOOP gain mb = 8</v>
      </c>
      <c r="AB191">
        <v>4.5999999999999996</v>
      </c>
    </row>
    <row r="192" spans="3:28" x14ac:dyDescent="0.25">
      <c r="C192" t="str">
        <f t="shared" si="4"/>
        <v>650ILOOP gain mb = 5, VLOOP gain mb = 0.5</v>
      </c>
      <c r="AB192">
        <v>4.6399999999999997</v>
      </c>
    </row>
    <row r="193" spans="3:28" x14ac:dyDescent="0.25">
      <c r="C193" t="str">
        <f t="shared" si="4"/>
        <v>650ILOOP gain mb = 5, VLOOP gain mb = 1</v>
      </c>
      <c r="AB193">
        <v>4.68</v>
      </c>
    </row>
    <row r="194" spans="3:28" x14ac:dyDescent="0.25">
      <c r="C194" t="str">
        <f t="shared" si="4"/>
        <v>650ILOOP gain mb = 5, VLOOP gain mb = 2</v>
      </c>
      <c r="AB194">
        <v>4.72</v>
      </c>
    </row>
    <row r="195" spans="3:28" x14ac:dyDescent="0.25">
      <c r="C195" t="str">
        <f t="shared" si="4"/>
        <v>650ILOOP gain mb = 5, VLOOP gain mb = 4</v>
      </c>
      <c r="AB195">
        <v>4.76</v>
      </c>
    </row>
    <row r="196" spans="3:28" x14ac:dyDescent="0.25">
      <c r="C196" t="str">
        <f t="shared" si="4"/>
        <v>650ILOOP gain mb = 5, VLOOP gain mb = 8</v>
      </c>
      <c r="AB196">
        <v>4.8</v>
      </c>
    </row>
    <row r="197" spans="3:28" x14ac:dyDescent="0.25">
      <c r="C197" t="str">
        <f t="shared" si="4"/>
        <v>650ILOOP gain mb = 6, VLOOP gain mb = 0.5</v>
      </c>
      <c r="AB197">
        <v>4.84</v>
      </c>
    </row>
    <row r="198" spans="3:28" x14ac:dyDescent="0.25">
      <c r="C198" t="str">
        <f t="shared" si="4"/>
        <v>650ILOOP gain mb = 6, VLOOP gain mb = 1</v>
      </c>
      <c r="AB198">
        <v>4.88</v>
      </c>
    </row>
    <row r="199" spans="3:28" x14ac:dyDescent="0.25">
      <c r="C199" t="str">
        <f t="shared" si="4"/>
        <v>650ILOOP gain mb = 6, VLOOP gain mb = 2</v>
      </c>
      <c r="AB199">
        <v>4.92</v>
      </c>
    </row>
    <row r="200" spans="3:28" x14ac:dyDescent="0.25">
      <c r="C200" t="str">
        <f t="shared" si="4"/>
        <v>650ILOOP gain mb = 6, VLOOP gain mb = 4</v>
      </c>
      <c r="AB200">
        <v>4.96</v>
      </c>
    </row>
    <row r="201" spans="3:28" x14ac:dyDescent="0.25">
      <c r="C201" t="str">
        <f t="shared" si="4"/>
        <v>650ILOOP gain mb = 6, VLOOP gain mb = 8</v>
      </c>
      <c r="AB201">
        <v>5</v>
      </c>
    </row>
    <row r="202" spans="3:28" x14ac:dyDescent="0.25">
      <c r="C202" t="str">
        <f t="shared" si="4"/>
        <v>650ILOOP gain mb = 7, VLOOP gain mb = 0.5</v>
      </c>
      <c r="AB202">
        <v>5.04</v>
      </c>
    </row>
    <row r="203" spans="3:28" x14ac:dyDescent="0.25">
      <c r="C203" t="str">
        <f t="shared" si="4"/>
        <v>650ILOOP gain mb = 7, VLOOP gain mb = 1</v>
      </c>
      <c r="AB203">
        <v>5.08</v>
      </c>
    </row>
    <row r="204" spans="3:28" x14ac:dyDescent="0.25">
      <c r="C204" t="str">
        <f t="shared" si="4"/>
        <v>650ILOOP gain mb = 7, VLOOP gain mb = 2</v>
      </c>
      <c r="AB204">
        <v>5.12</v>
      </c>
    </row>
    <row r="205" spans="3:28" x14ac:dyDescent="0.25">
      <c r="C205" t="str">
        <f t="shared" si="4"/>
        <v>650ILOOP gain mb = 7, VLOOP gain mb = 4</v>
      </c>
      <c r="AB205">
        <v>5.16</v>
      </c>
    </row>
    <row r="206" spans="3:28" x14ac:dyDescent="0.25">
      <c r="C206" t="str">
        <f t="shared" si="4"/>
        <v>650ILOOP gain mb = 7, VLOOP gain mb = 8</v>
      </c>
      <c r="AB206">
        <v>5.2</v>
      </c>
    </row>
    <row r="207" spans="3:28" x14ac:dyDescent="0.25">
      <c r="C207" t="str">
        <f t="shared" si="4"/>
        <v>650ILOOP gain mb = 10, VLOOP gain mb = 2</v>
      </c>
      <c r="AB207">
        <v>5.24</v>
      </c>
    </row>
    <row r="208" spans="3:28" x14ac:dyDescent="0.25">
      <c r="C208" t="str">
        <f t="shared" ref="C208:C240" si="5">CONCATENATE($G$10, C5)</f>
        <v>900ILOOP gain mb = EEPROM; VLOOP gain mb = EEPROM, FSW = EEPROM</v>
      </c>
      <c r="AB208">
        <v>5.28</v>
      </c>
    </row>
    <row r="209" spans="3:28" x14ac:dyDescent="0.25">
      <c r="C209" t="str">
        <f t="shared" si="5"/>
        <v>900ILOOP gain mb = EEPROM, VLOOP gain mb = EEPROM</v>
      </c>
      <c r="AB209">
        <v>5.32</v>
      </c>
    </row>
    <row r="210" spans="3:28" x14ac:dyDescent="0.25">
      <c r="C210" t="str">
        <f t="shared" si="5"/>
        <v>900ILOOP gain mb = 2, VLOOP gain mb = 0.5</v>
      </c>
      <c r="AB210">
        <v>5.36</v>
      </c>
    </row>
    <row r="211" spans="3:28" x14ac:dyDescent="0.25">
      <c r="C211" t="str">
        <f t="shared" si="5"/>
        <v>900ILOOP gain mb = 2, VLOOP gain mb = 1</v>
      </c>
      <c r="AB211">
        <v>5.4</v>
      </c>
    </row>
    <row r="212" spans="3:28" x14ac:dyDescent="0.25">
      <c r="C212" t="str">
        <f t="shared" si="5"/>
        <v>900ILOOP gain mb = 2, VLOOP gain mb = 2</v>
      </c>
      <c r="AB212">
        <v>5.44</v>
      </c>
    </row>
    <row r="213" spans="3:28" x14ac:dyDescent="0.25">
      <c r="C213" t="str">
        <f t="shared" si="5"/>
        <v>900ILOOP gain mb = 2, VLOOP gain mb = 4</v>
      </c>
      <c r="AB213">
        <v>5.48</v>
      </c>
    </row>
    <row r="214" spans="3:28" x14ac:dyDescent="0.25">
      <c r="C214" t="str">
        <f t="shared" si="5"/>
        <v>900ILOOP gain mb = 2, VLOOP gain mb = 8</v>
      </c>
      <c r="AB214">
        <v>5.52</v>
      </c>
    </row>
    <row r="215" spans="3:28" x14ac:dyDescent="0.25">
      <c r="C215" t="str">
        <f t="shared" si="5"/>
        <v>900ILOOP gain mb = 3, VLOOP gain mb = 0.5</v>
      </c>
      <c r="AB215">
        <v>5.56</v>
      </c>
    </row>
    <row r="216" spans="3:28" x14ac:dyDescent="0.25">
      <c r="C216" t="str">
        <f t="shared" si="5"/>
        <v>900ILOOP gain mb = 3, VLOOP gain mb = 1</v>
      </c>
      <c r="AB216">
        <v>5.6</v>
      </c>
    </row>
    <row r="217" spans="3:28" x14ac:dyDescent="0.25">
      <c r="C217" t="str">
        <f t="shared" si="5"/>
        <v>900ILOOP gain mb = 3, VLOOP gain mb = 2</v>
      </c>
      <c r="AB217">
        <v>5.64</v>
      </c>
    </row>
    <row r="218" spans="3:28" x14ac:dyDescent="0.25">
      <c r="C218" t="str">
        <f t="shared" si="5"/>
        <v>900ILOOP gain mb = 3, VLOOP gain mb = 4</v>
      </c>
      <c r="AB218">
        <v>5.68</v>
      </c>
    </row>
    <row r="219" spans="3:28" x14ac:dyDescent="0.25">
      <c r="C219" t="str">
        <f t="shared" si="5"/>
        <v>900ILOOP gain mb = 3, VLOOP gain mb = 8</v>
      </c>
      <c r="AB219">
        <v>5.72</v>
      </c>
    </row>
    <row r="220" spans="3:28" x14ac:dyDescent="0.25">
      <c r="C220" t="str">
        <f t="shared" si="5"/>
        <v>900ILOOP gain mb = 4, VLOOP gain mb = 0.5</v>
      </c>
      <c r="AB220">
        <v>5.76</v>
      </c>
    </row>
    <row r="221" spans="3:28" x14ac:dyDescent="0.25">
      <c r="C221" t="str">
        <f t="shared" si="5"/>
        <v>900ILOOP gain mb = 4, VLOOP gain mb = 1</v>
      </c>
      <c r="AB221">
        <v>5.8</v>
      </c>
    </row>
    <row r="222" spans="3:28" x14ac:dyDescent="0.25">
      <c r="C222" t="str">
        <f t="shared" si="5"/>
        <v>900ILOOP gain mb = 4, VLOOP gain mb = 2</v>
      </c>
      <c r="AB222">
        <v>5.84</v>
      </c>
    </row>
    <row r="223" spans="3:28" x14ac:dyDescent="0.25">
      <c r="C223" t="str">
        <f t="shared" si="5"/>
        <v>900ILOOP gain mb = 4, VLOOP gain mb = 4</v>
      </c>
      <c r="AB223">
        <v>5.88</v>
      </c>
    </row>
    <row r="224" spans="3:28" x14ac:dyDescent="0.25">
      <c r="C224" t="str">
        <f t="shared" si="5"/>
        <v>900ILOOP gain mb = 4, VLOOP gain mb = 8</v>
      </c>
      <c r="AB224">
        <v>5.92</v>
      </c>
    </row>
    <row r="225" spans="3:28" x14ac:dyDescent="0.25">
      <c r="C225" t="str">
        <f t="shared" si="5"/>
        <v>900ILOOP gain mb = 5, VLOOP gain mb = 0.5</v>
      </c>
      <c r="AB225">
        <v>5.96</v>
      </c>
    </row>
    <row r="226" spans="3:28" x14ac:dyDescent="0.25">
      <c r="C226" t="str">
        <f t="shared" si="5"/>
        <v>900ILOOP gain mb = 5, VLOOP gain mb = 1</v>
      </c>
      <c r="AB226">
        <v>6</v>
      </c>
    </row>
    <row r="227" spans="3:28" x14ac:dyDescent="0.25">
      <c r="C227" t="str">
        <f t="shared" si="5"/>
        <v>900ILOOP gain mb = 5, VLOOP gain mb = 2</v>
      </c>
    </row>
    <row r="228" spans="3:28" x14ac:dyDescent="0.25">
      <c r="C228" t="str">
        <f t="shared" si="5"/>
        <v>900ILOOP gain mb = 5, VLOOP gain mb = 4</v>
      </c>
    </row>
    <row r="229" spans="3:28" x14ac:dyDescent="0.25">
      <c r="C229" t="str">
        <f t="shared" si="5"/>
        <v>900ILOOP gain mb = 5, VLOOP gain mb = 8</v>
      </c>
    </row>
    <row r="230" spans="3:28" x14ac:dyDescent="0.25">
      <c r="C230" t="str">
        <f t="shared" si="5"/>
        <v>900ILOOP gain mb = 6, VLOOP gain mb = 0.5</v>
      </c>
    </row>
    <row r="231" spans="3:28" x14ac:dyDescent="0.25">
      <c r="C231" t="str">
        <f t="shared" si="5"/>
        <v>900ILOOP gain mb = 6, VLOOP gain mb = 1</v>
      </c>
    </row>
    <row r="232" spans="3:28" x14ac:dyDescent="0.25">
      <c r="C232" t="str">
        <f t="shared" si="5"/>
        <v>900ILOOP gain mb = 6, VLOOP gain mb = 2</v>
      </c>
    </row>
    <row r="233" spans="3:28" x14ac:dyDescent="0.25">
      <c r="C233" t="str">
        <f t="shared" si="5"/>
        <v>900ILOOP gain mb = 6, VLOOP gain mb = 4</v>
      </c>
    </row>
    <row r="234" spans="3:28" x14ac:dyDescent="0.25">
      <c r="C234" t="str">
        <f t="shared" si="5"/>
        <v>900ILOOP gain mb = 6, VLOOP gain mb = 8</v>
      </c>
    </row>
    <row r="235" spans="3:28" x14ac:dyDescent="0.25">
      <c r="C235" t="str">
        <f t="shared" si="5"/>
        <v>900ILOOP gain mb = 7, VLOOP gain mb = 0.5</v>
      </c>
    </row>
    <row r="236" spans="3:28" x14ac:dyDescent="0.25">
      <c r="C236" t="str">
        <f t="shared" si="5"/>
        <v>900ILOOP gain mb = 7, VLOOP gain mb = 1</v>
      </c>
    </row>
    <row r="237" spans="3:28" x14ac:dyDescent="0.25">
      <c r="C237" t="str">
        <f t="shared" si="5"/>
        <v>900ILOOP gain mb = 7, VLOOP gain mb = 2</v>
      </c>
    </row>
    <row r="238" spans="3:28" x14ac:dyDescent="0.25">
      <c r="C238" t="str">
        <f t="shared" si="5"/>
        <v>900ILOOP gain mb = 7, VLOOP gain mb = 4</v>
      </c>
    </row>
    <row r="239" spans="3:28" x14ac:dyDescent="0.25">
      <c r="C239" t="str">
        <f t="shared" si="5"/>
        <v>900ILOOP gain mb = 7, VLOOP gain mb = 8</v>
      </c>
    </row>
    <row r="240" spans="3:28" x14ac:dyDescent="0.25">
      <c r="C240" t="str">
        <f t="shared" si="5"/>
        <v>900ILOOP gain mb = 10, VLOOP gain mb = 2</v>
      </c>
    </row>
    <row r="241" spans="3:3" x14ac:dyDescent="0.25">
      <c r="C241" t="str">
        <f t="shared" ref="C241:C273" si="6">CONCATENATE($G$11, C5)</f>
        <v>1100ILOOP gain mb = EEPROM; VLOOP gain mb = EEPROM, FSW = EEPROM</v>
      </c>
    </row>
    <row r="242" spans="3:3" x14ac:dyDescent="0.25">
      <c r="C242" t="str">
        <f t="shared" si="6"/>
        <v>1100ILOOP gain mb = EEPROM, VLOOP gain mb = EEPROM</v>
      </c>
    </row>
    <row r="243" spans="3:3" x14ac:dyDescent="0.25">
      <c r="C243" t="str">
        <f t="shared" si="6"/>
        <v>1100ILOOP gain mb = 2, VLOOP gain mb = 0.5</v>
      </c>
    </row>
    <row r="244" spans="3:3" x14ac:dyDescent="0.25">
      <c r="C244" t="str">
        <f t="shared" si="6"/>
        <v>1100ILOOP gain mb = 2, VLOOP gain mb = 1</v>
      </c>
    </row>
    <row r="245" spans="3:3" x14ac:dyDescent="0.25">
      <c r="C245" t="str">
        <f t="shared" si="6"/>
        <v>1100ILOOP gain mb = 2, VLOOP gain mb = 2</v>
      </c>
    </row>
    <row r="246" spans="3:3" x14ac:dyDescent="0.25">
      <c r="C246" t="str">
        <f t="shared" si="6"/>
        <v>1100ILOOP gain mb = 2, VLOOP gain mb = 4</v>
      </c>
    </row>
    <row r="247" spans="3:3" x14ac:dyDescent="0.25">
      <c r="C247" t="str">
        <f t="shared" si="6"/>
        <v>1100ILOOP gain mb = 2, VLOOP gain mb = 8</v>
      </c>
    </row>
    <row r="248" spans="3:3" x14ac:dyDescent="0.25">
      <c r="C248" t="str">
        <f t="shared" si="6"/>
        <v>1100ILOOP gain mb = 3, VLOOP gain mb = 0.5</v>
      </c>
    </row>
    <row r="249" spans="3:3" x14ac:dyDescent="0.25">
      <c r="C249" t="str">
        <f t="shared" si="6"/>
        <v>1100ILOOP gain mb = 3, VLOOP gain mb = 1</v>
      </c>
    </row>
    <row r="250" spans="3:3" x14ac:dyDescent="0.25">
      <c r="C250" t="str">
        <f t="shared" si="6"/>
        <v>1100ILOOP gain mb = 3, VLOOP gain mb = 2</v>
      </c>
    </row>
    <row r="251" spans="3:3" x14ac:dyDescent="0.25">
      <c r="C251" t="str">
        <f t="shared" si="6"/>
        <v>1100ILOOP gain mb = 3, VLOOP gain mb = 4</v>
      </c>
    </row>
    <row r="252" spans="3:3" x14ac:dyDescent="0.25">
      <c r="C252" t="str">
        <f t="shared" si="6"/>
        <v>1100ILOOP gain mb = 3, VLOOP gain mb = 8</v>
      </c>
    </row>
    <row r="253" spans="3:3" x14ac:dyDescent="0.25">
      <c r="C253" t="str">
        <f t="shared" si="6"/>
        <v>1100ILOOP gain mb = 4, VLOOP gain mb = 0.5</v>
      </c>
    </row>
    <row r="254" spans="3:3" x14ac:dyDescent="0.25">
      <c r="C254" t="str">
        <f t="shared" si="6"/>
        <v>1100ILOOP gain mb = 4, VLOOP gain mb = 1</v>
      </c>
    </row>
    <row r="255" spans="3:3" x14ac:dyDescent="0.25">
      <c r="C255" t="str">
        <f t="shared" si="6"/>
        <v>1100ILOOP gain mb = 4, VLOOP gain mb = 2</v>
      </c>
    </row>
    <row r="256" spans="3:3" x14ac:dyDescent="0.25">
      <c r="C256" t="str">
        <f t="shared" si="6"/>
        <v>1100ILOOP gain mb = 4, VLOOP gain mb = 4</v>
      </c>
    </row>
    <row r="257" spans="3:3" x14ac:dyDescent="0.25">
      <c r="C257" t="str">
        <f t="shared" si="6"/>
        <v>1100ILOOP gain mb = 4, VLOOP gain mb = 8</v>
      </c>
    </row>
    <row r="258" spans="3:3" x14ac:dyDescent="0.25">
      <c r="C258" t="str">
        <f t="shared" si="6"/>
        <v>1100ILOOP gain mb = 5, VLOOP gain mb = 0.5</v>
      </c>
    </row>
    <row r="259" spans="3:3" x14ac:dyDescent="0.25">
      <c r="C259" t="str">
        <f t="shared" si="6"/>
        <v>1100ILOOP gain mb = 5, VLOOP gain mb = 1</v>
      </c>
    </row>
    <row r="260" spans="3:3" x14ac:dyDescent="0.25">
      <c r="C260" t="str">
        <f t="shared" si="6"/>
        <v>1100ILOOP gain mb = 5, VLOOP gain mb = 2</v>
      </c>
    </row>
    <row r="261" spans="3:3" x14ac:dyDescent="0.25">
      <c r="C261" t="str">
        <f t="shared" si="6"/>
        <v>1100ILOOP gain mb = 5, VLOOP gain mb = 4</v>
      </c>
    </row>
    <row r="262" spans="3:3" x14ac:dyDescent="0.25">
      <c r="C262" t="str">
        <f t="shared" si="6"/>
        <v>1100ILOOP gain mb = 5, VLOOP gain mb = 8</v>
      </c>
    </row>
    <row r="263" spans="3:3" x14ac:dyDescent="0.25">
      <c r="C263" t="str">
        <f t="shared" si="6"/>
        <v>1100ILOOP gain mb = 6, VLOOP gain mb = 0.5</v>
      </c>
    </row>
    <row r="264" spans="3:3" x14ac:dyDescent="0.25">
      <c r="C264" t="str">
        <f t="shared" si="6"/>
        <v>1100ILOOP gain mb = 6, VLOOP gain mb = 1</v>
      </c>
    </row>
    <row r="265" spans="3:3" x14ac:dyDescent="0.25">
      <c r="C265" t="str">
        <f t="shared" si="6"/>
        <v>1100ILOOP gain mb = 6, VLOOP gain mb = 2</v>
      </c>
    </row>
    <row r="266" spans="3:3" x14ac:dyDescent="0.25">
      <c r="C266" t="str">
        <f t="shared" si="6"/>
        <v>1100ILOOP gain mb = 6, VLOOP gain mb = 4</v>
      </c>
    </row>
    <row r="267" spans="3:3" x14ac:dyDescent="0.25">
      <c r="C267" t="str">
        <f t="shared" si="6"/>
        <v>1100ILOOP gain mb = 6, VLOOP gain mb = 8</v>
      </c>
    </row>
    <row r="268" spans="3:3" x14ac:dyDescent="0.25">
      <c r="C268" t="str">
        <f t="shared" si="6"/>
        <v>1100ILOOP gain mb = 7, VLOOP gain mb = 0.5</v>
      </c>
    </row>
    <row r="269" spans="3:3" x14ac:dyDescent="0.25">
      <c r="C269" t="str">
        <f t="shared" si="6"/>
        <v>1100ILOOP gain mb = 7, VLOOP gain mb = 1</v>
      </c>
    </row>
    <row r="270" spans="3:3" x14ac:dyDescent="0.25">
      <c r="C270" t="str">
        <f t="shared" si="6"/>
        <v>1100ILOOP gain mb = 7, VLOOP gain mb = 2</v>
      </c>
    </row>
    <row r="271" spans="3:3" x14ac:dyDescent="0.25">
      <c r="C271" t="str">
        <f t="shared" si="6"/>
        <v>1100ILOOP gain mb = 7, VLOOP gain mb = 4</v>
      </c>
    </row>
    <row r="272" spans="3:3" x14ac:dyDescent="0.25">
      <c r="C272" t="str">
        <f t="shared" si="6"/>
        <v>1100ILOOP gain mb = 7, VLOOP gain mb = 8</v>
      </c>
    </row>
    <row r="273" spans="3:3" x14ac:dyDescent="0.25">
      <c r="C273" t="str">
        <f t="shared" si="6"/>
        <v>1100ILOOP gain mb = 10, VLOOP gain mb = 2</v>
      </c>
    </row>
    <row r="274" spans="3:3" x14ac:dyDescent="0.25">
      <c r="C274" t="str">
        <f t="shared" ref="C274:C306" si="7">CONCATENATE($G$12, C5)</f>
        <v>1500ILOOP gain mb = EEPROM; VLOOP gain mb = EEPROM, FSW = EEPROM</v>
      </c>
    </row>
    <row r="275" spans="3:3" x14ac:dyDescent="0.25">
      <c r="C275" t="str">
        <f t="shared" si="7"/>
        <v>1500ILOOP gain mb = EEPROM, VLOOP gain mb = EEPROM</v>
      </c>
    </row>
    <row r="276" spans="3:3" x14ac:dyDescent="0.25">
      <c r="C276" t="str">
        <f t="shared" si="7"/>
        <v>1500ILOOP gain mb = 2, VLOOP gain mb = 0.5</v>
      </c>
    </row>
    <row r="277" spans="3:3" x14ac:dyDescent="0.25">
      <c r="C277" t="str">
        <f t="shared" si="7"/>
        <v>1500ILOOP gain mb = 2, VLOOP gain mb = 1</v>
      </c>
    </row>
    <row r="278" spans="3:3" x14ac:dyDescent="0.25">
      <c r="C278" t="str">
        <f t="shared" si="7"/>
        <v>1500ILOOP gain mb = 2, VLOOP gain mb = 2</v>
      </c>
    </row>
    <row r="279" spans="3:3" x14ac:dyDescent="0.25">
      <c r="C279" t="str">
        <f t="shared" si="7"/>
        <v>1500ILOOP gain mb = 2, VLOOP gain mb = 4</v>
      </c>
    </row>
    <row r="280" spans="3:3" x14ac:dyDescent="0.25">
      <c r="C280" t="str">
        <f t="shared" si="7"/>
        <v>1500ILOOP gain mb = 2, VLOOP gain mb = 8</v>
      </c>
    </row>
    <row r="281" spans="3:3" x14ac:dyDescent="0.25">
      <c r="C281" t="str">
        <f t="shared" si="7"/>
        <v>1500ILOOP gain mb = 3, VLOOP gain mb = 0.5</v>
      </c>
    </row>
    <row r="282" spans="3:3" x14ac:dyDescent="0.25">
      <c r="C282" t="str">
        <f t="shared" si="7"/>
        <v>1500ILOOP gain mb = 3, VLOOP gain mb = 1</v>
      </c>
    </row>
    <row r="283" spans="3:3" x14ac:dyDescent="0.25">
      <c r="C283" t="str">
        <f t="shared" si="7"/>
        <v>1500ILOOP gain mb = 3, VLOOP gain mb = 2</v>
      </c>
    </row>
    <row r="284" spans="3:3" x14ac:dyDescent="0.25">
      <c r="C284" t="str">
        <f t="shared" si="7"/>
        <v>1500ILOOP gain mb = 3, VLOOP gain mb = 4</v>
      </c>
    </row>
    <row r="285" spans="3:3" x14ac:dyDescent="0.25">
      <c r="C285" t="str">
        <f t="shared" si="7"/>
        <v>1500ILOOP gain mb = 3, VLOOP gain mb = 8</v>
      </c>
    </row>
    <row r="286" spans="3:3" x14ac:dyDescent="0.25">
      <c r="C286" t="str">
        <f t="shared" si="7"/>
        <v>1500ILOOP gain mb = 4, VLOOP gain mb = 0.5</v>
      </c>
    </row>
    <row r="287" spans="3:3" x14ac:dyDescent="0.25">
      <c r="C287" t="str">
        <f t="shared" si="7"/>
        <v>1500ILOOP gain mb = 4, VLOOP gain mb = 1</v>
      </c>
    </row>
    <row r="288" spans="3:3" x14ac:dyDescent="0.25">
      <c r="C288" t="str">
        <f t="shared" si="7"/>
        <v>1500ILOOP gain mb = 4, VLOOP gain mb = 2</v>
      </c>
    </row>
    <row r="289" spans="3:3" x14ac:dyDescent="0.25">
      <c r="C289" t="str">
        <f t="shared" si="7"/>
        <v>1500ILOOP gain mb = 4, VLOOP gain mb = 4</v>
      </c>
    </row>
    <row r="290" spans="3:3" x14ac:dyDescent="0.25">
      <c r="C290" t="str">
        <f t="shared" si="7"/>
        <v>1500ILOOP gain mb = 4, VLOOP gain mb = 8</v>
      </c>
    </row>
    <row r="291" spans="3:3" x14ac:dyDescent="0.25">
      <c r="C291" t="str">
        <f t="shared" si="7"/>
        <v>1500ILOOP gain mb = 5, VLOOP gain mb = 0.5</v>
      </c>
    </row>
    <row r="292" spans="3:3" x14ac:dyDescent="0.25">
      <c r="C292" t="str">
        <f t="shared" si="7"/>
        <v>1500ILOOP gain mb = 5, VLOOP gain mb = 1</v>
      </c>
    </row>
    <row r="293" spans="3:3" x14ac:dyDescent="0.25">
      <c r="C293" t="str">
        <f t="shared" si="7"/>
        <v>1500ILOOP gain mb = 5, VLOOP gain mb = 2</v>
      </c>
    </row>
    <row r="294" spans="3:3" x14ac:dyDescent="0.25">
      <c r="C294" t="str">
        <f t="shared" si="7"/>
        <v>1500ILOOP gain mb = 5, VLOOP gain mb = 4</v>
      </c>
    </row>
    <row r="295" spans="3:3" x14ac:dyDescent="0.25">
      <c r="C295" t="str">
        <f t="shared" si="7"/>
        <v>1500ILOOP gain mb = 5, VLOOP gain mb = 8</v>
      </c>
    </row>
    <row r="296" spans="3:3" x14ac:dyDescent="0.25">
      <c r="C296" t="str">
        <f t="shared" si="7"/>
        <v>1500ILOOP gain mb = 6, VLOOP gain mb = 0.5</v>
      </c>
    </row>
    <row r="297" spans="3:3" x14ac:dyDescent="0.25">
      <c r="C297" t="str">
        <f t="shared" si="7"/>
        <v>1500ILOOP gain mb = 6, VLOOP gain mb = 1</v>
      </c>
    </row>
    <row r="298" spans="3:3" x14ac:dyDescent="0.25">
      <c r="C298" t="str">
        <f t="shared" si="7"/>
        <v>1500ILOOP gain mb = 6, VLOOP gain mb = 2</v>
      </c>
    </row>
    <row r="299" spans="3:3" x14ac:dyDescent="0.25">
      <c r="C299" t="str">
        <f t="shared" si="7"/>
        <v>1500ILOOP gain mb = 6, VLOOP gain mb = 4</v>
      </c>
    </row>
    <row r="300" spans="3:3" x14ac:dyDescent="0.25">
      <c r="C300" t="str">
        <f t="shared" si="7"/>
        <v>1500ILOOP gain mb = 6, VLOOP gain mb = 8</v>
      </c>
    </row>
    <row r="301" spans="3:3" x14ac:dyDescent="0.25">
      <c r="C301" t="str">
        <f t="shared" si="7"/>
        <v>1500ILOOP gain mb = 7, VLOOP gain mb = 0.5</v>
      </c>
    </row>
    <row r="302" spans="3:3" x14ac:dyDescent="0.25">
      <c r="C302" t="str">
        <f t="shared" si="7"/>
        <v>1500ILOOP gain mb = 7, VLOOP gain mb = 1</v>
      </c>
    </row>
    <row r="303" spans="3:3" x14ac:dyDescent="0.25">
      <c r="C303" t="str">
        <f t="shared" si="7"/>
        <v>1500ILOOP gain mb = 7, VLOOP gain mb = 2</v>
      </c>
    </row>
    <row r="304" spans="3:3" x14ac:dyDescent="0.25">
      <c r="C304" t="str">
        <f t="shared" si="7"/>
        <v>1500ILOOP gain mb = 7, VLOOP gain mb = 4</v>
      </c>
    </row>
    <row r="305" spans="3:3" x14ac:dyDescent="0.25">
      <c r="C305" t="str">
        <f t="shared" si="7"/>
        <v>1500ILOOP gain mb = 7, VLOOP gain mb = 8</v>
      </c>
    </row>
    <row r="306" spans="3:3" x14ac:dyDescent="0.25">
      <c r="C306" t="str">
        <f t="shared" si="7"/>
        <v>1500ILOOP gain mb = 10, VLOOP gain mb = 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B1:R11"/>
  <sheetViews>
    <sheetView workbookViewId="0">
      <selection activeCell="H38" sqref="H38"/>
    </sheetView>
  </sheetViews>
  <sheetFormatPr defaultRowHeight="15" x14ac:dyDescent="0.25"/>
  <cols>
    <col min="2" max="2" width="9.5703125" bestFit="1" customWidth="1"/>
    <col min="10" max="10" width="9.5703125" bestFit="1" customWidth="1"/>
  </cols>
  <sheetData>
    <row r="1" spans="2:18" s="18" customFormat="1" x14ac:dyDescent="0.25">
      <c r="B1" s="18" t="s">
        <v>223</v>
      </c>
      <c r="F1" s="18" t="s">
        <v>215</v>
      </c>
      <c r="J1" s="18" t="s">
        <v>216</v>
      </c>
      <c r="N1" s="18" t="s">
        <v>229</v>
      </c>
      <c r="R1" s="18" t="s">
        <v>39</v>
      </c>
    </row>
    <row r="2" spans="2:18" s="18" customFormat="1" x14ac:dyDescent="0.25">
      <c r="B2" s="123" t="str">
        <f>'Pin Detect Programming'!H20</f>
        <v>Open</v>
      </c>
      <c r="C2" s="125"/>
      <c r="D2" s="125"/>
      <c r="F2" s="123">
        <f>'Pin Detect Programming'!H18</f>
        <v>17800</v>
      </c>
      <c r="G2" s="122"/>
      <c r="H2" s="122"/>
      <c r="I2" s="122"/>
      <c r="J2" s="123" t="str">
        <f>'Pin Detect Programming'!H19</f>
        <v>Open</v>
      </c>
      <c r="K2" s="122"/>
      <c r="L2" s="122"/>
      <c r="M2" s="122"/>
      <c r="N2" s="123">
        <f>'Pin Detect Programming'!H21</f>
        <v>2050</v>
      </c>
      <c r="R2" s="18">
        <f>ROUND('Device Calculator'!D20, 3)</f>
        <v>0.30399999999999999</v>
      </c>
    </row>
    <row r="3" spans="2:18" s="18" customFormat="1" x14ac:dyDescent="0.25">
      <c r="B3" s="123">
        <f>'Pin Detect Programming'!G20</f>
        <v>17800</v>
      </c>
      <c r="C3" s="123"/>
      <c r="D3" s="123"/>
      <c r="E3" s="122"/>
      <c r="F3" s="123">
        <f>'Pin Detect Programming'!G18</f>
        <v>26100</v>
      </c>
      <c r="G3" s="122"/>
      <c r="H3" s="122"/>
      <c r="I3" s="122"/>
      <c r="J3" s="123" t="str">
        <f>'Pin Detect Programming'!G19</f>
        <v>FLOAT</v>
      </c>
      <c r="K3" s="122"/>
      <c r="L3" s="122"/>
      <c r="M3" s="122"/>
      <c r="N3" s="123">
        <f>'Pin Detect Programming'!G21</f>
        <v>10000</v>
      </c>
      <c r="R3" s="18">
        <f>ROUND('Device Calculator'!D21, 3)</f>
        <v>7.5999999999999998E-2</v>
      </c>
    </row>
    <row r="4" spans="2:18" s="18" customFormat="1" x14ac:dyDescent="0.25">
      <c r="B4" s="130" t="s">
        <v>664</v>
      </c>
      <c r="C4" s="131"/>
      <c r="D4" s="124"/>
      <c r="F4" s="130" t="s">
        <v>664</v>
      </c>
      <c r="J4" s="130" t="s">
        <v>664</v>
      </c>
      <c r="N4" s="130" t="s">
        <v>664</v>
      </c>
      <c r="R4" s="18" t="s">
        <v>668</v>
      </c>
    </row>
    <row r="5" spans="2:18" s="18" customFormat="1" x14ac:dyDescent="0.25">
      <c r="B5" s="130" t="s">
        <v>665</v>
      </c>
      <c r="C5" s="131"/>
      <c r="D5" s="125"/>
      <c r="F5" s="130" t="s">
        <v>665</v>
      </c>
      <c r="J5" s="130" t="s">
        <v>665</v>
      </c>
      <c r="N5" s="130" t="s">
        <v>665</v>
      </c>
      <c r="R5" s="18" t="s">
        <v>667</v>
      </c>
    </row>
    <row r="6" spans="2:18" s="18" customFormat="1" x14ac:dyDescent="0.25">
      <c r="B6" s="131" t="str">
        <f>CONCATENATE(B4,B2)</f>
        <v>Top Resistor: Open</v>
      </c>
      <c r="C6" s="131"/>
      <c r="D6" s="124"/>
      <c r="F6" s="131" t="str">
        <f>CONCATENATE(F4,F2)</f>
        <v>Top Resistor: 17800</v>
      </c>
      <c r="J6" s="131" t="str">
        <f>CONCATENATE(J4,J2)</f>
        <v>Top Resistor: Open</v>
      </c>
      <c r="N6" s="131" t="str">
        <f>CONCATENATE(N4,N2)</f>
        <v>Top Resistor: 2050</v>
      </c>
      <c r="R6" s="131" t="str">
        <f>CONCATENATE(R4,R2)</f>
        <v xml:space="preserve">
Maximum: 0.304</v>
      </c>
    </row>
    <row r="7" spans="2:18" s="18" customFormat="1" x14ac:dyDescent="0.25">
      <c r="B7" s="131" t="str">
        <f>CONCATENATE(B5,B3)</f>
        <v xml:space="preserve">
Bottom Resistor: 17800</v>
      </c>
      <c r="C7" s="131"/>
      <c r="D7" s="124"/>
      <c r="F7" s="131" t="str">
        <f>CONCATENATE(F5,F3)</f>
        <v xml:space="preserve">
Bottom Resistor: 26100</v>
      </c>
      <c r="J7" s="131" t="str">
        <f>CONCATENATE(J5,J3)</f>
        <v xml:space="preserve">
Bottom Resistor: FLOAT</v>
      </c>
      <c r="N7" s="131" t="str">
        <f>CONCATENATE(N5,N3)</f>
        <v xml:space="preserve">
Bottom Resistor: 10000</v>
      </c>
      <c r="R7" s="131" t="str">
        <f>CONCATENATE(R5,R3)</f>
        <v>Minimum: 0.076</v>
      </c>
    </row>
    <row r="8" spans="2:18" x14ac:dyDescent="0.25">
      <c r="B8" s="128"/>
      <c r="C8" s="128"/>
      <c r="D8" s="126"/>
    </row>
    <row r="9" spans="2:18" x14ac:dyDescent="0.25">
      <c r="B9" s="129"/>
      <c r="C9" s="127"/>
      <c r="D9" s="126"/>
    </row>
    <row r="10" spans="2:18" x14ac:dyDescent="0.25">
      <c r="B10" s="131"/>
      <c r="C10" s="127"/>
      <c r="D10" s="126"/>
    </row>
    <row r="11" spans="2:18" x14ac:dyDescent="0.25">
      <c r="B11" s="131"/>
      <c r="C11" s="127"/>
      <c r="D11" s="12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3845"/>
  <sheetViews>
    <sheetView topLeftCell="A35" zoomScale="85" zoomScaleNormal="85" workbookViewId="0">
      <selection activeCell="D39" sqref="D39"/>
    </sheetView>
  </sheetViews>
  <sheetFormatPr defaultColWidth="9.140625" defaultRowHeight="15" x14ac:dyDescent="0.25"/>
  <cols>
    <col min="1" max="1" width="14.28515625" bestFit="1" customWidth="1"/>
    <col min="2" max="2" width="12" bestFit="1" customWidth="1"/>
    <col min="3" max="3" width="55.85546875" bestFit="1" customWidth="1"/>
    <col min="4" max="4" width="102" bestFit="1" customWidth="1"/>
    <col min="5" max="5" width="58.5703125" bestFit="1" customWidth="1"/>
    <col min="6" max="6" width="51.5703125" bestFit="1" customWidth="1"/>
    <col min="7" max="7" width="48.140625" bestFit="1" customWidth="1"/>
    <col min="8" max="8" width="41" bestFit="1" customWidth="1"/>
    <col min="9" max="9" width="53.140625" bestFit="1" customWidth="1"/>
    <col min="10" max="10" width="0.28515625" customWidth="1"/>
    <col min="11" max="11" width="46.85546875" customWidth="1"/>
    <col min="12" max="12" width="44.85546875" customWidth="1"/>
    <col min="13" max="13" width="35.28515625" bestFit="1" customWidth="1"/>
    <col min="14" max="14" width="8.28515625" customWidth="1"/>
    <col min="16" max="18" width="15.85546875" bestFit="1" customWidth="1"/>
    <col min="19" max="19" width="13.42578125" bestFit="1" customWidth="1"/>
    <col min="20" max="20" width="16.5703125" bestFit="1" customWidth="1"/>
  </cols>
  <sheetData>
    <row r="1" spans="1:5" x14ac:dyDescent="0.25">
      <c r="A1" s="27"/>
      <c r="B1" s="27"/>
      <c r="C1" s="27" t="s">
        <v>699</v>
      </c>
      <c r="D1" s="27"/>
      <c r="E1" s="27"/>
    </row>
    <row r="2" spans="1:5" x14ac:dyDescent="0.25">
      <c r="A2" s="27"/>
      <c r="B2" s="27" t="s">
        <v>700</v>
      </c>
      <c r="C2" s="27">
        <f>'Device Calculator'!D4</f>
        <v>40</v>
      </c>
      <c r="D2" s="27" t="s">
        <v>701</v>
      </c>
      <c r="E2" s="27"/>
    </row>
    <row r="3" spans="1:5" x14ac:dyDescent="0.25">
      <c r="A3" s="27"/>
      <c r="B3" s="27" t="s">
        <v>182</v>
      </c>
      <c r="C3" s="27">
        <f>Pvin</f>
        <v>12</v>
      </c>
      <c r="D3" s="27"/>
      <c r="E3" s="27"/>
    </row>
    <row r="4" spans="1:5" x14ac:dyDescent="0.25">
      <c r="A4" s="27"/>
      <c r="B4" s="27" t="s">
        <v>25</v>
      </c>
      <c r="C4" s="27">
        <f>Iout</f>
        <v>80</v>
      </c>
      <c r="D4" s="27"/>
      <c r="E4" s="27"/>
    </row>
    <row r="5" spans="1:5" ht="19.5" customHeight="1" x14ac:dyDescent="0.25">
      <c r="A5" s="27"/>
      <c r="B5" s="27" t="s">
        <v>23</v>
      </c>
      <c r="C5" s="27">
        <f>Vout</f>
        <v>0.85</v>
      </c>
      <c r="D5" s="27"/>
      <c r="E5" s="27"/>
    </row>
    <row r="6" spans="1:5" x14ac:dyDescent="0.25">
      <c r="A6" s="27"/>
      <c r="B6" s="27" t="s">
        <v>702</v>
      </c>
      <c r="C6" s="27">
        <f>Phases</f>
        <v>2</v>
      </c>
      <c r="D6" s="27" t="s">
        <v>129</v>
      </c>
      <c r="E6" s="27"/>
    </row>
    <row r="7" spans="1:5" x14ac:dyDescent="0.25">
      <c r="A7" s="27"/>
      <c r="B7" s="27"/>
      <c r="C7" s="27"/>
      <c r="D7" s="27"/>
      <c r="E7" s="27"/>
    </row>
    <row r="8" spans="1:5" x14ac:dyDescent="0.25">
      <c r="A8" s="27"/>
      <c r="B8" s="27" t="s">
        <v>703</v>
      </c>
      <c r="C8" s="288">
        <f>'Device Calculator'!E98*0.000001</f>
        <v>9.9999999999999991E-5</v>
      </c>
      <c r="D8" s="27" t="s">
        <v>93</v>
      </c>
      <c r="E8" s="288"/>
    </row>
    <row r="9" spans="1:5" x14ac:dyDescent="0.25">
      <c r="A9" s="27"/>
      <c r="B9" s="27" t="s">
        <v>704</v>
      </c>
      <c r="C9" s="288">
        <f>'Device Calculator'!E100*1000</f>
        <v>25000</v>
      </c>
      <c r="D9" s="27" t="s">
        <v>317</v>
      </c>
      <c r="E9" s="288"/>
    </row>
    <row r="10" spans="1:5" x14ac:dyDescent="0.25">
      <c r="A10" s="27"/>
      <c r="B10" s="27" t="s">
        <v>705</v>
      </c>
      <c r="C10" s="288">
        <f>'Device Calculator'!E105*0.000000000001</f>
        <v>3.2000000000000001E-12</v>
      </c>
      <c r="D10" s="27" t="s">
        <v>319</v>
      </c>
      <c r="E10" s="288"/>
    </row>
    <row r="11" spans="1:5" x14ac:dyDescent="0.25">
      <c r="A11" s="27"/>
      <c r="B11" s="27" t="s">
        <v>706</v>
      </c>
      <c r="C11" s="288">
        <f>'Device Calculator'!E102/'Bode Plot'!C8</f>
        <v>800000.00000000012</v>
      </c>
      <c r="D11" s="27"/>
      <c r="E11" s="288"/>
    </row>
    <row r="12" spans="1:5" x14ac:dyDescent="0.25">
      <c r="A12" s="27"/>
      <c r="B12" s="27" t="s">
        <v>707</v>
      </c>
      <c r="C12" s="288">
        <f>'Device Calculator'!E103*0.000000000001/'Device Calculator'!E102</f>
        <v>1.332E-12</v>
      </c>
      <c r="D12" s="27"/>
      <c r="E12" s="288"/>
    </row>
    <row r="13" spans="1:5" x14ac:dyDescent="0.25">
      <c r="A13" s="27"/>
      <c r="B13" s="27"/>
      <c r="C13" s="27"/>
      <c r="D13" s="27"/>
      <c r="E13" s="27"/>
    </row>
    <row r="14" spans="1:5" x14ac:dyDescent="0.25">
      <c r="A14" s="27"/>
      <c r="B14" s="27" t="s">
        <v>708</v>
      </c>
      <c r="C14" s="288">
        <f>(C8)*(C9)</f>
        <v>2.5</v>
      </c>
      <c r="D14" s="27" t="s">
        <v>709</v>
      </c>
      <c r="E14" s="27" t="s">
        <v>710</v>
      </c>
    </row>
    <row r="15" spans="1:5" x14ac:dyDescent="0.25">
      <c r="A15" s="27"/>
      <c r="B15" s="27" t="s">
        <v>711</v>
      </c>
      <c r="C15" s="288">
        <f>1/(C14*(C11)*(C12))</f>
        <v>375375.37537537533</v>
      </c>
      <c r="D15" s="27" t="s">
        <v>712</v>
      </c>
      <c r="E15" s="27" t="s">
        <v>713</v>
      </c>
    </row>
    <row r="16" spans="1:5" x14ac:dyDescent="0.25">
      <c r="A16" s="27"/>
      <c r="B16" s="27" t="s">
        <v>714</v>
      </c>
      <c r="C16" s="288">
        <f>1/((C9)*(C10))</f>
        <v>12500000</v>
      </c>
      <c r="D16" s="27" t="s">
        <v>715</v>
      </c>
      <c r="E16" s="27" t="s">
        <v>716</v>
      </c>
    </row>
    <row r="17" spans="1:6" ht="14.25" customHeight="1" x14ac:dyDescent="0.25">
      <c r="A17" s="27"/>
      <c r="B17" s="27"/>
      <c r="C17" s="27"/>
      <c r="D17" s="27"/>
      <c r="E17" s="27"/>
    </row>
    <row r="18" spans="1:6" x14ac:dyDescent="0.25">
      <c r="A18" s="27"/>
      <c r="B18" s="27" t="s">
        <v>717</v>
      </c>
      <c r="C18" s="27">
        <f>C5/C4</f>
        <v>1.0624999999999999E-2</v>
      </c>
      <c r="D18" s="27"/>
      <c r="E18" s="27"/>
    </row>
    <row r="19" spans="1:6" x14ac:dyDescent="0.25">
      <c r="A19" s="27"/>
      <c r="B19" s="27" t="s">
        <v>781</v>
      </c>
      <c r="C19" s="27"/>
      <c r="D19" s="27"/>
      <c r="E19" s="27"/>
    </row>
    <row r="20" spans="1:6" x14ac:dyDescent="0.25">
      <c r="A20" s="27"/>
      <c r="B20" s="27" t="s">
        <v>718</v>
      </c>
      <c r="C20" s="288">
        <f>'Device Calculator'!F47*0.000001</f>
        <v>7.7000000000000001E-5</v>
      </c>
      <c r="D20" s="27" t="s">
        <v>719</v>
      </c>
      <c r="E20" s="27"/>
    </row>
    <row r="21" spans="1:6" x14ac:dyDescent="0.25">
      <c r="A21" s="27"/>
      <c r="B21" s="27" t="s">
        <v>720</v>
      </c>
      <c r="C21" s="288">
        <f>'Device Calculator'!E45*0.001</f>
        <v>1.6000000000000001E-3</v>
      </c>
      <c r="D21" s="27" t="s">
        <v>721</v>
      </c>
      <c r="E21" s="27"/>
    </row>
    <row r="22" spans="1:6" x14ac:dyDescent="0.25">
      <c r="A22" s="27"/>
      <c r="B22" s="27" t="s">
        <v>722</v>
      </c>
      <c r="C22" s="27">
        <f>'Device Calculator'!E46</f>
        <v>36</v>
      </c>
      <c r="D22" s="27" t="s">
        <v>723</v>
      </c>
      <c r="E22" s="27"/>
    </row>
    <row r="23" spans="1:6" x14ac:dyDescent="0.25">
      <c r="A23" s="27"/>
      <c r="B23" s="27"/>
      <c r="C23" s="27"/>
      <c r="D23" s="27"/>
      <c r="E23" s="27"/>
    </row>
    <row r="24" spans="1:6" x14ac:dyDescent="0.25">
      <c r="A24" s="27"/>
      <c r="B24" s="27" t="s">
        <v>724</v>
      </c>
      <c r="C24" s="288">
        <f>'Device Calculator'!F38*0.000001</f>
        <v>0</v>
      </c>
      <c r="D24" s="27" t="s">
        <v>725</v>
      </c>
      <c r="E24" s="27"/>
    </row>
    <row r="25" spans="1:6" x14ac:dyDescent="0.25">
      <c r="A25" s="27"/>
      <c r="B25" s="27" t="s">
        <v>726</v>
      </c>
      <c r="C25" s="288">
        <f>'Device Calculator'!E39*0.001</f>
        <v>0</v>
      </c>
      <c r="D25" s="27" t="s">
        <v>727</v>
      </c>
      <c r="E25" s="27"/>
    </row>
    <row r="26" spans="1:6" x14ac:dyDescent="0.25">
      <c r="A26" s="27"/>
      <c r="B26" s="27" t="s">
        <v>728</v>
      </c>
      <c r="C26" s="27">
        <f>'Device Calculator'!E40</f>
        <v>0</v>
      </c>
      <c r="D26" s="27" t="s">
        <v>729</v>
      </c>
      <c r="E26" s="27"/>
    </row>
    <row r="27" spans="1:6" x14ac:dyDescent="0.25">
      <c r="A27" s="27"/>
      <c r="B27" s="27"/>
      <c r="C27" s="27"/>
      <c r="D27" s="27"/>
      <c r="E27" s="27"/>
    </row>
    <row r="28" spans="1:6" x14ac:dyDescent="0.25">
      <c r="A28" s="27"/>
      <c r="B28" s="27" t="s">
        <v>730</v>
      </c>
      <c r="C28" s="288">
        <f>Lout*0.000001</f>
        <v>9.5999999999999999E-8</v>
      </c>
      <c r="D28" s="27" t="s">
        <v>39</v>
      </c>
      <c r="E28" s="27"/>
    </row>
    <row r="29" spans="1:6" x14ac:dyDescent="0.25">
      <c r="A29" s="27"/>
      <c r="B29" s="27" t="s">
        <v>731</v>
      </c>
      <c r="C29" s="27">
        <f>5.5/Pvin</f>
        <v>0.45833333333333331</v>
      </c>
      <c r="D29" s="27" t="s">
        <v>732</v>
      </c>
      <c r="E29" s="27"/>
    </row>
    <row r="30" spans="1:6" x14ac:dyDescent="0.25">
      <c r="A30" s="27"/>
      <c r="B30" s="27" t="s">
        <v>733</v>
      </c>
      <c r="C30" s="27">
        <f>IF(C2&gt;20,1,2)</f>
        <v>1</v>
      </c>
      <c r="D30" s="27" t="s">
        <v>734</v>
      </c>
      <c r="E30" s="27"/>
      <c r="F30" s="9"/>
    </row>
    <row r="31" spans="1:6" x14ac:dyDescent="0.25">
      <c r="A31" s="27"/>
      <c r="B31" s="27" t="s">
        <v>735</v>
      </c>
      <c r="C31" s="27">
        <f>0.006155*C30</f>
        <v>6.1549999999999999E-3</v>
      </c>
      <c r="D31" s="289" t="s">
        <v>736</v>
      </c>
      <c r="E31" s="27"/>
      <c r="F31" s="9"/>
    </row>
    <row r="32" spans="1:6" x14ac:dyDescent="0.25">
      <c r="A32" s="27"/>
      <c r="B32" s="27" t="s">
        <v>737</v>
      </c>
      <c r="C32" s="27">
        <f>'Device Calculator'!E114*0.000001</f>
        <v>9.9999999999999991E-5</v>
      </c>
      <c r="D32" s="27" t="s">
        <v>104</v>
      </c>
      <c r="E32" s="27"/>
      <c r="F32" s="9" t="s">
        <v>738</v>
      </c>
    </row>
    <row r="33" spans="1:20" x14ac:dyDescent="0.25">
      <c r="A33" s="27"/>
      <c r="B33" s="27" t="s">
        <v>739</v>
      </c>
      <c r="C33" s="288">
        <f>'Device Calculator'!E116*1000</f>
        <v>35000</v>
      </c>
      <c r="D33" s="27" t="s">
        <v>320</v>
      </c>
      <c r="E33" s="27"/>
      <c r="F33" s="9"/>
    </row>
    <row r="34" spans="1:20" x14ac:dyDescent="0.25">
      <c r="A34" s="27"/>
      <c r="B34" s="27" t="s">
        <v>740</v>
      </c>
      <c r="C34" s="288">
        <f>'Device Calculator'!E120*0.000000000001</f>
        <v>6.2500000000000002E-12</v>
      </c>
      <c r="D34" s="27" t="s">
        <v>322</v>
      </c>
      <c r="E34" s="27"/>
      <c r="F34" s="9"/>
    </row>
    <row r="35" spans="1:20" x14ac:dyDescent="0.25">
      <c r="A35" s="27"/>
      <c r="B35" s="27" t="s">
        <v>741</v>
      </c>
      <c r="C35" s="288">
        <v>4000000</v>
      </c>
      <c r="D35" s="27" t="s">
        <v>742</v>
      </c>
      <c r="E35" s="27"/>
      <c r="F35" s="9"/>
    </row>
    <row r="36" spans="1:20" x14ac:dyDescent="0.25">
      <c r="A36" s="27"/>
      <c r="B36" s="27" t="s">
        <v>743</v>
      </c>
      <c r="C36" s="288">
        <f>'Device Calculator'!E118*0.000000000001/(C32*'Bode Plot'!C35)</f>
        <v>2.5000000000000007E-12</v>
      </c>
      <c r="D36" s="27" t="s">
        <v>744</v>
      </c>
      <c r="E36" s="27"/>
      <c r="F36" s="9"/>
    </row>
    <row r="37" spans="1:20" x14ac:dyDescent="0.25">
      <c r="A37" s="27"/>
      <c r="B37" s="27" t="s">
        <v>745</v>
      </c>
      <c r="C37" s="27">
        <f>C32*C33</f>
        <v>3.4999999999999996</v>
      </c>
      <c r="D37" s="27" t="s">
        <v>746</v>
      </c>
      <c r="E37" s="290" t="s">
        <v>747</v>
      </c>
    </row>
    <row r="38" spans="1:20" x14ac:dyDescent="0.25">
      <c r="A38" s="27"/>
      <c r="B38" s="27" t="s">
        <v>748</v>
      </c>
      <c r="C38" s="288">
        <f>1/(C37*C35*C36)</f>
        <v>28571.428571428569</v>
      </c>
      <c r="D38" s="27" t="s">
        <v>749</v>
      </c>
      <c r="E38" s="290" t="s">
        <v>750</v>
      </c>
      <c r="H38" t="str">
        <f>IMSUM(K44,COMPLEX(0,$C$28*A44))</f>
        <v>0.0106249996346191-1.36302899224656E-06i</v>
      </c>
      <c r="N38" t="s">
        <v>787</v>
      </c>
      <c r="O38" t="s">
        <v>786</v>
      </c>
    </row>
    <row r="39" spans="1:20" x14ac:dyDescent="0.25">
      <c r="A39" s="27"/>
      <c r="B39" s="27" t="s">
        <v>751</v>
      </c>
      <c r="C39" s="288">
        <f>1/(C33*C34)</f>
        <v>4571428.5714285718</v>
      </c>
      <c r="D39" s="27" t="s">
        <v>752</v>
      </c>
      <c r="E39" s="290" t="s">
        <v>753</v>
      </c>
      <c r="N39">
        <f>MIN(N44:N3845)</f>
        <v>3.47563754695841E-2</v>
      </c>
      <c r="O39">
        <f>MIN(O44:O3845)</f>
        <v>1.0017214514779853E-3</v>
      </c>
      <c r="P39" t="s">
        <v>784</v>
      </c>
      <c r="Q39" t="s">
        <v>782</v>
      </c>
      <c r="R39" t="s">
        <v>788</v>
      </c>
    </row>
    <row r="40" spans="1:20" x14ac:dyDescent="0.25">
      <c r="A40" s="27"/>
      <c r="B40" s="27" t="s">
        <v>702</v>
      </c>
      <c r="C40" s="27">
        <f>C6</f>
        <v>2</v>
      </c>
      <c r="D40" s="27"/>
      <c r="N40">
        <f>VLOOKUP(N39,N44:R3845,5,FALSE)</f>
        <v>3.47563754695841E-2</v>
      </c>
      <c r="O40">
        <f>VLOOKUP(O39,O44:P3845,2,FALSE)</f>
        <v>-1.0017214514779853E-3</v>
      </c>
      <c r="P40">
        <f>VLOOKUP(O40,P44:S3845,4,FALSE)</f>
        <v>43.171431331197418</v>
      </c>
      <c r="Q40">
        <f>VLOOKUP(O40,P44:R3845,3,FALSE)</f>
        <v>92.558461363113551</v>
      </c>
      <c r="R40">
        <f>VLOOKUP(N40,R44:T3845,3,FALSE)</f>
        <v>-23.947598723411915</v>
      </c>
    </row>
    <row r="41" spans="1:20" x14ac:dyDescent="0.25">
      <c r="A41" s="27"/>
      <c r="B41" s="27" t="s">
        <v>754</v>
      </c>
      <c r="C41" s="27">
        <f>VOSL</f>
        <v>0.5</v>
      </c>
      <c r="D41" s="27"/>
      <c r="I41" s="279" t="s">
        <v>755</v>
      </c>
    </row>
    <row r="42" spans="1:20" x14ac:dyDescent="0.25">
      <c r="A42" s="287">
        <f>B3845</f>
        <v>1823787.8002829247</v>
      </c>
      <c r="B42" s="27">
        <f>0.0038</f>
        <v>3.8E-3</v>
      </c>
      <c r="C42" s="27" t="s">
        <v>756</v>
      </c>
      <c r="D42" s="27" t="s">
        <v>757</v>
      </c>
      <c r="E42" s="27" t="s">
        <v>758</v>
      </c>
      <c r="F42" s="27" t="s">
        <v>759</v>
      </c>
      <c r="G42" s="27" t="s">
        <v>760</v>
      </c>
      <c r="H42" s="27" t="s">
        <v>761</v>
      </c>
      <c r="I42" s="27" t="s">
        <v>762</v>
      </c>
      <c r="J42" s="27"/>
      <c r="K42" s="27" t="s">
        <v>763</v>
      </c>
      <c r="L42" s="27" t="s">
        <v>764</v>
      </c>
      <c r="M42" s="27" t="s">
        <v>765</v>
      </c>
      <c r="N42" s="281"/>
    </row>
    <row r="43" spans="1:20" ht="45" x14ac:dyDescent="0.25">
      <c r="A43" s="282" t="s">
        <v>766</v>
      </c>
      <c r="B43" s="282" t="s">
        <v>767</v>
      </c>
      <c r="C43" s="280" t="s">
        <v>768</v>
      </c>
      <c r="D43" s="280" t="s">
        <v>769</v>
      </c>
      <c r="E43" s="283" t="s">
        <v>770</v>
      </c>
      <c r="F43" s="283" t="s">
        <v>771</v>
      </c>
      <c r="G43" s="283" t="s">
        <v>772</v>
      </c>
      <c r="H43" s="283" t="s">
        <v>773</v>
      </c>
      <c r="I43" t="s">
        <v>774</v>
      </c>
      <c r="J43" t="s">
        <v>775</v>
      </c>
      <c r="K43" s="283" t="s">
        <v>776</v>
      </c>
      <c r="L43" t="s">
        <v>777</v>
      </c>
      <c r="M43" t="s">
        <v>778</v>
      </c>
      <c r="P43" s="284" t="s">
        <v>779</v>
      </c>
      <c r="Q43" s="284" t="s">
        <v>780</v>
      </c>
      <c r="R43" s="284" t="s">
        <v>785</v>
      </c>
      <c r="S43" s="285" t="s">
        <v>783</v>
      </c>
      <c r="T43" t="str">
        <f>P43</f>
        <v>Total_gain</v>
      </c>
    </row>
    <row r="44" spans="1:20" x14ac:dyDescent="0.25">
      <c r="A44">
        <f>2*PI()*B44</f>
        <v>6.2831853071795862</v>
      </c>
      <c r="B44">
        <v>1</v>
      </c>
      <c r="C44" t="str">
        <f>IMPRODUCT(D44,E44,$C$40,,K44,$C$41)</f>
        <v>1.04608327897035-27473.9444439761i</v>
      </c>
      <c r="D44" t="str">
        <f>IMDIV(IMPRODUCT($C$37,$C$38,COMPLEX(1,A44/$C$38)),IMSUM(-1*A44*A44/$C$39,COMPLEX(0,1*A44)))</f>
        <v>3.47812499999343-15915.49431397i</v>
      </c>
      <c r="E44" t="str">
        <f>IMDIV(IMPRODUCT(IMSUM(F44,G44),$C$29,H44),IMSUM(1,I44))</f>
        <v>162.469536932255+0.000746376147574137i</v>
      </c>
      <c r="F44" t="str">
        <f>IMDIV(IMPRODUCT($C$14,$C$15,COMPLEX(1,A44/$C$15)),IMSUM(-1*A44*A44/$C$16,COMPLEX(0,A44)))</f>
        <v>2.4249249249243-149357.116266136i</v>
      </c>
      <c r="G44" t="str">
        <f>IMDIV(1,COMPLEX(1,A44*$C$9*$C$10))</f>
        <v>0.999999999999747-5.0265482457424E-07i</v>
      </c>
      <c r="H44" t="str">
        <f>IMDIV($C$3,IMSUM(K44,COMPLEX(0,$C$28*A44)))</f>
        <v>1129.41178495819+0.144886688002049i</v>
      </c>
      <c r="I44" t="str">
        <f>IMPRODUCT(F44,$C$29,H44,$C$31)</f>
        <v>68.7730370463393-475869.35139137i</v>
      </c>
      <c r="K44" t="str">
        <f>IF($C$26&lt;=0,IMDIV(1,IMSUM(IMDIV(1,L44),1/$C$18)),IMDIV(1,IMSUM(IMDIV(1,L44),1/$C$18,IMDIV(1,M44))))</f>
        <v>0.0106249996346191-0.0000019662147817358i</v>
      </c>
      <c r="L44" t="str">
        <f>IMSUM($C$21/$C$22,IMDIV(1,COMPLEX(0,$C$20*$C$22*A44)))</f>
        <v>0.0000444444444444444-57.4152031356044i</v>
      </c>
      <c r="M44" t="e">
        <f>IMSUM($C$25/$C$26,IMDIV(1,COMPLEX(0,$C$24*$C$26*A44)))</f>
        <v>#DIV/0!</v>
      </c>
      <c r="N44">
        <f>ABS(R44)</f>
        <v>90.002181563590085</v>
      </c>
      <c r="O44">
        <f>ABS(P44)</f>
        <v>88.778420320499521</v>
      </c>
      <c r="P44" s="3">
        <f>20*LOG10(IMABS(C44))</f>
        <v>88.778420320499521</v>
      </c>
      <c r="Q44" s="3">
        <f>IMARGUMENT(C44)*180/PI()</f>
        <v>-89.997818436409915</v>
      </c>
      <c r="R44">
        <f>IF(Q44&lt;0,Q44+180,Q44-180)</f>
        <v>90.002181563590085</v>
      </c>
      <c r="S44">
        <f>B44/1000</f>
        <v>1E-3</v>
      </c>
      <c r="T44">
        <f t="shared" ref="T44:T107" si="0">P44</f>
        <v>88.778420320499521</v>
      </c>
    </row>
    <row r="45" spans="1:20" x14ac:dyDescent="0.25">
      <c r="A45">
        <f t="shared" ref="A45:A108" si="1">2*PI()*B45</f>
        <v>6.3070614113468686</v>
      </c>
      <c r="B45">
        <f>B44*(1+B$42)</f>
        <v>1.0038</v>
      </c>
      <c r="C45" t="str">
        <f t="shared" ref="C45:C108" si="2">IMPRODUCT(D45,E45,$C$40,,K45,$C$41)</f>
        <v>1.0460832787437-27369.9386782575i</v>
      </c>
      <c r="D45" t="str">
        <f t="shared" ref="D45:D108" si="3">IMDIV(IMPRODUCT($C$37,$C$38,COMPLEX(1,A45/$C$38)),IMSUM(-1*A45*A45/$C$39,COMPLEX(0,1*A45)))</f>
        <v>3.47812499999337-15855.2443853421i</v>
      </c>
      <c r="E45" t="str">
        <f t="shared" ref="E45:E108" si="4">IMDIV(IMPRODUCT(IMSUM(F45,G45),$C$29,H45),IMSUM(1,I45))</f>
        <v>162.46953693203+0.000749212377027323i</v>
      </c>
      <c r="F45" t="str">
        <f t="shared" ref="F45:F108" si="5">IMDIV(IMPRODUCT($C$14,$C$15,COMPLEX(1,A45/$C$15)),IMSUM(-1*A45*A45/$C$16,COMPLEX(0,A45)))</f>
        <v>2.42492492492431-148791.707776594i</v>
      </c>
      <c r="G45" t="str">
        <f t="shared" ref="G45:G108" si="6">IMDIV(1,COMPLEX(1,A45*$C$9*$C$10))</f>
        <v>0.999999999999745-5.04564912907621E-07i</v>
      </c>
      <c r="H45" t="str">
        <f t="shared" ref="H45:H108" si="7">IMDIV($C$3,IMSUM(K45,COMPLEX(0,$C$28*A45)))</f>
        <v>1129.4117851124+0.145437257419233i</v>
      </c>
      <c r="I45" t="str">
        <f t="shared" ref="I45:I108" si="8">IMPRODUCT(F45,$C$29,H45,$C$31)</f>
        <v>68.7730370485632-474067.893453703i</v>
      </c>
      <c r="K45" t="str">
        <f t="shared" ref="K45:K108" si="9">IF($C$26&lt;=0,IMDIV(1,IMSUM(IMDIV(1,L45),1/$C$18)),IMDIV(1,IMSUM(IMDIV(1,L45),1/$C$18,IMDIV(1,M45))))</f>
        <v>0.0106249996318369-1.97368639738742E-06i</v>
      </c>
      <c r="L45" t="str">
        <f t="shared" ref="L45:L108" si="10">IMSUM($C$21/$C$22,IMDIV(1,COMPLEX(0,$C$20*$C$22*A45)))</f>
        <v>0.0000444444444444444-57.1978513006619i</v>
      </c>
      <c r="M45" t="e">
        <f t="shared" ref="M45:M108" si="11">IMSUM($C$25/$C$26,IMDIV(1,COMPLEX(0,$C$24*$C$26*A45)))</f>
        <v>#DIV/0!</v>
      </c>
      <c r="N45">
        <f t="shared" ref="N45:N108" si="12">ABS(R45)</f>
        <v>90.002189853531149</v>
      </c>
      <c r="O45">
        <f t="shared" ref="O45:O108" si="13">ABS(P45)</f>
        <v>88.745476494024658</v>
      </c>
      <c r="P45" s="3">
        <f t="shared" ref="P45:P108" si="14">20*LOG10(IMABS(C45))</f>
        <v>88.745476494024658</v>
      </c>
      <c r="Q45" s="3">
        <f t="shared" ref="Q45:Q108" si="15">IMARGUMENT(C45)*180/PI()</f>
        <v>-89.997810146468851</v>
      </c>
      <c r="R45">
        <f t="shared" ref="R45:R108" si="16">IF(Q45&lt;0,Q45+180,Q45-180)</f>
        <v>90.002189853531149</v>
      </c>
      <c r="S45">
        <f t="shared" ref="S45:S108" si="17">B45/1000</f>
        <v>1.0038E-3</v>
      </c>
      <c r="T45">
        <f t="shared" si="0"/>
        <v>88.745476494024658</v>
      </c>
    </row>
    <row r="46" spans="1:20" x14ac:dyDescent="0.25">
      <c r="A46">
        <f t="shared" si="1"/>
        <v>6.3310282447099864</v>
      </c>
      <c r="B46">
        <f t="shared" ref="B46:B109" si="18">B45*(1+B$42)</f>
        <v>1.00761444</v>
      </c>
      <c r="C46" t="str">
        <f t="shared" si="2"/>
        <v>1.04608327851541-27266.3266382955i</v>
      </c>
      <c r="D46" t="str">
        <f t="shared" si="3"/>
        <v>3.47812499999333-15795.2225397277i</v>
      </c>
      <c r="E46" t="str">
        <f t="shared" si="4"/>
        <v>162.469536931802+0.000752059384153442i</v>
      </c>
      <c r="F46" t="str">
        <f t="shared" si="5"/>
        <v>2.42492492492431-148228.439705721i</v>
      </c>
      <c r="G46" t="str">
        <f t="shared" si="6"/>
        <v>0.999999999999744-5.06482259576669E-07i</v>
      </c>
      <c r="H46" t="str">
        <f t="shared" si="7"/>
        <v>1129.41178526778+0.14598991900023i</v>
      </c>
      <c r="I46" t="str">
        <f t="shared" si="8"/>
        <v>68.7730370508022-472273.255141837i</v>
      </c>
      <c r="K46" t="str">
        <f t="shared" si="9"/>
        <v>0.0106249996290336-1.98118640517257E-06i</v>
      </c>
      <c r="L46" t="str">
        <f t="shared" si="10"/>
        <v>0.0000444444444444444-56.981322276013i</v>
      </c>
      <c r="M46" t="e">
        <f t="shared" si="11"/>
        <v>#DIV/0!</v>
      </c>
      <c r="N46">
        <f t="shared" si="12"/>
        <v>90.002198174973984</v>
      </c>
      <c r="O46">
        <f t="shared" si="13"/>
        <v>88.712532667553177</v>
      </c>
      <c r="P46" s="3">
        <f t="shared" si="14"/>
        <v>88.712532667553177</v>
      </c>
      <c r="Q46" s="3">
        <f t="shared" si="15"/>
        <v>-89.997801825026016</v>
      </c>
      <c r="R46">
        <f t="shared" si="16"/>
        <v>90.002198174973984</v>
      </c>
      <c r="S46">
        <f t="shared" si="17"/>
        <v>1.00761444E-3</v>
      </c>
      <c r="T46">
        <f t="shared" si="0"/>
        <v>88.712532667553177</v>
      </c>
    </row>
    <row r="47" spans="1:20" x14ac:dyDescent="0.25">
      <c r="A47">
        <f t="shared" si="1"/>
        <v>6.3550861520398847</v>
      </c>
      <c r="B47">
        <f t="shared" si="18"/>
        <v>1.011443374872</v>
      </c>
      <c r="C47" t="str">
        <f t="shared" si="2"/>
        <v>1.04608327828527-27163.1068335963i</v>
      </c>
      <c r="D47" t="str">
        <f t="shared" si="3"/>
        <v>3.47812499999328-15735.4279136924i</v>
      </c>
      <c r="E47" t="str">
        <f t="shared" si="4"/>
        <v>162.469536931573+0.000754917209907608i</v>
      </c>
      <c r="F47" t="str">
        <f t="shared" si="5"/>
        <v>2.42492492492431-147667.303950718i</v>
      </c>
      <c r="G47" t="str">
        <f t="shared" si="6"/>
        <v>0.999999999999742-5.0840689216306E-07i</v>
      </c>
      <c r="H47" t="str">
        <f t="shared" si="7"/>
        <v>1129.41178542435+0.146544680695271i</v>
      </c>
      <c r="I47" t="str">
        <f t="shared" si="8"/>
        <v>68.7730370530604-470485.410639305i</v>
      </c>
      <c r="K47" t="str">
        <f t="shared" si="9"/>
        <v>0.0106249996262089-1.98871491298131E-06i</v>
      </c>
      <c r="L47" t="str">
        <f t="shared" si="10"/>
        <v>0.0000444444444444444-56.765612946815i</v>
      </c>
      <c r="M47" t="e">
        <f t="shared" si="11"/>
        <v>#DIV/0!</v>
      </c>
      <c r="N47">
        <f t="shared" si="12"/>
        <v>90.002206528038272</v>
      </c>
      <c r="O47">
        <f t="shared" si="13"/>
        <v>88.679588841085177</v>
      </c>
      <c r="P47" s="3">
        <f t="shared" si="14"/>
        <v>88.679588841085177</v>
      </c>
      <c r="Q47" s="3">
        <f t="shared" si="15"/>
        <v>-89.997793471961728</v>
      </c>
      <c r="R47">
        <f t="shared" si="16"/>
        <v>90.002206528038272</v>
      </c>
      <c r="S47">
        <f t="shared" si="17"/>
        <v>1.0114433748720001E-3</v>
      </c>
      <c r="T47">
        <f t="shared" si="0"/>
        <v>88.679588841085177</v>
      </c>
    </row>
    <row r="48" spans="1:20" x14ac:dyDescent="0.25">
      <c r="A48">
        <f t="shared" si="1"/>
        <v>6.3792354794176367</v>
      </c>
      <c r="B48">
        <f t="shared" si="18"/>
        <v>1.0152868596965137</v>
      </c>
      <c r="C48" t="str">
        <f t="shared" si="2"/>
        <v>1.04608327805334-27060.2777793078i</v>
      </c>
      <c r="D48" t="str">
        <f t="shared" si="3"/>
        <v>3.47812499999322-15675.8596470703i</v>
      </c>
      <c r="E48" t="str">
        <f t="shared" si="4"/>
        <v>162.469536931343+0.000757785895400674i</v>
      </c>
      <c r="F48" t="str">
        <f t="shared" si="5"/>
        <v>2.42492492492429-147108.292439457i</v>
      </c>
      <c r="G48" t="str">
        <f t="shared" si="6"/>
        <v>0.99999999999974-5.10338838353278E-07i</v>
      </c>
      <c r="H48" t="str">
        <f t="shared" si="7"/>
        <v>1129.41178558211+0.147101550484788i</v>
      </c>
      <c r="I48" t="str">
        <f t="shared" si="8"/>
        <v>68.7730370553364-468704.334227355i</v>
      </c>
      <c r="K48" t="str">
        <f t="shared" si="9"/>
        <v>0.0106249996233626-1.99627202911365E-06i</v>
      </c>
      <c r="L48" t="str">
        <f t="shared" si="10"/>
        <v>0.0000444444444444444-56.550720210017i</v>
      </c>
      <c r="M48" t="e">
        <f t="shared" si="11"/>
        <v>#DIV/0!</v>
      </c>
      <c r="N48">
        <f t="shared" si="12"/>
        <v>90.002214912844238</v>
      </c>
      <c r="O48">
        <f t="shared" si="13"/>
        <v>88.646645014620475</v>
      </c>
      <c r="P48" s="3">
        <f t="shared" si="14"/>
        <v>88.646645014620475</v>
      </c>
      <c r="Q48" s="3">
        <f t="shared" si="15"/>
        <v>-89.997785087155762</v>
      </c>
      <c r="R48">
        <f t="shared" si="16"/>
        <v>90.002214912844238</v>
      </c>
      <c r="S48">
        <f t="shared" si="17"/>
        <v>1.0152868596965136E-3</v>
      </c>
      <c r="T48">
        <f t="shared" si="0"/>
        <v>88.646645014620475</v>
      </c>
    </row>
    <row r="49" spans="1:20" x14ac:dyDescent="0.25">
      <c r="A49">
        <f t="shared" si="1"/>
        <v>6.4034765742394235</v>
      </c>
      <c r="B49">
        <f t="shared" si="18"/>
        <v>1.0191449497633605</v>
      </c>
      <c r="C49" t="str">
        <f t="shared" si="2"/>
        <v>1.0460832778198-26957.8379962007i</v>
      </c>
      <c r="D49" t="str">
        <f t="shared" si="3"/>
        <v>3.47812499999318-15616.5168829521i</v>
      </c>
      <c r="E49" t="str">
        <f t="shared" si="4"/>
        <v>162.469536931111+0.000760665481899948i</v>
      </c>
      <c r="F49" t="str">
        <f t="shared" si="5"/>
        <v>2.42492492492428-146551.397130372i</v>
      </c>
      <c r="G49" t="str">
        <f t="shared" si="6"/>
        <v>0.999999999999738-5.1227812593902E-07i</v>
      </c>
      <c r="H49" t="str">
        <f t="shared" si="7"/>
        <v>1129.41178574107+0.147660536379531i</v>
      </c>
      <c r="I49" t="str">
        <f t="shared" si="8"/>
        <v>68.7730370576273-466930.000284613i</v>
      </c>
      <c r="K49" t="str">
        <f t="shared" si="9"/>
        <v>0.0106249996204948-2.00385786228114E-06i</v>
      </c>
      <c r="L49" t="str">
        <f t="shared" si="10"/>
        <v>0.0000444444444444444-56.3366409743146i</v>
      </c>
      <c r="M49" t="e">
        <f t="shared" si="11"/>
        <v>#DIV/0!</v>
      </c>
      <c r="N49">
        <f t="shared" si="12"/>
        <v>90.002223329512418</v>
      </c>
      <c r="O49">
        <f t="shared" si="13"/>
        <v>88.613701188159496</v>
      </c>
      <c r="P49" s="3">
        <f t="shared" si="14"/>
        <v>88.613701188159496</v>
      </c>
      <c r="Q49" s="3">
        <f t="shared" si="15"/>
        <v>-89.997776670487582</v>
      </c>
      <c r="R49">
        <f t="shared" si="16"/>
        <v>90.002223329512418</v>
      </c>
      <c r="S49">
        <f t="shared" si="17"/>
        <v>1.0191449497633604E-3</v>
      </c>
      <c r="T49">
        <f t="shared" si="0"/>
        <v>88.613701188159496</v>
      </c>
    </row>
    <row r="50" spans="1:20" x14ac:dyDescent="0.25">
      <c r="A50">
        <f t="shared" si="1"/>
        <v>6.4278097852215339</v>
      </c>
      <c r="B50">
        <f t="shared" si="18"/>
        <v>1.0230177005724612</v>
      </c>
      <c r="C50" t="str">
        <f t="shared" si="2"/>
        <v>1.04608327758439-26855.7860106428i</v>
      </c>
      <c r="D50" t="str">
        <f t="shared" si="3"/>
        <v>3.47812499999313-15557.398767672i</v>
      </c>
      <c r="E50" t="str">
        <f t="shared" si="4"/>
        <v>162.469536930877+0.000763556010828884i</v>
      </c>
      <c r="F50" t="str">
        <f t="shared" si="5"/>
        <v>2.42492492492429-145996.610012334i</v>
      </c>
      <c r="G50" t="str">
        <f t="shared" si="6"/>
        <v>0.999999999999736-5.14224782817587E-07i</v>
      </c>
      <c r="H50" t="str">
        <f t="shared" si="7"/>
        <v>1129.41178590125+0.148221646420714i</v>
      </c>
      <c r="I50" t="str">
        <f t="shared" si="8"/>
        <v>68.773037059938-465162.383286683i</v>
      </c>
      <c r="K50" t="str">
        <f t="shared" si="9"/>
        <v>0.010624999617605-2.01147252160845E-06i</v>
      </c>
      <c r="L50" t="str">
        <f t="shared" si="10"/>
        <v>0.0000444444444444444-56.1233721601062i</v>
      </c>
      <c r="M50" t="e">
        <f t="shared" si="11"/>
        <v>#DIV/0!</v>
      </c>
      <c r="N50">
        <f t="shared" si="12"/>
        <v>90.002231778163946</v>
      </c>
      <c r="O50">
        <f t="shared" si="13"/>
        <v>88.580757361701771</v>
      </c>
      <c r="P50" s="3">
        <f t="shared" si="14"/>
        <v>88.580757361701771</v>
      </c>
      <c r="Q50" s="3">
        <f t="shared" si="15"/>
        <v>-89.997768221836054</v>
      </c>
      <c r="R50">
        <f t="shared" si="16"/>
        <v>90.002231778163946</v>
      </c>
      <c r="S50">
        <f t="shared" si="17"/>
        <v>1.0230177005724611E-3</v>
      </c>
      <c r="T50">
        <f t="shared" si="0"/>
        <v>88.580757361701771</v>
      </c>
    </row>
    <row r="51" spans="1:20" x14ac:dyDescent="0.25">
      <c r="A51">
        <f t="shared" si="1"/>
        <v>6.4522354624053753</v>
      </c>
      <c r="B51">
        <f t="shared" si="18"/>
        <v>1.0269051678346366</v>
      </c>
      <c r="C51" t="str">
        <f t="shared" si="2"/>
        <v>1.04608327734719-26754.1203545833i</v>
      </c>
      <c r="D51" t="str">
        <f t="shared" si="3"/>
        <v>3.47812499999307-15498.5044507962i</v>
      </c>
      <c r="E51" t="str">
        <f t="shared" si="4"/>
        <v>162.469536930642+0.000766457523768772i</v>
      </c>
      <c r="F51" t="str">
        <f t="shared" si="5"/>
        <v>2.42492492492427-145443.923104546i</v>
      </c>
      <c r="G51" t="str">
        <f t="shared" si="6"/>
        <v>0.999999999999734-5.16178836992292E-07i</v>
      </c>
      <c r="H51" t="str">
        <f t="shared" si="7"/>
        <v>1129.41178606263+0.148784888680083i</v>
      </c>
      <c r="I51" t="str">
        <f t="shared" si="8"/>
        <v>68.7730370622645-463401.457805796i</v>
      </c>
      <c r="K51" t="str">
        <f t="shared" si="9"/>
        <v>0.0106249996146933-2.01911611663492E-06i</v>
      </c>
      <c r="L51" t="str">
        <f t="shared" si="10"/>
        <v>0.0000444444444444444-55.9109106994483i</v>
      </c>
      <c r="M51" t="e">
        <f t="shared" si="11"/>
        <v>#DIV/0!</v>
      </c>
      <c r="N51">
        <f t="shared" si="12"/>
        <v>90.002240258920352</v>
      </c>
      <c r="O51">
        <f t="shared" si="13"/>
        <v>88.547813535247727</v>
      </c>
      <c r="P51" s="3">
        <f t="shared" si="14"/>
        <v>88.547813535247727</v>
      </c>
      <c r="Q51" s="3">
        <f t="shared" si="15"/>
        <v>-89.997759741079648</v>
      </c>
      <c r="R51">
        <f t="shared" si="16"/>
        <v>90.002240258920352</v>
      </c>
      <c r="S51">
        <f t="shared" si="17"/>
        <v>1.0269051678346366E-3</v>
      </c>
      <c r="T51">
        <f t="shared" si="0"/>
        <v>88.547813535247727</v>
      </c>
    </row>
    <row r="52" spans="1:20" x14ac:dyDescent="0.25">
      <c r="A52">
        <f t="shared" si="1"/>
        <v>6.4767539571625168</v>
      </c>
      <c r="B52">
        <f t="shared" si="18"/>
        <v>1.0308074074724083</v>
      </c>
      <c r="C52" t="str">
        <f t="shared" si="2"/>
        <v>1.04608327710821-26652.8395655268i</v>
      </c>
      <c r="D52" t="str">
        <f t="shared" si="3"/>
        <v>3.47812499999301-15439.8330851101i</v>
      </c>
      <c r="E52" t="str">
        <f t="shared" si="4"/>
        <v>162.469536930404+0.000769370062459067i</v>
      </c>
      <c r="F52" t="str">
        <f t="shared" si="5"/>
        <v>2.42492492492426-144893.328456421i</v>
      </c>
      <c r="G52" t="str">
        <f t="shared" si="6"/>
        <v>0.999999999999732-5.18140316572862E-07i</v>
      </c>
      <c r="H52" t="str">
        <f t="shared" si="7"/>
        <v>1129.41178622526+0.149350271260073i</v>
      </c>
      <c r="I52" t="str">
        <f t="shared" si="8"/>
        <v>68.7730370646095-461647.198510464i</v>
      </c>
      <c r="K52" t="str">
        <f t="shared" si="9"/>
        <v>0.0106249996117594-2.02678875731613E-06i</v>
      </c>
      <c r="L52" t="str">
        <f t="shared" si="10"/>
        <v>0.0000444444444444444-55.6992535360115i</v>
      </c>
      <c r="M52" t="e">
        <f t="shared" si="11"/>
        <v>#DIV/0!</v>
      </c>
      <c r="N52">
        <f t="shared" si="12"/>
        <v>90.002248771903623</v>
      </c>
      <c r="O52">
        <f t="shared" si="13"/>
        <v>88.514869708797136</v>
      </c>
      <c r="P52" s="3">
        <f t="shared" si="14"/>
        <v>88.514869708797136</v>
      </c>
      <c r="Q52" s="3">
        <f t="shared" si="15"/>
        <v>-89.997751228096377</v>
      </c>
      <c r="R52">
        <f t="shared" si="16"/>
        <v>90.002248771903623</v>
      </c>
      <c r="S52">
        <f t="shared" si="17"/>
        <v>1.0308074074724084E-3</v>
      </c>
      <c r="T52">
        <f t="shared" si="0"/>
        <v>88.514869708797136</v>
      </c>
    </row>
    <row r="53" spans="1:20" x14ac:dyDescent="0.25">
      <c r="A53">
        <f t="shared" si="1"/>
        <v>6.5013656221997342</v>
      </c>
      <c r="B53">
        <f t="shared" si="18"/>
        <v>1.0347244756208034</v>
      </c>
      <c r="C53" t="str">
        <f t="shared" si="2"/>
        <v>1.04608327686736-26551.9421865158i</v>
      </c>
      <c r="D53" t="str">
        <f t="shared" si="3"/>
        <v>3.47812499999297-15381.3838266066i</v>
      </c>
      <c r="E53" t="str">
        <f t="shared" si="4"/>
        <v>162.469536930165+0.000772293668797351i</v>
      </c>
      <c r="F53" t="str">
        <f t="shared" si="5"/>
        <v>2.42492492492427-144344.818147471i</v>
      </c>
      <c r="G53" t="str">
        <f t="shared" si="6"/>
        <v>0.99999999999973-5.20109249775838E-07i</v>
      </c>
      <c r="H53" t="str">
        <f t="shared" si="7"/>
        <v>1129.41178638911+0.149917802293902i</v>
      </c>
      <c r="I53" t="str">
        <f t="shared" si="8"/>
        <v>68.773037066973-459899.580165064i</v>
      </c>
      <c r="K53" t="str">
        <f t="shared" si="9"/>
        <v>0.0106249996088032-2.03449055402551E-06i</v>
      </c>
      <c r="L53" t="str">
        <f t="shared" si="10"/>
        <v>0.0000444444444444444-55.4883976250362i</v>
      </c>
      <c r="M53" t="e">
        <f t="shared" si="11"/>
        <v>#DIV/0!</v>
      </c>
      <c r="N53">
        <f t="shared" si="12"/>
        <v>90.002257317236214</v>
      </c>
      <c r="O53">
        <f t="shared" si="13"/>
        <v>88.481925882350239</v>
      </c>
      <c r="P53" s="3">
        <f t="shared" si="14"/>
        <v>88.481925882350239</v>
      </c>
      <c r="Q53" s="3">
        <f t="shared" si="15"/>
        <v>-89.997742682763786</v>
      </c>
      <c r="R53">
        <f t="shared" si="16"/>
        <v>90.002257317236214</v>
      </c>
      <c r="S53">
        <f t="shared" si="17"/>
        <v>1.0347244756208035E-3</v>
      </c>
      <c r="T53">
        <f t="shared" si="0"/>
        <v>88.481925882350239</v>
      </c>
    </row>
    <row r="54" spans="1:20" x14ac:dyDescent="0.25">
      <c r="A54">
        <f t="shared" si="1"/>
        <v>6.5260708115640931</v>
      </c>
      <c r="B54">
        <f t="shared" si="18"/>
        <v>1.0386564286281625</v>
      </c>
      <c r="C54" t="str">
        <f t="shared" si="2"/>
        <v>1.04608327662474-26451.4267661073i</v>
      </c>
      <c r="D54" t="str">
        <f t="shared" si="3"/>
        <v>3.47812499999291-15323.1558344733i</v>
      </c>
      <c r="E54" t="str">
        <f t="shared" si="4"/>
        <v>162.469536929924+0.00077522838484107i</v>
      </c>
      <c r="F54" t="str">
        <f t="shared" si="5"/>
        <v>2.42492492492426-143798.384287189i</v>
      </c>
      <c r="G54" t="str">
        <f t="shared" si="6"/>
        <v>0.999999999999727-5.22085664924986E-07i</v>
      </c>
      <c r="H54" t="str">
        <f t="shared" si="7"/>
        <v>1129.41178655421+0.15048748994569i</v>
      </c>
      <c r="I54" t="str">
        <f t="shared" si="8"/>
        <v>68.7730370693522-458158.577629522i</v>
      </c>
      <c r="K54" t="str">
        <f t="shared" si="9"/>
        <v>0.0106249996058245-2.04222161755586E-06i</v>
      </c>
      <c r="L54" t="str">
        <f t="shared" si="10"/>
        <v>0.0000444444444444444-55.2783399332898i</v>
      </c>
      <c r="M54" t="e">
        <f t="shared" si="11"/>
        <v>#DIV/0!</v>
      </c>
      <c r="N54">
        <f t="shared" si="12"/>
        <v>90.002265895041063</v>
      </c>
      <c r="O54">
        <f t="shared" si="13"/>
        <v>88.448982055906967</v>
      </c>
      <c r="P54" s="3">
        <f t="shared" si="14"/>
        <v>88.448982055906967</v>
      </c>
      <c r="Q54" s="3">
        <f t="shared" si="15"/>
        <v>-89.997734104958937</v>
      </c>
      <c r="R54">
        <f t="shared" si="16"/>
        <v>90.002265895041063</v>
      </c>
      <c r="S54">
        <f t="shared" si="17"/>
        <v>1.0386564286281625E-3</v>
      </c>
      <c r="T54">
        <f t="shared" si="0"/>
        <v>88.448982055906967</v>
      </c>
    </row>
    <row r="55" spans="1:20" x14ac:dyDescent="0.25">
      <c r="A55">
        <f t="shared" si="1"/>
        <v>6.5508698806480368</v>
      </c>
      <c r="B55">
        <f t="shared" si="18"/>
        <v>1.0426033230569496</v>
      </c>
      <c r="C55" t="str">
        <f t="shared" si="2"/>
        <v>1.04608327638023-26351.2918583527i</v>
      </c>
      <c r="D55" t="str">
        <f t="shared" si="3"/>
        <v>3.47812499999285-15265.1482710809i</v>
      </c>
      <c r="E55" t="str">
        <f t="shared" si="4"/>
        <v>162.469536929681+0.000778174252806973i</v>
      </c>
      <c r="F55" t="str">
        <f t="shared" si="5"/>
        <v>2.42492492492426-143254.019014942i</v>
      </c>
      <c r="G55" t="str">
        <f t="shared" si="6"/>
        <v>0.999999999999725-5.24069590451699E-07i</v>
      </c>
      <c r="H55" t="str">
        <f t="shared" si="7"/>
        <v>1129.41178672058+0.151059342410596i</v>
      </c>
      <c r="I55" t="str">
        <f t="shared" si="8"/>
        <v>68.7730370717522-456424.16585894i</v>
      </c>
      <c r="K55" t="str">
        <f t="shared" si="9"/>
        <v>0.010624999602823-2.04998205912106E-06i</v>
      </c>
      <c r="L55" t="str">
        <f t="shared" si="10"/>
        <v>0.0000444444444444444-55.0690774390214i</v>
      </c>
      <c r="M55" t="e">
        <f t="shared" si="11"/>
        <v>#DIV/0!</v>
      </c>
      <c r="N55">
        <f t="shared" si="12"/>
        <v>90.002274505441576</v>
      </c>
      <c r="O55">
        <f t="shared" si="13"/>
        <v>88.416038229467148</v>
      </c>
      <c r="P55" s="3">
        <f t="shared" si="14"/>
        <v>88.416038229467148</v>
      </c>
      <c r="Q55" s="3">
        <f t="shared" si="15"/>
        <v>-89.997725494558424</v>
      </c>
      <c r="R55">
        <f t="shared" si="16"/>
        <v>90.002274505441576</v>
      </c>
      <c r="S55">
        <f t="shared" si="17"/>
        <v>1.0426033230569495E-3</v>
      </c>
      <c r="T55">
        <f t="shared" si="0"/>
        <v>88.416038229467148</v>
      </c>
    </row>
    <row r="56" spans="1:20" x14ac:dyDescent="0.25">
      <c r="A56">
        <f t="shared" si="1"/>
        <v>6.5757631861944992</v>
      </c>
      <c r="B56">
        <f t="shared" si="18"/>
        <v>1.046565215684566</v>
      </c>
      <c r="C56" t="str">
        <f t="shared" si="2"/>
        <v>1.04608327613386-26251.5360227787i</v>
      </c>
      <c r="D56" t="str">
        <f t="shared" si="3"/>
        <v>3.4781249999928-15207.3603019714i</v>
      </c>
      <c r="E56" t="str">
        <f t="shared" si="4"/>
        <v>162.469536929437+0.000781131315072116i</v>
      </c>
      <c r="F56" t="str">
        <f t="shared" si="5"/>
        <v>2.42492492492425-142711.714499852i</v>
      </c>
      <c r="G56" t="str">
        <f t="shared" si="6"/>
        <v>0.999999999999723-5.26061054895414E-07i</v>
      </c>
      <c r="H56" t="str">
        <f t="shared" si="7"/>
        <v>1129.41178688821+0.151633367914901i</v>
      </c>
      <c r="I56" t="str">
        <f t="shared" si="8"/>
        <v>68.773037074169-454696.319903213i</v>
      </c>
      <c r="K56" t="str">
        <f t="shared" si="9"/>
        <v>0.0106249995997987-2.05777199035754E-06i</v>
      </c>
      <c r="L56" t="str">
        <f t="shared" si="10"/>
        <v>0.0000444444444444444-54.8606071319201i</v>
      </c>
      <c r="M56" t="e">
        <f t="shared" si="11"/>
        <v>#DIV/0!</v>
      </c>
      <c r="N56">
        <f t="shared" si="12"/>
        <v>90.002283148561602</v>
      </c>
      <c r="O56">
        <f t="shared" si="13"/>
        <v>88.383094403031137</v>
      </c>
      <c r="P56" s="3">
        <f t="shared" si="14"/>
        <v>88.383094403031137</v>
      </c>
      <c r="Q56" s="3">
        <f t="shared" si="15"/>
        <v>-89.997716851438398</v>
      </c>
      <c r="R56">
        <f t="shared" si="16"/>
        <v>90.002283148561602</v>
      </c>
      <c r="S56">
        <f t="shared" si="17"/>
        <v>1.0465652156845659E-3</v>
      </c>
      <c r="T56">
        <f t="shared" si="0"/>
        <v>88.383094403031137</v>
      </c>
    </row>
    <row r="57" spans="1:20" x14ac:dyDescent="0.25">
      <c r="A57">
        <f t="shared" si="1"/>
        <v>6.6007510863020391</v>
      </c>
      <c r="B57">
        <f t="shared" si="18"/>
        <v>1.0505421635041674</v>
      </c>
      <c r="C57" t="str">
        <f t="shared" si="2"/>
        <v>1.0460832758856-26152.1578243635i</v>
      </c>
      <c r="D57" t="str">
        <f t="shared" si="3"/>
        <v>3.47812499999274-15149.7910958453i</v>
      </c>
      <c r="E57" t="str">
        <f t="shared" si="4"/>
        <v>162.46953692919+0.000784099614175271i</v>
      </c>
      <c r="F57" t="str">
        <f t="shared" si="5"/>
        <v>2.42492492492425-142171.462940687i</v>
      </c>
      <c r="G57" t="str">
        <f t="shared" si="6"/>
        <v>0.999999999999721-5.28060086904016E-07i</v>
      </c>
      <c r="H57" t="str">
        <f t="shared" si="7"/>
        <v>1129.41178705712+0.15220957471616i</v>
      </c>
      <c r="I57" t="str">
        <f t="shared" si="8"/>
        <v>68.773037076605-452975.014906702i</v>
      </c>
      <c r="K57" t="str">
        <f t="shared" si="9"/>
        <v>0.0106249995967514-2.06559152332601E-06i</v>
      </c>
      <c r="L57" t="str">
        <f t="shared" si="10"/>
        <v>0.0000444444444444444-54.6529260130705i</v>
      </c>
      <c r="M57" t="e">
        <f t="shared" si="11"/>
        <v>#DIV/0!</v>
      </c>
      <c r="N57">
        <f t="shared" si="12"/>
        <v>90.002291824525457</v>
      </c>
      <c r="O57">
        <f t="shared" si="13"/>
        <v>88.350150576598764</v>
      </c>
      <c r="P57" s="3">
        <f t="shared" si="14"/>
        <v>88.350150576598764</v>
      </c>
      <c r="Q57" s="3">
        <f t="shared" si="15"/>
        <v>-89.997708175474543</v>
      </c>
      <c r="R57">
        <f t="shared" si="16"/>
        <v>90.002291824525457</v>
      </c>
      <c r="S57">
        <f t="shared" si="17"/>
        <v>1.0505421635041675E-3</v>
      </c>
      <c r="T57">
        <f t="shared" si="0"/>
        <v>88.350150576598764</v>
      </c>
    </row>
    <row r="58" spans="1:20" x14ac:dyDescent="0.25">
      <c r="A58">
        <f t="shared" si="1"/>
        <v>6.6258339404299873</v>
      </c>
      <c r="B58">
        <f t="shared" si="18"/>
        <v>1.0545342237254833</v>
      </c>
      <c r="C58" t="str">
        <f t="shared" si="2"/>
        <v>1.04608327563554-26053.1558335186i</v>
      </c>
      <c r="D58" t="str">
        <f t="shared" si="3"/>
        <v>3.4781249999927-15092.4398245502i</v>
      </c>
      <c r="E58" t="str">
        <f t="shared" si="4"/>
        <v>162.469536928942+0.000787079192816079i</v>
      </c>
      <c r="F58" t="str">
        <f t="shared" si="5"/>
        <v>2.42492492492425-141633.256565747i</v>
      </c>
      <c r="G58" t="str">
        <f t="shared" si="6"/>
        <v>0.999999999999719-5.3006671523425E-07i</v>
      </c>
      <c r="H58" t="str">
        <f t="shared" si="7"/>
        <v>1129.41178722731+0.152787971103298i</v>
      </c>
      <c r="I58" t="str">
        <f t="shared" si="8"/>
        <v>68.7730370790586-451260.226107853i</v>
      </c>
      <c r="K58" t="str">
        <f t="shared" si="9"/>
        <v>0.0106249995936809-2.07344077051293E-06i</v>
      </c>
      <c r="L58" t="str">
        <f t="shared" si="10"/>
        <v>0.0000444444444444444-54.44603109491i</v>
      </c>
      <c r="M58" t="e">
        <f t="shared" si="11"/>
        <v>#DIV/0!</v>
      </c>
      <c r="N58">
        <f t="shared" si="12"/>
        <v>90.002300533457969</v>
      </c>
      <c r="O58">
        <f t="shared" si="13"/>
        <v>88.317206750170158</v>
      </c>
      <c r="P58" s="3">
        <f t="shared" si="14"/>
        <v>88.317206750170158</v>
      </c>
      <c r="Q58" s="3">
        <f t="shared" si="15"/>
        <v>-89.997699466542031</v>
      </c>
      <c r="R58">
        <f t="shared" si="16"/>
        <v>90.002300533457969</v>
      </c>
      <c r="S58">
        <f t="shared" si="17"/>
        <v>1.0545342237254834E-3</v>
      </c>
      <c r="T58">
        <f t="shared" si="0"/>
        <v>88.317206750170158</v>
      </c>
    </row>
    <row r="59" spans="1:20" x14ac:dyDescent="0.25">
      <c r="A59">
        <f t="shared" si="1"/>
        <v>6.651012109403621</v>
      </c>
      <c r="B59">
        <f t="shared" si="18"/>
        <v>1.0585414537756401</v>
      </c>
      <c r="C59" t="str">
        <f t="shared" si="2"/>
        <v>1.04608327538352-25954.528626067i</v>
      </c>
      <c r="D59" t="str">
        <f t="shared" si="3"/>
        <v>3.47812499999264-15035.305663069i</v>
      </c>
      <c r="E59" t="str">
        <f t="shared" si="4"/>
        <v>162.469536928691+0.000790070093857196i</v>
      </c>
      <c r="F59" t="str">
        <f t="shared" si="5"/>
        <v>2.42492492492423-141097.087632752i</v>
      </c>
      <c r="G59" t="str">
        <f t="shared" si="6"/>
        <v>0.999999999999717-5.32080968752139E-07i</v>
      </c>
      <c r="H59" t="str">
        <f t="shared" si="7"/>
        <v>1129.4117873988+0.153368565396744i</v>
      </c>
      <c r="I59" t="str">
        <f t="shared" si="8"/>
        <v>68.7730370815308-449551.928838857i</v>
      </c>
      <c r="K59" t="str">
        <f t="shared" si="9"/>
        <v>0.010624999590587-2.08131984483228E-06i</v>
      </c>
      <c r="L59" t="str">
        <f t="shared" si="10"/>
        <v>0.0000444444444444444-54.2399194011855i</v>
      </c>
      <c r="M59" t="e">
        <f t="shared" si="11"/>
        <v>#DIV/0!</v>
      </c>
      <c r="N59">
        <f t="shared" si="12"/>
        <v>90.002309275484421</v>
      </c>
      <c r="O59">
        <f t="shared" si="13"/>
        <v>88.284262923745274</v>
      </c>
      <c r="P59" s="3">
        <f t="shared" si="14"/>
        <v>88.284262923745274</v>
      </c>
      <c r="Q59" s="3">
        <f t="shared" si="15"/>
        <v>-89.997690724515579</v>
      </c>
      <c r="R59">
        <f t="shared" si="16"/>
        <v>90.002309275484421</v>
      </c>
      <c r="S59">
        <f t="shared" si="17"/>
        <v>1.0585414537756402E-3</v>
      </c>
      <c r="T59">
        <f t="shared" si="0"/>
        <v>88.284262923745274</v>
      </c>
    </row>
    <row r="60" spans="1:20" x14ac:dyDescent="0.25">
      <c r="A60">
        <f t="shared" si="1"/>
        <v>6.6762859554193552</v>
      </c>
      <c r="B60">
        <f t="shared" si="18"/>
        <v>1.0625639112999876</v>
      </c>
      <c r="C60" t="str">
        <f t="shared" si="2"/>
        <v>1.04608327512952-25856.2747832234i</v>
      </c>
      <c r="D60" t="str">
        <f t="shared" si="3"/>
        <v>3.47812499999257-14978.3877895074i</v>
      </c>
      <c r="E60" t="str">
        <f t="shared" si="4"/>
        <v>162.469536928439+0.000793072360323241i</v>
      </c>
      <c r="F60" t="str">
        <f t="shared" si="5"/>
        <v>2.42492492492423-140562.948428733i</v>
      </c>
      <c r="G60" t="str">
        <f t="shared" si="6"/>
        <v>0.999999999999715-5.34102876433396E-07i</v>
      </c>
      <c r="H60" t="str">
        <f t="shared" si="7"/>
        <v>1129.41178757159+0.153951365948544i</v>
      </c>
      <c r="I60" t="str">
        <f t="shared" si="8"/>
        <v>68.7730370840227-447850.098525282i</v>
      </c>
      <c r="K60" t="str">
        <f t="shared" si="9"/>
        <v>0.0106249995874696-0.0000020892288596271i</v>
      </c>
      <c r="L60" t="str">
        <f t="shared" si="10"/>
        <v>0.0000444444444444444-54.034587966911i</v>
      </c>
      <c r="M60" t="e">
        <f t="shared" si="11"/>
        <v>#DIV/0!</v>
      </c>
      <c r="N60">
        <f t="shared" si="12"/>
        <v>90.00231805073058</v>
      </c>
      <c r="O60">
        <f t="shared" si="13"/>
        <v>88.251319097324199</v>
      </c>
      <c r="P60" s="3">
        <f t="shared" si="14"/>
        <v>88.251319097324199</v>
      </c>
      <c r="Q60" s="3">
        <f t="shared" si="15"/>
        <v>-89.99768194926942</v>
      </c>
      <c r="R60">
        <f t="shared" si="16"/>
        <v>90.00231805073058</v>
      </c>
      <c r="S60">
        <f t="shared" si="17"/>
        <v>1.0625639112999876E-3</v>
      </c>
      <c r="T60">
        <f t="shared" si="0"/>
        <v>88.251319097324199</v>
      </c>
    </row>
    <row r="61" spans="1:20" x14ac:dyDescent="0.25">
      <c r="A61">
        <f t="shared" si="1"/>
        <v>6.7016558420499486</v>
      </c>
      <c r="B61">
        <f t="shared" si="18"/>
        <v>1.0666016541629275</v>
      </c>
      <c r="C61" t="str">
        <f t="shared" si="2"/>
        <v>1.04608327487368-25758.3928915729i</v>
      </c>
      <c r="D61" t="str">
        <f t="shared" si="3"/>
        <v>3.47812499999252-14921.6853850827i</v>
      </c>
      <c r="E61" t="str">
        <f t="shared" si="4"/>
        <v>162.469536928185+0.000796086035403123i</v>
      </c>
      <c r="F61" t="str">
        <f t="shared" si="5"/>
        <v>2.42492492492423-140030.831269917i</v>
      </c>
      <c r="G61" t="str">
        <f t="shared" si="6"/>
        <v>0.999999999999712-5.36132467363842E-07i</v>
      </c>
      <c r="H61" t="str">
        <f t="shared" si="7"/>
        <v>1129.4117877457+0.154536381142477i</v>
      </c>
      <c r="I61" t="str">
        <f t="shared" si="8"/>
        <v>68.7730370865329-446154.710685728i</v>
      </c>
      <c r="K61" t="str">
        <f t="shared" si="9"/>
        <v>0.0106249995843284-2.09716792867107E-06i</v>
      </c>
      <c r="L61" t="str">
        <f t="shared" si="10"/>
        <v>0.0000444444444444444-53.8300338383254i</v>
      </c>
      <c r="M61" t="e">
        <f t="shared" si="11"/>
        <v>#DIV/0!</v>
      </c>
      <c r="N61">
        <f t="shared" si="12"/>
        <v>90.00232685932265</v>
      </c>
      <c r="O61">
        <f t="shared" si="13"/>
        <v>88.218375270906861</v>
      </c>
      <c r="P61" s="3">
        <f t="shared" si="14"/>
        <v>88.218375270906861</v>
      </c>
      <c r="Q61" s="3">
        <f t="shared" si="15"/>
        <v>-89.99767314067735</v>
      </c>
      <c r="R61">
        <f t="shared" si="16"/>
        <v>90.00232685932265</v>
      </c>
      <c r="S61">
        <f t="shared" si="17"/>
        <v>1.0666016541629275E-3</v>
      </c>
      <c r="T61">
        <f t="shared" si="0"/>
        <v>88.218375270906861</v>
      </c>
    </row>
    <row r="62" spans="1:20" x14ac:dyDescent="0.25">
      <c r="A62">
        <f t="shared" si="1"/>
        <v>6.7271221342497389</v>
      </c>
      <c r="B62">
        <f t="shared" si="18"/>
        <v>1.0706547404487468</v>
      </c>
      <c r="C62" t="str">
        <f t="shared" si="2"/>
        <v>1.04608327461587-25660.8815430519i</v>
      </c>
      <c r="D62" t="str">
        <f t="shared" si="3"/>
        <v>3.47812499999247-14865.1976341119i</v>
      </c>
      <c r="E62" t="str">
        <f t="shared" si="4"/>
        <v>162.469536927929+0.000799111162449783i</v>
      </c>
      <c r="F62" t="str">
        <f t="shared" si="5"/>
        <v>2.42492492492422-139500.728501621i</v>
      </c>
      <c r="G62" t="str">
        <f t="shared" si="6"/>
        <v>0.99999999999971-5.38169770739823E-07i</v>
      </c>
      <c r="H62" t="str">
        <f t="shared" si="7"/>
        <v>1129.41178792113+0.155123619394187i</v>
      </c>
      <c r="I62" t="str">
        <f t="shared" si="8"/>
        <v>68.773037089063-444465.740931472i</v>
      </c>
      <c r="K62" t="str">
        <f t="shared" si="9"/>
        <v>0.0106249995811633-0.0000021051371661703i</v>
      </c>
      <c r="L62" t="str">
        <f t="shared" si="10"/>
        <v>0.0000444444444444444-53.6262540728486i</v>
      </c>
      <c r="M62" t="e">
        <f t="shared" si="11"/>
        <v>#DIV/0!</v>
      </c>
      <c r="N62">
        <f t="shared" si="12"/>
        <v>90.002335701387381</v>
      </c>
      <c r="O62">
        <f t="shared" si="13"/>
        <v>88.185431444493375</v>
      </c>
      <c r="P62" s="3">
        <f t="shared" si="14"/>
        <v>88.185431444493375</v>
      </c>
      <c r="Q62" s="3">
        <f t="shared" si="15"/>
        <v>-89.997664298612619</v>
      </c>
      <c r="R62">
        <f t="shared" si="16"/>
        <v>90.002335701387381</v>
      </c>
      <c r="S62">
        <f t="shared" si="17"/>
        <v>1.0706547404487467E-3</v>
      </c>
      <c r="T62">
        <f t="shared" si="0"/>
        <v>88.185431444493375</v>
      </c>
    </row>
    <row r="63" spans="1:20" x14ac:dyDescent="0.25">
      <c r="A63">
        <f t="shared" si="1"/>
        <v>6.7526851983598881</v>
      </c>
      <c r="B63">
        <f t="shared" si="18"/>
        <v>1.0747232284624519</v>
      </c>
      <c r="C63" t="str">
        <f t="shared" si="2"/>
        <v>1.04608327435609-25563.7393349269i</v>
      </c>
      <c r="D63" t="str">
        <f t="shared" si="3"/>
        <v>3.47812499999241-14808.9237239997i</v>
      </c>
      <c r="E63" t="str">
        <f t="shared" si="4"/>
        <v>162.46953692767+0.000802147784980339i</v>
      </c>
      <c r="F63" t="str">
        <f t="shared" si="5"/>
        <v>2.42492492492421-138972.632498138i</v>
      </c>
      <c r="G63" t="str">
        <f t="shared" si="6"/>
        <v>0.999999999999708-5.40214815868633E-07i</v>
      </c>
      <c r="H63" t="str">
        <f t="shared" si="7"/>
        <v>1129.4117880979+0.155713089151289i</v>
      </c>
      <c r="I63" t="str">
        <f t="shared" si="8"/>
        <v>68.7730370916112-442783.164966118i</v>
      </c>
      <c r="K63" t="str">
        <f t="shared" si="9"/>
        <v>0.0106249995779741-0.0000021131366867648i</v>
      </c>
      <c r="L63" t="str">
        <f t="shared" si="10"/>
        <v>0.0000444444444444444-53.4232457390404i</v>
      </c>
      <c r="M63" t="e">
        <f t="shared" si="11"/>
        <v>#DIV/0!</v>
      </c>
      <c r="N63">
        <f t="shared" si="12"/>
        <v>90.002344577051943</v>
      </c>
      <c r="O63">
        <f t="shared" si="13"/>
        <v>88.152487618083754</v>
      </c>
      <c r="P63" s="3">
        <f t="shared" si="14"/>
        <v>88.152487618083754</v>
      </c>
      <c r="Q63" s="3">
        <f t="shared" si="15"/>
        <v>-89.997655422948057</v>
      </c>
      <c r="R63">
        <f t="shared" si="16"/>
        <v>90.002344577051943</v>
      </c>
      <c r="S63">
        <f t="shared" si="17"/>
        <v>1.0747232284624519E-3</v>
      </c>
      <c r="T63">
        <f t="shared" si="0"/>
        <v>88.152487618083754</v>
      </c>
    </row>
    <row r="64" spans="1:20" x14ac:dyDescent="0.25">
      <c r="A64">
        <f t="shared" si="1"/>
        <v>6.778345402113656</v>
      </c>
      <c r="B64">
        <f t="shared" si="18"/>
        <v>1.0788071767306093</v>
      </c>
      <c r="C64" t="str">
        <f t="shared" si="2"/>
        <v>1.04608327409428-25466.9648697746i</v>
      </c>
      <c r="D64" t="str">
        <f t="shared" si="3"/>
        <v>3.47812499999235-14752.8628452269i</v>
      </c>
      <c r="E64" t="str">
        <f t="shared" si="4"/>
        <v>162.469536927411+0.000805195946677716i</v>
      </c>
      <c r="F64" t="str">
        <f t="shared" si="5"/>
        <v>2.42492492492422-138446.53566263i</v>
      </c>
      <c r="G64" t="str">
        <f t="shared" si="6"/>
        <v>0.999999999999706-5.42267632168933E-07i</v>
      </c>
      <c r="H64" t="str">
        <f t="shared" si="7"/>
        <v>1129.41178827602+0.156304798893511i</v>
      </c>
      <c r="I64" t="str">
        <f t="shared" si="8"/>
        <v>68.7730370941804-441106.958585246i</v>
      </c>
      <c r="K64" t="str">
        <f t="shared" si="9"/>
        <v>0.0106249995747606-0.0000021211666055303i</v>
      </c>
      <c r="L64" t="str">
        <f t="shared" si="10"/>
        <v>0.0000444444444444444-53.2210059165573i</v>
      </c>
      <c r="M64" t="e">
        <f t="shared" si="11"/>
        <v>#DIV/0!</v>
      </c>
      <c r="N64">
        <f t="shared" si="12"/>
        <v>90.002353486444008</v>
      </c>
      <c r="O64">
        <f t="shared" si="13"/>
        <v>88.119543791678026</v>
      </c>
      <c r="P64" s="3">
        <f t="shared" si="14"/>
        <v>88.119543791678026</v>
      </c>
      <c r="Q64" s="3">
        <f t="shared" si="15"/>
        <v>-89.997646513555992</v>
      </c>
      <c r="R64">
        <f t="shared" si="16"/>
        <v>90.002353486444008</v>
      </c>
      <c r="S64">
        <f t="shared" si="17"/>
        <v>1.0788071767306093E-3</v>
      </c>
      <c r="T64">
        <f t="shared" si="0"/>
        <v>88.119543791678026</v>
      </c>
    </row>
    <row r="65" spans="1:20" x14ac:dyDescent="0.25">
      <c r="A65">
        <f t="shared" si="1"/>
        <v>6.8041031146416877</v>
      </c>
      <c r="B65">
        <f t="shared" si="18"/>
        <v>1.0829066440021857</v>
      </c>
      <c r="C65" t="str">
        <f t="shared" si="2"/>
        <v>1.04608327383051-25370.5567554617i</v>
      </c>
      <c r="D65" t="str">
        <f t="shared" si="3"/>
        <v>3.47812499999229-14697.0141913391i</v>
      </c>
      <c r="E65" t="str">
        <f t="shared" si="4"/>
        <v>162.469536927148+0.000808255691391003i</v>
      </c>
      <c r="F65" t="str">
        <f t="shared" si="5"/>
        <v>2.42492492492422-137922.430427017i</v>
      </c>
      <c r="G65" t="str">
        <f t="shared" si="6"/>
        <v>0.999999999999704-5.44328249171174E-07i</v>
      </c>
      <c r="H65" t="str">
        <f t="shared" si="7"/>
        <v>1129.4117884555+0.156898757132791i</v>
      </c>
      <c r="I65" t="str">
        <f t="shared" si="8"/>
        <v>68.7730370967683-439437.097676065i</v>
      </c>
      <c r="K65" t="str">
        <f t="shared" si="9"/>
        <v>0.0106249995715226-2.12922703797971E-06i</v>
      </c>
      <c r="L65" t="str">
        <f t="shared" si="10"/>
        <v>0.0000444444444444444-53.0195316961121i</v>
      </c>
      <c r="M65" t="e">
        <f t="shared" si="11"/>
        <v>#DIV/0!</v>
      </c>
      <c r="N65">
        <f t="shared" si="12"/>
        <v>90.002362429691757</v>
      </c>
      <c r="O65">
        <f t="shared" si="13"/>
        <v>88.086599965276179</v>
      </c>
      <c r="P65" s="3">
        <f t="shared" si="14"/>
        <v>88.086599965276179</v>
      </c>
      <c r="Q65" s="3">
        <f t="shared" si="15"/>
        <v>-89.997637570308243</v>
      </c>
      <c r="R65">
        <f t="shared" si="16"/>
        <v>90.002362429691757</v>
      </c>
      <c r="S65">
        <f t="shared" si="17"/>
        <v>1.0829066440021858E-3</v>
      </c>
      <c r="T65">
        <f t="shared" si="0"/>
        <v>88.086599965276179</v>
      </c>
    </row>
    <row r="66" spans="1:20" x14ac:dyDescent="0.25">
      <c r="A66">
        <f t="shared" si="1"/>
        <v>6.8299587064773268</v>
      </c>
      <c r="B66">
        <f t="shared" si="18"/>
        <v>1.087021689249394</v>
      </c>
      <c r="C66" t="str">
        <f t="shared" si="2"/>
        <v>1.04608327356473-25274.5136051255i</v>
      </c>
      <c r="D66" t="str">
        <f t="shared" si="3"/>
        <v>3.47812499999223-14641.3769589346i</v>
      </c>
      <c r="E66" t="str">
        <f t="shared" si="4"/>
        <v>162.469536926884+0.00081132706313561i</v>
      </c>
      <c r="F66" t="str">
        <f t="shared" si="5"/>
        <v>2.4249249249242-137400.30925187i</v>
      </c>
      <c r="G66" t="str">
        <f t="shared" si="6"/>
        <v>0.999999999999701-5.46396696518023E-07i</v>
      </c>
      <c r="H66" t="str">
        <f t="shared" si="7"/>
        <v>1129.41178863634+0.15749497241342i</v>
      </c>
      <c r="I66" t="str">
        <f t="shared" si="8"/>
        <v>68.7730370993759-437773.558217061i</v>
      </c>
      <c r="K66" t="str">
        <f t="shared" si="9"/>
        <v>0.01062499956826-2.13731810006499E-06i</v>
      </c>
      <c r="L66" t="str">
        <f t="shared" si="10"/>
        <v>0.0000444444444444444-52.8188201794302i</v>
      </c>
      <c r="M66" t="e">
        <f t="shared" si="11"/>
        <v>#DIV/0!</v>
      </c>
      <c r="N66">
        <f t="shared" si="12"/>
        <v>90.002371406923857</v>
      </c>
      <c r="O66">
        <f t="shared" si="13"/>
        <v>88.053656138878367</v>
      </c>
      <c r="P66" s="3">
        <f t="shared" si="14"/>
        <v>88.053656138878367</v>
      </c>
      <c r="Q66" s="3">
        <f t="shared" si="15"/>
        <v>-89.997628593076143</v>
      </c>
      <c r="R66">
        <f t="shared" si="16"/>
        <v>90.002371406923857</v>
      </c>
      <c r="S66">
        <f t="shared" si="17"/>
        <v>1.087021689249394E-3</v>
      </c>
      <c r="T66">
        <f t="shared" si="0"/>
        <v>88.053656138878367</v>
      </c>
    </row>
    <row r="67" spans="1:20" x14ac:dyDescent="0.25">
      <c r="A67">
        <f t="shared" si="1"/>
        <v>6.8559125495619408</v>
      </c>
      <c r="B67">
        <f t="shared" si="18"/>
        <v>1.0911523716685418</v>
      </c>
      <c r="C67" t="str">
        <f t="shared" si="2"/>
        <v>1.046083273297-25178.8340371528i</v>
      </c>
      <c r="D67" t="str">
        <f t="shared" si="3"/>
        <v>3.47812499999218-14585.9503476531i</v>
      </c>
      <c r="E67" t="str">
        <f t="shared" si="4"/>
        <v>162.469536926618+0.000814410106094152i</v>
      </c>
      <c r="F67" t="str">
        <f t="shared" si="5"/>
        <v>2.42492492492419-136880.1646263i</v>
      </c>
      <c r="G67" t="str">
        <f t="shared" si="6"/>
        <v>0.999999999999699-5.4847300396479E-07i</v>
      </c>
      <c r="H67" t="str">
        <f t="shared" si="7"/>
        <v>1129.41178881855+0.158093453312153i</v>
      </c>
      <c r="I67" t="str">
        <f t="shared" si="8"/>
        <v>68.7730371020021-436116.316277661i</v>
      </c>
      <c r="K67" t="str">
        <f t="shared" si="9"/>
        <v>0.0106249995649726-2.14543990817864E-06i</v>
      </c>
      <c r="L67" t="str">
        <f t="shared" si="10"/>
        <v>0.0000444444444444444-52.6188684792094i</v>
      </c>
      <c r="M67" t="e">
        <f t="shared" si="11"/>
        <v>#DIV/0!</v>
      </c>
      <c r="N67">
        <f t="shared" si="12"/>
        <v>90.002380418269411</v>
      </c>
      <c r="O67">
        <f t="shared" si="13"/>
        <v>88.020712312484548</v>
      </c>
      <c r="P67" s="3">
        <f t="shared" si="14"/>
        <v>88.020712312484548</v>
      </c>
      <c r="Q67" s="3">
        <f t="shared" si="15"/>
        <v>-89.997619581730589</v>
      </c>
      <c r="R67">
        <f t="shared" si="16"/>
        <v>90.002380418269411</v>
      </c>
      <c r="S67">
        <f t="shared" si="17"/>
        <v>1.0911523716685418E-3</v>
      </c>
      <c r="T67">
        <f t="shared" si="0"/>
        <v>88.020712312484548</v>
      </c>
    </row>
    <row r="68" spans="1:20" x14ac:dyDescent="0.25">
      <c r="A68">
        <f t="shared" si="1"/>
        <v>6.881965017250276</v>
      </c>
      <c r="B68">
        <f t="shared" si="18"/>
        <v>1.0952987506808822</v>
      </c>
      <c r="C68" t="str">
        <f t="shared" si="2"/>
        <v>1.04608327302714-25083.5166751609i</v>
      </c>
      <c r="D68" t="str">
        <f t="shared" si="3"/>
        <v>3.47812499999212-14530.7335601642i</v>
      </c>
      <c r="E68" t="str">
        <f t="shared" si="4"/>
        <v>162.469536926351+0.000817504864617061i</v>
      </c>
      <c r="F68" t="str">
        <f t="shared" si="5"/>
        <v>2.42492492492419-136361.989067852i</v>
      </c>
      <c r="G68" t="str">
        <f t="shared" si="6"/>
        <v>0.999999999999697-5.50557201379855E-07i</v>
      </c>
      <c r="H68" t="str">
        <f t="shared" si="7"/>
        <v>1129.41178900215+0.158694208438345i</v>
      </c>
      <c r="I68" t="str">
        <f t="shared" si="8"/>
        <v>68.7730371046496-434465.348017886i</v>
      </c>
      <c r="K68" t="str">
        <f t="shared" si="9"/>
        <v>0.0106249995616601-0.0000021535925791555i</v>
      </c>
      <c r="L68" t="str">
        <f t="shared" si="10"/>
        <v>0.0000444444444444444-52.4196737190768i</v>
      </c>
      <c r="M68" t="e">
        <f t="shared" si="11"/>
        <v>#DIV/0!</v>
      </c>
      <c r="N68">
        <f t="shared" si="12"/>
        <v>90.00238946385808</v>
      </c>
      <c r="O68">
        <f t="shared" si="13"/>
        <v>87.987768486094751</v>
      </c>
      <c r="P68" s="3">
        <f t="shared" si="14"/>
        <v>87.987768486094751</v>
      </c>
      <c r="Q68" s="3">
        <f t="shared" si="15"/>
        <v>-89.99761053614192</v>
      </c>
      <c r="R68">
        <f t="shared" si="16"/>
        <v>90.00238946385808</v>
      </c>
      <c r="S68">
        <f t="shared" si="17"/>
        <v>1.0952987506808822E-3</v>
      </c>
      <c r="T68">
        <f t="shared" si="0"/>
        <v>87.987768486094751</v>
      </c>
    </row>
    <row r="69" spans="1:20" x14ac:dyDescent="0.25">
      <c r="A69">
        <f t="shared" si="1"/>
        <v>6.9081164843158271</v>
      </c>
      <c r="B69">
        <f t="shared" si="18"/>
        <v>1.0994608859334696</v>
      </c>
      <c r="C69" t="str">
        <f t="shared" si="2"/>
        <v>1.04608327275524-24988.5601479774i</v>
      </c>
      <c r="D69" t="str">
        <f t="shared" si="3"/>
        <v>3.47812499999206-14475.7258021559i</v>
      </c>
      <c r="E69" t="str">
        <f t="shared" si="4"/>
        <v>162.469536926081+0.000820611383223782i</v>
      </c>
      <c r="F69" t="str">
        <f t="shared" si="5"/>
        <v>2.42492492492419-135845.775122398i</v>
      </c>
      <c r="G69" t="str">
        <f t="shared" si="6"/>
        <v>0.999999999999695-5.52649318745097E-07i</v>
      </c>
      <c r="H69" t="str">
        <f t="shared" si="7"/>
        <v>1129.41178918715+0.159297246434057i</v>
      </c>
      <c r="I69" t="str">
        <f t="shared" si="8"/>
        <v>68.7730371073175-432820.629688007i</v>
      </c>
      <c r="K69" t="str">
        <f t="shared" si="9"/>
        <v>0.0106249995583224-2.16177623027435E-06i</v>
      </c>
      <c r="L69" t="str">
        <f t="shared" si="10"/>
        <v>0.0000444444444444444-52.2212330335493i</v>
      </c>
      <c r="M69" t="e">
        <f t="shared" si="11"/>
        <v>#DIV/0!</v>
      </c>
      <c r="N69">
        <f t="shared" si="12"/>
        <v>90.002398543819965</v>
      </c>
      <c r="O69">
        <f t="shared" si="13"/>
        <v>87.954824659708947</v>
      </c>
      <c r="P69" s="3">
        <f t="shared" si="14"/>
        <v>87.954824659708947</v>
      </c>
      <c r="Q69" s="3">
        <f t="shared" si="15"/>
        <v>-89.997601456180035</v>
      </c>
      <c r="R69">
        <f t="shared" si="16"/>
        <v>90.002398543819965</v>
      </c>
      <c r="S69">
        <f t="shared" si="17"/>
        <v>1.0994608859334696E-3</v>
      </c>
      <c r="T69">
        <f t="shared" si="0"/>
        <v>87.954824659708947</v>
      </c>
    </row>
    <row r="70" spans="1:20" x14ac:dyDescent="0.25">
      <c r="A70">
        <f t="shared" si="1"/>
        <v>6.9343673269562274</v>
      </c>
      <c r="B70">
        <f t="shared" si="18"/>
        <v>1.1036388373000168</v>
      </c>
      <c r="C70" t="str">
        <f t="shared" si="2"/>
        <v>1.04608327248127-24893.9630896205i</v>
      </c>
      <c r="D70" t="str">
        <f t="shared" si="3"/>
        <v>3.478124999992-14420.926282323i</v>
      </c>
      <c r="E70" t="str">
        <f t="shared" si="4"/>
        <v>162.469536925809+0.00082372970660277i</v>
      </c>
      <c r="F70" t="str">
        <f t="shared" si="5"/>
        <v>2.42492492492418-135331.515364024i</v>
      </c>
      <c r="G70" t="str">
        <f t="shared" si="6"/>
        <v>0.999999999999692-5.54749386156327E-07i</v>
      </c>
      <c r="H70" t="str">
        <f t="shared" si="7"/>
        <v>1129.41178937357+0.159902575974198i</v>
      </c>
      <c r="I70" t="str">
        <f t="shared" si="8"/>
        <v>68.7730371100062-431182.137628193i</v>
      </c>
      <c r="K70" t="str">
        <f t="shared" si="9"/>
        <v>0.0106249995549592-2.16999097925966E-06i</v>
      </c>
      <c r="L70" t="str">
        <f t="shared" si="10"/>
        <v>0.0000444444444444444-52.0235435679909i</v>
      </c>
      <c r="M70" t="e">
        <f t="shared" si="11"/>
        <v>#DIV/0!</v>
      </c>
      <c r="N70">
        <f t="shared" si="12"/>
        <v>90.002407658285719</v>
      </c>
      <c r="O70">
        <f t="shared" si="13"/>
        <v>87.921880833327094</v>
      </c>
      <c r="P70" s="3">
        <f t="shared" si="14"/>
        <v>87.921880833327094</v>
      </c>
      <c r="Q70" s="3">
        <f t="shared" si="15"/>
        <v>-89.997592341714281</v>
      </c>
      <c r="R70">
        <f t="shared" si="16"/>
        <v>90.002407658285719</v>
      </c>
      <c r="S70">
        <f t="shared" si="17"/>
        <v>1.1036388373000167E-3</v>
      </c>
      <c r="T70">
        <f t="shared" si="0"/>
        <v>87.921880833327094</v>
      </c>
    </row>
    <row r="71" spans="1:20" x14ac:dyDescent="0.25">
      <c r="A71">
        <f t="shared" si="1"/>
        <v>6.9607179227986613</v>
      </c>
      <c r="B71">
        <f t="shared" si="18"/>
        <v>1.1078326648817569</v>
      </c>
      <c r="C71" t="str">
        <f t="shared" si="2"/>
        <v>1.04608327220522-24799.7241392808i</v>
      </c>
      <c r="D71" t="str">
        <f t="shared" si="3"/>
        <v>3.47812499999193-14366.3342123563i</v>
      </c>
      <c r="E71" t="str">
        <f t="shared" si="4"/>
        <v>162.469536925535+0.000826859879611984i</v>
      </c>
      <c r="F71" t="str">
        <f t="shared" si="5"/>
        <v>2.42492492492417-134819.202394934i</v>
      </c>
      <c r="G71" t="str">
        <f t="shared" si="6"/>
        <v>0.99999999999969-5.5685743382372E-07i</v>
      </c>
      <c r="H71" t="str">
        <f t="shared" si="7"/>
        <v>1129.4117895614+0.160510205766629i</v>
      </c>
      <c r="I71" t="str">
        <f t="shared" si="8"/>
        <v>68.7730371127142-429549.848268187i</v>
      </c>
      <c r="K71" t="str">
        <f t="shared" si="9"/>
        <v>0.0106249995515705-2.17823694428321E-06i</v>
      </c>
      <c r="L71" t="str">
        <f t="shared" si="10"/>
        <v>0.0000444444444444444-51.8266024785724i</v>
      </c>
      <c r="M71" t="e">
        <f t="shared" si="11"/>
        <v>#DIV/0!</v>
      </c>
      <c r="N71">
        <f t="shared" si="12"/>
        <v>90.00241680738641</v>
      </c>
      <c r="O71">
        <f t="shared" si="13"/>
        <v>87.888937006949561</v>
      </c>
      <c r="P71" s="3">
        <f t="shared" si="14"/>
        <v>87.888937006949561</v>
      </c>
      <c r="Q71" s="3">
        <f t="shared" si="15"/>
        <v>-89.99758319261359</v>
      </c>
      <c r="R71">
        <f t="shared" si="16"/>
        <v>90.00241680738641</v>
      </c>
      <c r="S71">
        <f t="shared" si="17"/>
        <v>1.1078326648817569E-3</v>
      </c>
      <c r="T71">
        <f t="shared" si="0"/>
        <v>87.888937006949561</v>
      </c>
    </row>
    <row r="72" spans="1:20" x14ac:dyDescent="0.25">
      <c r="A72">
        <f t="shared" si="1"/>
        <v>6.9871686509052955</v>
      </c>
      <c r="B72">
        <f t="shared" si="18"/>
        <v>1.1120424290083075</v>
      </c>
      <c r="C72" t="str">
        <f t="shared" si="2"/>
        <v>1.04608327192702-24705.8419412982i</v>
      </c>
      <c r="D72" t="str">
        <f t="shared" si="3"/>
        <v>3.47812499999187-14311.9488069303i</v>
      </c>
      <c r="E72" t="str">
        <f t="shared" si="4"/>
        <v>162.469536925258+0.000830001947279913i</v>
      </c>
      <c r="F72" t="str">
        <f t="shared" si="5"/>
        <v>2.42492492492416-134308.828845332i</v>
      </c>
      <c r="G72" t="str">
        <f t="shared" si="6"/>
        <v>0.999999999999688-5.58973492072249E-07i</v>
      </c>
      <c r="H72" t="str">
        <f t="shared" si="7"/>
        <v>1129.41178975067+0.161120144552317i</v>
      </c>
      <c r="I72" t="str">
        <f t="shared" si="8"/>
        <v>68.7730371154439-427923.738126962i</v>
      </c>
      <c r="K72" t="str">
        <f t="shared" si="9"/>
        <v>0.0106249995481559-2.18651424396587E-06i</v>
      </c>
      <c r="L72" t="str">
        <f t="shared" si="10"/>
        <v>0.0000444444444444444-51.6304069322299i</v>
      </c>
      <c r="M72" t="e">
        <f t="shared" si="11"/>
        <v>#DIV/0!</v>
      </c>
      <c r="N72">
        <f t="shared" si="12"/>
        <v>90.002425991253702</v>
      </c>
      <c r="O72">
        <f t="shared" si="13"/>
        <v>87.855993180575993</v>
      </c>
      <c r="P72" s="3">
        <f t="shared" si="14"/>
        <v>87.855993180575993</v>
      </c>
      <c r="Q72" s="3">
        <f t="shared" si="15"/>
        <v>-89.997574008746298</v>
      </c>
      <c r="R72">
        <f t="shared" si="16"/>
        <v>90.002425991253702</v>
      </c>
      <c r="S72">
        <f t="shared" si="17"/>
        <v>1.1120424290083075E-3</v>
      </c>
      <c r="T72">
        <f t="shared" si="0"/>
        <v>87.855993180575993</v>
      </c>
    </row>
    <row r="73" spans="1:20" x14ac:dyDescent="0.25">
      <c r="A73">
        <f t="shared" si="1"/>
        <v>7.0137198917787362</v>
      </c>
      <c r="B73">
        <f t="shared" si="18"/>
        <v>1.1162681902385392</v>
      </c>
      <c r="C73" t="str">
        <f t="shared" si="2"/>
        <v>1.04608327164678-24612.3151451464i</v>
      </c>
      <c r="D73" t="str">
        <f t="shared" si="3"/>
        <v>3.47812499999181-14257.7692836927i</v>
      </c>
      <c r="E73" t="str">
        <f t="shared" si="4"/>
        <v>162.469536924979+0.000833155954806615i</v>
      </c>
      <c r="F73" t="str">
        <f t="shared" si="5"/>
        <v>2.42492492492417-133800.387373324i</v>
      </c>
      <c r="G73" t="str">
        <f t="shared" si="6"/>
        <v>0.999999999999685-5.61097591342122E-07i</v>
      </c>
      <c r="H73" t="str">
        <f t="shared" si="7"/>
        <v>1129.41178994136+0.161732401105432i</v>
      </c>
      <c r="I73" t="str">
        <f t="shared" si="8"/>
        <v>68.7730371181937-426303.783812367i</v>
      </c>
      <c r="K73" t="str">
        <f t="shared" si="9"/>
        <v>0.0106249995447154-2.19482299737926E-06i</v>
      </c>
      <c r="L73" t="str">
        <f t="shared" si="10"/>
        <v>0.0000444444444444444-51.4349541066247i</v>
      </c>
      <c r="M73" t="e">
        <f t="shared" si="11"/>
        <v>#DIV/0!</v>
      </c>
      <c r="N73">
        <f t="shared" si="12"/>
        <v>90.002435210019669</v>
      </c>
      <c r="O73">
        <f t="shared" si="13"/>
        <v>87.823049354206631</v>
      </c>
      <c r="P73" s="3">
        <f t="shared" si="14"/>
        <v>87.823049354206631</v>
      </c>
      <c r="Q73" s="3">
        <f t="shared" si="15"/>
        <v>-89.997564789980331</v>
      </c>
      <c r="R73">
        <f t="shared" si="16"/>
        <v>90.002435210019669</v>
      </c>
      <c r="S73">
        <f t="shared" si="17"/>
        <v>1.1162681902385392E-3</v>
      </c>
      <c r="T73">
        <f t="shared" si="0"/>
        <v>87.823049354206631</v>
      </c>
    </row>
    <row r="74" spans="1:20" x14ac:dyDescent="0.25">
      <c r="A74">
        <f t="shared" si="1"/>
        <v>7.0403720273674963</v>
      </c>
      <c r="B74">
        <f t="shared" si="18"/>
        <v>1.1205100093614457</v>
      </c>
      <c r="C74" t="str">
        <f t="shared" si="2"/>
        <v>1.04608327136441-24519.1424054112i</v>
      </c>
      <c r="D74" t="str">
        <f t="shared" si="3"/>
        <v>3.47812499999174-14203.794863253i</v>
      </c>
      <c r="E74" t="str">
        <f t="shared" si="4"/>
        <v>162.469536924699+0.000836321947563216i</v>
      </c>
      <c r="F74" t="str">
        <f t="shared" si="5"/>
        <v>2.42492492492415-133293.870664808i</v>
      </c>
      <c r="G74" t="str">
        <f t="shared" si="6"/>
        <v>0.999999999999683-5.63229762189221E-07i</v>
      </c>
      <c r="H74" t="str">
        <f t="shared" si="7"/>
        <v>1129.41179013351+0.162346984233491i</v>
      </c>
      <c r="I74" t="str">
        <f t="shared" si="8"/>
        <v>68.7730371209636-424689.962020824i</v>
      </c>
      <c r="K74" t="str">
        <f t="shared" si="9"/>
        <v>0.0106249995412487-2.20316332404743E-06i</v>
      </c>
      <c r="L74" t="str">
        <f t="shared" si="10"/>
        <v>0.0000444444444444444-51.2402411901024i</v>
      </c>
      <c r="M74" t="e">
        <f t="shared" si="11"/>
        <v>#DIV/0!</v>
      </c>
      <c r="N74">
        <f t="shared" si="12"/>
        <v>90.002444463816929</v>
      </c>
      <c r="O74">
        <f t="shared" si="13"/>
        <v>87.790105527841575</v>
      </c>
      <c r="P74" s="3">
        <f t="shared" si="14"/>
        <v>87.790105527841575</v>
      </c>
      <c r="Q74" s="3">
        <f t="shared" si="15"/>
        <v>-89.997555536183071</v>
      </c>
      <c r="R74">
        <f t="shared" si="16"/>
        <v>90.002444463816929</v>
      </c>
      <c r="S74">
        <f t="shared" si="17"/>
        <v>1.1205100093614458E-3</v>
      </c>
      <c r="T74">
        <f t="shared" si="0"/>
        <v>87.790105527841575</v>
      </c>
    </row>
    <row r="75" spans="1:20" x14ac:dyDescent="0.25">
      <c r="A75">
        <f t="shared" si="1"/>
        <v>7.0671254410714939</v>
      </c>
      <c r="B75">
        <f t="shared" si="18"/>
        <v>1.1247679473970194</v>
      </c>
      <c r="C75" t="str">
        <f t="shared" si="2"/>
        <v>1.04608327107987-24426.3223817707i</v>
      </c>
      <c r="D75" t="str">
        <f t="shared" si="3"/>
        <v>3.47812499999169-14150.0247691709i</v>
      </c>
      <c r="E75" t="str">
        <f t="shared" si="4"/>
        <v>162.469536924416+0.000839499971093858i</v>
      </c>
      <c r="F75" t="str">
        <f t="shared" si="5"/>
        <v>2.42492492492416-132789.271433371i</v>
      </c>
      <c r="G75" t="str">
        <f t="shared" si="6"/>
        <v>0.99999999999968-5.65370035285539E-07i</v>
      </c>
      <c r="H75" t="str">
        <f t="shared" si="7"/>
        <v>1129.41179032714+0.162963902777484i</v>
      </c>
      <c r="I75" t="str">
        <f t="shared" si="8"/>
        <v>68.7730371237558-423082.249536969i</v>
      </c>
      <c r="K75" t="str">
        <f t="shared" si="9"/>
        <v>0.0106249995377555-2.21153534394869E-06i</v>
      </c>
      <c r="L75" t="str">
        <f t="shared" si="10"/>
        <v>0.0000444444444444444-51.0462653816521i</v>
      </c>
      <c r="M75" t="e">
        <f t="shared" si="11"/>
        <v>#DIV/0!</v>
      </c>
      <c r="N75">
        <f t="shared" si="12"/>
        <v>90.002453752778607</v>
      </c>
      <c r="O75">
        <f t="shared" si="13"/>
        <v>87.757161701480584</v>
      </c>
      <c r="P75" s="3">
        <f t="shared" si="14"/>
        <v>87.757161701480584</v>
      </c>
      <c r="Q75" s="3">
        <f t="shared" si="15"/>
        <v>-89.997546247221393</v>
      </c>
      <c r="R75">
        <f t="shared" si="16"/>
        <v>90.002453752778607</v>
      </c>
      <c r="S75">
        <f t="shared" si="17"/>
        <v>1.1247679473970194E-3</v>
      </c>
      <c r="T75">
        <f t="shared" si="0"/>
        <v>87.757161701480584</v>
      </c>
    </row>
    <row r="76" spans="1:20" x14ac:dyDescent="0.25">
      <c r="A76">
        <f t="shared" si="1"/>
        <v>7.0939805177475659</v>
      </c>
      <c r="B76">
        <f t="shared" si="18"/>
        <v>1.1290420655971281</v>
      </c>
      <c r="C76" t="str">
        <f t="shared" si="2"/>
        <v>1.04608327079311-24333.8537389787i</v>
      </c>
      <c r="D76" t="str">
        <f t="shared" si="3"/>
        <v>3.47812499999162-14096.4582279457i</v>
      </c>
      <c r="E76" t="str">
        <f t="shared" si="4"/>
        <v>162.469536924132+0.000842690071115266i</v>
      </c>
      <c r="F76" t="str">
        <f t="shared" si="5"/>
        <v>2.42492492492414-132286.582420185i</v>
      </c>
      <c r="G76" t="str">
        <f t="shared" si="6"/>
        <v>0.999999999999678-5.67518441419622E-07i</v>
      </c>
      <c r="H76" t="str">
        <f t="shared" si="7"/>
        <v>1129.41179052223+0.163583165611987i</v>
      </c>
      <c r="I76" t="str">
        <f t="shared" si="8"/>
        <v>68.7730371265688-421480.623233309i</v>
      </c>
      <c r="K76" t="str">
        <f t="shared" si="9"/>
        <v>0.0106249995342358-2.21993917751723E-06i</v>
      </c>
      <c r="L76" t="str">
        <f t="shared" si="10"/>
        <v>0.0000444444444444444-50.8530238908667i</v>
      </c>
      <c r="M76" t="e">
        <f t="shared" si="11"/>
        <v>#DIV/0!</v>
      </c>
      <c r="N76">
        <f t="shared" si="12"/>
        <v>90.002463077038328</v>
      </c>
      <c r="O76">
        <f t="shared" si="13"/>
        <v>87.724217875124026</v>
      </c>
      <c r="P76" s="3">
        <f t="shared" si="14"/>
        <v>87.724217875124026</v>
      </c>
      <c r="Q76" s="3">
        <f t="shared" si="15"/>
        <v>-89.997536922961672</v>
      </c>
      <c r="R76">
        <f t="shared" si="16"/>
        <v>90.002463077038328</v>
      </c>
      <c r="S76">
        <f t="shared" si="17"/>
        <v>1.129042065597128E-3</v>
      </c>
      <c r="T76">
        <f t="shared" si="0"/>
        <v>87.724217875124026</v>
      </c>
    </row>
    <row r="77" spans="1:20" x14ac:dyDescent="0.25">
      <c r="A77">
        <f t="shared" si="1"/>
        <v>7.1209376437150071</v>
      </c>
      <c r="B77">
        <f t="shared" si="18"/>
        <v>1.1333324254463972</v>
      </c>
      <c r="C77" t="str">
        <f t="shared" si="2"/>
        <v>1.04608327050427-24241.7351468419i</v>
      </c>
      <c r="D77" t="str">
        <f t="shared" si="3"/>
        <v>3.47812499999156-14043.0944690045i</v>
      </c>
      <c r="E77" t="str">
        <f t="shared" si="4"/>
        <v>162.469536923845+0.000845892293518323i</v>
      </c>
      <c r="F77" t="str">
        <f t="shared" si="5"/>
        <v>2.42492492492413-131785.796393899i</v>
      </c>
      <c r="G77" t="str">
        <f t="shared" si="6"/>
        <v>0.999999999999675-5.69675011497016E-07i</v>
      </c>
      <c r="H77" t="str">
        <f t="shared" si="7"/>
        <v>1129.4117907188+0.164204781645306i</v>
      </c>
      <c r="I77" t="str">
        <f t="shared" si="8"/>
        <v>68.7730371294031-419885.060069914i</v>
      </c>
      <c r="K77" t="str">
        <f t="shared" si="9"/>
        <v>0.0106249995306893-2.22837494564487E-06i</v>
      </c>
      <c r="L77" t="str">
        <f t="shared" si="10"/>
        <v>0.0000444444444444444-50.6605139379028i</v>
      </c>
      <c r="M77" t="e">
        <f t="shared" si="11"/>
        <v>#DIV/0!</v>
      </c>
      <c r="N77">
        <f t="shared" si="12"/>
        <v>90.002472436730244</v>
      </c>
      <c r="O77">
        <f t="shared" si="13"/>
        <v>87.691274048771675</v>
      </c>
      <c r="P77" s="3">
        <f t="shared" si="14"/>
        <v>87.691274048771675</v>
      </c>
      <c r="Q77" s="3">
        <f t="shared" si="15"/>
        <v>-89.997527563269756</v>
      </c>
      <c r="R77">
        <f t="shared" si="16"/>
        <v>90.002472436730244</v>
      </c>
      <c r="S77">
        <f t="shared" si="17"/>
        <v>1.1333324254463972E-3</v>
      </c>
      <c r="T77">
        <f t="shared" si="0"/>
        <v>87.691274048771675</v>
      </c>
    </row>
    <row r="78" spans="1:20" x14ac:dyDescent="0.25">
      <c r="A78">
        <f t="shared" si="1"/>
        <v>7.1479972067611239</v>
      </c>
      <c r="B78">
        <f t="shared" si="18"/>
        <v>1.1376390886630936</v>
      </c>
      <c r="C78" t="str">
        <f t="shared" si="2"/>
        <v>1.04608327021314-24149.9652802038i</v>
      </c>
      <c r="D78" t="str">
        <f t="shared" si="3"/>
        <v>3.47812499999149-13989.932724692i</v>
      </c>
      <c r="E78" t="str">
        <f t="shared" si="4"/>
        <v>162.469536923556+0.000849106684368173i</v>
      </c>
      <c r="F78" t="str">
        <f t="shared" si="5"/>
        <v>2.42492492492413-131286.906150537i</v>
      </c>
      <c r="G78" t="str">
        <f t="shared" si="6"/>
        <v>0.999999999999673-5.71839776540703E-07i</v>
      </c>
      <c r="H78" t="str">
        <f t="shared" si="7"/>
        <v>1129.41179091688+0.164828759819599i</v>
      </c>
      <c r="I78" t="str">
        <f t="shared" si="8"/>
        <v>68.7730371322594-418295.537094076i</v>
      </c>
      <c r="K78" t="str">
        <f t="shared" si="9"/>
        <v>0.0106249995271157-2.23684276968284E-06i</v>
      </c>
      <c r="L78" t="str">
        <f t="shared" si="10"/>
        <v>0.0000444444444444444-50.4687327534398i</v>
      </c>
      <c r="M78" t="e">
        <f t="shared" si="11"/>
        <v>#DIV/0!</v>
      </c>
      <c r="N78">
        <f t="shared" si="12"/>
        <v>90.002481831988973</v>
      </c>
      <c r="O78">
        <f t="shared" si="13"/>
        <v>87.658330222423672</v>
      </c>
      <c r="P78" s="3">
        <f t="shared" si="14"/>
        <v>87.658330222423672</v>
      </c>
      <c r="Q78" s="3">
        <f t="shared" si="15"/>
        <v>-89.997518168011027</v>
      </c>
      <c r="R78">
        <f t="shared" si="16"/>
        <v>90.002481831988973</v>
      </c>
      <c r="S78">
        <f t="shared" si="17"/>
        <v>1.1376390886630935E-3</v>
      </c>
      <c r="T78">
        <f t="shared" si="0"/>
        <v>87.658330222423672</v>
      </c>
    </row>
    <row r="79" spans="1:20" x14ac:dyDescent="0.25">
      <c r="A79">
        <f t="shared" si="1"/>
        <v>7.1751595961468171</v>
      </c>
      <c r="B79">
        <f t="shared" si="18"/>
        <v>1.1419621172000134</v>
      </c>
      <c r="C79" t="str">
        <f t="shared" si="2"/>
        <v>1.04608326991986-24058.5428189239i</v>
      </c>
      <c r="D79" t="str">
        <f t="shared" si="3"/>
        <v>3.47812499999144-13936.9722302584i</v>
      </c>
      <c r="E79" t="str">
        <f t="shared" si="4"/>
        <v>162.469536923264+0.000852333289904696i</v>
      </c>
      <c r="F79" t="str">
        <f t="shared" si="5"/>
        <v>2.42492492492412-130789.904513397i</v>
      </c>
      <c r="G79" t="str">
        <f t="shared" si="6"/>
        <v>0.99999999999967-5.74012767691556E-07i</v>
      </c>
      <c r="H79" t="str">
        <f t="shared" si="7"/>
        <v>1129.41179111646+0.165455109111i</v>
      </c>
      <c r="I79" t="str">
        <f t="shared" si="8"/>
        <v>68.7730371351375-416712.031439971i</v>
      </c>
      <c r="K79" t="str">
        <f t="shared" si="9"/>
        <v>0.010624999523515-2.24534277144353E-06i</v>
      </c>
      <c r="L79" t="str">
        <f t="shared" si="10"/>
        <v>0.0000444444444444444-50.2776775786408i</v>
      </c>
      <c r="M79" t="e">
        <f t="shared" si="11"/>
        <v>#DIV/0!</v>
      </c>
      <c r="N79">
        <f t="shared" si="12"/>
        <v>90.002491262949661</v>
      </c>
      <c r="O79">
        <f t="shared" si="13"/>
        <v>87.625386396079989</v>
      </c>
      <c r="P79" s="3">
        <f t="shared" si="14"/>
        <v>87.625386396079989</v>
      </c>
      <c r="Q79" s="3">
        <f t="shared" si="15"/>
        <v>-89.997508737050339</v>
      </c>
      <c r="R79">
        <f t="shared" si="16"/>
        <v>90.002491262949661</v>
      </c>
      <c r="S79">
        <f t="shared" si="17"/>
        <v>1.1419621172000134E-3</v>
      </c>
      <c r="T79">
        <f t="shared" si="0"/>
        <v>87.625386396079989</v>
      </c>
    </row>
    <row r="80" spans="1:20" x14ac:dyDescent="0.25">
      <c r="A80">
        <f t="shared" si="1"/>
        <v>7.2024252026121749</v>
      </c>
      <c r="B80">
        <f t="shared" si="18"/>
        <v>1.1463015732453734</v>
      </c>
      <c r="C80" t="str">
        <f t="shared" si="2"/>
        <v>1.04608326962426-23967.4664478595i</v>
      </c>
      <c r="D80" t="str">
        <f t="shared" si="3"/>
        <v>3.47812499999137-13884.2122238494i</v>
      </c>
      <c r="E80" t="str">
        <f t="shared" si="4"/>
        <v>162.46953692297+0.000855572156543703i</v>
      </c>
      <c r="F80" t="str">
        <f t="shared" si="5"/>
        <v>2.42492492492412-130294.784332942i</v>
      </c>
      <c r="G80" t="str">
        <f t="shared" si="6"/>
        <v>0.999999999999668-5.76194016208783E-07i</v>
      </c>
      <c r="H80" t="str">
        <f t="shared" si="7"/>
        <v>1129.41179131756+0.166083838529754i</v>
      </c>
      <c r="I80" t="str">
        <f t="shared" si="8"/>
        <v>68.7730371380368-415134.520328336i</v>
      </c>
      <c r="K80" t="str">
        <f t="shared" si="9"/>
        <v>0.0106249995198868-2.25387507320215E-06i</v>
      </c>
      <c r="L80" t="str">
        <f t="shared" si="10"/>
        <v>0.0000444444444444444-50.0873456651136i</v>
      </c>
      <c r="M80" t="e">
        <f t="shared" si="11"/>
        <v>#DIV/0!</v>
      </c>
      <c r="N80">
        <f t="shared" si="12"/>
        <v>90.002500729747993</v>
      </c>
      <c r="O80">
        <f t="shared" si="13"/>
        <v>87.592442569740726</v>
      </c>
      <c r="P80" s="3">
        <f t="shared" si="14"/>
        <v>87.592442569740726</v>
      </c>
      <c r="Q80" s="3">
        <f t="shared" si="15"/>
        <v>-89.997499270252007</v>
      </c>
      <c r="R80">
        <f t="shared" si="16"/>
        <v>90.002500729747993</v>
      </c>
      <c r="S80">
        <f t="shared" si="17"/>
        <v>1.1463015732453734E-3</v>
      </c>
      <c r="T80">
        <f t="shared" si="0"/>
        <v>87.592442569740726</v>
      </c>
    </row>
    <row r="81" spans="1:20" x14ac:dyDescent="0.25">
      <c r="A81">
        <f t="shared" si="1"/>
        <v>7.2297944183821006</v>
      </c>
      <c r="B81">
        <f t="shared" si="18"/>
        <v>1.1506575192237058</v>
      </c>
      <c r="C81" t="str">
        <f t="shared" si="2"/>
        <v>1.04608326932647-23876.7348568464i</v>
      </c>
      <c r="D81" t="str">
        <f t="shared" si="3"/>
        <v>3.47812499999131-13831.6519464944i</v>
      </c>
      <c r="E81" t="str">
        <f t="shared" si="4"/>
        <v>162.469536922674+0.000858823330877628i</v>
      </c>
      <c r="F81" t="str">
        <f t="shared" si="5"/>
        <v>2.42492492492411-129801.538486703i</v>
      </c>
      <c r="G81" t="str">
        <f t="shared" si="6"/>
        <v>0.999999999999665-5.78383553470374E-07i</v>
      </c>
      <c r="H81" t="str">
        <f t="shared" si="7"/>
        <v>1129.4117915202+0.166714957120349i</v>
      </c>
      <c r="I81" t="str">
        <f t="shared" si="8"/>
        <v>68.7730371409592-413562.981066151i</v>
      </c>
      <c r="K81" t="str">
        <f t="shared" si="9"/>
        <v>0.010624999516231-2.26243979769862E-06i</v>
      </c>
      <c r="L81" t="str">
        <f t="shared" si="10"/>
        <v>0.0000444444444444444-49.8977342748689i</v>
      </c>
      <c r="M81" t="e">
        <f t="shared" si="11"/>
        <v>#DIV/0!</v>
      </c>
      <c r="N81">
        <f t="shared" si="12"/>
        <v>90.00251023252018</v>
      </c>
      <c r="O81">
        <f t="shared" si="13"/>
        <v>87.559498743405882</v>
      </c>
      <c r="P81" s="3">
        <f t="shared" si="14"/>
        <v>87.559498743405882</v>
      </c>
      <c r="Q81" s="3">
        <f t="shared" si="15"/>
        <v>-89.99748976747982</v>
      </c>
      <c r="R81">
        <f t="shared" si="16"/>
        <v>90.00251023252018</v>
      </c>
      <c r="S81">
        <f t="shared" si="17"/>
        <v>1.1506575192237059E-3</v>
      </c>
      <c r="T81">
        <f t="shared" si="0"/>
        <v>87.559498743405882</v>
      </c>
    </row>
    <row r="82" spans="1:20" x14ac:dyDescent="0.25">
      <c r="A82">
        <f t="shared" si="1"/>
        <v>7.257267637171954</v>
      </c>
      <c r="B82">
        <f t="shared" si="18"/>
        <v>1.1550300177967561</v>
      </c>
      <c r="C82" t="str">
        <f t="shared" si="2"/>
        <v>1.04608326902643-23786.3467406804i</v>
      </c>
      <c r="D82" t="str">
        <f t="shared" si="3"/>
        <v>3.47812499999123-13779.2906420963i</v>
      </c>
      <c r="E82" t="str">
        <f t="shared" si="4"/>
        <v>162.469536922377+0.000862086859675628i</v>
      </c>
      <c r="F82" t="str">
        <f t="shared" si="5"/>
        <v>2.42492492492411-129310.159879173i</v>
      </c>
      <c r="G82" t="str">
        <f t="shared" si="6"/>
        <v>0.999999999999663-5.8058141097356E-07i</v>
      </c>
      <c r="H82" t="str">
        <f t="shared" si="7"/>
        <v>1129.41179172437+0.167348473961632i</v>
      </c>
      <c r="I82" t="str">
        <f t="shared" si="8"/>
        <v>68.7730371439025-411997.391046288i</v>
      </c>
      <c r="K82" t="str">
        <f t="shared" si="9"/>
        <v>0.0106249995125474-2.27103706813922E-06i</v>
      </c>
      <c r="L82" t="str">
        <f t="shared" si="10"/>
        <v>0.0000444444444444444-49.7088406802837i</v>
      </c>
      <c r="M82" t="e">
        <f t="shared" si="11"/>
        <v>#DIV/0!</v>
      </c>
      <c r="N82">
        <f t="shared" si="12"/>
        <v>90.002519771402859</v>
      </c>
      <c r="O82">
        <f t="shared" si="13"/>
        <v>87.526554917075558</v>
      </c>
      <c r="P82" s="3">
        <f t="shared" si="14"/>
        <v>87.526554917075558</v>
      </c>
      <c r="Q82" s="3">
        <f t="shared" si="15"/>
        <v>-89.997480228597141</v>
      </c>
      <c r="R82">
        <f t="shared" si="16"/>
        <v>90.002519771402859</v>
      </c>
      <c r="S82">
        <f t="shared" si="17"/>
        <v>1.1550300177967561E-3</v>
      </c>
      <c r="T82">
        <f t="shared" si="0"/>
        <v>87.526554917075558</v>
      </c>
    </row>
    <row r="83" spans="1:20" x14ac:dyDescent="0.25">
      <c r="A83">
        <f t="shared" si="1"/>
        <v>7.2848452541932076</v>
      </c>
      <c r="B83">
        <f t="shared" si="18"/>
        <v>1.1594191318643838</v>
      </c>
      <c r="C83" t="str">
        <f t="shared" si="2"/>
        <v>1.04608326872405-23696.3007990976i</v>
      </c>
      <c r="D83" t="str">
        <f t="shared" si="3"/>
        <v>3.47812499999116-13727.1275574201i</v>
      </c>
      <c r="E83" t="str">
        <f t="shared" si="4"/>
        <v>162.469536922076+0.000865362789884428i</v>
      </c>
      <c r="F83" t="str">
        <f t="shared" si="5"/>
        <v>2.4249249249241-128820.641441705i</v>
      </c>
      <c r="G83" t="str">
        <f t="shared" si="6"/>
        <v>0.99999999999966-5.82787620335259E-07i</v>
      </c>
      <c r="H83" t="str">
        <f t="shared" si="7"/>
        <v>1129.4117919301+0.167984398166963i</v>
      </c>
      <c r="I83" t="str">
        <f t="shared" si="8"/>
        <v>68.773037146869-410437.727747213i</v>
      </c>
      <c r="K83" t="str">
        <f t="shared" si="9"/>
        <v>0.0106249995088357-2.27966700819845E-06i</v>
      </c>
      <c r="L83" t="str">
        <f t="shared" si="10"/>
        <v>0.0000444444444444444-49.5206621640604i</v>
      </c>
      <c r="M83" t="e">
        <f t="shared" si="11"/>
        <v>#DIV/0!</v>
      </c>
      <c r="N83">
        <f t="shared" si="12"/>
        <v>90.002529346533294</v>
      </c>
      <c r="O83">
        <f t="shared" si="13"/>
        <v>87.49361109074961</v>
      </c>
      <c r="P83" s="3">
        <f t="shared" si="14"/>
        <v>87.49361109074961</v>
      </c>
      <c r="Q83" s="3">
        <f t="shared" si="15"/>
        <v>-89.997470653466706</v>
      </c>
      <c r="R83">
        <f t="shared" si="16"/>
        <v>90.002529346533294</v>
      </c>
      <c r="S83">
        <f t="shared" si="17"/>
        <v>1.1594191318643839E-3</v>
      </c>
      <c r="T83">
        <f t="shared" si="0"/>
        <v>87.49361109074961</v>
      </c>
    </row>
    <row r="84" spans="1:20" x14ac:dyDescent="0.25">
      <c r="A84">
        <f t="shared" si="1"/>
        <v>7.3125276661591423</v>
      </c>
      <c r="B84">
        <f t="shared" si="18"/>
        <v>1.1638249245654686</v>
      </c>
      <c r="C84" t="str">
        <f t="shared" si="2"/>
        <v>1.04608326841944-23606.5957367576i</v>
      </c>
      <c r="D84" t="str">
        <f t="shared" si="3"/>
        <v>3.4781249999911-13675.1619420824i</v>
      </c>
      <c r="E84" t="str">
        <f t="shared" si="4"/>
        <v>162.469536921774+0.000868651168629971i</v>
      </c>
      <c r="F84" t="str">
        <f t="shared" si="5"/>
        <v>2.4249249249241-128332.976132413i</v>
      </c>
      <c r="G84" t="str">
        <f t="shared" si="6"/>
        <v>0.999999999999658-5.85002213292531E-07i</v>
      </c>
      <c r="H84" t="str">
        <f t="shared" si="7"/>
        <v>1129.41179213739+0.168622738884322i</v>
      </c>
      <c r="I84" t="str">
        <f t="shared" si="8"/>
        <v>68.7730371498579-408883.968732645i</v>
      </c>
      <c r="K84" t="str">
        <f t="shared" si="9"/>
        <v>0.0106249995050958-2.28832974202076E-06i</v>
      </c>
      <c r="L84" t="str">
        <f t="shared" si="10"/>
        <v>0.0000444444444444444-49.3331960191876i</v>
      </c>
      <c r="M84" t="e">
        <f t="shared" si="11"/>
        <v>#DIV/0!</v>
      </c>
      <c r="N84">
        <f t="shared" si="12"/>
        <v>90.002538958049215</v>
      </c>
      <c r="O84">
        <f t="shared" si="13"/>
        <v>87.460667264428338</v>
      </c>
      <c r="P84" s="3">
        <f t="shared" si="14"/>
        <v>87.460667264428338</v>
      </c>
      <c r="Q84" s="3">
        <f t="shared" si="15"/>
        <v>-89.997461041950785</v>
      </c>
      <c r="R84">
        <f t="shared" si="16"/>
        <v>90.002538958049215</v>
      </c>
      <c r="S84">
        <f t="shared" si="17"/>
        <v>1.1638249245654686E-3</v>
      </c>
      <c r="T84">
        <f t="shared" si="0"/>
        <v>87.460667264428338</v>
      </c>
    </row>
    <row r="85" spans="1:20" x14ac:dyDescent="0.25">
      <c r="A85">
        <f t="shared" si="1"/>
        <v>7.3403152712905477</v>
      </c>
      <c r="B85">
        <f t="shared" si="18"/>
        <v>1.1682474592788175</v>
      </c>
      <c r="C85" t="str">
        <f t="shared" si="2"/>
        <v>1.04608326811248-23517.2302632222i</v>
      </c>
      <c r="D85" t="str">
        <f t="shared" si="3"/>
        <v>3.47812499999103-13623.3930485403i</v>
      </c>
      <c r="E85" t="str">
        <f t="shared" si="4"/>
        <v>162.469536921468+0.000871952043216305i</v>
      </c>
      <c r="F85" t="str">
        <f t="shared" si="5"/>
        <v>2.42492492492408-127847.156936067i</v>
      </c>
      <c r="G85" t="str">
        <f t="shared" si="6"/>
        <v>0.999999999999655-5.87225221703041E-07i</v>
      </c>
      <c r="H85" t="str">
        <f t="shared" si="7"/>
        <v>1129.41179234627+0.169263505296457i</v>
      </c>
      <c r="I85" t="str">
        <f t="shared" si="8"/>
        <v>68.7730371528698-407336.091651244i</v>
      </c>
      <c r="K85" t="str">
        <f t="shared" si="9"/>
        <v>0.0106249995013274-2.29702539422233E-06i</v>
      </c>
      <c r="L85" t="str">
        <f t="shared" si="10"/>
        <v>0.0000444444444444444-49.1464395489017i</v>
      </c>
      <c r="M85" t="e">
        <f t="shared" si="11"/>
        <v>#DIV/0!</v>
      </c>
      <c r="N85">
        <f t="shared" si="12"/>
        <v>90.00254860608888</v>
      </c>
      <c r="O85">
        <f t="shared" si="13"/>
        <v>87.427723438111485</v>
      </c>
      <c r="P85" s="3">
        <f t="shared" si="14"/>
        <v>87.427723438111485</v>
      </c>
      <c r="Q85" s="3">
        <f t="shared" si="15"/>
        <v>-89.99745139391112</v>
      </c>
      <c r="R85">
        <f t="shared" si="16"/>
        <v>90.00254860608888</v>
      </c>
      <c r="S85">
        <f t="shared" si="17"/>
        <v>1.1682474592788175E-3</v>
      </c>
      <c r="T85">
        <f t="shared" si="0"/>
        <v>87.427723438111485</v>
      </c>
    </row>
    <row r="86" spans="1:20" x14ac:dyDescent="0.25">
      <c r="A86">
        <f t="shared" si="1"/>
        <v>7.3682084693214529</v>
      </c>
      <c r="B86">
        <f t="shared" si="18"/>
        <v>1.1726867996240771</v>
      </c>
      <c r="C86" t="str">
        <f t="shared" si="2"/>
        <v>1.04608326780307-23428.2030929396i</v>
      </c>
      <c r="D86" t="str">
        <f t="shared" si="3"/>
        <v>3.47812499999097-13571.820132081i</v>
      </c>
      <c r="E86" t="str">
        <f t="shared" si="4"/>
        <v>162.469536921161+0.000875265461127639i</v>
      </c>
      <c r="F86" t="str">
        <f t="shared" si="5"/>
        <v>2.42492492492409-127363.176863994i</v>
      </c>
      <c r="G86" t="str">
        <f t="shared" si="6"/>
        <v>0.999999999999653-5.89456677545511E-07i</v>
      </c>
      <c r="H86" t="str">
        <f t="shared" si="7"/>
        <v>1129.41179255674+0.169906706621012i</v>
      </c>
      <c r="I86" t="str">
        <f t="shared" si="8"/>
        <v>68.7730371559056-405794.07423627i</v>
      </c>
      <c r="K86" t="str">
        <f t="shared" si="9"/>
        <v>0.0106249994975302-2.30575408989292E-06i</v>
      </c>
      <c r="L86" t="str">
        <f t="shared" si="10"/>
        <v>0.0000444444444444444-48.9603900666483i</v>
      </c>
      <c r="M86" t="e">
        <f t="shared" si="11"/>
        <v>#DIV/0!</v>
      </c>
      <c r="N86">
        <f t="shared" si="12"/>
        <v>90.002558290791086</v>
      </c>
      <c r="O86">
        <f t="shared" si="13"/>
        <v>87.394779611799308</v>
      </c>
      <c r="P86" s="3">
        <f t="shared" si="14"/>
        <v>87.394779611799308</v>
      </c>
      <c r="Q86" s="3">
        <f t="shared" si="15"/>
        <v>-89.997441709208914</v>
      </c>
      <c r="R86">
        <f t="shared" si="16"/>
        <v>90.002558290791086</v>
      </c>
      <c r="S86">
        <f t="shared" si="17"/>
        <v>1.1726867996240771E-3</v>
      </c>
      <c r="T86">
        <f t="shared" si="0"/>
        <v>87.394779611799308</v>
      </c>
    </row>
    <row r="87" spans="1:20" x14ac:dyDescent="0.25">
      <c r="A87">
        <f t="shared" si="1"/>
        <v>7.3962076615048735</v>
      </c>
      <c r="B87">
        <f t="shared" si="18"/>
        <v>1.1771430094626485</v>
      </c>
      <c r="C87" t="str">
        <f t="shared" si="2"/>
        <v>1.04608326749141-23339.5129452241i</v>
      </c>
      <c r="D87" t="str">
        <f t="shared" si="3"/>
        <v>3.4781249999909-13520.4424508106i</v>
      </c>
      <c r="E87" t="str">
        <f t="shared" si="4"/>
        <v>162.469536920852+0.000878591470028574i</v>
      </c>
      <c r="F87" t="str">
        <f t="shared" si="5"/>
        <v>2.42492492492408-126881.02895398i</v>
      </c>
      <c r="G87" t="str">
        <f t="shared" si="6"/>
        <v>0.99999999999965-5.91696612920183E-07i</v>
      </c>
      <c r="H87" t="str">
        <f t="shared" si="7"/>
        <v>1129.41179276881+0.170552352110646i</v>
      </c>
      <c r="I87" t="str">
        <f t="shared" si="8"/>
        <v>68.7730371589631-404257.894305291i</v>
      </c>
      <c r="K87" t="str">
        <f t="shared" si="9"/>
        <v>0.0106249994937042-2.31451595459757E-06i</v>
      </c>
      <c r="L87" t="str">
        <f t="shared" si="10"/>
        <v>0.0000444444444444444-48.7750448960435i</v>
      </c>
      <c r="M87" t="e">
        <f t="shared" si="11"/>
        <v>#DIV/0!</v>
      </c>
      <c r="N87">
        <f t="shared" si="12"/>
        <v>90.002568012295171</v>
      </c>
      <c r="O87">
        <f t="shared" si="13"/>
        <v>87.36183578549182</v>
      </c>
      <c r="P87" s="3">
        <f t="shared" si="14"/>
        <v>87.36183578549182</v>
      </c>
      <c r="Q87" s="3">
        <f t="shared" si="15"/>
        <v>-89.997431987704829</v>
      </c>
      <c r="R87">
        <f t="shared" si="16"/>
        <v>90.002568012295171</v>
      </c>
      <c r="S87">
        <f t="shared" si="17"/>
        <v>1.1771430094626484E-3</v>
      </c>
      <c r="T87">
        <f t="shared" si="0"/>
        <v>87.36183578549182</v>
      </c>
    </row>
    <row r="88" spans="1:20" x14ac:dyDescent="0.25">
      <c r="A88">
        <f t="shared" si="1"/>
        <v>7.4243132506185932</v>
      </c>
      <c r="B88">
        <f t="shared" si="18"/>
        <v>1.1816161528986067</v>
      </c>
      <c r="C88" t="str">
        <f t="shared" si="2"/>
        <v>1.04608326717741-23251.1585442379i</v>
      </c>
      <c r="D88" t="str">
        <f t="shared" si="3"/>
        <v>3.47812499999083-13469.259265644i</v>
      </c>
      <c r="E88" t="str">
        <f t="shared" si="4"/>
        <v>162.46953692054+0.000881930117765281i</v>
      </c>
      <c r="F88" t="str">
        <f t="shared" si="5"/>
        <v>2.42492492492407-126400.706270165i</v>
      </c>
      <c r="G88" t="str">
        <f t="shared" si="6"/>
        <v>0.999999999999647-5.93945060049277E-07i</v>
      </c>
      <c r="H88" t="str">
        <f t="shared" si="7"/>
        <v>1129.41179298249+0.171200451053191i</v>
      </c>
      <c r="I88" t="str">
        <f t="shared" si="8"/>
        <v>68.7730371620438-402727.529759841i</v>
      </c>
      <c r="K88" t="str">
        <f t="shared" si="9"/>
        <v>0.0106249994898491-2.32331111437853E-06i</v>
      </c>
      <c r="L88" t="str">
        <f t="shared" si="10"/>
        <v>0.0000444444444444444-48.5904013708344i</v>
      </c>
      <c r="M88" t="e">
        <f t="shared" si="11"/>
        <v>#DIV/0!</v>
      </c>
      <c r="N88">
        <f t="shared" si="12"/>
        <v>90.002577770740928</v>
      </c>
      <c r="O88">
        <f t="shared" si="13"/>
        <v>87.328891959188994</v>
      </c>
      <c r="P88" s="3">
        <f t="shared" si="14"/>
        <v>87.328891959188994</v>
      </c>
      <c r="Q88" s="3">
        <f t="shared" si="15"/>
        <v>-89.997422229259072</v>
      </c>
      <c r="R88">
        <f t="shared" si="16"/>
        <v>90.002577770740928</v>
      </c>
      <c r="S88">
        <f t="shared" si="17"/>
        <v>1.1816161528986067E-3</v>
      </c>
      <c r="T88">
        <f t="shared" si="0"/>
        <v>87.328891959188994</v>
      </c>
    </row>
    <row r="89" spans="1:20" x14ac:dyDescent="0.25">
      <c r="A89">
        <f t="shared" si="1"/>
        <v>7.4525256409709444</v>
      </c>
      <c r="B89">
        <f t="shared" si="18"/>
        <v>1.1861062942796214</v>
      </c>
      <c r="C89" t="str">
        <f t="shared" si="2"/>
        <v>1.04608326686093-23163.138618973i</v>
      </c>
      <c r="D89" t="str">
        <f t="shared" si="3"/>
        <v>3.47812499999076-13418.2698402939i</v>
      </c>
      <c r="E89" t="str">
        <f t="shared" si="4"/>
        <v>162.469536920225+0.000885281452365127i</v>
      </c>
      <c r="F89" t="str">
        <f t="shared" si="5"/>
        <v>2.42492492492407-125922.201902944i</v>
      </c>
      <c r="G89" t="str">
        <f t="shared" si="6"/>
        <v>0.999999999999645-5.96202051277464E-07i</v>
      </c>
      <c r="H89" t="str">
        <f t="shared" si="7"/>
        <v>1129.41179319781+0.171851012771775i</v>
      </c>
      <c r="I89" t="str">
        <f t="shared" si="8"/>
        <v>68.7730371651493-401202.958585111i</v>
      </c>
      <c r="K89" t="str">
        <f t="shared" si="9"/>
        <v>0.0106249994859645-2.33213969575697E-06i</v>
      </c>
      <c r="L89" t="str">
        <f t="shared" si="10"/>
        <v>0.0000444444444444444-48.4064568348617i</v>
      </c>
      <c r="M89" t="e">
        <f t="shared" si="11"/>
        <v>#DIV/0!</v>
      </c>
      <c r="N89">
        <f t="shared" si="12"/>
        <v>90.002587566268772</v>
      </c>
      <c r="O89">
        <f t="shared" si="13"/>
        <v>87.295948132890715</v>
      </c>
      <c r="P89" s="3">
        <f t="shared" si="14"/>
        <v>87.295948132890715</v>
      </c>
      <c r="Q89" s="3">
        <f t="shared" si="15"/>
        <v>-89.997412433731228</v>
      </c>
      <c r="R89">
        <f t="shared" si="16"/>
        <v>90.002587566268772</v>
      </c>
      <c r="S89">
        <f t="shared" si="17"/>
        <v>1.1861062942796214E-3</v>
      </c>
      <c r="T89">
        <f t="shared" si="0"/>
        <v>87.295948132890715</v>
      </c>
    </row>
    <row r="90" spans="1:20" x14ac:dyDescent="0.25">
      <c r="A90">
        <f t="shared" si="1"/>
        <v>7.4808452384066335</v>
      </c>
      <c r="B90">
        <f t="shared" si="18"/>
        <v>1.190613498197884</v>
      </c>
      <c r="C90" t="str">
        <f t="shared" si="2"/>
        <v>1.04608326654213-23075.4519032341i</v>
      </c>
      <c r="D90" t="str">
        <f t="shared" si="3"/>
        <v>3.47812499999069-13367.4734412603i</v>
      </c>
      <c r="E90" t="str">
        <f t="shared" si="4"/>
        <v>162.469536919909+0.000888645522038081i</v>
      </c>
      <c r="F90" t="str">
        <f t="shared" si="5"/>
        <v>2.42492492492406-125445.508968874i</v>
      </c>
      <c r="G90" t="str">
        <f t="shared" si="6"/>
        <v>0.999999999999642-5.98467619072317E-07i</v>
      </c>
      <c r="H90" t="str">
        <f t="shared" si="7"/>
        <v>1129.41179341475+0.172504046624936i</v>
      </c>
      <c r="I90" t="str">
        <f t="shared" si="8"/>
        <v>68.7730371682769-399684.158849632i</v>
      </c>
      <c r="K90" t="str">
        <f t="shared" si="9"/>
        <v>0.0106249994820505-2.34100182573485E-06i</v>
      </c>
      <c r="L90" t="str">
        <f t="shared" si="10"/>
        <v>0.0000444444444444444-48.2232086420221i</v>
      </c>
      <c r="M90" t="e">
        <f t="shared" si="11"/>
        <v>#DIV/0!</v>
      </c>
      <c r="N90">
        <f t="shared" si="12"/>
        <v>90.002597399019621</v>
      </c>
      <c r="O90">
        <f t="shared" si="13"/>
        <v>87.263004306597409</v>
      </c>
      <c r="P90" s="3">
        <f t="shared" si="14"/>
        <v>87.263004306597409</v>
      </c>
      <c r="Q90" s="3">
        <f t="shared" si="15"/>
        <v>-89.997402600980379</v>
      </c>
      <c r="R90">
        <f t="shared" si="16"/>
        <v>90.002597399019621</v>
      </c>
      <c r="S90">
        <f t="shared" si="17"/>
        <v>1.1906134981978841E-3</v>
      </c>
      <c r="T90">
        <f t="shared" si="0"/>
        <v>87.263004306597409</v>
      </c>
    </row>
    <row r="91" spans="1:20" x14ac:dyDescent="0.25">
      <c r="A91">
        <f t="shared" si="1"/>
        <v>7.5092724503125785</v>
      </c>
      <c r="B91">
        <f t="shared" si="18"/>
        <v>1.195137829491036</v>
      </c>
      <c r="C91" t="str">
        <f t="shared" si="2"/>
        <v>1.04608326622086-22988.0971356174i</v>
      </c>
      <c r="D91" t="str">
        <f t="shared" si="3"/>
        <v>3.47812499999061-13316.8693378199i</v>
      </c>
      <c r="E91" t="str">
        <f t="shared" si="4"/>
        <v>162.46953691959+0.000892022375177774i</v>
      </c>
      <c r="F91" t="str">
        <f t="shared" si="5"/>
        <v>2.42492492492404-124970.620610564i</v>
      </c>
      <c r="G91" t="str">
        <f t="shared" si="6"/>
        <v>0.999999999999639-6.00741796024789E-07i</v>
      </c>
      <c r="H91" t="str">
        <f t="shared" si="7"/>
        <v>1129.41179363335+0.173159562006795i</v>
      </c>
      <c r="I91" t="str">
        <f t="shared" si="8"/>
        <v>68.7730371714285-398171.10870496i</v>
      </c>
      <c r="K91" t="str">
        <f t="shared" si="9"/>
        <v>0.0106249994781066-2.34989763179674E-06i</v>
      </c>
      <c r="L91" t="str">
        <f t="shared" si="10"/>
        <v>0.0000444444444444444-48.0406541562284i</v>
      </c>
      <c r="M91" t="e">
        <f t="shared" si="11"/>
        <v>#DIV/0!</v>
      </c>
      <c r="N91">
        <f t="shared" si="12"/>
        <v>90.002607269134927</v>
      </c>
      <c r="O91">
        <f t="shared" si="13"/>
        <v>87.230060480308708</v>
      </c>
      <c r="P91" s="3">
        <f t="shared" si="14"/>
        <v>87.230060480308708</v>
      </c>
      <c r="Q91" s="3">
        <f t="shared" si="15"/>
        <v>-89.997392730865073</v>
      </c>
      <c r="R91">
        <f t="shared" si="16"/>
        <v>90.002607269134927</v>
      </c>
      <c r="S91">
        <f t="shared" si="17"/>
        <v>1.195137829491036E-3</v>
      </c>
      <c r="T91">
        <f t="shared" si="0"/>
        <v>87.230060480308708</v>
      </c>
    </row>
    <row r="92" spans="1:20" x14ac:dyDescent="0.25">
      <c r="A92">
        <f t="shared" si="1"/>
        <v>7.5378076856237675</v>
      </c>
      <c r="B92">
        <f t="shared" si="18"/>
        <v>1.199679353243102</v>
      </c>
      <c r="C92" t="str">
        <f t="shared" si="2"/>
        <v>1.04608326589711-22901.0730594955i</v>
      </c>
      <c r="D92" t="str">
        <f t="shared" si="3"/>
        <v>3.47812499999054-13266.4568020157i</v>
      </c>
      <c r="E92" t="str">
        <f t="shared" si="4"/>
        <v>162.469536919268+0.000895412060360844i</v>
      </c>
      <c r="F92" t="str">
        <f t="shared" si="5"/>
        <v>2.42492492492404-124497.529996588i</v>
      </c>
      <c r="G92" t="str">
        <f t="shared" si="6"/>
        <v>0.999999999999636-6.03024614849682E-07i</v>
      </c>
      <c r="H92" t="str">
        <f t="shared" si="7"/>
        <v>1129.41179385362+0.173817568347161i</v>
      </c>
      <c r="I92" t="str">
        <f t="shared" si="8"/>
        <v>68.7730371746056-396663.786385367i</v>
      </c>
      <c r="K92" t="str">
        <f t="shared" si="9"/>
        <v>0.0106249994741326-2.35882724191163E-06i</v>
      </c>
      <c r="L92" t="str">
        <f t="shared" si="10"/>
        <v>0.0000444444444444444-47.8587907513732i</v>
      </c>
      <c r="M92" t="e">
        <f t="shared" si="11"/>
        <v>#DIV/0!</v>
      </c>
      <c r="N92">
        <f t="shared" si="12"/>
        <v>90.002617176756644</v>
      </c>
      <c r="O92">
        <f t="shared" si="13"/>
        <v>87.197116654024782</v>
      </c>
      <c r="P92" s="3">
        <f t="shared" si="14"/>
        <v>87.197116654024782</v>
      </c>
      <c r="Q92" s="3">
        <f t="shared" si="15"/>
        <v>-89.997382823243356</v>
      </c>
      <c r="R92">
        <f t="shared" si="16"/>
        <v>90.002617176756644</v>
      </c>
      <c r="S92">
        <f t="shared" si="17"/>
        <v>1.199679353243102E-3</v>
      </c>
      <c r="T92">
        <f t="shared" si="0"/>
        <v>87.197116654024782</v>
      </c>
    </row>
    <row r="93" spans="1:20" x14ac:dyDescent="0.25">
      <c r="A93">
        <f t="shared" si="1"/>
        <v>7.5664513548291383</v>
      </c>
      <c r="B93">
        <f t="shared" si="18"/>
        <v>1.2042381347854259</v>
      </c>
      <c r="C93" t="str">
        <f t="shared" si="2"/>
        <v>1.04608326557095-22814.3784229982i</v>
      </c>
      <c r="D93" t="str">
        <f t="shared" si="3"/>
        <v>3.47812499999047-13216.2351086465i</v>
      </c>
      <c r="E93" t="str">
        <f t="shared" si="4"/>
        <v>162.469536918944+0.000898814626349762i</v>
      </c>
      <c r="F93" t="str">
        <f t="shared" si="5"/>
        <v>2.42492492492403-124026.230321378i</v>
      </c>
      <c r="G93" t="str">
        <f t="shared" si="6"/>
        <v>0.999999999999634-6.05316108386109E-07i</v>
      </c>
      <c r="H93" t="str">
        <f t="shared" si="7"/>
        <v>1129.41179407557+0.174478075111672i</v>
      </c>
      <c r="I93" t="str">
        <f t="shared" si="8"/>
        <v>68.7730371778059-395162.170207512i</v>
      </c>
      <c r="K93" t="str">
        <f t="shared" si="9"/>
        <v>0.0106249994701284-2.36779078453483E-06i</v>
      </c>
      <c r="L93" t="str">
        <f t="shared" si="10"/>
        <v>0.0000444444444444444-47.6776158112902i</v>
      </c>
      <c r="M93" t="e">
        <f t="shared" si="11"/>
        <v>#DIV/0!</v>
      </c>
      <c r="N93">
        <f t="shared" si="12"/>
        <v>90.002627122027306</v>
      </c>
      <c r="O93">
        <f t="shared" si="13"/>
        <v>87.164172827745773</v>
      </c>
      <c r="P93" s="3">
        <f t="shared" si="14"/>
        <v>87.164172827745773</v>
      </c>
      <c r="Q93" s="3">
        <f t="shared" si="15"/>
        <v>-89.997372877972694</v>
      </c>
      <c r="R93">
        <f t="shared" si="16"/>
        <v>90.002627122027306</v>
      </c>
      <c r="S93">
        <f t="shared" si="17"/>
        <v>1.2042381347854259E-3</v>
      </c>
      <c r="T93">
        <f t="shared" si="0"/>
        <v>87.164172827745773</v>
      </c>
    </row>
    <row r="94" spans="1:20" x14ac:dyDescent="0.25">
      <c r="A94">
        <f t="shared" si="1"/>
        <v>7.5952038699774889</v>
      </c>
      <c r="B94">
        <f t="shared" si="18"/>
        <v>1.2088142396976105</v>
      </c>
      <c r="C94" t="str">
        <f t="shared" si="2"/>
        <v>1.04608326524231-22728.0119789942i</v>
      </c>
      <c r="D94" t="str">
        <f t="shared" si="3"/>
        <v>3.4781249999904-13166.2035352564i</v>
      </c>
      <c r="E94" t="str">
        <f t="shared" si="4"/>
        <v>162.469536918618+0.00090223012209085i</v>
      </c>
      <c r="F94" t="str">
        <f t="shared" si="5"/>
        <v>2.42492492492403-123556.71480513i</v>
      </c>
      <c r="G94" t="str">
        <f t="shared" si="6"/>
        <v>0.999999999999631-6.07616309597975E-07i</v>
      </c>
      <c r="H94" t="str">
        <f t="shared" si="7"/>
        <v>1129.41179429919+0.17514109180194i</v>
      </c>
      <c r="I94" t="str">
        <f t="shared" si="8"/>
        <v>68.7730371810296-393666.238570134i</v>
      </c>
      <c r="K94" t="str">
        <f t="shared" si="9"/>
        <v>0.0106249994660938-2.37678838860973E-06i</v>
      </c>
      <c r="L94" t="str">
        <f t="shared" si="10"/>
        <v>0.0000444444444444444-47.4971267297174i</v>
      </c>
      <c r="M94" t="e">
        <f t="shared" si="11"/>
        <v>#DIV/0!</v>
      </c>
      <c r="N94">
        <f t="shared" si="12"/>
        <v>90.002637105090002</v>
      </c>
      <c r="O94">
        <f t="shared" si="13"/>
        <v>87.131229001471766</v>
      </c>
      <c r="P94" s="3">
        <f t="shared" si="14"/>
        <v>87.131229001471766</v>
      </c>
      <c r="Q94" s="3">
        <f t="shared" si="15"/>
        <v>-89.997362894909998</v>
      </c>
      <c r="R94">
        <f t="shared" si="16"/>
        <v>90.002637105090002</v>
      </c>
      <c r="S94">
        <f t="shared" si="17"/>
        <v>1.2088142396976104E-3</v>
      </c>
      <c r="T94">
        <f t="shared" si="0"/>
        <v>87.131229001471766</v>
      </c>
    </row>
    <row r="95" spans="1:20" x14ac:dyDescent="0.25">
      <c r="A95">
        <f t="shared" si="1"/>
        <v>7.6240656446834034</v>
      </c>
      <c r="B95">
        <f t="shared" si="18"/>
        <v>1.2134077338084615</v>
      </c>
      <c r="C95" t="str">
        <f t="shared" si="2"/>
        <v>1.04608326491117-22641.9724850726i</v>
      </c>
      <c r="D95" t="str">
        <f t="shared" si="3"/>
        <v>3.47812499999033-13116.3613621243i</v>
      </c>
      <c r="E95" t="str">
        <f t="shared" si="4"/>
        <v>162.469536918289+0.000905658596717906i</v>
      </c>
      <c r="F95" t="str">
        <f t="shared" si="5"/>
        <v>2.42492492492402-123088.976693705i</v>
      </c>
      <c r="G95" t="str">
        <f t="shared" si="6"/>
        <v>0.999999999999628-6.09925251574445E-07i</v>
      </c>
      <c r="H95" t="str">
        <f t="shared" si="7"/>
        <v>1129.41179452453+0.175806627955689i</v>
      </c>
      <c r="I95" t="str">
        <f t="shared" si="8"/>
        <v>68.7730371842786-392175.969953767i</v>
      </c>
      <c r="K95" t="str">
        <f t="shared" si="9"/>
        <v>0.0106249994620284-2.38582018356975E-06i</v>
      </c>
      <c r="L95" t="str">
        <f t="shared" si="10"/>
        <v>0.0000444444444444444-47.3173209102584i</v>
      </c>
      <c r="M95" t="e">
        <f t="shared" si="11"/>
        <v>#DIV/0!</v>
      </c>
      <c r="N95">
        <f t="shared" si="12"/>
        <v>90.002647126088306</v>
      </c>
      <c r="O95">
        <f t="shared" si="13"/>
        <v>87.098285175202591</v>
      </c>
      <c r="P95" s="3">
        <f t="shared" si="14"/>
        <v>87.098285175202591</v>
      </c>
      <c r="Q95" s="3">
        <f t="shared" si="15"/>
        <v>-89.997352873911694</v>
      </c>
      <c r="R95">
        <f t="shared" si="16"/>
        <v>90.002647126088306</v>
      </c>
      <c r="S95">
        <f t="shared" si="17"/>
        <v>1.2134077338084614E-3</v>
      </c>
      <c r="T95">
        <f t="shared" si="0"/>
        <v>87.098285175202591</v>
      </c>
    </row>
    <row r="96" spans="1:20" x14ac:dyDescent="0.25">
      <c r="A96">
        <f t="shared" si="1"/>
        <v>7.6530370941332011</v>
      </c>
      <c r="B96">
        <f t="shared" si="18"/>
        <v>1.2180186831969337</v>
      </c>
      <c r="C96" t="str">
        <f t="shared" si="2"/>
        <v>1.04608326457748-22556.2587035264i</v>
      </c>
      <c r="D96" t="str">
        <f t="shared" si="3"/>
        <v>3.47812499999025-13066.7078722539i</v>
      </c>
      <c r="E96" t="str">
        <f t="shared" si="4"/>
        <v>162.469536917957+0.000909100099550414i</v>
      </c>
      <c r="F96" t="str">
        <f t="shared" si="5"/>
        <v>2.42492492492402-122623.009258534i</v>
      </c>
      <c r="G96" t="str">
        <f t="shared" si="6"/>
        <v>0.999999999999625-6.12242967530427E-07i</v>
      </c>
      <c r="H96" t="str">
        <f t="shared" si="7"/>
        <v>1129.41179475159+0.176474693146879i</v>
      </c>
      <c r="I96" t="str">
        <f t="shared" si="8"/>
        <v>68.7730371875528-390691.342920392i</v>
      </c>
      <c r="K96" t="str">
        <f t="shared" si="9"/>
        <v>0.010624999457932-2.39488629934012E-06i</v>
      </c>
      <c r="L96" t="str">
        <f t="shared" si="10"/>
        <v>0.0000444444444444444-47.1381957663464i</v>
      </c>
      <c r="M96" t="e">
        <f t="shared" si="11"/>
        <v>#DIV/0!</v>
      </c>
      <c r="N96">
        <f t="shared" si="12"/>
        <v>90.002657185166399</v>
      </c>
      <c r="O96">
        <f t="shared" si="13"/>
        <v>87.065341348938276</v>
      </c>
      <c r="P96" s="3">
        <f t="shared" si="14"/>
        <v>87.065341348938276</v>
      </c>
      <c r="Q96" s="3">
        <f t="shared" si="15"/>
        <v>-89.997342814833601</v>
      </c>
      <c r="R96">
        <f t="shared" si="16"/>
        <v>90.002657185166399</v>
      </c>
      <c r="S96">
        <f t="shared" si="17"/>
        <v>1.2180186831969337E-3</v>
      </c>
      <c r="T96">
        <f t="shared" si="0"/>
        <v>87.065341348938276</v>
      </c>
    </row>
    <row r="97" spans="1:20" x14ac:dyDescent="0.25">
      <c r="A97">
        <f t="shared" si="1"/>
        <v>7.6821186350909079</v>
      </c>
      <c r="B97">
        <f t="shared" si="18"/>
        <v>1.2226471541930821</v>
      </c>
      <c r="C97" t="str">
        <f t="shared" si="2"/>
        <v>1.04608326424125-22470.8694013349i</v>
      </c>
      <c r="D97" t="str">
        <f t="shared" si="3"/>
        <v>3.47812499999018-13017.2423513631i</v>
      </c>
      <c r="E97" t="str">
        <f t="shared" si="4"/>
        <v>162.469536917624+0.000912554680095519i</v>
      </c>
      <c r="F97" t="str">
        <f t="shared" si="5"/>
        <v>2.42492492492401-122158.805796519i</v>
      </c>
      <c r="G97" t="str">
        <f t="shared" si="6"/>
        <v>0.999999999999622-6.14569490807041E-07i</v>
      </c>
      <c r="H97" t="str">
        <f t="shared" si="7"/>
        <v>1129.41179498037+0.177145296985852i</v>
      </c>
      <c r="I97" t="str">
        <f t="shared" si="8"/>
        <v>68.7730371908518-389212.336113148i</v>
      </c>
      <c r="K97" t="str">
        <f t="shared" si="9"/>
        <v>0.0106249994538045-2.40398686633983E-06i</v>
      </c>
      <c r="L97" t="str">
        <f t="shared" si="10"/>
        <v>0.0000444444444444444-46.9597487212057i</v>
      </c>
      <c r="M97" t="e">
        <f t="shared" si="11"/>
        <v>#DIV/0!</v>
      </c>
      <c r="N97">
        <f t="shared" si="12"/>
        <v>90.002667282468977</v>
      </c>
      <c r="O97">
        <f t="shared" si="13"/>
        <v>87.03239752267919</v>
      </c>
      <c r="P97" s="3">
        <f t="shared" si="14"/>
        <v>87.03239752267919</v>
      </c>
      <c r="Q97" s="3">
        <f t="shared" si="15"/>
        <v>-89.997332717531023</v>
      </c>
      <c r="R97">
        <f t="shared" si="16"/>
        <v>90.002667282468977</v>
      </c>
      <c r="S97">
        <f t="shared" si="17"/>
        <v>1.222647154193082E-3</v>
      </c>
      <c r="T97">
        <f t="shared" si="0"/>
        <v>87.03239752267919</v>
      </c>
    </row>
    <row r="98" spans="1:20" x14ac:dyDescent="0.25">
      <c r="A98">
        <f t="shared" si="1"/>
        <v>7.7113106859042526</v>
      </c>
      <c r="B98">
        <f t="shared" si="18"/>
        <v>1.2272932133790158</v>
      </c>
      <c r="C98" t="str">
        <f t="shared" si="2"/>
        <v>1.04608326390244-22385.8033501433i</v>
      </c>
      <c r="D98" t="str">
        <f t="shared" si="3"/>
        <v>3.47812499999011-12967.9640878737i</v>
      </c>
      <c r="E98" t="str">
        <f t="shared" si="4"/>
        <v>162.469536917287+0.000916022388048621i</v>
      </c>
      <c r="F98" t="str">
        <f t="shared" si="5"/>
        <v>2.424924924924-121696.359629936i</v>
      </c>
      <c r="G98" t="str">
        <f t="shared" si="6"/>
        <v>0.999999999999619-6.16904854872105E-07i</v>
      </c>
      <c r="H98" t="str">
        <f t="shared" si="7"/>
        <v>1129.41179521089+0.177818449119472i</v>
      </c>
      <c r="I98" t="str">
        <f t="shared" si="8"/>
        <v>68.773037194176-387738.928256023i</v>
      </c>
      <c r="K98" t="str">
        <f t="shared" si="9"/>
        <v>0.0106249994496455-0.0000024131220154834i</v>
      </c>
      <c r="L98" t="str">
        <f t="shared" si="10"/>
        <v>0.0000444444444444444-46.781977207816i</v>
      </c>
      <c r="M98" t="e">
        <f t="shared" si="11"/>
        <v>#DIV/0!</v>
      </c>
      <c r="N98">
        <f t="shared" si="12"/>
        <v>90.002677418141303</v>
      </c>
      <c r="O98">
        <f t="shared" si="13"/>
        <v>86.999453696424951</v>
      </c>
      <c r="P98" s="3">
        <f t="shared" si="14"/>
        <v>86.999453696424951</v>
      </c>
      <c r="Q98" s="3">
        <f t="shared" si="15"/>
        <v>-89.997322581858697</v>
      </c>
      <c r="R98">
        <f t="shared" si="16"/>
        <v>90.002677418141303</v>
      </c>
      <c r="S98">
        <f t="shared" si="17"/>
        <v>1.2272932133790158E-3</v>
      </c>
      <c r="T98">
        <f t="shared" si="0"/>
        <v>86.999453696424951</v>
      </c>
    </row>
    <row r="99" spans="1:20" x14ac:dyDescent="0.25">
      <c r="A99">
        <f t="shared" si="1"/>
        <v>7.7406136665106891</v>
      </c>
      <c r="B99">
        <f t="shared" si="18"/>
        <v>1.2319569275898561</v>
      </c>
      <c r="C99" t="str">
        <f t="shared" si="2"/>
        <v>1.0460832635611-22301.0593262485i</v>
      </c>
      <c r="D99" t="str">
        <f t="shared" si="3"/>
        <v>3.47812499999003-12918.8723729013i</v>
      </c>
      <c r="E99" t="str">
        <f t="shared" si="4"/>
        <v>162.469536916948+0.000919503273293722i</v>
      </c>
      <c r="F99" t="str">
        <f t="shared" si="5"/>
        <v>2.42492492492399-121235.664106343i</v>
      </c>
      <c r="G99" t="str">
        <f t="shared" si="6"/>
        <v>0.999999999999617-6.19249093320617E-07i</v>
      </c>
      <c r="H99" t="str">
        <f t="shared" si="7"/>
        <v>1129.41179544317+0.178494159231254i</v>
      </c>
      <c r="I99" t="str">
        <f t="shared" si="8"/>
        <v>68.7730371975244-386271.098153556i</v>
      </c>
      <c r="K99" t="str">
        <f t="shared" si="9"/>
        <v>0.0106249994454549-2.42229187818285E-06i</v>
      </c>
      <c r="L99" t="str">
        <f t="shared" si="10"/>
        <v>0.0000444444444444444-46.6048786688743i</v>
      </c>
      <c r="M99" t="e">
        <f t="shared" si="11"/>
        <v>#DIV/0!</v>
      </c>
      <c r="N99">
        <f t="shared" si="12"/>
        <v>90.002687592329153</v>
      </c>
      <c r="O99">
        <f t="shared" si="13"/>
        <v>86.966509870175855</v>
      </c>
      <c r="P99" s="3">
        <f t="shared" si="14"/>
        <v>86.966509870175855</v>
      </c>
      <c r="Q99" s="3">
        <f t="shared" si="15"/>
        <v>-89.997312407670847</v>
      </c>
      <c r="R99">
        <f t="shared" si="16"/>
        <v>90.002687592329153</v>
      </c>
      <c r="S99">
        <f t="shared" si="17"/>
        <v>1.231956927589856E-3</v>
      </c>
      <c r="T99">
        <f t="shared" si="0"/>
        <v>86.966509870175855</v>
      </c>
    </row>
    <row r="100" spans="1:20" x14ac:dyDescent="0.25">
      <c r="A100">
        <f t="shared" si="1"/>
        <v>7.77002799844343</v>
      </c>
      <c r="B100">
        <f t="shared" si="18"/>
        <v>1.2366383639146976</v>
      </c>
      <c r="C100" t="str">
        <f t="shared" si="2"/>
        <v>1.0460832632171-22216.6361105791i</v>
      </c>
      <c r="D100" t="str">
        <f t="shared" si="3"/>
        <v>3.47812499998995-12869.9665002452i</v>
      </c>
      <c r="E100" t="str">
        <f t="shared" si="4"/>
        <v>162.469536916607+0.000922997385904682i</v>
      </c>
      <c r="F100" t="str">
        <f t="shared" si="5"/>
        <v>2.42492492492399-120776.712598481i</v>
      </c>
      <c r="G100" t="str">
        <f t="shared" si="6"/>
        <v>0.999999999999614-6.21602239875234E-07i</v>
      </c>
      <c r="H100" t="str">
        <f t="shared" si="7"/>
        <v>1129.41179567722+0.179172437041523i</v>
      </c>
      <c r="I100" t="str">
        <f t="shared" si="8"/>
        <v>68.7730372009-384808.824690521i</v>
      </c>
      <c r="K100" t="str">
        <f t="shared" si="9"/>
        <v>0.0106249994412323-2.43149658634958E-06i</v>
      </c>
      <c r="L100" t="str">
        <f t="shared" si="10"/>
        <v>0.0000444444444444444-46.4284505567586i</v>
      </c>
      <c r="M100" t="e">
        <f t="shared" si="11"/>
        <v>#DIV/0!</v>
      </c>
      <c r="N100">
        <f t="shared" si="12"/>
        <v>90.002697805178926</v>
      </c>
      <c r="O100">
        <f t="shared" si="13"/>
        <v>86.933566043931862</v>
      </c>
      <c r="P100" s="3">
        <f t="shared" si="14"/>
        <v>86.933566043931862</v>
      </c>
      <c r="Q100" s="3">
        <f t="shared" si="15"/>
        <v>-89.997302194821074</v>
      </c>
      <c r="R100">
        <f t="shared" si="16"/>
        <v>90.002697805178926</v>
      </c>
      <c r="S100">
        <f t="shared" si="17"/>
        <v>1.2366383639146976E-3</v>
      </c>
      <c r="T100">
        <f t="shared" si="0"/>
        <v>86.933566043931862</v>
      </c>
    </row>
    <row r="101" spans="1:20" x14ac:dyDescent="0.25">
      <c r="A101">
        <f t="shared" si="1"/>
        <v>7.7995541048375161</v>
      </c>
      <c r="B101">
        <f t="shared" si="18"/>
        <v>1.2413375896975736</v>
      </c>
      <c r="C101" t="str">
        <f t="shared" si="2"/>
        <v>1.0460832628705-22132.5324886787i</v>
      </c>
      <c r="D101" t="str">
        <f t="shared" si="3"/>
        <v>3.47812499998987-12821.245766378i</v>
      </c>
      <c r="E101" t="str">
        <f t="shared" si="4"/>
        <v>162.469536916262+0.000926504776145725i</v>
      </c>
      <c r="F101" t="str">
        <f t="shared" si="5"/>
        <v>2.42492492492397-120319.498504176i</v>
      </c>
      <c r="G101" t="str">
        <f t="shared" si="6"/>
        <v>0.999999999999611-6.23964328386758E-07i</v>
      </c>
      <c r="H101" t="str">
        <f t="shared" si="7"/>
        <v>1129.41179591305+0.17985329230753i</v>
      </c>
      <c r="I101" t="str">
        <f t="shared" si="8"/>
        <v>68.7730372043004-383352.086831614i</v>
      </c>
      <c r="K101" t="str">
        <f t="shared" si="9"/>
        <v>0.0106249994369776-2.44073627239625E-06i</v>
      </c>
      <c r="L101" t="str">
        <f t="shared" si="10"/>
        <v>0.0000444444444444444-46.2526903334913i</v>
      </c>
      <c r="M101" t="e">
        <f t="shared" si="11"/>
        <v>#DIV/0!</v>
      </c>
      <c r="N101">
        <f t="shared" si="12"/>
        <v>90.002708056837506</v>
      </c>
      <c r="O101">
        <f t="shared" si="13"/>
        <v>86.90062221769297</v>
      </c>
      <c r="P101" s="3">
        <f t="shared" si="14"/>
        <v>86.90062221769297</v>
      </c>
      <c r="Q101" s="3">
        <f t="shared" si="15"/>
        <v>-89.997291943162494</v>
      </c>
      <c r="R101">
        <f t="shared" si="16"/>
        <v>90.002708056837506</v>
      </c>
      <c r="S101">
        <f t="shared" si="17"/>
        <v>1.2413375896975737E-3</v>
      </c>
      <c r="T101">
        <f t="shared" si="0"/>
        <v>86.90062221769297</v>
      </c>
    </row>
    <row r="102" spans="1:20" x14ac:dyDescent="0.25">
      <c r="A102">
        <f t="shared" si="1"/>
        <v>7.8291924104358985</v>
      </c>
      <c r="B102">
        <f t="shared" si="18"/>
        <v>1.2460546725384243</v>
      </c>
      <c r="C102" t="str">
        <f t="shared" si="2"/>
        <v>1.04608326252128-22048.7472506885i</v>
      </c>
      <c r="D102" t="str">
        <f t="shared" si="3"/>
        <v>3.47812499998979-12772.7094704355i</v>
      </c>
      <c r="E102" t="str">
        <f t="shared" si="4"/>
        <v>162.469536915914+0.000930025494471806i</v>
      </c>
      <c r="F102" t="str">
        <f t="shared" si="5"/>
        <v>2.42492492492397-119864.015246252i</v>
      </c>
      <c r="G102" t="str">
        <f t="shared" si="6"/>
        <v>0.999999999999608-6.26335392834626E-07i</v>
      </c>
      <c r="H102" t="str">
        <f t="shared" si="7"/>
        <v>1129.41179615067+0.180536734823608i</v>
      </c>
      <c r="I102" t="str">
        <f t="shared" si="8"/>
        <v>68.7730372077272-381900.863621177i</v>
      </c>
      <c r="K102" t="str">
        <f t="shared" si="9"/>
        <v>0.0106249994326905-2.45001106923867E-06i</v>
      </c>
      <c r="L102" t="str">
        <f t="shared" si="10"/>
        <v>0.0000444444444444444-46.0775954707027i</v>
      </c>
      <c r="M102" t="e">
        <f t="shared" si="11"/>
        <v>#DIV/0!</v>
      </c>
      <c r="N102">
        <f t="shared" si="12"/>
        <v>90.002718347452358</v>
      </c>
      <c r="O102">
        <f t="shared" si="13"/>
        <v>86.867678391459265</v>
      </c>
      <c r="P102" s="3">
        <f t="shared" si="14"/>
        <v>86.867678391459265</v>
      </c>
      <c r="Q102" s="3">
        <f t="shared" si="15"/>
        <v>-89.997281652547642</v>
      </c>
      <c r="R102">
        <f t="shared" si="16"/>
        <v>90.002718347452358</v>
      </c>
      <c r="S102">
        <f t="shared" si="17"/>
        <v>1.2460546725384244E-3</v>
      </c>
      <c r="T102">
        <f t="shared" si="0"/>
        <v>86.867678391459265</v>
      </c>
    </row>
    <row r="103" spans="1:20" x14ac:dyDescent="0.25">
      <c r="A103">
        <f t="shared" si="1"/>
        <v>7.8589433415955545</v>
      </c>
      <c r="B103">
        <f t="shared" si="18"/>
        <v>1.2507896802940703</v>
      </c>
      <c r="C103" t="str">
        <f t="shared" si="2"/>
        <v>1.04608326216937-21965.2791913304i</v>
      </c>
      <c r="D103" t="str">
        <f t="shared" si="3"/>
        <v>3.47812499998972-12724.3569142069i</v>
      </c>
      <c r="E103" t="str">
        <f t="shared" si="4"/>
        <v>162.469536915566+0.000933559591529069i</v>
      </c>
      <c r="F103" t="str">
        <f t="shared" si="5"/>
        <v>2.42492492492397-119410.256272428i</v>
      </c>
      <c r="G103" t="str">
        <f t="shared" si="6"/>
        <v>0.999999999999605-6.28715467327395E-07i</v>
      </c>
      <c r="H103" t="str">
        <f t="shared" si="7"/>
        <v>1129.4117963901+0.181222774421307i</v>
      </c>
      <c r="I103" t="str">
        <f t="shared" si="8"/>
        <v>68.7730372111796-380455.134182875i</v>
      </c>
      <c r="K103" t="str">
        <f t="shared" si="9"/>
        <v>0.0106249994283708-2.45932111029773E-06i</v>
      </c>
      <c r="L103" t="str">
        <f t="shared" si="10"/>
        <v>0.0000444444444444444-45.9031634495942i</v>
      </c>
      <c r="M103" t="e">
        <f t="shared" si="11"/>
        <v>#DIV/0!</v>
      </c>
      <c r="N103">
        <f t="shared" si="12"/>
        <v>90.002728677171547</v>
      </c>
      <c r="O103">
        <f t="shared" si="13"/>
        <v>86.834734565231017</v>
      </c>
      <c r="P103" s="3">
        <f t="shared" si="14"/>
        <v>86.834734565231017</v>
      </c>
      <c r="Q103" s="3">
        <f t="shared" si="15"/>
        <v>-89.997271322828453</v>
      </c>
      <c r="R103">
        <f t="shared" si="16"/>
        <v>90.002728677171547</v>
      </c>
      <c r="S103">
        <f t="shared" si="17"/>
        <v>1.2507896802940704E-3</v>
      </c>
      <c r="T103">
        <f t="shared" si="0"/>
        <v>86.834734565231017</v>
      </c>
    </row>
    <row r="104" spans="1:20" x14ac:dyDescent="0.25">
      <c r="A104">
        <f t="shared" si="1"/>
        <v>7.8888073262936187</v>
      </c>
      <c r="B104">
        <f t="shared" si="18"/>
        <v>1.2555426810791879</v>
      </c>
      <c r="C104" t="str">
        <f t="shared" si="2"/>
        <v>1.04608326181483-21882.1271098871i</v>
      </c>
      <c r="D104" t="str">
        <f t="shared" si="3"/>
        <v>3.47812499998965-12676.1874021244i</v>
      </c>
      <c r="E104" t="str">
        <f t="shared" si="4"/>
        <v>162.469536915213+0.000937107118157704i</v>
      </c>
      <c r="F104" t="str">
        <f t="shared" si="5"/>
        <v>2.42492492492395-118958.21505523i</v>
      </c>
      <c r="G104" t="str">
        <f t="shared" si="6"/>
        <v>0.999999999999602-6.31104586103239E-07i</v>
      </c>
      <c r="H104" t="str">
        <f t="shared" si="7"/>
        <v>1129.41179663137+0.181911420969538i</v>
      </c>
      <c r="I104" t="str">
        <f t="shared" si="8"/>
        <v>68.7730372146583-379014.877719414i</v>
      </c>
      <c r="K104" t="str">
        <f t="shared" si="9"/>
        <v>0.0106249994240181-0.0000024686665295013i</v>
      </c>
      <c r="L104" t="str">
        <f t="shared" si="10"/>
        <v>0.0000444444444444444-45.7293917609028i</v>
      </c>
      <c r="M104" t="e">
        <f t="shared" si="11"/>
        <v>#DIV/0!</v>
      </c>
      <c r="N104">
        <f t="shared" si="12"/>
        <v>90.00273904614366</v>
      </c>
      <c r="O104">
        <f t="shared" si="13"/>
        <v>86.801790739007771</v>
      </c>
      <c r="P104" s="3">
        <f t="shared" si="14"/>
        <v>86.801790739007771</v>
      </c>
      <c r="Q104" s="3">
        <f t="shared" si="15"/>
        <v>-89.99726095385634</v>
      </c>
      <c r="R104">
        <f t="shared" si="16"/>
        <v>90.00273904614366</v>
      </c>
      <c r="S104">
        <f t="shared" si="17"/>
        <v>1.255542681079188E-3</v>
      </c>
      <c r="T104">
        <f t="shared" si="0"/>
        <v>86.801790739007771</v>
      </c>
    </row>
    <row r="105" spans="1:20" x14ac:dyDescent="0.25">
      <c r="A105">
        <f t="shared" si="1"/>
        <v>7.9187847941335345</v>
      </c>
      <c r="B105">
        <f t="shared" si="18"/>
        <v>1.2603137432672888</v>
      </c>
      <c r="C105" t="str">
        <f t="shared" si="2"/>
        <v>1.04608326145758-21799.289810189i</v>
      </c>
      <c r="D105" t="str">
        <f t="shared" si="3"/>
        <v>3.47812499998957-12628.2002412533i</v>
      </c>
      <c r="E105" t="str">
        <f t="shared" si="4"/>
        <v>162.469536914858+0.000940668125389251i</v>
      </c>
      <c r="F105" t="str">
        <f t="shared" si="5"/>
        <v>2.42492492492395-118507.885091893i</v>
      </c>
      <c r="G105" t="str">
        <f t="shared" si="6"/>
        <v>0.999999999999599-6.33502783530429E-07i</v>
      </c>
      <c r="H105" t="str">
        <f t="shared" si="7"/>
        <v>1129.41179687445+0.182602684374714i</v>
      </c>
      <c r="I105" t="str">
        <f t="shared" si="8"/>
        <v>68.7730372181634-377580.073512205i</v>
      </c>
      <c r="K105" t="str">
        <f t="shared" si="9"/>
        <v>0.0106249994196324-2.47804746128625E-06i</v>
      </c>
      <c r="L105" t="str">
        <f t="shared" si="10"/>
        <v>0.0000444444444444444-45.5562779048642i</v>
      </c>
      <c r="M105" t="e">
        <f t="shared" si="11"/>
        <v>#DIV/0!</v>
      </c>
      <c r="N105">
        <f t="shared" si="12"/>
        <v>90.002749454517854</v>
      </c>
      <c r="O105">
        <f t="shared" si="13"/>
        <v>86.768846912789996</v>
      </c>
      <c r="P105" s="3">
        <f t="shared" si="14"/>
        <v>86.768846912789996</v>
      </c>
      <c r="Q105" s="3">
        <f t="shared" si="15"/>
        <v>-89.997250545482146</v>
      </c>
      <c r="R105">
        <f t="shared" si="16"/>
        <v>90.002749454517854</v>
      </c>
      <c r="S105">
        <f t="shared" si="17"/>
        <v>1.2603137432672887E-3</v>
      </c>
      <c r="T105">
        <f t="shared" si="0"/>
        <v>86.768846912789996</v>
      </c>
    </row>
    <row r="106" spans="1:20" x14ac:dyDescent="0.25">
      <c r="A106">
        <f t="shared" si="1"/>
        <v>7.9488761763512414</v>
      </c>
      <c r="B106">
        <f t="shared" si="18"/>
        <v>1.2651029354917045</v>
      </c>
      <c r="C106" t="str">
        <f t="shared" si="2"/>
        <v>1.0460832610976-21716.7661005932i</v>
      </c>
      <c r="D106" t="str">
        <f t="shared" si="3"/>
        <v>3.47812499998948-12580.3947412823i</v>
      </c>
      <c r="E106" t="str">
        <f t="shared" si="4"/>
        <v>162.469536914501+0.000944242664450728i</v>
      </c>
      <c r="F106" t="str">
        <f t="shared" si="5"/>
        <v>2.42492492492394-118059.259904268i</v>
      </c>
      <c r="G106" t="str">
        <f t="shared" si="6"/>
        <v>0.999999999999596-6.35910094107842E-07i</v>
      </c>
      <c r="H106" t="str">
        <f t="shared" si="7"/>
        <v>1129.4117971194+0.183296574580894i</v>
      </c>
      <c r="I106" t="str">
        <f t="shared" si="8"/>
        <v>68.7730372216952-376150.70092112i</v>
      </c>
      <c r="K106" t="str">
        <f t="shared" si="9"/>
        <v>0.0106249994152132-2.48746404060022E-06i</v>
      </c>
      <c r="L106" t="str">
        <f t="shared" si="10"/>
        <v>0.0000444444444444444-45.3838193911779i</v>
      </c>
      <c r="M106" t="e">
        <f t="shared" si="11"/>
        <v>#DIV/0!</v>
      </c>
      <c r="N106">
        <f t="shared" si="12"/>
        <v>90.002759902443856</v>
      </c>
      <c r="O106">
        <f t="shared" si="13"/>
        <v>86.735903086577508</v>
      </c>
      <c r="P106" s="3">
        <f t="shared" si="14"/>
        <v>86.735903086577508</v>
      </c>
      <c r="Q106" s="3">
        <f t="shared" si="15"/>
        <v>-89.997240097556144</v>
      </c>
      <c r="R106">
        <f t="shared" si="16"/>
        <v>90.002759902443856</v>
      </c>
      <c r="S106">
        <f t="shared" si="17"/>
        <v>1.2651029354917044E-3</v>
      </c>
      <c r="T106">
        <f t="shared" si="0"/>
        <v>86.735903086577508</v>
      </c>
    </row>
    <row r="107" spans="1:20" x14ac:dyDescent="0.25">
      <c r="A107">
        <f t="shared" si="1"/>
        <v>7.979081905821376</v>
      </c>
      <c r="B107">
        <f t="shared" si="18"/>
        <v>1.269910326646573</v>
      </c>
      <c r="C107" t="str">
        <f t="shared" si="2"/>
        <v>1.04608326073488-21634.5547939686i</v>
      </c>
      <c r="D107" t="str">
        <f t="shared" si="3"/>
        <v>3.4781249999894-12532.7702145132i</v>
      </c>
      <c r="E107" t="str">
        <f t="shared" si="4"/>
        <v>162.46953691414+0.000947830786762478i</v>
      </c>
      <c r="F107" t="str">
        <f t="shared" si="5"/>
        <v>2.42492492492393-117612.333038733i</v>
      </c>
      <c r="G107" t="str">
        <f t="shared" si="6"/>
        <v>0.999999999999593-6.3832655246545E-07i</v>
      </c>
      <c r="H107" t="str">
        <f t="shared" si="7"/>
        <v>1129.41179736621+0.18399310156992i</v>
      </c>
      <c r="I107" t="str">
        <f t="shared" si="8"/>
        <v>68.7730372252541-374726.739384151i</v>
      </c>
      <c r="K107" t="str">
        <f t="shared" si="9"/>
        <v>0.0106249994107604-2.49691640290369E-06i</v>
      </c>
      <c r="L107" t="str">
        <f t="shared" si="10"/>
        <v>0.0000444444444444444-45.2120137389696i</v>
      </c>
      <c r="M107" t="e">
        <f t="shared" si="11"/>
        <v>#DIV/0!</v>
      </c>
      <c r="N107">
        <f t="shared" si="12"/>
        <v>90.002770390071959</v>
      </c>
      <c r="O107">
        <f t="shared" si="13"/>
        <v>86.702959260370406</v>
      </c>
      <c r="P107" s="3">
        <f t="shared" si="14"/>
        <v>86.702959260370406</v>
      </c>
      <c r="Q107" s="3">
        <f t="shared" si="15"/>
        <v>-89.997229609928041</v>
      </c>
      <c r="R107">
        <f t="shared" si="16"/>
        <v>90.002770390071959</v>
      </c>
      <c r="S107">
        <f t="shared" si="17"/>
        <v>1.269910326646573E-3</v>
      </c>
      <c r="T107">
        <f t="shared" si="0"/>
        <v>86.702959260370406</v>
      </c>
    </row>
    <row r="108" spans="1:20" x14ac:dyDescent="0.25">
      <c r="A108">
        <f t="shared" si="1"/>
        <v>8.0094024170634981</v>
      </c>
      <c r="B108">
        <f t="shared" si="18"/>
        <v>1.27473598588783</v>
      </c>
      <c r="C108" t="str">
        <f t="shared" si="2"/>
        <v>1.04608326036935-21552.654707678i</v>
      </c>
      <c r="D108" t="str">
        <f t="shared" si="3"/>
        <v>3.47812499998932-12485.3259758512i</v>
      </c>
      <c r="E108" t="str">
        <f t="shared" si="4"/>
        <v>162.469536913778+0.000951432543941112i</v>
      </c>
      <c r="F108" t="str">
        <f t="shared" si="5"/>
        <v>2.42492492492394-117167.098066093i</v>
      </c>
      <c r="G108" t="str">
        <f t="shared" si="6"/>
        <v>0.999999999999589-6.40752193364817E-07i</v>
      </c>
      <c r="H108" t="str">
        <f t="shared" si="7"/>
        <v>1129.41179761491+0.184692275361571i</v>
      </c>
      <c r="I108" t="str">
        <f t="shared" si="8"/>
        <v>68.7730372288404-373308.168417133i</v>
      </c>
      <c r="K108" t="str">
        <f t="shared" si="9"/>
        <v>0.0106249994062736-2.50640468417189E-06i</v>
      </c>
      <c r="L108" t="str">
        <f t="shared" si="10"/>
        <v>0.0000444444444444444-45.0408584767581i</v>
      </c>
      <c r="M108" t="e">
        <f t="shared" si="11"/>
        <v>#DIV/0!</v>
      </c>
      <c r="N108">
        <f t="shared" si="12"/>
        <v>90.002780917553054</v>
      </c>
      <c r="O108">
        <f t="shared" si="13"/>
        <v>86.670015434168747</v>
      </c>
      <c r="P108" s="3">
        <f t="shared" si="14"/>
        <v>86.670015434168747</v>
      </c>
      <c r="Q108" s="3">
        <f t="shared" si="15"/>
        <v>-89.997219082446946</v>
      </c>
      <c r="R108">
        <f t="shared" si="16"/>
        <v>90.002780917553054</v>
      </c>
      <c r="S108">
        <f t="shared" si="17"/>
        <v>1.2747359858878301E-3</v>
      </c>
      <c r="T108">
        <f t="shared" ref="T108:T171" si="19">P108</f>
        <v>86.670015434168747</v>
      </c>
    </row>
    <row r="109" spans="1:20" x14ac:dyDescent="0.25">
      <c r="A109">
        <f t="shared" ref="A109:A172" si="20">2*PI()*B109</f>
        <v>8.0398381462483393</v>
      </c>
      <c r="B109">
        <f t="shared" si="18"/>
        <v>1.2795799826342038</v>
      </c>
      <c r="C109" t="str">
        <f t="shared" ref="C109:C172" si="21">IMPRODUCT(D109,E109,$C$40,,K109,$C$41)</f>
        <v>1.04608326000102-21471.064663561i</v>
      </c>
      <c r="D109" t="str">
        <f t="shared" ref="D109:D172" si="22">IMDIV(IMPRODUCT($C$37,$C$38,COMPLEX(1,A109/$C$38)),IMSUM(-1*A109*A109/$C$39,COMPLEX(0,1*A109)))</f>
        <v>3.47812499998924-12438.061342795i</v>
      </c>
      <c r="E109" t="str">
        <f t="shared" ref="E109:E172" si="23">IMDIV(IMPRODUCT(IMSUM(F109,G109),$C$29,H109),IMSUM(1,I109))</f>
        <v>162.469536913411+0.000955047987799162i</v>
      </c>
      <c r="F109" t="str">
        <f t="shared" ref="F109:F172" si="24">IMDIV(IMPRODUCT($C$14,$C$15,COMPLEX(1,A109/$C$15)),IMSUM(-1*A109*A109/$C$16,COMPLEX(0,A109)))</f>
        <v>2.42492492492393-116723.548581495i</v>
      </c>
      <c r="G109" t="str">
        <f t="shared" ref="G109:G172" si="25">IMDIV(1,COMPLEX(1,A109*$C$9*$C$10))</f>
        <v>0.999999999999586-6.43187051699601E-07i</v>
      </c>
      <c r="H109" t="str">
        <f t="shared" ref="H109:H172" si="26">IMDIV($C$3,IMSUM(K109,COMPLEX(0,$C$28*A109)))</f>
        <v>1129.41179786549+0.185394106013696i</v>
      </c>
      <c r="I109" t="str">
        <f t="shared" ref="I109:I172" si="27">IMPRODUCT(F109,$C$29,H109,$C$31)</f>
        <v>68.7730372324543-371894.967613444i</v>
      </c>
      <c r="K109" t="str">
        <f t="shared" ref="K109:K172" si="28">IF($C$26&lt;=0,IMDIV(1,IMSUM(IMDIV(1,L109),1/$C$18)),IMDIV(1,IMSUM(IMDIV(1,L109),1/$C$18,IMDIV(1,M109))))</f>
        <v>0.0106249994017527-2.51592902089676E-06i</v>
      </c>
      <c r="L109" t="str">
        <f t="shared" ref="L109:L172" si="29">IMSUM($C$21/$C$22,IMDIV(1,COMPLEX(0,$C$20*$C$22*A109)))</f>
        <v>0.0000444444444444444-44.8703511424168i</v>
      </c>
      <c r="M109" t="e">
        <f t="shared" ref="M109:M172" si="30">IMSUM($C$25/$C$26,IMDIV(1,COMPLEX(0,$C$24*$C$26*A109)))</f>
        <v>#DIV/0!</v>
      </c>
      <c r="N109">
        <f t="shared" ref="N109:N172" si="31">ABS(R109)</f>
        <v>90.002791485038543</v>
      </c>
      <c r="O109">
        <f t="shared" ref="O109:O172" si="32">ABS(P109)</f>
        <v>86.63707160797253</v>
      </c>
      <c r="P109" s="3">
        <f t="shared" ref="P109:P172" si="33">20*LOG10(IMABS(C109))</f>
        <v>86.63707160797253</v>
      </c>
      <c r="Q109" s="3">
        <f t="shared" ref="Q109:Q172" si="34">IMARGUMENT(C109)*180/PI()</f>
        <v>-89.997208514961457</v>
      </c>
      <c r="R109">
        <f t="shared" ref="R109:R172" si="35">IF(Q109&lt;0,Q109+180,Q109-180)</f>
        <v>90.002791485038543</v>
      </c>
      <c r="S109">
        <f t="shared" ref="S109:S172" si="36">B109/1000</f>
        <v>1.2795799826342039E-3</v>
      </c>
      <c r="T109">
        <f t="shared" si="19"/>
        <v>86.63707160797253</v>
      </c>
    </row>
    <row r="110" spans="1:20" x14ac:dyDescent="0.25">
      <c r="A110">
        <f t="shared" si="20"/>
        <v>8.0703895312040821</v>
      </c>
      <c r="B110">
        <f t="shared" ref="B110:B173" si="37">B109*(1+B$42)</f>
        <v>1.2844423865682137</v>
      </c>
      <c r="C110" t="str">
        <f t="shared" si="21"/>
        <v>1.04608325963001-21389.7834879178i</v>
      </c>
      <c r="D110" t="str">
        <f t="shared" si="22"/>
        <v>3.47812499998916-12390.9756354269i</v>
      </c>
      <c r="E110" t="str">
        <f t="shared" si="23"/>
        <v>162.469536913044+0.000958677170346172i</v>
      </c>
      <c r="F110" t="str">
        <f t="shared" si="24"/>
        <v>2.42492492492391-116281.678204331i</v>
      </c>
      <c r="G110" t="str">
        <f t="shared" si="25"/>
        <v>0.999999999999583-6.45631162496058E-07i</v>
      </c>
      <c r="H110" t="str">
        <f t="shared" si="26"/>
        <v>1129.41179811798+0.186098603622361i</v>
      </c>
      <c r="I110" t="str">
        <f t="shared" si="27"/>
        <v>68.7730372360949-370487.116643721i</v>
      </c>
      <c r="K110" t="str">
        <f t="shared" si="28"/>
        <v>0.0106249993971974-2.52548955008886E-06i</v>
      </c>
      <c r="L110" t="str">
        <f t="shared" si="29"/>
        <v>0.0000444444444444444-44.700489283141i</v>
      </c>
      <c r="M110" t="e">
        <f t="shared" si="30"/>
        <v>#DIV/0!</v>
      </c>
      <c r="N110">
        <f t="shared" si="31"/>
        <v>90.002802092680469</v>
      </c>
      <c r="O110">
        <f t="shared" si="32"/>
        <v>86.604127781781926</v>
      </c>
      <c r="P110" s="3">
        <f t="shared" si="33"/>
        <v>86.604127781781926</v>
      </c>
      <c r="Q110" s="3">
        <f t="shared" si="34"/>
        <v>-89.997197907319531</v>
      </c>
      <c r="R110">
        <f t="shared" si="35"/>
        <v>90.002802092680469</v>
      </c>
      <c r="S110">
        <f t="shared" si="36"/>
        <v>1.2844423865682136E-3</v>
      </c>
      <c r="T110">
        <f t="shared" si="19"/>
        <v>86.604127781781926</v>
      </c>
    </row>
    <row r="111" spans="1:20" x14ac:dyDescent="0.25">
      <c r="A111">
        <f t="shared" si="20"/>
        <v>8.1010570114226592</v>
      </c>
      <c r="B111">
        <f t="shared" si="37"/>
        <v>1.2893232676371731</v>
      </c>
      <c r="C111" t="str">
        <f t="shared" si="21"/>
        <v>1.0460832592561-21308.8100114911i</v>
      </c>
      <c r="D111" t="str">
        <f t="shared" si="22"/>
        <v>3.47812499998908-12344.0681764034i</v>
      </c>
      <c r="E111" t="str">
        <f t="shared" si="23"/>
        <v>162.469536912672+0.000962320143789065i</v>
      </c>
      <c r="F111" t="str">
        <f t="shared" si="24"/>
        <v>2.42492492492391-115841.480578146i</v>
      </c>
      <c r="G111" t="str">
        <f t="shared" si="25"/>
        <v>0.99999999999958-6.48084560913541E-07i</v>
      </c>
      <c r="H111" t="str">
        <f t="shared" si="26"/>
        <v>1129.4117983724+0.186805778322005i</v>
      </c>
      <c r="I111" t="str">
        <f t="shared" si="27"/>
        <v>68.7730372397628-369084.595255553i</v>
      </c>
      <c r="K111" t="str">
        <f t="shared" si="28"/>
        <v>0.0106249993926074-2.53508640927945E-06i</v>
      </c>
      <c r="L111" t="str">
        <f t="shared" si="29"/>
        <v>0.0000444444444444444-44.5312704554104i</v>
      </c>
      <c r="M111" t="e">
        <f t="shared" si="30"/>
        <v>#DIV/0!</v>
      </c>
      <c r="N111">
        <f t="shared" si="31"/>
        <v>90.002812740631427</v>
      </c>
      <c r="O111">
        <f t="shared" si="32"/>
        <v>86.571183955596865</v>
      </c>
      <c r="P111" s="3">
        <f t="shared" si="33"/>
        <v>86.571183955596865</v>
      </c>
      <c r="Q111" s="3">
        <f t="shared" si="34"/>
        <v>-89.997187259368573</v>
      </c>
      <c r="R111">
        <f t="shared" si="35"/>
        <v>90.002812740631427</v>
      </c>
      <c r="S111">
        <f t="shared" si="36"/>
        <v>1.289323267637173E-3</v>
      </c>
      <c r="T111">
        <f t="shared" si="19"/>
        <v>86.571183955596865</v>
      </c>
    </row>
    <row r="112" spans="1:20" x14ac:dyDescent="0.25">
      <c r="A112">
        <f t="shared" si="20"/>
        <v>8.1318410280660665</v>
      </c>
      <c r="B112">
        <f t="shared" si="37"/>
        <v>1.2942226960541945</v>
      </c>
      <c r="C112" t="str">
        <f t="shared" si="21"/>
        <v>1.04608325887938-21228.1430694502i</v>
      </c>
      <c r="D112" t="str">
        <f t="shared" si="22"/>
        <v>3.47812499998899-12297.3382909447i</v>
      </c>
      <c r="E112" t="str">
        <f t="shared" si="23"/>
        <v>162.469536912298+0.000965976960533304i</v>
      </c>
      <c r="F112" t="str">
        <f t="shared" si="24"/>
        <v>2.4249249249239-115402.94937055i</v>
      </c>
      <c r="G112" t="str">
        <f t="shared" si="25"/>
        <v>0.999999999999577-6.5054728224501E-07i</v>
      </c>
      <c r="H112" t="str">
        <f t="shared" si="26"/>
        <v>1129.41179862874+0.187515640285576i</v>
      </c>
      <c r="I112" t="str">
        <f t="shared" si="27"/>
        <v>68.773037243459-367687.383273193i</v>
      </c>
      <c r="K112" t="str">
        <f t="shared" si="28"/>
        <v>0.0106249993879825-2.54471973652239E-06i</v>
      </c>
      <c r="L112" t="str">
        <f t="shared" si="29"/>
        <v>0.0000444444444444444-44.3626922249556i</v>
      </c>
      <c r="M112" t="e">
        <f t="shared" si="30"/>
        <v>#DIV/0!</v>
      </c>
      <c r="N112">
        <f t="shared" si="31"/>
        <v>90.002823429044568</v>
      </c>
      <c r="O112">
        <f t="shared" si="32"/>
        <v>86.538240129417389</v>
      </c>
      <c r="P112" s="3">
        <f t="shared" si="33"/>
        <v>86.538240129417389</v>
      </c>
      <c r="Q112" s="3">
        <f t="shared" si="34"/>
        <v>-89.997176570955432</v>
      </c>
      <c r="R112">
        <f t="shared" si="35"/>
        <v>90.002823429044568</v>
      </c>
      <c r="S112">
        <f t="shared" si="36"/>
        <v>1.2942226960541946E-3</v>
      </c>
      <c r="T112">
        <f t="shared" si="19"/>
        <v>86.538240129417389</v>
      </c>
    </row>
    <row r="113" spans="1:20" x14ac:dyDescent="0.25">
      <c r="A113">
        <f t="shared" si="20"/>
        <v>8.1627420239727186</v>
      </c>
      <c r="B113">
        <f t="shared" si="37"/>
        <v>1.2991407422992005</v>
      </c>
      <c r="C113" t="str">
        <f t="shared" si="21"/>
        <v>1.04608325849975-21147.781501374i</v>
      </c>
      <c r="D113" t="str">
        <f t="shared" si="22"/>
        <v>3.47812499998891-12250.7853068259i</v>
      </c>
      <c r="E113" t="str">
        <f t="shared" si="23"/>
        <v>162.46953691192+0.00096964767318359i</v>
      </c>
      <c r="F113" t="str">
        <f t="shared" si="24"/>
        <v>2.42492492492389-114966.078273124i</v>
      </c>
      <c r="G113" t="str">
        <f t="shared" si="25"/>
        <v>0.999999999999574-6.5301936191754E-07i</v>
      </c>
      <c r="H113" t="str">
        <f t="shared" si="26"/>
        <v>1129.41179888705+0.188228199724679i</v>
      </c>
      <c r="I113" t="str">
        <f t="shared" si="27"/>
        <v>68.773037247184-366295.460597289i</v>
      </c>
      <c r="K113" t="str">
        <f t="shared" si="28"/>
        <v>0.0106249993833223-2.55438967039613E-06i</v>
      </c>
      <c r="L113" t="str">
        <f t="shared" si="29"/>
        <v>0.0000444444444444444-44.1947521667219i</v>
      </c>
      <c r="M113" t="e">
        <f t="shared" si="30"/>
        <v>#DIV/0!</v>
      </c>
      <c r="N113">
        <f t="shared" si="31"/>
        <v>90.002834158073668</v>
      </c>
      <c r="O113">
        <f t="shared" si="32"/>
        <v>86.505296303243455</v>
      </c>
      <c r="P113" s="3">
        <f t="shared" si="33"/>
        <v>86.505296303243455</v>
      </c>
      <c r="Q113" s="3">
        <f t="shared" si="34"/>
        <v>-89.997165841926332</v>
      </c>
      <c r="R113">
        <f t="shared" si="35"/>
        <v>90.002834158073668</v>
      </c>
      <c r="S113">
        <f t="shared" si="36"/>
        <v>1.2991407422992005E-3</v>
      </c>
      <c r="T113">
        <f t="shared" si="19"/>
        <v>86.505296303243455</v>
      </c>
    </row>
    <row r="114" spans="1:20" x14ac:dyDescent="0.25">
      <c r="A114">
        <f t="shared" si="20"/>
        <v>8.1937604436638143</v>
      </c>
      <c r="B114">
        <f t="shared" si="37"/>
        <v>1.3040774771199375</v>
      </c>
      <c r="C114" t="str">
        <f t="shared" si="21"/>
        <v>1.04608325811724-21067.7241512348i</v>
      </c>
      <c r="D114" t="str">
        <f t="shared" si="22"/>
        <v>3.47812499998883-12204.4085543666i</v>
      </c>
      <c r="E114" t="str">
        <f t="shared" si="23"/>
        <v>162.469536911541+0.00097333233454408i</v>
      </c>
      <c r="F114" t="str">
        <f t="shared" si="24"/>
        <v>2.42492492492388-114530.861001331i</v>
      </c>
      <c r="G114" t="str">
        <f t="shared" si="25"/>
        <v>0.99999999999957-6.55500835492823E-07i</v>
      </c>
      <c r="H114" t="str">
        <f t="shared" si="26"/>
        <v>1129.41179914732+0.188943466889718i</v>
      </c>
      <c r="I114" t="str">
        <f t="shared" si="27"/>
        <v>68.7730372509369-364908.807204557i</v>
      </c>
      <c r="K114" t="str">
        <f t="shared" si="28"/>
        <v>0.0106249993786266-0.0000025640963500057i</v>
      </c>
      <c r="L114" t="str">
        <f t="shared" si="29"/>
        <v>0.0000444444444444444-44.0274478648356i</v>
      </c>
      <c r="M114" t="e">
        <f t="shared" si="30"/>
        <v>#DIV/0!</v>
      </c>
      <c r="N114">
        <f t="shared" si="31"/>
        <v>90.00284492787307</v>
      </c>
      <c r="O114">
        <f t="shared" si="32"/>
        <v>86.472352477075347</v>
      </c>
      <c r="P114" s="3">
        <f t="shared" si="33"/>
        <v>86.472352477075347</v>
      </c>
      <c r="Q114" s="3">
        <f t="shared" si="34"/>
        <v>-89.99715507212693</v>
      </c>
      <c r="R114">
        <f t="shared" si="35"/>
        <v>90.00284492787307</v>
      </c>
      <c r="S114">
        <f t="shared" si="36"/>
        <v>1.3040774771199376E-3</v>
      </c>
      <c r="T114">
        <f t="shared" si="19"/>
        <v>86.472352477075347</v>
      </c>
    </row>
    <row r="115" spans="1:20" x14ac:dyDescent="0.25">
      <c r="A115">
        <f t="shared" si="20"/>
        <v>8.2248967333497376</v>
      </c>
      <c r="B115">
        <f t="shared" si="37"/>
        <v>1.3090329715329934</v>
      </c>
      <c r="C115" t="str">
        <f t="shared" si="21"/>
        <v>1.04608325773181-20987.9698673801i</v>
      </c>
      <c r="D115" t="str">
        <f t="shared" si="22"/>
        <v>3.47812499998874-12158.2073664216i</v>
      </c>
      <c r="E115" t="str">
        <f t="shared" si="23"/>
        <v>162.469536911157+0.00097703099761988i</v>
      </c>
      <c r="F115" t="str">
        <f t="shared" si="24"/>
        <v>2.42492492492387-114097.291294424i</v>
      </c>
      <c r="G115" t="str">
        <f t="shared" si="25"/>
        <v>0.999999999999567-6.57991738667694E-07i</v>
      </c>
      <c r="H115" t="str">
        <f t="shared" si="26"/>
        <v>1129.41179940957+0.189661452070054i</v>
      </c>
      <c r="I115" t="str">
        <f t="shared" si="27"/>
        <v>68.7730372547183-363527.403147524i</v>
      </c>
      <c r="K115" t="str">
        <f t="shared" si="28"/>
        <v>0.0106249993738952-2.57383991498478E-06i</v>
      </c>
      <c r="L115" t="str">
        <f t="shared" si="29"/>
        <v>0.0000444444444444444-43.8607769125678i</v>
      </c>
      <c r="M115" t="e">
        <f t="shared" si="30"/>
        <v>#DIV/0!</v>
      </c>
      <c r="N115">
        <f t="shared" si="31"/>
        <v>90.002855738597702</v>
      </c>
      <c r="O115">
        <f t="shared" si="32"/>
        <v>86.43940865091281</v>
      </c>
      <c r="P115" s="3">
        <f t="shared" si="33"/>
        <v>86.43940865091281</v>
      </c>
      <c r="Q115" s="3">
        <f t="shared" si="34"/>
        <v>-89.997144261402298</v>
      </c>
      <c r="R115">
        <f t="shared" si="35"/>
        <v>90.002855738597702</v>
      </c>
      <c r="S115">
        <f t="shared" si="36"/>
        <v>1.3090329715329933E-3</v>
      </c>
      <c r="T115">
        <f t="shared" si="19"/>
        <v>86.43940865091281</v>
      </c>
    </row>
    <row r="116" spans="1:20" x14ac:dyDescent="0.25">
      <c r="A116">
        <f t="shared" si="20"/>
        <v>8.2561513409364675</v>
      </c>
      <c r="B116">
        <f t="shared" si="37"/>
        <v>1.3140072968248189</v>
      </c>
      <c r="C116" t="str">
        <f t="shared" si="21"/>
        <v>1.04608325734344-20908.5175025185i</v>
      </c>
      <c r="D116" t="str">
        <f t="shared" si="22"/>
        <v>3.47812499998865-12112.1810783715i</v>
      </c>
      <c r="E116" t="str">
        <f t="shared" si="23"/>
        <v>162.469536910771+0.000980743715617839i</v>
      </c>
      <c r="F116" t="str">
        <f t="shared" si="24"/>
        <v>2.42492492492387-113665.362915358i</v>
      </c>
      <c r="G116" t="str">
        <f t="shared" si="25"/>
        <v>0.999999999999564-6.60492107274629E-07i</v>
      </c>
      <c r="H116" t="str">
        <f t="shared" si="26"/>
        <v>1129.41179967382+0.190382165594144i</v>
      </c>
      <c r="I116" t="str">
        <f t="shared" si="27"/>
        <v>68.7730372585283-362151.228554233i</v>
      </c>
      <c r="K116" t="str">
        <f t="shared" si="28"/>
        <v>0.0106249993691278-0.0000025836205054976i</v>
      </c>
      <c r="L116" t="str">
        <f t="shared" si="29"/>
        <v>0.0000444444444444444-43.6947369123011i</v>
      </c>
      <c r="M116" t="e">
        <f t="shared" si="30"/>
        <v>#DIV/0!</v>
      </c>
      <c r="N116">
        <f t="shared" si="31"/>
        <v>90.002866590403073</v>
      </c>
      <c r="O116">
        <f t="shared" si="32"/>
        <v>86.406464824756227</v>
      </c>
      <c r="P116" s="3">
        <f t="shared" si="33"/>
        <v>86.406464824756227</v>
      </c>
      <c r="Q116" s="3">
        <f t="shared" si="34"/>
        <v>-89.997133409596927</v>
      </c>
      <c r="R116">
        <f t="shared" si="35"/>
        <v>90.002866590403073</v>
      </c>
      <c r="S116">
        <f t="shared" si="36"/>
        <v>1.3140072968248189E-3</v>
      </c>
      <c r="T116">
        <f t="shared" si="19"/>
        <v>86.406464824756227</v>
      </c>
    </row>
    <row r="117" spans="1:20" x14ac:dyDescent="0.25">
      <c r="A117">
        <f t="shared" si="20"/>
        <v>8.287524716032026</v>
      </c>
      <c r="B117">
        <f t="shared" si="37"/>
        <v>1.3190005245527532</v>
      </c>
      <c r="C117" t="str">
        <f t="shared" si="21"/>
        <v>1.04608325695211-20829.3659137004i</v>
      </c>
      <c r="D117" t="str">
        <f t="shared" si="22"/>
        <v>3.47812499998857-12066.3290281125i</v>
      </c>
      <c r="E117" t="str">
        <f t="shared" si="23"/>
        <v>162.469536910383+0.000984470541946607i</v>
      </c>
      <c r="F117" t="str">
        <f t="shared" si="24"/>
        <v>2.42492492492385-113235.069650697i</v>
      </c>
      <c r="G117" t="str">
        <f t="shared" si="25"/>
        <v>0.99999999999956-6.6300197728227E-07i</v>
      </c>
      <c r="H117" t="str">
        <f t="shared" si="26"/>
        <v>1129.41179994009+0.191105617829701i</v>
      </c>
      <c r="I117" t="str">
        <f t="shared" si="27"/>
        <v>68.7730372623683-360780.263627948i</v>
      </c>
      <c r="K117" t="str">
        <f t="shared" si="28"/>
        <v>0.010624999364324-2.59343826224105E-06i</v>
      </c>
      <c r="L117" t="str">
        <f t="shared" si="29"/>
        <v>0.0000444444444444444-43.5293254754942i</v>
      </c>
      <c r="M117" t="e">
        <f t="shared" si="30"/>
        <v>#DIV/0!</v>
      </c>
      <c r="N117">
        <f t="shared" si="31"/>
        <v>90.002877483445261</v>
      </c>
      <c r="O117">
        <f t="shared" si="32"/>
        <v>86.373520998605329</v>
      </c>
      <c r="P117" s="3">
        <f t="shared" si="33"/>
        <v>86.373520998605329</v>
      </c>
      <c r="Q117" s="3">
        <f t="shared" si="34"/>
        <v>-89.997122516554739</v>
      </c>
      <c r="R117">
        <f t="shared" si="35"/>
        <v>90.002877483445261</v>
      </c>
      <c r="S117">
        <f t="shared" si="36"/>
        <v>1.3190005245527531E-3</v>
      </c>
      <c r="T117">
        <f t="shared" si="19"/>
        <v>86.373520998605329</v>
      </c>
    </row>
    <row r="118" spans="1:20" x14ac:dyDescent="0.25">
      <c r="A118">
        <f t="shared" si="20"/>
        <v>8.3190173099529474</v>
      </c>
      <c r="B118">
        <f t="shared" si="37"/>
        <v>1.3240127265460537</v>
      </c>
      <c r="C118" t="str">
        <f t="shared" si="21"/>
        <v>1.04608325655783-20750.5139623041i</v>
      </c>
      <c r="D118" t="str">
        <f t="shared" si="22"/>
        <v>3.47812499998848-12020.6505560475i</v>
      </c>
      <c r="E118" t="str">
        <f t="shared" si="23"/>
        <v>162.469536909992+0.000988211530217878i</v>
      </c>
      <c r="F118" t="str">
        <f t="shared" si="24"/>
        <v>2.42492492492385-112806.40531053i</v>
      </c>
      <c r="G118" t="str">
        <f t="shared" si="25"/>
        <v>0.999999999999557-6.65521384795941E-07i</v>
      </c>
      <c r="H118" t="str">
        <f t="shared" si="26"/>
        <v>1129.41180020838+0.191831819183823i</v>
      </c>
      <c r="I118" t="str">
        <f t="shared" si="27"/>
        <v>68.7730372662375-359414.48864688i</v>
      </c>
      <c r="K118" t="str">
        <f t="shared" si="28"/>
        <v>0.0106249993594837-2.60329332644666E-06i</v>
      </c>
      <c r="L118" t="str">
        <f t="shared" si="29"/>
        <v>0.0000444444444444444-43.3645402226481i</v>
      </c>
      <c r="M118" t="e">
        <f t="shared" si="30"/>
        <v>#DIV/0!</v>
      </c>
      <c r="N118">
        <f t="shared" si="31"/>
        <v>90.002888417881039</v>
      </c>
      <c r="O118">
        <f t="shared" si="32"/>
        <v>86.340577172460385</v>
      </c>
      <c r="P118" s="3">
        <f t="shared" si="33"/>
        <v>86.340577172460385</v>
      </c>
      <c r="Q118" s="3">
        <f t="shared" si="34"/>
        <v>-89.997111582118961</v>
      </c>
      <c r="R118">
        <f t="shared" si="35"/>
        <v>90.002888417881039</v>
      </c>
      <c r="S118">
        <f t="shared" si="36"/>
        <v>1.3240127265460536E-3</v>
      </c>
      <c r="T118">
        <f t="shared" si="19"/>
        <v>86.340577172460385</v>
      </c>
    </row>
    <row r="119" spans="1:20" x14ac:dyDescent="0.25">
      <c r="A119">
        <f t="shared" si="20"/>
        <v>8.3506295757307694</v>
      </c>
      <c r="B119">
        <f t="shared" si="37"/>
        <v>1.3290439749069287</v>
      </c>
      <c r="C119" t="str">
        <f t="shared" si="21"/>
        <v>1.0460832561606-20671.9605140176i</v>
      </c>
      <c r="D119" t="str">
        <f t="shared" si="22"/>
        <v>3.4781249999884-11975.1450050764i</v>
      </c>
      <c r="E119" t="str">
        <f t="shared" si="23"/>
        <v>162.469536909597+0.000991966734246733i</v>
      </c>
      <c r="F119" t="str">
        <f t="shared" si="24"/>
        <v>2.42492492492384-112379.363728374i</v>
      </c>
      <c r="G119" t="str">
        <f t="shared" si="25"/>
        <v>0.999999999999554-6.68050366058164E-07i</v>
      </c>
      <c r="H119" t="str">
        <f t="shared" si="26"/>
        <v>1129.4118004787+0.192560780103159i</v>
      </c>
      <c r="I119" t="str">
        <f t="shared" si="27"/>
        <v>68.7730372701339-358053.883963886i</v>
      </c>
      <c r="K119" t="str">
        <f t="shared" si="28"/>
        <v>0.0106249993546066-0.0000026131858398826i</v>
      </c>
      <c r="L119" t="str">
        <f t="shared" si="29"/>
        <v>0.0000444444444444444-43.2003787832717i</v>
      </c>
      <c r="M119" t="e">
        <f t="shared" si="30"/>
        <v>#DIV/0!</v>
      </c>
      <c r="N119">
        <f t="shared" si="31"/>
        <v>90.002899393867622</v>
      </c>
      <c r="O119">
        <f t="shared" si="32"/>
        <v>86.307633346321353</v>
      </c>
      <c r="P119" s="3">
        <f t="shared" si="33"/>
        <v>86.307633346321353</v>
      </c>
      <c r="Q119" s="3">
        <f t="shared" si="34"/>
        <v>-89.997100606132378</v>
      </c>
      <c r="R119">
        <f t="shared" si="35"/>
        <v>90.002899393867622</v>
      </c>
      <c r="S119">
        <f t="shared" si="36"/>
        <v>1.3290439749069286E-3</v>
      </c>
      <c r="T119">
        <f t="shared" si="19"/>
        <v>86.307633346321353</v>
      </c>
    </row>
    <row r="120" spans="1:20" x14ac:dyDescent="0.25">
      <c r="A120">
        <f t="shared" si="20"/>
        <v>8.3823619681185466</v>
      </c>
      <c r="B120">
        <f t="shared" si="37"/>
        <v>1.3340943420115752</v>
      </c>
      <c r="C120" t="str">
        <f t="shared" si="21"/>
        <v>1.04608325576024-20593.7044388231i</v>
      </c>
      <c r="D120" t="str">
        <f t="shared" si="22"/>
        <v>3.4781249999883-11929.8117205866i</v>
      </c>
      <c r="E120" t="str">
        <f t="shared" si="23"/>
        <v>162.469536909199+0.00099573620805358i</v>
      </c>
      <c r="F120" t="str">
        <f t="shared" si="24"/>
        <v>2.42492492492384-111953.938761094i</v>
      </c>
      <c r="G120" t="str">
        <f t="shared" si="25"/>
        <v>0.99999999999955-6.70588957449182E-07i</v>
      </c>
      <c r="H120" t="str">
        <f t="shared" si="26"/>
        <v>1129.41180075109+0.193292511074065i</v>
      </c>
      <c r="I120" t="str">
        <f t="shared" si="27"/>
        <v>68.7730372740612-356698.430006226i</v>
      </c>
      <c r="K120" t="str">
        <f t="shared" si="28"/>
        <v>0.0106249993496923-2.62311594485583E-06i</v>
      </c>
      <c r="L120" t="str">
        <f t="shared" si="29"/>
        <v>0.0000444444444444444-43.0368387958475i</v>
      </c>
      <c r="M120" t="e">
        <f t="shared" si="30"/>
        <v>#DIV/0!</v>
      </c>
      <c r="N120">
        <f t="shared" si="31"/>
        <v>90.002910411562951</v>
      </c>
      <c r="O120">
        <f t="shared" si="32"/>
        <v>86.274689520188232</v>
      </c>
      <c r="P120" s="3">
        <f t="shared" si="33"/>
        <v>86.274689520188232</v>
      </c>
      <c r="Q120" s="3">
        <f t="shared" si="34"/>
        <v>-89.997089588437049</v>
      </c>
      <c r="R120">
        <f t="shared" si="35"/>
        <v>90.002910411562951</v>
      </c>
      <c r="S120">
        <f t="shared" si="36"/>
        <v>1.3340943420115752E-3</v>
      </c>
      <c r="T120">
        <f t="shared" si="19"/>
        <v>86.274689520188232</v>
      </c>
    </row>
    <row r="121" spans="1:20" x14ac:dyDescent="0.25">
      <c r="A121">
        <f t="shared" si="20"/>
        <v>8.4142149435973987</v>
      </c>
      <c r="B121">
        <f t="shared" si="37"/>
        <v>1.3391639005112193</v>
      </c>
      <c r="C121" t="str">
        <f t="shared" si="21"/>
        <v>1.04608325535687-20515.7446109805i</v>
      </c>
      <c r="D121" t="str">
        <f t="shared" si="22"/>
        <v>3.47812499998822-11884.6500504434i</v>
      </c>
      <c r="E121" t="str">
        <f t="shared" si="23"/>
        <v>162.469536908798+0.000999520005863541i</v>
      </c>
      <c r="F121" t="str">
        <f t="shared" si="24"/>
        <v>2.42492492492383-111530.124288809i</v>
      </c>
      <c r="G121" t="str">
        <f t="shared" si="25"/>
        <v>0.999999999999547-6.73137195487487E-07i</v>
      </c>
      <c r="H121" t="str">
        <f t="shared" si="26"/>
        <v>1129.41180102556+0.194027022622741i</v>
      </c>
      <c r="I121" t="str">
        <f t="shared" si="27"/>
        <v>68.7730372780204-355348.107275237i</v>
      </c>
      <c r="K121" t="str">
        <f t="shared" si="28"/>
        <v>0.0106249993447405-2.63308378421403E-06i</v>
      </c>
      <c r="L121" t="str">
        <f t="shared" si="29"/>
        <v>0.0000444444444444444-42.8739179077978i</v>
      </c>
      <c r="M121" t="e">
        <f t="shared" si="30"/>
        <v>#DIV/0!</v>
      </c>
      <c r="N121">
        <f t="shared" si="31"/>
        <v>90.002921471125518</v>
      </c>
      <c r="O121">
        <f t="shared" si="32"/>
        <v>86.241745694061009</v>
      </c>
      <c r="P121" s="3">
        <f t="shared" si="33"/>
        <v>86.241745694061009</v>
      </c>
      <c r="Q121" s="3">
        <f t="shared" si="34"/>
        <v>-89.997078528874482</v>
      </c>
      <c r="R121">
        <f t="shared" si="35"/>
        <v>90.002921471125518</v>
      </c>
      <c r="S121">
        <f t="shared" si="36"/>
        <v>1.3391639005112192E-3</v>
      </c>
      <c r="T121">
        <f t="shared" si="19"/>
        <v>86.241745694061009</v>
      </c>
    </row>
    <row r="122" spans="1:20" x14ac:dyDescent="0.25">
      <c r="A122">
        <f t="shared" si="20"/>
        <v>8.4461889603830684</v>
      </c>
      <c r="B122">
        <f t="shared" si="37"/>
        <v>1.3442527233331618</v>
      </c>
      <c r="C122" t="str">
        <f t="shared" si="21"/>
        <v>1.04608325495047-20438.0799090121i</v>
      </c>
      <c r="D122" t="str">
        <f t="shared" si="22"/>
        <v>3.47812499998812-11839.6593449812i</v>
      </c>
      <c r="E122" t="str">
        <f t="shared" si="23"/>
        <v>162.469536908395+0.00100331818210746i</v>
      </c>
      <c r="F122" t="str">
        <f t="shared" si="24"/>
        <v>2.42492492492382-111107.914214805i</v>
      </c>
      <c r="G122" t="str">
        <f t="shared" si="25"/>
        <v>0.999999999999543-6.75695116830338E-07i</v>
      </c>
      <c r="H122" t="str">
        <f t="shared" si="26"/>
        <v>1129.41180130211+0.19476432531537i</v>
      </c>
      <c r="I122" t="str">
        <f t="shared" si="27"/>
        <v>68.7730372820072-354002.896346065i</v>
      </c>
      <c r="K122" t="str">
        <f t="shared" si="28"/>
        <v>0.0106249993397511-2.64308950134766E-06i</v>
      </c>
      <c r="L122" t="str">
        <f t="shared" si="29"/>
        <v>0.0000444444444444444-42.7116137754511i</v>
      </c>
      <c r="M122" t="e">
        <f t="shared" si="30"/>
        <v>#DIV/0!</v>
      </c>
      <c r="N122">
        <f t="shared" si="31"/>
        <v>90.002932572714371</v>
      </c>
      <c r="O122">
        <f t="shared" si="32"/>
        <v>86.208801867939968</v>
      </c>
      <c r="P122" s="3">
        <f t="shared" si="33"/>
        <v>86.208801867939968</v>
      </c>
      <c r="Q122" s="3">
        <f t="shared" si="34"/>
        <v>-89.997067427285629</v>
      </c>
      <c r="R122">
        <f t="shared" si="35"/>
        <v>90.002932572714371</v>
      </c>
      <c r="S122">
        <f t="shared" si="36"/>
        <v>1.3442527233331618E-3</v>
      </c>
      <c r="T122">
        <f t="shared" si="19"/>
        <v>86.208801867939968</v>
      </c>
    </row>
    <row r="123" spans="1:20" x14ac:dyDescent="0.25">
      <c r="A123">
        <f t="shared" si="20"/>
        <v>8.4782844784325224</v>
      </c>
      <c r="B123">
        <f t="shared" si="37"/>
        <v>1.3493608836818278</v>
      </c>
      <c r="C123" t="str">
        <f t="shared" si="21"/>
        <v>1.04608325454091-20360.7092156846i</v>
      </c>
      <c r="D123" t="str">
        <f t="shared" si="22"/>
        <v>3.47812499998803-11794.8389569936i</v>
      </c>
      <c r="E123" t="str">
        <f t="shared" si="23"/>
        <v>162.469536907987+0.00100713079142361i</v>
      </c>
      <c r="F123" t="str">
        <f t="shared" si="24"/>
        <v>2.42492492492381-110687.302465449i</v>
      </c>
      <c r="G123" t="str">
        <f t="shared" si="25"/>
        <v>0.99999999999954-6.7826275827429E-07i</v>
      </c>
      <c r="H123" t="str">
        <f t="shared" si="26"/>
        <v>1129.41180158077+0.195504429758309i</v>
      </c>
      <c r="I123" t="str">
        <f t="shared" si="27"/>
        <v>68.7730372860252-352662.777867408i</v>
      </c>
      <c r="K123" t="str">
        <f t="shared" si="28"/>
        <v>0.0106249993347237-2.65313324019215E-06i</v>
      </c>
      <c r="L123" t="str">
        <f t="shared" si="29"/>
        <v>0.0000444444444444444-42.5499240640078i</v>
      </c>
      <c r="M123" t="e">
        <f t="shared" si="30"/>
        <v>#DIV/0!</v>
      </c>
      <c r="N123">
        <f t="shared" si="31"/>
        <v>90.002943716489284</v>
      </c>
      <c r="O123">
        <f t="shared" si="32"/>
        <v>86.175858041824966</v>
      </c>
      <c r="P123" s="3">
        <f t="shared" si="33"/>
        <v>86.175858041824966</v>
      </c>
      <c r="Q123" s="3">
        <f t="shared" si="34"/>
        <v>-89.997056283510716</v>
      </c>
      <c r="R123">
        <f t="shared" si="35"/>
        <v>90.002943716489284</v>
      </c>
      <c r="S123">
        <f t="shared" si="36"/>
        <v>1.3493608836818278E-3</v>
      </c>
      <c r="T123">
        <f t="shared" si="19"/>
        <v>86.175858041824966</v>
      </c>
    </row>
    <row r="124" spans="1:20" x14ac:dyDescent="0.25">
      <c r="A124">
        <f t="shared" si="20"/>
        <v>8.5105019594505666</v>
      </c>
      <c r="B124">
        <f t="shared" si="37"/>
        <v>1.3544884550398189</v>
      </c>
      <c r="C124" t="str">
        <f t="shared" si="21"/>
        <v>1.04608325412828-20283.631417995i</v>
      </c>
      <c r="D124" t="str">
        <f t="shared" si="22"/>
        <v>3.47812499998795-11750.1882417242i</v>
      </c>
      <c r="E124" t="str">
        <f t="shared" si="23"/>
        <v>162.469536907578+0.00101095788865782i</v>
      </c>
      <c r="F124" t="str">
        <f t="shared" si="24"/>
        <v>2.4249249249238-110268.282990099i</v>
      </c>
      <c r="G124" t="str">
        <f t="shared" si="25"/>
        <v>0.999999999999536-6.80840156755729E-07i</v>
      </c>
      <c r="H124" t="str">
        <f t="shared" si="26"/>
        <v>1129.41180186155+0.196247346598209i</v>
      </c>
      <c r="I124" t="str">
        <f t="shared" si="27"/>
        <v>68.7730372900738-351327.732561205i</v>
      </c>
      <c r="K124" t="str">
        <f t="shared" si="28"/>
        <v>0.010624999329658-2.66321514522982E-06i</v>
      </c>
      <c r="L124" t="str">
        <f t="shared" si="29"/>
        <v>0.0000444444444444444-42.3888464475073i</v>
      </c>
      <c r="M124" t="e">
        <f t="shared" si="30"/>
        <v>#DIV/0!</v>
      </c>
      <c r="N124">
        <f t="shared" si="31"/>
        <v>90.002954902610497</v>
      </c>
      <c r="O124">
        <f t="shared" si="32"/>
        <v>86.142914215716203</v>
      </c>
      <c r="P124" s="3">
        <f t="shared" si="33"/>
        <v>86.142914215716203</v>
      </c>
      <c r="Q124" s="3">
        <f t="shared" si="34"/>
        <v>-89.997045097389503</v>
      </c>
      <c r="R124">
        <f t="shared" si="35"/>
        <v>90.002954902610497</v>
      </c>
      <c r="S124">
        <f t="shared" si="36"/>
        <v>1.3544884550398188E-3</v>
      </c>
      <c r="T124">
        <f t="shared" si="19"/>
        <v>86.142914215716203</v>
      </c>
    </row>
    <row r="125" spans="1:20" x14ac:dyDescent="0.25">
      <c r="A125">
        <f t="shared" si="20"/>
        <v>8.5428418668964792</v>
      </c>
      <c r="B125">
        <f t="shared" si="37"/>
        <v>1.3596355111689702</v>
      </c>
      <c r="C125" t="str">
        <f t="shared" si="21"/>
        <v>1.04608325371248-20206.8454071526i</v>
      </c>
      <c r="D125" t="str">
        <f t="shared" si="22"/>
        <v>3.47812499998786-11705.7065568574i</v>
      </c>
      <c r="E125" t="str">
        <f t="shared" si="23"/>
        <v>162.469536907164+0.00101479952886395i</v>
      </c>
      <c r="F125" t="str">
        <f t="shared" si="24"/>
        <v>2.42492492492379-109850.84976102i</v>
      </c>
      <c r="G125" t="str">
        <f t="shared" si="25"/>
        <v>0.999999999999533-6.83427349351399E-07i</v>
      </c>
      <c r="H125" t="str">
        <f t="shared" si="26"/>
        <v>1129.41180214447+0.196993086522178i</v>
      </c>
      <c r="I125" t="str">
        <f t="shared" si="27"/>
        <v>68.7730372941532-349997.741222387i</v>
      </c>
      <c r="K125" t="str">
        <f t="shared" si="28"/>
        <v>0.0106249993245537-2.67333536149204E-06i</v>
      </c>
      <c r="L125" t="str">
        <f t="shared" si="29"/>
        <v>0.0000444444444444444-42.228378608794i</v>
      </c>
      <c r="M125" t="e">
        <f t="shared" si="30"/>
        <v>#DIV/0!</v>
      </c>
      <c r="N125">
        <f t="shared" si="31"/>
        <v>90.002966131238992</v>
      </c>
      <c r="O125">
        <f t="shared" si="32"/>
        <v>86.109970389613409</v>
      </c>
      <c r="P125" s="3">
        <f t="shared" si="33"/>
        <v>86.109970389613409</v>
      </c>
      <c r="Q125" s="3">
        <f t="shared" si="34"/>
        <v>-89.997033868761008</v>
      </c>
      <c r="R125">
        <f t="shared" si="35"/>
        <v>90.002966131238992</v>
      </c>
      <c r="S125">
        <f t="shared" si="36"/>
        <v>1.3596355111689701E-3</v>
      </c>
      <c r="T125">
        <f t="shared" si="19"/>
        <v>86.109970389613409</v>
      </c>
    </row>
    <row r="126" spans="1:20" x14ac:dyDescent="0.25">
      <c r="A126">
        <f t="shared" si="20"/>
        <v>8.5753046659906857</v>
      </c>
      <c r="B126">
        <f t="shared" si="37"/>
        <v>1.3648021261114123</v>
      </c>
      <c r="C126" t="str">
        <f t="shared" si="21"/>
        <v>1.04608325329348-20130.3500785656i</v>
      </c>
      <c r="D126" t="str">
        <f t="shared" si="22"/>
        <v>3.47812499998776-11661.3932625094i</v>
      </c>
      <c r="E126" t="str">
        <f t="shared" si="23"/>
        <v>162.469536906748+0.00101865576730586i</v>
      </c>
      <c r="F126" t="str">
        <f t="shared" si="24"/>
        <v>2.42492492492378-109434.996773294i</v>
      </c>
      <c r="G126" t="str">
        <f t="shared" si="25"/>
        <v>0.999999999999529-6.86024373278932E-07i</v>
      </c>
      <c r="H126" t="str">
        <f t="shared" si="26"/>
        <v>1129.41180242955+0.19774166025794i</v>
      </c>
      <c r="I126" t="str">
        <f t="shared" si="27"/>
        <v>68.7730372982645-348672.78471858i</v>
      </c>
      <c r="K126" t="str">
        <f t="shared" si="28"/>
        <v>0.0106249993194105-2.68349403456131E-06i</v>
      </c>
      <c r="L126" t="str">
        <f t="shared" si="29"/>
        <v>0.0000444444444444444-42.0685182394839i</v>
      </c>
      <c r="M126" t="e">
        <f t="shared" si="30"/>
        <v>#DIV/0!</v>
      </c>
      <c r="N126">
        <f t="shared" si="31"/>
        <v>90.002977402536231</v>
      </c>
      <c r="O126">
        <f t="shared" si="32"/>
        <v>86.077026563516981</v>
      </c>
      <c r="P126" s="3">
        <f t="shared" si="33"/>
        <v>86.077026563516981</v>
      </c>
      <c r="Q126" s="3">
        <f t="shared" si="34"/>
        <v>-89.997022597463769</v>
      </c>
      <c r="R126">
        <f t="shared" si="35"/>
        <v>90.002977402536231</v>
      </c>
      <c r="S126">
        <f t="shared" si="36"/>
        <v>1.3648021261114124E-3</v>
      </c>
      <c r="T126">
        <f t="shared" si="19"/>
        <v>86.077026563516981</v>
      </c>
    </row>
    <row r="127" spans="1:20" x14ac:dyDescent="0.25">
      <c r="A127">
        <f t="shared" si="20"/>
        <v>8.6078908237214513</v>
      </c>
      <c r="B127">
        <f t="shared" si="37"/>
        <v>1.3699883741906356</v>
      </c>
      <c r="C127" t="str">
        <f t="shared" si="21"/>
        <v>1.04608325287135-20054.1443318228i</v>
      </c>
      <c r="D127" t="str">
        <f t="shared" si="22"/>
        <v>3.47812499998767-11617.2477212184i</v>
      </c>
      <c r="E127" t="str">
        <f t="shared" si="23"/>
        <v>162.46953690633+0.00102252665945614i</v>
      </c>
      <c r="F127" t="str">
        <f t="shared" si="24"/>
        <v>2.42492492492377-109020.718044737i</v>
      </c>
      <c r="G127" t="str">
        <f t="shared" si="25"/>
        <v>0.999999999999526-6.88631265897389E-07i</v>
      </c>
      <c r="H127" t="str">
        <f t="shared" si="26"/>
        <v>1129.41180271679+0.198493078573976i</v>
      </c>
      <c r="I127" t="str">
        <f t="shared" si="27"/>
        <v>68.7730373024067-347352.843989837i</v>
      </c>
      <c r="K127" t="str">
        <f t="shared" si="28"/>
        <v>0.0106249993142282-2.69369131057331E-06i</v>
      </c>
      <c r="L127" t="str">
        <f t="shared" si="29"/>
        <v>0.0000444444444444444-41.9092630399321i</v>
      </c>
      <c r="M127" t="e">
        <f t="shared" si="30"/>
        <v>#DIV/0!</v>
      </c>
      <c r="N127">
        <f t="shared" si="31"/>
        <v>90.002988716664376</v>
      </c>
      <c r="O127">
        <f t="shared" si="32"/>
        <v>86.044082737426848</v>
      </c>
      <c r="P127" s="3">
        <f t="shared" si="33"/>
        <v>86.044082737426848</v>
      </c>
      <c r="Q127" s="3">
        <f t="shared" si="34"/>
        <v>-89.997011283335624</v>
      </c>
      <c r="R127">
        <f t="shared" si="35"/>
        <v>90.002988716664376</v>
      </c>
      <c r="S127">
        <f t="shared" si="36"/>
        <v>1.3699883741906357E-3</v>
      </c>
      <c r="T127">
        <f t="shared" si="19"/>
        <v>86.044082737426848</v>
      </c>
    </row>
    <row r="128" spans="1:20" x14ac:dyDescent="0.25">
      <c r="A128">
        <f t="shared" si="20"/>
        <v>8.6406008088515911</v>
      </c>
      <c r="B128">
        <f t="shared" si="37"/>
        <v>1.37519433001256</v>
      </c>
      <c r="C128" t="str">
        <f t="shared" si="21"/>
        <v>1.04608325244603-19978.2270706787i</v>
      </c>
      <c r="D128" t="str">
        <f t="shared" si="22"/>
        <v>3.47812499998758-11573.2692979361i</v>
      </c>
      <c r="E128" t="str">
        <f t="shared" si="23"/>
        <v>162.469536905906+0.00102641226099936i</v>
      </c>
      <c r="F128" t="str">
        <f t="shared" si="24"/>
        <v>2.42492492492376-108608.007615809i</v>
      </c>
      <c r="G128" t="str">
        <f t="shared" si="25"/>
        <v>0.999999999999522-6.91248064707797E-07i</v>
      </c>
      <c r="H128" t="str">
        <f t="shared" si="26"/>
        <v>1129.41180300622+0.19924735227969i</v>
      </c>
      <c r="I128" t="str">
        <f t="shared" si="27"/>
        <v>68.7730373065788-346037.900048367i</v>
      </c>
      <c r="K128" t="str">
        <f t="shared" si="28"/>
        <v>0.0106249993090065-2.70392733621905E-06i</v>
      </c>
      <c r="L128" t="str">
        <f t="shared" si="29"/>
        <v>0.0000444444444444444-41.7506107191992i</v>
      </c>
      <c r="M128" t="e">
        <f t="shared" si="30"/>
        <v>#DIV/0!</v>
      </c>
      <c r="N128">
        <f t="shared" si="31"/>
        <v>90.003000073786197</v>
      </c>
      <c r="O128">
        <f t="shared" si="32"/>
        <v>86.011138911342982</v>
      </c>
      <c r="P128" s="3">
        <f t="shared" si="33"/>
        <v>86.011138911342982</v>
      </c>
      <c r="Q128" s="3">
        <f t="shared" si="34"/>
        <v>-89.996999926213803</v>
      </c>
      <c r="R128">
        <f t="shared" si="35"/>
        <v>90.003000073786197</v>
      </c>
      <c r="S128">
        <f t="shared" si="36"/>
        <v>1.37519433001256E-3</v>
      </c>
      <c r="T128">
        <f t="shared" si="19"/>
        <v>86.011138911342982</v>
      </c>
    </row>
    <row r="129" spans="1:20" x14ac:dyDescent="0.25">
      <c r="A129">
        <f t="shared" si="20"/>
        <v>8.6734350919252279</v>
      </c>
      <c r="B129">
        <f t="shared" si="37"/>
        <v>1.3804200684666077</v>
      </c>
      <c r="C129" t="str">
        <f t="shared" si="21"/>
        <v>1.04608325201738-19902.5972030382i</v>
      </c>
      <c r="D129" t="str">
        <f t="shared" si="22"/>
        <v>3.47812499998748-11529.4573600181i</v>
      </c>
      <c r="E129" t="str">
        <f t="shared" si="23"/>
        <v>162.469536905481+0.00103031262783107i</v>
      </c>
      <c r="F129" t="str">
        <f t="shared" si="24"/>
        <v>2.42492492492376-108196.859549534i</v>
      </c>
      <c r="G129" t="str">
        <f t="shared" si="25"/>
        <v>0.999999999999519-6.93874807353684E-07i</v>
      </c>
      <c r="H129" t="str">
        <f t="shared" si="26"/>
        <v>1129.41180329786+0.200004492225572i</v>
      </c>
      <c r="I129" t="str">
        <f t="shared" si="27"/>
        <v>68.7730373107848-344727.933978268i</v>
      </c>
      <c r="K129" t="str">
        <f t="shared" si="28"/>
        <v>0.0106249993037449-2.71420225874697E-06i</v>
      </c>
      <c r="L129" t="str">
        <f t="shared" si="29"/>
        <v>0.0000444444444444444-41.5925589950182i</v>
      </c>
      <c r="M129" t="e">
        <f t="shared" si="30"/>
        <v>#DIV/0!</v>
      </c>
      <c r="N129">
        <f t="shared" si="31"/>
        <v>90.00301147406509</v>
      </c>
      <c r="O129">
        <f t="shared" si="32"/>
        <v>85.978195085265483</v>
      </c>
      <c r="P129" s="3">
        <f t="shared" si="33"/>
        <v>85.978195085265483</v>
      </c>
      <c r="Q129" s="3">
        <f t="shared" si="34"/>
        <v>-89.99698852593491</v>
      </c>
      <c r="R129">
        <f t="shared" si="35"/>
        <v>90.00301147406509</v>
      </c>
      <c r="S129">
        <f t="shared" si="36"/>
        <v>1.3804200684666076E-3</v>
      </c>
      <c r="T129">
        <f t="shared" si="19"/>
        <v>85.978195085265483</v>
      </c>
    </row>
    <row r="130" spans="1:20" x14ac:dyDescent="0.25">
      <c r="A130">
        <f t="shared" si="20"/>
        <v>8.7063941452745439</v>
      </c>
      <c r="B130">
        <f t="shared" si="37"/>
        <v>1.3856656647267809</v>
      </c>
      <c r="C130" t="str">
        <f t="shared" si="21"/>
        <v>1.04608325158551-19827.2536409405i</v>
      </c>
      <c r="D130" t="str">
        <f t="shared" si="22"/>
        <v>3.47812499998739-11485.811277215i</v>
      </c>
      <c r="E130" t="str">
        <f t="shared" si="23"/>
        <v>162.469536905053+0.00103422781605975i</v>
      </c>
      <c r="F130" t="str">
        <f t="shared" si="24"/>
        <v>2.42492492492375-107787.267931407i</v>
      </c>
      <c r="G130" t="str">
        <f t="shared" si="25"/>
        <v>0.999999999999515-6.96511531621626E-07i</v>
      </c>
      <c r="H130" t="str">
        <f t="shared" si="26"/>
        <v>1129.41180359172+0.200764509303329i</v>
      </c>
      <c r="I130" t="str">
        <f t="shared" si="27"/>
        <v>68.7730373150217-343422.92693523i</v>
      </c>
      <c r="K130" t="str">
        <f t="shared" si="28"/>
        <v>0.0106249992984433-2.72451622596506E-06i</v>
      </c>
      <c r="L130" t="str">
        <f t="shared" si="29"/>
        <v>0.0000444444444444444-41.4351055937619i</v>
      </c>
      <c r="M130" t="e">
        <f t="shared" si="30"/>
        <v>#DIV/0!</v>
      </c>
      <c r="N130">
        <f t="shared" si="31"/>
        <v>90.003022917664993</v>
      </c>
      <c r="O130">
        <f t="shared" si="32"/>
        <v>85.945251259194521</v>
      </c>
      <c r="P130" s="3">
        <f t="shared" si="33"/>
        <v>85.945251259194521</v>
      </c>
      <c r="Q130" s="3">
        <f t="shared" si="34"/>
        <v>-89.996977082335007</v>
      </c>
      <c r="R130">
        <f t="shared" si="35"/>
        <v>90.003022917664993</v>
      </c>
      <c r="S130">
        <f t="shared" si="36"/>
        <v>1.3856656647267809E-3</v>
      </c>
      <c r="T130">
        <f t="shared" si="19"/>
        <v>85.945251259194521</v>
      </c>
    </row>
    <row r="131" spans="1:20" x14ac:dyDescent="0.25">
      <c r="A131">
        <f t="shared" si="20"/>
        <v>8.7394784430265879</v>
      </c>
      <c r="B131">
        <f t="shared" si="37"/>
        <v>1.3909311942527427</v>
      </c>
      <c r="C131" t="str">
        <f t="shared" si="21"/>
        <v>1.0460832511504-19752.1953005426i</v>
      </c>
      <c r="D131" t="str">
        <f t="shared" si="22"/>
        <v>3.47812499998729-11442.3304216631i</v>
      </c>
      <c r="E131" t="str">
        <f t="shared" si="23"/>
        <v>162.469536904619+0.0010381578820065i</v>
      </c>
      <c r="F131" t="str">
        <f t="shared" si="24"/>
        <v>2.42492492492373-107379.226869317i</v>
      </c>
      <c r="G131" t="str">
        <f t="shared" si="25"/>
        <v>0.999999999999511-6.99158275441785E-07i</v>
      </c>
      <c r="H131" t="str">
        <f t="shared" si="26"/>
        <v>1129.41180388781+0.201527414446064i</v>
      </c>
      <c r="I131" t="str">
        <f t="shared" si="27"/>
        <v>68.7730373192909-342122.860146292i</v>
      </c>
      <c r="K131" t="str">
        <f t="shared" si="28"/>
        <v>0.0106249992931014-2.73486938624296E-06i</v>
      </c>
      <c r="L131" t="str">
        <f t="shared" si="29"/>
        <v>0.0000444444444444444-41.2782482504103i</v>
      </c>
      <c r="M131" t="e">
        <f t="shared" si="30"/>
        <v>#DIV/0!</v>
      </c>
      <c r="N131">
        <f t="shared" si="31"/>
        <v>90.003034404750565</v>
      </c>
      <c r="O131">
        <f t="shared" si="32"/>
        <v>85.912307433129897</v>
      </c>
      <c r="P131" s="3">
        <f t="shared" si="33"/>
        <v>85.912307433129897</v>
      </c>
      <c r="Q131" s="3">
        <f t="shared" si="34"/>
        <v>-89.996965595249435</v>
      </c>
      <c r="R131">
        <f t="shared" si="35"/>
        <v>90.003034404750565</v>
      </c>
      <c r="S131">
        <f t="shared" si="36"/>
        <v>1.3909311942527428E-3</v>
      </c>
      <c r="T131">
        <f t="shared" si="19"/>
        <v>85.912307433129897</v>
      </c>
    </row>
    <row r="132" spans="1:20" x14ac:dyDescent="0.25">
      <c r="A132">
        <f t="shared" si="20"/>
        <v>8.7726884611100893</v>
      </c>
      <c r="B132">
        <f t="shared" si="37"/>
        <v>1.3962167327909032</v>
      </c>
      <c r="C132" t="str">
        <f t="shared" si="21"/>
        <v>1.04608325071185-19677.4211021056i</v>
      </c>
      <c r="D132" t="str">
        <f t="shared" si="22"/>
        <v>3.47812499998719-11399.0141678758i</v>
      </c>
      <c r="E132" t="str">
        <f t="shared" si="23"/>
        <v>162.469536904185+0.00104210288220619i</v>
      </c>
      <c r="F132" t="str">
        <f t="shared" si="24"/>
        <v>2.42492492492373-106972.730493455i</v>
      </c>
      <c r="G132" t="str">
        <f t="shared" si="25"/>
        <v>0.999999999999508-7.01815076888461E-07i</v>
      </c>
      <c r="H132" t="str">
        <f t="shared" si="26"/>
        <v>1129.41180418616+0.20229321862843i</v>
      </c>
      <c r="I132" t="str">
        <f t="shared" si="27"/>
        <v>68.7730373235939-340827.714909556i</v>
      </c>
      <c r="K132" t="str">
        <f t="shared" si="28"/>
        <v>0.0106249992877187-2.74526188851412E-06i</v>
      </c>
      <c r="L132" t="str">
        <f t="shared" si="29"/>
        <v>0.0000444444444444444-41.1219847085179i</v>
      </c>
      <c r="M132" t="e">
        <f t="shared" si="30"/>
        <v>#DIV/0!</v>
      </c>
      <c r="N132">
        <f t="shared" si="31"/>
        <v>90.003045935487052</v>
      </c>
      <c r="O132">
        <f t="shared" si="32"/>
        <v>85.87936360707188</v>
      </c>
      <c r="P132" s="3">
        <f t="shared" si="33"/>
        <v>85.87936360707188</v>
      </c>
      <c r="Q132" s="3">
        <f t="shared" si="34"/>
        <v>-89.996954064512948</v>
      </c>
      <c r="R132">
        <f t="shared" si="35"/>
        <v>90.003045935487052</v>
      </c>
      <c r="S132">
        <f t="shared" si="36"/>
        <v>1.3962167327909033E-3</v>
      </c>
      <c r="T132">
        <f t="shared" si="19"/>
        <v>85.87936360707188</v>
      </c>
    </row>
    <row r="133" spans="1:20" x14ac:dyDescent="0.25">
      <c r="A133">
        <f t="shared" si="20"/>
        <v>8.8060246772623074</v>
      </c>
      <c r="B133">
        <f t="shared" si="37"/>
        <v>1.4015223563755086</v>
      </c>
      <c r="C133" t="str">
        <f t="shared" si="21"/>
        <v>1.04608325027012-19602.9299699771i</v>
      </c>
      <c r="D133" t="str">
        <f t="shared" si="22"/>
        <v>3.4781249999871-11355.8618927342i</v>
      </c>
      <c r="E133" t="str">
        <f t="shared" si="23"/>
        <v>162.469536903745+0.00104606287340996i</v>
      </c>
      <c r="F133" t="str">
        <f t="shared" si="24"/>
        <v>2.42492492492373-106567.772956234i</v>
      </c>
      <c r="G133" t="str">
        <f t="shared" si="25"/>
        <v>0.999999999999504-7.04481974180635E-07i</v>
      </c>
      <c r="H133" t="str">
        <f t="shared" si="26"/>
        <v>1129.41180448678+0.20306193286677i</v>
      </c>
      <c r="I133" t="str">
        <f t="shared" si="27"/>
        <v>68.773037327928-339537.472593922i</v>
      </c>
      <c r="K133" t="str">
        <f t="shared" si="28"/>
        <v>0.0106249992822951-2.75569388227791E-06i</v>
      </c>
      <c r="L133" t="str">
        <f t="shared" si="29"/>
        <v>0.0000444444444444444-40.9663127201813i</v>
      </c>
      <c r="M133" t="e">
        <f t="shared" si="30"/>
        <v>#DIV/0!</v>
      </c>
      <c r="N133">
        <f t="shared" si="31"/>
        <v>90.003057510040307</v>
      </c>
      <c r="O133">
        <f t="shared" si="32"/>
        <v>85.846419781020302</v>
      </c>
      <c r="P133" s="3">
        <f t="shared" si="33"/>
        <v>85.846419781020302</v>
      </c>
      <c r="Q133" s="3">
        <f t="shared" si="34"/>
        <v>-89.996942489959693</v>
      </c>
      <c r="R133">
        <f t="shared" si="35"/>
        <v>90.003057510040307</v>
      </c>
      <c r="S133">
        <f t="shared" si="36"/>
        <v>1.4015223563755086E-3</v>
      </c>
      <c r="T133">
        <f t="shared" si="19"/>
        <v>85.846419781020302</v>
      </c>
    </row>
    <row r="134" spans="1:20" x14ac:dyDescent="0.25">
      <c r="A134">
        <f t="shared" si="20"/>
        <v>8.8394875710359049</v>
      </c>
      <c r="B134">
        <f t="shared" si="37"/>
        <v>1.4068481413297356</v>
      </c>
      <c r="C134" t="str">
        <f t="shared" si="21"/>
        <v>1.04608324982495-19528.7208325776i</v>
      </c>
      <c r="D134" t="str">
        <f t="shared" si="22"/>
        <v>3.478124999987-11312.8729754784i</v>
      </c>
      <c r="E134" t="str">
        <f t="shared" si="23"/>
        <v>162.469536903303+0.00105003791258301i</v>
      </c>
      <c r="F134" t="str">
        <f t="shared" si="24"/>
        <v>2.42492492492372-106164.348432204i</v>
      </c>
      <c r="G134" t="str">
        <f t="shared" si="25"/>
        <v>0.9999999999995-7.07159005682518E-07i</v>
      </c>
      <c r="H134" t="str">
        <f t="shared" si="26"/>
        <v>1129.41180478969+0.203833568219303i</v>
      </c>
      <c r="I134" t="str">
        <f t="shared" si="27"/>
        <v>68.7730373322951-338252.114638821i</v>
      </c>
      <c r="K134" t="str">
        <f t="shared" si="28"/>
        <v>0.0106249992768302-2.76616551760185E-06i</v>
      </c>
      <c r="L134" t="str">
        <f t="shared" si="29"/>
        <v>0.0000444444444444444-40.8112300460065i</v>
      </c>
      <c r="M134" t="e">
        <f t="shared" si="30"/>
        <v>#DIV/0!</v>
      </c>
      <c r="N134">
        <f t="shared" si="31"/>
        <v>90.003069128576882</v>
      </c>
      <c r="O134">
        <f t="shared" si="32"/>
        <v>85.813475954975459</v>
      </c>
      <c r="P134" s="3">
        <f t="shared" si="33"/>
        <v>85.813475954975459</v>
      </c>
      <c r="Q134" s="3">
        <f t="shared" si="34"/>
        <v>-89.996930871423118</v>
      </c>
      <c r="R134">
        <f t="shared" si="35"/>
        <v>90.003069128576882</v>
      </c>
      <c r="S134">
        <f t="shared" si="36"/>
        <v>1.4068481413297355E-3</v>
      </c>
      <c r="T134">
        <f t="shared" si="19"/>
        <v>85.813475954975459</v>
      </c>
    </row>
    <row r="135" spans="1:20" x14ac:dyDescent="0.25">
      <c r="A135">
        <f t="shared" si="20"/>
        <v>8.8730776238058411</v>
      </c>
      <c r="B135">
        <f t="shared" si="37"/>
        <v>1.4121941642667886</v>
      </c>
      <c r="C135" t="str">
        <f t="shared" si="21"/>
        <v>1.04608324937638-19454.7926223837i</v>
      </c>
      <c r="D135" t="str">
        <f t="shared" si="22"/>
        <v>3.47812499998689-11270.0467976984i</v>
      </c>
      <c r="E135" t="str">
        <f t="shared" si="23"/>
        <v>162.469536902858+0.00105402805690796i</v>
      </c>
      <c r="F135" t="str">
        <f t="shared" si="24"/>
        <v>2.4249249249237-105762.451117969i</v>
      </c>
      <c r="G135" t="str">
        <f t="shared" si="25"/>
        <v>0.999999999999496-7.09846209904109E-07i</v>
      </c>
      <c r="H135" t="str">
        <f t="shared" si="26"/>
        <v>1129.4118050949+0.204608135786264i</v>
      </c>
      <c r="I135" t="str">
        <f t="shared" si="27"/>
        <v>68.7730373366962-336971.62255395i</v>
      </c>
      <c r="K135" t="str">
        <f t="shared" si="28"/>
        <v>0.0106249992713237-2.77667694512368E-06i</v>
      </c>
      <c r="L135" t="str">
        <f t="shared" si="29"/>
        <v>0.0000444444444444444-40.6567344550771i</v>
      </c>
      <c r="M135" t="e">
        <f t="shared" si="30"/>
        <v>#DIV/0!</v>
      </c>
      <c r="N135">
        <f t="shared" si="31"/>
        <v>90.003080791263827</v>
      </c>
      <c r="O135">
        <f t="shared" si="32"/>
        <v>85.780532128937352</v>
      </c>
      <c r="P135" s="3">
        <f t="shared" si="33"/>
        <v>85.780532128937352</v>
      </c>
      <c r="Q135" s="3">
        <f t="shared" si="34"/>
        <v>-89.996919208736173</v>
      </c>
      <c r="R135">
        <f t="shared" si="35"/>
        <v>90.003080791263827</v>
      </c>
      <c r="S135">
        <f t="shared" si="36"/>
        <v>1.4121941642667886E-3</v>
      </c>
      <c r="T135">
        <f t="shared" si="19"/>
        <v>85.780532128937352</v>
      </c>
    </row>
    <row r="136" spans="1:20" x14ac:dyDescent="0.25">
      <c r="A136">
        <f t="shared" si="20"/>
        <v>8.9067953187763038</v>
      </c>
      <c r="B136">
        <f t="shared" si="37"/>
        <v>1.4175605020910025</v>
      </c>
      <c r="C136" t="str">
        <f t="shared" si="21"/>
        <v>1.04608324892442-19381.1442759127i</v>
      </c>
      <c r="D136" t="str">
        <f t="shared" si="22"/>
        <v>3.4781249999868-11227.3827433251i</v>
      </c>
      <c r="E136" t="str">
        <f t="shared" si="23"/>
        <v>162.469536902409+0.0010580333637841i</v>
      </c>
      <c r="F136" t="str">
        <f t="shared" si="24"/>
        <v>2.4249249249237-105362.0752321i</v>
      </c>
      <c r="G136" t="str">
        <f t="shared" si="25"/>
        <v>0.999999999999492-7.12543625501742E-07i</v>
      </c>
      <c r="H136" t="str">
        <f t="shared" si="26"/>
        <v>1129.41180540244+0.205385646710069i</v>
      </c>
      <c r="I136" t="str">
        <f t="shared" si="27"/>
        <v>68.773037341131-335695.977918999i</v>
      </c>
      <c r="K136" t="str">
        <f t="shared" si="28"/>
        <v>0.0106249992657752-2.78722831605355E-06i</v>
      </c>
      <c r="L136" t="str">
        <f t="shared" si="29"/>
        <v>0.0000444444444444444-40.5028237249224i</v>
      </c>
      <c r="M136" t="e">
        <f t="shared" si="30"/>
        <v>#DIV/0!</v>
      </c>
      <c r="N136">
        <f t="shared" si="31"/>
        <v>90.003092498268984</v>
      </c>
      <c r="O136">
        <f t="shared" si="32"/>
        <v>85.747588302905783</v>
      </c>
      <c r="P136" s="3">
        <f t="shared" si="33"/>
        <v>85.747588302905783</v>
      </c>
      <c r="Q136" s="3">
        <f t="shared" si="34"/>
        <v>-89.996907501731016</v>
      </c>
      <c r="R136">
        <f t="shared" si="35"/>
        <v>90.003092498268984</v>
      </c>
      <c r="S136">
        <f t="shared" si="36"/>
        <v>1.4175605020910025E-3</v>
      </c>
      <c r="T136">
        <f t="shared" si="19"/>
        <v>85.747588302905783</v>
      </c>
    </row>
    <row r="137" spans="1:20" x14ac:dyDescent="0.25">
      <c r="A137">
        <f t="shared" si="20"/>
        <v>8.9406411409876529</v>
      </c>
      <c r="B137">
        <f t="shared" si="37"/>
        <v>1.4229472319989482</v>
      </c>
      <c r="C137" t="str">
        <f t="shared" si="21"/>
        <v>1.04608324846897-19307.7747337091i</v>
      </c>
      <c r="D137" t="str">
        <f t="shared" si="22"/>
        <v>3.4781249999867-11184.880198622i</v>
      </c>
      <c r="E137" t="str">
        <f t="shared" si="23"/>
        <v>162.469536901956+0.00106205389082931i</v>
      </c>
      <c r="F137" t="str">
        <f t="shared" si="24"/>
        <v>2.42492492492368-104963.215015056i</v>
      </c>
      <c r="G137" t="str">
        <f t="shared" si="25"/>
        <v>0.999999999999488-7.15251291278646E-07i</v>
      </c>
      <c r="H137" t="str">
        <f t="shared" si="26"/>
        <v>1129.41180571232+0.206166112175471i</v>
      </c>
      <c r="I137" t="str">
        <f t="shared" si="27"/>
        <v>68.7730373455988-334425.162383392i</v>
      </c>
      <c r="K137" t="str">
        <f t="shared" si="28"/>
        <v>0.0106249992601845-2.79781978217622E-06i</v>
      </c>
      <c r="L137" t="str">
        <f t="shared" si="29"/>
        <v>0.0000444444444444444-40.3494956414847i</v>
      </c>
      <c r="M137" t="e">
        <f t="shared" si="30"/>
        <v>#DIV/0!</v>
      </c>
      <c r="N137">
        <f t="shared" si="31"/>
        <v>90.003104249760753</v>
      </c>
      <c r="O137">
        <f t="shared" si="32"/>
        <v>85.714644476881091</v>
      </c>
      <c r="P137" s="3">
        <f t="shared" si="33"/>
        <v>85.714644476881091</v>
      </c>
      <c r="Q137" s="3">
        <f t="shared" si="34"/>
        <v>-89.996895750239247</v>
      </c>
      <c r="R137">
        <f t="shared" si="35"/>
        <v>90.003104249760753</v>
      </c>
      <c r="S137">
        <f t="shared" si="36"/>
        <v>1.4229472319989482E-3</v>
      </c>
      <c r="T137">
        <f t="shared" si="19"/>
        <v>85.714644476881091</v>
      </c>
    </row>
    <row r="138" spans="1:20" x14ac:dyDescent="0.25">
      <c r="A138">
        <f t="shared" si="20"/>
        <v>8.9746155773234069</v>
      </c>
      <c r="B138">
        <f t="shared" si="37"/>
        <v>1.4283544314805443</v>
      </c>
      <c r="C138" t="str">
        <f t="shared" si="21"/>
        <v>1.04608324801008-19234.6829403271i</v>
      </c>
      <c r="D138" t="str">
        <f t="shared" si="22"/>
        <v>3.47812499998659-11142.5385521755i</v>
      </c>
      <c r="E138" t="str">
        <f t="shared" si="23"/>
        <v>162.469536901501+0.00106608969588046i</v>
      </c>
      <c r="F138" t="str">
        <f t="shared" si="24"/>
        <v>2.42492492492368-104565.864729099i</v>
      </c>
      <c r="G138" t="str">
        <f t="shared" si="25"/>
        <v>0.999999999999484-7.17969246185503E-07i</v>
      </c>
      <c r="H138" t="str">
        <f t="shared" si="26"/>
        <v>1129.41180602457+0.206949543409735i</v>
      </c>
      <c r="I138" t="str">
        <f t="shared" si="27"/>
        <v>68.7730373501018-333159.157666024i</v>
      </c>
      <c r="K138" t="str">
        <f t="shared" si="28"/>
        <v>0.0106249992545512-2.80845149585325E-06i</v>
      </c>
      <c r="L138" t="str">
        <f t="shared" si="29"/>
        <v>0.0000444444444444444-40.1967479990882i</v>
      </c>
      <c r="M138" t="e">
        <f t="shared" si="30"/>
        <v>#DIV/0!</v>
      </c>
      <c r="N138">
        <f t="shared" si="31"/>
        <v>90.003116045908172</v>
      </c>
      <c r="O138">
        <f t="shared" si="32"/>
        <v>85.68170065086322</v>
      </c>
      <c r="P138" s="3">
        <f t="shared" si="33"/>
        <v>85.68170065086322</v>
      </c>
      <c r="Q138" s="3">
        <f t="shared" si="34"/>
        <v>-89.996883954091828</v>
      </c>
      <c r="R138">
        <f t="shared" si="35"/>
        <v>90.003116045908172</v>
      </c>
      <c r="S138">
        <f t="shared" si="36"/>
        <v>1.4283544314805444E-3</v>
      </c>
      <c r="T138">
        <f t="shared" si="19"/>
        <v>85.68170065086322</v>
      </c>
    </row>
    <row r="139" spans="1:20" x14ac:dyDescent="0.25">
      <c r="A139">
        <f t="shared" si="20"/>
        <v>9.008719116517236</v>
      </c>
      <c r="B139">
        <f t="shared" si="37"/>
        <v>1.4337821783201705</v>
      </c>
      <c r="C139" t="str">
        <f t="shared" si="21"/>
        <v>1.04608324754767-19161.8678443166i</v>
      </c>
      <c r="D139" t="str">
        <f t="shared" si="22"/>
        <v>3.47812499998649-11100.3571948869i</v>
      </c>
      <c r="E139" t="str">
        <f t="shared" si="23"/>
        <v>162.469536901042+0.00107014083699354i</v>
      </c>
      <c r="F139" t="str">
        <f t="shared" si="24"/>
        <v>2.42492492492367-104170.018658211i</v>
      </c>
      <c r="G139" t="str">
        <f t="shared" si="25"/>
        <v>0.999999999999481-7.20697529321005E-07i</v>
      </c>
      <c r="H139" t="str">
        <f t="shared" si="26"/>
        <v>1129.41180633919+0.207735951682781i</v>
      </c>
      <c r="I139" t="str">
        <f t="shared" si="27"/>
        <v>68.7730373546388-331897.945554985i</v>
      </c>
      <c r="K139" t="str">
        <f t="shared" si="28"/>
        <v>0.010624999248875-2.81912361002514E-06i</v>
      </c>
      <c r="L139" t="str">
        <f t="shared" si="29"/>
        <v>0.0000444444444444444-40.0445786004067i</v>
      </c>
      <c r="M139" t="e">
        <f t="shared" si="30"/>
        <v>#DIV/0!</v>
      </c>
      <c r="N139">
        <f t="shared" si="31"/>
        <v>90.003127886880932</v>
      </c>
      <c r="O139">
        <f t="shared" si="32"/>
        <v>85.648756824852157</v>
      </c>
      <c r="P139" s="3">
        <f t="shared" si="33"/>
        <v>85.648756824852157</v>
      </c>
      <c r="Q139" s="3">
        <f t="shared" si="34"/>
        <v>-89.996872113119068</v>
      </c>
      <c r="R139">
        <f t="shared" si="35"/>
        <v>90.003127886880932</v>
      </c>
      <c r="S139">
        <f t="shared" si="36"/>
        <v>1.4337821783201705E-3</v>
      </c>
      <c r="T139">
        <f t="shared" si="19"/>
        <v>85.648756824852157</v>
      </c>
    </row>
    <row r="140" spans="1:20" x14ac:dyDescent="0.25">
      <c r="A140">
        <f t="shared" si="20"/>
        <v>9.0429522491600025</v>
      </c>
      <c r="B140">
        <f t="shared" si="37"/>
        <v>1.4392305505977872</v>
      </c>
      <c r="C140" t="str">
        <f t="shared" si="21"/>
        <v>1.04608324708177-19089.3283982082i</v>
      </c>
      <c r="D140" t="str">
        <f t="shared" si="22"/>
        <v>3.47812499998639-11058.3355199633i</v>
      </c>
      <c r="E140" t="str">
        <f t="shared" si="23"/>
        <v>162.469536900577+0.00107420737244645i</v>
      </c>
      <c r="F140" t="str">
        <f t="shared" si="24"/>
        <v>2.42492492492366-103775.671108014i</v>
      </c>
      <c r="G140" t="str">
        <f t="shared" si="25"/>
        <v>0.999999999999477-7.23436179932421E-07i</v>
      </c>
      <c r="H140" t="str">
        <f t="shared" si="26"/>
        <v>1129.4118066562+0.208525348307356i</v>
      </c>
      <c r="I140" t="str">
        <f t="shared" si="27"/>
        <v>68.7730373592101-330641.507907319i</v>
      </c>
      <c r="K140" t="str">
        <f t="shared" si="28"/>
        <v>0.0106249992431556-2.82983627821357E-06i</v>
      </c>
      <c r="L140" t="str">
        <f t="shared" si="29"/>
        <v>0.0000444444444444444-39.8929852564323i</v>
      </c>
      <c r="M140" t="e">
        <f t="shared" si="30"/>
        <v>#DIV/0!</v>
      </c>
      <c r="N140">
        <f t="shared" si="31"/>
        <v>90.003139772849352</v>
      </c>
      <c r="O140">
        <f t="shared" si="32"/>
        <v>85.615812998848043</v>
      </c>
      <c r="P140" s="3">
        <f t="shared" si="33"/>
        <v>85.615812998848043</v>
      </c>
      <c r="Q140" s="3">
        <f t="shared" si="34"/>
        <v>-89.996860227150648</v>
      </c>
      <c r="R140">
        <f t="shared" si="35"/>
        <v>90.003139772849352</v>
      </c>
      <c r="S140">
        <f t="shared" si="36"/>
        <v>1.4392305505977871E-3</v>
      </c>
      <c r="T140">
        <f t="shared" si="19"/>
        <v>85.615812998848043</v>
      </c>
    </row>
    <row r="141" spans="1:20" x14ac:dyDescent="0.25">
      <c r="A141">
        <f t="shared" si="20"/>
        <v>9.0773154677068106</v>
      </c>
      <c r="B141">
        <f t="shared" si="37"/>
        <v>1.4446996266900587</v>
      </c>
      <c r="C141" t="str">
        <f t="shared" si="21"/>
        <v>1.04608324661233-19017.0635584977i</v>
      </c>
      <c r="D141" t="str">
        <f t="shared" si="22"/>
        <v>3.47812499998628-11016.4729229086i</v>
      </c>
      <c r="E141" t="str">
        <f t="shared" si="23"/>
        <v>162.469536900112+0.00107828936073675i</v>
      </c>
      <c r="F141" t="str">
        <f t="shared" si="24"/>
        <v>2.42492492492364-103382.816405686i</v>
      </c>
      <c r="G141" t="str">
        <f t="shared" si="25"/>
        <v>0.999999999999473-7.26185237416162E-07i</v>
      </c>
      <c r="H141" t="str">
        <f t="shared" si="26"/>
        <v>1129.41180697563+0.209317744639196i</v>
      </c>
      <c r="I141" t="str">
        <f t="shared" si="27"/>
        <v>68.7730373638158-329389.82664875i</v>
      </c>
      <c r="K141" t="str">
        <f t="shared" si="28"/>
        <v>0.0106249992373927-2.84058965452362E-06i</v>
      </c>
      <c r="L141" t="str">
        <f t="shared" si="29"/>
        <v>0.0000444444444444444-39.7419657864437i</v>
      </c>
      <c r="M141" t="e">
        <f t="shared" si="30"/>
        <v>#DIV/0!</v>
      </c>
      <c r="N141">
        <f t="shared" si="31"/>
        <v>90.003151703984443</v>
      </c>
      <c r="O141">
        <f t="shared" si="32"/>
        <v>85.582869172850963</v>
      </c>
      <c r="P141" s="3">
        <f t="shared" si="33"/>
        <v>85.582869172850963</v>
      </c>
      <c r="Q141" s="3">
        <f t="shared" si="34"/>
        <v>-89.996848296015557</v>
      </c>
      <c r="R141">
        <f t="shared" si="35"/>
        <v>90.003151703984443</v>
      </c>
      <c r="S141">
        <f t="shared" si="36"/>
        <v>1.4446996266900586E-3</v>
      </c>
      <c r="T141">
        <f t="shared" si="19"/>
        <v>85.582869172850963</v>
      </c>
    </row>
    <row r="142" spans="1:20" x14ac:dyDescent="0.25">
      <c r="A142">
        <f t="shared" si="20"/>
        <v>9.1118092664840962</v>
      </c>
      <c r="B142">
        <f t="shared" si="37"/>
        <v>1.4501894852714809</v>
      </c>
      <c r="C142" t="str">
        <f t="shared" si="21"/>
        <v>1.04608324613936-18945.0722856309i</v>
      </c>
      <c r="D142" t="str">
        <f t="shared" si="22"/>
        <v>3.47812499998618-10974.7688015154i</v>
      </c>
      <c r="E142" t="str">
        <f t="shared" si="23"/>
        <v>162.469536899642+0.00108238686058586i</v>
      </c>
      <c r="F142" t="str">
        <f t="shared" si="24"/>
        <v>2.42492492492363-102991.448899879i</v>
      </c>
      <c r="G142" t="str">
        <f t="shared" si="25"/>
        <v>0.999999999999469-7.28944741318341E-07i</v>
      </c>
      <c r="H142" t="str">
        <f t="shared" si="26"/>
        <v>1129.41180729748+0.210113152077191i</v>
      </c>
      <c r="I142" t="str">
        <f t="shared" si="27"/>
        <v>68.7730373684555-328142.883773414i</v>
      </c>
      <c r="K142" t="str">
        <f t="shared" si="28"/>
        <v>0.0106249992315859-2.85138389364593E-06i</v>
      </c>
      <c r="L142" t="str">
        <f t="shared" si="29"/>
        <v>0.0000444444444444444-39.5915180179755i</v>
      </c>
      <c r="M142" t="e">
        <f t="shared" si="30"/>
        <v>#DIV/0!</v>
      </c>
      <c r="N142">
        <f t="shared" si="31"/>
        <v>90.003163680457831</v>
      </c>
      <c r="O142">
        <f t="shared" si="32"/>
        <v>85.549925346860903</v>
      </c>
      <c r="P142" s="3">
        <f t="shared" si="33"/>
        <v>85.549925346860903</v>
      </c>
      <c r="Q142" s="3">
        <f t="shared" si="34"/>
        <v>-89.996836319542169</v>
      </c>
      <c r="R142">
        <f t="shared" si="35"/>
        <v>90.003163680457831</v>
      </c>
      <c r="S142">
        <f t="shared" si="36"/>
        <v>1.4501894852714809E-3</v>
      </c>
      <c r="T142">
        <f t="shared" si="19"/>
        <v>85.549925346860903</v>
      </c>
    </row>
    <row r="143" spans="1:20" x14ac:dyDescent="0.25">
      <c r="A143">
        <f t="shared" si="20"/>
        <v>9.1464341416967354</v>
      </c>
      <c r="B143">
        <f t="shared" si="37"/>
        <v>1.4557002053155126</v>
      </c>
      <c r="C143" t="str">
        <f t="shared" si="21"/>
        <v>1.04608324566268-18873.3535439893i</v>
      </c>
      <c r="D143" t="str">
        <f t="shared" si="22"/>
        <v>3.47812499998608-10933.222555856i</v>
      </c>
      <c r="E143" t="str">
        <f t="shared" si="23"/>
        <v>162.469536899169+0.00108649993093778i</v>
      </c>
      <c r="F143" t="str">
        <f t="shared" si="24"/>
        <v>2.42492492492362-102601.562960642i</v>
      </c>
      <c r="G143" t="str">
        <f t="shared" si="25"/>
        <v>0.999999999999465-7.31714731335347E-07i</v>
      </c>
      <c r="H143" t="str">
        <f t="shared" si="26"/>
        <v>1129.4118076218+0.210911582063552i</v>
      </c>
      <c r="I143" t="str">
        <f t="shared" si="27"/>
        <v>68.773037373133-326900.661343636i</v>
      </c>
      <c r="K143" t="str">
        <f t="shared" si="28"/>
        <v>0.0106249992257348-2.86221915085902E-06i</v>
      </c>
      <c r="L143" t="str">
        <f t="shared" si="29"/>
        <v>0.0000444444444444444-39.4416397867856i</v>
      </c>
      <c r="M143" t="e">
        <f t="shared" si="30"/>
        <v>#DIV/0!</v>
      </c>
      <c r="N143">
        <f t="shared" si="31"/>
        <v>90.00317570244178</v>
      </c>
      <c r="O143">
        <f t="shared" si="32"/>
        <v>85.516981520877948</v>
      </c>
      <c r="P143" s="3">
        <f t="shared" si="33"/>
        <v>85.516981520877948</v>
      </c>
      <c r="Q143" s="3">
        <f t="shared" si="34"/>
        <v>-89.99682429755822</v>
      </c>
      <c r="R143">
        <f t="shared" si="35"/>
        <v>90.00317570244178</v>
      </c>
      <c r="S143">
        <f t="shared" si="36"/>
        <v>1.4557002053155125E-3</v>
      </c>
      <c r="T143">
        <f t="shared" si="19"/>
        <v>85.516981520877948</v>
      </c>
    </row>
    <row r="144" spans="1:20" x14ac:dyDescent="0.25">
      <c r="A144">
        <f t="shared" si="20"/>
        <v>9.1811905914351826</v>
      </c>
      <c r="B144">
        <f t="shared" si="37"/>
        <v>1.4612318660957115</v>
      </c>
      <c r="C144" t="str">
        <f t="shared" si="21"/>
        <v>1.04608324518245-18801.9063018744i</v>
      </c>
      <c r="D144" t="str">
        <f t="shared" si="22"/>
        <v>3.47812499998597-10891.8335882735i</v>
      </c>
      <c r="E144" t="str">
        <f t="shared" si="23"/>
        <v>162.469536898691+0.00109062863095995i</v>
      </c>
      <c r="F144" t="str">
        <f t="shared" si="24"/>
        <v>2.42492492492361-102213.152979334i</v>
      </c>
      <c r="G144" t="str">
        <f t="shared" si="25"/>
        <v>0.99999999999946-7.34495247314419E-07i</v>
      </c>
      <c r="H144" t="str">
        <f t="shared" si="26"/>
        <v>1129.41180794858+0.211713046083953i</v>
      </c>
      <c r="I144" t="str">
        <f t="shared" si="27"/>
        <v>68.7730373778446-325663.141489616i</v>
      </c>
      <c r="K144" t="str">
        <f t="shared" si="28"/>
        <v>0.0106249992198392-2.87309558203138E-06i</v>
      </c>
      <c r="L144" t="str">
        <f t="shared" si="29"/>
        <v>0.0000444444444444444-39.2923289368258i</v>
      </c>
      <c r="M144" t="e">
        <f t="shared" si="30"/>
        <v>#DIV/0!</v>
      </c>
      <c r="N144">
        <f t="shared" si="31"/>
        <v>90.003187770109264</v>
      </c>
      <c r="O144">
        <f t="shared" si="32"/>
        <v>85.484037694902</v>
      </c>
      <c r="P144" s="3">
        <f t="shared" si="33"/>
        <v>85.484037694902</v>
      </c>
      <c r="Q144" s="3">
        <f t="shared" si="34"/>
        <v>-89.996812229890736</v>
      </c>
      <c r="R144">
        <f t="shared" si="35"/>
        <v>90.003187770109264</v>
      </c>
      <c r="S144">
        <f t="shared" si="36"/>
        <v>1.4612318660957115E-3</v>
      </c>
      <c r="T144">
        <f t="shared" si="19"/>
        <v>85.484037694902</v>
      </c>
    </row>
    <row r="145" spans="1:20" x14ac:dyDescent="0.25">
      <c r="A145">
        <f t="shared" si="20"/>
        <v>9.2160791156826374</v>
      </c>
      <c r="B145">
        <f t="shared" si="37"/>
        <v>1.4667845471868752</v>
      </c>
      <c r="C145" t="str">
        <f t="shared" si="21"/>
        <v>1.04608324469847-18730.7295314943i</v>
      </c>
      <c r="D145" t="str">
        <f t="shared" si="22"/>
        <v>3.47812499998586-10850.6013033739i</v>
      </c>
      <c r="E145" t="str">
        <f t="shared" si="23"/>
        <v>162.469536898211+0.0010947730200454i</v>
      </c>
      <c r="F145" t="str">
        <f t="shared" si="24"/>
        <v>2.4249249249236-101826.213368548i</v>
      </c>
      <c r="G145" t="str">
        <f t="shared" si="25"/>
        <v>0.999999999999456-7.3728632925421E-07i</v>
      </c>
      <c r="H145" t="str">
        <f t="shared" si="26"/>
        <v>1129.41180827785+0.212517555667733i</v>
      </c>
      <c r="I145" t="str">
        <f t="shared" si="27"/>
        <v>68.7730373825936-324430.306409223i</v>
      </c>
      <c r="K145" t="str">
        <f t="shared" si="28"/>
        <v>0.0106249992138987-0.0000028840133436239i</v>
      </c>
      <c r="L145" t="str">
        <f t="shared" si="29"/>
        <v>0.0000444444444444444-39.1435833202089i</v>
      </c>
      <c r="M145" t="e">
        <f t="shared" si="30"/>
        <v>#DIV/0!</v>
      </c>
      <c r="N145">
        <f t="shared" si="31"/>
        <v>90.003199883633869</v>
      </c>
      <c r="O145">
        <f t="shared" si="32"/>
        <v>85.451093868933427</v>
      </c>
      <c r="P145" s="3">
        <f t="shared" si="33"/>
        <v>85.451093868933427</v>
      </c>
      <c r="Q145" s="3">
        <f t="shared" si="34"/>
        <v>-89.996800116366131</v>
      </c>
      <c r="R145">
        <f t="shared" si="35"/>
        <v>90.003199883633869</v>
      </c>
      <c r="S145">
        <f t="shared" si="36"/>
        <v>1.4667845471868753E-3</v>
      </c>
      <c r="T145">
        <f t="shared" si="19"/>
        <v>85.451093868933427</v>
      </c>
    </row>
    <row r="146" spans="1:20" x14ac:dyDescent="0.25">
      <c r="A146">
        <f t="shared" si="20"/>
        <v>9.2511002163222322</v>
      </c>
      <c r="B146">
        <f t="shared" si="37"/>
        <v>1.4723583284661854</v>
      </c>
      <c r="C146" t="str">
        <f t="shared" si="21"/>
        <v>1.04608324421093-18659.8222089466i</v>
      </c>
      <c r="D146" t="str">
        <f t="shared" si="22"/>
        <v>3.47812499998575-10809.5251080168i</v>
      </c>
      <c r="E146" t="str">
        <f t="shared" si="23"/>
        <v>162.469536897726+0.00109893315781298i</v>
      </c>
      <c r="F146" t="str">
        <f t="shared" si="24"/>
        <v>2.4249249249236-101440.738562025i</v>
      </c>
      <c r="G146" t="str">
        <f t="shared" si="25"/>
        <v>0.999999999999452-7.40088017305374E-07i</v>
      </c>
      <c r="H146" t="str">
        <f t="shared" si="26"/>
        <v>1129.41180860963+0.213325122388026i</v>
      </c>
      <c r="I146" t="str">
        <f t="shared" si="27"/>
        <v>68.7730373873764-323202.138367703i</v>
      </c>
      <c r="K146" t="str">
        <f t="shared" si="28"/>
        <v>0.010624999207913-2.89497259269192E-06i</v>
      </c>
      <c r="L146" t="str">
        <f t="shared" si="29"/>
        <v>0.0000444444444444444-38.9954007971797i</v>
      </c>
      <c r="M146" t="e">
        <f t="shared" si="30"/>
        <v>#DIV/0!</v>
      </c>
      <c r="N146">
        <f t="shared" si="31"/>
        <v>90.003212043189848</v>
      </c>
      <c r="O146">
        <f t="shared" si="32"/>
        <v>85.418150042971973</v>
      </c>
      <c r="P146" s="3">
        <f t="shared" si="33"/>
        <v>85.418150042971973</v>
      </c>
      <c r="Q146" s="3">
        <f t="shared" si="34"/>
        <v>-89.996787956810152</v>
      </c>
      <c r="R146">
        <f t="shared" si="35"/>
        <v>90.003212043189848</v>
      </c>
      <c r="S146">
        <f t="shared" si="36"/>
        <v>1.4723583284661855E-3</v>
      </c>
      <c r="T146">
        <f t="shared" si="19"/>
        <v>85.418150042971973</v>
      </c>
    </row>
    <row r="147" spans="1:20" x14ac:dyDescent="0.25">
      <c r="A147">
        <f t="shared" si="20"/>
        <v>9.2862543971442566</v>
      </c>
      <c r="B147">
        <f t="shared" si="37"/>
        <v>1.4779532901143571</v>
      </c>
      <c r="C147" t="str">
        <f t="shared" si="21"/>
        <v>1.04608324371963-18589.1833142061i</v>
      </c>
      <c r="D147" t="str">
        <f t="shared" si="22"/>
        <v>3.47812499998565-10768.6044113074i</v>
      </c>
      <c r="E147" t="str">
        <f t="shared" si="23"/>
        <v>162.469536897239+0.00110310910410726i</v>
      </c>
      <c r="F147" t="str">
        <f t="shared" si="24"/>
        <v>2.42492492492358-101056.723014584i</v>
      </c>
      <c r="G147" t="str">
        <f t="shared" si="25"/>
        <v>0.999999999999448-7.42900351771131E-07i</v>
      </c>
      <c r="H147" t="str">
        <f t="shared" si="26"/>
        <v>1129.41180894393+0.21413575786196i</v>
      </c>
      <c r="I147" t="str">
        <f t="shared" si="27"/>
        <v>68.7730373921976-321978.619697453i</v>
      </c>
      <c r="K147" t="str">
        <f t="shared" si="28"/>
        <v>0.0106249992018817-2.90597348688768E-06i</v>
      </c>
      <c r="L147" t="str">
        <f t="shared" si="29"/>
        <v>0.0000444444444444444-38.8477792360825i</v>
      </c>
      <c r="M147" t="e">
        <f t="shared" si="30"/>
        <v>#DIV/0!</v>
      </c>
      <c r="N147">
        <f t="shared" si="31"/>
        <v>90.003224248952094</v>
      </c>
      <c r="O147">
        <f t="shared" si="32"/>
        <v>85.38520621701791</v>
      </c>
      <c r="P147" s="3">
        <f t="shared" si="33"/>
        <v>85.38520621701791</v>
      </c>
      <c r="Q147" s="3">
        <f t="shared" si="34"/>
        <v>-89.996775751047906</v>
      </c>
      <c r="R147">
        <f t="shared" si="35"/>
        <v>90.003224248952094</v>
      </c>
      <c r="S147">
        <f t="shared" si="36"/>
        <v>1.477953290114357E-3</v>
      </c>
      <c r="T147">
        <f t="shared" si="19"/>
        <v>85.38520621701791</v>
      </c>
    </row>
    <row r="148" spans="1:20" x14ac:dyDescent="0.25">
      <c r="A148">
        <f t="shared" si="20"/>
        <v>9.3215421638534046</v>
      </c>
      <c r="B148">
        <f t="shared" si="37"/>
        <v>1.4835695126167916</v>
      </c>
      <c r="C148" t="str">
        <f t="shared" si="21"/>
        <v>1.04608324322458-18518.8118311084i</v>
      </c>
      <c r="D148" t="str">
        <f t="shared" si="22"/>
        <v>3.47812499998554-10727.8386245878i</v>
      </c>
      <c r="E148" t="str">
        <f t="shared" si="23"/>
        <v>162.469536896747+0.00110730091900061i</v>
      </c>
      <c r="F148" t="str">
        <f t="shared" si="24"/>
        <v>2.42492492492358-100674.16120203i</v>
      </c>
      <c r="G148" t="str">
        <f t="shared" si="25"/>
        <v>0.999999999999444-7.45723373107857E-07i</v>
      </c>
      <c r="H148" t="str">
        <f t="shared" si="26"/>
        <v>1129.41180928077+0.214949473750792i</v>
      </c>
      <c r="I148" t="str">
        <f t="shared" si="27"/>
        <v>68.7730373970539-320759.732797739i</v>
      </c>
      <c r="K148" t="str">
        <f t="shared" si="28"/>
        <v>0.0106249991958045-0.0000029170161844624i</v>
      </c>
      <c r="L148" t="str">
        <f t="shared" si="29"/>
        <v>0.0000444444444444444-38.7007165133319i</v>
      </c>
      <c r="M148" t="e">
        <f t="shared" si="30"/>
        <v>#DIV/0!</v>
      </c>
      <c r="N148">
        <f t="shared" si="31"/>
        <v>90.003236501096239</v>
      </c>
      <c r="O148">
        <f t="shared" si="32"/>
        <v>85.352262391071207</v>
      </c>
      <c r="P148" s="3">
        <f t="shared" si="33"/>
        <v>85.352262391071207</v>
      </c>
      <c r="Q148" s="3">
        <f t="shared" si="34"/>
        <v>-89.996763498903761</v>
      </c>
      <c r="R148">
        <f t="shared" si="35"/>
        <v>90.003236501096239</v>
      </c>
      <c r="S148">
        <f t="shared" si="36"/>
        <v>1.4835695126167916E-3</v>
      </c>
      <c r="T148">
        <f t="shared" si="19"/>
        <v>85.352262391071207</v>
      </c>
    </row>
    <row r="149" spans="1:20" x14ac:dyDescent="0.25">
      <c r="A149">
        <f t="shared" si="20"/>
        <v>9.3569640240760474</v>
      </c>
      <c r="B149">
        <f t="shared" si="37"/>
        <v>1.4892070767647354</v>
      </c>
      <c r="C149" t="str">
        <f t="shared" si="21"/>
        <v>1.04608324272576-18448.7067473362i</v>
      </c>
      <c r="D149" t="str">
        <f t="shared" si="22"/>
        <v>3.47812499998543-10687.2271614284i</v>
      </c>
      <c r="E149" t="str">
        <f t="shared" si="23"/>
        <v>162.469536896252+0.00111150866279448i</v>
      </c>
      <c r="F149" t="str">
        <f t="shared" si="24"/>
        <v>2.42492492492356-100293.047621083i</v>
      </c>
      <c r="G149" t="str">
        <f t="shared" si="25"/>
        <v>0.99999999999944-7.48557121925665E-07i</v>
      </c>
      <c r="H149" t="str">
        <f t="shared" si="26"/>
        <v>1129.41180962019+0.215766281760109i</v>
      </c>
      <c r="I149" t="str">
        <f t="shared" si="27"/>
        <v>68.7730374019481-319545.46013447i</v>
      </c>
      <c r="K149" t="str">
        <f t="shared" si="28"/>
        <v>0.010624999189681-2.92810084426876E-06i</v>
      </c>
      <c r="L149" t="str">
        <f t="shared" si="29"/>
        <v>0.0000444444444444444-38.554210513381i</v>
      </c>
      <c r="M149" t="e">
        <f t="shared" si="30"/>
        <v>#DIV/0!</v>
      </c>
      <c r="N149">
        <f t="shared" si="31"/>
        <v>90.003248799798499</v>
      </c>
      <c r="O149">
        <f t="shared" si="32"/>
        <v>85.319318565131965</v>
      </c>
      <c r="P149" s="3">
        <f t="shared" si="33"/>
        <v>85.319318565131965</v>
      </c>
      <c r="Q149" s="3">
        <f t="shared" si="34"/>
        <v>-89.996751200201501</v>
      </c>
      <c r="R149">
        <f t="shared" si="35"/>
        <v>90.003248799798499</v>
      </c>
      <c r="S149">
        <f t="shared" si="36"/>
        <v>1.4892070767647354E-3</v>
      </c>
      <c r="T149">
        <f t="shared" si="19"/>
        <v>85.319318565131965</v>
      </c>
    </row>
    <row r="150" spans="1:20" x14ac:dyDescent="0.25">
      <c r="A150">
        <f t="shared" si="20"/>
        <v>9.3925204873675376</v>
      </c>
      <c r="B150">
        <f t="shared" si="37"/>
        <v>1.4948660636564415</v>
      </c>
      <c r="C150" t="str">
        <f t="shared" si="21"/>
        <v>1.04608324222317-18378.8670544039i</v>
      </c>
      <c r="D150" t="str">
        <f t="shared" si="22"/>
        <v>3.47812499998532-10646.7694376196i</v>
      </c>
      <c r="E150" t="str">
        <f t="shared" si="23"/>
        <v>162.469536895752+0.00111573239601762i</v>
      </c>
      <c r="F150" t="str">
        <f t="shared" si="24"/>
        <v>2.42492492492355-99913.3767892978i</v>
      </c>
      <c r="G150" t="str">
        <f t="shared" si="25"/>
        <v>0.999999999999435-7.51401638988979E-07i</v>
      </c>
      <c r="H150" t="str">
        <f t="shared" si="26"/>
        <v>1129.41180996218+0.216586193639961i</v>
      </c>
      <c r="I150" t="str">
        <f t="shared" si="27"/>
        <v>68.7730374068791-318335.784239924i</v>
      </c>
      <c r="K150" t="str">
        <f t="shared" si="28"/>
        <v>0.0106249991835109-2.93922762576297E-06i</v>
      </c>
      <c r="L150" t="str">
        <f t="shared" si="29"/>
        <v>0.0000444444444444444-38.408259128692i</v>
      </c>
      <c r="M150" t="e">
        <f t="shared" si="30"/>
        <v>#DIV/0!</v>
      </c>
      <c r="N150">
        <f t="shared" si="31"/>
        <v>90.003261145235811</v>
      </c>
      <c r="O150">
        <f t="shared" si="32"/>
        <v>85.286374739200014</v>
      </c>
      <c r="P150" s="3">
        <f t="shared" si="33"/>
        <v>85.286374739200014</v>
      </c>
      <c r="Q150" s="3">
        <f t="shared" si="34"/>
        <v>-89.996738854764189</v>
      </c>
      <c r="R150">
        <f t="shared" si="35"/>
        <v>90.003261145235811</v>
      </c>
      <c r="S150">
        <f t="shared" si="36"/>
        <v>1.4948660636564415E-3</v>
      </c>
      <c r="T150">
        <f t="shared" si="19"/>
        <v>85.286374739200014</v>
      </c>
    </row>
    <row r="151" spans="1:20" x14ac:dyDescent="0.25">
      <c r="A151">
        <f t="shared" si="20"/>
        <v>9.4282120652195349</v>
      </c>
      <c r="B151">
        <f t="shared" si="37"/>
        <v>1.5005465546983361</v>
      </c>
      <c r="C151" t="str">
        <f t="shared" si="21"/>
        <v>1.04608324171671-18309.2917476446i</v>
      </c>
      <c r="D151" t="str">
        <f t="shared" si="22"/>
        <v>3.47812499998521-10606.4648711636i</v>
      </c>
      <c r="E151" t="str">
        <f t="shared" si="23"/>
        <v>162.469536895249+0.00111997217943105i</v>
      </c>
      <c r="F151" t="str">
        <f t="shared" si="24"/>
        <v>2.42492492492354-99535.1432449808i</v>
      </c>
      <c r="G151" t="str">
        <f t="shared" si="25"/>
        <v>0.999999999999431-7.54256965217134E-07i</v>
      </c>
      <c r="H151" t="str">
        <f t="shared" si="26"/>
        <v>1129.41181030678+0.217409221185066i</v>
      </c>
      <c r="I151" t="str">
        <f t="shared" si="27"/>
        <v>68.7730374118487-317130.687712508i</v>
      </c>
      <c r="K151" t="str">
        <f t="shared" si="28"/>
        <v>0.0106249991772938-2.95039668900728E-06i</v>
      </c>
      <c r="L151" t="str">
        <f t="shared" si="29"/>
        <v>0.0000444444444444444-38.262860259705i</v>
      </c>
      <c r="M151" t="e">
        <f t="shared" si="30"/>
        <v>#DIV/0!</v>
      </c>
      <c r="N151">
        <f t="shared" si="31"/>
        <v>90.003273537585756</v>
      </c>
      <c r="O151">
        <f t="shared" si="32"/>
        <v>85.253430913275707</v>
      </c>
      <c r="P151" s="3">
        <f t="shared" si="33"/>
        <v>85.253430913275707</v>
      </c>
      <c r="Q151" s="3">
        <f t="shared" si="34"/>
        <v>-89.996726462414244</v>
      </c>
      <c r="R151">
        <f t="shared" si="35"/>
        <v>90.003273537585756</v>
      </c>
      <c r="S151">
        <f t="shared" si="36"/>
        <v>1.500546554698336E-3</v>
      </c>
      <c r="T151">
        <f t="shared" si="19"/>
        <v>85.253430913275707</v>
      </c>
    </row>
    <row r="152" spans="1:20" x14ac:dyDescent="0.25">
      <c r="A152">
        <f t="shared" si="20"/>
        <v>9.4640392710673691</v>
      </c>
      <c r="B152">
        <f t="shared" si="37"/>
        <v>1.5062486316061898</v>
      </c>
      <c r="C152" t="str">
        <f t="shared" si="21"/>
        <v>1.04608324120641-18239.9798261939i</v>
      </c>
      <c r="D152" t="str">
        <f t="shared" si="22"/>
        <v>3.47812499998509-10566.3128822656i</v>
      </c>
      <c r="E152" t="str">
        <f t="shared" si="23"/>
        <v>162.469536894742+0.00112422807402476i</v>
      </c>
      <c r="F152" t="str">
        <f t="shared" si="24"/>
        <v>2.42492492492353-99158.3415471156i</v>
      </c>
      <c r="G152" t="str">
        <f t="shared" si="25"/>
        <v>0.999999999999427-7.57123141684956E-07i</v>
      </c>
      <c r="H152" t="str">
        <f t="shared" si="26"/>
        <v>1129.41181065401+0.218235376234945i</v>
      </c>
      <c r="I152" t="str">
        <f t="shared" si="27"/>
        <v>68.7730374168552-315930.153216505i</v>
      </c>
      <c r="K152" t="str">
        <f t="shared" si="28"/>
        <v>0.0106249991710293-2.96160819467203E-06i</v>
      </c>
      <c r="L152" t="str">
        <f t="shared" si="29"/>
        <v>0.0000444444444444444-38.1180118148089i</v>
      </c>
      <c r="M152" t="e">
        <f t="shared" si="30"/>
        <v>#DIV/0!</v>
      </c>
      <c r="N152">
        <f t="shared" si="31"/>
        <v>90.003285977026607</v>
      </c>
      <c r="O152">
        <f t="shared" si="32"/>
        <v>85.220487087358961</v>
      </c>
      <c r="P152" s="3">
        <f t="shared" si="33"/>
        <v>85.220487087358961</v>
      </c>
      <c r="Q152" s="3">
        <f t="shared" si="34"/>
        <v>-89.996714022973393</v>
      </c>
      <c r="R152">
        <f t="shared" si="35"/>
        <v>90.003285977026607</v>
      </c>
      <c r="S152">
        <f t="shared" si="36"/>
        <v>1.5062486316061898E-3</v>
      </c>
      <c r="T152">
        <f t="shared" si="19"/>
        <v>85.220487087358961</v>
      </c>
    </row>
    <row r="153" spans="1:20" x14ac:dyDescent="0.25">
      <c r="A153">
        <f t="shared" si="20"/>
        <v>9.5000026202974244</v>
      </c>
      <c r="B153">
        <f t="shared" si="37"/>
        <v>1.5119723764062933</v>
      </c>
      <c r="C153" t="str">
        <f t="shared" si="21"/>
        <v>1.04608324069222-18170.9302929767i</v>
      </c>
      <c r="D153" t="str">
        <f t="shared" si="22"/>
        <v>3.47812499998498-10526.3128933258i</v>
      </c>
      <c r="E153" t="str">
        <f t="shared" si="23"/>
        <v>162.469536894231+0.00112850014102129i</v>
      </c>
      <c r="F153" t="str">
        <f t="shared" si="24"/>
        <v>2.42492492492352-98782.9662752836i</v>
      </c>
      <c r="G153" t="str">
        <f t="shared" si="25"/>
        <v>0.999999999999422-7.60000209623355E-07i</v>
      </c>
      <c r="H153" t="str">
        <f t="shared" si="26"/>
        <v>1129.41181100388+0.219064670674121i</v>
      </c>
      <c r="I153" t="str">
        <f t="shared" si="27"/>
        <v>68.7730374218999-314734.16348182i</v>
      </c>
      <c r="K153" t="str">
        <f t="shared" si="28"/>
        <v>0.0106249991647172-2.97286230403827E-06i</v>
      </c>
      <c r="L153" t="str">
        <f t="shared" si="29"/>
        <v>0.0000444444444444444-37.9737117103096i</v>
      </c>
      <c r="M153" t="e">
        <f t="shared" si="30"/>
        <v>#DIV/0!</v>
      </c>
      <c r="N153">
        <f t="shared" si="31"/>
        <v>90.003298463737323</v>
      </c>
      <c r="O153">
        <f t="shared" si="32"/>
        <v>85.187543261449889</v>
      </c>
      <c r="P153" s="3">
        <f t="shared" si="33"/>
        <v>85.187543261449889</v>
      </c>
      <c r="Q153" s="3">
        <f t="shared" si="34"/>
        <v>-89.996701536262677</v>
      </c>
      <c r="R153">
        <f t="shared" si="35"/>
        <v>90.003298463737323</v>
      </c>
      <c r="S153">
        <f t="shared" si="36"/>
        <v>1.5119723764062934E-3</v>
      </c>
      <c r="T153">
        <f t="shared" si="19"/>
        <v>85.187543261449889</v>
      </c>
    </row>
    <row r="154" spans="1:20" x14ac:dyDescent="0.25">
      <c r="A154">
        <f t="shared" si="20"/>
        <v>9.5361026302545557</v>
      </c>
      <c r="B154">
        <f t="shared" si="37"/>
        <v>1.5177178714366373</v>
      </c>
      <c r="C154" t="str">
        <f t="shared" si="21"/>
        <v>1.04608324017413-18102.1421546922i</v>
      </c>
      <c r="D154" t="str">
        <f t="shared" si="22"/>
        <v>3.47812499998486-10486.4643289309i</v>
      </c>
      <c r="E154" t="str">
        <f t="shared" si="23"/>
        <v>162.469536893717+0.00113278844187623i</v>
      </c>
      <c r="F154" t="str">
        <f t="shared" si="24"/>
        <v>2.42492492492351-98409.0120295851i</v>
      </c>
      <c r="G154" t="str">
        <f t="shared" si="25"/>
        <v>0.999999999999418-7.6288821041992E-07i</v>
      </c>
      <c r="H154" t="str">
        <f t="shared" si="26"/>
        <v>1129.41181135641+0.219897116432274i</v>
      </c>
      <c r="I154" t="str">
        <f t="shared" si="27"/>
        <v>68.7730374269828-313542.701303739i</v>
      </c>
      <c r="K154" t="str">
        <f t="shared" si="28"/>
        <v>0.010624999158357-0.0000029841591789998i</v>
      </c>
      <c r="L154" t="str">
        <f t="shared" si="29"/>
        <v>0.0000444444444444444-37.8299578704022i</v>
      </c>
      <c r="M154" t="e">
        <f t="shared" si="30"/>
        <v>#DIV/0!</v>
      </c>
      <c r="N154">
        <f t="shared" si="31"/>
        <v>90.003310997897515</v>
      </c>
      <c r="O154">
        <f t="shared" si="32"/>
        <v>85.154599435548533</v>
      </c>
      <c r="P154" s="3">
        <f t="shared" si="33"/>
        <v>85.154599435548533</v>
      </c>
      <c r="Q154" s="3">
        <f t="shared" si="34"/>
        <v>-89.996689002102485</v>
      </c>
      <c r="R154">
        <f t="shared" si="35"/>
        <v>90.003310997897515</v>
      </c>
      <c r="S154">
        <f t="shared" si="36"/>
        <v>1.5177178714366373E-3</v>
      </c>
      <c r="T154">
        <f t="shared" si="19"/>
        <v>85.154599435548533</v>
      </c>
    </row>
    <row r="155" spans="1:20" x14ac:dyDescent="0.25">
      <c r="A155">
        <f t="shared" si="20"/>
        <v>9.5723398202495229</v>
      </c>
      <c r="B155">
        <f t="shared" si="37"/>
        <v>1.5234851993480965</v>
      </c>
      <c r="C155" t="str">
        <f t="shared" si="21"/>
        <v>1.04608323965203-18033.6144217999i</v>
      </c>
      <c r="D155" t="str">
        <f t="shared" si="22"/>
        <v>3.47812499998475-10446.766615846i</v>
      </c>
      <c r="E155" t="str">
        <f t="shared" si="23"/>
        <v>162.469536893198+0.00113709303827826i</v>
      </c>
      <c r="F155" t="str">
        <f t="shared" si="24"/>
        <v>2.4249249249235-98036.4734305632i</v>
      </c>
      <c r="G155" t="str">
        <f t="shared" si="25"/>
        <v>0.999999999999414-7.65787185619513E-07i</v>
      </c>
      <c r="H155" t="str">
        <f t="shared" si="26"/>
        <v>1129.41181171163+0.220732725484423i</v>
      </c>
      <c r="I155" t="str">
        <f t="shared" si="27"/>
        <v>68.773037432106-312355.749542683i</v>
      </c>
      <c r="K155" t="str">
        <f t="shared" si="28"/>
        <v>0.0106249991519483-2.99549898206567E-06i</v>
      </c>
      <c r="L155" t="str">
        <f t="shared" si="29"/>
        <v>0.0000444444444444444-37.686748227139i</v>
      </c>
      <c r="M155" t="e">
        <f t="shared" si="30"/>
        <v>#DIV/0!</v>
      </c>
      <c r="N155">
        <f t="shared" si="31"/>
        <v>90.003323579687489</v>
      </c>
      <c r="O155">
        <f t="shared" si="32"/>
        <v>85.121655609654937</v>
      </c>
      <c r="P155" s="3">
        <f t="shared" si="33"/>
        <v>85.121655609654937</v>
      </c>
      <c r="Q155" s="3">
        <f t="shared" si="34"/>
        <v>-89.996676420312511</v>
      </c>
      <c r="R155">
        <f t="shared" si="35"/>
        <v>90.003323579687489</v>
      </c>
      <c r="S155">
        <f t="shared" si="36"/>
        <v>1.5234851993480964E-3</v>
      </c>
      <c r="T155">
        <f t="shared" si="19"/>
        <v>85.121655609654937</v>
      </c>
    </row>
    <row r="156" spans="1:20" x14ac:dyDescent="0.25">
      <c r="A156">
        <f t="shared" si="20"/>
        <v>9.6087147115664706</v>
      </c>
      <c r="B156">
        <f t="shared" si="37"/>
        <v>1.5292744431056193</v>
      </c>
      <c r="C156" t="str">
        <f t="shared" si="21"/>
        <v>1.04608323912602-17965.3461085054i</v>
      </c>
      <c r="D156" t="str">
        <f t="shared" si="22"/>
        <v>3.47812499998464-10407.219183006i</v>
      </c>
      <c r="E156" t="str">
        <f t="shared" si="23"/>
        <v>162.469536892676+0.00114141399214979i</v>
      </c>
      <c r="F156" t="str">
        <f t="shared" si="24"/>
        <v>2.42492492492349-97665.3451191246i</v>
      </c>
      <c r="G156" t="str">
        <f t="shared" si="25"/>
        <v>0.999999999999409-7.68697176924864E-07i</v>
      </c>
      <c r="H156" t="str">
        <f t="shared" si="26"/>
        <v>1129.41181206955+0.221571509851076i</v>
      </c>
      <c r="I156" t="str">
        <f t="shared" si="27"/>
        <v>68.7730374372666-311173.291123947i</v>
      </c>
      <c r="K156" t="str">
        <f t="shared" si="28"/>
        <v>0.0106249991454909-3.00688187636242E-06i</v>
      </c>
      <c r="L156" t="str">
        <f t="shared" si="29"/>
        <v>0.0000444444444444444-37.5440807204014i</v>
      </c>
      <c r="M156" t="e">
        <f t="shared" si="30"/>
        <v>#DIV/0!</v>
      </c>
      <c r="N156">
        <f t="shared" si="31"/>
        <v>90.003336209288236</v>
      </c>
      <c r="O156">
        <f t="shared" si="32"/>
        <v>85.088711783769156</v>
      </c>
      <c r="P156" s="3">
        <f t="shared" si="33"/>
        <v>85.088711783769156</v>
      </c>
      <c r="Q156" s="3">
        <f t="shared" si="34"/>
        <v>-89.996663790711764</v>
      </c>
      <c r="R156">
        <f t="shared" si="35"/>
        <v>90.003336209288236</v>
      </c>
      <c r="S156">
        <f t="shared" si="36"/>
        <v>1.5292744431056194E-3</v>
      </c>
      <c r="T156">
        <f t="shared" si="19"/>
        <v>85.088711783769156</v>
      </c>
    </row>
    <row r="157" spans="1:20" x14ac:dyDescent="0.25">
      <c r="A157">
        <f t="shared" si="20"/>
        <v>9.6452278274704231</v>
      </c>
      <c r="B157">
        <f t="shared" si="37"/>
        <v>1.5350856859894206</v>
      </c>
      <c r="C157" t="str">
        <f t="shared" si="21"/>
        <v>1.04608323859605-17897.3362327459i</v>
      </c>
      <c r="D157" t="str">
        <f t="shared" si="22"/>
        <v>3.47812499998452-10367.8214615079i</v>
      </c>
      <c r="E157" t="str">
        <f t="shared" si="23"/>
        <v>162.469536892149+0.00114575136565017i</v>
      </c>
      <c r="F157" t="str">
        <f t="shared" si="24"/>
        <v>2.42492492492348-97295.6217564642i</v>
      </c>
      <c r="G157" t="str">
        <f t="shared" si="25"/>
        <v>0.999999999999405-7.71618226197175E-07i</v>
      </c>
      <c r="H157" t="str">
        <f t="shared" si="26"/>
        <v>1129.4118124302+0.222413481598433i</v>
      </c>
      <c r="I157" t="str">
        <f t="shared" si="27"/>
        <v>68.7730374424662-309995.309037474i</v>
      </c>
      <c r="K157" t="str">
        <f t="shared" si="28"/>
        <v>0.0106249991389843-3.01830802563647E-06i</v>
      </c>
      <c r="L157" t="str">
        <f t="shared" si="29"/>
        <v>0.0000444444444444444-37.4019532978696i</v>
      </c>
      <c r="M157" t="e">
        <f t="shared" si="30"/>
        <v>#DIV/0!</v>
      </c>
      <c r="N157">
        <f t="shared" si="31"/>
        <v>90.00334888688144</v>
      </c>
      <c r="O157">
        <f t="shared" si="32"/>
        <v>85.055767957891192</v>
      </c>
      <c r="P157" s="3">
        <f t="shared" si="33"/>
        <v>85.055767957891192</v>
      </c>
      <c r="Q157" s="3">
        <f t="shared" si="34"/>
        <v>-89.99665111311856</v>
      </c>
      <c r="R157">
        <f t="shared" si="35"/>
        <v>90.00334888688144</v>
      </c>
      <c r="S157">
        <f t="shared" si="36"/>
        <v>1.5350856859894207E-3</v>
      </c>
      <c r="T157">
        <f t="shared" si="19"/>
        <v>85.055767957891192</v>
      </c>
    </row>
    <row r="158" spans="1:20" x14ac:dyDescent="0.25">
      <c r="A158">
        <f t="shared" si="20"/>
        <v>9.6818796932148103</v>
      </c>
      <c r="B158">
        <f t="shared" si="37"/>
        <v>1.5409190115961804</v>
      </c>
      <c r="C158" t="str">
        <f t="shared" si="21"/>
        <v>1.04608323806194-17829.5838161768i</v>
      </c>
      <c r="D158" t="str">
        <f t="shared" si="22"/>
        <v>3.4781249999844-10328.5728846023i</v>
      </c>
      <c r="E158" t="str">
        <f t="shared" si="23"/>
        <v>162.469536891619+0.00115010522117361i</v>
      </c>
      <c r="F158" t="str">
        <f t="shared" si="24"/>
        <v>2.42492492492348-96927.2980239873i</v>
      </c>
      <c r="G158" t="str">
        <f t="shared" si="25"/>
        <v>0.9999999999994-7.7455037545672E-07i</v>
      </c>
      <c r="H158" t="str">
        <f t="shared" si="26"/>
        <v>1129.4118127936+0.22325865283855i</v>
      </c>
      <c r="I158" t="str">
        <f t="shared" si="27"/>
        <v>68.7730374477072-308821.786337595i</v>
      </c>
      <c r="K158" t="str">
        <f t="shared" si="28"/>
        <v>0.0106249991324281-3.02977759425656E-06i</v>
      </c>
      <c r="L158" t="str">
        <f t="shared" si="29"/>
        <v>0.0000444444444444444-37.2603639149925i</v>
      </c>
      <c r="M158" t="e">
        <f t="shared" si="30"/>
        <v>#DIV/0!</v>
      </c>
      <c r="N158">
        <f t="shared" si="31"/>
        <v>90.003361612649485</v>
      </c>
      <c r="O158">
        <f t="shared" si="32"/>
        <v>85.022824132021213</v>
      </c>
      <c r="P158" s="3">
        <f t="shared" si="33"/>
        <v>85.022824132021213</v>
      </c>
      <c r="Q158" s="3">
        <f t="shared" si="34"/>
        <v>-89.996638387350515</v>
      </c>
      <c r="R158">
        <f t="shared" si="35"/>
        <v>90.003361612649485</v>
      </c>
      <c r="S158">
        <f t="shared" si="36"/>
        <v>1.5409190115961804E-3</v>
      </c>
      <c r="T158">
        <f t="shared" si="19"/>
        <v>85.022824132021213</v>
      </c>
    </row>
    <row r="159" spans="1:20" x14ac:dyDescent="0.25">
      <c r="A159">
        <f t="shared" si="20"/>
        <v>9.7186708360490268</v>
      </c>
      <c r="B159">
        <f t="shared" si="37"/>
        <v>1.5467745038402458</v>
      </c>
      <c r="C159" t="str">
        <f t="shared" si="21"/>
        <v>1.0460832375238-17762.0878841567i</v>
      </c>
      <c r="D159" t="str">
        <f t="shared" si="22"/>
        <v>3.47812499998428-10289.4728876852i</v>
      </c>
      <c r="E159" t="str">
        <f t="shared" si="23"/>
        <v>162.469536891084+0.00115447562135159i</v>
      </c>
      <c r="F159" t="str">
        <f t="shared" si="24"/>
        <v>2.42492492492346-96560.3686232333i</v>
      </c>
      <c r="G159" t="str">
        <f t="shared" si="25"/>
        <v>0.999999999999396-7.77493666883452E-07i</v>
      </c>
      <c r="H159" t="str">
        <f t="shared" si="26"/>
        <v>1129.41181315976+0.224107035729489i</v>
      </c>
      <c r="I159" t="str">
        <f t="shared" si="27"/>
        <v>68.7730374529865-307652.70614279i</v>
      </c>
      <c r="K159" t="str">
        <f t="shared" si="28"/>
        <v>0.010624999125822-3.04129074721589E-06i</v>
      </c>
      <c r="L159" t="str">
        <f t="shared" si="29"/>
        <v>0.0000444444444444444-37.1193105349598i</v>
      </c>
      <c r="M159" t="e">
        <f t="shared" si="30"/>
        <v>#DIV/0!</v>
      </c>
      <c r="N159">
        <f t="shared" si="31"/>
        <v>90.00337438677542</v>
      </c>
      <c r="O159">
        <f t="shared" si="32"/>
        <v>84.989880306159222</v>
      </c>
      <c r="P159" s="3">
        <f t="shared" si="33"/>
        <v>84.989880306159222</v>
      </c>
      <c r="Q159" s="3">
        <f t="shared" si="34"/>
        <v>-89.99662561322458</v>
      </c>
      <c r="R159">
        <f t="shared" si="35"/>
        <v>90.00337438677542</v>
      </c>
      <c r="S159">
        <f t="shared" si="36"/>
        <v>1.5467745038402459E-3</v>
      </c>
      <c r="T159">
        <f t="shared" si="19"/>
        <v>84.989880306159222</v>
      </c>
    </row>
    <row r="160" spans="1:20" x14ac:dyDescent="0.25">
      <c r="A160">
        <f t="shared" si="20"/>
        <v>9.7556017852260126</v>
      </c>
      <c r="B160">
        <f t="shared" si="37"/>
        <v>1.5526522469548387</v>
      </c>
      <c r="C160" t="str">
        <f t="shared" si="21"/>
        <v>1.0460832369816-17694.847465734i</v>
      </c>
      <c r="D160" t="str">
        <f t="shared" si="22"/>
        <v>3.47812499998416-10250.52090829i</v>
      </c>
      <c r="E160" t="str">
        <f t="shared" si="23"/>
        <v>162.469536890545+0.00115886262905426i</v>
      </c>
      <c r="F160" t="str">
        <f t="shared" si="24"/>
        <v>2.42492492492345-96194.8282757997i</v>
      </c>
      <c r="G160" t="str">
        <f t="shared" si="25"/>
        <v>0.999999999999391-7.80448142817606E-07i</v>
      </c>
      <c r="H160" t="str">
        <f t="shared" si="26"/>
        <v>1129.4118135287+0.224958642475529i</v>
      </c>
      <c r="I160" t="str">
        <f t="shared" si="27"/>
        <v>68.7730374583059-306488.051635448i</v>
      </c>
      <c r="K160" t="str">
        <f t="shared" si="28"/>
        <v>0.0106249991191657-3.05284765013476E-06i</v>
      </c>
      <c r="L160" t="str">
        <f t="shared" si="29"/>
        <v>0.0000444444444444444-36.9787911286708i</v>
      </c>
      <c r="M160" t="e">
        <f t="shared" si="30"/>
        <v>#DIV/0!</v>
      </c>
      <c r="N160">
        <f t="shared" si="31"/>
        <v>90.003387209443005</v>
      </c>
      <c r="O160">
        <f t="shared" si="32"/>
        <v>84.956936480305316</v>
      </c>
      <c r="P160" s="3">
        <f t="shared" si="33"/>
        <v>84.956936480305316</v>
      </c>
      <c r="Q160" s="3">
        <f t="shared" si="34"/>
        <v>-89.996612790556995</v>
      </c>
      <c r="R160">
        <f t="shared" si="35"/>
        <v>90.003387209443005</v>
      </c>
      <c r="S160">
        <f t="shared" si="36"/>
        <v>1.5526522469548388E-3</v>
      </c>
      <c r="T160">
        <f t="shared" si="19"/>
        <v>84.956936480305316</v>
      </c>
    </row>
    <row r="161" spans="1:20" x14ac:dyDescent="0.25">
      <c r="A161">
        <f t="shared" si="20"/>
        <v>9.7926730720098725</v>
      </c>
      <c r="B161">
        <f t="shared" si="37"/>
        <v>1.5585523254932672</v>
      </c>
      <c r="C161" t="str">
        <f t="shared" si="21"/>
        <v>1.04608323643524-17627.8615936326i</v>
      </c>
      <c r="D161" t="str">
        <f t="shared" si="22"/>
        <v>3.47812499998404-10211.7163860794i</v>
      </c>
      <c r="E161" t="str">
        <f t="shared" si="23"/>
        <v>162.469536890002+0.00116326630739044i</v>
      </c>
      <c r="F161" t="str">
        <f t="shared" si="24"/>
        <v>2.42492492492344-95830.6717232657i</v>
      </c>
      <c r="G161" t="str">
        <f t="shared" si="25"/>
        <v>0.999999999999386-7.83413845760309E-07i</v>
      </c>
      <c r="H161" t="str">
        <f t="shared" si="26"/>
        <v>1129.41181390047+0.225813485327326i</v>
      </c>
      <c r="I161" t="str">
        <f t="shared" si="27"/>
        <v>68.773037463667-305327.806061629i</v>
      </c>
      <c r="K161" t="str">
        <f t="shared" si="28"/>
        <v>0.0106249991124586-3.06444846926275E-06i</v>
      </c>
      <c r="L161" t="str">
        <f t="shared" si="29"/>
        <v>0.0000444444444444444-36.8388036747069i</v>
      </c>
      <c r="M161" t="e">
        <f t="shared" si="30"/>
        <v>#DIV/0!</v>
      </c>
      <c r="N161">
        <f t="shared" si="31"/>
        <v>90.003400080836713</v>
      </c>
      <c r="O161">
        <f t="shared" si="32"/>
        <v>84.923992654459482</v>
      </c>
      <c r="P161" s="3">
        <f t="shared" si="33"/>
        <v>84.923992654459482</v>
      </c>
      <c r="Q161" s="3">
        <f t="shared" si="34"/>
        <v>-89.996599919163287</v>
      </c>
      <c r="R161">
        <f t="shared" si="35"/>
        <v>90.003400080836713</v>
      </c>
      <c r="S161">
        <f t="shared" si="36"/>
        <v>1.5585523254932673E-3</v>
      </c>
      <c r="T161">
        <f t="shared" si="19"/>
        <v>84.923992654459482</v>
      </c>
    </row>
    <row r="162" spans="1:20" x14ac:dyDescent="0.25">
      <c r="A162">
        <f t="shared" si="20"/>
        <v>9.8298852296835104</v>
      </c>
      <c r="B162">
        <f t="shared" si="37"/>
        <v>1.5644748243301416</v>
      </c>
      <c r="C162" t="str">
        <f t="shared" si="21"/>
        <v>1.0460832358847-17561.1293042386i</v>
      </c>
      <c r="D162" t="str">
        <f t="shared" si="22"/>
        <v>3.47812499998392-10173.0587628374i</v>
      </c>
      <c r="E162" t="str">
        <f t="shared" si="23"/>
        <v>162.469536889456+0.0011676867197076i</v>
      </c>
      <c r="F162" t="str">
        <f t="shared" si="24"/>
        <v>2.42492492492343-95467.8937271171i</v>
      </c>
      <c r="G162" t="str">
        <f t="shared" si="25"/>
        <v>0.999999999999382-7.86390818374195E-07i</v>
      </c>
      <c r="H162" t="str">
        <f t="shared" si="26"/>
        <v>1129.41181427505+0.226671576582075i</v>
      </c>
      <c r="I162" t="str">
        <f t="shared" si="27"/>
        <v>68.7730374690679-304171.9527308i</v>
      </c>
      <c r="K162" t="str">
        <f t="shared" si="28"/>
        <v>0.0106249991057005-3.07609337148118E-06i</v>
      </c>
      <c r="L162" t="str">
        <f t="shared" si="29"/>
        <v>0.0000444444444444444-36.6993461593016i</v>
      </c>
      <c r="M162" t="e">
        <f t="shared" si="30"/>
        <v>#DIV/0!</v>
      </c>
      <c r="N162">
        <f t="shared" si="31"/>
        <v>90.003413001141681</v>
      </c>
      <c r="O162">
        <f t="shared" si="32"/>
        <v>84.89104882862199</v>
      </c>
      <c r="P162" s="3">
        <f t="shared" si="33"/>
        <v>84.89104882862199</v>
      </c>
      <c r="Q162" s="3">
        <f t="shared" si="34"/>
        <v>-89.996586998858319</v>
      </c>
      <c r="R162">
        <f t="shared" si="35"/>
        <v>90.003413001141681</v>
      </c>
      <c r="S162">
        <f t="shared" si="36"/>
        <v>1.5644748243301416E-3</v>
      </c>
      <c r="T162">
        <f t="shared" si="19"/>
        <v>84.89104882862199</v>
      </c>
    </row>
    <row r="163" spans="1:20" x14ac:dyDescent="0.25">
      <c r="A163">
        <f t="shared" si="20"/>
        <v>9.8672387935563073</v>
      </c>
      <c r="B163">
        <f t="shared" si="37"/>
        <v>1.5704198286625961</v>
      </c>
      <c r="C163" t="str">
        <f t="shared" si="21"/>
        <v>1.04608323532997-17494.6496375852i</v>
      </c>
      <c r="D163" t="str">
        <f t="shared" si="22"/>
        <v>3.4781249999838-10134.547482461i</v>
      </c>
      <c r="E163" t="str">
        <f t="shared" si="23"/>
        <v>162.469536888905+0.00117212392959588i</v>
      </c>
      <c r="F163" t="str">
        <f t="shared" si="24"/>
        <v>2.42492492492342-95106.4890686706i</v>
      </c>
      <c r="G163" t="str">
        <f t="shared" si="25"/>
        <v>0.999999999999377-7.89379103484013E-07i</v>
      </c>
      <c r="H163" t="str">
        <f t="shared" si="26"/>
        <v>1129.41181465249+0.227532928583715i</v>
      </c>
      <c r="I163" t="str">
        <f t="shared" si="27"/>
        <v>68.7730374745106-303020.475015631i</v>
      </c>
      <c r="K163" t="str">
        <f t="shared" si="28"/>
        <v>0.0106249990988909-3.08778252430557E-06i</v>
      </c>
      <c r="L163" t="str">
        <f t="shared" si="29"/>
        <v>0.0000444444444444444-36.5604165763116i</v>
      </c>
      <c r="M163" t="e">
        <f t="shared" si="30"/>
        <v>#DIV/0!</v>
      </c>
      <c r="N163">
        <f t="shared" si="31"/>
        <v>90.003425970543788</v>
      </c>
      <c r="O163">
        <f t="shared" si="32"/>
        <v>84.858105002792655</v>
      </c>
      <c r="P163" s="3">
        <f t="shared" si="33"/>
        <v>84.858105002792655</v>
      </c>
      <c r="Q163" s="3">
        <f t="shared" si="34"/>
        <v>-89.996574029456212</v>
      </c>
      <c r="R163">
        <f t="shared" si="35"/>
        <v>90.003425970543788</v>
      </c>
      <c r="S163">
        <f t="shared" si="36"/>
        <v>1.5704198286625962E-3</v>
      </c>
      <c r="T163">
        <f t="shared" si="19"/>
        <v>84.858105002792655</v>
      </c>
    </row>
    <row r="164" spans="1:20" x14ac:dyDescent="0.25">
      <c r="A164">
        <f t="shared" si="20"/>
        <v>9.9047343009718212</v>
      </c>
      <c r="B164">
        <f t="shared" si="37"/>
        <v>1.5763874240115141</v>
      </c>
      <c r="C164" t="str">
        <f t="shared" si="21"/>
        <v>1.04608323477113-17428.4216373401i</v>
      </c>
      <c r="D164" t="str">
        <f t="shared" si="22"/>
        <v>3.47812499998368-10096.1819909525i</v>
      </c>
      <c r="E164" t="str">
        <f t="shared" si="23"/>
        <v>162.46953688835+0.00117657800088613i</v>
      </c>
      <c r="F164" t="str">
        <f t="shared" si="24"/>
        <v>2.4249249249234-94746.452548999i</v>
      </c>
      <c r="G164" t="str">
        <f t="shared" si="25"/>
        <v>0.999999999999372-7.92378744077248E-07i</v>
      </c>
      <c r="H164" t="str">
        <f t="shared" si="26"/>
        <v>1129.41181503281+0.22839755372308i</v>
      </c>
      <c r="I164" t="str">
        <f t="shared" si="27"/>
        <v>68.7730374799941-301873.356351729i</v>
      </c>
      <c r="K164" t="str">
        <f t="shared" si="28"/>
        <v>0.0106249990920295-3.09951609588794E-06i</v>
      </c>
      <c r="L164" t="str">
        <f t="shared" si="29"/>
        <v>0.0000444444444444444-36.4220129271883i</v>
      </c>
      <c r="M164" t="e">
        <f t="shared" si="30"/>
        <v>#DIV/0!</v>
      </c>
      <c r="N164">
        <f t="shared" si="31"/>
        <v>90.003438989229593</v>
      </c>
      <c r="O164">
        <f t="shared" si="32"/>
        <v>84.825161176971591</v>
      </c>
      <c r="P164" s="3">
        <f t="shared" si="33"/>
        <v>84.825161176971591</v>
      </c>
      <c r="Q164" s="3">
        <f t="shared" si="34"/>
        <v>-89.996561010770407</v>
      </c>
      <c r="R164">
        <f t="shared" si="35"/>
        <v>90.003438989229593</v>
      </c>
      <c r="S164">
        <f t="shared" si="36"/>
        <v>1.5763874240115141E-3</v>
      </c>
      <c r="T164">
        <f t="shared" si="19"/>
        <v>84.825161176971591</v>
      </c>
    </row>
    <row r="165" spans="1:20" x14ac:dyDescent="0.25">
      <c r="A165">
        <f t="shared" si="20"/>
        <v>9.9423722913155146</v>
      </c>
      <c r="B165">
        <f t="shared" si="37"/>
        <v>1.5823776962227578</v>
      </c>
      <c r="C165" t="str">
        <f t="shared" si="21"/>
        <v>1.04608323420793-17362.4443507914i</v>
      </c>
      <c r="D165" t="str">
        <f t="shared" si="22"/>
        <v>3.47812499998355-10057.9617364115i</v>
      </c>
      <c r="E165" t="str">
        <f t="shared" si="23"/>
        <v>162.46953688779+0.00118104899765098i</v>
      </c>
      <c r="F165" t="str">
        <f t="shared" si="24"/>
        <v>2.42492492492339-94387.778988856i</v>
      </c>
      <c r="G165" t="str">
        <f t="shared" si="25"/>
        <v>0.999999999999367-7.95389783304738E-07i</v>
      </c>
      <c r="H165" t="str">
        <f t="shared" si="26"/>
        <v>1129.41181541602+0.229265464438099i</v>
      </c>
      <c r="I165" t="str">
        <f t="shared" si="27"/>
        <v>68.7730374855197-300730.580237402i</v>
      </c>
      <c r="K165" t="str">
        <f t="shared" si="28"/>
        <v>0.0106249990851158-3.11129425501932E-06i</v>
      </c>
      <c r="L165" t="str">
        <f t="shared" si="29"/>
        <v>0.0000444444444444444-36.2841332209487i</v>
      </c>
      <c r="M165" t="e">
        <f t="shared" si="30"/>
        <v>#DIV/0!</v>
      </c>
      <c r="N165">
        <f t="shared" si="31"/>
        <v>90.003452057386383</v>
      </c>
      <c r="O165">
        <f t="shared" si="32"/>
        <v>84.792217351158882</v>
      </c>
      <c r="P165" s="3">
        <f t="shared" si="33"/>
        <v>84.792217351158882</v>
      </c>
      <c r="Q165" s="3">
        <f t="shared" si="34"/>
        <v>-89.996547942613617</v>
      </c>
      <c r="R165">
        <f t="shared" si="35"/>
        <v>90.003452057386383</v>
      </c>
      <c r="S165">
        <f t="shared" si="36"/>
        <v>1.5823776962227579E-3</v>
      </c>
      <c r="T165">
        <f t="shared" si="19"/>
        <v>84.792217351158882</v>
      </c>
    </row>
    <row r="166" spans="1:20" x14ac:dyDescent="0.25">
      <c r="A166">
        <f t="shared" si="20"/>
        <v>9.9801533060225136</v>
      </c>
      <c r="B166">
        <f t="shared" si="37"/>
        <v>1.5883907314684043</v>
      </c>
      <c r="C166" t="str">
        <f t="shared" si="21"/>
        <v>1.04608323364039-17296.7168288337i</v>
      </c>
      <c r="D166" t="str">
        <f t="shared" si="22"/>
        <v>3.47812499998342-10019.8861690268i</v>
      </c>
      <c r="E166" t="str">
        <f t="shared" si="23"/>
        <v>162.469536887227+0.00118553698420781i</v>
      </c>
      <c r="F166" t="str">
        <f t="shared" si="24"/>
        <v>2.42492492492338-94030.463228602i</v>
      </c>
      <c r="G166" t="str">
        <f t="shared" si="25"/>
        <v>0.999999999999363-7.98412264481292E-07i</v>
      </c>
      <c r="H166" t="str">
        <f t="shared" si="26"/>
        <v>1129.41181580215+0.230136673213964i</v>
      </c>
      <c r="I166" t="str">
        <f t="shared" si="27"/>
        <v>68.7730374910885-299592.130233435i</v>
      </c>
      <c r="K166" t="str">
        <f t="shared" si="28"/>
        <v>0.0106249990781494-3.12311717113216E-06i</v>
      </c>
      <c r="L166" t="str">
        <f t="shared" si="29"/>
        <v>0.0000444444444444444-36.1467754741469i</v>
      </c>
      <c r="M166" t="e">
        <f t="shared" si="30"/>
        <v>#DIV/0!</v>
      </c>
      <c r="N166">
        <f t="shared" si="31"/>
        <v>90.003465175202152</v>
      </c>
      <c r="O166">
        <f t="shared" si="32"/>
        <v>84.759273525354629</v>
      </c>
      <c r="P166" s="3">
        <f t="shared" si="33"/>
        <v>84.759273525354629</v>
      </c>
      <c r="Q166" s="3">
        <f t="shared" si="34"/>
        <v>-89.996534824797848</v>
      </c>
      <c r="R166">
        <f t="shared" si="35"/>
        <v>90.003465175202152</v>
      </c>
      <c r="S166">
        <f t="shared" si="36"/>
        <v>1.5883907314684044E-3</v>
      </c>
      <c r="T166">
        <f t="shared" si="19"/>
        <v>84.759273525354629</v>
      </c>
    </row>
    <row r="167" spans="1:20" x14ac:dyDescent="0.25">
      <c r="A167">
        <f t="shared" si="20"/>
        <v>10.018077888585399</v>
      </c>
      <c r="B167">
        <f t="shared" si="37"/>
        <v>1.5944266162479843</v>
      </c>
      <c r="C167" t="str">
        <f t="shared" si="21"/>
        <v>1.04608323306866-17231.2381259547i</v>
      </c>
      <c r="D167" t="str">
        <f t="shared" si="22"/>
        <v>3.4781249999833-9981.95474106858i</v>
      </c>
      <c r="E167" t="str">
        <f t="shared" si="23"/>
        <v>162.469536886659+0.0011900420251176i</v>
      </c>
      <c r="F167" t="str">
        <f t="shared" si="24"/>
        <v>2.42492492492337-93674.5001281298i</v>
      </c>
      <c r="G167" t="str">
        <f t="shared" si="25"/>
        <v>0.999999999999358-8.01446231086317E-07i</v>
      </c>
      <c r="H167" t="str">
        <f t="shared" si="26"/>
        <v>1129.41181619122+0.231011192583294i</v>
      </c>
      <c r="I167" t="str">
        <f t="shared" si="27"/>
        <v>68.7730374966974-298457.989962842i</v>
      </c>
      <c r="K167" t="str">
        <f t="shared" si="28"/>
        <v>0.0106249990711301-3.13498501430266E-06i</v>
      </c>
      <c r="L167" t="str">
        <f t="shared" si="29"/>
        <v>0.0000444444444444444-36.0099377108457i</v>
      </c>
      <c r="M167" t="e">
        <f t="shared" si="30"/>
        <v>#DIV/0!</v>
      </c>
      <c r="N167">
        <f t="shared" si="31"/>
        <v>90.003478342865577</v>
      </c>
      <c r="O167">
        <f t="shared" si="32"/>
        <v>84.726329699558974</v>
      </c>
      <c r="P167" s="3">
        <f t="shared" si="33"/>
        <v>84.726329699558974</v>
      </c>
      <c r="Q167" s="3">
        <f t="shared" si="34"/>
        <v>-89.996521657134423</v>
      </c>
      <c r="R167">
        <f t="shared" si="35"/>
        <v>90.003478342865577</v>
      </c>
      <c r="S167">
        <f t="shared" si="36"/>
        <v>1.5944266162479844E-3</v>
      </c>
      <c r="T167">
        <f t="shared" si="19"/>
        <v>84.726329699558974</v>
      </c>
    </row>
    <row r="168" spans="1:20" x14ac:dyDescent="0.25">
      <c r="A168">
        <f t="shared" si="20"/>
        <v>10.056146584562024</v>
      </c>
      <c r="B168">
        <f t="shared" si="37"/>
        <v>1.6004854373897266</v>
      </c>
      <c r="C168" t="str">
        <f t="shared" si="21"/>
        <v>1.04608323249243-17166.0073002208i</v>
      </c>
      <c r="D168" t="str">
        <f t="shared" si="22"/>
        <v>3.47812499998318-9944.16690688049i</v>
      </c>
      <c r="E168" t="str">
        <f t="shared" si="23"/>
        <v>162.469536886086+0.00119456418518703i</v>
      </c>
      <c r="F168" t="str">
        <f t="shared" si="24"/>
        <v>2.42492492492336-93319.884566791i</v>
      </c>
      <c r="G168" t="str">
        <f t="shared" si="25"/>
        <v>0.999999999999353-8.04491726764441E-07i</v>
      </c>
      <c r="H168" t="str">
        <f t="shared" si="26"/>
        <v>1129.41181658326+0.231889035126364i</v>
      </c>
      <c r="I168" t="str">
        <f t="shared" si="27"/>
        <v>68.7730375023516-297328.143110637i</v>
      </c>
      <c r="K168" t="str">
        <f t="shared" si="28"/>
        <v>0.0106249990640572-3.14689795525344E-06i</v>
      </c>
      <c r="L168" t="str">
        <f t="shared" si="29"/>
        <v>0.0000444444444444444-35.8736179625879i</v>
      </c>
      <c r="M168" t="e">
        <f t="shared" si="30"/>
        <v>#DIV/0!</v>
      </c>
      <c r="N168">
        <f t="shared" si="31"/>
        <v>90.003491560566118</v>
      </c>
      <c r="O168">
        <f t="shared" si="32"/>
        <v>84.693385873771746</v>
      </c>
      <c r="P168" s="3">
        <f t="shared" si="33"/>
        <v>84.693385873771746</v>
      </c>
      <c r="Q168" s="3">
        <f t="shared" si="34"/>
        <v>-89.996508439433882</v>
      </c>
      <c r="R168">
        <f t="shared" si="35"/>
        <v>90.003491560566118</v>
      </c>
      <c r="S168">
        <f t="shared" si="36"/>
        <v>1.6004854373897267E-3</v>
      </c>
      <c r="T168">
        <f t="shared" si="19"/>
        <v>84.693385873771746</v>
      </c>
    </row>
    <row r="169" spans="1:20" x14ac:dyDescent="0.25">
      <c r="A169">
        <f t="shared" si="20"/>
        <v>10.09435994158336</v>
      </c>
      <c r="B169">
        <f t="shared" si="37"/>
        <v>1.6065672820518075</v>
      </c>
      <c r="C169" t="str">
        <f t="shared" si="21"/>
        <v>1.04608323191192-17101.023413265i</v>
      </c>
      <c r="D169" t="str">
        <f t="shared" si="22"/>
        <v>3.47812499998303-9906.52212287178i</v>
      </c>
      <c r="E169" t="str">
        <f t="shared" si="23"/>
        <v>162.469536885509+0.00119910352946912i</v>
      </c>
      <c r="F169" t="str">
        <f t="shared" si="24"/>
        <v>2.42492492492333-92966.6114433207i</v>
      </c>
      <c r="G169" t="str">
        <f t="shared" si="25"/>
        <v>0.999999999999348-8.07548795326142E-07i</v>
      </c>
      <c r="H169" t="str">
        <f t="shared" si="26"/>
        <v>1129.41181697827+0.232770213471219i</v>
      </c>
      <c r="I169" t="str">
        <f t="shared" si="27"/>
        <v>68.7730375080462-296202.573423584i</v>
      </c>
      <c r="K169" t="str">
        <f t="shared" si="28"/>
        <v>0.0106249990569306-3.15885616535575E-06i</v>
      </c>
      <c r="L169" t="str">
        <f t="shared" si="29"/>
        <v>0.0000444444444444444-35.737814268368i</v>
      </c>
      <c r="M169" t="e">
        <f t="shared" si="30"/>
        <v>#DIV/0!</v>
      </c>
      <c r="N169">
        <f t="shared" si="31"/>
        <v>90.00350482849386</v>
      </c>
      <c r="O169">
        <f t="shared" si="32"/>
        <v>84.660442047993172</v>
      </c>
      <c r="P169" s="3">
        <f t="shared" si="33"/>
        <v>84.660442047993172</v>
      </c>
      <c r="Q169" s="3">
        <f t="shared" si="34"/>
        <v>-89.99649517150614</v>
      </c>
      <c r="R169">
        <f t="shared" si="35"/>
        <v>90.00350482849386</v>
      </c>
      <c r="S169">
        <f t="shared" si="36"/>
        <v>1.6065672820518076E-3</v>
      </c>
      <c r="T169">
        <f t="shared" si="19"/>
        <v>84.660442047993172</v>
      </c>
    </row>
    <row r="170" spans="1:20" x14ac:dyDescent="0.25">
      <c r="A170">
        <f t="shared" si="20"/>
        <v>10.132718509361377</v>
      </c>
      <c r="B170">
        <f t="shared" si="37"/>
        <v>1.6126722377236045</v>
      </c>
      <c r="C170" t="str">
        <f t="shared" si="21"/>
        <v>1.04608323132697-17036.2855302724i</v>
      </c>
      <c r="D170" t="str">
        <f t="shared" si="22"/>
        <v>3.4781249999829-9869.01984750974i</v>
      </c>
      <c r="E170" t="str">
        <f t="shared" si="23"/>
        <v>162.469536884929+0.00120366012326409i</v>
      </c>
      <c r="F170" t="str">
        <f t="shared" si="24"/>
        <v>2.42492492492332-92614.6756757678i</v>
      </c>
      <c r="G170" t="str">
        <f t="shared" si="25"/>
        <v>0.999999999999343-8.10617480748377E-07i</v>
      </c>
      <c r="H170" t="str">
        <f t="shared" si="26"/>
        <v>1129.4118173763+0.233654740293919i</v>
      </c>
      <c r="I170" t="str">
        <f t="shared" si="27"/>
        <v>68.7730375137859-295081.264709997i</v>
      </c>
      <c r="K170" t="str">
        <f t="shared" si="28"/>
        <v>0.0106249990497496-3.17085981663209E-06i</v>
      </c>
      <c r="L170" t="str">
        <f t="shared" si="29"/>
        <v>0.0000444444444444444-35.6025246746046i</v>
      </c>
      <c r="M170" t="e">
        <f t="shared" si="30"/>
        <v>#DIV/0!</v>
      </c>
      <c r="N170">
        <f t="shared" si="31"/>
        <v>90.003518146839724</v>
      </c>
      <c r="O170">
        <f t="shared" si="32"/>
        <v>84.627498222223366</v>
      </c>
      <c r="P170" s="3">
        <f t="shared" si="33"/>
        <v>84.627498222223366</v>
      </c>
      <c r="Q170" s="3">
        <f t="shared" si="34"/>
        <v>-89.996481853160276</v>
      </c>
      <c r="R170">
        <f t="shared" si="35"/>
        <v>90.003518146839724</v>
      </c>
      <c r="S170">
        <f t="shared" si="36"/>
        <v>1.6126722377236044E-3</v>
      </c>
      <c r="T170">
        <f t="shared" si="19"/>
        <v>84.627498222223366</v>
      </c>
    </row>
    <row r="171" spans="1:20" x14ac:dyDescent="0.25">
      <c r="A171">
        <f t="shared" si="20"/>
        <v>10.17122283969695</v>
      </c>
      <c r="B171">
        <f t="shared" si="37"/>
        <v>1.6188003922269543</v>
      </c>
      <c r="C171" t="str">
        <f t="shared" si="21"/>
        <v>1.04608323073757-16971.7927199665i</v>
      </c>
      <c r="D171" t="str">
        <f t="shared" si="22"/>
        <v>3.47812499998276-9831.65954131143i</v>
      </c>
      <c r="E171" t="str">
        <f t="shared" si="23"/>
        <v>162.469536884343+0.00120823403211957i</v>
      </c>
      <c r="F171" t="str">
        <f t="shared" si="24"/>
        <v>2.42492492492331-92264.0722014172i</v>
      </c>
      <c r="G171" t="str">
        <f t="shared" si="25"/>
        <v>0.999999999999338-8.13697827175217E-07i</v>
      </c>
      <c r="H171" t="str">
        <f t="shared" si="26"/>
        <v>1129.41181777735+0.234542628318673i</v>
      </c>
      <c r="I171" t="str">
        <f t="shared" si="27"/>
        <v>68.7730375195681-293964.200839466i</v>
      </c>
      <c r="K171" t="str">
        <f t="shared" si="28"/>
        <v>0.010624999042514-3.18290908175866E-06i</v>
      </c>
      <c r="L171" t="str">
        <f t="shared" si="29"/>
        <v>0.0000444444444444444-35.4677472351112i</v>
      </c>
      <c r="M171" t="e">
        <f t="shared" si="30"/>
        <v>#DIV/0!</v>
      </c>
      <c r="N171">
        <f t="shared" si="31"/>
        <v>90.003531515795274</v>
      </c>
      <c r="O171">
        <f t="shared" si="32"/>
        <v>84.594554396462271</v>
      </c>
      <c r="P171" s="3">
        <f t="shared" si="33"/>
        <v>84.594554396462271</v>
      </c>
      <c r="Q171" s="3">
        <f t="shared" si="34"/>
        <v>-89.996468484204726</v>
      </c>
      <c r="R171">
        <f t="shared" si="35"/>
        <v>90.003531515795274</v>
      </c>
      <c r="S171">
        <f t="shared" si="36"/>
        <v>1.6188003922269544E-3</v>
      </c>
      <c r="T171">
        <f t="shared" si="19"/>
        <v>84.594554396462271</v>
      </c>
    </row>
    <row r="172" spans="1:20" x14ac:dyDescent="0.25">
      <c r="A172">
        <f t="shared" si="20"/>
        <v>10.209873486487799</v>
      </c>
      <c r="B172">
        <f t="shared" si="37"/>
        <v>1.6249518337174167</v>
      </c>
      <c r="C172" t="str">
        <f t="shared" si="21"/>
        <v>1.04608323014366-16907.5440545969i</v>
      </c>
      <c r="D172" t="str">
        <f t="shared" si="22"/>
        <v>3.47812499998265-9794.44066683642i</v>
      </c>
      <c r="E172" t="str">
        <f t="shared" si="23"/>
        <v>162.469536883753+0.00121282532183312i</v>
      </c>
      <c r="F172" t="str">
        <f t="shared" si="24"/>
        <v>2.42492492492331-91914.7959767211i</v>
      </c>
      <c r="G172" t="str">
        <f t="shared" si="25"/>
        <v>0.999999999999333-8.16789878918479E-07i</v>
      </c>
      <c r="H172" t="str">
        <f t="shared" si="26"/>
        <v>1129.41181818146+0.235433890318059i</v>
      </c>
      <c r="I172" t="str">
        <f t="shared" si="27"/>
        <v>68.7730375253959-292851.365742658i</v>
      </c>
      <c r="K172" t="str">
        <f t="shared" si="28"/>
        <v>0.0106249990352233-3.19500413406783E-06i</v>
      </c>
      <c r="L172" t="str">
        <f t="shared" si="29"/>
        <v>0.0000444444444444444-35.333480011069i</v>
      </c>
      <c r="M172" t="e">
        <f t="shared" si="30"/>
        <v>#DIV/0!</v>
      </c>
      <c r="N172">
        <f t="shared" si="31"/>
        <v>90.003544935552824</v>
      </c>
      <c r="O172">
        <f t="shared" si="32"/>
        <v>84.561610570710073</v>
      </c>
      <c r="P172" s="3">
        <f t="shared" si="33"/>
        <v>84.561610570710073</v>
      </c>
      <c r="Q172" s="3">
        <f t="shared" si="34"/>
        <v>-89.996455064447176</v>
      </c>
      <c r="R172">
        <f t="shared" si="35"/>
        <v>90.003544935552824</v>
      </c>
      <c r="S172">
        <f t="shared" si="36"/>
        <v>1.6249518337174166E-3</v>
      </c>
      <c r="T172">
        <f t="shared" ref="T172:T235" si="38">P172</f>
        <v>84.561610570710073</v>
      </c>
    </row>
    <row r="173" spans="1:20" x14ac:dyDescent="0.25">
      <c r="A173">
        <f t="shared" ref="A173:A236" si="39">2*PI()*B173</f>
        <v>10.248671005736453</v>
      </c>
      <c r="B173">
        <f t="shared" si="37"/>
        <v>1.6311266506855429</v>
      </c>
      <c r="C173" t="str">
        <f t="shared" ref="C173:C236" si="40">IMPRODUCT(D173,E173,$C$40,,K173,$C$41)</f>
        <v>1.04608322954522-16843.5386099244i</v>
      </c>
      <c r="D173" t="str">
        <f t="shared" ref="D173:D236" si="41">IMDIV(IMPRODUCT($C$37,$C$38,COMPLEX(1,A173/$C$38)),IMSUM(-1*A173*A173/$C$39,COMPLEX(0,1*A173)))</f>
        <v>3.4781249999825-9757.36268867855i</v>
      </c>
      <c r="E173" t="str">
        <f t="shared" ref="E173:E236" si="42">IMDIV(IMPRODUCT(IMSUM(F173,G173),$C$29,H173),IMSUM(1,I173))</f>
        <v>162.469536883158+0.00121743405845211i</v>
      </c>
      <c r="F173" t="str">
        <f t="shared" ref="F173:F236" si="43">IMDIV(IMPRODUCT($C$14,$C$15,COMPLEX(1,A173/$C$15)),IMSUM(-1*A173*A173/$C$16,COMPLEX(0,A173)))</f>
        <v>2.42492492492328-91566.8419772223i</v>
      </c>
      <c r="G173" t="str">
        <f t="shared" ref="G173:G236" si="44">IMDIV(1,COMPLEX(1,A173*$C$9*$C$10))</f>
        <v>0.999999999999328-8.19893680458365E-07i</v>
      </c>
      <c r="H173" t="str">
        <f t="shared" ref="H173:H236" si="45">IMDIV($C$3,IMSUM(K173,COMPLEX(0,$C$28*A173)))</f>
        <v>1129.41181858865+0.236328539113176i</v>
      </c>
      <c r="I173" t="str">
        <f t="shared" ref="I173:I236" si="46">IMPRODUCT(F173,$C$29,H173,$C$31)</f>
        <v>68.7730375312672-291742.743411062i</v>
      </c>
      <c r="K173" t="str">
        <f t="shared" ref="K173:K236" si="47">IF($C$26&lt;=0,IMDIV(1,IMSUM(IMDIV(1,L173),1/$C$18)),IMDIV(1,IMSUM(IMDIV(1,L173),1/$C$18,IMDIV(1,M173))))</f>
        <v>0.010624999027877-3.20714514755054E-06i</v>
      </c>
      <c r="L173" t="str">
        <f t="shared" ref="L173:L236" si="48">IMSUM($C$21/$C$22,IMDIV(1,COMPLEX(0,$C$20*$C$22*A173)))</f>
        <v>0.0000444444444444444-35.1997210709993i</v>
      </c>
      <c r="M173" t="e">
        <f t="shared" ref="M173:M236" si="49">IMSUM($C$25/$C$26,IMDIV(1,COMPLEX(0,$C$24*$C$26*A173)))</f>
        <v>#DIV/0!</v>
      </c>
      <c r="N173">
        <f t="shared" ref="N173:N236" si="50">ABS(R173)</f>
        <v>90.00355840630543</v>
      </c>
      <c r="O173">
        <f t="shared" ref="O173:O236" si="51">ABS(P173)</f>
        <v>84.5286667449666</v>
      </c>
      <c r="P173" s="3">
        <f t="shared" ref="P173:P236" si="52">20*LOG10(IMABS(C173))</f>
        <v>84.5286667449666</v>
      </c>
      <c r="Q173" s="3">
        <f t="shared" ref="Q173:Q236" si="53">IMARGUMENT(C173)*180/PI()</f>
        <v>-89.99644159369457</v>
      </c>
      <c r="R173">
        <f t="shared" ref="R173:R236" si="54">IF(Q173&lt;0,Q173+180,Q173-180)</f>
        <v>90.00355840630543</v>
      </c>
      <c r="S173">
        <f t="shared" ref="S173:S236" si="55">B173/1000</f>
        <v>1.6311266506855429E-3</v>
      </c>
      <c r="T173">
        <f t="shared" si="38"/>
        <v>84.5286667449666</v>
      </c>
    </row>
    <row r="174" spans="1:20" x14ac:dyDescent="0.25">
      <c r="A174">
        <f t="shared" si="39"/>
        <v>10.287615955558252</v>
      </c>
      <c r="B174">
        <f t="shared" ref="B174:B237" si="56">B173*(1+B$42)</f>
        <v>1.637324931958148</v>
      </c>
      <c r="C174" t="str">
        <f t="shared" si="40"/>
        <v>1.04608322894229-16779.7754652101i</v>
      </c>
      <c r="D174" t="str">
        <f t="shared" si="41"/>
        <v>3.47812499998237-9720.42507345878i</v>
      </c>
      <c r="E174" t="str">
        <f t="shared" si="42"/>
        <v>162.46953688256+0.00122206030827483i</v>
      </c>
      <c r="F174" t="str">
        <f t="shared" si="43"/>
        <v>2.42492492492327-91220.205197487i</v>
      </c>
      <c r="G174" t="str">
        <f t="shared" si="44"/>
        <v>0.999999999999323-8.23009276444103E-07i</v>
      </c>
      <c r="H174" t="str">
        <f t="shared" si="45"/>
        <v>1129.41181899893+0.237226587573847i</v>
      </c>
      <c r="I174" t="str">
        <f t="shared" si="46"/>
        <v>68.7730375371825-290638.317896773i</v>
      </c>
      <c r="K174" t="str">
        <f t="shared" si="47"/>
        <v>0.0106249990204749-3.21933229685902E-06i</v>
      </c>
      <c r="L174" t="str">
        <f t="shared" si="48"/>
        <v>0.0000444444444444444-35.0664684907345i</v>
      </c>
      <c r="M174" t="e">
        <f t="shared" si="49"/>
        <v>#DIV/0!</v>
      </c>
      <c r="N174">
        <f t="shared" si="50"/>
        <v>90.003571928246856</v>
      </c>
      <c r="O174">
        <f t="shared" si="51"/>
        <v>84.495722919232321</v>
      </c>
      <c r="P174" s="3">
        <f t="shared" si="52"/>
        <v>84.495722919232321</v>
      </c>
      <c r="Q174" s="3">
        <f t="shared" si="53"/>
        <v>-89.996428071753144</v>
      </c>
      <c r="R174">
        <f t="shared" si="54"/>
        <v>90.003571928246856</v>
      </c>
      <c r="S174">
        <f t="shared" si="55"/>
        <v>1.6373249319581479E-3</v>
      </c>
      <c r="T174">
        <f t="shared" si="38"/>
        <v>84.495722919232321</v>
      </c>
    </row>
    <row r="175" spans="1:20" x14ac:dyDescent="0.25">
      <c r="A175">
        <f t="shared" si="39"/>
        <v>10.326708896189373</v>
      </c>
      <c r="B175">
        <f t="shared" si="56"/>
        <v>1.6435467666995891</v>
      </c>
      <c r="C175" t="str">
        <f t="shared" si="40"/>
        <v>1.04608322833466-16716.2537031989i</v>
      </c>
      <c r="D175" t="str">
        <f t="shared" si="41"/>
        <v>3.47812499998224-9683.6272898171i</v>
      </c>
      <c r="E175" t="str">
        <f t="shared" si="42"/>
        <v>162.469536881956+0.00122670413785134i</v>
      </c>
      <c r="F175" t="str">
        <f t="shared" si="43"/>
        <v>2.42492492492326-90874.8806510285i</v>
      </c>
      <c r="G175" t="str">
        <f t="shared" si="44"/>
        <v>0.999999999999317-8.26136711694586E-07i</v>
      </c>
      <c r="H175" t="str">
        <f t="shared" si="45"/>
        <v>1129.41181941235+0.238128048618812i</v>
      </c>
      <c r="I175" t="str">
        <f t="shared" si="46"/>
        <v>68.7730375431445-289538.073312266i</v>
      </c>
      <c r="K175" t="str">
        <f t="shared" si="47"/>
        <v>0.0106249990130163-3.23156575730911E-06i</v>
      </c>
      <c r="L175" t="str">
        <f t="shared" si="48"/>
        <v>0.0000444444444444444-34.9337203533916i</v>
      </c>
      <c r="M175" t="e">
        <f t="shared" si="49"/>
        <v>#DIV/0!</v>
      </c>
      <c r="N175">
        <f t="shared" si="50"/>
        <v>90.003585501571635</v>
      </c>
      <c r="O175">
        <f t="shared" si="51"/>
        <v>84.462779093506924</v>
      </c>
      <c r="P175" s="3">
        <f t="shared" si="52"/>
        <v>84.462779093506924</v>
      </c>
      <c r="Q175" s="3">
        <f t="shared" si="53"/>
        <v>-89.996414498428365</v>
      </c>
      <c r="R175">
        <f t="shared" si="54"/>
        <v>90.003585501571635</v>
      </c>
      <c r="S175">
        <f t="shared" si="55"/>
        <v>1.6435467666995891E-3</v>
      </c>
      <c r="T175">
        <f t="shared" si="38"/>
        <v>84.462779093506924</v>
      </c>
    </row>
    <row r="176" spans="1:20" x14ac:dyDescent="0.25">
      <c r="A176">
        <f t="shared" si="39"/>
        <v>10.365950389994893</v>
      </c>
      <c r="B176">
        <f t="shared" si="56"/>
        <v>1.6497922444130475</v>
      </c>
      <c r="C176" t="str">
        <f t="shared" si="40"/>
        <v>1.04608322772245-16652.9724101095i</v>
      </c>
      <c r="D176" t="str">
        <f t="shared" si="41"/>
        <v>3.47812499998211-9646.968808405i</v>
      </c>
      <c r="E176" t="str">
        <f t="shared" si="42"/>
        <v>162.469536881348+0.00123136561398475i</v>
      </c>
      <c r="F176" t="str">
        <f t="shared" si="43"/>
        <v>2.42492492492325-90530.863370237i</v>
      </c>
      <c r="G176" t="str">
        <f t="shared" si="44"/>
        <v>0.999999999999312-8.29276031199021E-07i</v>
      </c>
      <c r="H176" t="str">
        <f t="shared" si="45"/>
        <v>1129.4118198289+0.239032935215884i</v>
      </c>
      <c r="I176" t="str">
        <f t="shared" si="46"/>
        <v>68.7730375491509-288441.993830145i</v>
      </c>
      <c r="K176" t="str">
        <f t="shared" si="47"/>
        <v>0.010624999005501-3.24384570488284E-06i</v>
      </c>
      <c r="L176" t="str">
        <f t="shared" si="48"/>
        <v>0.0000444444444444444-34.8014747493441i</v>
      </c>
      <c r="M176" t="e">
        <f t="shared" si="49"/>
        <v>#DIV/0!</v>
      </c>
      <c r="N176">
        <f t="shared" si="50"/>
        <v>90.003599126475009</v>
      </c>
      <c r="O176">
        <f t="shared" si="51"/>
        <v>84.429835267790736</v>
      </c>
      <c r="P176" s="3">
        <f t="shared" si="52"/>
        <v>84.429835267790736</v>
      </c>
      <c r="Q176" s="3">
        <f t="shared" si="53"/>
        <v>-89.996400873524991</v>
      </c>
      <c r="R176">
        <f t="shared" si="54"/>
        <v>90.003599126475009</v>
      </c>
      <c r="S176">
        <f t="shared" si="55"/>
        <v>1.6497922444130475E-3</v>
      </c>
      <c r="T176">
        <f t="shared" si="38"/>
        <v>84.429835267790736</v>
      </c>
    </row>
    <row r="177" spans="1:20" x14ac:dyDescent="0.25">
      <c r="A177">
        <f t="shared" si="39"/>
        <v>10.405341001476874</v>
      </c>
      <c r="B177">
        <f t="shared" si="56"/>
        <v>1.6560614549418171</v>
      </c>
      <c r="C177" t="str">
        <f t="shared" si="40"/>
        <v>1.04608322710567-16589.9306756189i</v>
      </c>
      <c r="D177" t="str">
        <f t="shared" si="41"/>
        <v>3.47812499998198-9610.4491018779i</v>
      </c>
      <c r="E177" t="str">
        <f t="shared" si="42"/>
        <v>162.469536880735+0.00123604480373252i</v>
      </c>
      <c r="F177" t="str">
        <f t="shared" si="43"/>
        <v>2.42492492492324-90188.1484063082i</v>
      </c>
      <c r="G177" t="str">
        <f t="shared" si="44"/>
        <v>0.999999999999307-8.32427280117573E-07i</v>
      </c>
      <c r="H177" t="str">
        <f t="shared" si="45"/>
        <v>1129.41182024863+0.239941260382164i</v>
      </c>
      <c r="I177" t="str">
        <f t="shared" si="46"/>
        <v>68.7730375552024-287350.063682942i</v>
      </c>
      <c r="K177" t="str">
        <f t="shared" si="47"/>
        <v>0.0106249989979285-3.25617231623097E-06i</v>
      </c>
      <c r="L177" t="str">
        <f t="shared" si="48"/>
        <v>0.0000444444444444444-34.6697297761945i</v>
      </c>
      <c r="M177" t="e">
        <f t="shared" si="49"/>
        <v>#DIV/0!</v>
      </c>
      <c r="N177">
        <f t="shared" si="50"/>
        <v>90.003612803153004</v>
      </c>
      <c r="O177">
        <f t="shared" si="51"/>
        <v>84.396891442083657</v>
      </c>
      <c r="P177" s="3">
        <f t="shared" si="52"/>
        <v>84.396891442083657</v>
      </c>
      <c r="Q177" s="3">
        <f t="shared" si="53"/>
        <v>-89.996387196846996</v>
      </c>
      <c r="R177">
        <f t="shared" si="54"/>
        <v>90.003612803153004</v>
      </c>
      <c r="S177">
        <f t="shared" si="55"/>
        <v>1.6560614549418172E-3</v>
      </c>
      <c r="T177">
        <f t="shared" si="38"/>
        <v>84.396891442083657</v>
      </c>
    </row>
    <row r="178" spans="1:20" x14ac:dyDescent="0.25">
      <c r="A178">
        <f t="shared" si="39"/>
        <v>10.444881297282485</v>
      </c>
      <c r="B178">
        <f t="shared" si="56"/>
        <v>1.6623544884705961</v>
      </c>
      <c r="C178" t="str">
        <f t="shared" si="40"/>
        <v>1.04608322648406-16527.1275928507i</v>
      </c>
      <c r="D178" t="str">
        <f t="shared" si="41"/>
        <v>3.47812499998184-9574.06764488762i</v>
      </c>
      <c r="E178" t="str">
        <f t="shared" si="42"/>
        <v>162.469536880118+0.00124074177440597i</v>
      </c>
      <c r="F178" t="str">
        <f t="shared" si="43"/>
        <v>2.42492492492323-89846.7308291728i</v>
      </c>
      <c r="G178" t="str">
        <f t="shared" si="44"/>
        <v>0.999999999999302-8.35590503782016E-07i</v>
      </c>
      <c r="H178" t="str">
        <f t="shared" si="45"/>
        <v>1129.41182067157+0.240853037184224i</v>
      </c>
      <c r="I178" t="str">
        <f t="shared" si="46"/>
        <v>68.7730375613017-286262.267162881i</v>
      </c>
      <c r="K178" t="str">
        <f t="shared" si="47"/>
        <v>0.0106249989902982-3.26854576867556E-06i</v>
      </c>
      <c r="L178" t="str">
        <f t="shared" si="48"/>
        <v>0.0000444444444444444-34.5384835387473i</v>
      </c>
      <c r="M178" t="e">
        <f t="shared" si="49"/>
        <v>#DIV/0!</v>
      </c>
      <c r="N178">
        <f t="shared" si="50"/>
        <v>90.00362653180234</v>
      </c>
      <c r="O178">
        <f t="shared" si="51"/>
        <v>84.363947616385815</v>
      </c>
      <c r="P178" s="3">
        <f t="shared" si="52"/>
        <v>84.363947616385815</v>
      </c>
      <c r="Q178" s="3">
        <f t="shared" si="53"/>
        <v>-89.99637346819766</v>
      </c>
      <c r="R178">
        <f t="shared" si="54"/>
        <v>90.00362653180234</v>
      </c>
      <c r="S178">
        <f t="shared" si="55"/>
        <v>1.662354488470596E-3</v>
      </c>
      <c r="T178">
        <f t="shared" si="38"/>
        <v>84.363947616385815</v>
      </c>
    </row>
    <row r="179" spans="1:20" x14ac:dyDescent="0.25">
      <c r="A179">
        <f t="shared" si="39"/>
        <v>10.484571846212161</v>
      </c>
      <c r="B179">
        <f t="shared" si="56"/>
        <v>1.6686714355267844</v>
      </c>
      <c r="C179" t="str">
        <f t="shared" si="40"/>
        <v>1.04608322585778-16464.5622583615i</v>
      </c>
      <c r="D179" t="str">
        <f t="shared" si="41"/>
        <v>3.47812499998169-9537.82391407463i</v>
      </c>
      <c r="E179" t="str">
        <f t="shared" si="42"/>
        <v>162.469536879496+0.00124545659357273i</v>
      </c>
      <c r="F179" t="str">
        <f t="shared" si="43"/>
        <v>2.42492492492321-89506.6057274238i</v>
      </c>
      <c r="G179" t="str">
        <f t="shared" si="44"/>
        <v>0.999999999999297-8.38765747696383E-07i</v>
      </c>
      <c r="H179" t="str">
        <f t="shared" si="45"/>
        <v>1129.41182109771+0.241768278738272i</v>
      </c>
      <c r="I179" t="str">
        <f t="shared" si="46"/>
        <v>68.773037567446-285178.588621631i</v>
      </c>
      <c r="K179" t="str">
        <f t="shared" si="47"/>
        <v>0.0106249989826099-3.28096624021247E-06i</v>
      </c>
      <c r="L179" t="str">
        <f t="shared" si="48"/>
        <v>0.0000444444444444444-34.4077341489812i</v>
      </c>
      <c r="M179" t="e">
        <f t="shared" si="49"/>
        <v>#DIV/0!</v>
      </c>
      <c r="N179">
        <f t="shared" si="50"/>
        <v>90.003640312620504</v>
      </c>
      <c r="O179">
        <f t="shared" si="51"/>
        <v>84.331003790697295</v>
      </c>
      <c r="P179" s="3">
        <f t="shared" si="52"/>
        <v>84.331003790697295</v>
      </c>
      <c r="Q179" s="3">
        <f t="shared" si="53"/>
        <v>-89.996359687379496</v>
      </c>
      <c r="R179">
        <f t="shared" si="54"/>
        <v>90.003640312620504</v>
      </c>
      <c r="S179">
        <f t="shared" si="55"/>
        <v>1.6686714355267844E-3</v>
      </c>
      <c r="T179">
        <f t="shared" si="38"/>
        <v>84.331003790697295</v>
      </c>
    </row>
    <row r="180" spans="1:20" x14ac:dyDescent="0.25">
      <c r="A180">
        <f t="shared" si="39"/>
        <v>10.524413219227768</v>
      </c>
      <c r="B180">
        <f t="shared" si="56"/>
        <v>1.6750123869817863</v>
      </c>
      <c r="C180" t="str">
        <f t="shared" si="40"/>
        <v>1.04608322522671-16402.233772128i</v>
      </c>
      <c r="D180" t="str">
        <f t="shared" si="41"/>
        <v>3.47812499998156-9501.71738806074i</v>
      </c>
      <c r="E180" t="str">
        <f t="shared" si="42"/>
        <v>162.469536878869+0.00125018932905694i</v>
      </c>
      <c r="F180" t="str">
        <f t="shared" si="43"/>
        <v>2.4249249249232-89167.768208248i</v>
      </c>
      <c r="G180" t="str">
        <f t="shared" si="44"/>
        <v>0.999999999999291-8.41953057537624E-07i</v>
      </c>
      <c r="H180" t="str">
        <f t="shared" si="45"/>
        <v>1129.4118215271+0.242686998210372i</v>
      </c>
      <c r="I180" t="str">
        <f t="shared" si="46"/>
        <v>68.7730375736376-284099.012470122i</v>
      </c>
      <c r="K180" t="str">
        <f t="shared" si="47"/>
        <v>0.0106249989748631-3.29343390951396E-06i</v>
      </c>
      <c r="L180" t="str">
        <f t="shared" si="48"/>
        <v>0.0000444444444444444-34.2774797260222i</v>
      </c>
      <c r="M180" t="e">
        <f t="shared" si="49"/>
        <v>#DIV/0!</v>
      </c>
      <c r="N180">
        <f t="shared" si="50"/>
        <v>90.003654145805768</v>
      </c>
      <c r="O180">
        <f t="shared" si="51"/>
        <v>84.298059965018197</v>
      </c>
      <c r="P180" s="3">
        <f t="shared" si="52"/>
        <v>84.298059965018197</v>
      </c>
      <c r="Q180" s="3">
        <f t="shared" si="53"/>
        <v>-89.996345854194232</v>
      </c>
      <c r="R180">
        <f t="shared" si="54"/>
        <v>90.003654145805768</v>
      </c>
      <c r="S180">
        <f t="shared" si="55"/>
        <v>1.6750123869817863E-3</v>
      </c>
      <c r="T180">
        <f t="shared" si="38"/>
        <v>84.298059965018197</v>
      </c>
    </row>
    <row r="181" spans="1:20" x14ac:dyDescent="0.25">
      <c r="A181">
        <f t="shared" si="39"/>
        <v>10.564405989460832</v>
      </c>
      <c r="B181">
        <f t="shared" si="56"/>
        <v>1.6813774340523171</v>
      </c>
      <c r="C181" t="str">
        <f t="shared" si="40"/>
        <v>1.04608322459082-16340.141237534i</v>
      </c>
      <c r="D181" t="str">
        <f t="shared" si="41"/>
        <v>3.47812499998143-9465.74754744149i</v>
      </c>
      <c r="E181" t="str">
        <f t="shared" si="42"/>
        <v>162.469536878238+0.00125494004894099i</v>
      </c>
      <c r="F181" t="str">
        <f t="shared" si="43"/>
        <v>2.4249249249232-88830.2133973541i</v>
      </c>
      <c r="G181" t="str">
        <f t="shared" si="44"/>
        <v>0.999999999999286-8.45152479156263E-07i</v>
      </c>
      <c r="H181" t="str">
        <f t="shared" si="45"/>
        <v>1129.41182195977+0.243609208816615i</v>
      </c>
      <c r="I181" t="str">
        <f t="shared" si="46"/>
        <v>68.773037579877-283023.523178291i</v>
      </c>
      <c r="K181" t="str">
        <f t="shared" si="47"/>
        <v>0.0106249989670572-3.30594895593116E-06i</v>
      </c>
      <c r="L181" t="str">
        <f t="shared" si="48"/>
        <v>0.0000444444444444444-34.1477183961171i</v>
      </c>
      <c r="M181" t="e">
        <f t="shared" si="49"/>
        <v>#DIV/0!</v>
      </c>
      <c r="N181">
        <f t="shared" si="50"/>
        <v>90.003668031557083</v>
      </c>
      <c r="O181">
        <f t="shared" si="51"/>
        <v>84.265116139348578</v>
      </c>
      <c r="P181" s="3">
        <f t="shared" si="52"/>
        <v>84.265116139348578</v>
      </c>
      <c r="Q181" s="3">
        <f t="shared" si="53"/>
        <v>-89.996331968442917</v>
      </c>
      <c r="R181">
        <f t="shared" si="54"/>
        <v>90.003668031557083</v>
      </c>
      <c r="S181">
        <f t="shared" si="55"/>
        <v>1.6813774340523171E-3</v>
      </c>
      <c r="T181">
        <f t="shared" si="38"/>
        <v>84.265116139348578</v>
      </c>
    </row>
    <row r="182" spans="1:20" x14ac:dyDescent="0.25">
      <c r="A182">
        <f t="shared" si="39"/>
        <v>10.604550732220783</v>
      </c>
      <c r="B182">
        <f t="shared" si="56"/>
        <v>1.6877666683017158</v>
      </c>
      <c r="C182" t="str">
        <f t="shared" si="40"/>
        <v>1.04608322395015-16278.2837613573i</v>
      </c>
      <c r="D182" t="str">
        <f t="shared" si="41"/>
        <v>3.47812499998127-9429.9138747785i</v>
      </c>
      <c r="E182" t="str">
        <f t="shared" si="42"/>
        <v>162.469536877601+0.00125970882156574i</v>
      </c>
      <c r="F182" t="str">
        <f t="shared" si="43"/>
        <v>2.42492492492318-88493.9364389015i</v>
      </c>
      <c r="G182" t="str">
        <f t="shared" si="44"/>
        <v>0.99999999999928-8.48364058577052E-07i</v>
      </c>
      <c r="H182" t="str">
        <f t="shared" si="45"/>
        <v>1129.41182239571+0.244534923823306i</v>
      </c>
      <c r="I182" t="str">
        <f t="shared" si="46"/>
        <v>68.7730375861618-281952.10527485i</v>
      </c>
      <c r="K182" t="str">
        <f t="shared" si="47"/>
        <v>0.010624998959192-3.31851155949686E-06i</v>
      </c>
      <c r="L182" t="str">
        <f t="shared" si="48"/>
        <v>0.0000444444444444444-34.0184482926052i</v>
      </c>
      <c r="M182" t="e">
        <f t="shared" si="49"/>
        <v>#DIV/0!</v>
      </c>
      <c r="N182">
        <f t="shared" si="50"/>
        <v>90.003681970074226</v>
      </c>
      <c r="O182">
        <f t="shared" si="51"/>
        <v>84.23217231368838</v>
      </c>
      <c r="P182" s="3">
        <f t="shared" si="52"/>
        <v>84.23217231368838</v>
      </c>
      <c r="Q182" s="3">
        <f t="shared" si="53"/>
        <v>-89.996318029925774</v>
      </c>
      <c r="R182">
        <f t="shared" si="54"/>
        <v>90.003681970074226</v>
      </c>
      <c r="S182">
        <f t="shared" si="55"/>
        <v>1.6877666683017159E-3</v>
      </c>
      <c r="T182">
        <f t="shared" si="38"/>
        <v>84.23217231368838</v>
      </c>
    </row>
    <row r="183" spans="1:20" x14ac:dyDescent="0.25">
      <c r="A183">
        <f t="shared" si="39"/>
        <v>10.644848025003222</v>
      </c>
      <c r="B183">
        <f t="shared" si="56"/>
        <v>1.6941801816412625</v>
      </c>
      <c r="C183" t="str">
        <f t="shared" si="40"/>
        <v>1.0460832233046-16216.6604537577i</v>
      </c>
      <c r="D183" t="str">
        <f t="shared" si="41"/>
        <v>3.47812499998115-9394.21585459251i</v>
      </c>
      <c r="E183" t="str">
        <f t="shared" si="42"/>
        <v>162.46953687696+0.00126449571553161i</v>
      </c>
      <c r="F183" t="str">
        <f t="shared" si="43"/>
        <v>2.42492492492318-88158.9324954348i</v>
      </c>
      <c r="G183" t="str">
        <f t="shared" si="44"/>
        <v>0.999999999999275-8.5158784199964E-07i</v>
      </c>
      <c r="H183" t="str">
        <f t="shared" si="45"/>
        <v>1129.41182283499+0.245464156547178i</v>
      </c>
      <c r="I183" t="str">
        <f t="shared" si="46"/>
        <v>68.7730375924964-280884.743347108i</v>
      </c>
      <c r="K183" t="str">
        <f t="shared" si="47"/>
        <v>0.0106249989512668-3.33112190092787E-06i</v>
      </c>
      <c r="L183" t="str">
        <f t="shared" si="48"/>
        <v>0.0000444444444444444-33.8896675558928i</v>
      </c>
      <c r="M183" t="e">
        <f t="shared" si="49"/>
        <v>#DIV/0!</v>
      </c>
      <c r="N183">
        <f t="shared" si="50"/>
        <v>90.003695961557725</v>
      </c>
      <c r="O183">
        <f t="shared" si="51"/>
        <v>84.199228488037903</v>
      </c>
      <c r="P183" s="3">
        <f t="shared" si="52"/>
        <v>84.199228488037903</v>
      </c>
      <c r="Q183" s="3">
        <f t="shared" si="53"/>
        <v>-89.996304038442275</v>
      </c>
      <c r="R183">
        <f t="shared" si="54"/>
        <v>90.003695961557725</v>
      </c>
      <c r="S183">
        <f t="shared" si="55"/>
        <v>1.6941801816412626E-3</v>
      </c>
      <c r="T183">
        <f t="shared" si="38"/>
        <v>84.199228488037903</v>
      </c>
    </row>
    <row r="184" spans="1:20" x14ac:dyDescent="0.25">
      <c r="A184">
        <f t="shared" si="39"/>
        <v>10.685298447498235</v>
      </c>
      <c r="B184">
        <f t="shared" si="56"/>
        <v>1.7006180663314994</v>
      </c>
      <c r="C184" t="str">
        <f t="shared" si="40"/>
        <v>1.04608322265408-16155.2704282629i</v>
      </c>
      <c r="D184" t="str">
        <f t="shared" si="41"/>
        <v>3.47812499998101-9358.65297335545i</v>
      </c>
      <c r="E184" t="str">
        <f t="shared" si="42"/>
        <v>162.469536876313+0.00126930079969932i</v>
      </c>
      <c r="F184" t="str">
        <f t="shared" si="43"/>
        <v>2.42492492492316-87825.196747809i</v>
      </c>
      <c r="G184" t="str">
        <f t="shared" si="44"/>
        <v>0.999999999999269-8.54823875799234E-07i</v>
      </c>
      <c r="H184" t="str">
        <f t="shared" si="45"/>
        <v>1129.41182327761+0.246396920355553i</v>
      </c>
      <c r="I184" t="str">
        <f t="shared" si="46"/>
        <v>68.7730375988789-279821.422040698i</v>
      </c>
      <c r="K184" t="str">
        <f t="shared" si="47"/>
        <v>0.0106249989432813-3.34378016162778E-06i</v>
      </c>
      <c r="L184" t="str">
        <f t="shared" si="48"/>
        <v>0.0000444444444444444-33.7613743334257i</v>
      </c>
      <c r="M184" t="e">
        <f t="shared" si="49"/>
        <v>#DIV/0!</v>
      </c>
      <c r="N184">
        <f t="shared" si="50"/>
        <v>90.003710006208806</v>
      </c>
      <c r="O184">
        <f t="shared" si="51"/>
        <v>84.16628466239699</v>
      </c>
      <c r="P184" s="3">
        <f t="shared" si="52"/>
        <v>84.16628466239699</v>
      </c>
      <c r="Q184" s="3">
        <f t="shared" si="53"/>
        <v>-89.996289993791194</v>
      </c>
      <c r="R184">
        <f t="shared" si="54"/>
        <v>90.003710006208806</v>
      </c>
      <c r="S184">
        <f t="shared" si="55"/>
        <v>1.7006180663314994E-3</v>
      </c>
      <c r="T184">
        <f t="shared" si="38"/>
        <v>84.16628466239699</v>
      </c>
    </row>
    <row r="185" spans="1:20" x14ac:dyDescent="0.25">
      <c r="A185">
        <f t="shared" si="39"/>
        <v>10.725902581598728</v>
      </c>
      <c r="B185">
        <f t="shared" si="56"/>
        <v>1.707080414983559</v>
      </c>
      <c r="C185" t="str">
        <f t="shared" si="40"/>
        <v>1.04608322199858-16094.1128017568i</v>
      </c>
      <c r="D185" t="str">
        <f t="shared" si="41"/>
        <v>3.47812499998087-9323.22471948331i</v>
      </c>
      <c r="E185" t="str">
        <f t="shared" si="42"/>
        <v>162.469536875662+0.00127412414319202i</v>
      </c>
      <c r="F185" t="str">
        <f t="shared" si="43"/>
        <v>2.42492492492314-87492.7243951233i</v>
      </c>
      <c r="G185" t="str">
        <f t="shared" si="44"/>
        <v>0.999999999999264-8.58072206527266E-07i</v>
      </c>
      <c r="H185" t="str">
        <f t="shared" si="45"/>
        <v>1129.41182372361+0.247333228666557i</v>
      </c>
      <c r="I185" t="str">
        <f t="shared" si="46"/>
        <v>68.7730376053106-278762.126059388i</v>
      </c>
      <c r="K185" t="str">
        <f t="shared" si="47"/>
        <v>0.0106249989352349-3.35648652368946E-06i</v>
      </c>
      <c r="L185" t="str">
        <f t="shared" si="48"/>
        <v>0.0000444444444444444-33.633566779663i</v>
      </c>
      <c r="M185" t="e">
        <f t="shared" si="49"/>
        <v>#DIV/0!</v>
      </c>
      <c r="N185">
        <f t="shared" si="50"/>
        <v>90.003724104229534</v>
      </c>
      <c r="O185">
        <f t="shared" si="51"/>
        <v>84.133340836765754</v>
      </c>
      <c r="P185" s="3">
        <f t="shared" si="52"/>
        <v>84.133340836765754</v>
      </c>
      <c r="Q185" s="3">
        <f t="shared" si="53"/>
        <v>-89.996275895770466</v>
      </c>
      <c r="R185">
        <f t="shared" si="54"/>
        <v>90.003724104229534</v>
      </c>
      <c r="S185">
        <f t="shared" si="55"/>
        <v>1.7070804149835589E-3</v>
      </c>
      <c r="T185">
        <f t="shared" si="38"/>
        <v>84.133340836765754</v>
      </c>
    </row>
    <row r="186" spans="1:20" x14ac:dyDescent="0.25">
      <c r="A186">
        <f t="shared" si="39"/>
        <v>10.766661011408805</v>
      </c>
      <c r="B186">
        <f t="shared" si="56"/>
        <v>1.7135673205604967</v>
      </c>
      <c r="C186" t="str">
        <f t="shared" si="40"/>
        <v>1.0460832213382-16033.1866944668i</v>
      </c>
      <c r="D186" t="str">
        <f t="shared" si="41"/>
        <v>3.47812499998071-9287.93058332877i</v>
      </c>
      <c r="E186" t="str">
        <f t="shared" si="42"/>
        <v>162.469536875006+0.00127896581539545i</v>
      </c>
      <c r="F186" t="str">
        <f t="shared" si="43"/>
        <v>2.42492492492313-87161.5106546512i</v>
      </c>
      <c r="G186" t="str">
        <f t="shared" si="44"/>
        <v>0.999999999999258-8.61332880912065E-07i</v>
      </c>
      <c r="H186" t="str">
        <f t="shared" si="45"/>
        <v>1129.41182417299+0.248273094949291i</v>
      </c>
      <c r="I186" t="str">
        <f t="shared" si="46"/>
        <v>68.7730376117891-277706.840164844i</v>
      </c>
      <c r="K186" t="str">
        <f t="shared" si="47"/>
        <v>0.0106249989271274-3.36924116989777E-06i</v>
      </c>
      <c r="L186" t="str">
        <f t="shared" si="48"/>
        <v>0.0000444444444444444-33.50624305605i</v>
      </c>
      <c r="M186" t="e">
        <f t="shared" si="49"/>
        <v>#DIV/0!</v>
      </c>
      <c r="N186">
        <f t="shared" si="50"/>
        <v>90.003738255822697</v>
      </c>
      <c r="O186">
        <f t="shared" si="51"/>
        <v>84.10039701114448</v>
      </c>
      <c r="P186" s="3">
        <f t="shared" si="52"/>
        <v>84.10039701114448</v>
      </c>
      <c r="Q186" s="3">
        <f t="shared" si="53"/>
        <v>-89.996261744177303</v>
      </c>
      <c r="R186">
        <f t="shared" si="54"/>
        <v>90.003738255822697</v>
      </c>
      <c r="S186">
        <f t="shared" si="55"/>
        <v>1.7135673205604966E-3</v>
      </c>
      <c r="T186">
        <f t="shared" si="38"/>
        <v>84.10039701114448</v>
      </c>
    </row>
    <row r="187" spans="1:20" x14ac:dyDescent="0.25">
      <c r="A187">
        <f t="shared" si="39"/>
        <v>10.807574323252158</v>
      </c>
      <c r="B187">
        <f t="shared" si="56"/>
        <v>1.7200788763786266</v>
      </c>
      <c r="C187" t="str">
        <f t="shared" si="40"/>
        <v>1.04608322067268-15972.4912299499i</v>
      </c>
      <c r="D187" t="str">
        <f t="shared" si="41"/>
        <v>3.47812499998055-9252.77005717385i</v>
      </c>
      <c r="E187" t="str">
        <f t="shared" si="42"/>
        <v>162.469536874345+0.0012838258859584i</v>
      </c>
      <c r="F187" t="str">
        <f t="shared" si="43"/>
        <v>2.4249249249231-86831.550761772i</v>
      </c>
      <c r="G187" t="str">
        <f t="shared" si="44"/>
        <v>0.999999999999252-8.64605945859527E-07i</v>
      </c>
      <c r="H187" t="str">
        <f t="shared" si="45"/>
        <v>1129.41182462581+0.249216532724066i</v>
      </c>
      <c r="I187" t="str">
        <f t="shared" si="46"/>
        <v>68.773037618319-276655.549176433i</v>
      </c>
      <c r="K187" t="str">
        <f t="shared" si="47"/>
        <v>0.010624998918958-3.38204428373213E-06i</v>
      </c>
      <c r="L187" t="str">
        <f t="shared" si="48"/>
        <v>0.0000444444444444444-33.3794013309922i</v>
      </c>
      <c r="M187" t="e">
        <f t="shared" si="49"/>
        <v>#DIV/0!</v>
      </c>
      <c r="N187">
        <f t="shared" si="50"/>
        <v>90.003752461191894</v>
      </c>
      <c r="O187">
        <f t="shared" si="51"/>
        <v>84.067453185532983</v>
      </c>
      <c r="P187" s="3">
        <f t="shared" si="52"/>
        <v>84.067453185532983</v>
      </c>
      <c r="Q187" s="3">
        <f t="shared" si="53"/>
        <v>-89.996247538808106</v>
      </c>
      <c r="R187">
        <f t="shared" si="54"/>
        <v>90.003752461191894</v>
      </c>
      <c r="S187">
        <f t="shared" si="55"/>
        <v>1.7200788763786265E-3</v>
      </c>
      <c r="T187">
        <f t="shared" si="38"/>
        <v>84.067453185532983</v>
      </c>
    </row>
    <row r="188" spans="1:20" x14ac:dyDescent="0.25">
      <c r="A188">
        <f t="shared" si="39"/>
        <v>10.848643105680516</v>
      </c>
      <c r="B188">
        <f t="shared" si="56"/>
        <v>1.7266151761088653</v>
      </c>
      <c r="C188" t="str">
        <f t="shared" si="40"/>
        <v>1.04608322000215-15912.0255350819i</v>
      </c>
      <c r="D188" t="str">
        <f t="shared" si="41"/>
        <v>3.47812499998042-9217.74263522266i</v>
      </c>
      <c r="E188" t="str">
        <f t="shared" si="42"/>
        <v>162.469536873679+0.00128870442479458i</v>
      </c>
      <c r="F188" t="str">
        <f t="shared" si="43"/>
        <v>2.4249249249231-86502.8399699028i</v>
      </c>
      <c r="G188" t="str">
        <f t="shared" si="44"/>
        <v>0.999999999999247-8.67891448453787E-07i</v>
      </c>
      <c r="H188" t="str">
        <f t="shared" si="45"/>
        <v>1129.41182508206+0.25016355556254i</v>
      </c>
      <c r="I188" t="str">
        <f t="shared" si="46"/>
        <v>68.7730376248979-275608.237970975i</v>
      </c>
      <c r="K188" t="str">
        <f t="shared" si="47"/>
        <v>0.0106249989107265-3.39489604936917E-06i</v>
      </c>
      <c r="L188" t="str">
        <f t="shared" si="48"/>
        <v>0.0000444444444444444-33.2530397798289i</v>
      </c>
      <c r="M188" t="e">
        <f t="shared" si="49"/>
        <v>#DIV/0!</v>
      </c>
      <c r="N188">
        <f t="shared" si="50"/>
        <v>90.003766720541464</v>
      </c>
      <c r="O188">
        <f t="shared" si="51"/>
        <v>84.034509359931562</v>
      </c>
      <c r="P188" s="3">
        <f t="shared" si="52"/>
        <v>84.034509359931562</v>
      </c>
      <c r="Q188" s="3">
        <f t="shared" si="53"/>
        <v>-89.996233279458536</v>
      </c>
      <c r="R188">
        <f t="shared" si="54"/>
        <v>90.003766720541464</v>
      </c>
      <c r="S188">
        <f t="shared" si="55"/>
        <v>1.7266151761088653E-3</v>
      </c>
      <c r="T188">
        <f t="shared" si="38"/>
        <v>84.034509359931562</v>
      </c>
    </row>
    <row r="189" spans="1:20" x14ac:dyDescent="0.25">
      <c r="A189">
        <f t="shared" si="39"/>
        <v>10.889867949482102</v>
      </c>
      <c r="B189">
        <f t="shared" si="56"/>
        <v>1.7331763137780789</v>
      </c>
      <c r="C189" t="str">
        <f t="shared" si="40"/>
        <v>1.0460832193265-15851.7887400434i</v>
      </c>
      <c r="D189" t="str">
        <f t="shared" si="41"/>
        <v>3.47812499998027-9182.84781359385i</v>
      </c>
      <c r="E189" t="str">
        <f t="shared" si="42"/>
        <v>162.469536873009+0.00129360150208379i</v>
      </c>
      <c r="F189" t="str">
        <f t="shared" si="43"/>
        <v>2.42492492492308-86175.3735504271i</v>
      </c>
      <c r="G189" t="str">
        <f t="shared" si="44"/>
        <v>0.999999999999241-8.71189435957907E-07i</v>
      </c>
      <c r="H189" t="str">
        <f t="shared" si="45"/>
        <v>1129.41182554179+0.251114177087964i</v>
      </c>
      <c r="I189" t="str">
        <f t="shared" si="46"/>
        <v>68.7730376315271-274564.891482548i</v>
      </c>
      <c r="K189" t="str">
        <f t="shared" si="47"/>
        <v>0.0106249989024323-3.40779665168542E-06i</v>
      </c>
      <c r="L189" t="str">
        <f t="shared" si="48"/>
        <v>0.0000444444444444444-33.1271565848066i</v>
      </c>
      <c r="M189" t="e">
        <f t="shared" si="49"/>
        <v>#DIV/0!</v>
      </c>
      <c r="N189">
        <f t="shared" si="50"/>
        <v>90.003781034076511</v>
      </c>
      <c r="O189">
        <f t="shared" si="51"/>
        <v>84.001565534340273</v>
      </c>
      <c r="P189" s="3">
        <f t="shared" si="52"/>
        <v>84.001565534340273</v>
      </c>
      <c r="Q189" s="3">
        <f t="shared" si="53"/>
        <v>-89.996218965923489</v>
      </c>
      <c r="R189">
        <f t="shared" si="54"/>
        <v>90.003781034076511</v>
      </c>
      <c r="S189">
        <f t="shared" si="55"/>
        <v>1.7331763137780789E-3</v>
      </c>
      <c r="T189">
        <f t="shared" si="38"/>
        <v>84.001565534340273</v>
      </c>
    </row>
    <row r="190" spans="1:20" x14ac:dyDescent="0.25">
      <c r="A190">
        <f t="shared" si="39"/>
        <v>10.931249447690135</v>
      </c>
      <c r="B190">
        <f t="shared" si="56"/>
        <v>1.7397623837704357</v>
      </c>
      <c r="C190" t="str">
        <f t="shared" si="40"/>
        <v>1.04608321864574-15791.7799783074i</v>
      </c>
      <c r="D190" t="str">
        <f t="shared" si="41"/>
        <v>3.47812499998013-9148.08509031377i</v>
      </c>
      <c r="E190" t="str">
        <f t="shared" si="42"/>
        <v>162.469536872332+0.0012985171882726i</v>
      </c>
      <c r="F190" t="str">
        <f t="shared" si="43"/>
        <v>2.42492492492307-85849.1467926315i</v>
      </c>
      <c r="G190" t="str">
        <f t="shared" si="44"/>
        <v>0.999999999999235-8.74499955814542E-07i</v>
      </c>
      <c r="H190" t="str">
        <f t="shared" si="45"/>
        <v>1129.41182600502+0.252068410975347i</v>
      </c>
      <c r="I190" t="str">
        <f t="shared" si="46"/>
        <v>68.7730376382068-273525.494702265i</v>
      </c>
      <c r="K190" t="str">
        <f t="shared" si="47"/>
        <v>0.0106249988940749-3.42074627625988E-06i</v>
      </c>
      <c r="L190" t="str">
        <f t="shared" si="48"/>
        <v>0.0000444444444444444-33.0017499350534i</v>
      </c>
      <c r="M190" t="e">
        <f t="shared" si="49"/>
        <v>#DIV/0!</v>
      </c>
      <c r="N190">
        <f t="shared" si="50"/>
        <v>90.003795402002964</v>
      </c>
      <c r="O190">
        <f t="shared" si="51"/>
        <v>83.968621708758903</v>
      </c>
      <c r="P190" s="3">
        <f t="shared" si="52"/>
        <v>83.968621708758903</v>
      </c>
      <c r="Q190" s="3">
        <f t="shared" si="53"/>
        <v>-89.996204597997036</v>
      </c>
      <c r="R190">
        <f t="shared" si="54"/>
        <v>90.003795402002964</v>
      </c>
      <c r="S190">
        <f t="shared" si="55"/>
        <v>1.7397623837704357E-3</v>
      </c>
      <c r="T190">
        <f t="shared" si="38"/>
        <v>83.968621708758903</v>
      </c>
    </row>
    <row r="191" spans="1:20" x14ac:dyDescent="0.25">
      <c r="A191">
        <f t="shared" si="39"/>
        <v>10.972788195591358</v>
      </c>
      <c r="B191">
        <f t="shared" si="56"/>
        <v>1.7463734808287634</v>
      </c>
      <c r="C191" t="str">
        <f t="shared" si="40"/>
        <v>1.04608321795973-15731.9983866281i</v>
      </c>
      <c r="D191" t="str">
        <f t="shared" si="41"/>
        <v>3.47812499997995-9113.45396530886i</v>
      </c>
      <c r="E191" t="str">
        <f t="shared" si="42"/>
        <v>162.46953687165+0.00130345155407387i</v>
      </c>
      <c r="F191" t="str">
        <f t="shared" si="43"/>
        <v>2.42492492492305-85524.1550036332i</v>
      </c>
      <c r="G191" t="str">
        <f t="shared" si="44"/>
        <v>0.99999999999923-8.77823055646633E-07i</v>
      </c>
      <c r="H191" t="str">
        <f t="shared" si="45"/>
        <v>1129.41182647178+0.253026270951667i</v>
      </c>
      <c r="I191" t="str">
        <f t="shared" si="46"/>
        <v>68.7730376449366-272490.03267805i</v>
      </c>
      <c r="K191" t="str">
        <f t="shared" si="47"/>
        <v>0.0106249988856539-3.43374510937682E-06i</v>
      </c>
      <c r="L191" t="str">
        <f t="shared" si="48"/>
        <v>0.0000444444444444444-32.8768180265526i</v>
      </c>
      <c r="M191" t="e">
        <f t="shared" si="49"/>
        <v>#DIV/0!</v>
      </c>
      <c r="N191">
        <f t="shared" si="50"/>
        <v>90.003809824527508</v>
      </c>
      <c r="O191">
        <f t="shared" si="51"/>
        <v>83.935677883187736</v>
      </c>
      <c r="P191" s="3">
        <f t="shared" si="52"/>
        <v>83.935677883187736</v>
      </c>
      <c r="Q191" s="3">
        <f t="shared" si="53"/>
        <v>-89.996190175472492</v>
      </c>
      <c r="R191">
        <f t="shared" si="54"/>
        <v>90.003809824527508</v>
      </c>
      <c r="S191">
        <f t="shared" si="55"/>
        <v>1.7463734808287634E-3</v>
      </c>
      <c r="T191">
        <f t="shared" si="38"/>
        <v>83.935677883187736</v>
      </c>
    </row>
    <row r="192" spans="1:20" x14ac:dyDescent="0.25">
      <c r="A192">
        <f t="shared" si="39"/>
        <v>11.014484790734604</v>
      </c>
      <c r="B192">
        <f t="shared" si="56"/>
        <v>1.7530097000559128</v>
      </c>
      <c r="C192" t="str">
        <f t="shared" si="40"/>
        <v>1.04608321726856-15672.4431050275i</v>
      </c>
      <c r="D192" t="str">
        <f t="shared" si="41"/>
        <v>3.47812499997981-9078.95394039895i</v>
      </c>
      <c r="E192" t="str">
        <f t="shared" si="42"/>
        <v>162.469536870964+0.00130840467047103i</v>
      </c>
      <c r="F192" t="str">
        <f t="shared" si="43"/>
        <v>2.42492492492304-85200.3935083181i</v>
      </c>
      <c r="G192" t="str">
        <f t="shared" si="44"/>
        <v>0.999999999999224-8.81158783258084E-07i</v>
      </c>
      <c r="H192" t="str">
        <f t="shared" si="45"/>
        <v>1129.41182694209+0.253987770796064i</v>
      </c>
      <c r="I192" t="str">
        <f t="shared" si="46"/>
        <v>68.7730376517183-271458.490514438i</v>
      </c>
      <c r="K192" t="str">
        <f t="shared" si="47"/>
        <v>0.0106249988771688-3.44679333802833E-06i</v>
      </c>
      <c r="L192" t="str">
        <f t="shared" si="48"/>
        <v>0.0000444444444444444-32.7523590621165i</v>
      </c>
      <c r="M192" t="e">
        <f t="shared" si="49"/>
        <v>#DIV/0!</v>
      </c>
      <c r="N192">
        <f t="shared" si="50"/>
        <v>90.003824301857605</v>
      </c>
      <c r="O192">
        <f t="shared" si="51"/>
        <v>83.902734057627001</v>
      </c>
      <c r="P192" s="3">
        <f t="shared" si="52"/>
        <v>83.902734057627001</v>
      </c>
      <c r="Q192" s="3">
        <f t="shared" si="53"/>
        <v>-89.996175698142395</v>
      </c>
      <c r="R192">
        <f t="shared" si="54"/>
        <v>90.003824301857605</v>
      </c>
      <c r="S192">
        <f t="shared" si="55"/>
        <v>1.7530097000559128E-3</v>
      </c>
      <c r="T192">
        <f t="shared" si="38"/>
        <v>83.902734057627001</v>
      </c>
    </row>
    <row r="193" spans="1:20" x14ac:dyDescent="0.25">
      <c r="A193">
        <f t="shared" si="39"/>
        <v>11.056339832939397</v>
      </c>
      <c r="B193">
        <f t="shared" si="56"/>
        <v>1.7596711369161253</v>
      </c>
      <c r="C193" t="str">
        <f t="shared" si="40"/>
        <v>1.04608321657211-15613.1132767824i</v>
      </c>
      <c r="D193" t="str">
        <f t="shared" si="41"/>
        <v>3.47812499997966-9044.58451928946i</v>
      </c>
      <c r="E193" t="str">
        <f t="shared" si="42"/>
        <v>162.469536870272+0.00131337660871593i</v>
      </c>
      <c r="F193" t="str">
        <f t="shared" si="43"/>
        <v>2.42492492492303-84877.8576492671i</v>
      </c>
      <c r="G193" t="str">
        <f t="shared" si="44"/>
        <v>0.999999999999218-8.8450718663446E-07i</v>
      </c>
      <c r="H193" t="str">
        <f t="shared" si="45"/>
        <v>1129.41182741598+0.254952924340039i</v>
      </c>
      <c r="I193" t="str">
        <f t="shared" si="46"/>
        <v>68.7730376585513-270430.853372346i</v>
      </c>
      <c r="K193" t="str">
        <f t="shared" si="47"/>
        <v>0.0106249988686191-3.45989114991709E-06i</v>
      </c>
      <c r="L193" t="str">
        <f t="shared" si="48"/>
        <v>0.0000444444444444444-32.6283712513613i</v>
      </c>
      <c r="M193" t="e">
        <f t="shared" si="49"/>
        <v>#DIV/0!</v>
      </c>
      <c r="N193">
        <f t="shared" si="50"/>
        <v>90.003838834201517</v>
      </c>
      <c r="O193">
        <f t="shared" si="51"/>
        <v>83.869790232076554</v>
      </c>
      <c r="P193" s="3">
        <f t="shared" si="52"/>
        <v>83.869790232076554</v>
      </c>
      <c r="Q193" s="3">
        <f t="shared" si="53"/>
        <v>-89.996161165798483</v>
      </c>
      <c r="R193">
        <f t="shared" si="54"/>
        <v>90.003838834201517</v>
      </c>
      <c r="S193">
        <f t="shared" si="55"/>
        <v>1.7596711369161253E-3</v>
      </c>
      <c r="T193">
        <f t="shared" si="38"/>
        <v>83.869790232076554</v>
      </c>
    </row>
    <row r="194" spans="1:20" x14ac:dyDescent="0.25">
      <c r="A194">
        <f t="shared" si="39"/>
        <v>11.098353924304567</v>
      </c>
      <c r="B194">
        <f t="shared" si="56"/>
        <v>1.7663578872364067</v>
      </c>
      <c r="C194" t="str">
        <f t="shared" si="40"/>
        <v>1.04608321587035-15554.0080484136i</v>
      </c>
      <c r="D194" t="str">
        <f t="shared" si="41"/>
        <v>3.47812499997949-9010.34520756474i</v>
      </c>
      <c r="E194" t="str">
        <f t="shared" si="42"/>
        <v>162.469536869575+0.00131836744033218i</v>
      </c>
      <c r="F194" t="str">
        <f t="shared" si="43"/>
        <v>2.424924924923-84556.5427866938i</v>
      </c>
      <c r="G194" t="str">
        <f t="shared" si="44"/>
        <v>0.999999999999212-8.87868313943665E-07i</v>
      </c>
      <c r="H194" t="str">
        <f t="shared" si="45"/>
        <v>1129.41182789348+0.255921745467652i</v>
      </c>
      <c r="I194" t="str">
        <f t="shared" si="46"/>
        <v>68.7730376654362-269407.10646887i</v>
      </c>
      <c r="K194" t="str">
        <f t="shared" si="47"/>
        <v>0.0106249988600043-3.47303873345904E-06i</v>
      </c>
      <c r="L194" t="str">
        <f t="shared" si="48"/>
        <v>0.0000444444444444444-32.5048528106807i</v>
      </c>
      <c r="M194" t="e">
        <f t="shared" si="49"/>
        <v>#DIV/0!</v>
      </c>
      <c r="N194">
        <f t="shared" si="50"/>
        <v>90.003853421768326</v>
      </c>
      <c r="O194">
        <f t="shared" si="51"/>
        <v>83.836846406536566</v>
      </c>
      <c r="P194" s="3">
        <f t="shared" si="52"/>
        <v>83.836846406536566</v>
      </c>
      <c r="Q194" s="3">
        <f t="shared" si="53"/>
        <v>-89.996146578231674</v>
      </c>
      <c r="R194">
        <f t="shared" si="54"/>
        <v>90.003853421768326</v>
      </c>
      <c r="S194">
        <f t="shared" si="55"/>
        <v>1.7663578872364068E-3</v>
      </c>
      <c r="T194">
        <f t="shared" si="38"/>
        <v>83.836846406536566</v>
      </c>
    </row>
    <row r="195" spans="1:20" x14ac:dyDescent="0.25">
      <c r="A195">
        <f t="shared" si="39"/>
        <v>11.140527669216924</v>
      </c>
      <c r="B195">
        <f t="shared" si="56"/>
        <v>1.7730700472079051</v>
      </c>
      <c r="C195" t="str">
        <f t="shared" si="40"/>
        <v>1.0460832151632-15495.1265696723i</v>
      </c>
      <c r="D195" t="str">
        <f t="shared" si="41"/>
        <v>3.47812499997935-8976.2355126809i</v>
      </c>
      <c r="E195" t="str">
        <f t="shared" si="42"/>
        <v>162.469536868873+0.00132337723711374i</v>
      </c>
      <c r="F195" t="str">
        <f t="shared" si="43"/>
        <v>2.424924924923-84236.4442983768i</v>
      </c>
      <c r="G195" t="str">
        <f t="shared" si="44"/>
        <v>0.999999999999206-8.91242213536646E-07i</v>
      </c>
      <c r="H195" t="str">
        <f t="shared" si="45"/>
        <v>1129.41182837463+0.256894248115725i</v>
      </c>
      <c r="I195" t="str">
        <f t="shared" si="46"/>
        <v>68.7730376723746-268387.235077072i</v>
      </c>
      <c r="K195" t="str">
        <f t="shared" si="47"/>
        <v>0.0106249988513238-3.48623627778606E-06i</v>
      </c>
      <c r="L195" t="str">
        <f t="shared" si="48"/>
        <v>0.0000444444444444444-32.3818019632205i</v>
      </c>
      <c r="M195" t="e">
        <f t="shared" si="49"/>
        <v>#DIV/0!</v>
      </c>
      <c r="N195">
        <f t="shared" si="50"/>
        <v>90.003868064767829</v>
      </c>
      <c r="O195">
        <f t="shared" si="51"/>
        <v>83.803902581007037</v>
      </c>
      <c r="P195" s="3">
        <f t="shared" si="52"/>
        <v>83.803902581007037</v>
      </c>
      <c r="Q195" s="3">
        <f t="shared" si="53"/>
        <v>-89.996131935232171</v>
      </c>
      <c r="R195">
        <f t="shared" si="54"/>
        <v>90.003868064767829</v>
      </c>
      <c r="S195">
        <f t="shared" si="55"/>
        <v>1.773070047207905E-3</v>
      </c>
      <c r="T195">
        <f t="shared" si="38"/>
        <v>83.803902581007037</v>
      </c>
    </row>
    <row r="196" spans="1:20" x14ac:dyDescent="0.25">
      <c r="A196">
        <f t="shared" si="39"/>
        <v>11.182861674359948</v>
      </c>
      <c r="B196">
        <f t="shared" si="56"/>
        <v>1.7798077133872952</v>
      </c>
      <c r="C196" t="str">
        <f t="shared" si="40"/>
        <v>1.0460832144507-15436.4679935289i</v>
      </c>
      <c r="D196" t="str">
        <f t="shared" si="41"/>
        <v>3.4781249999792-8942.25494395841i</v>
      </c>
      <c r="E196" t="str">
        <f t="shared" si="42"/>
        <v>162.469536868165+0.00132840607112922i</v>
      </c>
      <c r="F196" t="str">
        <f t="shared" si="43"/>
        <v>2.424924924923-83917.557579591i</v>
      </c>
      <c r="G196" t="str">
        <f t="shared" si="44"/>
        <v>0.9999999999992-8.9462893394808E-07i</v>
      </c>
      <c r="H196" t="str">
        <f t="shared" si="45"/>
        <v>1129.41182885943+0.257870446274035i</v>
      </c>
      <c r="I196" t="str">
        <f t="shared" si="46"/>
        <v>68.7730376793655-267371.224525751i</v>
      </c>
      <c r="K196" t="str">
        <f t="shared" si="47"/>
        <v>0.0106249988425773-3.49948397274883E-06i</v>
      </c>
      <c r="L196" t="str">
        <f t="shared" si="48"/>
        <v>0.0000444444444444444-32.2592169388528i</v>
      </c>
      <c r="M196" t="e">
        <f t="shared" si="49"/>
        <v>#DIV/0!</v>
      </c>
      <c r="N196">
        <f t="shared" si="50"/>
        <v>90.003882763410701</v>
      </c>
      <c r="O196">
        <f t="shared" si="51"/>
        <v>83.770958755488167</v>
      </c>
      <c r="P196" s="3">
        <f t="shared" si="52"/>
        <v>83.770958755488167</v>
      </c>
      <c r="Q196" s="3">
        <f t="shared" si="53"/>
        <v>-89.996117236589299</v>
      </c>
      <c r="R196">
        <f t="shared" si="54"/>
        <v>90.003882763410701</v>
      </c>
      <c r="S196">
        <f t="shared" si="55"/>
        <v>1.7798077133872952E-3</v>
      </c>
      <c r="T196">
        <f t="shared" si="38"/>
        <v>83.770958755488167</v>
      </c>
    </row>
    <row r="197" spans="1:20" x14ac:dyDescent="0.25">
      <c r="A197">
        <f t="shared" si="39"/>
        <v>11.225356548722516</v>
      </c>
      <c r="B197">
        <f t="shared" si="56"/>
        <v>1.7865709826981668</v>
      </c>
      <c r="C197" t="str">
        <f t="shared" si="40"/>
        <v>1.04608321373283-15378.0314761598i</v>
      </c>
      <c r="D197" t="str">
        <f t="shared" si="41"/>
        <v>3.47812499997903-8908.40301257539i</v>
      </c>
      <c r="E197" t="str">
        <f t="shared" si="42"/>
        <v>162.469536867451+0.00133345401472017i</v>
      </c>
      <c r="F197" t="str">
        <f t="shared" si="43"/>
        <v>2.42492492492297-83599.8780430437i</v>
      </c>
      <c r="G197" t="str">
        <f t="shared" si="44"/>
        <v>0.999999999999194-8.98028523897077E-07i</v>
      </c>
      <c r="H197" t="str">
        <f t="shared" si="45"/>
        <v>1129.41182934792+0.258850353985521i</v>
      </c>
      <c r="I197" t="str">
        <f t="shared" si="46"/>
        <v>68.7730376864085-266359.060199257i</v>
      </c>
      <c r="K197" t="str">
        <f t="shared" si="47"/>
        <v>0.0106249988337642-3.51278200891933E-06i</v>
      </c>
      <c r="L197" t="str">
        <f t="shared" si="48"/>
        <v>0.0000444444444444444-32.1370959741511i</v>
      </c>
      <c r="M197" t="e">
        <f t="shared" si="49"/>
        <v>#DIV/0!</v>
      </c>
      <c r="N197">
        <f t="shared" si="50"/>
        <v>90.003897517908371</v>
      </c>
      <c r="O197">
        <f t="shared" si="51"/>
        <v>83.738014929979855</v>
      </c>
      <c r="P197" s="3">
        <f t="shared" si="52"/>
        <v>83.738014929979855</v>
      </c>
      <c r="Q197" s="3">
        <f t="shared" si="53"/>
        <v>-89.996102482091629</v>
      </c>
      <c r="R197">
        <f t="shared" si="54"/>
        <v>90.003897517908371</v>
      </c>
      <c r="S197">
        <f t="shared" si="55"/>
        <v>1.7865709826981669E-3</v>
      </c>
      <c r="T197">
        <f t="shared" si="38"/>
        <v>83.738014929979855</v>
      </c>
    </row>
    <row r="198" spans="1:20" x14ac:dyDescent="0.25">
      <c r="A198">
        <f t="shared" si="39"/>
        <v>11.268012903607662</v>
      </c>
      <c r="B198">
        <f t="shared" si="56"/>
        <v>1.79335995243242</v>
      </c>
      <c r="C198" t="str">
        <f t="shared" si="40"/>
        <v>1.04608321300942-15319.8161769363i</v>
      </c>
      <c r="D198" t="str">
        <f t="shared" si="41"/>
        <v>3.47812499997886-8874.67923156045i</v>
      </c>
      <c r="E198" t="str">
        <f t="shared" si="42"/>
        <v>162.469536866733+0.00133852114050228i</v>
      </c>
      <c r="F198" t="str">
        <f t="shared" si="43"/>
        <v>2.42492492492294-83283.4011188084i</v>
      </c>
      <c r="G198" t="str">
        <f t="shared" si="44"/>
        <v>0.999999999999187-9.0144103228788E-07i</v>
      </c>
      <c r="H198" t="str">
        <f t="shared" si="45"/>
        <v>1129.41182984014+0.259833985346493i</v>
      </c>
      <c r="I198" t="str">
        <f t="shared" si="46"/>
        <v>68.7730376935059-265350.727537268i</v>
      </c>
      <c r="K198" t="str">
        <f t="shared" si="47"/>
        <v>0.0106249988248839-3.52613057759379E-06i</v>
      </c>
      <c r="L198" t="str">
        <f t="shared" si="48"/>
        <v>0.0000444444444444444-32.0154373123641i</v>
      </c>
      <c r="M198" t="e">
        <f t="shared" si="49"/>
        <v>#DIV/0!</v>
      </c>
      <c r="N198">
        <f t="shared" si="50"/>
        <v>90.003912328473106</v>
      </c>
      <c r="O198">
        <f t="shared" si="51"/>
        <v>83.705071104482329</v>
      </c>
      <c r="P198" s="3">
        <f t="shared" si="52"/>
        <v>83.705071104482329</v>
      </c>
      <c r="Q198" s="3">
        <f t="shared" si="53"/>
        <v>-89.996087671526894</v>
      </c>
      <c r="R198">
        <f t="shared" si="54"/>
        <v>90.003912328473106</v>
      </c>
      <c r="S198">
        <f t="shared" si="55"/>
        <v>1.7933599524324201E-3</v>
      </c>
      <c r="T198">
        <f t="shared" si="38"/>
        <v>83.705071104482329</v>
      </c>
    </row>
    <row r="199" spans="1:20" x14ac:dyDescent="0.25">
      <c r="A199">
        <f t="shared" si="39"/>
        <v>11.310831352641372</v>
      </c>
      <c r="B199">
        <f t="shared" si="56"/>
        <v>1.8001747202516631</v>
      </c>
      <c r="C199" t="str">
        <f t="shared" si="40"/>
        <v>1.04608321228053-15261.8212584119i</v>
      </c>
      <c r="D199" t="str">
        <f t="shared" si="41"/>
        <v>3.4781249999787-8841.08311578575i</v>
      </c>
      <c r="E199" t="str">
        <f t="shared" si="42"/>
        <v>162.469536866009+0.00134360752136852i</v>
      </c>
      <c r="F199" t="str">
        <f t="shared" si="43"/>
        <v>2.42492492492293-82968.1222542589i</v>
      </c>
      <c r="G199" t="str">
        <f t="shared" si="44"/>
        <v>0.999999999999181-9.04866508210569E-07i</v>
      </c>
      <c r="H199" t="str">
        <f t="shared" si="45"/>
        <v>1129.4118303361+0.260821354506816i</v>
      </c>
      <c r="I199" t="str">
        <f t="shared" si="46"/>
        <v>68.7730377006572-264346.212034579i</v>
      </c>
      <c r="K199" t="str">
        <f t="shared" si="47"/>
        <v>0.0106249988159361-3.53952987079538E-06i</v>
      </c>
      <c r="L199" t="str">
        <f t="shared" si="48"/>
        <v>0.0000444444444444444-31.8942392033912i</v>
      </c>
      <c r="M199" t="e">
        <f t="shared" si="49"/>
        <v>#DIV/0!</v>
      </c>
      <c r="N199">
        <f t="shared" si="50"/>
        <v>90.003927195317928</v>
      </c>
      <c r="O199">
        <f t="shared" si="51"/>
        <v>83.672127278995717</v>
      </c>
      <c r="P199" s="3">
        <f t="shared" si="52"/>
        <v>83.672127278995717</v>
      </c>
      <c r="Q199" s="3">
        <f t="shared" si="53"/>
        <v>-89.996072804682072</v>
      </c>
      <c r="R199">
        <f t="shared" si="54"/>
        <v>90.003927195317928</v>
      </c>
      <c r="S199">
        <f t="shared" si="55"/>
        <v>1.8001747202516631E-3</v>
      </c>
      <c r="T199">
        <f t="shared" si="38"/>
        <v>83.672127278995717</v>
      </c>
    </row>
    <row r="200" spans="1:20" x14ac:dyDescent="0.25">
      <c r="A200">
        <f t="shared" si="39"/>
        <v>11.353812511781408</v>
      </c>
      <c r="B200">
        <f t="shared" si="56"/>
        <v>1.8070153841886194</v>
      </c>
      <c r="C200" t="str">
        <f t="shared" si="40"/>
        <v>1.04608321154609-15204.04588631i</v>
      </c>
      <c r="D200" t="str">
        <f t="shared" si="41"/>
        <v>3.47812499997854-8807.61418195986i</v>
      </c>
      <c r="E200" t="str">
        <f t="shared" si="42"/>
        <v>162.469536865279+0.00134871323048842i</v>
      </c>
      <c r="F200" t="str">
        <f t="shared" si="43"/>
        <v>2.42492492492292-82654.0369140027i</v>
      </c>
      <c r="G200" t="str">
        <f t="shared" si="44"/>
        <v>0.999999999999175-9.08305000941764E-07i</v>
      </c>
      <c r="H200" t="str">
        <f t="shared" si="45"/>
        <v>1129.41183083583+0.261812475670132i</v>
      </c>
      <c r="I200" t="str">
        <f t="shared" si="46"/>
        <v>68.7730377078633-263345.499240897i</v>
      </c>
      <c r="K200" t="str">
        <f t="shared" si="47"/>
        <v>0.0106249988069201-3.55298008127686E-06i</v>
      </c>
      <c r="L200" t="str">
        <f t="shared" si="48"/>
        <v>0.0000444444444444444-31.7734999037569i</v>
      </c>
      <c r="M200" t="e">
        <f t="shared" si="49"/>
        <v>#DIV/0!</v>
      </c>
      <c r="N200">
        <f t="shared" si="50"/>
        <v>90.003942118656767</v>
      </c>
      <c r="O200">
        <f t="shared" si="51"/>
        <v>83.639183453520019</v>
      </c>
      <c r="P200" s="3">
        <f t="shared" si="52"/>
        <v>83.639183453520019</v>
      </c>
      <c r="Q200" s="3">
        <f t="shared" si="53"/>
        <v>-89.996057881343233</v>
      </c>
      <c r="R200">
        <f t="shared" si="54"/>
        <v>90.003942118656767</v>
      </c>
      <c r="S200">
        <f t="shared" si="55"/>
        <v>1.8070153841886194E-3</v>
      </c>
      <c r="T200">
        <f t="shared" si="38"/>
        <v>83.639183453520019</v>
      </c>
    </row>
    <row r="201" spans="1:20" x14ac:dyDescent="0.25">
      <c r="A201">
        <f t="shared" si="39"/>
        <v>11.396956999326179</v>
      </c>
      <c r="B201">
        <f t="shared" si="56"/>
        <v>1.8138820426485363</v>
      </c>
      <c r="C201" t="str">
        <f t="shared" si="40"/>
        <v>1.04608321080607-15146.4892295126i</v>
      </c>
      <c r="D201" t="str">
        <f t="shared" si="41"/>
        <v>3.47812499997837-8774.27194862085i</v>
      </c>
      <c r="E201" t="str">
        <f t="shared" si="42"/>
        <v>162.469536864545+0.00135383834130877i</v>
      </c>
      <c r="F201" t="str">
        <f t="shared" si="43"/>
        <v>2.4249249249229-82341.1405798159i</v>
      </c>
      <c r="G201" t="str">
        <f t="shared" si="44"/>
        <v>0.999999999999169-9.11756559945336E-07i</v>
      </c>
      <c r="H201" t="str">
        <f t="shared" si="45"/>
        <v>1129.41183133937+0.262807363094053i</v>
      </c>
      <c r="I201" t="str">
        <f t="shared" si="46"/>
        <v>68.7730377151237-262348.574760632i</v>
      </c>
      <c r="K201" t="str">
        <f t="shared" si="47"/>
        <v>0.0106249987978355-3.56648140252353E-06i</v>
      </c>
      <c r="L201" t="str">
        <f t="shared" si="48"/>
        <v>0.0000444444444444444-31.6532176765859i</v>
      </c>
      <c r="M201" t="e">
        <f t="shared" si="49"/>
        <v>#DIV/0!</v>
      </c>
      <c r="N201">
        <f t="shared" si="50"/>
        <v>90.003957098704205</v>
      </c>
      <c r="O201">
        <f t="shared" si="51"/>
        <v>83.60623962805532</v>
      </c>
      <c r="P201" s="3">
        <f t="shared" si="52"/>
        <v>83.60623962805532</v>
      </c>
      <c r="Q201" s="3">
        <f t="shared" si="53"/>
        <v>-89.996042901295795</v>
      </c>
      <c r="R201">
        <f t="shared" si="54"/>
        <v>90.003957098704205</v>
      </c>
      <c r="S201">
        <f t="shared" si="55"/>
        <v>1.8138820426485363E-3</v>
      </c>
      <c r="T201">
        <f t="shared" si="38"/>
        <v>83.60623962805532</v>
      </c>
    </row>
    <row r="202" spans="1:20" x14ac:dyDescent="0.25">
      <c r="A202">
        <f t="shared" si="39"/>
        <v>11.440265435923619</v>
      </c>
      <c r="B202">
        <f t="shared" si="56"/>
        <v>1.8207747944106007</v>
      </c>
      <c r="C202" t="str">
        <f t="shared" si="40"/>
        <v>1.04608321006042-15089.1504600478i</v>
      </c>
      <c r="D202" t="str">
        <f t="shared" si="41"/>
        <v>3.47812499997823-8741.05593612962i</v>
      </c>
      <c r="E202" t="str">
        <f t="shared" si="42"/>
        <v>162.469536863804+0.00135898292755642i</v>
      </c>
      <c r="F202" t="str">
        <f t="shared" si="43"/>
        <v>2.42492492492289-82029.4287505809i</v>
      </c>
      <c r="G202" t="str">
        <f t="shared" si="44"/>
        <v>0.999999999999162-9.15221234873123E-07i</v>
      </c>
      <c r="H202" t="str">
        <f t="shared" si="45"/>
        <v>1129.41183184675+0.263806031090372i</v>
      </c>
      <c r="I202" t="str">
        <f t="shared" si="46"/>
        <v>68.7730377224398-261355.424252695i</v>
      </c>
      <c r="K202" t="str">
        <f t="shared" si="47"/>
        <v>0.0106249987886817-3.58003402875589E-06i</v>
      </c>
      <c r="L202" t="str">
        <f t="shared" si="48"/>
        <v>0.0000444444444444444-31.5333907915779i</v>
      </c>
      <c r="M202" t="e">
        <f t="shared" si="49"/>
        <v>#DIV/0!</v>
      </c>
      <c r="N202">
        <f t="shared" si="50"/>
        <v>90.003972135675809</v>
      </c>
      <c r="O202">
        <f t="shared" si="51"/>
        <v>83.57329580260172</v>
      </c>
      <c r="P202" s="3">
        <f t="shared" si="52"/>
        <v>83.57329580260172</v>
      </c>
      <c r="Q202" s="3">
        <f t="shared" si="53"/>
        <v>-89.996027864324191</v>
      </c>
      <c r="R202">
        <f t="shared" si="54"/>
        <v>90.003972135675809</v>
      </c>
      <c r="S202">
        <f t="shared" si="55"/>
        <v>1.8207747944106007E-3</v>
      </c>
      <c r="T202">
        <f t="shared" si="38"/>
        <v>83.57329580260172</v>
      </c>
    </row>
    <row r="203" spans="1:20" x14ac:dyDescent="0.25">
      <c r="A203">
        <f t="shared" si="39"/>
        <v>11.483738444580128</v>
      </c>
      <c r="B203">
        <f t="shared" si="56"/>
        <v>1.827693738629361</v>
      </c>
      <c r="C203" t="str">
        <f t="shared" si="40"/>
        <v>1.04608320930906-15032.0287530781i</v>
      </c>
      <c r="D203" t="str">
        <f t="shared" si="41"/>
        <v>3.47812499997806-8707.96566666259i</v>
      </c>
      <c r="E203" t="str">
        <f t="shared" si="42"/>
        <v>162.469536863057+0.00136414706323821i</v>
      </c>
      <c r="F203" t="str">
        <f t="shared" si="43"/>
        <v>2.42492492492289-81718.8969422174i</v>
      </c>
      <c r="G203" t="str">
        <f t="shared" si="44"/>
        <v>0.999999999999156-9.18699075565635E-07i</v>
      </c>
      <c r="H203" t="str">
        <f t="shared" si="45"/>
        <v>1129.41183235799+0.264808494025267i</v>
      </c>
      <c r="I203" t="str">
        <f t="shared" si="46"/>
        <v>68.7730377298115-260366.033430278i</v>
      </c>
      <c r="K203" t="str">
        <f t="shared" si="47"/>
        <v>0.0106249987794582-3.59363815493249E-06i</v>
      </c>
      <c r="L203" t="str">
        <f t="shared" si="48"/>
        <v>0.0000444444444444444-31.414017524983i</v>
      </c>
      <c r="M203" t="e">
        <f t="shared" si="49"/>
        <v>#DIV/0!</v>
      </c>
      <c r="N203">
        <f t="shared" si="50"/>
        <v>90.003987229787839</v>
      </c>
      <c r="O203">
        <f t="shared" si="51"/>
        <v>83.540351977159247</v>
      </c>
      <c r="P203" s="3">
        <f t="shared" si="52"/>
        <v>83.540351977159247</v>
      </c>
      <c r="Q203" s="3">
        <f t="shared" si="53"/>
        <v>-89.996012770212161</v>
      </c>
      <c r="R203">
        <f t="shared" si="54"/>
        <v>90.003987229787839</v>
      </c>
      <c r="S203">
        <f t="shared" si="55"/>
        <v>1.827693738629361E-3</v>
      </c>
      <c r="T203">
        <f t="shared" si="38"/>
        <v>83.540351977159247</v>
      </c>
    </row>
    <row r="204" spans="1:20" x14ac:dyDescent="0.25">
      <c r="A204">
        <f t="shared" si="39"/>
        <v>11.527376650669533</v>
      </c>
      <c r="B204">
        <f t="shared" si="56"/>
        <v>1.8346389748361527</v>
      </c>
      <c r="C204" t="str">
        <f t="shared" si="40"/>
        <v>1.04608320855198-14975.1232868886i</v>
      </c>
      <c r="D204" t="str">
        <f t="shared" si="41"/>
        <v>3.4781249999779-8675.00066420514i</v>
      </c>
      <c r="E204" t="str">
        <f t="shared" si="42"/>
        <v>162.469536862306+0.00136933082264191i</v>
      </c>
      <c r="F204" t="str">
        <f t="shared" si="43"/>
        <v>2.42492492492287-81409.5406876214i</v>
      </c>
      <c r="G204" t="str">
        <f t="shared" si="44"/>
        <v>0.99999999999915-9.22190132052779E-07i</v>
      </c>
      <c r="H204" t="str">
        <f t="shared" si="45"/>
        <v>1129.41183287313+0.265814766319508i</v>
      </c>
      <c r="I204" t="str">
        <f t="shared" si="46"/>
        <v>68.7730377372396-259380.388060664i</v>
      </c>
      <c r="K204" t="str">
        <f t="shared" si="47"/>
        <v>0.0106249987701644-3.60729397675271E-06i</v>
      </c>
      <c r="L204" t="str">
        <f t="shared" si="48"/>
        <v>0.0000444444444444444-31.2950961595766i</v>
      </c>
      <c r="M204" t="e">
        <f t="shared" si="49"/>
        <v>#DIV/0!</v>
      </c>
      <c r="N204">
        <f t="shared" si="50"/>
        <v>90.004002381257479</v>
      </c>
      <c r="O204">
        <f t="shared" si="51"/>
        <v>83.507408151728043</v>
      </c>
      <c r="P204" s="3">
        <f t="shared" si="52"/>
        <v>83.507408151728043</v>
      </c>
      <c r="Q204" s="3">
        <f t="shared" si="53"/>
        <v>-89.995997618742521</v>
      </c>
      <c r="R204">
        <f t="shared" si="54"/>
        <v>90.004002381257479</v>
      </c>
      <c r="S204">
        <f t="shared" si="55"/>
        <v>1.8346389748361528E-3</v>
      </c>
      <c r="T204">
        <f t="shared" si="38"/>
        <v>83.507408151728043</v>
      </c>
    </row>
    <row r="205" spans="1:20" x14ac:dyDescent="0.25">
      <c r="A205">
        <f t="shared" si="39"/>
        <v>11.571180681942078</v>
      </c>
      <c r="B205">
        <f t="shared" si="56"/>
        <v>1.8416106029405301</v>
      </c>
      <c r="C205" t="str">
        <f t="shared" si="40"/>
        <v>1.04608320778915-14918.4332428751i</v>
      </c>
      <c r="D205" t="str">
        <f t="shared" si="41"/>
        <v>3.47812499997771-8642.16045454461i</v>
      </c>
      <c r="E205" t="str">
        <f t="shared" si="42"/>
        <v>162.469536861548+0.001374534280338i</v>
      </c>
      <c r="F205" t="str">
        <f t="shared" si="43"/>
        <v>2.42492492492284-81101.355536599i</v>
      </c>
      <c r="G205" t="str">
        <f t="shared" si="44"/>
        <v>0.999999999999143-9.25694454554573E-07i</v>
      </c>
      <c r="H205" t="str">
        <f t="shared" si="45"/>
        <v>1129.41183339218+0.26682486244866i</v>
      </c>
      <c r="I205" t="str">
        <f t="shared" si="46"/>
        <v>68.7730377447238-258398.473965009i</v>
      </c>
      <c r="K205" t="str">
        <f t="shared" si="47"/>
        <v>0.0106249987607999-3.62100169065959E-06i</v>
      </c>
      <c r="L205" t="str">
        <f t="shared" si="48"/>
        <v>0.0000444444444444444-31.176624984635i</v>
      </c>
      <c r="M205" t="e">
        <f t="shared" si="49"/>
        <v>#DIV/0!</v>
      </c>
      <c r="N205">
        <f t="shared" si="50"/>
        <v>90.004017590302652</v>
      </c>
      <c r="O205">
        <f t="shared" si="51"/>
        <v>83.474464326308151</v>
      </c>
      <c r="P205" s="3">
        <f t="shared" si="52"/>
        <v>83.474464326308151</v>
      </c>
      <c r="Q205" s="3">
        <f t="shared" si="53"/>
        <v>-89.995982409697348</v>
      </c>
      <c r="R205">
        <f t="shared" si="54"/>
        <v>90.004017590302652</v>
      </c>
      <c r="S205">
        <f t="shared" si="55"/>
        <v>1.8416106029405302E-3</v>
      </c>
      <c r="T205">
        <f t="shared" si="38"/>
        <v>83.474464326308151</v>
      </c>
    </row>
    <row r="206" spans="1:20" x14ac:dyDescent="0.25">
      <c r="A206">
        <f t="shared" si="39"/>
        <v>11.615151168533458</v>
      </c>
      <c r="B206">
        <f t="shared" si="56"/>
        <v>1.8486087232317041</v>
      </c>
      <c r="C206" t="str">
        <f t="shared" si="40"/>
        <v>1.0460832070205-14861.9578055322i</v>
      </c>
      <c r="D206" t="str">
        <f t="shared" si="41"/>
        <v>3.47812499997753-8609.44456526363i</v>
      </c>
      <c r="E206" t="str">
        <f t="shared" si="42"/>
        <v>162.469536860784+0.00137975751117992i</v>
      </c>
      <c r="F206" t="str">
        <f t="shared" si="43"/>
        <v>2.42492492492282-80794.3370558039i</v>
      </c>
      <c r="G206" t="str">
        <f t="shared" si="44"/>
        <v>0.999999999999136-9.29212093481875E-07i</v>
      </c>
      <c r="H206" t="str">
        <f t="shared" si="45"/>
        <v>1129.41183391519+0.2678387969433i</v>
      </c>
      <c r="I206" t="str">
        <f t="shared" si="46"/>
        <v>68.7730377522654-257420.277018155i</v>
      </c>
      <c r="K206" t="str">
        <f t="shared" si="47"/>
        <v>0.0106249987513641-3.63476149384266E-06i</v>
      </c>
      <c r="L206" t="str">
        <f t="shared" si="48"/>
        <v>0.0000444444444444444-31.0586022959105i</v>
      </c>
      <c r="M206" t="e">
        <f t="shared" si="49"/>
        <v>#DIV/0!</v>
      </c>
      <c r="N206">
        <f t="shared" si="50"/>
        <v>90.004032857142178</v>
      </c>
      <c r="O206">
        <f t="shared" si="51"/>
        <v>83.441520500899657</v>
      </c>
      <c r="P206" s="3">
        <f t="shared" si="52"/>
        <v>83.441520500899657</v>
      </c>
      <c r="Q206" s="3">
        <f t="shared" si="53"/>
        <v>-89.995967142857822</v>
      </c>
      <c r="R206">
        <f t="shared" si="54"/>
        <v>90.004032857142178</v>
      </c>
      <c r="S206">
        <f t="shared" si="55"/>
        <v>1.8486087232317042E-3</v>
      </c>
      <c r="T206">
        <f t="shared" si="38"/>
        <v>83.441520500899657</v>
      </c>
    </row>
    <row r="207" spans="1:20" x14ac:dyDescent="0.25">
      <c r="A207">
        <f t="shared" si="39"/>
        <v>11.659288742973885</v>
      </c>
      <c r="B207">
        <f t="shared" si="56"/>
        <v>1.8556334363799847</v>
      </c>
      <c r="C207" t="str">
        <f t="shared" si="40"/>
        <v>1.04608320624599-14805.696162442i</v>
      </c>
      <c r="D207" t="str">
        <f t="shared" si="41"/>
        <v>3.47812499997737-8576.85252573315i</v>
      </c>
      <c r="E207" t="str">
        <f t="shared" si="42"/>
        <v>162.469536860015+0.0013850005903054i</v>
      </c>
      <c r="F207" t="str">
        <f t="shared" si="43"/>
        <v>2.42492492492281-80488.4808286723i</v>
      </c>
      <c r="G207" t="str">
        <f t="shared" si="44"/>
        <v>0.99999999999913-0.0000009327430994371i</v>
      </c>
      <c r="H207" t="str">
        <f t="shared" si="45"/>
        <v>1129.41183444218+0.268856584389218i</v>
      </c>
      <c r="I207" t="str">
        <f t="shared" si="46"/>
        <v>68.7730377598646-256445.783148409i</v>
      </c>
      <c r="K207" t="str">
        <f t="shared" si="47"/>
        <v>0.0106249987418564-3.64857358424072E-06i</v>
      </c>
      <c r="L207" t="str">
        <f t="shared" si="48"/>
        <v>0.0000444444444444444-30.9410263956072i</v>
      </c>
      <c r="M207" t="e">
        <f t="shared" si="49"/>
        <v>#DIV/0!</v>
      </c>
      <c r="N207">
        <f t="shared" si="50"/>
        <v>90.004048181995628</v>
      </c>
      <c r="O207">
        <f t="shared" si="51"/>
        <v>83.408576675502758</v>
      </c>
      <c r="P207" s="3">
        <f t="shared" si="52"/>
        <v>83.408576675502758</v>
      </c>
      <c r="Q207" s="3">
        <f t="shared" si="53"/>
        <v>-89.995951818004372</v>
      </c>
      <c r="R207">
        <f t="shared" si="54"/>
        <v>90.004048181995628</v>
      </c>
      <c r="S207">
        <f t="shared" si="55"/>
        <v>1.8556334363799846E-3</v>
      </c>
      <c r="T207">
        <f t="shared" si="38"/>
        <v>83.408576675502758</v>
      </c>
    </row>
    <row r="208" spans="1:20" x14ac:dyDescent="0.25">
      <c r="A208">
        <f t="shared" si="39"/>
        <v>11.703594040197185</v>
      </c>
      <c r="B208">
        <f t="shared" si="56"/>
        <v>1.8626848434382286</v>
      </c>
      <c r="C208" t="str">
        <f t="shared" si="40"/>
        <v>1.04608320546562-14749.6475042618i</v>
      </c>
      <c r="D208" t="str">
        <f t="shared" si="41"/>
        <v>3.47812499997719-8544.3838671057i</v>
      </c>
      <c r="E208" t="str">
        <f t="shared" si="42"/>
        <v>162.46953685924+0.00139026359313836i</v>
      </c>
      <c r="F208" t="str">
        <f t="shared" si="43"/>
        <v>2.4249249249228-80183.7824553591i</v>
      </c>
      <c r="G208" t="str">
        <f t="shared" si="44"/>
        <v>0.999999999999123-9.36287523214954E-07i</v>
      </c>
      <c r="H208" t="str">
        <f t="shared" si="45"/>
        <v>1129.41183497318+0.269878239427628i</v>
      </c>
      <c r="I208" t="str">
        <f t="shared" si="46"/>
        <v>68.7730377675209-255474.978337347i</v>
      </c>
      <c r="K208" t="str">
        <f t="shared" si="47"/>
        <v>0.0106249987322764-3.66243816054478E-06i</v>
      </c>
      <c r="L208" t="str">
        <f t="shared" si="48"/>
        <v>0.0000444444444444444-30.8238955923562i</v>
      </c>
      <c r="M208" t="e">
        <f t="shared" si="49"/>
        <v>#DIV/0!</v>
      </c>
      <c r="N208">
        <f t="shared" si="50"/>
        <v>90.004063565083499</v>
      </c>
      <c r="O208">
        <f t="shared" si="51"/>
        <v>83.375632850117512</v>
      </c>
      <c r="P208" s="3">
        <f t="shared" si="52"/>
        <v>83.375632850117512</v>
      </c>
      <c r="Q208" s="3">
        <f t="shared" si="53"/>
        <v>-89.995936434916501</v>
      </c>
      <c r="R208">
        <f t="shared" si="54"/>
        <v>90.004063565083499</v>
      </c>
      <c r="S208">
        <f t="shared" si="55"/>
        <v>1.8626848434382286E-3</v>
      </c>
      <c r="T208">
        <f t="shared" si="38"/>
        <v>83.375632850117512</v>
      </c>
    </row>
    <row r="209" spans="1:20" x14ac:dyDescent="0.25">
      <c r="A209">
        <f t="shared" si="39"/>
        <v>11.748067697549935</v>
      </c>
      <c r="B209">
        <f t="shared" si="56"/>
        <v>1.8697630458432939</v>
      </c>
      <c r="C209" t="str">
        <f t="shared" si="40"/>
        <v>1.04608320467931-14693.8110247127i</v>
      </c>
      <c r="D209" t="str">
        <f t="shared" si="41"/>
        <v>3.47812499997704-8512.03812230877i</v>
      </c>
      <c r="E209" t="str">
        <f t="shared" si="42"/>
        <v>162.469536858459+0.00139554659538866i</v>
      </c>
      <c r="F209" t="str">
        <f t="shared" si="43"/>
        <v>2.42492492492279-79880.2375526766i</v>
      </c>
      <c r="G209" t="str">
        <f t="shared" si="44"/>
        <v>0.999999999999117-9.39845415803165E-07i</v>
      </c>
      <c r="H209" t="str">
        <f t="shared" si="45"/>
        <v>1129.41183550822+0.270903776755387i</v>
      </c>
      <c r="I209" t="str">
        <f t="shared" si="46"/>
        <v>68.7730377752358-254507.848619618i</v>
      </c>
      <c r="K209" t="str">
        <f t="shared" si="47"/>
        <v>0.0106249987226234-3.67635542220083E-06i</v>
      </c>
      <c r="L209" t="str">
        <f t="shared" si="48"/>
        <v>0.0000444444444444444-30.7072082011917i</v>
      </c>
      <c r="M209" t="e">
        <f t="shared" si="49"/>
        <v>#DIV/0!</v>
      </c>
      <c r="N209">
        <f t="shared" si="50"/>
        <v>90.004079006627038</v>
      </c>
      <c r="O209">
        <f t="shared" si="51"/>
        <v>83.342689024743905</v>
      </c>
      <c r="P209" s="3">
        <f t="shared" si="52"/>
        <v>83.342689024743905</v>
      </c>
      <c r="Q209" s="3">
        <f t="shared" si="53"/>
        <v>-89.995920993372962</v>
      </c>
      <c r="R209">
        <f t="shared" si="54"/>
        <v>90.004079006627038</v>
      </c>
      <c r="S209">
        <f t="shared" si="55"/>
        <v>1.869763045843294E-3</v>
      </c>
      <c r="T209">
        <f t="shared" si="38"/>
        <v>83.342689024743905</v>
      </c>
    </row>
    <row r="210" spans="1:20" x14ac:dyDescent="0.25">
      <c r="A210">
        <f t="shared" si="39"/>
        <v>11.792710354800626</v>
      </c>
      <c r="B210">
        <f t="shared" si="56"/>
        <v>1.8768681454174985</v>
      </c>
      <c r="C210" t="str">
        <f t="shared" si="40"/>
        <v>1.04608320388701-14638.1859205681i</v>
      </c>
      <c r="D210" t="str">
        <f t="shared" si="41"/>
        <v>3.47812499997686-8479.81482603787i</v>
      </c>
      <c r="E210" t="str">
        <f t="shared" si="42"/>
        <v>162.469536857671+0.00140084967305468i</v>
      </c>
      <c r="F210" t="str">
        <f t="shared" si="43"/>
        <v>2.42492492492277-79577.8417540286i</v>
      </c>
      <c r="G210" t="str">
        <f t="shared" si="44"/>
        <v>0.99999999999911-9.4341682838321E-07i</v>
      </c>
      <c r="H210" t="str">
        <f t="shared" si="45"/>
        <v>1129.41183604734+0.271933211125198i</v>
      </c>
      <c r="I210" t="str">
        <f t="shared" si="46"/>
        <v>68.7730377830094-253544.380082736i</v>
      </c>
      <c r="K210" t="str">
        <f t="shared" si="47"/>
        <v>0.0106249987128969-3.69032556941281E-06i</v>
      </c>
      <c r="L210" t="str">
        <f t="shared" si="48"/>
        <v>0.0000444444444444444-30.5909625435263i</v>
      </c>
      <c r="M210" t="e">
        <f t="shared" si="49"/>
        <v>#DIV/0!</v>
      </c>
      <c r="N210">
        <f t="shared" si="50"/>
        <v>90.004094506848418</v>
      </c>
      <c r="O210">
        <f t="shared" si="51"/>
        <v>83.309745199382007</v>
      </c>
      <c r="P210" s="3">
        <f t="shared" si="52"/>
        <v>83.309745199382007</v>
      </c>
      <c r="Q210" s="3">
        <f t="shared" si="53"/>
        <v>-89.995905493151582</v>
      </c>
      <c r="R210">
        <f t="shared" si="54"/>
        <v>90.004094506848418</v>
      </c>
      <c r="S210">
        <f t="shared" si="55"/>
        <v>1.8768681454174984E-3</v>
      </c>
      <c r="T210">
        <f t="shared" si="38"/>
        <v>83.309745199382007</v>
      </c>
    </row>
    <row r="211" spans="1:20" x14ac:dyDescent="0.25">
      <c r="A211">
        <f t="shared" si="39"/>
        <v>11.837522654148868</v>
      </c>
      <c r="B211">
        <f t="shared" si="56"/>
        <v>1.884000244370085</v>
      </c>
      <c r="C211" t="str">
        <f t="shared" si="40"/>
        <v>1.04608320308861-14582.7713916425i</v>
      </c>
      <c r="D211" t="str">
        <f t="shared" si="41"/>
        <v>3.47812499997667-8447.7135147501i</v>
      </c>
      <c r="E211" t="str">
        <f t="shared" si="42"/>
        <v>162.469536856879+0.00140617290242231i</v>
      </c>
      <c r="F211" t="str">
        <f t="shared" si="43"/>
        <v>2.42492492492275-79276.5907093501i</v>
      </c>
      <c r="G211" t="str">
        <f t="shared" si="44"/>
        <v>0.999999999999103-9.47001812331061E-07i</v>
      </c>
      <c r="H211" t="str">
        <f t="shared" si="45"/>
        <v>1129.41183659057+0.272966557345825i</v>
      </c>
      <c r="I211" t="str">
        <f t="shared" si="46"/>
        <v>68.7730377908426-252584.558866882i</v>
      </c>
      <c r="K211" t="str">
        <f t="shared" si="47"/>
        <v>0.0106249987030963-3.70434880314538E-06i</v>
      </c>
      <c r="L211" t="str">
        <f t="shared" si="48"/>
        <v>0.0000444444444444444-30.4751569471272i</v>
      </c>
      <c r="M211" t="e">
        <f t="shared" si="49"/>
        <v>#DIV/0!</v>
      </c>
      <c r="N211">
        <f t="shared" si="50"/>
        <v>90.004110065970579</v>
      </c>
      <c r="O211">
        <f t="shared" si="51"/>
        <v>83.276801374032047</v>
      </c>
      <c r="P211" s="3">
        <f t="shared" si="52"/>
        <v>83.276801374032047</v>
      </c>
      <c r="Q211" s="3">
        <f t="shared" si="53"/>
        <v>-89.995889934029421</v>
      </c>
      <c r="R211">
        <f t="shared" si="54"/>
        <v>90.004110065970579</v>
      </c>
      <c r="S211">
        <f t="shared" si="55"/>
        <v>1.884000244370085E-3</v>
      </c>
      <c r="T211">
        <f t="shared" si="38"/>
        <v>83.276801374032047</v>
      </c>
    </row>
    <row r="212" spans="1:20" x14ac:dyDescent="0.25">
      <c r="A212">
        <f t="shared" si="39"/>
        <v>11.882505240234634</v>
      </c>
      <c r="B212">
        <f t="shared" si="56"/>
        <v>1.8911594452986913</v>
      </c>
      <c r="C212" t="str">
        <f t="shared" si="40"/>
        <v>1.04608320228421-14527.5666407791i</v>
      </c>
      <c r="D212" t="str">
        <f t="shared" si="41"/>
        <v>3.47812499997651-8415.73372665743i</v>
      </c>
      <c r="E212" t="str">
        <f t="shared" si="42"/>
        <v>162.469536856079+0.001411516360069i</v>
      </c>
      <c r="F212" t="str">
        <f t="shared" si="43"/>
        <v>2.42492492492274-78976.4800850448i</v>
      </c>
      <c r="G212" t="str">
        <f t="shared" si="44"/>
        <v>0.999999999999096-9.50600419217912E-07i</v>
      </c>
      <c r="H212" t="str">
        <f t="shared" si="45"/>
        <v>1129.41183713794+0.274003830282298i</v>
      </c>
      <c r="I212" t="str">
        <f t="shared" si="46"/>
        <v>68.7730377987356-251628.37116471i</v>
      </c>
      <c r="K212" t="str">
        <f t="shared" si="47"/>
        <v>0.0106249986932211-3.71842532512685E-06i</v>
      </c>
      <c r="L212" t="str">
        <f t="shared" si="48"/>
        <v>0.0000444444444444444-30.3597897460921i</v>
      </c>
      <c r="M212" t="e">
        <f t="shared" si="49"/>
        <v>#DIV/0!</v>
      </c>
      <c r="N212">
        <f t="shared" si="50"/>
        <v>90.004125684217371</v>
      </c>
      <c r="O212">
        <f t="shared" si="51"/>
        <v>83.243857548694024</v>
      </c>
      <c r="P212" s="3">
        <f t="shared" si="52"/>
        <v>83.243857548694024</v>
      </c>
      <c r="Q212" s="3">
        <f t="shared" si="53"/>
        <v>-89.995874315782629</v>
      </c>
      <c r="R212">
        <f t="shared" si="54"/>
        <v>90.004125684217371</v>
      </c>
      <c r="S212">
        <f t="shared" si="55"/>
        <v>1.8911594452986913E-3</v>
      </c>
      <c r="T212">
        <f t="shared" si="38"/>
        <v>83.243857548694024</v>
      </c>
    </row>
    <row r="213" spans="1:20" x14ac:dyDescent="0.25">
      <c r="A213">
        <f t="shared" si="39"/>
        <v>11.927658760147526</v>
      </c>
      <c r="B213">
        <f t="shared" si="56"/>
        <v>1.8983458511908264</v>
      </c>
      <c r="C213" t="str">
        <f t="shared" si="40"/>
        <v>1.04608320147365-14472.5708738391i</v>
      </c>
      <c r="D213" t="str">
        <f t="shared" si="41"/>
        <v>3.47812499997633-8383.87500171973i</v>
      </c>
      <c r="E213" t="str">
        <f t="shared" si="42"/>
        <v>162.469536855274+0.00141688012286148i</v>
      </c>
      <c r="F213" t="str">
        <f t="shared" si="43"/>
        <v>2.42492492492272-78677.5055639194i</v>
      </c>
      <c r="G213" t="str">
        <f t="shared" si="44"/>
        <v>0.999999999999089-9.54212700810933E-07i</v>
      </c>
      <c r="H213" t="str">
        <f t="shared" si="45"/>
        <v>1129.41183768947+0.275045044856141i</v>
      </c>
      <c r="I213" t="str">
        <f t="shared" si="46"/>
        <v>68.7730378066881-250675.803221132i</v>
      </c>
      <c r="K213" t="str">
        <f t="shared" si="47"/>
        <v>0.0106249986832707-3.73255533785214E-06i</v>
      </c>
      <c r="L213" t="str">
        <f t="shared" si="48"/>
        <v>0.0000444444444444444-30.244859280825i</v>
      </c>
      <c r="M213" t="e">
        <f t="shared" si="49"/>
        <v>#DIV/0!</v>
      </c>
      <c r="N213">
        <f t="shared" si="50"/>
        <v>90.004141361813467</v>
      </c>
      <c r="O213">
        <f t="shared" si="51"/>
        <v>83.210913723368037</v>
      </c>
      <c r="P213" s="3">
        <f t="shared" si="52"/>
        <v>83.210913723368037</v>
      </c>
      <c r="Q213" s="3">
        <f t="shared" si="53"/>
        <v>-89.995858638186533</v>
      </c>
      <c r="R213">
        <f t="shared" si="54"/>
        <v>90.004141361813467</v>
      </c>
      <c r="S213">
        <f t="shared" si="55"/>
        <v>1.8983458511908264E-3</v>
      </c>
      <c r="T213">
        <f t="shared" si="38"/>
        <v>83.210913723368037</v>
      </c>
    </row>
    <row r="214" spans="1:20" x14ac:dyDescent="0.25">
      <c r="A214">
        <f t="shared" si="39"/>
        <v>11.972983863436086</v>
      </c>
      <c r="B214">
        <f t="shared" si="56"/>
        <v>1.9055595654253517</v>
      </c>
      <c r="C214" t="str">
        <f t="shared" si="40"/>
        <v>1.04608320065695-14417.78329969i</v>
      </c>
      <c r="D214" t="str">
        <f t="shared" si="41"/>
        <v>3.47812499997614-8352.13688163857i</v>
      </c>
      <c r="E214" t="str">
        <f t="shared" si="42"/>
        <v>162.469536854463+0.00142226426795979i</v>
      </c>
      <c r="F214" t="str">
        <f t="shared" si="43"/>
        <v>2.4249249249227-78379.6628451253i</v>
      </c>
      <c r="G214" t="str">
        <f t="shared" si="44"/>
        <v>0.999999999999083-9.57838709074008E-07i</v>
      </c>
      <c r="H214" t="str">
        <f t="shared" si="45"/>
        <v>1129.41183824519+0.276090216045578i</v>
      </c>
      <c r="I214" t="str">
        <f t="shared" si="46"/>
        <v>68.7730378147006-249726.841333138i</v>
      </c>
      <c r="K214" t="str">
        <f t="shared" si="47"/>
        <v>0.0106249986732446-3.74673904458563E-06i</v>
      </c>
      <c r="L214" t="str">
        <f t="shared" si="48"/>
        <v>0.0000444444444444444-30.1303638980125i</v>
      </c>
      <c r="M214" t="e">
        <f t="shared" si="49"/>
        <v>#DIV/0!</v>
      </c>
      <c r="N214">
        <f t="shared" si="50"/>
        <v>90.004157098984379</v>
      </c>
      <c r="O214">
        <f t="shared" si="51"/>
        <v>83.177969898054272</v>
      </c>
      <c r="P214" s="3">
        <f t="shared" si="52"/>
        <v>83.177969898054272</v>
      </c>
      <c r="Q214" s="3">
        <f t="shared" si="53"/>
        <v>-89.995842901015621</v>
      </c>
      <c r="R214">
        <f t="shared" si="54"/>
        <v>90.004157098984379</v>
      </c>
      <c r="S214">
        <f t="shared" si="55"/>
        <v>1.9055595654253518E-3</v>
      </c>
      <c r="T214">
        <f t="shared" si="38"/>
        <v>83.177969898054272</v>
      </c>
    </row>
    <row r="215" spans="1:20" x14ac:dyDescent="0.25">
      <c r="A215">
        <f t="shared" si="39"/>
        <v>12.018481202117144</v>
      </c>
      <c r="B215">
        <f t="shared" si="56"/>
        <v>1.9128006917739679</v>
      </c>
      <c r="C215" t="str">
        <f t="shared" si="40"/>
        <v>1.04608319983399-14363.203130194i</v>
      </c>
      <c r="D215" t="str">
        <f t="shared" si="41"/>
        <v>3.47812499997597-8320.51890985055i</v>
      </c>
      <c r="E215" t="str">
        <f t="shared" si="42"/>
        <v>162.469536853645+0.00142766887281668i</v>
      </c>
      <c r="F215" t="str">
        <f t="shared" si="43"/>
        <v>2.42492492492269-78082.9476440958i</v>
      </c>
      <c r="G215" t="str">
        <f t="shared" si="44"/>
        <v>0.999999999999076-9.61478496168483E-07i</v>
      </c>
      <c r="H215" t="str">
        <f t="shared" si="45"/>
        <v>1129.41183880515+0.277139358885753i</v>
      </c>
      <c r="I215" t="str">
        <f t="shared" si="46"/>
        <v>68.7730378227749-248781.4718496i</v>
      </c>
      <c r="K215" t="str">
        <f t="shared" si="47"/>
        <v>0.0106249986631421-3.76097664936407E-06i</v>
      </c>
      <c r="L215" t="str">
        <f t="shared" si="48"/>
        <v>0.0000444444444444444-30.0163019506002i</v>
      </c>
      <c r="M215" t="e">
        <f t="shared" si="49"/>
        <v>#DIV/0!</v>
      </c>
      <c r="N215">
        <f t="shared" si="50"/>
        <v>90.004172895956472</v>
      </c>
      <c r="O215">
        <f t="shared" si="51"/>
        <v>83.1450260727527</v>
      </c>
      <c r="P215" s="3">
        <f t="shared" si="52"/>
        <v>83.1450260727527</v>
      </c>
      <c r="Q215" s="3">
        <f t="shared" si="53"/>
        <v>-89.995827104043528</v>
      </c>
      <c r="R215">
        <f t="shared" si="54"/>
        <v>90.004172895956472</v>
      </c>
      <c r="S215">
        <f t="shared" si="55"/>
        <v>1.9128006917739678E-3</v>
      </c>
      <c r="T215">
        <f t="shared" si="38"/>
        <v>83.1450260727527</v>
      </c>
    </row>
    <row r="216" spans="1:20" x14ac:dyDescent="0.25">
      <c r="A216">
        <f t="shared" si="39"/>
        <v>12.06415143068519</v>
      </c>
      <c r="B216">
        <f t="shared" si="56"/>
        <v>1.9200693344027091</v>
      </c>
      <c r="C216" t="str">
        <f t="shared" si="40"/>
        <v>1.04608319900476-14308.829580197i</v>
      </c>
      <c r="D216" t="str">
        <f t="shared" si="41"/>
        <v>3.47812499997578-8289.02063152036i</v>
      </c>
      <c r="E216" t="str">
        <f t="shared" si="42"/>
        <v>162.469536852822+0.00143309401517941i</v>
      </c>
      <c r="F216" t="str">
        <f t="shared" si="43"/>
        <v>2.42492492492267-77787.3556924818i</v>
      </c>
      <c r="G216" t="str">
        <f t="shared" si="44"/>
        <v>0.999999999999069-9.65132114453916E-07i</v>
      </c>
      <c r="H216" t="str">
        <f t="shared" si="45"/>
        <v>1129.41183936938+0.278192488468946i</v>
      </c>
      <c r="I216" t="str">
        <f t="shared" si="46"/>
        <v>68.7730378309114-247839.681171055i</v>
      </c>
      <c r="K216" t="str">
        <f t="shared" si="47"/>
        <v>0.0106249986529626-3.77526835699957E-06i</v>
      </c>
      <c r="L216" t="str">
        <f t="shared" si="48"/>
        <v>0.0000444444444444444-29.9026717977687i</v>
      </c>
      <c r="M216" t="e">
        <f t="shared" si="49"/>
        <v>#DIV/0!</v>
      </c>
      <c r="N216">
        <f t="shared" si="50"/>
        <v>90.004188752957035</v>
      </c>
      <c r="O216">
        <f t="shared" si="51"/>
        <v>83.112082247463377</v>
      </c>
      <c r="P216" s="3">
        <f t="shared" si="52"/>
        <v>83.112082247463377</v>
      </c>
      <c r="Q216" s="3">
        <f t="shared" si="53"/>
        <v>-89.995811247042965</v>
      </c>
      <c r="R216">
        <f t="shared" si="54"/>
        <v>90.004188752957035</v>
      </c>
      <c r="S216">
        <f t="shared" si="55"/>
        <v>1.920069334402709E-3</v>
      </c>
      <c r="T216">
        <f t="shared" si="38"/>
        <v>83.112082247463377</v>
      </c>
    </row>
    <row r="217" spans="1:20" x14ac:dyDescent="0.25">
      <c r="A217">
        <f t="shared" si="39"/>
        <v>12.109995206121793</v>
      </c>
      <c r="B217">
        <f t="shared" si="56"/>
        <v>1.9273655978734394</v>
      </c>
      <c r="C217" t="str">
        <f t="shared" si="40"/>
        <v>1.04608319816921-14254.6618675174i</v>
      </c>
      <c r="D217" t="str">
        <f t="shared" si="41"/>
        <v>3.47812499997559-8257.64159353482i</v>
      </c>
      <c r="E217" t="str">
        <f t="shared" si="42"/>
        <v>162.469536851992+0.00143853977309024i</v>
      </c>
      <c r="F217" t="str">
        <f t="shared" si="43"/>
        <v>2.42492492492265-77492.8827380949i</v>
      </c>
      <c r="G217" t="str">
        <f t="shared" si="44"/>
        <v>0.999999999999061-9.68799616488834E-07i</v>
      </c>
      <c r="H217" t="str">
        <f t="shared" si="45"/>
        <v>1129.4118399379+0.279249619944772i</v>
      </c>
      <c r="I217" t="str">
        <f t="shared" si="46"/>
        <v>68.7730378391089-246901.45574953i</v>
      </c>
      <c r="K217" t="str">
        <f t="shared" si="47"/>
        <v>0.0106249986427057-3.78961437308254E-06i</v>
      </c>
      <c r="L217" t="str">
        <f t="shared" si="48"/>
        <v>0.0000444444444444444-29.78947180491i</v>
      </c>
      <c r="M217" t="e">
        <f t="shared" si="49"/>
        <v>#DIV/0!</v>
      </c>
      <c r="N217">
        <f t="shared" si="50"/>
        <v>90.004204670214136</v>
      </c>
      <c r="O217">
        <f t="shared" si="51"/>
        <v>83.079138422186531</v>
      </c>
      <c r="P217" s="3">
        <f t="shared" si="52"/>
        <v>83.079138422186531</v>
      </c>
      <c r="Q217" s="3">
        <f t="shared" si="53"/>
        <v>-89.995795329785864</v>
      </c>
      <c r="R217">
        <f t="shared" si="54"/>
        <v>90.004204670214136</v>
      </c>
      <c r="S217">
        <f t="shared" si="55"/>
        <v>1.9273655978734395E-3</v>
      </c>
      <c r="T217">
        <f t="shared" si="38"/>
        <v>83.079138422186531</v>
      </c>
    </row>
    <row r="218" spans="1:20" x14ac:dyDescent="0.25">
      <c r="A218">
        <f t="shared" si="39"/>
        <v>12.156013187905057</v>
      </c>
      <c r="B218">
        <f t="shared" si="56"/>
        <v>1.9346895871453584</v>
      </c>
      <c r="C218" t="str">
        <f t="shared" si="40"/>
        <v>1.04608319732734-14200.6992129345i</v>
      </c>
      <c r="D218" t="str">
        <f t="shared" si="41"/>
        <v>3.47812499997539-8226.38134449587i</v>
      </c>
      <c r="E218" t="str">
        <f t="shared" si="42"/>
        <v>162.469536851156+0.00144400622488882i</v>
      </c>
      <c r="F218" t="str">
        <f t="shared" si="43"/>
        <v>2.42492492492263-77199.5245448421i</v>
      </c>
      <c r="G218" t="str">
        <f t="shared" si="44"/>
        <v>0.999999999999054-9.72481055031485E-07i</v>
      </c>
      <c r="H218" t="str">
        <f t="shared" si="45"/>
        <v>1129.41184051075+0.280310768520429i</v>
      </c>
      <c r="I218" t="str">
        <f t="shared" si="46"/>
        <v>68.7730378473681-245966.782088335i</v>
      </c>
      <c r="K218" t="str">
        <f t="shared" si="47"/>
        <v>0.0106249986323707-3.80401490398457E-06i</v>
      </c>
      <c r="L218" t="str">
        <f t="shared" si="48"/>
        <v>0.0000444444444444444-29.6767003436043i</v>
      </c>
      <c r="M218" t="e">
        <f t="shared" si="49"/>
        <v>#DIV/0!</v>
      </c>
      <c r="N218">
        <f t="shared" si="50"/>
        <v>90.004220647956771</v>
      </c>
      <c r="O218">
        <f t="shared" si="51"/>
        <v>83.046194596922263</v>
      </c>
      <c r="P218" s="3">
        <f t="shared" si="52"/>
        <v>83.046194596922263</v>
      </c>
      <c r="Q218" s="3">
        <f t="shared" si="53"/>
        <v>-89.995779352043229</v>
      </c>
      <c r="R218">
        <f t="shared" si="54"/>
        <v>90.004220647956771</v>
      </c>
      <c r="S218">
        <f t="shared" si="55"/>
        <v>1.9346895871453584E-3</v>
      </c>
      <c r="T218">
        <f t="shared" si="38"/>
        <v>83.046194596922263</v>
      </c>
    </row>
    <row r="219" spans="1:20" x14ac:dyDescent="0.25">
      <c r="A219">
        <f t="shared" si="39"/>
        <v>12.202206038019096</v>
      </c>
      <c r="B219">
        <f t="shared" si="56"/>
        <v>1.9420414075765109</v>
      </c>
      <c r="C219" t="str">
        <f t="shared" si="40"/>
        <v>1.046083196479-14146.9408401771i</v>
      </c>
      <c r="D219" t="str">
        <f t="shared" si="41"/>
        <v>3.47812499997522-8195.23943471441i</v>
      </c>
      <c r="E219" t="str">
        <f t="shared" si="42"/>
        <v>162.469536850313+0.00144949344921182i</v>
      </c>
      <c r="F219" t="str">
        <f t="shared" si="43"/>
        <v>2.42492492492262-76907.2768926682i</v>
      </c>
      <c r="G219" t="str">
        <f t="shared" si="44"/>
        <v>0.999999999999047-9.76176483040598E-07i</v>
      </c>
      <c r="H219" t="str">
        <f t="shared" si="45"/>
        <v>1129.41184108797+0.281375949460909i</v>
      </c>
      <c r="I219" t="str">
        <f t="shared" si="46"/>
        <v>68.7730378556926-245035.646741882i</v>
      </c>
      <c r="K219" t="str">
        <f t="shared" si="47"/>
        <v>0.0106249986219569-3.81847015686152E-06i</v>
      </c>
      <c r="L219" t="str">
        <f t="shared" si="48"/>
        <v>0.0000444444444444444-29.5643557915963i</v>
      </c>
      <c r="M219" t="e">
        <f t="shared" si="49"/>
        <v>#DIV/0!</v>
      </c>
      <c r="N219">
        <f t="shared" si="50"/>
        <v>90.004236686414799</v>
      </c>
      <c r="O219">
        <f t="shared" si="51"/>
        <v>83.013250771670485</v>
      </c>
      <c r="P219" s="3">
        <f t="shared" si="52"/>
        <v>83.013250771670485</v>
      </c>
      <c r="Q219" s="3">
        <f t="shared" si="53"/>
        <v>-89.995763313585201</v>
      </c>
      <c r="R219">
        <f t="shared" si="54"/>
        <v>90.004236686414799</v>
      </c>
      <c r="S219">
        <f t="shared" si="55"/>
        <v>1.942041407576511E-3</v>
      </c>
      <c r="T219">
        <f t="shared" si="38"/>
        <v>83.013250771670485</v>
      </c>
    </row>
    <row r="220" spans="1:20" x14ac:dyDescent="0.25">
      <c r="A220">
        <f t="shared" si="39"/>
        <v>12.248574420963569</v>
      </c>
      <c r="B220">
        <f t="shared" si="56"/>
        <v>1.9494211649253017</v>
      </c>
      <c r="C220" t="str">
        <f t="shared" si="40"/>
        <v>1.04608319562424-14093.3859759133i</v>
      </c>
      <c r="D220" t="str">
        <f t="shared" si="41"/>
        <v>3.47812499997502-8164.21541620351i</v>
      </c>
      <c r="E220" t="str">
        <f t="shared" si="42"/>
        <v>162.469536849464+0.00145500152499468i</v>
      </c>
      <c r="F220" t="str">
        <f t="shared" si="43"/>
        <v>2.4249249249226-76616.1355774916i</v>
      </c>
      <c r="G220" t="str">
        <f t="shared" si="44"/>
        <v>0.99999999999904-9.79885953676145E-07i</v>
      </c>
      <c r="H220" t="str">
        <f t="shared" si="45"/>
        <v>1129.41184166957+0.282445178089186i</v>
      </c>
      <c r="I220" t="str">
        <f t="shared" si="46"/>
        <v>68.7730378640784-244108.036315467i</v>
      </c>
      <c r="K220" t="str">
        <f t="shared" si="47"/>
        <v>0.0106249986114639-3.83298033965638E-06i</v>
      </c>
      <c r="L220" t="str">
        <f t="shared" si="48"/>
        <v>0.0000444444444444444-29.4524365327717i</v>
      </c>
      <c r="M220" t="e">
        <f t="shared" si="49"/>
        <v>#DIV/0!</v>
      </c>
      <c r="N220">
        <f t="shared" si="50"/>
        <v>90.004252785818906</v>
      </c>
      <c r="O220">
        <f t="shared" si="51"/>
        <v>82.980306946431512</v>
      </c>
      <c r="P220" s="3">
        <f t="shared" si="52"/>
        <v>82.980306946431512</v>
      </c>
      <c r="Q220" s="3">
        <f t="shared" si="53"/>
        <v>-89.995747214181094</v>
      </c>
      <c r="R220">
        <f t="shared" si="54"/>
        <v>90.004252785818906</v>
      </c>
      <c r="S220">
        <f t="shared" si="55"/>
        <v>1.9494211649253017E-3</v>
      </c>
      <c r="T220">
        <f t="shared" si="38"/>
        <v>82.980306946431512</v>
      </c>
    </row>
    <row r="221" spans="1:20" x14ac:dyDescent="0.25">
      <c r="A221">
        <f t="shared" si="39"/>
        <v>12.295119003763231</v>
      </c>
      <c r="B221">
        <f t="shared" si="56"/>
        <v>1.9568289653520179</v>
      </c>
      <c r="C221" t="str">
        <f t="shared" si="40"/>
        <v>1.04608319476303-14040.0338497383i</v>
      </c>
      <c r="D221" t="str">
        <f t="shared" si="41"/>
        <v>3.47812499997485-8133.30884267235i</v>
      </c>
      <c r="E221" t="str">
        <f t="shared" si="42"/>
        <v>162.469536848608+0.00146053053147375i</v>
      </c>
      <c r="F221" t="str">
        <f t="shared" si="43"/>
        <v>2.42492492492259-76326.0964111477i</v>
      </c>
      <c r="G221" t="str">
        <f t="shared" si="44"/>
        <v>0.999999999999033-9.83609520300107E-07i</v>
      </c>
      <c r="H221" t="str">
        <f t="shared" si="45"/>
        <v>1129.4118422556+0.283518469786483i</v>
      </c>
      <c r="I221" t="str">
        <f t="shared" si="46"/>
        <v>68.7730378725285-243183.937465109i</v>
      </c>
      <c r="K221" t="str">
        <f t="shared" si="47"/>
        <v>0.010624998600891-3.84754566110237E-06i</v>
      </c>
      <c r="L221" t="str">
        <f t="shared" si="48"/>
        <v>0.0000444444444444444-29.3409409571346i</v>
      </c>
      <c r="M221" t="e">
        <f t="shared" si="49"/>
        <v>#DIV/0!</v>
      </c>
      <c r="N221">
        <f t="shared" si="50"/>
        <v>90.004268946400714</v>
      </c>
      <c r="O221">
        <f t="shared" si="51"/>
        <v>82.947363121205356</v>
      </c>
      <c r="P221" s="3">
        <f t="shared" si="52"/>
        <v>82.947363121205356</v>
      </c>
      <c r="Q221" s="3">
        <f t="shared" si="53"/>
        <v>-89.995731053599286</v>
      </c>
      <c r="R221">
        <f t="shared" si="54"/>
        <v>90.004268946400714</v>
      </c>
      <c r="S221">
        <f t="shared" si="55"/>
        <v>1.9568289653520178E-3</v>
      </c>
      <c r="T221">
        <f t="shared" si="38"/>
        <v>82.947363121205356</v>
      </c>
    </row>
    <row r="222" spans="1:20" x14ac:dyDescent="0.25">
      <c r="A222">
        <f t="shared" si="39"/>
        <v>12.341840455977531</v>
      </c>
      <c r="B222">
        <f t="shared" si="56"/>
        <v>1.9642649154203555</v>
      </c>
      <c r="C222" t="str">
        <f t="shared" si="40"/>
        <v>1.04608319389521-13986.8836941638i</v>
      </c>
      <c r="D222" t="str">
        <f t="shared" si="41"/>
        <v>3.47812499997466-8102.51926951941i</v>
      </c>
      <c r="E222" t="str">
        <f t="shared" si="42"/>
        <v>162.469536847746+0.00146608054818463i</v>
      </c>
      <c r="F222" t="str">
        <f t="shared" si="43"/>
        <v>2.42492492492256-76037.1552213248i</v>
      </c>
      <c r="G222" t="str">
        <f t="shared" si="44"/>
        <v>0.999999999999025-9.8734723647724E-07i</v>
      </c>
      <c r="H222" t="str">
        <f t="shared" si="45"/>
        <v>1129.4118428461+0.284595839992464i</v>
      </c>
      <c r="I222" t="str">
        <f t="shared" si="46"/>
        <v>68.7730378810425-242263.336897335i</v>
      </c>
      <c r="K222" t="str">
        <f t="shared" si="47"/>
        <v>0.0106249985902376-3.86216633072585E-06i</v>
      </c>
      <c r="L222" t="str">
        <f t="shared" si="48"/>
        <v>0.0000444444444444444-29.2298674607837i</v>
      </c>
      <c r="M222" t="e">
        <f t="shared" si="49"/>
        <v>#DIV/0!</v>
      </c>
      <c r="N222">
        <f t="shared" si="50"/>
        <v>90.004285168392656</v>
      </c>
      <c r="O222">
        <f t="shared" si="51"/>
        <v>82.914419295992104</v>
      </c>
      <c r="P222" s="3">
        <f t="shared" si="52"/>
        <v>82.914419295992104</v>
      </c>
      <c r="Q222" s="3">
        <f t="shared" si="53"/>
        <v>-89.995714831607344</v>
      </c>
      <c r="R222">
        <f t="shared" si="54"/>
        <v>90.004285168392656</v>
      </c>
      <c r="S222">
        <f t="shared" si="55"/>
        <v>1.9642649154203557E-3</v>
      </c>
      <c r="T222">
        <f t="shared" si="38"/>
        <v>82.914419295992104</v>
      </c>
    </row>
    <row r="223" spans="1:20" x14ac:dyDescent="0.25">
      <c r="A223">
        <f t="shared" si="39"/>
        <v>12.388739449710245</v>
      </c>
      <c r="B223">
        <f t="shared" si="56"/>
        <v>1.971729122098953</v>
      </c>
      <c r="C223" t="str">
        <f t="shared" si="40"/>
        <v>1.04608319302074-13933.9347446069i</v>
      </c>
      <c r="D223" t="str">
        <f t="shared" si="41"/>
        <v>3.47812499997447-8071.84625382638i</v>
      </c>
      <c r="E223" t="str">
        <f t="shared" si="42"/>
        <v>162.469536846878+0.00147165165496736i</v>
      </c>
      <c r="F223" t="str">
        <f t="shared" si="43"/>
        <v>2.42492492492255-75749.3078515074i</v>
      </c>
      <c r="G223" t="str">
        <f t="shared" si="44"/>
        <v>0.999999999999018-9.91099155975846E-07i</v>
      </c>
      <c r="H223" t="str">
        <f t="shared" si="45"/>
        <v>1129.4118434411+0.285677304205472i</v>
      </c>
      <c r="I223" t="str">
        <f t="shared" si="46"/>
        <v>68.7730378896228-241346.221368996i</v>
      </c>
      <c r="K223" t="str">
        <f t="shared" si="47"/>
        <v>0.010624998579503-3.87684255884942E-06i</v>
      </c>
      <c r="L223" t="str">
        <f t="shared" si="48"/>
        <v>0.0000444444444444444-29.1192144458893i</v>
      </c>
      <c r="M223" t="e">
        <f t="shared" si="49"/>
        <v>#DIV/0!</v>
      </c>
      <c r="N223">
        <f t="shared" si="50"/>
        <v>90.004301452028116</v>
      </c>
      <c r="O223">
        <f t="shared" si="51"/>
        <v>82.881475470791827</v>
      </c>
      <c r="P223" s="3">
        <f t="shared" si="52"/>
        <v>82.881475470791827</v>
      </c>
      <c r="Q223" s="3">
        <f t="shared" si="53"/>
        <v>-89.995698547971884</v>
      </c>
      <c r="R223">
        <f t="shared" si="54"/>
        <v>90.004301452028116</v>
      </c>
      <c r="S223">
        <f t="shared" si="55"/>
        <v>1.9717291220989531E-3</v>
      </c>
      <c r="T223">
        <f t="shared" si="38"/>
        <v>82.881475470791827</v>
      </c>
    </row>
    <row r="224" spans="1:20" x14ac:dyDescent="0.25">
      <c r="A224">
        <f t="shared" si="39"/>
        <v>12.435816659619146</v>
      </c>
      <c r="B224">
        <f t="shared" si="56"/>
        <v>1.9792216927629291</v>
      </c>
      <c r="C224" t="str">
        <f t="shared" si="40"/>
        <v>1.04608319213965-13881.1862393792i</v>
      </c>
      <c r="D224" t="str">
        <f t="shared" si="41"/>
        <v>3.47812499997427-8041.28935435161i</v>
      </c>
      <c r="E224" t="str">
        <f t="shared" si="42"/>
        <v>162.469536846002+0.00147724393196402i</v>
      </c>
      <c r="F224" t="str">
        <f t="shared" si="43"/>
        <v>2.42492492492254-75462.5501609142i</v>
      </c>
      <c r="G224" t="str">
        <f t="shared" si="44"/>
        <v>0.99999999999901-9.94865332768547E-07i</v>
      </c>
      <c r="H224" t="str">
        <f t="shared" si="45"/>
        <v>1129.41184404062+0.286762877982727i</v>
      </c>
      <c r="I224" t="str">
        <f t="shared" si="46"/>
        <v>68.7730378982676-240432.577687076i</v>
      </c>
      <c r="K224" t="str">
        <f t="shared" si="47"/>
        <v>0.0106249985686867-3.89157455659484E-06i</v>
      </c>
      <c r="L224" t="str">
        <f t="shared" si="48"/>
        <v>0.0000444444444444444-29.0089803206707i</v>
      </c>
      <c r="M224" t="e">
        <f t="shared" si="49"/>
        <v>#DIV/0!</v>
      </c>
      <c r="N224">
        <f t="shared" si="50"/>
        <v>90.004317797541376</v>
      </c>
      <c r="O224">
        <f t="shared" si="51"/>
        <v>82.848531645604595</v>
      </c>
      <c r="P224" s="3">
        <f t="shared" si="52"/>
        <v>82.848531645604595</v>
      </c>
      <c r="Q224" s="3">
        <f t="shared" si="53"/>
        <v>-89.995682202458624</v>
      </c>
      <c r="R224">
        <f t="shared" si="54"/>
        <v>90.004317797541376</v>
      </c>
      <c r="S224">
        <f t="shared" si="55"/>
        <v>1.9792216927629292E-3</v>
      </c>
      <c r="T224">
        <f t="shared" si="38"/>
        <v>82.848531645604595</v>
      </c>
    </row>
    <row r="225" spans="1:20" x14ac:dyDescent="0.25">
      <c r="A225">
        <f t="shared" si="39"/>
        <v>12.483072762925699</v>
      </c>
      <c r="B225">
        <f t="shared" si="56"/>
        <v>1.9867427351954283</v>
      </c>
      <c r="C225" t="str">
        <f t="shared" si="40"/>
        <v>1.04608319125187-13828.637419676i</v>
      </c>
      <c r="D225" t="str">
        <f t="shared" si="41"/>
        <v>3.47812499997407-8010.84813152384i</v>
      </c>
      <c r="E225" t="str">
        <f t="shared" si="42"/>
        <v>162.469536845121+0.00148285745962081i</v>
      </c>
      <c r="F225" t="str">
        <f t="shared" si="43"/>
        <v>2.42492492492251-75176.8780244394i</v>
      </c>
      <c r="G225" t="str">
        <f t="shared" si="44"/>
        <v>0.999999999999003-9.9864582103306E-07i</v>
      </c>
      <c r="H225" t="str">
        <f t="shared" si="45"/>
        <v>1129.41184464471+0.287852576940576i</v>
      </c>
      <c r="I225" t="str">
        <f t="shared" si="46"/>
        <v>68.7730379069774-239522.392708504i</v>
      </c>
      <c r="K225" t="str">
        <f t="shared" si="47"/>
        <v>0.0106249985577881-3.90636253588617E-06i</v>
      </c>
      <c r="L225" t="str">
        <f t="shared" si="48"/>
        <v>0.0000444444444444444-28.8991634993731i</v>
      </c>
      <c r="M225" t="e">
        <f t="shared" si="49"/>
        <v>#DIV/0!</v>
      </c>
      <c r="N225">
        <f t="shared" si="50"/>
        <v>90.00433420516751</v>
      </c>
      <c r="O225">
        <f t="shared" si="51"/>
        <v>82.815587820430693</v>
      </c>
      <c r="P225" s="3">
        <f t="shared" si="52"/>
        <v>82.815587820430693</v>
      </c>
      <c r="Q225" s="3">
        <f t="shared" si="53"/>
        <v>-89.99566579483249</v>
      </c>
      <c r="R225">
        <f t="shared" si="54"/>
        <v>90.00433420516751</v>
      </c>
      <c r="S225">
        <f t="shared" si="55"/>
        <v>1.9867427351954285E-3</v>
      </c>
      <c r="T225">
        <f t="shared" si="38"/>
        <v>82.815587820430693</v>
      </c>
    </row>
    <row r="226" spans="1:20" x14ac:dyDescent="0.25">
      <c r="A226">
        <f t="shared" si="39"/>
        <v>12.530508439424816</v>
      </c>
      <c r="B226">
        <f t="shared" si="56"/>
        <v>1.9942923575891709</v>
      </c>
      <c r="C226" t="str">
        <f t="shared" si="40"/>
        <v>1.04608319035727-13776.2875295645i</v>
      </c>
      <c r="D226" t="str">
        <f t="shared" si="41"/>
        <v>3.47812499997388-7980.52214743591i</v>
      </c>
      <c r="E226" t="str">
        <f t="shared" si="42"/>
        <v>162.469536844232+0.00148849231869113i</v>
      </c>
      <c r="F226" t="str">
        <f t="shared" si="43"/>
        <v>2.42492492492249-74892.2873325941i</v>
      </c>
      <c r="G226" t="str">
        <f t="shared" si="44"/>
        <v>0.999999999998995-1.00244067515298E-06i</v>
      </c>
      <c r="H226" t="str">
        <f t="shared" si="45"/>
        <v>1129.4118452534+0.288946416754718i</v>
      </c>
      <c r="I226" t="str">
        <f t="shared" si="46"/>
        <v>68.7730379157553-238615.653339967i</v>
      </c>
      <c r="K226" t="str">
        <f t="shared" si="47"/>
        <v>0.0106249985468064-3.92120670945276E-06i</v>
      </c>
      <c r="L226" t="str">
        <f t="shared" si="48"/>
        <v>0.0000444444444444444-28.7897624022446i</v>
      </c>
      <c r="M226" t="e">
        <f t="shared" si="49"/>
        <v>#DIV/0!</v>
      </c>
      <c r="N226">
        <f t="shared" si="50"/>
        <v>90.004350675142575</v>
      </c>
      <c r="O226">
        <f t="shared" si="51"/>
        <v>82.782643995269964</v>
      </c>
      <c r="P226" s="3">
        <f t="shared" si="52"/>
        <v>82.782643995269964</v>
      </c>
      <c r="Q226" s="3">
        <f t="shared" si="53"/>
        <v>-89.995649324857425</v>
      </c>
      <c r="R226">
        <f t="shared" si="54"/>
        <v>90.004350675142575</v>
      </c>
      <c r="S226">
        <f t="shared" si="55"/>
        <v>1.9942923575891709E-3</v>
      </c>
      <c r="T226">
        <f t="shared" si="38"/>
        <v>82.782643995269964</v>
      </c>
    </row>
    <row r="227" spans="1:20" x14ac:dyDescent="0.25">
      <c r="A227">
        <f t="shared" si="39"/>
        <v>12.57812437149463</v>
      </c>
      <c r="B227">
        <f t="shared" si="56"/>
        <v>2.0018706685480097</v>
      </c>
      <c r="C227" t="str">
        <f t="shared" si="40"/>
        <v>1.04608318945589-13724.1358159743i</v>
      </c>
      <c r="D227" t="str">
        <f t="shared" si="41"/>
        <v>3.47812499997368-7950.31096583833i</v>
      </c>
      <c r="E227" t="str">
        <f t="shared" si="42"/>
        <v>162.469536843337+0.00149414859023387i</v>
      </c>
      <c r="F227" t="str">
        <f t="shared" si="43"/>
        <v>2.42492492492248-74608.7739914452i</v>
      </c>
      <c r="G227" t="str">
        <f t="shared" si="44"/>
        <v>0.999999999998987-1.00624994971855E-06i</v>
      </c>
      <c r="H227" t="str">
        <f t="shared" si="45"/>
        <v>1129.41184586672+0.290044413160395i</v>
      </c>
      <c r="I227" t="str">
        <f t="shared" si="46"/>
        <v>68.7730379245984-237712.34653771i</v>
      </c>
      <c r="K227" t="str">
        <f t="shared" si="47"/>
        <v>0.0106249985357412-3.93610729083233E-06i</v>
      </c>
      <c r="L227" t="str">
        <f t="shared" si="48"/>
        <v>0.0000444444444444444-28.6807754555136i</v>
      </c>
      <c r="M227" t="e">
        <f t="shared" si="49"/>
        <v>#DIV/0!</v>
      </c>
      <c r="N227">
        <f t="shared" si="50"/>
        <v>90.004367207703496</v>
      </c>
      <c r="O227">
        <f t="shared" si="51"/>
        <v>82.749700170122722</v>
      </c>
      <c r="P227" s="3">
        <f t="shared" si="52"/>
        <v>82.749700170122722</v>
      </c>
      <c r="Q227" s="3">
        <f t="shared" si="53"/>
        <v>-89.995632792296504</v>
      </c>
      <c r="R227">
        <f t="shared" si="54"/>
        <v>90.004367207703496</v>
      </c>
      <c r="S227">
        <f t="shared" si="55"/>
        <v>2.0018706685480097E-3</v>
      </c>
      <c r="T227">
        <f t="shared" si="38"/>
        <v>82.749700170122722</v>
      </c>
    </row>
    <row r="228" spans="1:20" x14ac:dyDescent="0.25">
      <c r="A228">
        <f t="shared" si="39"/>
        <v>12.62592124410631</v>
      </c>
      <c r="B228">
        <f t="shared" si="56"/>
        <v>2.0094777770884922</v>
      </c>
      <c r="C228" t="str">
        <f t="shared" si="40"/>
        <v>1.04608318854768-13672.1815286853i</v>
      </c>
      <c r="D228" t="str">
        <f t="shared" si="41"/>
        <v>3.47812499997347-7920.21415213308i</v>
      </c>
      <c r="E228" t="str">
        <f t="shared" si="42"/>
        <v>162.469536842435+0.0014998263556176i</v>
      </c>
      <c r="F228" t="str">
        <f t="shared" si="43"/>
        <v>2.42492492492245-74326.333922558i</v>
      </c>
      <c r="G228" t="str">
        <f t="shared" si="44"/>
        <v>0.99999999999898-1.01007369952748E-06i</v>
      </c>
      <c r="H228" t="str">
        <f t="shared" si="45"/>
        <v>1129.41184648471+0.291146581952668i</v>
      </c>
      <c r="I228" t="str">
        <f t="shared" si="46"/>
        <v>68.7730379335092-236812.459307364i</v>
      </c>
      <c r="K228" t="str">
        <f t="shared" si="47"/>
        <v>0.0106249985245917-3.95106449437404E-06i</v>
      </c>
      <c r="L228" t="str">
        <f t="shared" si="48"/>
        <v>0.0000444444444444444-28.5722010913664i</v>
      </c>
      <c r="M228" t="e">
        <f t="shared" si="49"/>
        <v>#DIV/0!</v>
      </c>
      <c r="N228">
        <f t="shared" si="50"/>
        <v>90.004383803088075</v>
      </c>
      <c r="O228">
        <f t="shared" si="51"/>
        <v>82.71675634498898</v>
      </c>
      <c r="P228" s="3">
        <f t="shared" si="52"/>
        <v>82.71675634498898</v>
      </c>
      <c r="Q228" s="3">
        <f t="shared" si="53"/>
        <v>-89.995616196911925</v>
      </c>
      <c r="R228">
        <f t="shared" si="54"/>
        <v>90.004383803088075</v>
      </c>
      <c r="S228">
        <f t="shared" si="55"/>
        <v>2.009477777088492E-3</v>
      </c>
      <c r="T228">
        <f t="shared" si="38"/>
        <v>82.71675634498898</v>
      </c>
    </row>
    <row r="229" spans="1:20" x14ac:dyDescent="0.25">
      <c r="A229">
        <f t="shared" si="39"/>
        <v>12.673899744833916</v>
      </c>
      <c r="B229">
        <f t="shared" si="56"/>
        <v>2.0171137926414286</v>
      </c>
      <c r="C229" t="str">
        <f t="shared" si="40"/>
        <v>1.04608318763252-13620.4239203175i</v>
      </c>
      <c r="D229" t="str">
        <f t="shared" si="41"/>
        <v>3.47812499997327-7890.23127336743i</v>
      </c>
      <c r="E229" t="str">
        <f t="shared" si="42"/>
        <v>162.469536841525+0.0015055256965178i</v>
      </c>
      <c r="F229" t="str">
        <f t="shared" si="43"/>
        <v>2.42492492492244-74044.9630629375i</v>
      </c>
      <c r="G229" t="str">
        <f t="shared" si="44"/>
        <v>0.999999999998972-1.01391197958567E-06i</v>
      </c>
      <c r="H229" t="str">
        <f t="shared" si="45"/>
        <v>1129.41184710741+0.292252938986606i</v>
      </c>
      <c r="I229" t="str">
        <f t="shared" si="46"/>
        <v>68.7730379424879-235915.978703751i</v>
      </c>
      <c r="K229" t="str">
        <f t="shared" si="47"/>
        <v>0.0106249985133573-3.96607853524156E-06i</v>
      </c>
      <c r="L229" t="str">
        <f t="shared" si="48"/>
        <v>0.0000444444444444444-28.4640377479243i</v>
      </c>
      <c r="M229" t="e">
        <f t="shared" si="49"/>
        <v>#DIV/0!</v>
      </c>
      <c r="N229">
        <f t="shared" si="50"/>
        <v>90.004400461535099</v>
      </c>
      <c r="O229">
        <f t="shared" si="51"/>
        <v>82.683812519868724</v>
      </c>
      <c r="P229" s="3">
        <f t="shared" si="52"/>
        <v>82.683812519868724</v>
      </c>
      <c r="Q229" s="3">
        <f t="shared" si="53"/>
        <v>-89.995599538464901</v>
      </c>
      <c r="R229">
        <f t="shared" si="54"/>
        <v>90.004400461535099</v>
      </c>
      <c r="S229">
        <f t="shared" si="55"/>
        <v>2.0171137926414287E-3</v>
      </c>
      <c r="T229">
        <f t="shared" si="38"/>
        <v>82.683812519868724</v>
      </c>
    </row>
    <row r="230" spans="1:20" x14ac:dyDescent="0.25">
      <c r="A230">
        <f t="shared" si="39"/>
        <v>12.722060563864284</v>
      </c>
      <c r="B230">
        <f t="shared" si="56"/>
        <v>2.024778825053466</v>
      </c>
      <c r="C230" t="str">
        <f t="shared" si="40"/>
        <v>1.04608318671039-13568.8622463206i</v>
      </c>
      <c r="D230" t="str">
        <f t="shared" si="41"/>
        <v>3.47812499997306-7860.36189822757i</v>
      </c>
      <c r="E230" t="str">
        <f t="shared" si="42"/>
        <v>162.469536840609+0.00151124669492205i</v>
      </c>
      <c r="F230" t="str">
        <f t="shared" si="43"/>
        <v>2.42492492492241-73764.6573649691i</v>
      </c>
      <c r="G230" t="str">
        <f t="shared" si="44"/>
        <v>0.999999999998964-1.01776484510809E-06i</v>
      </c>
      <c r="H230" t="str">
        <f t="shared" si="45"/>
        <v>1129.41184773486+0.293363500177535i</v>
      </c>
      <c r="I230" t="str">
        <f t="shared" si="46"/>
        <v>68.7730379515356-235022.891830694i</v>
      </c>
      <c r="K230" t="str">
        <f t="shared" si="47"/>
        <v>0.0106249985020373-3.98114962941618E-06i</v>
      </c>
      <c r="L230" t="str">
        <f t="shared" si="48"/>
        <v>0.0000444444444444444-28.3562838692213i</v>
      </c>
      <c r="M230" t="e">
        <f t="shared" si="49"/>
        <v>#DIV/0!</v>
      </c>
      <c r="N230">
        <f t="shared" si="50"/>
        <v>90.004417183284147</v>
      </c>
      <c r="O230">
        <f t="shared" si="51"/>
        <v>82.650868694762238</v>
      </c>
      <c r="P230" s="3">
        <f t="shared" si="52"/>
        <v>82.650868694762238</v>
      </c>
      <c r="Q230" s="3">
        <f t="shared" si="53"/>
        <v>-89.995582816715853</v>
      </c>
      <c r="R230">
        <f t="shared" si="54"/>
        <v>90.004417183284147</v>
      </c>
      <c r="S230">
        <f t="shared" si="55"/>
        <v>2.0247788250534662E-3</v>
      </c>
      <c r="T230">
        <f t="shared" si="38"/>
        <v>82.650868694762238</v>
      </c>
    </row>
    <row r="231" spans="1:20" x14ac:dyDescent="0.25">
      <c r="A231">
        <f t="shared" si="39"/>
        <v>12.770404394006967</v>
      </c>
      <c r="B231">
        <f t="shared" si="56"/>
        <v>2.0324729845886691</v>
      </c>
      <c r="C231" t="str">
        <f t="shared" si="40"/>
        <v>1.04608318578125-13517.4957649626i</v>
      </c>
      <c r="D231" t="str">
        <f t="shared" si="41"/>
        <v>3.47812499997285-7830.60559703255i</v>
      </c>
      <c r="E231" t="str">
        <f t="shared" si="42"/>
        <v>162.469536839686+0.001516989433129i</v>
      </c>
      <c r="F231" t="str">
        <f t="shared" si="43"/>
        <v>2.42492492492239-73485.4127963617i</v>
      </c>
      <c r="G231" t="str">
        <f t="shared" si="44"/>
        <v>0.999999999998956-1.02163235151949E-06i</v>
      </c>
      <c r="H231" t="str">
        <f t="shared" si="45"/>
        <v>1129.41184836708+0.294478281501246i</v>
      </c>
      <c r="I231" t="str">
        <f t="shared" si="46"/>
        <v>68.7730379606516-234133.185840838i</v>
      </c>
      <c r="K231" t="str">
        <f t="shared" si="47"/>
        <v>0.0106249984906312-3.99627799369995E-06i</v>
      </c>
      <c r="L231" t="str">
        <f t="shared" si="48"/>
        <v>0.0000444444444444444-28.2489379051816i</v>
      </c>
      <c r="M231" t="e">
        <f t="shared" si="49"/>
        <v>#DIV/0!</v>
      </c>
      <c r="N231">
        <f t="shared" si="50"/>
        <v>90.004433968575796</v>
      </c>
      <c r="O231">
        <f t="shared" si="51"/>
        <v>82.61792486966965</v>
      </c>
      <c r="P231" s="3">
        <f t="shared" si="52"/>
        <v>82.61792486966965</v>
      </c>
      <c r="Q231" s="3">
        <f t="shared" si="53"/>
        <v>-89.995566031424204</v>
      </c>
      <c r="R231">
        <f t="shared" si="54"/>
        <v>90.004433968575796</v>
      </c>
      <c r="S231">
        <f t="shared" si="55"/>
        <v>2.0324729845886693E-3</v>
      </c>
      <c r="T231">
        <f t="shared" si="38"/>
        <v>82.61792486966965</v>
      </c>
    </row>
    <row r="232" spans="1:20" x14ac:dyDescent="0.25">
      <c r="A232">
        <f t="shared" si="39"/>
        <v>12.818931930704194</v>
      </c>
      <c r="B232">
        <f t="shared" si="56"/>
        <v>2.0401963819301061</v>
      </c>
      <c r="C232" t="str">
        <f t="shared" si="40"/>
        <v>1.04608318484502-13466.3237373193i</v>
      </c>
      <c r="D232" t="str">
        <f t="shared" si="41"/>
        <v>3.47812499997265-7800.96194172798i</v>
      </c>
      <c r="E232" t="str">
        <f t="shared" si="42"/>
        <v>162.469536838757+0.00152275399374963i</v>
      </c>
      <c r="F232" t="str">
        <f t="shared" si="43"/>
        <v>2.42492492492238-73207.2253400883i</v>
      </c>
      <c r="G232" t="str">
        <f t="shared" si="44"/>
        <v>0.999999999998948-1.02551455445526E-06i</v>
      </c>
      <c r="H232" t="str">
        <f t="shared" si="45"/>
        <v>1129.41184900411+0.295597298994252i</v>
      </c>
      <c r="I232" t="str">
        <f t="shared" si="46"/>
        <v>68.7730379698373-233246.847935464i</v>
      </c>
      <c r="K232" t="str">
        <f t="shared" si="47"/>
        <v>0.0106249984791382-4.01146384571868E-06i</v>
      </c>
      <c r="L232" t="str">
        <f t="shared" si="48"/>
        <v>0.0000444444444444444-28.1419983115975i</v>
      </c>
      <c r="M232" t="e">
        <f t="shared" si="49"/>
        <v>#DIV/0!</v>
      </c>
      <c r="N232">
        <f t="shared" si="50"/>
        <v>90.004450817651488</v>
      </c>
      <c r="O232">
        <f t="shared" si="51"/>
        <v>82.584981044590933</v>
      </c>
      <c r="P232" s="3">
        <f t="shared" si="52"/>
        <v>82.584981044590933</v>
      </c>
      <c r="Q232" s="3">
        <f t="shared" si="53"/>
        <v>-89.995549182348512</v>
      </c>
      <c r="R232">
        <f t="shared" si="54"/>
        <v>90.004450817651488</v>
      </c>
      <c r="S232">
        <f t="shared" si="55"/>
        <v>2.0401963819301062E-3</v>
      </c>
      <c r="T232">
        <f t="shared" si="38"/>
        <v>82.584981044590933</v>
      </c>
    </row>
    <row r="233" spans="1:20" x14ac:dyDescent="0.25">
      <c r="A233">
        <f t="shared" si="39"/>
        <v>12.867643872040871</v>
      </c>
      <c r="B233">
        <f t="shared" si="56"/>
        <v>2.0479491281814406</v>
      </c>
      <c r="C233" t="str">
        <f t="shared" si="40"/>
        <v>1.04608318390168-13415.3454272639i</v>
      </c>
      <c r="D233" t="str">
        <f t="shared" si="41"/>
        <v>3.47812499997243-7771.43050587989i</v>
      </c>
      <c r="E233" t="str">
        <f t="shared" si="42"/>
        <v>162.469536837819+0.00152854045970974i</v>
      </c>
      <c r="F233" t="str">
        <f t="shared" si="43"/>
        <v>2.42492492492235-72930.0909943287i</v>
      </c>
      <c r="G233" t="str">
        <f t="shared" si="44"/>
        <v>0.99999999999894-1.02941150976218E-06i</v>
      </c>
      <c r="H233" t="str">
        <f t="shared" si="45"/>
        <v>1129.41184964599+0.296720568753996i</v>
      </c>
      <c r="I233" t="str">
        <f t="shared" si="46"/>
        <v>68.7730379790923-232363.865364304i</v>
      </c>
      <c r="K233" t="str">
        <f t="shared" si="47"/>
        <v>0.0106249984675577-4.02670740392521E-06i</v>
      </c>
      <c r="L233" t="str">
        <f t="shared" si="48"/>
        <v>0.0000444444444444444-28.0354635501071i</v>
      </c>
      <c r="M233" t="e">
        <f t="shared" si="49"/>
        <v>#DIV/0!</v>
      </c>
      <c r="N233">
        <f t="shared" si="50"/>
        <v>90.004467730753618</v>
      </c>
      <c r="O233">
        <f t="shared" si="51"/>
        <v>82.552037219526241</v>
      </c>
      <c r="P233" s="3">
        <f t="shared" si="52"/>
        <v>82.552037219526241</v>
      </c>
      <c r="Q233" s="3">
        <f t="shared" si="53"/>
        <v>-89.995532269246382</v>
      </c>
      <c r="R233">
        <f t="shared" si="54"/>
        <v>90.004467730753618</v>
      </c>
      <c r="S233">
        <f t="shared" si="55"/>
        <v>2.0479491281814406E-3</v>
      </c>
      <c r="T233">
        <f t="shared" si="38"/>
        <v>82.552037219526241</v>
      </c>
    </row>
    <row r="234" spans="1:20" x14ac:dyDescent="0.25">
      <c r="A234">
        <f t="shared" si="39"/>
        <v>12.916540918754626</v>
      </c>
      <c r="B234">
        <f t="shared" si="56"/>
        <v>2.05573133486853</v>
      </c>
      <c r="C234" t="str">
        <f t="shared" si="40"/>
        <v>1.04608318295119-13364.5601014563i</v>
      </c>
      <c r="D234" t="str">
        <f t="shared" si="41"/>
        <v>3.47812499997224-7742.01086466872i</v>
      </c>
      <c r="E234" t="str">
        <f t="shared" si="42"/>
        <v>162.469536836875+0.00153434891424971i</v>
      </c>
      <c r="F234" t="str">
        <f t="shared" si="43"/>
        <v>2.42492492492234-72654.0057724128i</v>
      </c>
      <c r="G234" t="str">
        <f t="shared" si="44"/>
        <v>0.999999999998932-1.03332327349927E-06i</v>
      </c>
      <c r="H234" t="str">
        <f t="shared" si="45"/>
        <v>1129.41185029276+0.297848106939099i</v>
      </c>
      <c r="I234" t="str">
        <f t="shared" si="46"/>
        <v>68.7730379884186-231484.225425359i</v>
      </c>
      <c r="K234" t="str">
        <f t="shared" si="47"/>
        <v>0.010624998455889-0.0000040420088876025i</v>
      </c>
      <c r="L234" t="str">
        <f t="shared" si="48"/>
        <v>0.0000444444444444444-27.9293320881721i</v>
      </c>
      <c r="M234" t="e">
        <f t="shared" si="49"/>
        <v>#DIV/0!</v>
      </c>
      <c r="N234">
        <f t="shared" si="50"/>
        <v>90.004484708125474</v>
      </c>
      <c r="O234">
        <f t="shared" si="51"/>
        <v>82.519093394475661</v>
      </c>
      <c r="P234" s="3">
        <f t="shared" si="52"/>
        <v>82.519093394475661</v>
      </c>
      <c r="Q234" s="3">
        <f t="shared" si="53"/>
        <v>-89.995515291874526</v>
      </c>
      <c r="R234">
        <f t="shared" si="54"/>
        <v>90.004484708125474</v>
      </c>
      <c r="S234">
        <f t="shared" si="55"/>
        <v>2.0557313348685299E-3</v>
      </c>
      <c r="T234">
        <f t="shared" si="38"/>
        <v>82.519093394475661</v>
      </c>
    </row>
    <row r="235" spans="1:20" x14ac:dyDescent="0.25">
      <c r="A235">
        <f t="shared" si="39"/>
        <v>12.965623774245893</v>
      </c>
      <c r="B235">
        <f t="shared" si="56"/>
        <v>2.0635431139410305</v>
      </c>
      <c r="C235" t="str">
        <f t="shared" si="40"/>
        <v>1.04608318199336-13313.9670293326i</v>
      </c>
      <c r="D235" t="str">
        <f t="shared" si="41"/>
        <v>3.47812499997202-7712.70259488298i</v>
      </c>
      <c r="E235" t="str">
        <f t="shared" si="42"/>
        <v>162.469536835924+0.00154017944092558i</v>
      </c>
      <c r="F235" t="str">
        <f t="shared" si="43"/>
        <v>2.42492492492232-72378.9657027612i</v>
      </c>
      <c r="G235" t="str">
        <f t="shared" si="44"/>
        <v>0.999999999998924-1.03724990193855E-06i</v>
      </c>
      <c r="H235" t="str">
        <f t="shared" si="45"/>
        <v>1129.41185094447+0.298979929769582i</v>
      </c>
      <c r="I235" t="str">
        <f t="shared" si="46"/>
        <v>68.7730379978164-230607.915464713i</v>
      </c>
      <c r="K235" t="str">
        <f t="shared" si="47"/>
        <v>0.0106249984441314-4.05736851686677E-06i</v>
      </c>
      <c r="L235" t="str">
        <f t="shared" si="48"/>
        <v>0.0000444444444444444-27.8236023990556i</v>
      </c>
      <c r="M235" t="e">
        <f t="shared" si="49"/>
        <v>#DIV/0!</v>
      </c>
      <c r="N235">
        <f t="shared" si="50"/>
        <v>90.004501750011286</v>
      </c>
      <c r="O235">
        <f t="shared" si="51"/>
        <v>82.486149569439334</v>
      </c>
      <c r="P235" s="3">
        <f t="shared" si="52"/>
        <v>82.486149569439334</v>
      </c>
      <c r="Q235" s="3">
        <f t="shared" si="53"/>
        <v>-89.995498249988714</v>
      </c>
      <c r="R235">
        <f t="shared" si="54"/>
        <v>90.004501750011286</v>
      </c>
      <c r="S235">
        <f t="shared" si="55"/>
        <v>2.0635431139410304E-3</v>
      </c>
      <c r="T235">
        <f t="shared" si="38"/>
        <v>82.486149569439334</v>
      </c>
    </row>
    <row r="236" spans="1:20" x14ac:dyDescent="0.25">
      <c r="A236">
        <f t="shared" si="39"/>
        <v>13.014893144588029</v>
      </c>
      <c r="B236">
        <f t="shared" si="56"/>
        <v>2.0713845777740065</v>
      </c>
      <c r="C236" t="str">
        <f t="shared" si="40"/>
        <v>1.04608318102837-13263.5654830945i</v>
      </c>
      <c r="D236" t="str">
        <f t="shared" si="41"/>
        <v>3.47812499997182-7683.50527491344i</v>
      </c>
      <c r="E236" t="str">
        <f t="shared" si="42"/>
        <v>162.469536834965+0.00154603212361226i</v>
      </c>
      <c r="F236" t="str">
        <f t="shared" si="43"/>
        <v>2.4249249249223-72104.966828831i</v>
      </c>
      <c r="G236" t="str">
        <f t="shared" si="44"/>
        <v>0.999999999998916-1.04119145156591E-06i</v>
      </c>
      <c r="H236" t="str">
        <f t="shared" si="45"/>
        <v>1129.41185160112+0.300116053527088i</v>
      </c>
      <c r="I236" t="str">
        <f t="shared" si="46"/>
        <v>68.7730380072842-229734.922876349i</v>
      </c>
      <c r="K236" t="str">
        <f t="shared" si="47"/>
        <v>0.0106249984322844-4.07278651267063E-06i</v>
      </c>
      <c r="L236" t="str">
        <f t="shared" si="48"/>
        <v>0.0000444444444444444-27.7182729618008i</v>
      </c>
      <c r="M236" t="e">
        <f t="shared" si="49"/>
        <v>#DIV/0!</v>
      </c>
      <c r="N236">
        <f t="shared" si="50"/>
        <v>90.00451885665619</v>
      </c>
      <c r="O236">
        <f t="shared" si="51"/>
        <v>82.453205744417403</v>
      </c>
      <c r="P236" s="3">
        <f t="shared" si="52"/>
        <v>82.453205744417403</v>
      </c>
      <c r="Q236" s="3">
        <f t="shared" si="53"/>
        <v>-89.99548114334381</v>
      </c>
      <c r="R236">
        <f t="shared" si="54"/>
        <v>90.00451885665619</v>
      </c>
      <c r="S236">
        <f t="shared" si="55"/>
        <v>2.0713845777740065E-3</v>
      </c>
      <c r="T236">
        <f t="shared" ref="T236:T299" si="57">P236</f>
        <v>82.453205744417403</v>
      </c>
    </row>
    <row r="237" spans="1:20" x14ac:dyDescent="0.25">
      <c r="A237">
        <f t="shared" ref="A237:A300" si="58">2*PI()*B237</f>
        <v>13.064349738537464</v>
      </c>
      <c r="B237">
        <f t="shared" si="56"/>
        <v>2.0792558391695479</v>
      </c>
      <c r="C237" t="str">
        <f t="shared" ref="C237:C300" si="59">IMPRODUCT(D237,E237,$C$40,,K237,$C$41)</f>
        <v>1.04608318005591-13213.3547376986i</v>
      </c>
      <c r="D237" t="str">
        <f t="shared" ref="D237:D300" si="60">IMDIV(IMPRODUCT($C$37,$C$38,COMPLEX(1,A237/$C$38)),IMSUM(-1*A237*A237/$C$39,COMPLEX(0,1*A237)))</f>
        <v>3.47812499997158-7654.41848474677i</v>
      </c>
      <c r="E237" t="str">
        <f t="shared" ref="E237:E300" si="61">IMDIV(IMPRODUCT(IMSUM(F237,G237),$C$29,H237),IMSUM(1,I237))</f>
        <v>162.469536833999+0.00155190704650208i</v>
      </c>
      <c r="F237" t="str">
        <f t="shared" ref="F237:F300" si="62">IMDIV(IMPRODUCT($C$14,$C$15,COMPLEX(1,A237/$C$15)),IMSUM(-1*A237*A237/$C$16,COMPLEX(0,A237)))</f>
        <v>2.42492492492226-71832.0052090555i</v>
      </c>
      <c r="G237" t="str">
        <f t="shared" ref="G237:G300" si="63">IMDIV(1,COMPLEX(1,A237*$C$9*$C$10))</f>
        <v>0.999999999998908-1.04514797908186E-06i</v>
      </c>
      <c r="H237" t="str">
        <f t="shared" ref="H237:H300" si="64">IMDIV($C$3,IMSUM(K237,COMPLEX(0,$C$28*A237)))</f>
        <v>1129.41185226278+0.301256494555156i</v>
      </c>
      <c r="I237" t="str">
        <f t="shared" ref="I237:I300" si="65">IMPRODUCT(F237,$C$29,H237,$C$31)</f>
        <v>68.7730380168245-228865.235101978i</v>
      </c>
      <c r="K237" t="str">
        <f t="shared" ref="K237:K300" si="66">IF($C$26&lt;=0,IMDIV(1,IMSUM(IMDIV(1,L237),1/$C$18)),IMDIV(1,IMSUM(IMDIV(1,L237),1/$C$18,IMDIV(1,M237))))</f>
        <v>0.0106249984203471-4.08826309680636E-06i</v>
      </c>
      <c r="L237" t="str">
        <f t="shared" ref="L237:L300" si="67">IMSUM($C$21/$C$22,IMDIV(1,COMPLEX(0,$C$20*$C$22*A237)))</f>
        <v>0.0000444444444444444-27.6133422612082i</v>
      </c>
      <c r="M237" t="e">
        <f t="shared" ref="M237:M300" si="68">IMSUM($C$25/$C$26,IMDIV(1,COMPLEX(0,$C$24*$C$26*A237)))</f>
        <v>#DIV/0!</v>
      </c>
      <c r="N237">
        <f t="shared" ref="N237:N300" si="69">ABS(R237)</f>
        <v>90.004536028306305</v>
      </c>
      <c r="O237">
        <f t="shared" ref="O237:O300" si="70">ABS(P237)</f>
        <v>82.420261919409811</v>
      </c>
      <c r="P237" s="3">
        <f t="shared" ref="P237:P300" si="71">20*LOG10(IMABS(C237))</f>
        <v>82.420261919409811</v>
      </c>
      <c r="Q237" s="3">
        <f t="shared" ref="Q237:Q300" si="72">IMARGUMENT(C237)*180/PI()</f>
        <v>-89.995463971693695</v>
      </c>
      <c r="R237">
        <f t="shared" ref="R237:R300" si="73">IF(Q237&lt;0,Q237+180,Q237-180)</f>
        <v>90.004536028306305</v>
      </c>
      <c r="S237">
        <f t="shared" ref="S237:S300" si="74">B237/1000</f>
        <v>2.079255839169548E-3</v>
      </c>
      <c r="T237">
        <f t="shared" si="57"/>
        <v>82.420261919409811</v>
      </c>
    </row>
    <row r="238" spans="1:20" x14ac:dyDescent="0.25">
      <c r="A238">
        <f t="shared" si="58"/>
        <v>13.113994267543907</v>
      </c>
      <c r="B238">
        <f t="shared" ref="B238:B301" si="75">B237*(1+B$42)</f>
        <v>2.0871570113583924</v>
      </c>
      <c r="C238" t="str">
        <f t="shared" si="59"/>
        <v>1.04608317907609-13163.3340708468i</v>
      </c>
      <c r="D238" t="str">
        <f t="shared" si="60"/>
        <v>3.47812499997138-7625.44180595983i</v>
      </c>
      <c r="E238" t="str">
        <f t="shared" si="61"/>
        <v>162.469536833026+0.00155780429410848i</v>
      </c>
      <c r="F238" t="str">
        <f t="shared" si="62"/>
        <v>2.42492492492226-71560.0769167912i</v>
      </c>
      <c r="G238" t="str">
        <f t="shared" si="63"/>
        <v>0.999999999998899-1.04911954140236E-06i</v>
      </c>
      <c r="H238" t="str">
        <f t="shared" si="64"/>
        <v>1129.41185292948+0.302401269259416i</v>
      </c>
      <c r="I238" t="str">
        <f t="shared" si="65"/>
        <v>68.7730380264387-227998.839630851i</v>
      </c>
      <c r="K238" t="str">
        <f t="shared" si="66"/>
        <v>0.0106249984083189-4.10379849190904E-06i</v>
      </c>
      <c r="L238" t="str">
        <f t="shared" si="67"/>
        <v>0.0000444444444444444-27.5088087878145i</v>
      </c>
      <c r="M238" t="e">
        <f t="shared" si="68"/>
        <v>#DIV/0!</v>
      </c>
      <c r="N238">
        <f t="shared" si="69"/>
        <v>90.004553265208642</v>
      </c>
      <c r="O238">
        <f t="shared" si="70"/>
        <v>82.387318094416898</v>
      </c>
      <c r="P238" s="3">
        <f t="shared" si="71"/>
        <v>82.387318094416898</v>
      </c>
      <c r="Q238" s="3">
        <f t="shared" si="72"/>
        <v>-89.995446734791358</v>
      </c>
      <c r="R238">
        <f t="shared" si="73"/>
        <v>90.004553265208642</v>
      </c>
      <c r="S238">
        <f t="shared" si="74"/>
        <v>2.0871570113583922E-3</v>
      </c>
      <c r="T238">
        <f t="shared" si="57"/>
        <v>82.387318094416898</v>
      </c>
    </row>
    <row r="239" spans="1:20" x14ac:dyDescent="0.25">
      <c r="A239">
        <f t="shared" si="58"/>
        <v>13.163827445760575</v>
      </c>
      <c r="B239">
        <f t="shared" si="75"/>
        <v>2.0950882080015543</v>
      </c>
      <c r="C239" t="str">
        <f t="shared" si="59"/>
        <v>1.04608317808882-13113.5027629748i</v>
      </c>
      <c r="D239" t="str">
        <f t="shared" si="60"/>
        <v>3.47812499997115-7596.57482171328i</v>
      </c>
      <c r="E239" t="str">
        <f t="shared" si="61"/>
        <v>162.469536832045+0.00156372395126503i</v>
      </c>
      <c r="F239" t="str">
        <f t="shared" si="62"/>
        <v>2.42492492492224-71289.1780402574i</v>
      </c>
      <c r="G239" t="str">
        <f t="shared" si="63"/>
        <v>0.999999999998891-1.05310619565968E-06i</v>
      </c>
      <c r="H239" t="str">
        <f t="shared" si="64"/>
        <v>1129.41185360125+0.303550394107832i</v>
      </c>
      <c r="I239" t="str">
        <f t="shared" si="65"/>
        <v>68.7730380361245-227135.723999575i</v>
      </c>
      <c r="K239" t="str">
        <f t="shared" si="66"/>
        <v>0.0106249983961992-4.11939292145972E-06i</v>
      </c>
      <c r="L239" t="str">
        <f t="shared" si="67"/>
        <v>0.0000444444444444444-27.4046710378706i</v>
      </c>
      <c r="M239" t="e">
        <f t="shared" si="68"/>
        <v>#DIV/0!</v>
      </c>
      <c r="N239">
        <f t="shared" si="69"/>
        <v>90.00457056761114</v>
      </c>
      <c r="O239">
        <f t="shared" si="70"/>
        <v>82.354374269438608</v>
      </c>
      <c r="P239" s="3">
        <f t="shared" si="71"/>
        <v>82.354374269438608</v>
      </c>
      <c r="Q239" s="3">
        <f t="shared" si="72"/>
        <v>-89.99542943238886</v>
      </c>
      <c r="R239">
        <f t="shared" si="73"/>
        <v>90.00457056761114</v>
      </c>
      <c r="S239">
        <f t="shared" si="74"/>
        <v>2.0950882080015541E-3</v>
      </c>
      <c r="T239">
        <f t="shared" si="57"/>
        <v>82.354374269438608</v>
      </c>
    </row>
    <row r="240" spans="1:20" x14ac:dyDescent="0.25">
      <c r="A240">
        <f t="shared" si="58"/>
        <v>13.213849990054465</v>
      </c>
      <c r="B240">
        <f t="shared" si="75"/>
        <v>2.1030495431919602</v>
      </c>
      <c r="C240" t="str">
        <f t="shared" si="59"/>
        <v>1.046083177094-13063.8600972425i</v>
      </c>
      <c r="D240" t="str">
        <f t="shared" si="60"/>
        <v>3.47812499997093-7567.8171167459i</v>
      </c>
      <c r="E240" t="str">
        <f t="shared" si="61"/>
        <v>162.469536831057+0.00156966610312868i</v>
      </c>
      <c r="F240" t="str">
        <f t="shared" si="62"/>
        <v>2.42492492492221-71019.3046824834i</v>
      </c>
      <c r="G240" t="str">
        <f t="shared" si="63"/>
        <v>0.999999999998882-1.05710799920318E-06i</v>
      </c>
      <c r="H240" t="str">
        <f t="shared" si="64"/>
        <v>1129.41185427814+0.304703885630966i</v>
      </c>
      <c r="I240" t="str">
        <f t="shared" si="65"/>
        <v>68.7730380458853-226275.875791945i</v>
      </c>
      <c r="K240" t="str">
        <f t="shared" si="66"/>
        <v>0.0106249983839871-4.13504660978869E-06i</v>
      </c>
      <c r="L240" t="str">
        <f t="shared" si="67"/>
        <v>0.0000444444444444444-27.30092751332i</v>
      </c>
      <c r="M240" t="e">
        <f t="shared" si="68"/>
        <v>#DIV/0!</v>
      </c>
      <c r="N240">
        <f t="shared" si="69"/>
        <v>90.004587935762686</v>
      </c>
      <c r="O240">
        <f t="shared" si="70"/>
        <v>82.321430444475084</v>
      </c>
      <c r="P240" s="3">
        <f t="shared" si="71"/>
        <v>82.321430444475084</v>
      </c>
      <c r="Q240" s="3">
        <f t="shared" si="72"/>
        <v>-89.995412064237314</v>
      </c>
      <c r="R240">
        <f t="shared" si="73"/>
        <v>90.004587935762686</v>
      </c>
      <c r="S240">
        <f t="shared" si="74"/>
        <v>2.1030495431919602E-3</v>
      </c>
      <c r="T240">
        <f t="shared" si="57"/>
        <v>82.321430444475084</v>
      </c>
    </row>
    <row r="241" spans="1:20" x14ac:dyDescent="0.25">
      <c r="A241">
        <f t="shared" si="58"/>
        <v>13.264062620016672</v>
      </c>
      <c r="B241">
        <f t="shared" si="75"/>
        <v>2.1110411314560897</v>
      </c>
      <c r="C241" t="str">
        <f t="shared" si="59"/>
        <v>1.04608317609165-13014.4053595238i</v>
      </c>
      <c r="D241" t="str">
        <f t="shared" si="60"/>
        <v>3.47812499997071-7539.16827736846i</v>
      </c>
      <c r="E241" t="str">
        <f t="shared" si="61"/>
        <v>162.469536830062+0.00157563083517905i</v>
      </c>
      <c r="F241" t="str">
        <f t="shared" si="62"/>
        <v>2.42492492492219-70750.4529612502i</v>
      </c>
      <c r="G241" t="str">
        <f t="shared" si="63"/>
        <v>0.999999999998874-1.06112500960014E-06i</v>
      </c>
      <c r="H241" t="str">
        <f t="shared" si="64"/>
        <v>1129.41185496018+0.305861760422176i</v>
      </c>
      <c r="I241" t="str">
        <f t="shared" si="65"/>
        <v>68.7730380557196-225419.282638754i</v>
      </c>
      <c r="K241" t="str">
        <f t="shared" si="66"/>
        <v>0.0106249983716821-0.0000041507597820787i</v>
      </c>
      <c r="L241" t="str">
        <f t="shared" si="67"/>
        <v>0.0000444444444444444-27.1975767217772i</v>
      </c>
      <c r="M241" t="e">
        <f t="shared" si="68"/>
        <v>#DIV/0!</v>
      </c>
      <c r="N241">
        <f t="shared" si="69"/>
        <v>90.004605369913165</v>
      </c>
      <c r="O241">
        <f t="shared" si="70"/>
        <v>82.288486619526623</v>
      </c>
      <c r="P241" s="3">
        <f t="shared" si="71"/>
        <v>82.288486619526623</v>
      </c>
      <c r="Q241" s="3">
        <f t="shared" si="72"/>
        <v>-89.995394630086835</v>
      </c>
      <c r="R241">
        <f t="shared" si="73"/>
        <v>90.004605369913165</v>
      </c>
      <c r="S241">
        <f t="shared" si="74"/>
        <v>2.1110411314560896E-3</v>
      </c>
      <c r="T241">
        <f t="shared" si="57"/>
        <v>82.288486619526623</v>
      </c>
    </row>
    <row r="242" spans="1:20" x14ac:dyDescent="0.25">
      <c r="A242">
        <f t="shared" si="58"/>
        <v>13.314466057972735</v>
      </c>
      <c r="B242">
        <f t="shared" si="75"/>
        <v>2.1190630877556229</v>
      </c>
      <c r="C242" t="str">
        <f t="shared" si="59"/>
        <v>1.04608317508169-12965.1378383953i</v>
      </c>
      <c r="D242" t="str">
        <f t="shared" si="60"/>
        <v>3.47812499997051-7510.6278914578i</v>
      </c>
      <c r="E242" t="str">
        <f t="shared" si="61"/>
        <v>162.469536829058+0.0015816182332211i</v>
      </c>
      <c r="F242" t="str">
        <f t="shared" si="62"/>
        <v>2.42492492492218-70482.6190090358i</v>
      </c>
      <c r="G242" t="str">
        <f t="shared" si="63"/>
        <v>0.999999999998865-1.06515728463661E-06i</v>
      </c>
      <c r="H242" t="str">
        <f t="shared" si="64"/>
        <v>1129.41185564741+0.307024035137888i</v>
      </c>
      <c r="I242" t="str">
        <f t="shared" si="65"/>
        <v>68.7730380656291-224565.932217623i</v>
      </c>
      <c r="K242" t="str">
        <f t="shared" si="66"/>
        <v>0.0106249983592834-4.16653266436817E-06i</v>
      </c>
      <c r="L242" t="str">
        <f t="shared" si="67"/>
        <v>0.0000444444444444444-27.0946171765065i</v>
      </c>
      <c r="M242" t="e">
        <f t="shared" si="68"/>
        <v>#DIV/0!</v>
      </c>
      <c r="N242">
        <f t="shared" si="69"/>
        <v>90.004622870313369</v>
      </c>
      <c r="O242">
        <f t="shared" si="70"/>
        <v>82.255542794593083</v>
      </c>
      <c r="P242" s="3">
        <f t="shared" si="71"/>
        <v>82.255542794593083</v>
      </c>
      <c r="Q242" s="3">
        <f t="shared" si="72"/>
        <v>-89.995377129686631</v>
      </c>
      <c r="R242">
        <f t="shared" si="73"/>
        <v>90.004622870313369</v>
      </c>
      <c r="S242">
        <f t="shared" si="74"/>
        <v>2.1190630877556231E-3</v>
      </c>
      <c r="T242">
        <f t="shared" si="57"/>
        <v>82.255542794593083</v>
      </c>
    </row>
    <row r="243" spans="1:20" x14ac:dyDescent="0.25">
      <c r="A243">
        <f t="shared" si="58"/>
        <v>13.365061028993034</v>
      </c>
      <c r="B243">
        <f t="shared" si="75"/>
        <v>2.1271155274890945</v>
      </c>
      <c r="C243" t="str">
        <f t="shared" si="59"/>
        <v>1.04608317406398-12916.0568251272i</v>
      </c>
      <c r="D243" t="str">
        <f t="shared" si="60"/>
        <v>3.47812499997028-7482.19554845082i</v>
      </c>
      <c r="E243" t="str">
        <f t="shared" si="61"/>
        <v>162.469536828047+0.00158762838338582i</v>
      </c>
      <c r="F243" t="str">
        <f t="shared" si="62"/>
        <v>2.42492492492215-70215.7989729582i</v>
      </c>
      <c r="G243" t="str">
        <f t="shared" si="63"/>
        <v>0.999999999998857-1.06920488231822E-06i</v>
      </c>
      <c r="H243" t="str">
        <f t="shared" si="64"/>
        <v>1129.41185633989+0.308190726497822i</v>
      </c>
      <c r="I243" t="str">
        <f t="shared" si="65"/>
        <v>68.7730380756145-223715.812252821i</v>
      </c>
      <c r="K243" t="str">
        <f t="shared" si="66"/>
        <v>0.0106249983467902-4.18236548355446E-06i</v>
      </c>
      <c r="L243" t="str">
        <f t="shared" si="67"/>
        <v>0.0000444444444444444-26.9920473964002i</v>
      </c>
      <c r="M243" t="e">
        <f t="shared" si="68"/>
        <v>#DIV/0!</v>
      </c>
      <c r="N243">
        <f t="shared" si="69"/>
        <v>90.004640437215002</v>
      </c>
      <c r="O243">
        <f t="shared" si="70"/>
        <v>82.222598969674578</v>
      </c>
      <c r="P243" s="3">
        <f t="shared" si="71"/>
        <v>82.222598969674578</v>
      </c>
      <c r="Q243" s="3">
        <f t="shared" si="72"/>
        <v>-89.995359562784998</v>
      </c>
      <c r="R243">
        <f t="shared" si="73"/>
        <v>90.004640437215002</v>
      </c>
      <c r="S243">
        <f t="shared" si="74"/>
        <v>2.1271155274890947E-3</v>
      </c>
      <c r="T243">
        <f t="shared" si="57"/>
        <v>82.222598969674578</v>
      </c>
    </row>
    <row r="244" spans="1:20" x14ac:dyDescent="0.25">
      <c r="A244">
        <f t="shared" si="58"/>
        <v>13.415848260903207</v>
      </c>
      <c r="B244">
        <f t="shared" si="75"/>
        <v>2.1351985664935529</v>
      </c>
      <c r="C244" t="str">
        <f t="shared" si="59"/>
        <v>1.04608317303855-12867.161613673i</v>
      </c>
      <c r="D244" t="str">
        <f t="shared" si="60"/>
        <v>3.47812499997004-7453.87083933874i</v>
      </c>
      <c r="E244" t="str">
        <f t="shared" si="61"/>
        <v>162.469536827029+0.00159366137213068i</v>
      </c>
      <c r="F244" t="str">
        <f t="shared" si="62"/>
        <v>2.42492492492213-69949.9890147218i</v>
      </c>
      <c r="G244" t="str">
        <f t="shared" si="63"/>
        <v>0.999999999998848-1.07326786087102E-06i</v>
      </c>
      <c r="H244" t="str">
        <f t="shared" si="64"/>
        <v>1129.41185703762+0.30936185128522i</v>
      </c>
      <c r="I244" t="str">
        <f t="shared" si="65"/>
        <v>68.7730380856744-222868.91051508i</v>
      </c>
      <c r="K244" t="str">
        <f t="shared" si="66"/>
        <v>0.010624998334202-4.19825846739716E-06i</v>
      </c>
      <c r="L244" t="str">
        <f t="shared" si="67"/>
        <v>0.0000444444444444444-26.8898659059575i</v>
      </c>
      <c r="M244" t="e">
        <f t="shared" si="68"/>
        <v>#DIV/0!</v>
      </c>
      <c r="N244">
        <f t="shared" si="69"/>
        <v>90.004658070870803</v>
      </c>
      <c r="O244">
        <f t="shared" si="70"/>
        <v>82.189655144771493</v>
      </c>
      <c r="P244" s="3">
        <f t="shared" si="71"/>
        <v>82.189655144771493</v>
      </c>
      <c r="Q244" s="3">
        <f t="shared" si="72"/>
        <v>-89.995341929129197</v>
      </c>
      <c r="R244">
        <f t="shared" si="73"/>
        <v>90.004658070870803</v>
      </c>
      <c r="S244">
        <f t="shared" si="74"/>
        <v>2.1351985664935531E-3</v>
      </c>
      <c r="T244">
        <f t="shared" si="57"/>
        <v>82.189655144771493</v>
      </c>
    </row>
    <row r="245" spans="1:20" x14ac:dyDescent="0.25">
      <c r="A245">
        <f t="shared" si="58"/>
        <v>13.46682848429464</v>
      </c>
      <c r="B245">
        <f t="shared" si="75"/>
        <v>2.1433123210462286</v>
      </c>
      <c r="C245" t="str">
        <f t="shared" si="59"/>
        <v>1.04608317200532-12818.4515006584i</v>
      </c>
      <c r="D245" t="str">
        <f t="shared" si="60"/>
        <v>3.47812499996982-7425.65335666117i</v>
      </c>
      <c r="E245" t="str">
        <f t="shared" si="61"/>
        <v>162.469536826003+0.00159971728624336i</v>
      </c>
      <c r="F245" t="str">
        <f t="shared" si="62"/>
        <v>2.42492492492212-69685.1853105617i</v>
      </c>
      <c r="G245" t="str">
        <f t="shared" si="63"/>
        <v>0.999999999998839-1.07734627874232E-06i</v>
      </c>
      <c r="H245" t="str">
        <f t="shared" si="64"/>
        <v>1129.41185774068+0.310537426347119i</v>
      </c>
      <c r="I245" t="str">
        <f t="shared" si="65"/>
        <v>68.7730380958122-222025.214821444i</v>
      </c>
      <c r="K245" t="str">
        <f t="shared" si="66"/>
        <v>0.0106249983215179-0.0000042142118445213i</v>
      </c>
      <c r="L245" t="str">
        <f t="shared" si="67"/>
        <v>0.0000444444444444444-26.7880712352636i</v>
      </c>
      <c r="M245" t="e">
        <f t="shared" si="68"/>
        <v>#DIV/0!</v>
      </c>
      <c r="N245">
        <f t="shared" si="69"/>
        <v>90.004675771534451</v>
      </c>
      <c r="O245">
        <f t="shared" si="70"/>
        <v>82.15671131988374</v>
      </c>
      <c r="P245" s="3">
        <f t="shared" si="71"/>
        <v>82.15671131988374</v>
      </c>
      <c r="Q245" s="3">
        <f t="shared" si="72"/>
        <v>-89.995324228465549</v>
      </c>
      <c r="R245">
        <f t="shared" si="73"/>
        <v>90.004675771534451</v>
      </c>
      <c r="S245">
        <f t="shared" si="74"/>
        <v>2.1433123210462287E-3</v>
      </c>
      <c r="T245">
        <f t="shared" si="57"/>
        <v>82.15671131988374</v>
      </c>
    </row>
    <row r="246" spans="1:20" x14ac:dyDescent="0.25">
      <c r="A246">
        <f t="shared" si="58"/>
        <v>13.51800243253496</v>
      </c>
      <c r="B246">
        <f t="shared" si="75"/>
        <v>2.1514569078662045</v>
      </c>
      <c r="C246" t="str">
        <f t="shared" si="59"/>
        <v>1.0460831709642-12769.9257853719i</v>
      </c>
      <c r="D246" t="str">
        <f t="shared" si="60"/>
        <v>3.47812499996958-7397.54269450005i</v>
      </c>
      <c r="E246" t="str">
        <f t="shared" si="61"/>
        <v>162.469536824969+0.00160579621283959i</v>
      </c>
      <c r="F246" t="str">
        <f t="shared" si="62"/>
        <v>2.42492492492208-69421.3840511867i</v>
      </c>
      <c r="G246" t="str">
        <f t="shared" si="63"/>
        <v>0.99999999999883-1.08144019460154E-06i</v>
      </c>
      <c r="H246" t="str">
        <f t="shared" si="64"/>
        <v>1129.41185844909+0.311717468594562i</v>
      </c>
      <c r="I246" t="str">
        <f t="shared" si="65"/>
        <v>68.7730381060264-221184.71303506i</v>
      </c>
      <c r="K246" t="str">
        <f t="shared" si="66"/>
        <v>0.0106249983087372-0.0000042302258444207i</v>
      </c>
      <c r="L246" t="str">
        <f t="shared" si="67"/>
        <v>0.0000444444444444444-26.6866619199677i</v>
      </c>
      <c r="M246" t="e">
        <f t="shared" si="68"/>
        <v>#DIV/0!</v>
      </c>
      <c r="N246">
        <f t="shared" si="69"/>
        <v>90.004693539460533</v>
      </c>
      <c r="O246">
        <f t="shared" si="70"/>
        <v>82.123767495011336</v>
      </c>
      <c r="P246" s="3">
        <f t="shared" si="71"/>
        <v>82.123767495011336</v>
      </c>
      <c r="Q246" s="3">
        <f t="shared" si="72"/>
        <v>-89.995306460539467</v>
      </c>
      <c r="R246">
        <f t="shared" si="73"/>
        <v>90.004693539460533</v>
      </c>
      <c r="S246">
        <f t="shared" si="74"/>
        <v>2.1514569078662045E-3</v>
      </c>
      <c r="T246">
        <f t="shared" si="57"/>
        <v>82.123767495011336</v>
      </c>
    </row>
    <row r="247" spans="1:20" x14ac:dyDescent="0.25">
      <c r="A247">
        <f t="shared" si="58"/>
        <v>13.569370841778595</v>
      </c>
      <c r="B247">
        <f t="shared" si="75"/>
        <v>2.1596324441160961</v>
      </c>
      <c r="C247" t="str">
        <f t="shared" si="59"/>
        <v>1.04608316991513-12721.583769755i</v>
      </c>
      <c r="D247" t="str">
        <f t="shared" si="60"/>
        <v>3.47812499996936-7369.53844847418i</v>
      </c>
      <c r="E247" t="str">
        <f t="shared" si="61"/>
        <v>162.469536823926+0.00161189823936798i</v>
      </c>
      <c r="F247" t="str">
        <f t="shared" si="62"/>
        <v>2.42492492492207-69158.5814417282i</v>
      </c>
      <c r="G247" t="str">
        <f t="shared" si="63"/>
        <v>0.999999999998822-1.08554966734101E-06i</v>
      </c>
      <c r="H247" t="str">
        <f t="shared" si="64"/>
        <v>1129.4118591629+0.312901995002866i</v>
      </c>
      <c r="I247" t="str">
        <f t="shared" si="65"/>
        <v>68.7730381163205-220347.393065033i</v>
      </c>
      <c r="K247" t="str">
        <f t="shared" si="66"/>
        <v>0.0106249982958591-4.24630069746126E-06i</v>
      </c>
      <c r="L247" t="str">
        <f t="shared" si="67"/>
        <v>0.0000444444444444444-26.5856365012628i</v>
      </c>
      <c r="M247" t="e">
        <f t="shared" si="68"/>
        <v>#DIV/0!</v>
      </c>
      <c r="N247">
        <f t="shared" si="69"/>
        <v>90.004711374904673</v>
      </c>
      <c r="O247">
        <f t="shared" si="70"/>
        <v>82.090823670154549</v>
      </c>
      <c r="P247" s="3">
        <f t="shared" si="71"/>
        <v>82.090823670154549</v>
      </c>
      <c r="Q247" s="3">
        <f t="shared" si="72"/>
        <v>-89.995288625095327</v>
      </c>
      <c r="R247">
        <f t="shared" si="73"/>
        <v>90.004711374904673</v>
      </c>
      <c r="S247">
        <f t="shared" si="74"/>
        <v>2.1596324441160962E-3</v>
      </c>
      <c r="T247">
        <f t="shared" si="57"/>
        <v>82.090823670154549</v>
      </c>
    </row>
    <row r="248" spans="1:20" x14ac:dyDescent="0.25">
      <c r="A248">
        <f t="shared" si="58"/>
        <v>13.620934450977352</v>
      </c>
      <c r="B248">
        <f t="shared" si="75"/>
        <v>2.1678390474037372</v>
      </c>
      <c r="C248" t="str">
        <f t="shared" si="59"/>
        <v>1.04608316885814-12673.4247583917i</v>
      </c>
      <c r="D248" t="str">
        <f t="shared" si="60"/>
        <v>3.47812499996911-7341.64021573298i</v>
      </c>
      <c r="E248" t="str">
        <f t="shared" si="61"/>
        <v>162.469536822877+0.00161802345360699i</v>
      </c>
      <c r="F248" t="str">
        <f t="shared" si="62"/>
        <v>2.42492492492204-68896.7737016817i</v>
      </c>
      <c r="G248" t="str">
        <f t="shared" si="63"/>
        <v>0.999999999998813-0.0000010896747560769i</v>
      </c>
      <c r="H248" t="str">
        <f t="shared" si="64"/>
        <v>1129.41185988213+0.314091022611824i</v>
      </c>
      <c r="I248" t="str">
        <f t="shared" si="65"/>
        <v>68.7730381266899-219513.242866227i</v>
      </c>
      <c r="K248" t="str">
        <f t="shared" si="66"/>
        <v>0.0106249982828831-0.0000042624366348842i</v>
      </c>
      <c r="L248" t="str">
        <f t="shared" si="67"/>
        <v>0.0000444444444444444-26.4849935258646i</v>
      </c>
      <c r="M248" t="e">
        <f t="shared" si="68"/>
        <v>#DIV/0!</v>
      </c>
      <c r="N248">
        <f t="shared" si="69"/>
        <v>90.004729278123449</v>
      </c>
      <c r="O248">
        <f t="shared" si="70"/>
        <v>82.057879845313551</v>
      </c>
      <c r="P248" s="3">
        <f t="shared" si="71"/>
        <v>82.057879845313551</v>
      </c>
      <c r="Q248" s="3">
        <f t="shared" si="72"/>
        <v>-89.995270721876551</v>
      </c>
      <c r="R248">
        <f t="shared" si="73"/>
        <v>90.004729278123449</v>
      </c>
      <c r="S248">
        <f t="shared" si="74"/>
        <v>2.1678390474037371E-3</v>
      </c>
      <c r="T248">
        <f t="shared" si="57"/>
        <v>82.057879845313551</v>
      </c>
    </row>
    <row r="249" spans="1:20" x14ac:dyDescent="0.25">
      <c r="A249">
        <f t="shared" si="58"/>
        <v>13.672694001891067</v>
      </c>
      <c r="B249">
        <f t="shared" si="75"/>
        <v>2.1760768357838716</v>
      </c>
      <c r="C249" t="str">
        <f t="shared" si="59"/>
        <v>1.04608316779305-12625.4480584982i</v>
      </c>
      <c r="D249" t="str">
        <f t="shared" si="60"/>
        <v>3.47812499996888-7313.84759495108i</v>
      </c>
      <c r="E249" t="str">
        <f t="shared" si="61"/>
        <v>162.469536821818+0.00162417194367108i</v>
      </c>
      <c r="F249" t="str">
        <f t="shared" si="62"/>
        <v>2.42492492492202-68635.9570648554i</v>
      </c>
      <c r="G249" t="str">
        <f t="shared" si="63"/>
        <v>0.999999999998804-1.09381552014998E-06i</v>
      </c>
      <c r="H249" t="str">
        <f t="shared" si="64"/>
        <v>1129.41186060684+0.315284568526025i</v>
      </c>
      <c r="I249" t="str">
        <f t="shared" si="65"/>
        <v>68.7730381371402-218682.250439117i</v>
      </c>
      <c r="K249" t="str">
        <f t="shared" si="66"/>
        <v>0.0106249982698082-4.27863388880955E-06i</v>
      </c>
      <c r="L249" t="str">
        <f t="shared" si="67"/>
        <v>0.0000444444444444444-26.3847315459898i</v>
      </c>
      <c r="M249" t="e">
        <f t="shared" si="68"/>
        <v>#DIV/0!</v>
      </c>
      <c r="N249">
        <f t="shared" si="69"/>
        <v>90.004747249374375</v>
      </c>
      <c r="O249">
        <f t="shared" si="70"/>
        <v>82.024936020488312</v>
      </c>
      <c r="P249" s="3">
        <f t="shared" si="71"/>
        <v>82.024936020488312</v>
      </c>
      <c r="Q249" s="3">
        <f t="shared" si="72"/>
        <v>-89.995252750625625</v>
      </c>
      <c r="R249">
        <f t="shared" si="73"/>
        <v>90.004747249374375</v>
      </c>
      <c r="S249">
        <f t="shared" si="74"/>
        <v>2.1760768357838717E-3</v>
      </c>
      <c r="T249">
        <f t="shared" si="57"/>
        <v>82.024936020488312</v>
      </c>
    </row>
    <row r="250" spans="1:20" x14ac:dyDescent="0.25">
      <c r="A250">
        <f t="shared" si="58"/>
        <v>13.724650239098253</v>
      </c>
      <c r="B250">
        <f t="shared" si="75"/>
        <v>2.1843459277598503</v>
      </c>
      <c r="C250" t="str">
        <f t="shared" si="59"/>
        <v>1.04608316671983-12577.6529799137i</v>
      </c>
      <c r="D250" t="str">
        <f t="shared" si="60"/>
        <v>3.47812499996864-7286.16018632226i</v>
      </c>
      <c r="E250" t="str">
        <f t="shared" si="61"/>
        <v>162.469536820752+0.00163034379800833i</v>
      </c>
      <c r="F250" t="str">
        <f t="shared" si="62"/>
        <v>2.424924924922-68376.1277793141i</v>
      </c>
      <c r="G250" t="str">
        <f t="shared" si="63"/>
        <v>0.999999999998795-1.09797201912654E-06i</v>
      </c>
      <c r="H250" t="str">
        <f t="shared" si="64"/>
        <v>1129.41186133708+0.316482649915026i</v>
      </c>
      <c r="I250" t="str">
        <f t="shared" si="65"/>
        <v>68.7730381476706-217854.403829599i</v>
      </c>
      <c r="K250" t="str">
        <f t="shared" si="66"/>
        <v>0.0106249982566337-4.29489269223932E-06i</v>
      </c>
      <c r="L250" t="str">
        <f t="shared" si="67"/>
        <v>0.0000444444444444444-26.2848491193363i</v>
      </c>
      <c r="M250" t="e">
        <f t="shared" si="68"/>
        <v>#DIV/0!</v>
      </c>
      <c r="N250">
        <f t="shared" si="69"/>
        <v>90.004765288916005</v>
      </c>
      <c r="O250">
        <f t="shared" si="70"/>
        <v>81.991992195679018</v>
      </c>
      <c r="P250" s="3">
        <f t="shared" si="71"/>
        <v>81.991992195679018</v>
      </c>
      <c r="Q250" s="3">
        <f t="shared" si="72"/>
        <v>-89.995234711083995</v>
      </c>
      <c r="R250">
        <f t="shared" si="73"/>
        <v>90.004765288916005</v>
      </c>
      <c r="S250">
        <f t="shared" si="74"/>
        <v>2.1843459277598501E-3</v>
      </c>
      <c r="T250">
        <f t="shared" si="57"/>
        <v>81.991992195679018</v>
      </c>
    </row>
    <row r="251" spans="1:20" x14ac:dyDescent="0.25">
      <c r="A251">
        <f t="shared" si="58"/>
        <v>13.776803910006825</v>
      </c>
      <c r="B251">
        <f t="shared" si="75"/>
        <v>2.1926464422853376</v>
      </c>
      <c r="C251" t="str">
        <f t="shared" si="59"/>
        <v>1.04608316563848-12530.0388350903i</v>
      </c>
      <c r="D251" t="str">
        <f t="shared" si="60"/>
        <v>3.47812499996842-7258.57759155391i</v>
      </c>
      <c r="E251" t="str">
        <f t="shared" si="61"/>
        <v>162.469536819679+0.0016365391054022i</v>
      </c>
      <c r="F251" t="str">
        <f t="shared" si="62"/>
        <v>2.42492492492199-68117.2821073269i</v>
      </c>
      <c r="G251" t="str">
        <f t="shared" si="63"/>
        <v>0.999999999998785-1.10214431279921E-06i</v>
      </c>
      <c r="H251" t="str">
        <f t="shared" si="64"/>
        <v>1129.41186207287+0.317685284013622i</v>
      </c>
      <c r="I251" t="str">
        <f t="shared" si="65"/>
        <v>68.7730381582795-217029.691128817i</v>
      </c>
      <c r="K251" t="str">
        <f t="shared" si="66"/>
        <v>0.010624998243359-4.31121327906091E-06i</v>
      </c>
      <c r="L251" t="str">
        <f t="shared" si="67"/>
        <v>0.0000444444444444444-26.1853448090619i</v>
      </c>
      <c r="M251" t="e">
        <f t="shared" si="68"/>
        <v>#DIV/0!</v>
      </c>
      <c r="N251">
        <f t="shared" si="69"/>
        <v>90.004783397007813</v>
      </c>
      <c r="O251">
        <f t="shared" si="70"/>
        <v>81.959048370886052</v>
      </c>
      <c r="P251" s="3">
        <f t="shared" si="71"/>
        <v>81.959048370886052</v>
      </c>
      <c r="Q251" s="3">
        <f t="shared" si="72"/>
        <v>-89.995216602992187</v>
      </c>
      <c r="R251">
        <f t="shared" si="73"/>
        <v>90.004783397007813</v>
      </c>
      <c r="S251">
        <f t="shared" si="74"/>
        <v>2.1926464422853376E-3</v>
      </c>
      <c r="T251">
        <f t="shared" si="57"/>
        <v>81.959048370886052</v>
      </c>
    </row>
    <row r="252" spans="1:20" x14ac:dyDescent="0.25">
      <c r="A252">
        <f t="shared" si="58"/>
        <v>13.829155764864852</v>
      </c>
      <c r="B252">
        <f t="shared" si="75"/>
        <v>2.2009784987660219</v>
      </c>
      <c r="C252" t="str">
        <f t="shared" si="59"/>
        <v>1.04608316454894-12482.6049390817i</v>
      </c>
      <c r="D252" t="str">
        <f t="shared" si="60"/>
        <v>3.47812499996816-7231.09941386101i</v>
      </c>
      <c r="E252" t="str">
        <f t="shared" si="61"/>
        <v>162.469536818595+0.00164275795497621i</v>
      </c>
      <c r="F252" t="str">
        <f t="shared" si="62"/>
        <v>2.42492492492195-67859.4163253107i</v>
      </c>
      <c r="G252" t="str">
        <f t="shared" si="63"/>
        <v>0.999999999998776-1.10633246118784E-06i</v>
      </c>
      <c r="H252" t="str">
        <f t="shared" si="64"/>
        <v>1129.41186281426+0.318892488122127i</v>
      </c>
      <c r="I252" t="str">
        <f t="shared" si="65"/>
        <v>68.7730381689691-216208.100473003i</v>
      </c>
      <c r="K252" t="str">
        <f t="shared" si="66"/>
        <v>0.0106249982299832-4.32759588405053E-06i</v>
      </c>
      <c r="L252" t="str">
        <f t="shared" si="67"/>
        <v>0.0000444444444444444-26.0862171837636i</v>
      </c>
      <c r="M252" t="e">
        <f t="shared" si="68"/>
        <v>#DIV/0!</v>
      </c>
      <c r="N252">
        <f t="shared" si="69"/>
        <v>90.004801573910299</v>
      </c>
      <c r="O252">
        <f t="shared" si="70"/>
        <v>81.926104546108974</v>
      </c>
      <c r="P252" s="3">
        <f t="shared" si="71"/>
        <v>81.926104546108974</v>
      </c>
      <c r="Q252" s="3">
        <f t="shared" si="72"/>
        <v>-89.995198426089701</v>
      </c>
      <c r="R252">
        <f t="shared" si="73"/>
        <v>90.004801573910299</v>
      </c>
      <c r="S252">
        <f t="shared" si="74"/>
        <v>2.2009784987660221E-3</v>
      </c>
      <c r="T252">
        <f t="shared" si="57"/>
        <v>81.926104546108974</v>
      </c>
    </row>
    <row r="253" spans="1:20" x14ac:dyDescent="0.25">
      <c r="A253">
        <f t="shared" si="58"/>
        <v>13.881706556771338</v>
      </c>
      <c r="B253">
        <f t="shared" si="75"/>
        <v>2.2093422170613328</v>
      </c>
      <c r="C253" t="str">
        <f t="shared" si="59"/>
        <v>1.04608316345106-12435.3506095362i</v>
      </c>
      <c r="D253" t="str">
        <f t="shared" si="60"/>
        <v>3.47812499996794-7203.72525796092i</v>
      </c>
      <c r="E253" t="str">
        <f t="shared" si="61"/>
        <v>162.469536817505+0.00164900043618924i</v>
      </c>
      <c r="F253" t="str">
        <f t="shared" si="62"/>
        <v>2.42492492492194-67602.5267237812i</v>
      </c>
      <c r="G253" t="str">
        <f t="shared" si="63"/>
        <v>0.999999999998767-1.11053652454034E-06i</v>
      </c>
      <c r="H253" t="str">
        <f t="shared" si="64"/>
        <v>1129.4118635613+0.320104279606582i</v>
      </c>
      <c r="I253" t="str">
        <f t="shared" si="65"/>
        <v>68.7730381797414-215389.620043303i</v>
      </c>
      <c r="K253" t="str">
        <f t="shared" si="66"/>
        <v>0.0106249982165055-0.0000043440407428765i</v>
      </c>
      <c r="L253" t="str">
        <f t="shared" si="67"/>
        <v>0.0000444444444444444-25.9874648174573i</v>
      </c>
      <c r="M253" t="e">
        <f t="shared" si="68"/>
        <v>#DIV/0!</v>
      </c>
      <c r="N253">
        <f t="shared" si="69"/>
        <v>90.004819819884943</v>
      </c>
      <c r="O253">
        <f t="shared" si="70"/>
        <v>81.893160721348437</v>
      </c>
      <c r="P253" s="3">
        <f t="shared" si="71"/>
        <v>81.893160721348437</v>
      </c>
      <c r="Q253" s="3">
        <f t="shared" si="72"/>
        <v>-89.995180180115057</v>
      </c>
      <c r="R253">
        <f t="shared" si="73"/>
        <v>90.004819819884943</v>
      </c>
      <c r="S253">
        <f t="shared" si="74"/>
        <v>2.2093422170613329E-3</v>
      </c>
      <c r="T253">
        <f t="shared" si="57"/>
        <v>81.893160721348437</v>
      </c>
    </row>
    <row r="254" spans="1:20" x14ac:dyDescent="0.25">
      <c r="A254">
        <f t="shared" si="58"/>
        <v>13.934457041687072</v>
      </c>
      <c r="B254">
        <f t="shared" si="75"/>
        <v>2.2177377174861661</v>
      </c>
      <c r="C254" t="str">
        <f t="shared" si="59"/>
        <v>1.04608316234478-12388.275166684i</v>
      </c>
      <c r="D254" t="str">
        <f t="shared" si="60"/>
        <v>3.47812499996768-7176.45473006705i</v>
      </c>
      <c r="E254" t="str">
        <f t="shared" si="61"/>
        <v>162.469536816407+0.001655266638842i</v>
      </c>
      <c r="F254" t="str">
        <f t="shared" si="62"/>
        <v>2.42492492492191-67346.6096072937i</v>
      </c>
      <c r="G254" t="str">
        <f t="shared" si="63"/>
        <v>0.999999999998757-1.11475656333358E-06i</v>
      </c>
      <c r="H254" t="str">
        <f t="shared" si="64"/>
        <v>1129.41186431403+0.321320675899018i</v>
      </c>
      <c r="I254" t="str">
        <f t="shared" si="65"/>
        <v>68.7730381905954-214574.238065597i</v>
      </c>
      <c r="K254" t="str">
        <f t="shared" si="66"/>
        <v>0.0106249982029252-4.36054809210272E-06i</v>
      </c>
      <c r="L254" t="str">
        <f t="shared" si="67"/>
        <v>0.0000444444444444444-25.8890862895569i</v>
      </c>
      <c r="M254" t="e">
        <f t="shared" si="68"/>
        <v>#DIV/0!</v>
      </c>
      <c r="N254">
        <f t="shared" si="69"/>
        <v>90.00483813519422</v>
      </c>
      <c r="O254">
        <f t="shared" si="70"/>
        <v>81.8602168966043</v>
      </c>
      <c r="P254" s="3">
        <f t="shared" si="71"/>
        <v>81.8602168966043</v>
      </c>
      <c r="Q254" s="3">
        <f t="shared" si="72"/>
        <v>-89.99516186480578</v>
      </c>
      <c r="R254">
        <f t="shared" si="73"/>
        <v>90.00483813519422</v>
      </c>
      <c r="S254">
        <f t="shared" si="74"/>
        <v>2.217737717486166E-3</v>
      </c>
      <c r="T254">
        <f t="shared" si="57"/>
        <v>81.8602168966043</v>
      </c>
    </row>
    <row r="255" spans="1:20" x14ac:dyDescent="0.25">
      <c r="A255">
        <f t="shared" si="58"/>
        <v>13.987407978445482</v>
      </c>
      <c r="B255">
        <f t="shared" si="75"/>
        <v>2.2261651208126136</v>
      </c>
      <c r="C255" t="str">
        <f t="shared" si="59"/>
        <v>1.04608316123007-12341.3779333289i</v>
      </c>
      <c r="D255" t="str">
        <f t="shared" si="60"/>
        <v>3.47812499996743-7149.28743788383i</v>
      </c>
      <c r="E255" t="str">
        <f t="shared" si="61"/>
        <v>162.469536815299+0.00166155665307639i</v>
      </c>
      <c r="F255" t="str">
        <f t="shared" si="62"/>
        <v>2.42492492492189-67091.6612943956i</v>
      </c>
      <c r="G255" t="str">
        <f t="shared" si="63"/>
        <v>0.999999999998748-1.11899263827424E-06i</v>
      </c>
      <c r="H255" t="str">
        <f t="shared" si="64"/>
        <v>1129.4118650725+0.322541694497708i</v>
      </c>
      <c r="I255" t="str">
        <f t="shared" si="65"/>
        <v>68.7730382015324-213761.942810346i</v>
      </c>
      <c r="K255" t="str">
        <f t="shared" si="66"/>
        <v>0.0106249981892414-4.37711816919191E-06i</v>
      </c>
      <c r="L255" t="str">
        <f t="shared" si="67"/>
        <v>0.0000444444444444444-25.7910801848545i</v>
      </c>
      <c r="M255" t="e">
        <f t="shared" si="68"/>
        <v>#DIV/0!</v>
      </c>
      <c r="N255">
        <f t="shared" si="69"/>
        <v>90.004856520101583</v>
      </c>
      <c r="O255">
        <f t="shared" si="70"/>
        <v>81.827273071876604</v>
      </c>
      <c r="P255" s="3">
        <f t="shared" si="71"/>
        <v>81.827273071876604</v>
      </c>
      <c r="Q255" s="3">
        <f t="shared" si="72"/>
        <v>-89.995143479898417</v>
      </c>
      <c r="R255">
        <f t="shared" si="73"/>
        <v>90.004856520101583</v>
      </c>
      <c r="S255">
        <f t="shared" si="74"/>
        <v>2.2261651208126138E-3</v>
      </c>
      <c r="T255">
        <f t="shared" si="57"/>
        <v>81.827273071876604</v>
      </c>
    </row>
    <row r="256" spans="1:20" x14ac:dyDescent="0.25">
      <c r="A256">
        <f t="shared" si="58"/>
        <v>14.040560128763575</v>
      </c>
      <c r="B256">
        <f t="shared" si="75"/>
        <v>2.2346245482717015</v>
      </c>
      <c r="C256" t="str">
        <f t="shared" si="59"/>
        <v>1.04608316010691-12294.6582348388i</v>
      </c>
      <c r="D256" t="str">
        <f t="shared" si="60"/>
        <v>3.47812499996718-7122.22299060058i</v>
      </c>
      <c r="E256" t="str">
        <f t="shared" si="61"/>
        <v>162.469536814184+0.00166787056937633i</v>
      </c>
      <c r="F256" t="str">
        <f t="shared" si="62"/>
        <v>2.42492492492187-66837.6781175695i</v>
      </c>
      <c r="G256" t="str">
        <f t="shared" si="63"/>
        <v>0.999999999998738-1.12324481029967E-06i</v>
      </c>
      <c r="H256" t="str">
        <f t="shared" si="64"/>
        <v>1129.41186583673+0.323767352967417i</v>
      </c>
      <c r="I256" t="str">
        <f t="shared" si="65"/>
        <v>68.7730382125521-212952.722592404i</v>
      </c>
      <c r="K256" t="str">
        <f t="shared" si="66"/>
        <v>0.0106249981754535-4.39375121250928E-06i</v>
      </c>
      <c r="L256" t="str">
        <f t="shared" si="67"/>
        <v>0.0000444444444444444-25.6934450934992i</v>
      </c>
      <c r="M256" t="e">
        <f t="shared" si="68"/>
        <v>#DIV/0!</v>
      </c>
      <c r="N256">
        <f t="shared" si="69"/>
        <v>90.004874974871555</v>
      </c>
      <c r="O256">
        <f t="shared" si="70"/>
        <v>81.794329247165678</v>
      </c>
      <c r="P256" s="3">
        <f t="shared" si="71"/>
        <v>81.794329247165678</v>
      </c>
      <c r="Q256" s="3">
        <f t="shared" si="72"/>
        <v>-89.995125025128445</v>
      </c>
      <c r="R256">
        <f t="shared" si="73"/>
        <v>90.004874974871555</v>
      </c>
      <c r="S256">
        <f t="shared" si="74"/>
        <v>2.2346245482717016E-3</v>
      </c>
      <c r="T256">
        <f t="shared" si="57"/>
        <v>81.794329247165678</v>
      </c>
    </row>
    <row r="257" spans="1:20" x14ac:dyDescent="0.25">
      <c r="A257">
        <f t="shared" si="58"/>
        <v>14.093914257252877</v>
      </c>
      <c r="B257">
        <f t="shared" si="75"/>
        <v>2.2431161215551341</v>
      </c>
      <c r="C257" t="str">
        <f t="shared" si="59"/>
        <v>1.04608315897521-12248.115399135i</v>
      </c>
      <c r="D257" t="str">
        <f t="shared" si="60"/>
        <v>3.47812499996694-7095.26099888615i</v>
      </c>
      <c r="E257" t="str">
        <f t="shared" si="61"/>
        <v>162.469536813059+0.00167420847856985i</v>
      </c>
      <c r="F257" t="str">
        <f t="shared" si="62"/>
        <v>2.42492492492184-66584.6564231821i</v>
      </c>
      <c r="G257" t="str">
        <f t="shared" si="63"/>
        <v>0.999999999998729-0.0000011275131405788i</v>
      </c>
      <c r="H257" t="str">
        <f t="shared" si="64"/>
        <v>1129.41186660679+0.324997668939661i</v>
      </c>
      <c r="I257" t="str">
        <f t="shared" si="65"/>
        <v>68.7730382236557-212146.565770872i</v>
      </c>
      <c r="K257" t="str">
        <f t="shared" si="66"/>
        <v>0.0106249981615606-4.41044746132574E-06i</v>
      </c>
      <c r="L257" t="str">
        <f t="shared" si="67"/>
        <v>0.0000444444444444444-25.5961796109775i</v>
      </c>
      <c r="M257" t="e">
        <f t="shared" si="68"/>
        <v>#DIV/0!</v>
      </c>
      <c r="N257">
        <f t="shared" si="69"/>
        <v>90.004893499769551</v>
      </c>
      <c r="O257">
        <f t="shared" si="70"/>
        <v>81.761385422471577</v>
      </c>
      <c r="P257" s="3">
        <f t="shared" si="71"/>
        <v>81.761385422471577</v>
      </c>
      <c r="Q257" s="3">
        <f t="shared" si="72"/>
        <v>-89.995106500230449</v>
      </c>
      <c r="R257">
        <f t="shared" si="73"/>
        <v>90.004893499769551</v>
      </c>
      <c r="S257">
        <f t="shared" si="74"/>
        <v>2.2431161215551339E-3</v>
      </c>
      <c r="T257">
        <f t="shared" si="57"/>
        <v>81.761385422471577</v>
      </c>
    </row>
    <row r="258" spans="1:20" x14ac:dyDescent="0.25">
      <c r="A258">
        <f t="shared" si="58"/>
        <v>14.147471131430439</v>
      </c>
      <c r="B258">
        <f t="shared" si="75"/>
        <v>2.2516399628170438</v>
      </c>
      <c r="C258" t="str">
        <f t="shared" si="59"/>
        <v>1.04608315783483-12201.7487566834i</v>
      </c>
      <c r="D258" t="str">
        <f t="shared" si="60"/>
        <v>3.47812499996669-7068.40107488328i</v>
      </c>
      <c r="E258" t="str">
        <f t="shared" si="61"/>
        <v>162.469536811927+0.00168057047183004i</v>
      </c>
      <c r="F258" t="str">
        <f t="shared" si="62"/>
        <v>2.42492492492183-66332.5925714318i</v>
      </c>
      <c r="G258" t="str">
        <f t="shared" si="63"/>
        <v>0.999999999998719-1.13179769051299E-06i</v>
      </c>
      <c r="H258" t="str">
        <f t="shared" si="64"/>
        <v>1129.41186738271+0.326232660112957i</v>
      </c>
      <c r="I258" t="str">
        <f t="shared" si="65"/>
        <v>68.7730382348448-211343.460748912i</v>
      </c>
      <c r="K258" t="str">
        <f t="shared" si="66"/>
        <v>0.0106249981475619-4.42720715582144E-06i</v>
      </c>
      <c r="L258" t="str">
        <f t="shared" si="67"/>
        <v>0.0000444444444444444-25.4992823380927i</v>
      </c>
      <c r="M258" t="e">
        <f t="shared" si="68"/>
        <v>#DIV/0!</v>
      </c>
      <c r="N258">
        <f t="shared" si="69"/>
        <v>90.004912095062096</v>
      </c>
      <c r="O258">
        <f t="shared" si="70"/>
        <v>81.728441597794571</v>
      </c>
      <c r="P258" s="3">
        <f t="shared" si="71"/>
        <v>81.728441597794571</v>
      </c>
      <c r="Q258" s="3">
        <f t="shared" si="72"/>
        <v>-89.995087904937904</v>
      </c>
      <c r="R258">
        <f t="shared" si="73"/>
        <v>90.004912095062096</v>
      </c>
      <c r="S258">
        <f t="shared" si="74"/>
        <v>2.2516399628170437E-3</v>
      </c>
      <c r="T258">
        <f t="shared" si="57"/>
        <v>81.728441597794571</v>
      </c>
    </row>
    <row r="259" spans="1:20" x14ac:dyDescent="0.25">
      <c r="A259">
        <f t="shared" si="58"/>
        <v>14.201231521729875</v>
      </c>
      <c r="B259">
        <f t="shared" si="75"/>
        <v>2.2601961946757485</v>
      </c>
      <c r="C259" t="str">
        <f t="shared" si="59"/>
        <v>1.04608315668586-12155.5576404839i</v>
      </c>
      <c r="D259" t="str">
        <f t="shared" si="60"/>
        <v>3.47812499996643-7041.64283220284i</v>
      </c>
      <c r="E259" t="str">
        <f t="shared" si="61"/>
        <v>162.469536810785+0.00168695664067641i</v>
      </c>
      <c r="F259" t="str">
        <f t="shared" si="62"/>
        <v>2.42492492492179-66081.4829362945i</v>
      </c>
      <c r="G259" t="str">
        <f t="shared" si="63"/>
        <v>0.999999999998709-1.13609852173692E-06i</v>
      </c>
      <c r="H259" t="str">
        <f t="shared" si="64"/>
        <v>1129.41186816452+0.327472344253062i</v>
      </c>
      <c r="I259" t="str">
        <f t="shared" si="65"/>
        <v>68.7730382461168-210543.395973583i</v>
      </c>
      <c r="K259" t="str">
        <f t="shared" si="66"/>
        <v>0.0106249981334567-4.44403053708918E-06i</v>
      </c>
      <c r="L259" t="str">
        <f t="shared" si="67"/>
        <v>0.0000444444444444444-25.4027518809451i</v>
      </c>
      <c r="M259" t="e">
        <f t="shared" si="68"/>
        <v>#DIV/0!</v>
      </c>
      <c r="N259">
        <f t="shared" si="69"/>
        <v>90.004930761016695</v>
      </c>
      <c r="O259">
        <f t="shared" si="70"/>
        <v>81.695497773134505</v>
      </c>
      <c r="P259" s="3">
        <f t="shared" si="71"/>
        <v>81.695497773134505</v>
      </c>
      <c r="Q259" s="3">
        <f t="shared" si="72"/>
        <v>-89.995069238983305</v>
      </c>
      <c r="R259">
        <f t="shared" si="73"/>
        <v>90.004930761016695</v>
      </c>
      <c r="S259">
        <f t="shared" si="74"/>
        <v>2.2601961946757485E-3</v>
      </c>
      <c r="T259">
        <f t="shared" si="57"/>
        <v>81.695497773134505</v>
      </c>
    </row>
    <row r="260" spans="1:20" x14ac:dyDescent="0.25">
      <c r="A260">
        <f t="shared" si="58"/>
        <v>14.255196201512447</v>
      </c>
      <c r="B260">
        <f t="shared" si="75"/>
        <v>2.2687849402155162</v>
      </c>
      <c r="C260" t="str">
        <f t="shared" si="59"/>
        <v>1.0460831555281-12109.541386062i</v>
      </c>
      <c r="D260" t="str">
        <f t="shared" si="60"/>
        <v>3.47812499996619-7014.98588591866i</v>
      </c>
      <c r="E260" t="str">
        <f t="shared" si="61"/>
        <v>162.469536809635+0.00169336707697672i</v>
      </c>
      <c r="F260" t="str">
        <f t="shared" si="62"/>
        <v>2.42492492492178-65831.323905475i</v>
      </c>
      <c r="G260" t="str">
        <f t="shared" si="63"/>
        <v>0.999999999998699-1.14041569611952E-06i</v>
      </c>
      <c r="H260" t="str">
        <f t="shared" si="64"/>
        <v>1129.41186895231+0.328716739193268i</v>
      </c>
      <c r="I260" t="str">
        <f t="shared" si="65"/>
        <v>68.7730382574766-209746.359935696i</v>
      </c>
      <c r="K260" t="str">
        <f t="shared" si="66"/>
        <v>0.010624998119244-4.46091784713794E-06i</v>
      </c>
      <c r="L260" t="str">
        <f t="shared" si="67"/>
        <v>0.0000444444444444444-25.3065868509117i</v>
      </c>
      <c r="M260" t="e">
        <f t="shared" si="68"/>
        <v>#DIV/0!</v>
      </c>
      <c r="N260">
        <f t="shared" si="69"/>
        <v>90.004949497901805</v>
      </c>
      <c r="O260">
        <f t="shared" si="70"/>
        <v>81.662553948491677</v>
      </c>
      <c r="P260" s="3">
        <f t="shared" si="71"/>
        <v>81.662553948491677</v>
      </c>
      <c r="Q260" s="3">
        <f t="shared" si="72"/>
        <v>-89.995050502098195</v>
      </c>
      <c r="R260">
        <f t="shared" si="73"/>
        <v>90.004949497901805</v>
      </c>
      <c r="S260">
        <f t="shared" si="74"/>
        <v>2.2687849402155164E-3</v>
      </c>
      <c r="T260">
        <f t="shared" si="57"/>
        <v>81.662553948491677</v>
      </c>
    </row>
    <row r="261" spans="1:20" x14ac:dyDescent="0.25">
      <c r="A261">
        <f t="shared" si="58"/>
        <v>14.309365947078195</v>
      </c>
      <c r="B261">
        <f t="shared" si="75"/>
        <v>2.2774063229883352</v>
      </c>
      <c r="C261" t="str">
        <f t="shared" si="59"/>
        <v>1.04608315436153-12063.6993314584i</v>
      </c>
      <c r="D261" t="str">
        <f t="shared" si="60"/>
        <v>3.47812499996592-6988.42985256148i</v>
      </c>
      <c r="E261" t="str">
        <f t="shared" si="61"/>
        <v>162.469536808476+0.00169980187294719i</v>
      </c>
      <c r="F261" t="str">
        <f t="shared" si="62"/>
        <v>2.42492492492175-65582.1118803505i</v>
      </c>
      <c r="G261" t="str">
        <f t="shared" si="63"/>
        <v>0.999999999998689-1.14474927576476E-06i</v>
      </c>
      <c r="H261" t="str">
        <f t="shared" si="64"/>
        <v>1129.41186974608+0.329965862834611i</v>
      </c>
      <c r="I261" t="str">
        <f t="shared" si="65"/>
        <v>68.7730382689218-208952.341169609i</v>
      </c>
      <c r="K261" t="str">
        <f t="shared" si="66"/>
        <v>0.0106249981049231-4.47786932889632E-06i</v>
      </c>
      <c r="L261" t="str">
        <f t="shared" si="67"/>
        <v>0.0000444444444444444-25.2107858646261i</v>
      </c>
      <c r="M261" t="e">
        <f t="shared" si="68"/>
        <v>#DIV/0!</v>
      </c>
      <c r="N261">
        <f t="shared" si="69"/>
        <v>90.004968305987035</v>
      </c>
      <c r="O261">
        <f t="shared" si="70"/>
        <v>81.629610123866186</v>
      </c>
      <c r="P261" s="3">
        <f t="shared" si="71"/>
        <v>81.629610123866186</v>
      </c>
      <c r="Q261" s="3">
        <f t="shared" si="72"/>
        <v>-89.995031694012965</v>
      </c>
      <c r="R261">
        <f t="shared" si="73"/>
        <v>90.004968305987035</v>
      </c>
      <c r="S261">
        <f t="shared" si="74"/>
        <v>2.2774063229883353E-3</v>
      </c>
      <c r="T261">
        <f t="shared" si="57"/>
        <v>81.629610123866186</v>
      </c>
    </row>
    <row r="262" spans="1:20" x14ac:dyDescent="0.25">
      <c r="A262">
        <f t="shared" si="58"/>
        <v>14.363741537677093</v>
      </c>
      <c r="B262">
        <f t="shared" si="75"/>
        <v>2.286060467015691</v>
      </c>
      <c r="C262" t="str">
        <f t="shared" si="59"/>
        <v>1.04608315318601-12018.0308172198i</v>
      </c>
      <c r="D262" t="str">
        <f t="shared" si="60"/>
        <v>3.47812499996566-6961.97435011395i</v>
      </c>
      <c r="E262" t="str">
        <f t="shared" si="61"/>
        <v>162.469536807309+0.00170626112115441i</v>
      </c>
      <c r="F262" t="str">
        <f t="shared" si="62"/>
        <v>2.42492492492173-65333.8432759231i</v>
      </c>
      <c r="G262" t="str">
        <f t="shared" si="63"/>
        <v>0.99999999999868-1.14909932301265E-06i</v>
      </c>
      <c r="H262" t="str">
        <f t="shared" si="64"/>
        <v>1129.41187054591+0.331219733146169i</v>
      </c>
      <c r="I262" t="str">
        <f t="shared" si="65"/>
        <v>68.7730382804557-208161.328253103i</v>
      </c>
      <c r="K262" t="str">
        <f t="shared" si="66"/>
        <v>0.0106249980904931-4.49488522621604E-06i</v>
      </c>
      <c r="L262" t="str">
        <f t="shared" si="67"/>
        <v>0.0000444444444444444-25.115347543959i</v>
      </c>
      <c r="M262" t="e">
        <f t="shared" si="68"/>
        <v>#DIV/0!</v>
      </c>
      <c r="N262">
        <f t="shared" si="69"/>
        <v>90.004987185542916</v>
      </c>
      <c r="O262">
        <f t="shared" si="70"/>
        <v>81.596666299258203</v>
      </c>
      <c r="P262" s="3">
        <f t="shared" si="71"/>
        <v>81.596666299258203</v>
      </c>
      <c r="Q262" s="3">
        <f t="shared" si="72"/>
        <v>-89.995012814457084</v>
      </c>
      <c r="R262">
        <f t="shared" si="73"/>
        <v>90.004987185542916</v>
      </c>
      <c r="S262">
        <f t="shared" si="74"/>
        <v>2.2860604670156908E-3</v>
      </c>
      <c r="T262">
        <f t="shared" si="57"/>
        <v>81.596666299258203</v>
      </c>
    </row>
    <row r="263" spans="1:20" x14ac:dyDescent="0.25">
      <c r="A263">
        <f t="shared" si="58"/>
        <v>14.418323755520266</v>
      </c>
      <c r="B263">
        <f t="shared" si="75"/>
        <v>2.2947474967903507</v>
      </c>
      <c r="C263" t="str">
        <f t="shared" si="59"/>
        <v>1.04608315200164-11972.5351863892i</v>
      </c>
      <c r="D263" t="str">
        <f t="shared" si="60"/>
        <v>3.47812499996539-6935.61899800473i</v>
      </c>
      <c r="E263" t="str">
        <f t="shared" si="61"/>
        <v>162.469536806133+0.00171274491451783i</v>
      </c>
      <c r="F263" t="str">
        <f t="shared" si="62"/>
        <v>2.4249249249217-65086.5145207653i</v>
      </c>
      <c r="G263" t="str">
        <f t="shared" si="63"/>
        <v>0.99999999999867-1.15346590044009E-06i</v>
      </c>
      <c r="H263" t="str">
        <f t="shared" si="64"/>
        <v>1129.41187135182+0.332478368165278i</v>
      </c>
      <c r="I263" t="str">
        <f t="shared" si="65"/>
        <v>68.7730382920758-207373.309807187i</v>
      </c>
      <c r="K263" t="str">
        <f t="shared" si="66"/>
        <v>0.0106249980759533-4.51196578387541E-06i</v>
      </c>
      <c r="L263" t="str">
        <f t="shared" si="67"/>
        <v>0.0000444444444444444-25.0202705159982i</v>
      </c>
      <c r="M263" t="e">
        <f t="shared" si="68"/>
        <v>#DIV/0!</v>
      </c>
      <c r="N263">
        <f t="shared" si="69"/>
        <v>90.005006136841004</v>
      </c>
      <c r="O263">
        <f t="shared" si="70"/>
        <v>81.563722474667784</v>
      </c>
      <c r="P263" s="3">
        <f t="shared" si="71"/>
        <v>81.563722474667784</v>
      </c>
      <c r="Q263" s="3">
        <f t="shared" si="72"/>
        <v>-89.994993863158996</v>
      </c>
      <c r="R263">
        <f t="shared" si="73"/>
        <v>90.005006136841004</v>
      </c>
      <c r="S263">
        <f t="shared" si="74"/>
        <v>2.2947474967903508E-3</v>
      </c>
      <c r="T263">
        <f t="shared" si="57"/>
        <v>81.563722474667784</v>
      </c>
    </row>
    <row r="264" spans="1:20" x14ac:dyDescent="0.25">
      <c r="A264">
        <f t="shared" si="58"/>
        <v>14.473113385791242</v>
      </c>
      <c r="B264">
        <f t="shared" si="75"/>
        <v>2.3034675372781539</v>
      </c>
      <c r="C264" t="str">
        <f t="shared" si="59"/>
        <v>1.04608315080824-11927.2117844968i</v>
      </c>
      <c r="D264" t="str">
        <f t="shared" si="60"/>
        <v>3.47812499996515-6909.36341710331i</v>
      </c>
      <c r="E264" t="str">
        <f t="shared" si="61"/>
        <v>162.469536804947+0.00171925334630833i</v>
      </c>
      <c r="F264" t="str">
        <f t="shared" si="62"/>
        <v>2.42492492492168-64840.1220569704i</v>
      </c>
      <c r="G264" t="str">
        <f t="shared" si="63"/>
        <v>0.999999999998659-1.15784907086175E-06i</v>
      </c>
      <c r="H264" t="str">
        <f t="shared" si="64"/>
        <v>1129.41187216387+0.33374178599784i</v>
      </c>
      <c r="I264" t="str">
        <f t="shared" si="65"/>
        <v>68.773038303785-206588.274495955i</v>
      </c>
      <c r="K264" t="str">
        <f t="shared" si="66"/>
        <v>0.0106249980613028-4.52911124758294E-06i</v>
      </c>
      <c r="L264" t="str">
        <f t="shared" si="67"/>
        <v>0.0000444444444444444-24.9255534130287i</v>
      </c>
      <c r="M264" t="e">
        <f t="shared" si="68"/>
        <v>#DIV/0!</v>
      </c>
      <c r="N264">
        <f t="shared" si="69"/>
        <v>90.005025160153963</v>
      </c>
      <c r="O264">
        <f t="shared" si="70"/>
        <v>81.530778650095186</v>
      </c>
      <c r="P264" s="3">
        <f t="shared" si="71"/>
        <v>81.530778650095186</v>
      </c>
      <c r="Q264" s="3">
        <f t="shared" si="72"/>
        <v>-89.994974839846037</v>
      </c>
      <c r="R264">
        <f t="shared" si="73"/>
        <v>90.005025160153963</v>
      </c>
      <c r="S264">
        <f t="shared" si="74"/>
        <v>2.3034675372781538E-3</v>
      </c>
      <c r="T264">
        <f t="shared" si="57"/>
        <v>81.530778650095186</v>
      </c>
    </row>
    <row r="265" spans="1:20" x14ac:dyDescent="0.25">
      <c r="A265">
        <f t="shared" si="58"/>
        <v>14.528111216657248</v>
      </c>
      <c r="B265">
        <f t="shared" si="75"/>
        <v>2.3122207139198108</v>
      </c>
      <c r="C265" t="str">
        <f t="shared" si="59"/>
        <v>1.0460831496057-11882.0599595501i</v>
      </c>
      <c r="D265" t="str">
        <f t="shared" si="60"/>
        <v>3.47812499996489-6883.20722971424i</v>
      </c>
      <c r="E265" t="str">
        <f t="shared" si="61"/>
        <v>162.469536803752+0.00172578651015213i</v>
      </c>
      <c r="F265" t="str">
        <f t="shared" si="62"/>
        <v>2.42492492492166-64594.6623400995i</v>
      </c>
      <c r="G265" t="str">
        <f t="shared" si="63"/>
        <v>0.999999999998649-1.16224889733101E-06i</v>
      </c>
      <c r="H265" t="str">
        <f t="shared" si="64"/>
        <v>1129.4118729821+0.335010004818552i</v>
      </c>
      <c r="I265" t="str">
        <f t="shared" si="65"/>
        <v>68.7730383155836-205806.211026407i</v>
      </c>
      <c r="K265" t="str">
        <f t="shared" si="66"/>
        <v>0.0106249980465407-0.0000045463218639808i</v>
      </c>
      <c r="L265" t="str">
        <f t="shared" si="67"/>
        <v>0.0000444444444444444-24.8311948725132i</v>
      </c>
      <c r="M265" t="e">
        <f t="shared" si="68"/>
        <v>#DIV/0!</v>
      </c>
      <c r="N265">
        <f t="shared" si="69"/>
        <v>90.005044255755422</v>
      </c>
      <c r="O265">
        <f t="shared" si="70"/>
        <v>81.497834825540409</v>
      </c>
      <c r="P265" s="3">
        <f t="shared" si="71"/>
        <v>81.497834825540409</v>
      </c>
      <c r="Q265" s="3">
        <f t="shared" si="72"/>
        <v>-89.994955744244578</v>
      </c>
      <c r="R265">
        <f t="shared" si="73"/>
        <v>90.005044255755422</v>
      </c>
      <c r="S265">
        <f t="shared" si="74"/>
        <v>2.3122207139198107E-3</v>
      </c>
      <c r="T265">
        <f t="shared" si="57"/>
        <v>81.497834825540409</v>
      </c>
    </row>
    <row r="266" spans="1:20" x14ac:dyDescent="0.25">
      <c r="A266">
        <f t="shared" si="58"/>
        <v>14.583318039280547</v>
      </c>
      <c r="B266">
        <f t="shared" si="75"/>
        <v>2.3210071526327063</v>
      </c>
      <c r="C266" t="str">
        <f t="shared" si="59"/>
        <v>1.04608314839403-11837.079062025i</v>
      </c>
      <c r="D266" t="str">
        <f t="shared" si="60"/>
        <v>3.47812499996461-6857.15005957204i</v>
      </c>
      <c r="E266" t="str">
        <f t="shared" si="61"/>
        <v>162.469536802548+0.00173234450003213i</v>
      </c>
      <c r="F266" t="str">
        <f t="shared" si="62"/>
        <v>2.42492492492163-64350.1318391322i</v>
      </c>
      <c r="G266" t="str">
        <f t="shared" si="63"/>
        <v>0.999999999998639-1.16666544314085E-06i</v>
      </c>
      <c r="H266" t="str">
        <f t="shared" si="64"/>
        <v>1129.41187380656+0.336283042871171i</v>
      </c>
      <c r="I266" t="str">
        <f t="shared" si="65"/>
        <v>68.7730383274719-205027.108148298i</v>
      </c>
      <c r="K266" t="str">
        <f t="shared" si="66"/>
        <v>0.0106249980316662-4.56359788064838E-06i</v>
      </c>
      <c r="L266" t="str">
        <f t="shared" si="67"/>
        <v>0.0000444444444444444-24.7371935370723i</v>
      </c>
      <c r="M266" t="e">
        <f t="shared" si="68"/>
        <v>#DIV/0!</v>
      </c>
      <c r="N266">
        <f t="shared" si="69"/>
        <v>90.005063423920078</v>
      </c>
      <c r="O266">
        <f t="shared" si="70"/>
        <v>81.464891001003622</v>
      </c>
      <c r="P266" s="3">
        <f t="shared" si="71"/>
        <v>81.464891001003622</v>
      </c>
      <c r="Q266" s="3">
        <f t="shared" si="72"/>
        <v>-89.994936576079922</v>
      </c>
      <c r="R266">
        <f t="shared" si="73"/>
        <v>90.005063423920078</v>
      </c>
      <c r="S266">
        <f t="shared" si="74"/>
        <v>2.3210071526327063E-3</v>
      </c>
      <c r="T266">
        <f t="shared" si="57"/>
        <v>81.464891001003622</v>
      </c>
    </row>
    <row r="267" spans="1:20" x14ac:dyDescent="0.25">
      <c r="A267">
        <f t="shared" si="58"/>
        <v>14.638734647829814</v>
      </c>
      <c r="B267">
        <f t="shared" si="75"/>
        <v>2.3298269798127107</v>
      </c>
      <c r="C267" t="str">
        <f t="shared" si="59"/>
        <v>1.04608314717312-11792.2684448562i</v>
      </c>
      <c r="D267" t="str">
        <f t="shared" si="60"/>
        <v>3.47812499996434-6831.19153183553i</v>
      </c>
      <c r="E267" t="str">
        <f t="shared" si="61"/>
        <v>162.469536801336+0.0017389274102861i</v>
      </c>
      <c r="F267" t="str">
        <f t="shared" si="62"/>
        <v>2.4249249249216-64106.5270364152i</v>
      </c>
      <c r="G267" t="str">
        <f t="shared" si="63"/>
        <v>0.999999999998628-1.17109877182478E-06i</v>
      </c>
      <c r="H267" t="str">
        <f t="shared" si="64"/>
        <v>1129.41187463731+0.337560918468783i</v>
      </c>
      <c r="I267" t="str">
        <f t="shared" si="65"/>
        <v>68.7730383394508-204250.954653974i</v>
      </c>
      <c r="K267" t="str">
        <f t="shared" si="66"/>
        <v>0.0106249980166784-4.58093954610587E-06i</v>
      </c>
      <c r="L267" t="str">
        <f t="shared" si="67"/>
        <v>0.0000444444444444444-24.6435480544654i</v>
      </c>
      <c r="M267" t="e">
        <f t="shared" si="68"/>
        <v>#DIV/0!</v>
      </c>
      <c r="N267">
        <f t="shared" si="69"/>
        <v>90.005082664923705</v>
      </c>
      <c r="O267">
        <f t="shared" si="70"/>
        <v>81.431947176484982</v>
      </c>
      <c r="P267" s="3">
        <f t="shared" si="71"/>
        <v>81.431947176484982</v>
      </c>
      <c r="Q267" s="3">
        <f t="shared" si="72"/>
        <v>-89.994917335076295</v>
      </c>
      <c r="R267">
        <f t="shared" si="73"/>
        <v>90.005082664923705</v>
      </c>
      <c r="S267">
        <f t="shared" si="74"/>
        <v>2.3298269798127107E-3</v>
      </c>
      <c r="T267">
        <f t="shared" si="57"/>
        <v>81.431947176484982</v>
      </c>
    </row>
    <row r="268" spans="1:20" x14ac:dyDescent="0.25">
      <c r="A268">
        <f t="shared" si="58"/>
        <v>14.694361839491567</v>
      </c>
      <c r="B268">
        <f t="shared" si="75"/>
        <v>2.3386803223359989</v>
      </c>
      <c r="C268" t="str">
        <f t="shared" si="59"/>
        <v>1.04608314594295-11747.6274634281i</v>
      </c>
      <c r="D268" t="str">
        <f t="shared" si="60"/>
        <v>3.47812499996406-6805.3312730826i</v>
      </c>
      <c r="E268" t="str">
        <f t="shared" si="61"/>
        <v>162.469536800114+0.00174553533561214i</v>
      </c>
      <c r="F268" t="str">
        <f t="shared" si="62"/>
        <v>2.42492492492157-63863.8444276117i</v>
      </c>
      <c r="G268" t="str">
        <f t="shared" si="63"/>
        <v>0.999999999998618-1.17554894715771E-06i</v>
      </c>
      <c r="H268" t="str">
        <f t="shared" si="64"/>
        <v>1129.41187547437+0.338843649994056i</v>
      </c>
      <c r="I268" t="str">
        <f t="shared" si="65"/>
        <v>68.7730383515194-203477.739378201i</v>
      </c>
      <c r="K268" t="str">
        <f t="shared" si="66"/>
        <v>0.0106249980015766-4.59834710981786E-06i</v>
      </c>
      <c r="L268" t="str">
        <f t="shared" si="67"/>
        <v>0.0000444444444444444-24.5502570775706i</v>
      </c>
      <c r="M268" t="e">
        <f t="shared" si="68"/>
        <v>#DIV/0!</v>
      </c>
      <c r="N268">
        <f t="shared" si="69"/>
        <v>90.005101979043047</v>
      </c>
      <c r="O268">
        <f t="shared" si="70"/>
        <v>81.399003351984774</v>
      </c>
      <c r="P268" s="3">
        <f t="shared" si="71"/>
        <v>81.399003351984774</v>
      </c>
      <c r="Q268" s="3">
        <f t="shared" si="72"/>
        <v>-89.994898020956953</v>
      </c>
      <c r="R268">
        <f t="shared" si="73"/>
        <v>90.005101979043047</v>
      </c>
      <c r="S268">
        <f t="shared" si="74"/>
        <v>2.3386803223359987E-3</v>
      </c>
      <c r="T268">
        <f t="shared" si="57"/>
        <v>81.399003351984774</v>
      </c>
    </row>
    <row r="269" spans="1:20" x14ac:dyDescent="0.25">
      <c r="A269">
        <f t="shared" si="58"/>
        <v>14.750200414481634</v>
      </c>
      <c r="B269">
        <f t="shared" si="75"/>
        <v>2.3475673075608756</v>
      </c>
      <c r="C269" t="str">
        <f t="shared" si="59"/>
        <v>1.04608314470339-11703.1554755648i</v>
      </c>
      <c r="D269" t="str">
        <f t="shared" si="60"/>
        <v>3.4781249999638-6779.56891130481i</v>
      </c>
      <c r="E269" t="str">
        <f t="shared" si="61"/>
        <v>162.469536798882+0.00175216837106842i</v>
      </c>
      <c r="F269" t="str">
        <f t="shared" si="62"/>
        <v>2.42492492492155-63622.0805216515i</v>
      </c>
      <c r="G269" t="str">
        <f t="shared" si="63"/>
        <v>0.999999999998608-1.18001603315689E-06i</v>
      </c>
      <c r="H269" t="str">
        <f t="shared" si="64"/>
        <v>1129.41187631781+0.340131255899533i</v>
      </c>
      <c r="I269" t="str">
        <f t="shared" si="65"/>
        <v>68.7730383636818-202707.451198026i</v>
      </c>
      <c r="K269" t="str">
        <f t="shared" si="66"/>
        <v>0.0106249979863597-4.61582082219684E-06i</v>
      </c>
      <c r="L269" t="str">
        <f t="shared" si="67"/>
        <v>0.0000444444444444444-24.457319264366i</v>
      </c>
      <c r="M269" t="e">
        <f t="shared" si="68"/>
        <v>#DIV/0!</v>
      </c>
      <c r="N269">
        <f t="shared" si="69"/>
        <v>90.00512136655594</v>
      </c>
      <c r="O269">
        <f t="shared" si="70"/>
        <v>81.366059527502841</v>
      </c>
      <c r="P269" s="3">
        <f t="shared" si="71"/>
        <v>81.366059527502841</v>
      </c>
      <c r="Q269" s="3">
        <f t="shared" si="72"/>
        <v>-89.99487863344406</v>
      </c>
      <c r="R269">
        <f t="shared" si="73"/>
        <v>90.00512136655594</v>
      </c>
      <c r="S269">
        <f t="shared" si="74"/>
        <v>2.3475673075608757E-3</v>
      </c>
      <c r="T269">
        <f t="shared" si="57"/>
        <v>81.366059527502841</v>
      </c>
    </row>
    <row r="270" spans="1:20" x14ac:dyDescent="0.25">
      <c r="A270">
        <f t="shared" si="58"/>
        <v>14.806251176056666</v>
      </c>
      <c r="B270">
        <f t="shared" si="75"/>
        <v>2.356488063329607</v>
      </c>
      <c r="C270" t="str">
        <f t="shared" si="59"/>
        <v>1.04608314345438-11658.8518415222i</v>
      </c>
      <c r="D270" t="str">
        <f t="shared" si="60"/>
        <v>3.4781249999635-6753.9040759018i</v>
      </c>
      <c r="E270" t="str">
        <f t="shared" si="61"/>
        <v>162.469536797642+0.00175882661207245i</v>
      </c>
      <c r="F270" t="str">
        <f t="shared" si="62"/>
        <v>2.42492492492152-63381.2318406784i</v>
      </c>
      <c r="G270" t="str">
        <f t="shared" si="63"/>
        <v>0.999999999998597-1.18450009408287E-06i</v>
      </c>
      <c r="H270" t="str">
        <f t="shared" si="64"/>
        <v>1129.41187716767+0.341423754707855i</v>
      </c>
      <c r="I270" t="str">
        <f t="shared" si="65"/>
        <v>68.7730383759357-201940.079032586i</v>
      </c>
      <c r="K270" t="str">
        <f t="shared" si="66"/>
        <v>0.010624997971027-4.63336093460691E-06i</v>
      </c>
      <c r="L270" t="str">
        <f t="shared" si="67"/>
        <v>0.0000444444444444444-24.3647332779099i</v>
      </c>
      <c r="M270" t="e">
        <f t="shared" si="68"/>
        <v>#DIV/0!</v>
      </c>
      <c r="N270">
        <f t="shared" si="69"/>
        <v>90.005140827741329</v>
      </c>
      <c r="O270">
        <f t="shared" si="70"/>
        <v>81.333115703039567</v>
      </c>
      <c r="P270" s="3">
        <f t="shared" si="71"/>
        <v>81.333115703039567</v>
      </c>
      <c r="Q270" s="3">
        <f t="shared" si="72"/>
        <v>-89.994859172258671</v>
      </c>
      <c r="R270">
        <f t="shared" si="73"/>
        <v>90.005140827741329</v>
      </c>
      <c r="S270">
        <f t="shared" si="74"/>
        <v>2.3564880633296071E-3</v>
      </c>
      <c r="T270">
        <f t="shared" si="57"/>
        <v>81.333115703039567</v>
      </c>
    </row>
    <row r="271" spans="1:20" x14ac:dyDescent="0.25">
      <c r="A271">
        <f t="shared" si="58"/>
        <v>14.862514930525681</v>
      </c>
      <c r="B271">
        <f t="shared" si="75"/>
        <v>2.3654427179702595</v>
      </c>
      <c r="C271" t="str">
        <f t="shared" si="59"/>
        <v>1.04608314219585-11614.7159239775i</v>
      </c>
      <c r="D271" t="str">
        <f t="shared" si="60"/>
        <v>3.47812499996323-6728.33639767641i</v>
      </c>
      <c r="E271" t="str">
        <f t="shared" si="61"/>
        <v>162.469536796392+0.00176551015440576i</v>
      </c>
      <c r="F271" t="str">
        <f t="shared" si="62"/>
        <v>2.42492492492149-63141.2949200043i</v>
      </c>
      <c r="G271" t="str">
        <f t="shared" si="63"/>
        <v>0.999999999998586-1.18900119444037E-06i</v>
      </c>
      <c r="H271" t="str">
        <f t="shared" si="64"/>
        <v>1129.411878024+0.342721165012062i</v>
      </c>
      <c r="I271" t="str">
        <f t="shared" si="65"/>
        <v>68.7730383882836-201175.611842981i</v>
      </c>
      <c r="K271" t="str">
        <f t="shared" si="66"/>
        <v>0.0106249979555775-0.0000046509676993673i</v>
      </c>
      <c r="L271" t="str">
        <f t="shared" si="67"/>
        <v>0.0000444444444444444-24.2724977863219i</v>
      </c>
      <c r="M271" t="e">
        <f t="shared" si="68"/>
        <v>#DIV/0!</v>
      </c>
      <c r="N271">
        <f t="shared" si="69"/>
        <v>90.005160362879124</v>
      </c>
      <c r="O271">
        <f t="shared" si="70"/>
        <v>81.300171878595009</v>
      </c>
      <c r="P271" s="3">
        <f t="shared" si="71"/>
        <v>81.300171878595009</v>
      </c>
      <c r="Q271" s="3">
        <f t="shared" si="72"/>
        <v>-89.994839637120876</v>
      </c>
      <c r="R271">
        <f t="shared" si="73"/>
        <v>90.005160362879124</v>
      </c>
      <c r="S271">
        <f t="shared" si="74"/>
        <v>2.3654427179702594E-3</v>
      </c>
      <c r="T271">
        <f t="shared" si="57"/>
        <v>81.300171878595009</v>
      </c>
    </row>
    <row r="272" spans="1:20" x14ac:dyDescent="0.25">
      <c r="A272">
        <f t="shared" si="58"/>
        <v>14.918992487261679</v>
      </c>
      <c r="B272">
        <f t="shared" si="75"/>
        <v>2.3744314002985467</v>
      </c>
      <c r="C272" t="str">
        <f t="shared" si="59"/>
        <v>1.04608314092771-11570.7470880205i</v>
      </c>
      <c r="D272" t="str">
        <f t="shared" si="60"/>
        <v>3.47812499996295-6702.86550882897i</v>
      </c>
      <c r="E272" t="str">
        <f t="shared" si="61"/>
        <v>162.469536795132+0.00177221909421406i</v>
      </c>
      <c r="F272" t="str">
        <f t="shared" si="62"/>
        <v>2.42492492492147-62902.2663080556i</v>
      </c>
      <c r="G272" t="str">
        <f t="shared" si="63"/>
        <v>0.999999999998576-1.19351939897923E-06i</v>
      </c>
      <c r="H272" t="str">
        <f t="shared" si="64"/>
        <v>1129.41187888686+0.344023505475843i</v>
      </c>
      <c r="I272" t="str">
        <f t="shared" si="65"/>
        <v>68.7730384007261-200414.038632093i</v>
      </c>
      <c r="K272" t="str">
        <f t="shared" si="66"/>
        <v>0.0106249979400103-4.66864136975605E-06i</v>
      </c>
      <c r="L272" t="str">
        <f t="shared" si="67"/>
        <v>0.0000444444444444444-24.1806114627634i</v>
      </c>
      <c r="M272" t="e">
        <f t="shared" si="68"/>
        <v>#DIV/0!</v>
      </c>
      <c r="N272">
        <f t="shared" si="69"/>
        <v>90.005179972250332</v>
      </c>
      <c r="O272">
        <f t="shared" si="70"/>
        <v>81.267228054169166</v>
      </c>
      <c r="P272" s="3">
        <f t="shared" si="71"/>
        <v>81.267228054169166</v>
      </c>
      <c r="Q272" s="3">
        <f t="shared" si="72"/>
        <v>-89.994820027749668</v>
      </c>
      <c r="R272">
        <f t="shared" si="73"/>
        <v>90.005179972250332</v>
      </c>
      <c r="S272">
        <f t="shared" si="74"/>
        <v>2.3744314002985467E-3</v>
      </c>
      <c r="T272">
        <f t="shared" si="57"/>
        <v>81.267228054169166</v>
      </c>
    </row>
    <row r="273" spans="1:20" x14ac:dyDescent="0.25">
      <c r="A273">
        <f t="shared" si="58"/>
        <v>14.975684658713275</v>
      </c>
      <c r="B273">
        <f t="shared" si="75"/>
        <v>2.3834542396196814</v>
      </c>
      <c r="C273" t="str">
        <f t="shared" si="59"/>
        <v>1.04608313965003-11526.9447011452i</v>
      </c>
      <c r="D273" t="str">
        <f t="shared" si="60"/>
        <v>3.47812499996267-6677.49104295218i</v>
      </c>
      <c r="E273" t="str">
        <f t="shared" si="61"/>
        <v>162.469536793863+0.00177895352800803i</v>
      </c>
      <c r="F273" t="str">
        <f t="shared" si="62"/>
        <v>2.42492492492144-62664.1425663256i</v>
      </c>
      <c r="G273" t="str">
        <f t="shared" si="63"/>
        <v>0.999999999998565-1.19805477269534E-06i</v>
      </c>
      <c r="H273" t="str">
        <f t="shared" si="64"/>
        <v>1129.41187975628+0.3453307948338i</v>
      </c>
      <c r="I273" t="str">
        <f t="shared" si="65"/>
        <v>68.773038413262-199655.348444433i</v>
      </c>
      <c r="K273" t="str">
        <f t="shared" si="66"/>
        <v>0.0106249979243247-4.68638220001369E-06i</v>
      </c>
      <c r="L273" t="str">
        <f t="shared" si="67"/>
        <v>0.0000444444444444444-24.0890729854188i</v>
      </c>
      <c r="M273" t="e">
        <f t="shared" si="68"/>
        <v>#DIV/0!</v>
      </c>
      <c r="N273">
        <f t="shared" si="69"/>
        <v>90.00519965613708</v>
      </c>
      <c r="O273">
        <f t="shared" si="70"/>
        <v>81.234284229762494</v>
      </c>
      <c r="P273" s="3">
        <f t="shared" si="71"/>
        <v>81.234284229762494</v>
      </c>
      <c r="Q273" s="3">
        <f t="shared" si="72"/>
        <v>-89.99480034386292</v>
      </c>
      <c r="R273">
        <f t="shared" si="73"/>
        <v>90.00519965613708</v>
      </c>
      <c r="S273">
        <f t="shared" si="74"/>
        <v>2.3834542396196814E-3</v>
      </c>
      <c r="T273">
        <f t="shared" si="57"/>
        <v>81.234284229762494</v>
      </c>
    </row>
    <row r="274" spans="1:20" x14ac:dyDescent="0.25">
      <c r="A274">
        <f t="shared" si="58"/>
        <v>15.032592260416385</v>
      </c>
      <c r="B274">
        <f t="shared" si="75"/>
        <v>2.3925113657302362</v>
      </c>
      <c r="C274" t="str">
        <f t="shared" si="59"/>
        <v>1.04608313836256-11483.3081332392i</v>
      </c>
      <c r="D274" t="str">
        <f t="shared" si="60"/>
        <v>3.47812499996239-6652.21263502584i</v>
      </c>
      <c r="E274" t="str">
        <f t="shared" si="61"/>
        <v>162.469536792584+0.00178571355266416i</v>
      </c>
      <c r="F274" t="str">
        <f t="shared" si="62"/>
        <v>2.42492492492142-62426.9202693243i</v>
      </c>
      <c r="G274" t="str">
        <f t="shared" si="63"/>
        <v>0.999999999998554-1.20260738083157E-06i</v>
      </c>
      <c r="H274" t="str">
        <f t="shared" si="64"/>
        <v>1129.41188063233+0.346643051891744i</v>
      </c>
      <c r="I274" t="str">
        <f t="shared" si="65"/>
        <v>68.7730384258938-198899.530365992i</v>
      </c>
      <c r="K274" t="str">
        <f t="shared" si="66"/>
        <v>0.0106249979085196-0.0000047041904453468i</v>
      </c>
      <c r="L274" t="str">
        <f t="shared" si="67"/>
        <v>0.0000444444444444444-23.9978810374764i</v>
      </c>
      <c r="M274" t="e">
        <f t="shared" si="68"/>
        <v>#DIV/0!</v>
      </c>
      <c r="N274">
        <f t="shared" si="69"/>
        <v>90.00521941482252</v>
      </c>
      <c r="O274">
        <f t="shared" si="70"/>
        <v>81.201340405374921</v>
      </c>
      <c r="P274" s="3">
        <f t="shared" si="71"/>
        <v>81.201340405374921</v>
      </c>
      <c r="Q274" s="3">
        <f t="shared" si="72"/>
        <v>-89.99478058517748</v>
      </c>
      <c r="R274">
        <f t="shared" si="73"/>
        <v>90.00521941482252</v>
      </c>
      <c r="S274">
        <f t="shared" si="74"/>
        <v>2.392511365730236E-3</v>
      </c>
      <c r="T274">
        <f t="shared" si="57"/>
        <v>81.201340405374921</v>
      </c>
    </row>
    <row r="275" spans="1:20" x14ac:dyDescent="0.25">
      <c r="A275">
        <f t="shared" si="58"/>
        <v>15.089716111005968</v>
      </c>
      <c r="B275">
        <f t="shared" si="75"/>
        <v>2.4016029089200113</v>
      </c>
      <c r="C275" t="str">
        <f t="shared" si="59"/>
        <v>1.04608313706524-11439.8367565758i</v>
      </c>
      <c r="D275" t="str">
        <f t="shared" si="60"/>
        <v>3.4781249999621-6627.02992141156i</v>
      </c>
      <c r="E275" t="str">
        <f t="shared" si="61"/>
        <v>162.469536791295+0.00179249926542831i</v>
      </c>
      <c r="F275" t="str">
        <f t="shared" si="62"/>
        <v>2.42492492492139-62190.5960045293i</v>
      </c>
      <c r="G275" t="str">
        <f t="shared" si="63"/>
        <v>0.999999999998543-1.20717728887872E-06i</v>
      </c>
      <c r="H275" t="str">
        <f t="shared" si="64"/>
        <v>1129.41188151505+0.347960295526943i</v>
      </c>
      <c r="I275" t="str">
        <f t="shared" si="65"/>
        <v>68.7730384386226-198146.57352407i</v>
      </c>
      <c r="K275" t="str">
        <f t="shared" si="66"/>
        <v>0.0106249978925941-4.72206636193176E-06i</v>
      </c>
      <c r="L275" t="str">
        <f t="shared" si="67"/>
        <v>0.0000444444444444444-23.9070343071094i</v>
      </c>
      <c r="M275" t="e">
        <f t="shared" si="68"/>
        <v>#DIV/0!</v>
      </c>
      <c r="N275">
        <f t="shared" si="69"/>
        <v>90.005239248590854</v>
      </c>
      <c r="O275">
        <f t="shared" si="70"/>
        <v>81.168396581006519</v>
      </c>
      <c r="P275" s="3">
        <f t="shared" si="71"/>
        <v>81.168396581006519</v>
      </c>
      <c r="Q275" s="3">
        <f t="shared" si="72"/>
        <v>-89.994760751409146</v>
      </c>
      <c r="R275">
        <f t="shared" si="73"/>
        <v>90.005239248590854</v>
      </c>
      <c r="S275">
        <f t="shared" si="74"/>
        <v>2.4016029089200114E-3</v>
      </c>
      <c r="T275">
        <f t="shared" si="57"/>
        <v>81.168396581006519</v>
      </c>
    </row>
    <row r="276" spans="1:20" x14ac:dyDescent="0.25">
      <c r="A276">
        <f t="shared" si="58"/>
        <v>15.147057032227792</v>
      </c>
      <c r="B276">
        <f t="shared" si="75"/>
        <v>2.4107289999739074</v>
      </c>
      <c r="C276" t="str">
        <f t="shared" si="59"/>
        <v>1.04608313575806-11396.529945805i</v>
      </c>
      <c r="D276" t="str">
        <f t="shared" si="60"/>
        <v>3.47812499996181-6601.94253984757i</v>
      </c>
      <c r="E276" t="str">
        <f t="shared" si="61"/>
        <v>162.469536789998+0.00179931076391504i</v>
      </c>
      <c r="F276" t="str">
        <f t="shared" si="62"/>
        <v>2.42492492492136-61955.1663723367i</v>
      </c>
      <c r="G276" t="str">
        <f t="shared" si="63"/>
        <v>0.999999999998532-1.21176456257644E-06i</v>
      </c>
      <c r="H276" t="str">
        <f t="shared" si="64"/>
        <v>1129.41188240448+0.349282544688386i</v>
      </c>
      <c r="I276" t="str">
        <f t="shared" si="65"/>
        <v>68.7730384514473-197396.467087128i</v>
      </c>
      <c r="K276" t="str">
        <f t="shared" si="66"/>
        <v>0.0106249978765474-4.74001020691842E-06i</v>
      </c>
      <c r="L276" t="str">
        <f t="shared" si="67"/>
        <v>0.0000444444444444444-23.8165314874571i</v>
      </c>
      <c r="M276" t="e">
        <f t="shared" si="68"/>
        <v>#DIV/0!</v>
      </c>
      <c r="N276">
        <f t="shared" si="69"/>
        <v>90.005259157727423</v>
      </c>
      <c r="O276">
        <f t="shared" si="70"/>
        <v>81.135452756657713</v>
      </c>
      <c r="P276" s="3">
        <f t="shared" si="71"/>
        <v>81.135452756657713</v>
      </c>
      <c r="Q276" s="3">
        <f t="shared" si="72"/>
        <v>-89.994740842272577</v>
      </c>
      <c r="R276">
        <f t="shared" si="73"/>
        <v>90.005259157727423</v>
      </c>
      <c r="S276">
        <f t="shared" si="74"/>
        <v>2.4107289999739075E-3</v>
      </c>
      <c r="T276">
        <f t="shared" si="57"/>
        <v>81.135452756657713</v>
      </c>
    </row>
    <row r="277" spans="1:20" x14ac:dyDescent="0.25">
      <c r="A277">
        <f t="shared" si="58"/>
        <v>15.204615848950258</v>
      </c>
      <c r="B277">
        <f t="shared" si="75"/>
        <v>2.4198897701738082</v>
      </c>
      <c r="C277" t="str">
        <f t="shared" si="59"/>
        <v>1.04608313444092-11353.3870779433i</v>
      </c>
      <c r="D277" t="str">
        <f t="shared" si="60"/>
        <v>3.47812499996151-6576.95012944342i</v>
      </c>
      <c r="E277" t="str">
        <f t="shared" si="61"/>
        <v>162.469536788688+0.00180614814611119i</v>
      </c>
      <c r="F277" t="str">
        <f t="shared" si="62"/>
        <v>2.42492492492133-61720.6279860121i</v>
      </c>
      <c r="G277" t="str">
        <f t="shared" si="63"/>
        <v>0.999999999998521-1.21636926791422E-06i</v>
      </c>
      <c r="H277" t="str">
        <f t="shared" si="64"/>
        <v>1129.41188330069+0.350609818397086i</v>
      </c>
      <c r="I277" t="str">
        <f t="shared" si="65"/>
        <v>68.7730384643703-196649.200264638i</v>
      </c>
      <c r="K277" t="str">
        <f t="shared" si="66"/>
        <v>0.0106249978603785-4.75802223843378E-06i</v>
      </c>
      <c r="L277" t="str">
        <f t="shared" si="67"/>
        <v>0.0000444444444444444-23.7263712766059i</v>
      </c>
      <c r="M277" t="e">
        <f t="shared" si="68"/>
        <v>#DIV/0!</v>
      </c>
      <c r="N277">
        <f t="shared" si="69"/>
        <v>90.005279142518631</v>
      </c>
      <c r="O277">
        <f t="shared" si="70"/>
        <v>81.10250893232832</v>
      </c>
      <c r="P277" s="3">
        <f t="shared" si="71"/>
        <v>81.10250893232832</v>
      </c>
      <c r="Q277" s="3">
        <f t="shared" si="72"/>
        <v>-89.994720857481369</v>
      </c>
      <c r="R277">
        <f t="shared" si="73"/>
        <v>90.005279142518631</v>
      </c>
      <c r="S277">
        <f t="shared" si="74"/>
        <v>2.4198897701738081E-3</v>
      </c>
      <c r="T277">
        <f t="shared" si="57"/>
        <v>81.10250893232832</v>
      </c>
    </row>
    <row r="278" spans="1:20" x14ac:dyDescent="0.25">
      <c r="A278">
        <f t="shared" si="58"/>
        <v>15.262393389176269</v>
      </c>
      <c r="B278">
        <f t="shared" si="75"/>
        <v>2.4290853513004689</v>
      </c>
      <c r="C278" t="str">
        <f t="shared" si="59"/>
        <v>1.0460831331138-11310.4075323666i</v>
      </c>
      <c r="D278" t="str">
        <f t="shared" si="60"/>
        <v>3.47812499996122-6552.05233067495i</v>
      </c>
      <c r="E278" t="str">
        <f t="shared" si="61"/>
        <v>162.46953678737+0.00181301151037447i</v>
      </c>
      <c r="F278" t="str">
        <f t="shared" si="62"/>
        <v>2.42492492492131-61486.9774716424i</v>
      </c>
      <c r="G278" t="str">
        <f t="shared" si="63"/>
        <v>0.999999999998509-1.22099147113228E-06i</v>
      </c>
      <c r="H278" t="str">
        <f t="shared" si="64"/>
        <v>1129.41188420372+0.351942135746319i</v>
      </c>
      <c r="I278" t="str">
        <f t="shared" si="65"/>
        <v>68.7730384773911-195904.762306913i</v>
      </c>
      <c r="K278" t="str">
        <f t="shared" si="66"/>
        <v>0.0106249978440865-4.77610271558567E-06i</v>
      </c>
      <c r="L278" t="str">
        <f t="shared" si="67"/>
        <v>0.0000444444444444444-23.6365523775712i</v>
      </c>
      <c r="M278" t="e">
        <f t="shared" si="68"/>
        <v>#DIV/0!</v>
      </c>
      <c r="N278">
        <f t="shared" si="69"/>
        <v>90.005299203251951</v>
      </c>
      <c r="O278">
        <f t="shared" si="70"/>
        <v>81.06956510801885</v>
      </c>
      <c r="P278" s="3">
        <f t="shared" si="71"/>
        <v>81.06956510801885</v>
      </c>
      <c r="Q278" s="3">
        <f t="shared" si="72"/>
        <v>-89.994700796748049</v>
      </c>
      <c r="R278">
        <f t="shared" si="73"/>
        <v>90.005299203251951</v>
      </c>
      <c r="S278">
        <f t="shared" si="74"/>
        <v>2.4290853513004688E-3</v>
      </c>
      <c r="T278">
        <f t="shared" si="57"/>
        <v>81.06956510801885</v>
      </c>
    </row>
    <row r="279" spans="1:20" x14ac:dyDescent="0.25">
      <c r="A279">
        <f t="shared" si="58"/>
        <v>15.320390484055139</v>
      </c>
      <c r="B279">
        <f t="shared" si="75"/>
        <v>2.4383158756354106</v>
      </c>
      <c r="C279" t="str">
        <f t="shared" si="59"/>
        <v>1.04608313177655-11267.5906907993i</v>
      </c>
      <c r="D279" t="str">
        <f t="shared" si="60"/>
        <v>3.47812499996095-6527.24878537896i</v>
      </c>
      <c r="E279" t="str">
        <f t="shared" si="61"/>
        <v>162.469536786042+0.00181990095543673i</v>
      </c>
      <c r="F279" t="str">
        <f t="shared" si="62"/>
        <v>2.42492492492129-61254.2114680865i</v>
      </c>
      <c r="G279" t="str">
        <f t="shared" si="63"/>
        <v>0.999999999998498-1.22563123872257E-06i</v>
      </c>
      <c r="H279" t="str">
        <f t="shared" si="64"/>
        <v>1129.41188511363+0.353279515901935i</v>
      </c>
      <c r="I279" t="str">
        <f t="shared" si="65"/>
        <v>68.7730384905122-195163.142504965i</v>
      </c>
      <c r="K279" t="str">
        <f t="shared" si="66"/>
        <v>0.0106249978276704-0.0000047942518984666i</v>
      </c>
      <c r="L279" t="str">
        <f t="shared" si="67"/>
        <v>0.0000444444444444444-23.5470734982777i</v>
      </c>
      <c r="M279" t="e">
        <f t="shared" si="68"/>
        <v>#DIV/0!</v>
      </c>
      <c r="N279">
        <f t="shared" si="69"/>
        <v>90.005319340215948</v>
      </c>
      <c r="O279">
        <f t="shared" si="70"/>
        <v>81.036621283729176</v>
      </c>
      <c r="P279" s="3">
        <f t="shared" si="71"/>
        <v>81.036621283729176</v>
      </c>
      <c r="Q279" s="3">
        <f t="shared" si="72"/>
        <v>-89.994680659784052</v>
      </c>
      <c r="R279">
        <f t="shared" si="73"/>
        <v>90.005319340215948</v>
      </c>
      <c r="S279">
        <f t="shared" si="74"/>
        <v>2.4383158756354105E-3</v>
      </c>
      <c r="T279">
        <f t="shared" si="57"/>
        <v>81.036621283729176</v>
      </c>
    </row>
    <row r="280" spans="1:20" x14ac:dyDescent="0.25">
      <c r="A280">
        <f t="shared" si="58"/>
        <v>15.378607967894549</v>
      </c>
      <c r="B280">
        <f t="shared" si="75"/>
        <v>2.4475814759628252</v>
      </c>
      <c r="C280" t="str">
        <f t="shared" si="59"/>
        <v>1.0460831304291-11224.9359373069i</v>
      </c>
      <c r="D280" t="str">
        <f t="shared" si="60"/>
        <v>3.47812499996065-6502.53913674808i</v>
      </c>
      <c r="E280" t="str">
        <f t="shared" si="61"/>
        <v>162.469536784704+0.00182681658040554i</v>
      </c>
      <c r="F280" t="str">
        <f t="shared" si="62"/>
        <v>2.42492492492126-61022.3266269268i</v>
      </c>
      <c r="G280" t="str">
        <f t="shared" si="63"/>
        <v>0.999999999998486-0.0000012302886374297i</v>
      </c>
      <c r="H280" t="str">
        <f t="shared" si="64"/>
        <v>1129.41188603048+0.354621978102596i</v>
      </c>
      <c r="I280" t="str">
        <f t="shared" si="65"/>
        <v>68.7730385037327-194424.330190344i</v>
      </c>
      <c r="K280" t="str">
        <f t="shared" si="66"/>
        <v>0.0106249978111293-4.81247004815735E-06i</v>
      </c>
      <c r="L280" t="str">
        <f t="shared" si="67"/>
        <v>0.0000444444444444444-23.4579333515418i</v>
      </c>
      <c r="M280" t="e">
        <f t="shared" si="68"/>
        <v>#DIV/0!</v>
      </c>
      <c r="N280">
        <f t="shared" si="69"/>
        <v>90.00533955370031</v>
      </c>
      <c r="O280">
        <f t="shared" si="70"/>
        <v>81.003677459459539</v>
      </c>
      <c r="P280" s="3">
        <f t="shared" si="71"/>
        <v>81.003677459459539</v>
      </c>
      <c r="Q280" s="3">
        <f t="shared" si="72"/>
        <v>-89.99466044629969</v>
      </c>
      <c r="R280">
        <f t="shared" si="73"/>
        <v>90.00533955370031</v>
      </c>
      <c r="S280">
        <f t="shared" si="74"/>
        <v>2.447581475962825E-3</v>
      </c>
      <c r="T280">
        <f t="shared" si="57"/>
        <v>81.003677459459539</v>
      </c>
    </row>
    <row r="281" spans="1:20" x14ac:dyDescent="0.25">
      <c r="A281">
        <f t="shared" si="58"/>
        <v>15.437046678172548</v>
      </c>
      <c r="B281">
        <f t="shared" si="75"/>
        <v>2.456882285571484</v>
      </c>
      <c r="C281" t="str">
        <f t="shared" si="59"/>
        <v>1.04608312907142-11182.4426582865i</v>
      </c>
      <c r="D281" t="str">
        <f t="shared" si="60"/>
        <v>3.47812499996035-6477.92302932573i</v>
      </c>
      <c r="E281" t="str">
        <f t="shared" si="61"/>
        <v>162.469536783355+0.001833758484764i</v>
      </c>
      <c r="F281" t="str">
        <f t="shared" si="62"/>
        <v>2.42492492492124-60791.3196124223i</v>
      </c>
      <c r="G281" t="str">
        <f t="shared" si="63"/>
        <v>0.999999999998475-1.23496373425192E-06i</v>
      </c>
      <c r="H281" t="str">
        <f t="shared" si="64"/>
        <v>1129.41188695429+0.355969541660075i</v>
      </c>
      <c r="I281" t="str">
        <f t="shared" si="65"/>
        <v>68.773038517053-193688.314734982i</v>
      </c>
      <c r="K281" t="str">
        <f t="shared" si="66"/>
        <v>0.0106249977944623-0.0000048307574267308i</v>
      </c>
      <c r="L281" t="str">
        <f t="shared" si="67"/>
        <v>0.0000444444444444444-23.3691306550527i</v>
      </c>
      <c r="M281" t="e">
        <f t="shared" si="68"/>
        <v>#DIV/0!</v>
      </c>
      <c r="N281">
        <f t="shared" si="69"/>
        <v>90.005359843995819</v>
      </c>
      <c r="O281">
        <f t="shared" si="70"/>
        <v>80.970733635210124</v>
      </c>
      <c r="P281" s="3">
        <f t="shared" si="71"/>
        <v>80.970733635210124</v>
      </c>
      <c r="Q281" s="3">
        <f t="shared" si="72"/>
        <v>-89.994640156004181</v>
      </c>
      <c r="R281">
        <f t="shared" si="73"/>
        <v>90.005359843995819</v>
      </c>
      <c r="S281">
        <f t="shared" si="74"/>
        <v>2.4568822855714841E-3</v>
      </c>
      <c r="T281">
        <f t="shared" si="57"/>
        <v>80.970733635210124</v>
      </c>
    </row>
    <row r="282" spans="1:20" x14ac:dyDescent="0.25">
      <c r="A282">
        <f t="shared" si="58"/>
        <v>15.495707455549606</v>
      </c>
      <c r="B282">
        <f t="shared" si="75"/>
        <v>2.4662184382566559</v>
      </c>
      <c r="C282" t="str">
        <f t="shared" si="59"/>
        <v>1.0460831277034-11140.1102424579i</v>
      </c>
      <c r="D282" t="str">
        <f t="shared" si="60"/>
        <v>3.47812499996004-6453.40010900095i</v>
      </c>
      <c r="E282" t="str">
        <f t="shared" si="61"/>
        <v>162.469536781996+0.00184072676837519i</v>
      </c>
      <c r="F282" t="str">
        <f t="shared" si="62"/>
        <v>2.4249249249212-60561.1871014594i</v>
      </c>
      <c r="G282" t="str">
        <f t="shared" si="63"/>
        <v>0.999999999998463-1.23965659644207E-06i</v>
      </c>
      <c r="H282" t="str">
        <f t="shared" si="64"/>
        <v>1129.41188788514+0.357322225959541i</v>
      </c>
      <c r="I282" t="str">
        <f t="shared" si="65"/>
        <v>68.773038530475-192955.085551054i</v>
      </c>
      <c r="K282" t="str">
        <f t="shared" si="66"/>
        <v>0.0106249977776684-0.0000048491142972558i</v>
      </c>
      <c r="L282" t="str">
        <f t="shared" si="67"/>
        <v>0.0000444444444444444-23.2806641313535i</v>
      </c>
      <c r="M282" t="e">
        <f t="shared" si="68"/>
        <v>#DIV/0!</v>
      </c>
      <c r="N282">
        <f t="shared" si="69"/>
        <v>90.005380211394382</v>
      </c>
      <c r="O282">
        <f t="shared" si="70"/>
        <v>80.93778981098103</v>
      </c>
      <c r="P282" s="3">
        <f t="shared" si="71"/>
        <v>80.93778981098103</v>
      </c>
      <c r="Q282" s="3">
        <f t="shared" si="72"/>
        <v>-89.994619788605618</v>
      </c>
      <c r="R282">
        <f t="shared" si="73"/>
        <v>90.005380211394382</v>
      </c>
      <c r="S282">
        <f t="shared" si="74"/>
        <v>2.4662184382566558E-3</v>
      </c>
      <c r="T282">
        <f t="shared" si="57"/>
        <v>80.93778981098103</v>
      </c>
    </row>
    <row r="283" spans="1:20" x14ac:dyDescent="0.25">
      <c r="A283">
        <f t="shared" si="58"/>
        <v>15.554591143880694</v>
      </c>
      <c r="B283">
        <f t="shared" si="75"/>
        <v>2.4755900683220311</v>
      </c>
      <c r="C283" t="str">
        <f t="shared" si="59"/>
        <v>1.04608312632497-11097.9380808551i</v>
      </c>
      <c r="D283" t="str">
        <f t="shared" si="60"/>
        <v>3.47812499995973-6428.9700230033i</v>
      </c>
      <c r="E283" t="str">
        <f t="shared" si="61"/>
        <v>162.469536780627+0.00184772153147939i</v>
      </c>
      <c r="F283" t="str">
        <f t="shared" si="62"/>
        <v>2.42492492492117-60331.925783505i</v>
      </c>
      <c r="G283" t="str">
        <f t="shared" si="63"/>
        <v>0.999999999998451-1.24436729150853E-06i</v>
      </c>
      <c r="H283" t="str">
        <f t="shared" si="64"/>
        <v>1129.41188882308+0.358680050459813i</v>
      </c>
      <c r="I283" t="str">
        <f t="shared" si="65"/>
        <v>68.7730385439989-192224.632090813i</v>
      </c>
      <c r="K283" t="str">
        <f t="shared" si="66"/>
        <v>0.0106249977607466-4.86754092380068E-06i</v>
      </c>
      <c r="L283" t="str">
        <f t="shared" si="67"/>
        <v>0.0000444444444444444-23.1925325078238i</v>
      </c>
      <c r="M283" t="e">
        <f t="shared" si="68"/>
        <v>#DIV/0!</v>
      </c>
      <c r="N283">
        <f t="shared" si="69"/>
        <v>90.005400656188925</v>
      </c>
      <c r="O283">
        <f t="shared" si="70"/>
        <v>80.904845986772372</v>
      </c>
      <c r="P283" s="3">
        <f t="shared" si="71"/>
        <v>80.904845986772372</v>
      </c>
      <c r="Q283" s="3">
        <f t="shared" si="72"/>
        <v>-89.994599343811075</v>
      </c>
      <c r="R283">
        <f t="shared" si="73"/>
        <v>90.005400656188925</v>
      </c>
      <c r="S283">
        <f t="shared" si="74"/>
        <v>2.4755900683220309E-3</v>
      </c>
      <c r="T283">
        <f t="shared" si="57"/>
        <v>80.904845986772372</v>
      </c>
    </row>
    <row r="284" spans="1:20" x14ac:dyDescent="0.25">
      <c r="A284">
        <f t="shared" si="58"/>
        <v>15.613698590227441</v>
      </c>
      <c r="B284">
        <f t="shared" si="75"/>
        <v>2.484997310581655</v>
      </c>
      <c r="C284" t="str">
        <f t="shared" si="59"/>
        <v>1.04608312493597-11055.9255668174i</v>
      </c>
      <c r="D284" t="str">
        <f t="shared" si="60"/>
        <v>3.47812499995943-6404.63241989782i</v>
      </c>
      <c r="E284" t="str">
        <f t="shared" si="61"/>
        <v>162.469536779247+0.00185474287469942i</v>
      </c>
      <c r="F284" t="str">
        <f t="shared" si="62"/>
        <v>2.42492492492115-60103.532360558i</v>
      </c>
      <c r="G284" t="str">
        <f t="shared" si="63"/>
        <v>0.99999999999844-1.24909588721625E-06i</v>
      </c>
      <c r="H284" t="str">
        <f t="shared" si="64"/>
        <v>1129.41188976817+0.360043034693672i</v>
      </c>
      <c r="I284" t="str">
        <f t="shared" si="65"/>
        <v>68.7730385576277-191496.94384644i</v>
      </c>
      <c r="K284" t="str">
        <f t="shared" si="66"/>
        <v>0.0106249977436959-4.88603757143739E-06i</v>
      </c>
      <c r="L284" t="str">
        <f t="shared" si="67"/>
        <v>0.0000444444444444444-23.1047345166604i</v>
      </c>
      <c r="M284" t="e">
        <f t="shared" si="68"/>
        <v>#DIV/0!</v>
      </c>
      <c r="N284">
        <f t="shared" si="69"/>
        <v>90.0054211786736</v>
      </c>
      <c r="O284">
        <f t="shared" si="70"/>
        <v>80.871902162584348</v>
      </c>
      <c r="P284" s="3">
        <f t="shared" si="71"/>
        <v>80.871902162584348</v>
      </c>
      <c r="Q284" s="3">
        <f t="shared" si="72"/>
        <v>-89.9945788213264</v>
      </c>
      <c r="R284">
        <f t="shared" si="73"/>
        <v>90.0054211786736</v>
      </c>
      <c r="S284">
        <f t="shared" si="74"/>
        <v>2.4849973105816551E-3</v>
      </c>
      <c r="T284">
        <f t="shared" si="57"/>
        <v>80.871902162584348</v>
      </c>
    </row>
    <row r="285" spans="1:20" x14ac:dyDescent="0.25">
      <c r="A285">
        <f t="shared" si="58"/>
        <v>15.673030644870305</v>
      </c>
      <c r="B285">
        <f t="shared" si="75"/>
        <v>2.4944403003618651</v>
      </c>
      <c r="C285" t="str">
        <f t="shared" si="59"/>
        <v>1.04608312353647-11014.0720959808i</v>
      </c>
      <c r="D285" t="str">
        <f t="shared" si="60"/>
        <v>3.47812499995912-6380.38694957986i</v>
      </c>
      <c r="E285" t="str">
        <f t="shared" si="61"/>
        <v>162.469536777857+0.00186179089903967i</v>
      </c>
      <c r="F285" t="str">
        <f t="shared" si="62"/>
        <v>2.42492492492112-59876.0035471019i</v>
      </c>
      <c r="G285" t="str">
        <f t="shared" si="63"/>
        <v>0.999999999998428-1.25384245158765E-06i</v>
      </c>
      <c r="H285" t="str">
        <f t="shared" si="64"/>
        <v>1129.41189072045+0.361411198268094i</v>
      </c>
      <c r="I285" t="str">
        <f t="shared" si="65"/>
        <v>68.7730385713585-190772.010349892i</v>
      </c>
      <c r="K285" t="str">
        <f t="shared" si="66"/>
        <v>0.0106249977265154-4.90460450624498E-06i</v>
      </c>
      <c r="L285" t="str">
        <f t="shared" si="67"/>
        <v>0.0000444444444444444-23.01726889486i</v>
      </c>
      <c r="M285" t="e">
        <f t="shared" si="68"/>
        <v>#DIV/0!</v>
      </c>
      <c r="N285">
        <f t="shared" si="69"/>
        <v>90.005441779143624</v>
      </c>
      <c r="O285">
        <f t="shared" si="70"/>
        <v>80.8389583384172</v>
      </c>
      <c r="P285" s="3">
        <f t="shared" si="71"/>
        <v>80.8389583384172</v>
      </c>
      <c r="Q285" s="3">
        <f t="shared" si="72"/>
        <v>-89.994558220856376</v>
      </c>
      <c r="R285">
        <f t="shared" si="73"/>
        <v>90.005441779143624</v>
      </c>
      <c r="S285">
        <f t="shared" si="74"/>
        <v>2.4944403003618653E-3</v>
      </c>
      <c r="T285">
        <f t="shared" si="57"/>
        <v>80.8389583384172</v>
      </c>
    </row>
    <row r="286" spans="1:20" x14ac:dyDescent="0.25">
      <c r="A286">
        <f t="shared" si="58"/>
        <v>15.732588161320814</v>
      </c>
      <c r="B286">
        <f t="shared" si="75"/>
        <v>2.5039191735032404</v>
      </c>
      <c r="C286" t="str">
        <f t="shared" si="59"/>
        <v>1.0460831221263-10972.377066269i</v>
      </c>
      <c r="D286" t="str">
        <f t="shared" si="60"/>
        <v>3.47812499995881-6356.23326327023i</v>
      </c>
      <c r="E286" t="str">
        <f t="shared" si="61"/>
        <v>162.469536776456+0.00186886570588843i</v>
      </c>
      <c r="F286" t="str">
        <f t="shared" si="62"/>
        <v>2.42492492492109-59649.3360700589i</v>
      </c>
      <c r="G286" t="str">
        <f t="shared" si="63"/>
        <v>0.999999999998416-1.25860705290368E-06i</v>
      </c>
      <c r="H286" t="str">
        <f t="shared" si="64"/>
        <v>1129.41189167998+0.362784560864586i</v>
      </c>
      <c r="I286" t="str">
        <f t="shared" si="65"/>
        <v>68.7730385851941-190049.821172761i</v>
      </c>
      <c r="K286" t="str">
        <f t="shared" si="66"/>
        <v>0.0106249977092041-4.92324199531372E-06i</v>
      </c>
      <c r="L286" t="str">
        <f t="shared" si="67"/>
        <v>0.0000444444444444444-22.9301343842i</v>
      </c>
      <c r="M286" t="e">
        <f t="shared" si="68"/>
        <v>#DIV/0!</v>
      </c>
      <c r="N286">
        <f t="shared" si="69"/>
        <v>90.005462457895305</v>
      </c>
      <c r="O286">
        <f t="shared" si="70"/>
        <v>80.806014514271013</v>
      </c>
      <c r="P286" s="3">
        <f t="shared" si="71"/>
        <v>80.806014514271013</v>
      </c>
      <c r="Q286" s="3">
        <f t="shared" si="72"/>
        <v>-89.994537542104695</v>
      </c>
      <c r="R286">
        <f t="shared" si="73"/>
        <v>90.005462457895305</v>
      </c>
      <c r="S286">
        <f t="shared" si="74"/>
        <v>2.5039191735032403E-3</v>
      </c>
      <c r="T286">
        <f t="shared" si="57"/>
        <v>80.806014514271013</v>
      </c>
    </row>
    <row r="287" spans="1:20" x14ac:dyDescent="0.25">
      <c r="A287">
        <f t="shared" si="58"/>
        <v>15.792371996333834</v>
      </c>
      <c r="B287">
        <f t="shared" si="75"/>
        <v>2.513434066362553</v>
      </c>
      <c r="C287" t="str">
        <f t="shared" si="59"/>
        <v>1.0460831207054-10930.839877885i</v>
      </c>
      <c r="D287" t="str">
        <f t="shared" si="60"/>
        <v>3.4781249999585-6332.17101351005i</v>
      </c>
      <c r="E287" t="str">
        <f t="shared" si="61"/>
        <v>162.469536775044+0.00187596739701999i</v>
      </c>
      <c r="F287" t="str">
        <f t="shared" si="62"/>
        <v>2.42492492492105-59423.526668741i</v>
      </c>
      <c r="G287" t="str">
        <f t="shared" si="63"/>
        <v>0.999999999998404-1.26338975970469E-06i</v>
      </c>
      <c r="H287" t="str">
        <f t="shared" si="64"/>
        <v>1129.41189264681+0.364163142239438i</v>
      </c>
      <c r="I287" t="str">
        <f t="shared" si="65"/>
        <v>68.7730385991351-189330.365926111i</v>
      </c>
      <c r="K287" t="str">
        <f t="shared" si="66"/>
        <v>0.010624997691761-4.94195030674875E-06i</v>
      </c>
      <c r="L287" t="str">
        <f t="shared" si="67"/>
        <v>0.0000444444444444444-22.8433297312214i</v>
      </c>
      <c r="M287" t="e">
        <f t="shared" si="68"/>
        <v>#DIV/0!</v>
      </c>
      <c r="N287">
        <f t="shared" si="69"/>
        <v>90.005483215226178</v>
      </c>
      <c r="O287">
        <f t="shared" si="70"/>
        <v>80.773070690145957</v>
      </c>
      <c r="P287" s="3">
        <f t="shared" si="71"/>
        <v>80.773070690145957</v>
      </c>
      <c r="Q287" s="3">
        <f t="shared" si="72"/>
        <v>-89.994516784773822</v>
      </c>
      <c r="R287">
        <f t="shared" si="73"/>
        <v>90.005483215226178</v>
      </c>
      <c r="S287">
        <f t="shared" si="74"/>
        <v>2.5134340663625528E-3</v>
      </c>
      <c r="T287">
        <f t="shared" si="57"/>
        <v>80.773070690145957</v>
      </c>
    </row>
    <row r="288" spans="1:20" x14ac:dyDescent="0.25">
      <c r="A288">
        <f t="shared" si="58"/>
        <v>15.852383009919901</v>
      </c>
      <c r="B288">
        <f t="shared" si="75"/>
        <v>2.5229851158147305</v>
      </c>
      <c r="C288" t="str">
        <f t="shared" si="59"/>
        <v>1.0460831192737-10889.4599333025i</v>
      </c>
      <c r="D288" t="str">
        <f t="shared" si="60"/>
        <v>3.47812499995818-6308.19985415574i</v>
      </c>
      <c r="E288" t="str">
        <f t="shared" si="61"/>
        <v>162.469536773623+0.0018830960745941i</v>
      </c>
      <c r="F288" t="str">
        <f t="shared" si="62"/>
        <v>2.42492492492102-59198.5720948039i</v>
      </c>
      <c r="G288" t="str">
        <f t="shared" si="63"/>
        <v>0.999999999998392-1.26819064079155E-06i</v>
      </c>
      <c r="H288" t="str">
        <f t="shared" si="64"/>
        <v>1129.41189362101+0.365546962224011i</v>
      </c>
      <c r="I288" t="str">
        <f t="shared" si="65"/>
        <v>68.7730386131818-188613.634260337i</v>
      </c>
      <c r="K288" t="str">
        <f t="shared" si="66"/>
        <v>0.0106249976741851-4.96072970967399E-06i</v>
      </c>
      <c r="L288" t="str">
        <f t="shared" si="67"/>
        <v>0.0000444444444444444-22.75685368721i</v>
      </c>
      <c r="M288" t="e">
        <f t="shared" si="68"/>
        <v>#DIV/0!</v>
      </c>
      <c r="N288">
        <f t="shared" si="69"/>
        <v>90.005504051434784</v>
      </c>
      <c r="O288">
        <f t="shared" si="70"/>
        <v>80.740126866042289</v>
      </c>
      <c r="P288" s="3">
        <f t="shared" si="71"/>
        <v>80.740126866042289</v>
      </c>
      <c r="Q288" s="3">
        <f t="shared" si="72"/>
        <v>-89.994495948565216</v>
      </c>
      <c r="R288">
        <f t="shared" si="73"/>
        <v>90.005504051434784</v>
      </c>
      <c r="S288">
        <f t="shared" si="74"/>
        <v>2.5229851158147304E-3</v>
      </c>
      <c r="T288">
        <f t="shared" si="57"/>
        <v>80.740126866042289</v>
      </c>
    </row>
    <row r="289" spans="1:20" x14ac:dyDescent="0.25">
      <c r="A289">
        <f t="shared" si="58"/>
        <v>15.912622065357597</v>
      </c>
      <c r="B289">
        <f t="shared" si="75"/>
        <v>2.5325724592548267</v>
      </c>
      <c r="C289" t="str">
        <f t="shared" si="59"/>
        <v>1.04608311783102-10848.2366372568i</v>
      </c>
      <c r="D289" t="str">
        <f t="shared" si="60"/>
        <v>3.47812499995786-6284.31944037415i</v>
      </c>
      <c r="E289" t="str">
        <f t="shared" si="61"/>
        <v>162.46953677219+0.00189025184115971i</v>
      </c>
      <c r="F289" t="str">
        <f t="shared" si="62"/>
        <v>2.424924924921-58974.469112201i</v>
      </c>
      <c r="G289" t="str">
        <f t="shared" si="63"/>
        <v>0.99999999999838-1.27300976522655E-06i</v>
      </c>
      <c r="H289" t="str">
        <f t="shared" si="64"/>
        <v>1129.41189460263+0.366936040725035i</v>
      </c>
      <c r="I289" t="str">
        <f t="shared" si="65"/>
        <v>68.7730386273365-187899.615865016i</v>
      </c>
      <c r="K289" t="str">
        <f t="shared" si="66"/>
        <v>0.0106249976564753-4.97958047423607E-06i</v>
      </c>
      <c r="L289" t="str">
        <f t="shared" si="67"/>
        <v>0.0000444444444444444-22.6707050081789i</v>
      </c>
      <c r="M289" t="e">
        <f t="shared" si="68"/>
        <v>#DIV/0!</v>
      </c>
      <c r="N289">
        <f t="shared" si="69"/>
        <v>90.005524966820872</v>
      </c>
      <c r="O289">
        <f t="shared" si="70"/>
        <v>80.707183041959908</v>
      </c>
      <c r="P289" s="3">
        <f t="shared" si="71"/>
        <v>80.707183041959908</v>
      </c>
      <c r="Q289" s="3">
        <f t="shared" si="72"/>
        <v>-89.994475033179128</v>
      </c>
      <c r="R289">
        <f t="shared" si="73"/>
        <v>90.005524966820872</v>
      </c>
      <c r="S289">
        <f t="shared" si="74"/>
        <v>2.5325724592548267E-3</v>
      </c>
      <c r="T289">
        <f t="shared" si="57"/>
        <v>80.707183041959908</v>
      </c>
    </row>
    <row r="290" spans="1:20" x14ac:dyDescent="0.25">
      <c r="A290">
        <f t="shared" si="58"/>
        <v>15.973090029205958</v>
      </c>
      <c r="B290">
        <f t="shared" si="75"/>
        <v>2.5421962345999951</v>
      </c>
      <c r="C290" t="str">
        <f t="shared" si="59"/>
        <v>1.04608311637744-10807.1693967372i</v>
      </c>
      <c r="D290" t="str">
        <f t="shared" si="60"/>
        <v>3.47812499995753-6260.5294286375i</v>
      </c>
      <c r="E290" t="str">
        <f t="shared" si="61"/>
        <v>162.469536770746+0.0018974347996555i</v>
      </c>
      <c r="F290" t="str">
        <f t="shared" si="62"/>
        <v>2.42492492492096-58751.2144971352i</v>
      </c>
      <c r="G290" t="str">
        <f t="shared" si="63"/>
        <v>0.999999999998367-1.27784720233439E-06i</v>
      </c>
      <c r="H290" t="str">
        <f t="shared" si="64"/>
        <v>1129.41189559172+0.368330397724867i</v>
      </c>
      <c r="I290" t="str">
        <f t="shared" si="65"/>
        <v>68.7730386415977-187188.30046875i</v>
      </c>
      <c r="K290" t="str">
        <f t="shared" si="66"/>
        <v>0.0106249976386307-4.99850287160807E-06i</v>
      </c>
      <c r="L290" t="str">
        <f t="shared" si="67"/>
        <v>0.0000444444444444444-22.5848824548505i</v>
      </c>
      <c r="M290" t="e">
        <f t="shared" si="68"/>
        <v>#DIV/0!</v>
      </c>
      <c r="N290">
        <f t="shared" si="69"/>
        <v>90.005545961685328</v>
      </c>
      <c r="O290">
        <f t="shared" si="70"/>
        <v>80.674239217899185</v>
      </c>
      <c r="P290" s="3">
        <f t="shared" si="71"/>
        <v>80.674239217899185</v>
      </c>
      <c r="Q290" s="3">
        <f t="shared" si="72"/>
        <v>-89.994454038314672</v>
      </c>
      <c r="R290">
        <f t="shared" si="73"/>
        <v>90.005545961685328</v>
      </c>
      <c r="S290">
        <f t="shared" si="74"/>
        <v>2.5421962345999953E-3</v>
      </c>
      <c r="T290">
        <f t="shared" si="57"/>
        <v>80.674239217899185</v>
      </c>
    </row>
    <row r="291" spans="1:20" x14ac:dyDescent="0.25">
      <c r="A291">
        <f t="shared" si="58"/>
        <v>16.033787771316941</v>
      </c>
      <c r="B291">
        <f t="shared" si="75"/>
        <v>2.5518565802914752</v>
      </c>
      <c r="C291" t="str">
        <f t="shared" si="59"/>
        <v>1.04608311491273-10766.2576209777i</v>
      </c>
      <c r="D291" t="str">
        <f t="shared" si="60"/>
        <v>3.47812499995722-6236.82947671854i</v>
      </c>
      <c r="E291" t="str">
        <f t="shared" si="61"/>
        <v>162.469536769291+0.00190464505341066i</v>
      </c>
      <c r="F291" t="str">
        <f t="shared" si="62"/>
        <v>2.42492492492094-58528.8050380147i</v>
      </c>
      <c r="G291" t="str">
        <f t="shared" si="63"/>
        <v>0.999999999998355-1.28270302170325E-06i</v>
      </c>
      <c r="H291" t="str">
        <f t="shared" si="64"/>
        <v>1129.41189658834+0.369730053281819i</v>
      </c>
      <c r="I291" t="str">
        <f t="shared" si="65"/>
        <v>68.7730386559689-186479.677839032i</v>
      </c>
      <c r="K291" t="str">
        <f t="shared" si="66"/>
        <v>0.0106249976206502-5.01749717399366E-06i</v>
      </c>
      <c r="L291" t="str">
        <f t="shared" si="67"/>
        <v>0.0000444444444444444-22.4993847926384i</v>
      </c>
      <c r="M291" t="e">
        <f t="shared" si="68"/>
        <v>#DIV/0!</v>
      </c>
      <c r="N291">
        <f t="shared" si="69"/>
        <v>90.005567036330149</v>
      </c>
      <c r="O291">
        <f t="shared" si="70"/>
        <v>80.641295393860318</v>
      </c>
      <c r="P291" s="3">
        <f t="shared" si="71"/>
        <v>80.641295393860318</v>
      </c>
      <c r="Q291" s="3">
        <f t="shared" si="72"/>
        <v>-89.994432963669851</v>
      </c>
      <c r="R291">
        <f t="shared" si="73"/>
        <v>90.005567036330149</v>
      </c>
      <c r="S291">
        <f t="shared" si="74"/>
        <v>2.5518565802914754E-3</v>
      </c>
      <c r="T291">
        <f t="shared" si="57"/>
        <v>80.641295393860318</v>
      </c>
    </row>
    <row r="292" spans="1:20" x14ac:dyDescent="0.25">
      <c r="A292">
        <f t="shared" si="58"/>
        <v>16.094716164847945</v>
      </c>
      <c r="B292">
        <f t="shared" si="75"/>
        <v>2.5615536352965829</v>
      </c>
      <c r="C292" t="str">
        <f t="shared" si="59"/>
        <v>1.04608311343692-10725.5007214484i</v>
      </c>
      <c r="D292" t="str">
        <f t="shared" si="60"/>
        <v>3.4781249999569-6213.21924368543i</v>
      </c>
      <c r="E292" t="str">
        <f t="shared" si="61"/>
        <v>162.469536767824+0.00191188270614735i</v>
      </c>
      <c r="F292" t="str">
        <f t="shared" si="62"/>
        <v>2.42492492492091-58307.2375354038i</v>
      </c>
      <c r="G292" t="str">
        <f t="shared" si="63"/>
        <v>0.999999999998342-1.28757729318571E-06i</v>
      </c>
      <c r="H292" t="str">
        <f t="shared" si="64"/>
        <v>1129.41189759255+0.371135027530406i</v>
      </c>
      <c r="I292" t="str">
        <f t="shared" si="65"/>
        <v>68.7730386704486-185773.737782084i</v>
      </c>
      <c r="K292" t="str">
        <f t="shared" si="66"/>
        <v>0.0106249976025328-0.0000050365636546307i</v>
      </c>
      <c r="L292" t="str">
        <f t="shared" si="67"/>
        <v>0.0000444444444444444-22.4142107916303i</v>
      </c>
      <c r="M292" t="e">
        <f t="shared" si="68"/>
        <v>#DIV/0!</v>
      </c>
      <c r="N292">
        <f t="shared" si="69"/>
        <v>90.005588191058536</v>
      </c>
      <c r="O292">
        <f t="shared" si="70"/>
        <v>80.608351569843251</v>
      </c>
      <c r="P292" s="3">
        <f t="shared" si="71"/>
        <v>80.608351569843251</v>
      </c>
      <c r="Q292" s="3">
        <f t="shared" si="72"/>
        <v>-89.994411808941464</v>
      </c>
      <c r="R292">
        <f t="shared" si="73"/>
        <v>90.005588191058536</v>
      </c>
      <c r="S292">
        <f t="shared" si="74"/>
        <v>2.561553635296583E-3</v>
      </c>
      <c r="T292">
        <f t="shared" si="57"/>
        <v>80.608351569843251</v>
      </c>
    </row>
    <row r="293" spans="1:20" x14ac:dyDescent="0.25">
      <c r="A293">
        <f t="shared" si="58"/>
        <v>16.155876086274368</v>
      </c>
      <c r="B293">
        <f t="shared" si="75"/>
        <v>2.5712875391107097</v>
      </c>
      <c r="C293" t="str">
        <f t="shared" si="59"/>
        <v>1.04608311194978-10684.8981118479i</v>
      </c>
      <c r="D293" t="str">
        <f t="shared" si="60"/>
        <v>3.47812499995655-6189.69838989703i</v>
      </c>
      <c r="E293" t="str">
        <f t="shared" si="61"/>
        <v>162.469536766348+0.00191914786198153i</v>
      </c>
      <c r="F293" t="str">
        <f t="shared" si="62"/>
        <v>2.42492492492087-58086.5088019798i</v>
      </c>
      <c r="G293" t="str">
        <f t="shared" si="63"/>
        <v>0.99999999999833-1.29247008689979E-06i</v>
      </c>
      <c r="H293" t="str">
        <f t="shared" si="64"/>
        <v>1129.41189860441+0.37254534068167i</v>
      </c>
      <c r="I293" t="str">
        <f t="shared" si="65"/>
        <v>68.7730386850391-185070.470142722i</v>
      </c>
      <c r="K293" t="str">
        <f t="shared" si="66"/>
        <v>0.0106249975842774-0.0000050557025877955i</v>
      </c>
      <c r="L293" t="str">
        <f t="shared" si="67"/>
        <v>0.0000444444444444444-22.3293592265693i</v>
      </c>
      <c r="M293" t="e">
        <f t="shared" si="68"/>
        <v>#DIV/0!</v>
      </c>
      <c r="N293">
        <f t="shared" si="69"/>
        <v>90.005609426174757</v>
      </c>
      <c r="O293">
        <f t="shared" si="70"/>
        <v>80.575407745848395</v>
      </c>
      <c r="P293" s="3">
        <f t="shared" si="71"/>
        <v>80.575407745848395</v>
      </c>
      <c r="Q293" s="3">
        <f t="shared" si="72"/>
        <v>-89.994390573825243</v>
      </c>
      <c r="R293">
        <f t="shared" si="73"/>
        <v>90.005609426174757</v>
      </c>
      <c r="S293">
        <f t="shared" si="74"/>
        <v>2.5712875391107099E-3</v>
      </c>
      <c r="T293">
        <f t="shared" si="57"/>
        <v>80.575407745848395</v>
      </c>
    </row>
    <row r="294" spans="1:20" x14ac:dyDescent="0.25">
      <c r="A294">
        <f t="shared" si="58"/>
        <v>16.217268415402209</v>
      </c>
      <c r="B294">
        <f t="shared" si="75"/>
        <v>2.5810584317593306</v>
      </c>
      <c r="C294" t="str">
        <f t="shared" si="59"/>
        <v>1.04608311045136-10644.4492080938i</v>
      </c>
      <c r="D294" t="str">
        <f t="shared" si="60"/>
        <v>3.47812499995623-6166.26657699805i</v>
      </c>
      <c r="E294" t="str">
        <f t="shared" si="61"/>
        <v>162.469536764859+0.00192644062542631i</v>
      </c>
      <c r="F294" t="str">
        <f t="shared" si="62"/>
        <v>2.42492492492084-57866.6156624864i</v>
      </c>
      <c r="G294" t="str">
        <f t="shared" si="63"/>
        <v>0.999999999998317-0.00000129738147323i</v>
      </c>
      <c r="H294" t="str">
        <f t="shared" si="64"/>
        <v>1129.41189962398+0.373961013023442i</v>
      </c>
      <c r="I294" t="str">
        <f t="shared" si="65"/>
        <v>68.7730386997411-184369.864804209i</v>
      </c>
      <c r="K294" t="str">
        <f t="shared" si="66"/>
        <v>0.010624997565883-5.07491424880651E-06i</v>
      </c>
      <c r="L294" t="str">
        <f t="shared" si="67"/>
        <v>0.0000444444444444444-22.2448288768373i</v>
      </c>
      <c r="M294" t="e">
        <f t="shared" si="68"/>
        <v>#DIV/0!</v>
      </c>
      <c r="N294">
        <f t="shared" si="69"/>
        <v>90.005630741984305</v>
      </c>
      <c r="O294">
        <f t="shared" si="70"/>
        <v>80.542463921875722</v>
      </c>
      <c r="P294" s="3">
        <f t="shared" si="71"/>
        <v>80.542463921875722</v>
      </c>
      <c r="Q294" s="3">
        <f t="shared" si="72"/>
        <v>-89.994369258015695</v>
      </c>
      <c r="R294">
        <f t="shared" si="73"/>
        <v>90.005630741984305</v>
      </c>
      <c r="S294">
        <f t="shared" si="74"/>
        <v>2.5810584317593308E-3</v>
      </c>
      <c r="T294">
        <f t="shared" si="57"/>
        <v>80.542463921875722</v>
      </c>
    </row>
    <row r="295" spans="1:20" x14ac:dyDescent="0.25">
      <c r="A295">
        <f t="shared" si="58"/>
        <v>16.278894035380738</v>
      </c>
      <c r="B295">
        <f t="shared" si="75"/>
        <v>2.5908664538000159</v>
      </c>
      <c r="C295" t="str">
        <f t="shared" si="59"/>
        <v>1.04608310894158-10604.1534283154i</v>
      </c>
      <c r="D295" t="str">
        <f t="shared" si="60"/>
        <v>3.4781249999559-6142.92346791394i</v>
      </c>
      <c r="E295" t="str">
        <f t="shared" si="61"/>
        <v>162.46953676336+0.00193376110138997i</v>
      </c>
      <c r="F295" t="str">
        <f t="shared" si="62"/>
        <v>2.42492492492081-57647.5549536864i</v>
      </c>
      <c r="G295" t="str">
        <f t="shared" si="63"/>
        <v>0.999999999998304-1.30231152282825E-06i</v>
      </c>
      <c r="H295" t="str">
        <f t="shared" si="64"/>
        <v>1129.4119006513+0.375382064920647i</v>
      </c>
      <c r="I295" t="str">
        <f t="shared" si="65"/>
        <v>68.7730387145539-183671.911688095i</v>
      </c>
      <c r="K295" t="str">
        <f t="shared" si="66"/>
        <v>0.0106249975473486-5.09419891402838E-06i</v>
      </c>
      <c r="L295" t="str">
        <f t="shared" si="67"/>
        <v>0.0000444444444444444-22.1606185264369i</v>
      </c>
      <c r="M295" t="e">
        <f t="shared" si="68"/>
        <v>#DIV/0!</v>
      </c>
      <c r="N295">
        <f t="shared" si="69"/>
        <v>90.00565213879382</v>
      </c>
      <c r="O295">
        <f t="shared" si="70"/>
        <v>80.509520097925687</v>
      </c>
      <c r="P295" s="3">
        <f t="shared" si="71"/>
        <v>80.509520097925687</v>
      </c>
      <c r="Q295" s="3">
        <f t="shared" si="72"/>
        <v>-89.99434786120618</v>
      </c>
      <c r="R295">
        <f t="shared" si="73"/>
        <v>90.00565213879382</v>
      </c>
      <c r="S295">
        <f t="shared" si="74"/>
        <v>2.5908664538000161E-3</v>
      </c>
      <c r="T295">
        <f t="shared" si="57"/>
        <v>80.509520097925687</v>
      </c>
    </row>
    <row r="296" spans="1:20" x14ac:dyDescent="0.25">
      <c r="A296">
        <f t="shared" si="58"/>
        <v>16.340753832715187</v>
      </c>
      <c r="B296">
        <f t="shared" si="75"/>
        <v>2.600711746324456</v>
      </c>
      <c r="C296" t="str">
        <f t="shared" si="59"/>
        <v>1.04608310742027-10564.0101928438i</v>
      </c>
      <c r="D296" t="str">
        <f t="shared" si="60"/>
        <v>3.47812499995556-6119.66872684621i</v>
      </c>
      <c r="E296" t="str">
        <f t="shared" si="61"/>
        <v>162.469536761848+0.00194110939518086i</v>
      </c>
      <c r="F296" t="str">
        <f t="shared" si="62"/>
        <v>2.42492492492078-57429.3235243179i</v>
      </c>
      <c r="G296" t="str">
        <f t="shared" si="63"/>
        <v>0.999999999998291-1.30726030661498E-06i</v>
      </c>
      <c r="H296" t="str">
        <f t="shared" si="64"/>
        <v>1129.41190168645+0.376808516815615i</v>
      </c>
      <c r="I296" t="str">
        <f t="shared" si="65"/>
        <v>68.7730387294805-182976.600754095i</v>
      </c>
      <c r="K296" t="str">
        <f t="shared" si="66"/>
        <v>0.010624997528673-5.11355686087601E-06i</v>
      </c>
      <c r="L296" t="str">
        <f t="shared" si="67"/>
        <v>0.0000444444444444444-22.0767269639737i</v>
      </c>
      <c r="M296" t="e">
        <f t="shared" si="68"/>
        <v>#DIV/0!</v>
      </c>
      <c r="N296">
        <f t="shared" si="69"/>
        <v>90.00567361691111</v>
      </c>
      <c r="O296">
        <f t="shared" si="70"/>
        <v>80.476576273998006</v>
      </c>
      <c r="P296" s="3">
        <f t="shared" si="71"/>
        <v>80.476576273998006</v>
      </c>
      <c r="Q296" s="3">
        <f t="shared" si="72"/>
        <v>-89.99432638308889</v>
      </c>
      <c r="R296">
        <f t="shared" si="73"/>
        <v>90.00567361691111</v>
      </c>
      <c r="S296">
        <f t="shared" si="74"/>
        <v>2.6007117463244561E-3</v>
      </c>
      <c r="T296">
        <f t="shared" si="57"/>
        <v>80.476576273998006</v>
      </c>
    </row>
    <row r="297" spans="1:20" x14ac:dyDescent="0.25">
      <c r="A297">
        <f t="shared" si="58"/>
        <v>16.402848697279502</v>
      </c>
      <c r="B297">
        <f t="shared" si="75"/>
        <v>2.6105944509604888</v>
      </c>
      <c r="C297" t="str">
        <f t="shared" si="59"/>
        <v>1.0460831058874-10524.0189242057i</v>
      </c>
      <c r="D297" t="str">
        <f t="shared" si="60"/>
        <v>3.47812499995522-6096.50201926767i</v>
      </c>
      <c r="E297" t="str">
        <f t="shared" si="61"/>
        <v>162.469536760325+0.00194848561250587i</v>
      </c>
      <c r="F297" t="str">
        <f t="shared" si="62"/>
        <v>2.42492492492075-57211.9182350489i</v>
      </c>
      <c r="G297" t="str">
        <f t="shared" si="63"/>
        <v>0.999999999998278-0.0000013122278957801i</v>
      </c>
      <c r="H297" t="str">
        <f t="shared" si="64"/>
        <v>1129.41190272947+0.378240389228327i</v>
      </c>
      <c r="I297" t="str">
        <f t="shared" si="65"/>
        <v>68.7730387445195-182283.921999925i</v>
      </c>
      <c r="K297" t="str">
        <f t="shared" si="66"/>
        <v>0.0106249975098553-5.13298836781834E-06i</v>
      </c>
      <c r="L297" t="str">
        <f t="shared" si="67"/>
        <v>0.0000444444444444444-21.9931529826397i</v>
      </c>
      <c r="M297" t="e">
        <f t="shared" si="68"/>
        <v>#DIV/0!</v>
      </c>
      <c r="N297">
        <f t="shared" si="69"/>
        <v>90.005695176645105</v>
      </c>
      <c r="O297">
        <f t="shared" si="70"/>
        <v>80.443632450093347</v>
      </c>
      <c r="P297" s="3">
        <f t="shared" si="71"/>
        <v>80.443632450093347</v>
      </c>
      <c r="Q297" s="3">
        <f t="shared" si="72"/>
        <v>-89.994304823354895</v>
      </c>
      <c r="R297">
        <f t="shared" si="73"/>
        <v>90.005695176645105</v>
      </c>
      <c r="S297">
        <f t="shared" si="74"/>
        <v>2.6105944509604889E-3</v>
      </c>
      <c r="T297">
        <f t="shared" si="57"/>
        <v>80.443632450093347</v>
      </c>
    </row>
    <row r="298" spans="1:20" x14ac:dyDescent="0.25">
      <c r="A298">
        <f t="shared" si="58"/>
        <v>16.465179522329162</v>
      </c>
      <c r="B298">
        <f t="shared" si="75"/>
        <v>2.6205147098741386</v>
      </c>
      <c r="C298" t="str">
        <f t="shared" si="59"/>
        <v>1.04608310434281-10484.1790471129i</v>
      </c>
      <c r="D298" t="str">
        <f t="shared" si="60"/>
        <v>3.47812499995487-6073.4230119174i</v>
      </c>
      <c r="E298" t="str">
        <f t="shared" si="61"/>
        <v>162.469536758791+0.00195588985947549i</v>
      </c>
      <c r="F298" t="str">
        <f t="shared" si="62"/>
        <v>2.42492492492071-56995.3359584309i</v>
      </c>
      <c r="G298" t="str">
        <f t="shared" si="63"/>
        <v>0.999999999998265-1.31721436178404E-06i</v>
      </c>
      <c r="H298" t="str">
        <f t="shared" si="64"/>
        <v>1129.41190378045+0.379677702756774i</v>
      </c>
      <c r="I298" t="str">
        <f t="shared" si="65"/>
        <v>68.7730387596741-181593.865461172i</v>
      </c>
      <c r="K298" t="str">
        <f t="shared" si="66"/>
        <v>0.0106249974908942-0.0000051524937143826i</v>
      </c>
      <c r="L298" t="str">
        <f t="shared" si="67"/>
        <v>0.0000444444444444444-21.909895380195i</v>
      </c>
      <c r="M298" t="e">
        <f t="shared" si="68"/>
        <v>#DIV/0!</v>
      </c>
      <c r="N298">
        <f t="shared" si="69"/>
        <v>90.005716818305984</v>
      </c>
      <c r="O298">
        <f t="shared" si="70"/>
        <v>80.410688626211567</v>
      </c>
      <c r="P298" s="3">
        <f t="shared" si="71"/>
        <v>80.410688626211567</v>
      </c>
      <c r="Q298" s="3">
        <f t="shared" si="72"/>
        <v>-89.994283181694016</v>
      </c>
      <c r="R298">
        <f t="shared" si="73"/>
        <v>90.005716818305984</v>
      </c>
      <c r="S298">
        <f t="shared" si="74"/>
        <v>2.6205147098741386E-3</v>
      </c>
      <c r="T298">
        <f t="shared" si="57"/>
        <v>80.410688626211567</v>
      </c>
    </row>
    <row r="299" spans="1:20" x14ac:dyDescent="0.25">
      <c r="A299">
        <f t="shared" si="58"/>
        <v>16.527747204514014</v>
      </c>
      <c r="B299">
        <f t="shared" si="75"/>
        <v>2.6304726657716602</v>
      </c>
      <c r="C299" t="str">
        <f t="shared" si="59"/>
        <v>1.04608310278651-10444.4899884555i</v>
      </c>
      <c r="D299" t="str">
        <f t="shared" si="60"/>
        <v>3.47812499995454-6050.43137279618i</v>
      </c>
      <c r="E299" t="str">
        <f t="shared" si="61"/>
        <v>162.469536757245+0.00196332224260273i</v>
      </c>
      <c r="F299" t="str">
        <f t="shared" si="62"/>
        <v>2.42492492492069-56779.5735788558i</v>
      </c>
      <c r="G299" t="str">
        <f t="shared" si="63"/>
        <v>0.999999999998252-1.32221977635881E-06i</v>
      </c>
      <c r="H299" t="str">
        <f t="shared" si="64"/>
        <v>1129.41190483942+0.38112047807719i</v>
      </c>
      <c r="I299" t="str">
        <f t="shared" si="65"/>
        <v>68.7730387749439-180906.421211139i</v>
      </c>
      <c r="K299" t="str">
        <f t="shared" si="66"/>
        <v>0.0106249974717888-5.17207318115816E-06i</v>
      </c>
      <c r="L299" t="str">
        <f t="shared" si="67"/>
        <v>0.0000444444444444444-21.8269529589509i</v>
      </c>
      <c r="M299" t="e">
        <f t="shared" si="68"/>
        <v>#DIV/0!</v>
      </c>
      <c r="N299">
        <f t="shared" si="69"/>
        <v>90.005738542205066</v>
      </c>
      <c r="O299">
        <f t="shared" si="70"/>
        <v>80.377744802352936</v>
      </c>
      <c r="P299" s="3">
        <f t="shared" si="71"/>
        <v>80.377744802352936</v>
      </c>
      <c r="Q299" s="3">
        <f t="shared" si="72"/>
        <v>-89.994261457794934</v>
      </c>
      <c r="R299">
        <f t="shared" si="73"/>
        <v>90.005738542205066</v>
      </c>
      <c r="S299">
        <f t="shared" si="74"/>
        <v>2.63047266577166E-3</v>
      </c>
      <c r="T299">
        <f t="shared" si="57"/>
        <v>80.377744802352936</v>
      </c>
    </row>
    <row r="300" spans="1:20" x14ac:dyDescent="0.25">
      <c r="A300">
        <f t="shared" si="58"/>
        <v>16.590552643891165</v>
      </c>
      <c r="B300">
        <f t="shared" si="75"/>
        <v>2.6404684619015923</v>
      </c>
      <c r="C300" t="str">
        <f t="shared" si="59"/>
        <v>1.04608310121833-10404.951177293i</v>
      </c>
      <c r="D300" t="str">
        <f t="shared" si="60"/>
        <v>3.47812499995418-6027.5267711615i</v>
      </c>
      <c r="E300" t="str">
        <f t="shared" si="61"/>
        <v>162.469536755687+0.00197078286880419i</v>
      </c>
      <c r="F300" t="str">
        <f t="shared" si="62"/>
        <v>2.42492492492065-56564.6279925085i</v>
      </c>
      <c r="G300" t="str">
        <f t="shared" si="63"/>
        <v>0.999999999998239-1.32724421150895E-06i</v>
      </c>
      <c r="H300" t="str">
        <f t="shared" si="64"/>
        <v>1129.41190590646+0.382568735944394i</v>
      </c>
      <c r="I300" t="str">
        <f t="shared" si="65"/>
        <v>68.7730387903292-180221.579360709i</v>
      </c>
      <c r="K300" t="str">
        <f t="shared" si="66"/>
        <v>0.0106249974525379-5.19172704980056E-06i</v>
      </c>
      <c r="L300" t="str">
        <f t="shared" si="67"/>
        <v>0.0000444444444444444-21.7443245257531i</v>
      </c>
      <c r="M300" t="e">
        <f t="shared" si="68"/>
        <v>#DIV/0!</v>
      </c>
      <c r="N300">
        <f t="shared" si="69"/>
        <v>90.005760348654832</v>
      </c>
      <c r="O300">
        <f t="shared" si="70"/>
        <v>80.344800978517583</v>
      </c>
      <c r="P300" s="3">
        <f t="shared" si="71"/>
        <v>80.344800978517583</v>
      </c>
      <c r="Q300" s="3">
        <f t="shared" si="72"/>
        <v>-89.994239651345168</v>
      </c>
      <c r="R300">
        <f t="shared" si="73"/>
        <v>90.005760348654832</v>
      </c>
      <c r="S300">
        <f t="shared" si="74"/>
        <v>2.6404684619015925E-3</v>
      </c>
      <c r="T300">
        <f t="shared" ref="T300:T363" si="76">P300</f>
        <v>80.344800978517583</v>
      </c>
    </row>
    <row r="301" spans="1:20" x14ac:dyDescent="0.25">
      <c r="A301">
        <f t="shared" ref="A301:A364" si="77">2*PI()*B301</f>
        <v>16.653596743937953</v>
      </c>
      <c r="B301">
        <f t="shared" si="75"/>
        <v>2.6505022420568185</v>
      </c>
      <c r="C301" t="str">
        <f t="shared" ref="C301:C364" si="78">IMPRODUCT(D301,E301,$C$40,,K301,$C$41)</f>
        <v>1.04608309963816-10365.5620448464i</v>
      </c>
      <c r="D301" t="str">
        <f t="shared" ref="D301:D364" si="79">IMDIV(IMPRODUCT($C$37,$C$38,COMPLEX(1,A301/$C$38)),IMSUM(-1*A301*A301/$C$39,COMPLEX(0,1*A301)))</f>
        <v>3.47812499995383-6004.70887752303i</v>
      </c>
      <c r="E301" t="str">
        <f t="shared" ref="E301:E364" si="80">IMDIV(IMPRODUCT(IMSUM(F301,G301),$C$29,H301),IMSUM(1,I301))</f>
        <v>162.469536754118+0.00197827184540447i</v>
      </c>
      <c r="F301" t="str">
        <f t="shared" ref="F301:F364" si="81">IMDIV(IMPRODUCT($C$14,$C$15,COMPLEX(1,A301/$C$15)),IMSUM(-1*A301*A301/$C$16,COMPLEX(0,A301)))</f>
        <v>2.42492492492062-56350.4961073251i</v>
      </c>
      <c r="G301" t="str">
        <f t="shared" ref="G301:G364" si="82">IMDIV(1,COMPLEX(1,A301*$C$9*$C$10))</f>
        <v>0.999999999998225-1.33228773951267E-06i</v>
      </c>
      <c r="H301" t="str">
        <f t="shared" ref="H301:H364" si="83">IMDIV($C$3,IMSUM(K301,COMPLEX(0,$C$28*A301)))</f>
        <v>1129.41190698162+0.384022497192077i</v>
      </c>
      <c r="I301" t="str">
        <f t="shared" ref="I301:I364" si="84">IMPRODUCT(F301,$C$29,H301,$C$31)</f>
        <v>68.7730388058328-179539.330058202i</v>
      </c>
      <c r="K301" t="str">
        <f t="shared" ref="K301:K364" si="85">IF($C$26&lt;=0,IMDIV(1,IMSUM(IMDIV(1,L301),1/$C$18)),IMDIV(1,IMSUM(IMDIV(1,L301),1/$C$18,IMDIV(1,M301))))</f>
        <v>0.0106249974331404-5.21145560303575E-06i</v>
      </c>
      <c r="L301" t="str">
        <f t="shared" ref="L301:L364" si="86">IMSUM($C$21/$C$22,IMDIV(1,COMPLEX(0,$C$20*$C$22*A301)))</f>
        <v>0.0000444444444444444-21.6620088919636i</v>
      </c>
      <c r="M301" t="e">
        <f t="shared" ref="M301:M364" si="87">IMSUM($C$25/$C$26,IMDIV(1,COMPLEX(0,$C$24*$C$26*A301)))</f>
        <v>#DIV/0!</v>
      </c>
      <c r="N301">
        <f t="shared" ref="N301:N364" si="88">ABS(R301)</f>
        <v>90.005782237969001</v>
      </c>
      <c r="O301">
        <f t="shared" ref="O301:O364" si="89">ABS(P301)</f>
        <v>80.311857154705734</v>
      </c>
      <c r="P301" s="3">
        <f t="shared" ref="P301:P364" si="90">20*LOG10(IMABS(C301))</f>
        <v>80.311857154705734</v>
      </c>
      <c r="Q301" s="3">
        <f t="shared" ref="Q301:Q364" si="91">IMARGUMENT(C301)*180/PI()</f>
        <v>-89.994217762030999</v>
      </c>
      <c r="R301">
        <f t="shared" ref="R301:R364" si="92">IF(Q301&lt;0,Q301+180,Q301-180)</f>
        <v>90.005782237969001</v>
      </c>
      <c r="S301">
        <f t="shared" ref="S301:S364" si="93">B301/1000</f>
        <v>2.6505022420568185E-3</v>
      </c>
      <c r="T301">
        <f t="shared" si="76"/>
        <v>80.311857154705734</v>
      </c>
    </row>
    <row r="302" spans="1:20" x14ac:dyDescent="0.25">
      <c r="A302">
        <f t="shared" si="77"/>
        <v>16.716880411564915</v>
      </c>
      <c r="B302">
        <f t="shared" ref="B302:B365" si="94">B301*(1+B$42)</f>
        <v>2.6605741505766343</v>
      </c>
      <c r="C302" t="str">
        <f t="shared" si="78"/>
        <v>1.04608309804607-10326.3220244899i</v>
      </c>
      <c r="D302" t="str">
        <f t="shared" si="79"/>
        <v>3.47812499995349-5981.97736363771i</v>
      </c>
      <c r="E302" t="str">
        <f t="shared" si="80"/>
        <v>162.469536752536+0.00198578928013613i</v>
      </c>
      <c r="F302" t="str">
        <f t="shared" si="81"/>
        <v>2.42492492492059-56137.1748429467i</v>
      </c>
      <c r="G302" t="str">
        <f t="shared" si="82"/>
        <v>0.999999999998211-0.0000013373504329228i</v>
      </c>
      <c r="H302" t="str">
        <f t="shared" si="83"/>
        <v>1129.41190806498+0.38548178273308i</v>
      </c>
      <c r="I302" t="str">
        <f t="shared" si="84"/>
        <v>68.7730388214539-178859.663489238i</v>
      </c>
      <c r="K302" t="str">
        <f t="shared" si="85"/>
        <v>0.0106249974135952-5.23125912466385E-06i</v>
      </c>
      <c r="L302" t="str">
        <f t="shared" si="86"/>
        <v>0.0000444444444444444-21.5800048734446i</v>
      </c>
      <c r="M302" t="e">
        <f t="shared" si="87"/>
        <v>#DIV/0!</v>
      </c>
      <c r="N302">
        <f t="shared" si="88"/>
        <v>90.005804210462429</v>
      </c>
      <c r="O302">
        <f t="shared" si="89"/>
        <v>80.278913330917661</v>
      </c>
      <c r="P302" s="3">
        <f t="shared" si="90"/>
        <v>80.278913330917661</v>
      </c>
      <c r="Q302" s="3">
        <f t="shared" si="91"/>
        <v>-89.994195789537571</v>
      </c>
      <c r="R302">
        <f t="shared" si="92"/>
        <v>90.005804210462429</v>
      </c>
      <c r="S302">
        <f t="shared" si="93"/>
        <v>2.6605741505766342E-3</v>
      </c>
      <c r="T302">
        <f t="shared" si="76"/>
        <v>80.278913330917661</v>
      </c>
    </row>
    <row r="303" spans="1:20" x14ac:dyDescent="0.25">
      <c r="A303">
        <f t="shared" si="77"/>
        <v>16.780404557128861</v>
      </c>
      <c r="B303">
        <f t="shared" si="94"/>
        <v>2.6706843323488254</v>
      </c>
      <c r="C303" t="str">
        <f t="shared" si="78"/>
        <v>1.04608309644178-10287.2305517424i</v>
      </c>
      <c r="D303" t="str">
        <f t="shared" si="79"/>
        <v>3.47812499995313-5959.33190250502i</v>
      </c>
      <c r="E303" t="str">
        <f t="shared" si="80"/>
        <v>162.469536750943+0.00199333528113865i</v>
      </c>
      <c r="F303" t="str">
        <f t="shared" si="81"/>
        <v>2.42492492492055-55924.6611306747i</v>
      </c>
      <c r="G303" t="str">
        <f t="shared" si="82"/>
        <v>0.999999999998198-1.34243236456789E-06i</v>
      </c>
      <c r="H303" t="str">
        <f t="shared" si="83"/>
        <v>1129.41190915657+0.386946613559732i</v>
      </c>
      <c r="I303" t="str">
        <f t="shared" si="84"/>
        <v>68.7730388371936-178182.569876576i</v>
      </c>
      <c r="K303" t="str">
        <f t="shared" si="85"/>
        <v>0.0106249973939012-0.0000052511378995636i</v>
      </c>
      <c r="L303" t="str">
        <f t="shared" si="86"/>
        <v>0.0000444444444444444-21.4983112905405i</v>
      </c>
      <c r="M303" t="e">
        <f t="shared" si="87"/>
        <v>#DIV/0!</v>
      </c>
      <c r="N303">
        <f t="shared" si="88"/>
        <v>90.005826266451209</v>
      </c>
      <c r="O303">
        <f t="shared" si="89"/>
        <v>80.245969507153347</v>
      </c>
      <c r="P303" s="3">
        <f t="shared" si="90"/>
        <v>80.245969507153347</v>
      </c>
      <c r="Q303" s="3">
        <f t="shared" si="91"/>
        <v>-89.994173733548791</v>
      </c>
      <c r="R303">
        <f t="shared" si="92"/>
        <v>90.005826266451209</v>
      </c>
      <c r="S303">
        <f t="shared" si="93"/>
        <v>2.6706843323488255E-3</v>
      </c>
      <c r="T303">
        <f t="shared" si="76"/>
        <v>80.245969507153347</v>
      </c>
    </row>
    <row r="304" spans="1:20" x14ac:dyDescent="0.25">
      <c r="A304">
        <f t="shared" si="77"/>
        <v>16.844170094445953</v>
      </c>
      <c r="B304">
        <f t="shared" si="94"/>
        <v>2.6808329328117511</v>
      </c>
      <c r="C304" t="str">
        <f t="shared" si="78"/>
        <v>1.04608309482528-10248.2870642601i</v>
      </c>
      <c r="D304" t="str">
        <f t="shared" si="79"/>
        <v>3.47812499995277-5936.77216836245i</v>
      </c>
      <c r="E304" t="str">
        <f t="shared" si="80"/>
        <v>162.469536749338+0.00200090995696485i</v>
      </c>
      <c r="F304" t="str">
        <f t="shared" si="81"/>
        <v>2.42492492492052-55712.9519134284i</v>
      </c>
      <c r="G304" t="str">
        <f t="shared" si="82"/>
        <v>0.999999999998184-1.34753360755323E-06i</v>
      </c>
      <c r="H304" t="str">
        <f t="shared" si="83"/>
        <v>1129.41191025649+0.388417010744124i</v>
      </c>
      <c r="I304" t="str">
        <f t="shared" si="84"/>
        <v>68.7730388530536-177508.039480004i</v>
      </c>
      <c r="K304" t="str">
        <f t="shared" si="85"/>
        <v>0.0106249973740572-5.27109221369609E-06i</v>
      </c>
      <c r="L304" t="str">
        <f t="shared" si="86"/>
        <v>0.0000444444444444444-21.4169269680619i</v>
      </c>
      <c r="M304" t="e">
        <f t="shared" si="87"/>
        <v>#DIV/0!</v>
      </c>
      <c r="N304">
        <f t="shared" si="88"/>
        <v>90.005848406252625</v>
      </c>
      <c r="O304">
        <f t="shared" si="89"/>
        <v>80.213025683413107</v>
      </c>
      <c r="P304" s="3">
        <f t="shared" si="90"/>
        <v>80.213025683413107</v>
      </c>
      <c r="Q304" s="3">
        <f t="shared" si="91"/>
        <v>-89.994151593747375</v>
      </c>
      <c r="R304">
        <f t="shared" si="92"/>
        <v>90.005848406252625</v>
      </c>
      <c r="S304">
        <f t="shared" si="93"/>
        <v>2.6808329328117512E-3</v>
      </c>
      <c r="T304">
        <f t="shared" si="76"/>
        <v>80.213025683413107</v>
      </c>
    </row>
    <row r="305" spans="1:20" x14ac:dyDescent="0.25">
      <c r="A305">
        <f t="shared" si="77"/>
        <v>16.908177940804848</v>
      </c>
      <c r="B305">
        <f t="shared" si="94"/>
        <v>2.6910200979564358</v>
      </c>
      <c r="C305" t="str">
        <f t="shared" si="78"/>
        <v>1.04608309319648-10209.4910018278i</v>
      </c>
      <c r="D305" t="str">
        <f t="shared" si="79"/>
        <v>3.47812499995243-5914.29783668068i</v>
      </c>
      <c r="E305" t="str">
        <f t="shared" si="80"/>
        <v>162.469536747719+0.00200851341657975i</v>
      </c>
      <c r="F305" t="str">
        <f t="shared" si="81"/>
        <v>2.42492492492049-55502.0441457i</v>
      </c>
      <c r="G305" t="str">
        <f t="shared" si="82"/>
        <v>0.99999999999817-1.35265423526192E-06i</v>
      </c>
      <c r="H305" t="str">
        <f t="shared" si="83"/>
        <v>1129.41191136477+0.389892995438424i</v>
      </c>
      <c r="I305" t="str">
        <f t="shared" si="84"/>
        <v>68.7730388690351-176836.062596174i</v>
      </c>
      <c r="K305" t="str">
        <f t="shared" si="85"/>
        <v>0.0106249973540621-5.29112235410918E-06i</v>
      </c>
      <c r="L305" t="str">
        <f t="shared" si="86"/>
        <v>0.0000444444444444444-21.3358507352679i</v>
      </c>
      <c r="M305" t="e">
        <f t="shared" si="87"/>
        <v>#DIV/0!</v>
      </c>
      <c r="N305">
        <f t="shared" si="88"/>
        <v>90.005870630185143</v>
      </c>
      <c r="O305">
        <f t="shared" si="89"/>
        <v>80.180081859697054</v>
      </c>
      <c r="P305" s="3">
        <f t="shared" si="90"/>
        <v>80.180081859697054</v>
      </c>
      <c r="Q305" s="3">
        <f t="shared" si="91"/>
        <v>-89.994129369814857</v>
      </c>
      <c r="R305">
        <f t="shared" si="92"/>
        <v>90.005870630185143</v>
      </c>
      <c r="S305">
        <f t="shared" si="93"/>
        <v>2.6910200979564356E-3</v>
      </c>
      <c r="T305">
        <f t="shared" si="76"/>
        <v>80.180081859697054</v>
      </c>
    </row>
    <row r="306" spans="1:20" x14ac:dyDescent="0.25">
      <c r="A306">
        <f t="shared" si="77"/>
        <v>16.972429016979905</v>
      </c>
      <c r="B306">
        <f t="shared" si="94"/>
        <v>2.7012459743286703</v>
      </c>
      <c r="C306" t="str">
        <f t="shared" si="78"/>
        <v>1.04608309155532-10170.8418063511i</v>
      </c>
      <c r="D306" t="str">
        <f t="shared" si="79"/>
        <v>3.47812499995206-5891.90858415882i</v>
      </c>
      <c r="E306" t="str">
        <f t="shared" si="80"/>
        <v>162.469536746089+0.00201614576936169i</v>
      </c>
      <c r="F306" t="str">
        <f t="shared" si="81"/>
        <v>2.42492492492046-55291.9347935095i</v>
      </c>
      <c r="G306" t="str">
        <f t="shared" si="82"/>
        <v>0.999999999998156-1.35779432135589E-06i</v>
      </c>
      <c r="H306" t="str">
        <f t="shared" si="83"/>
        <v>1129.4119124815+0.39137458887517i</v>
      </c>
      <c r="I306" t="str">
        <f t="shared" si="84"/>
        <v>68.7730388851371-176166.629558472i</v>
      </c>
      <c r="K306" t="str">
        <f t="shared" si="85"/>
        <v>0.0106249973339148-5.31122860894141E-06i</v>
      </c>
      <c r="L306" t="str">
        <f t="shared" si="86"/>
        <v>0.0000444444444444444-21.2550814258496i</v>
      </c>
      <c r="M306" t="e">
        <f t="shared" si="87"/>
        <v>#DIV/0!</v>
      </c>
      <c r="N306">
        <f t="shared" si="88"/>
        <v>90.005892938568493</v>
      </c>
      <c r="O306">
        <f t="shared" si="89"/>
        <v>80.147138036005373</v>
      </c>
      <c r="P306" s="3">
        <f t="shared" si="90"/>
        <v>80.147138036005373</v>
      </c>
      <c r="Q306" s="3">
        <f t="shared" si="91"/>
        <v>-89.994107061431507</v>
      </c>
      <c r="R306">
        <f t="shared" si="92"/>
        <v>90.005892938568493</v>
      </c>
      <c r="S306">
        <f t="shared" si="93"/>
        <v>2.7012459743286704E-3</v>
      </c>
      <c r="T306">
        <f t="shared" si="76"/>
        <v>80.147138036005373</v>
      </c>
    </row>
    <row r="307" spans="1:20" x14ac:dyDescent="0.25">
      <c r="A307">
        <f t="shared" si="77"/>
        <v>17.036924247244432</v>
      </c>
      <c r="B307">
        <f t="shared" si="94"/>
        <v>2.7115107090311192</v>
      </c>
      <c r="C307" t="str">
        <f t="shared" si="78"/>
        <v>1.04608308990157-10132.3389218484i</v>
      </c>
      <c r="D307" t="str">
        <f t="shared" si="79"/>
        <v>3.4781249999517-5869.60408872002i</v>
      </c>
      <c r="E307" t="str">
        <f t="shared" si="80"/>
        <v>162.469536744446+0.0020238071251045i</v>
      </c>
      <c r="F307" t="str">
        <f t="shared" si="81"/>
        <v>2.42492492492043-55082.620834364i</v>
      </c>
      <c r="G307" t="str">
        <f t="shared" si="82"/>
        <v>0.999999999998142-1.36295393977702E-06i</v>
      </c>
      <c r="H307" t="str">
        <f t="shared" si="83"/>
        <v>1129.41191360673+0.392861812367602i</v>
      </c>
      <c r="I307" t="str">
        <f t="shared" si="84"/>
        <v>68.773038901363-175499.73073688i</v>
      </c>
      <c r="K307" t="str">
        <f t="shared" si="85"/>
        <v>0.010624997313614-5.33141126742629E-06i</v>
      </c>
      <c r="L307" t="str">
        <f t="shared" si="86"/>
        <v>0.0000444444444444444-21.1746178779135i</v>
      </c>
      <c r="M307" t="e">
        <f t="shared" si="87"/>
        <v>#DIV/0!</v>
      </c>
      <c r="N307">
        <f t="shared" si="88"/>
        <v>90.005915331723571</v>
      </c>
      <c r="O307">
        <f t="shared" si="89"/>
        <v>80.114194212338305</v>
      </c>
      <c r="P307" s="3">
        <f t="shared" si="90"/>
        <v>80.114194212338305</v>
      </c>
      <c r="Q307" s="3">
        <f t="shared" si="91"/>
        <v>-89.994084668276429</v>
      </c>
      <c r="R307">
        <f t="shared" si="92"/>
        <v>90.005915331723571</v>
      </c>
      <c r="S307">
        <f t="shared" si="93"/>
        <v>2.7115107090311193E-3</v>
      </c>
      <c r="T307">
        <f t="shared" si="76"/>
        <v>80.114194212338305</v>
      </c>
    </row>
    <row r="308" spans="1:20" x14ac:dyDescent="0.25">
      <c r="A308">
        <f t="shared" si="77"/>
        <v>17.101664559383959</v>
      </c>
      <c r="B308">
        <f t="shared" si="94"/>
        <v>2.7218144497254375</v>
      </c>
      <c r="C308" t="str">
        <f t="shared" si="78"/>
        <v>1.04608308823528-10093.9817944427i</v>
      </c>
      <c r="D308" t="str">
        <f t="shared" si="79"/>
        <v>3.47812499995132-5847.38402950657i</v>
      </c>
      <c r="E308" t="str">
        <f t="shared" si="80"/>
        <v>162.469536742791+0.00203149759401955i</v>
      </c>
      <c r="F308" t="str">
        <f t="shared" si="81"/>
        <v>2.42492492492038-54874.0992572116i</v>
      </c>
      <c r="G308" t="str">
        <f t="shared" si="82"/>
        <v>0.999999999998128-1.36813316474816E-06i</v>
      </c>
      <c r="H308" t="str">
        <f t="shared" si="83"/>
        <v>1129.41191474053+0.394354687309924i</v>
      </c>
      <c r="I308" t="str">
        <f t="shared" si="84"/>
        <v>68.7730389177111-174835.356537834i</v>
      </c>
      <c r="K308" t="str">
        <f t="shared" si="85"/>
        <v>0.0106249972931587-5.35167061989633E-06i</v>
      </c>
      <c r="L308" t="str">
        <f t="shared" si="86"/>
        <v>0.0000444444444444444-21.0944589339645i</v>
      </c>
      <c r="M308" t="e">
        <f t="shared" si="87"/>
        <v>#DIV/0!</v>
      </c>
      <c r="N308">
        <f t="shared" si="88"/>
        <v>90.005937809972508</v>
      </c>
      <c r="O308">
        <f t="shared" si="89"/>
        <v>80.081250388695949</v>
      </c>
      <c r="P308" s="3">
        <f t="shared" si="90"/>
        <v>80.081250388695949</v>
      </c>
      <c r="Q308" s="3">
        <f t="shared" si="91"/>
        <v>-89.994062190027492</v>
      </c>
      <c r="R308">
        <f t="shared" si="92"/>
        <v>90.005937809972508</v>
      </c>
      <c r="S308">
        <f t="shared" si="93"/>
        <v>2.7218144497254374E-3</v>
      </c>
      <c r="T308">
        <f t="shared" si="76"/>
        <v>80.081250388695949</v>
      </c>
    </row>
    <row r="309" spans="1:20" x14ac:dyDescent="0.25">
      <c r="A309">
        <f t="shared" si="77"/>
        <v>17.166650884709618</v>
      </c>
      <c r="B309">
        <f t="shared" si="94"/>
        <v>2.7321573446343943</v>
      </c>
      <c r="C309" t="str">
        <f t="shared" si="78"/>
        <v>1.04608308655632-10055.7698723541i</v>
      </c>
      <c r="D309" t="str">
        <f t="shared" si="79"/>
        <v>3.47812499995096-5825.24808687554i</v>
      </c>
      <c r="E309" t="str">
        <f t="shared" si="80"/>
        <v>162.469536741124+0.00203921728673806i</v>
      </c>
      <c r="F309" t="str">
        <f t="shared" si="81"/>
        <v>2.42492492492035-54666.3670623999i</v>
      </c>
      <c r="G309" t="str">
        <f t="shared" si="82"/>
        <v>0.999999999998114-1.37333207077418E-06i</v>
      </c>
      <c r="H309" t="str">
        <f t="shared" si="83"/>
        <v>1129.41191588296+0.395853235177663i</v>
      </c>
      <c r="I309" t="str">
        <f t="shared" si="84"/>
        <v>68.7730389341846-174173.497404088i</v>
      </c>
      <c r="K309" t="str">
        <f t="shared" si="85"/>
        <v>0.0106249972725476-5.37200695778736E-06i</v>
      </c>
      <c r="L309" t="str">
        <f t="shared" si="86"/>
        <v>0.0000444444444444444-21.0146034408891i</v>
      </c>
      <c r="M309" t="e">
        <f t="shared" si="87"/>
        <v>#DIV/0!</v>
      </c>
      <c r="N309">
        <f t="shared" si="88"/>
        <v>90.005960373638644</v>
      </c>
      <c r="O309">
        <f t="shared" si="89"/>
        <v>80.048306565078718</v>
      </c>
      <c r="P309" s="3">
        <f t="shared" si="90"/>
        <v>80.048306565078718</v>
      </c>
      <c r="Q309" s="3">
        <f t="shared" si="91"/>
        <v>-89.994039626361356</v>
      </c>
      <c r="R309">
        <f t="shared" si="92"/>
        <v>90.005960373638644</v>
      </c>
      <c r="S309">
        <f t="shared" si="93"/>
        <v>2.7321573446343942E-3</v>
      </c>
      <c r="T309">
        <f t="shared" si="76"/>
        <v>80.048306565078718</v>
      </c>
    </row>
    <row r="310" spans="1:20" x14ac:dyDescent="0.25">
      <c r="A310">
        <f t="shared" si="77"/>
        <v>17.231884158071516</v>
      </c>
      <c r="B310">
        <f t="shared" si="94"/>
        <v>2.7425395425440051</v>
      </c>
      <c r="C310" t="str">
        <f t="shared" si="78"/>
        <v>1.04608308486457-10017.7026058909i</v>
      </c>
      <c r="D310" t="str">
        <f t="shared" si="79"/>
        <v>3.47812499995058-5803.19594239389i</v>
      </c>
      <c r="E310" t="str">
        <f t="shared" si="80"/>
        <v>162.469536739443+0.00204696631431008i</v>
      </c>
      <c r="F310" t="str">
        <f t="shared" si="81"/>
        <v>2.42492492492032-54459.421261631i</v>
      </c>
      <c r="G310" t="str">
        <f t="shared" si="82"/>
        <v>0.9999999999981-0.0000013785507326431i</v>
      </c>
      <c r="H310" t="str">
        <f t="shared" si="83"/>
        <v>1129.41191703409+0.397357477527934i</v>
      </c>
      <c r="I310" t="str">
        <f t="shared" si="84"/>
        <v>68.7730389507824-173514.143814577i</v>
      </c>
      <c r="K310" t="str">
        <f t="shared" si="85"/>
        <v>0.0106249972517796-5.39242057364262E-06i</v>
      </c>
      <c r="L310" t="str">
        <f t="shared" si="86"/>
        <v>0.0000444444444444444-20.9350502499394i</v>
      </c>
      <c r="M310" t="e">
        <f t="shared" si="87"/>
        <v>#DIV/0!</v>
      </c>
      <c r="N310">
        <f t="shared" si="88"/>
        <v>90.005983023046596</v>
      </c>
      <c r="O310">
        <f t="shared" si="89"/>
        <v>80.015362741486499</v>
      </c>
      <c r="P310" s="3">
        <f t="shared" si="90"/>
        <v>80.015362741486499</v>
      </c>
      <c r="Q310" s="3">
        <f t="shared" si="91"/>
        <v>-89.994016976953404</v>
      </c>
      <c r="R310">
        <f t="shared" si="92"/>
        <v>90.005983023046596</v>
      </c>
      <c r="S310">
        <f t="shared" si="93"/>
        <v>2.7425395425440049E-3</v>
      </c>
      <c r="T310">
        <f t="shared" si="76"/>
        <v>80.015362741486499</v>
      </c>
    </row>
    <row r="311" spans="1:20" x14ac:dyDescent="0.25">
      <c r="A311">
        <f t="shared" si="77"/>
        <v>17.297365317872188</v>
      </c>
      <c r="B311">
        <f t="shared" si="94"/>
        <v>2.7529611928056723</v>
      </c>
      <c r="C311" t="str">
        <f t="shared" si="78"/>
        <v>1.04608308315992-9979.77944744301i</v>
      </c>
      <c r="D311" t="str">
        <f t="shared" si="79"/>
        <v>3.4781249999502-5781.22727883414i</v>
      </c>
      <c r="E311" t="str">
        <f t="shared" si="80"/>
        <v>162.46953673775+0.00205474478820799i</v>
      </c>
      <c r="F311" t="str">
        <f t="shared" si="81"/>
        <v>2.42492492492028-54253.2588779203i</v>
      </c>
      <c r="G311" t="str">
        <f t="shared" si="82"/>
        <v>0.999999999998085-1.38378922542712E-06i</v>
      </c>
      <c r="H311" t="str">
        <f t="shared" si="83"/>
        <v>1129.41191819397+0.398867435999787i</v>
      </c>
      <c r="I311" t="str">
        <f t="shared" si="84"/>
        <v>68.7730389675069-172857.286284274i</v>
      </c>
      <c r="K311" t="str">
        <f t="shared" si="85"/>
        <v>0.0106249972308535-5.41291176111705E-06i</v>
      </c>
      <c r="L311" t="str">
        <f t="shared" si="86"/>
        <v>0.0000444444444444444-20.8557982167158i</v>
      </c>
      <c r="M311" t="e">
        <f t="shared" si="87"/>
        <v>#DIV/0!</v>
      </c>
      <c r="N311">
        <f t="shared" si="88"/>
        <v>90.00600575852215</v>
      </c>
      <c r="O311">
        <f t="shared" si="89"/>
        <v>79.982418917919745</v>
      </c>
      <c r="P311" s="3">
        <f t="shared" si="90"/>
        <v>79.982418917919745</v>
      </c>
      <c r="Q311" s="3">
        <f t="shared" si="91"/>
        <v>-89.99399424147785</v>
      </c>
      <c r="R311">
        <f t="shared" si="92"/>
        <v>90.00600575852215</v>
      </c>
      <c r="S311">
        <f t="shared" si="93"/>
        <v>2.7529611928056724E-3</v>
      </c>
      <c r="T311">
        <f t="shared" si="76"/>
        <v>79.982418917919745</v>
      </c>
    </row>
    <row r="312" spans="1:20" x14ac:dyDescent="0.25">
      <c r="A312">
        <f t="shared" si="77"/>
        <v>17.363095306080105</v>
      </c>
      <c r="B312">
        <f t="shared" si="94"/>
        <v>2.763422445338334</v>
      </c>
      <c r="C312" t="str">
        <f t="shared" si="78"/>
        <v>1.04608308144233-9941.99985147281i</v>
      </c>
      <c r="D312" t="str">
        <f t="shared" si="79"/>
        <v>3.47812499994983-5759.34178016971i</v>
      </c>
      <c r="E312" t="str">
        <f t="shared" si="80"/>
        <v>162.469536736043+0.00206255282032948i</v>
      </c>
      <c r="F312" t="str">
        <f t="shared" si="81"/>
        <v>2.42492492492025-54047.8769455528i</v>
      </c>
      <c r="G312" t="str">
        <f t="shared" si="82"/>
        <v>0.999999999998071-1.38904762448373E-06i</v>
      </c>
      <c r="H312" t="str">
        <f t="shared" si="83"/>
        <v>1129.4119193627+0.400383132314491i</v>
      </c>
      <c r="I312" t="str">
        <f t="shared" si="84"/>
        <v>68.7730389843595-172202.915364071i</v>
      </c>
      <c r="K312" t="str">
        <f t="shared" si="85"/>
        <v>0.010624997209768-5.43348081498136E-06i</v>
      </c>
      <c r="L312" t="str">
        <f t="shared" si="86"/>
        <v>0.0000444444444444444-20.7768462011514i</v>
      </c>
      <c r="M312" t="e">
        <f t="shared" si="87"/>
        <v>#DIV/0!</v>
      </c>
      <c r="N312">
        <f t="shared" si="88"/>
        <v>90.006028580392353</v>
      </c>
      <c r="O312">
        <f t="shared" si="89"/>
        <v>79.949475094378428</v>
      </c>
      <c r="P312" s="3">
        <f t="shared" si="90"/>
        <v>79.949475094378428</v>
      </c>
      <c r="Q312" s="3">
        <f t="shared" si="91"/>
        <v>-89.993971419607647</v>
      </c>
      <c r="R312">
        <f t="shared" si="92"/>
        <v>90.006028580392353</v>
      </c>
      <c r="S312">
        <f t="shared" si="93"/>
        <v>2.7634224453383341E-3</v>
      </c>
      <c r="T312">
        <f t="shared" si="76"/>
        <v>79.949475094378428</v>
      </c>
    </row>
    <row r="313" spans="1:20" x14ac:dyDescent="0.25">
      <c r="A313">
        <f t="shared" si="77"/>
        <v>17.429075068243208</v>
      </c>
      <c r="B313">
        <f t="shared" si="94"/>
        <v>2.7739234506306198</v>
      </c>
      <c r="C313" t="str">
        <f t="shared" si="78"/>
        <v>1.04608307971158-9904.36327450832i</v>
      </c>
      <c r="D313" t="str">
        <f t="shared" si="79"/>
        <v>3.47812499994944-5737.53913157034i</v>
      </c>
      <c r="E313" t="str">
        <f t="shared" si="80"/>
        <v>162.469536734325+0.00207039052299432i</v>
      </c>
      <c r="F313" t="str">
        <f t="shared" si="81"/>
        <v>2.42492492492021-53843.2725100403i</v>
      </c>
      <c r="G313" t="str">
        <f t="shared" si="82"/>
        <v>0.999999999998056-1.39432600545675E-06i</v>
      </c>
      <c r="H313" t="str">
        <f t="shared" si="83"/>
        <v>1129.41192054033+0.401904588275855i</v>
      </c>
      <c r="I313" t="str">
        <f t="shared" si="84"/>
        <v>68.7730390013406-171551.021640617i</v>
      </c>
      <c r="K313" t="str">
        <f t="shared" si="85"/>
        <v>0.0106249971885219-5.45412803112644E-06i</v>
      </c>
      <c r="L313" t="str">
        <f t="shared" si="86"/>
        <v>0.0000444444444444444-20.6981930674949i</v>
      </c>
      <c r="M313" t="e">
        <f t="shared" si="87"/>
        <v>#DIV/0!</v>
      </c>
      <c r="N313">
        <f t="shared" si="88"/>
        <v>90.006051488985563</v>
      </c>
      <c r="O313">
        <f t="shared" si="89"/>
        <v>79.916531270862919</v>
      </c>
      <c r="P313" s="3">
        <f t="shared" si="90"/>
        <v>79.916531270862919</v>
      </c>
      <c r="Q313" s="3">
        <f t="shared" si="91"/>
        <v>-89.993948511014437</v>
      </c>
      <c r="R313">
        <f t="shared" si="92"/>
        <v>90.006051488985563</v>
      </c>
      <c r="S313">
        <f t="shared" si="93"/>
        <v>2.7739234506306198E-3</v>
      </c>
      <c r="T313">
        <f t="shared" si="76"/>
        <v>79.916531270862919</v>
      </c>
    </row>
    <row r="314" spans="1:20" x14ac:dyDescent="0.25">
      <c r="A314">
        <f t="shared" si="77"/>
        <v>17.495305553502533</v>
      </c>
      <c r="B314">
        <f t="shared" si="94"/>
        <v>2.7844643597430161</v>
      </c>
      <c r="C314" t="str">
        <f t="shared" si="78"/>
        <v>1.04608307796773-9866.86917513463i</v>
      </c>
      <c r="D314" t="str">
        <f t="shared" si="79"/>
        <v>3.47812499994907-5715.81901939761i</v>
      </c>
      <c r="E314" t="str">
        <f t="shared" si="80"/>
        <v>162.469536732592+0.00207825800895169i</v>
      </c>
      <c r="F314" t="str">
        <f t="shared" si="81"/>
        <v>2.42492492492018-53639.4426280794i</v>
      </c>
      <c r="G314" t="str">
        <f t="shared" si="82"/>
        <v>0.999999999998041-1.39962444427746E-06i</v>
      </c>
      <c r="H314" t="str">
        <f t="shared" si="83"/>
        <v>1129.41192172692+0.403431825770538i</v>
      </c>
      <c r="I314" t="str">
        <f t="shared" si="84"/>
        <v>68.7730390184503-170901.595736203i</v>
      </c>
      <c r="K314" t="str">
        <f t="shared" si="85"/>
        <v>0.0106249971671141-5.47485370656754E-06i</v>
      </c>
      <c r="L314" t="str">
        <f t="shared" si="86"/>
        <v>0.0000444444444444444-20.6198376842946i</v>
      </c>
      <c r="M314" t="e">
        <f t="shared" si="87"/>
        <v>#DIV/0!</v>
      </c>
      <c r="N314">
        <f t="shared" si="88"/>
        <v>90.006074484631256</v>
      </c>
      <c r="O314">
        <f t="shared" si="89"/>
        <v>79.883587447373287</v>
      </c>
      <c r="P314" s="3">
        <f t="shared" si="90"/>
        <v>79.883587447373287</v>
      </c>
      <c r="Q314" s="3">
        <f t="shared" si="91"/>
        <v>-89.993925515368744</v>
      </c>
      <c r="R314">
        <f t="shared" si="92"/>
        <v>90.006074484631256</v>
      </c>
      <c r="S314">
        <f t="shared" si="93"/>
        <v>2.7844643597430161E-3</v>
      </c>
      <c r="T314">
        <f t="shared" si="76"/>
        <v>79.883587447373287</v>
      </c>
    </row>
    <row r="315" spans="1:20" x14ac:dyDescent="0.25">
      <c r="A315">
        <f t="shared" si="77"/>
        <v>17.561787714605842</v>
      </c>
      <c r="B315">
        <f t="shared" si="94"/>
        <v>2.7950453243100397</v>
      </c>
      <c r="C315" t="str">
        <f t="shared" si="78"/>
        <v>1.04608307621058-9829.51701398664i</v>
      </c>
      <c r="D315" t="str">
        <f t="shared" si="79"/>
        <v>3.47812499994868-5694.18113120041i</v>
      </c>
      <c r="E315" t="str">
        <f t="shared" si="80"/>
        <v>162.469536730847+0.00208615539137803i</v>
      </c>
      <c r="F315" t="str">
        <f t="shared" si="81"/>
        <v>2.42492492492014-53436.3843675088i</v>
      </c>
      <c r="G315" t="str">
        <f t="shared" si="82"/>
        <v>0.999999999998026-0.0000014049430171657i</v>
      </c>
      <c r="H315" t="str">
        <f t="shared" si="83"/>
        <v>1129.41192292254+0.404964866768376i</v>
      </c>
      <c r="I315" t="str">
        <f t="shared" si="84"/>
        <v>68.7730390356899-170254.628308619i</v>
      </c>
      <c r="K315" t="str">
        <f t="shared" si="85"/>
        <v>0.0106249971455433-5.49565813944855E-06i</v>
      </c>
      <c r="L315" t="str">
        <f t="shared" si="86"/>
        <v>0.0000444444444444444-20.541778924382i</v>
      </c>
      <c r="M315" t="e">
        <f t="shared" si="87"/>
        <v>#DIV/0!</v>
      </c>
      <c r="N315">
        <f t="shared" si="88"/>
        <v>90.006097567660277</v>
      </c>
      <c r="O315">
        <f t="shared" si="89"/>
        <v>79.850643623909846</v>
      </c>
      <c r="P315" s="3">
        <f t="shared" si="90"/>
        <v>79.850643623909846</v>
      </c>
      <c r="Q315" s="3">
        <f t="shared" si="91"/>
        <v>-89.993902432339723</v>
      </c>
      <c r="R315">
        <f t="shared" si="92"/>
        <v>90.006097567660277</v>
      </c>
      <c r="S315">
        <f t="shared" si="93"/>
        <v>2.7950453243100397E-3</v>
      </c>
      <c r="T315">
        <f t="shared" si="76"/>
        <v>79.850643623909846</v>
      </c>
    </row>
    <row r="316" spans="1:20" x14ac:dyDescent="0.25">
      <c r="A316">
        <f t="shared" si="77"/>
        <v>17.628522507921346</v>
      </c>
      <c r="B316">
        <f t="shared" si="94"/>
        <v>2.8056664965424178</v>
      </c>
      <c r="C316" t="str">
        <f t="shared" si="78"/>
        <v>1.04608307444004-9792.30625374081i</v>
      </c>
      <c r="D316" t="str">
        <f t="shared" si="79"/>
        <v>3.47812499994829-5672.62515571045i</v>
      </c>
      <c r="E316" t="str">
        <f t="shared" si="80"/>
        <v>162.469536729088+0.00209408278388075i</v>
      </c>
      <c r="F316" t="str">
        <f t="shared" si="81"/>
        <v>2.42492492492011-53234.0948072671i</v>
      </c>
      <c r="G316" t="str">
        <f t="shared" si="82"/>
        <v>0.999999999998011-0.0000014102818006309i</v>
      </c>
      <c r="H316" t="str">
        <f t="shared" si="83"/>
        <v>1129.41192412728+0.406503733322696i</v>
      </c>
      <c r="I316" t="str">
        <f t="shared" si="84"/>
        <v>68.7730390530615-169610.110051024i</v>
      </c>
      <c r="K316" t="str">
        <f t="shared" si="85"/>
        <v>0.0106249971238082-5.51654162904631E-06i</v>
      </c>
      <c r="L316" t="str">
        <f t="shared" si="86"/>
        <v>0.0000444444444444444-20.4640156648555i</v>
      </c>
      <c r="M316" t="e">
        <f t="shared" si="87"/>
        <v>#DIV/0!</v>
      </c>
      <c r="N316">
        <f t="shared" si="88"/>
        <v>90.006120738404661</v>
      </c>
      <c r="O316">
        <f t="shared" si="89"/>
        <v>79.817699800472639</v>
      </c>
      <c r="P316" s="3">
        <f t="shared" si="90"/>
        <v>79.817699800472639</v>
      </c>
      <c r="Q316" s="3">
        <f t="shared" si="91"/>
        <v>-89.993879261595339</v>
      </c>
      <c r="R316">
        <f t="shared" si="92"/>
        <v>90.006120738404661</v>
      </c>
      <c r="S316">
        <f t="shared" si="93"/>
        <v>2.8056664965424179E-3</v>
      </c>
      <c r="T316">
        <f t="shared" si="76"/>
        <v>79.817699800472639</v>
      </c>
    </row>
    <row r="317" spans="1:20" x14ac:dyDescent="0.25">
      <c r="A317">
        <f t="shared" si="77"/>
        <v>17.695510893451445</v>
      </c>
      <c r="B317">
        <f t="shared" si="94"/>
        <v>2.8163280292292789</v>
      </c>
      <c r="C317" t="str">
        <f t="shared" si="78"/>
        <v>1.04608307265605-9755.23635910792i</v>
      </c>
      <c r="D317" t="str">
        <f t="shared" si="79"/>
        <v>3.4781249999479-5651.1507828378i</v>
      </c>
      <c r="E317" t="str">
        <f t="shared" si="80"/>
        <v>162.469536727315+0.0021020403004984i</v>
      </c>
      <c r="F317" t="str">
        <f t="shared" si="81"/>
        <v>2.42492492492008-53032.5710373512i</v>
      </c>
      <c r="G317" t="str">
        <f t="shared" si="82"/>
        <v>0.999999999997996-1.41564087147328E-06i</v>
      </c>
      <c r="H317" t="str">
        <f t="shared" si="83"/>
        <v>1129.41192534118+0.408048447570614i</v>
      </c>
      <c r="I317" t="str">
        <f t="shared" si="84"/>
        <v>68.773039070565-168968.031691802i</v>
      </c>
      <c r="K317" t="str">
        <f t="shared" si="85"/>
        <v>0.0106249971019076-5.53750447577484E-06i</v>
      </c>
      <c r="L317" t="str">
        <f t="shared" si="86"/>
        <v>0.0000444444444444444-20.3865467870647i</v>
      </c>
      <c r="M317" t="e">
        <f t="shared" si="87"/>
        <v>#DIV/0!</v>
      </c>
      <c r="N317">
        <f t="shared" si="88"/>
        <v>90.006143997197725</v>
      </c>
      <c r="O317">
        <f t="shared" si="89"/>
        <v>79.784755977061948</v>
      </c>
      <c r="P317" s="3">
        <f t="shared" si="90"/>
        <v>79.784755977061948</v>
      </c>
      <c r="Q317" s="3">
        <f t="shared" si="91"/>
        <v>-89.993856002802275</v>
      </c>
      <c r="R317">
        <f t="shared" si="92"/>
        <v>90.006143997197725</v>
      </c>
      <c r="S317">
        <f t="shared" si="93"/>
        <v>2.816328029229279E-3</v>
      </c>
      <c r="T317">
        <f t="shared" si="76"/>
        <v>79.784755977061948</v>
      </c>
    </row>
    <row r="318" spans="1:20" x14ac:dyDescent="0.25">
      <c r="A318">
        <f t="shared" si="77"/>
        <v>17.76275383484656</v>
      </c>
      <c r="B318">
        <f t="shared" si="94"/>
        <v>2.8270300757403501</v>
      </c>
      <c r="C318" t="str">
        <f t="shared" si="78"/>
        <v>1.04608307085841-9718.30679682521i</v>
      </c>
      <c r="D318" t="str">
        <f t="shared" si="79"/>
        <v>3.47812499994748-5629.75770366635i</v>
      </c>
      <c r="E318" t="str">
        <f t="shared" si="80"/>
        <v>162.46953672553+0.00211002805570149i</v>
      </c>
      <c r="F318" t="str">
        <f t="shared" si="81"/>
        <v>2.42492492492002-52831.8101587738i</v>
      </c>
      <c r="G318" t="str">
        <f t="shared" si="82"/>
        <v>0.999999999997981-1.42102030678485E-06i</v>
      </c>
      <c r="H318" t="str">
        <f t="shared" si="83"/>
        <v>1129.41192656433+0.409599031733376i</v>
      </c>
      <c r="I318" t="str">
        <f t="shared" si="84"/>
        <v>68.7730390882016-168328.383994442i</v>
      </c>
      <c r="K318" t="str">
        <f t="shared" si="85"/>
        <v>0.0106249970798403-5.55854698118982E-06i</v>
      </c>
      <c r="L318" t="str">
        <f t="shared" si="86"/>
        <v>0.0000444444444444444-20.3093711765936i</v>
      </c>
      <c r="M318" t="e">
        <f t="shared" si="87"/>
        <v>#DIV/0!</v>
      </c>
      <c r="N318">
        <f t="shared" si="88"/>
        <v>90.006167344374063</v>
      </c>
      <c r="O318">
        <f t="shared" si="89"/>
        <v>79.75181215367806</v>
      </c>
      <c r="P318" s="3">
        <f t="shared" si="90"/>
        <v>79.75181215367806</v>
      </c>
      <c r="Q318" s="3">
        <f t="shared" si="91"/>
        <v>-89.993832655625937</v>
      </c>
      <c r="R318">
        <f t="shared" si="92"/>
        <v>90.006167344374063</v>
      </c>
      <c r="S318">
        <f t="shared" si="93"/>
        <v>2.8270300757403501E-3</v>
      </c>
      <c r="T318">
        <f t="shared" si="76"/>
        <v>79.75181215367806</v>
      </c>
    </row>
    <row r="319" spans="1:20" x14ac:dyDescent="0.25">
      <c r="A319">
        <f t="shared" si="77"/>
        <v>17.830252299418976</v>
      </c>
      <c r="B319">
        <f t="shared" si="94"/>
        <v>2.8377727900281635</v>
      </c>
      <c r="C319" t="str">
        <f t="shared" si="78"/>
        <v>1.04608306904712-9681.51703564838i</v>
      </c>
      <c r="D319" t="str">
        <f t="shared" si="79"/>
        <v>3.47812499994708-5608.44561044956i</v>
      </c>
      <c r="E319" t="str">
        <f t="shared" si="80"/>
        <v>162.46953672373+0.00211804616439881i</v>
      </c>
      <c r="F319" t="str">
        <f t="shared" si="81"/>
        <v>2.42492492491999-52631.8092835226i</v>
      </c>
      <c r="G319" t="str">
        <f t="shared" si="82"/>
        <v>0.999999999997965-1.42642018395062E-06i</v>
      </c>
      <c r="H319" t="str">
        <f t="shared" si="83"/>
        <v>1129.41192779679+0.411155508116667i</v>
      </c>
      <c r="I319" t="str">
        <f t="shared" si="84"/>
        <v>68.7730391059729-167691.157757399i</v>
      </c>
      <c r="K319" t="str">
        <f t="shared" si="85"/>
        <v>0.0106249970576049-5.57966944799268E-06i</v>
      </c>
      <c r="L319" t="str">
        <f t="shared" si="86"/>
        <v>0.0000444444444444444-20.2324877232453i</v>
      </c>
      <c r="M319" t="e">
        <f t="shared" si="87"/>
        <v>#DIV/0!</v>
      </c>
      <c r="N319">
        <f t="shared" si="88"/>
        <v>90.006190780269506</v>
      </c>
      <c r="O319">
        <f t="shared" si="89"/>
        <v>79.71886833032103</v>
      </c>
      <c r="P319" s="3">
        <f t="shared" si="90"/>
        <v>79.71886833032103</v>
      </c>
      <c r="Q319" s="3">
        <f t="shared" si="91"/>
        <v>-89.993809219730494</v>
      </c>
      <c r="R319">
        <f t="shared" si="92"/>
        <v>90.006190780269506</v>
      </c>
      <c r="S319">
        <f t="shared" si="93"/>
        <v>2.8377727900281637E-3</v>
      </c>
      <c r="T319">
        <f t="shared" si="76"/>
        <v>79.71886833032103</v>
      </c>
    </row>
    <row r="320" spans="1:20" x14ac:dyDescent="0.25">
      <c r="A320">
        <f t="shared" si="77"/>
        <v>17.89800725815677</v>
      </c>
      <c r="B320">
        <f t="shared" si="94"/>
        <v>2.8485563266302707</v>
      </c>
      <c r="C320" t="str">
        <f t="shared" si="78"/>
        <v>1.04608306722204-9644.86654634444i</v>
      </c>
      <c r="D320" t="str">
        <f t="shared" si="79"/>
        <v>3.47812499994668-5587.21419660575i</v>
      </c>
      <c r="E320" t="str">
        <f t="shared" si="80"/>
        <v>162.469536721917+0.00212609474193268i</v>
      </c>
      <c r="F320" t="str">
        <f t="shared" si="81"/>
        <v>2.42492492491995-52432.5655345178i</v>
      </c>
      <c r="G320" t="str">
        <f t="shared" si="82"/>
        <v>0.99999999999795-0.0000014318405806496i</v>
      </c>
      <c r="H320" t="str">
        <f t="shared" si="83"/>
        <v>1129.41192903864+0.412717899110932i</v>
      </c>
      <c r="I320" t="str">
        <f t="shared" si="84"/>
        <v>68.7730391238796-167056.343813959i</v>
      </c>
      <c r="K320" t="str">
        <f t="shared" si="85"/>
        <v>0.0106249970352002-5.60087218003521E-06i</v>
      </c>
      <c r="L320" t="str">
        <f t="shared" si="86"/>
        <v>0.0000444444444444444-20.1558953210254i</v>
      </c>
      <c r="M320" t="e">
        <f t="shared" si="87"/>
        <v>#DIV/0!</v>
      </c>
      <c r="N320">
        <f t="shared" si="88"/>
        <v>90.006214305221206</v>
      </c>
      <c r="O320">
        <f t="shared" si="89"/>
        <v>79.685924506991142</v>
      </c>
      <c r="P320" s="3">
        <f t="shared" si="90"/>
        <v>79.685924506991142</v>
      </c>
      <c r="Q320" s="3">
        <f t="shared" si="91"/>
        <v>-89.993785694778794</v>
      </c>
      <c r="R320">
        <f t="shared" si="92"/>
        <v>90.006214305221206</v>
      </c>
      <c r="S320">
        <f t="shared" si="93"/>
        <v>2.8485563266302705E-3</v>
      </c>
      <c r="T320">
        <f t="shared" si="76"/>
        <v>79.685924506991142</v>
      </c>
    </row>
    <row r="321" spans="1:20" x14ac:dyDescent="0.25">
      <c r="A321">
        <f t="shared" si="77"/>
        <v>17.966019685737766</v>
      </c>
      <c r="B321">
        <f t="shared" si="94"/>
        <v>2.8593808406714656</v>
      </c>
      <c r="C321" t="str">
        <f t="shared" si="78"/>
        <v>1.04608306538301-9608.35480168392i</v>
      </c>
      <c r="D321" t="str">
        <f t="shared" si="79"/>
        <v>3.47812499994627-5566.06315671393i</v>
      </c>
      <c r="E321" t="str">
        <f t="shared" si="80"/>
        <v>162.469536720092+0.00213417390408497i</v>
      </c>
      <c r="F321" t="str">
        <f t="shared" si="81"/>
        <v>2.42492492491991-52234.0760455711i</v>
      </c>
      <c r="G321" t="str">
        <f t="shared" si="82"/>
        <v>0.999999999997934-1.43728157485605E-06i</v>
      </c>
      <c r="H321" t="str">
        <f t="shared" si="83"/>
        <v>1129.41193028994+0.414286227191704i</v>
      </c>
      <c r="I321" t="str">
        <f t="shared" si="84"/>
        <v>68.7730391419231-166423.933032108i</v>
      </c>
      <c r="K321" t="str">
        <f t="shared" si="85"/>
        <v>0.0106249970126249-5.62215548232382E-06i</v>
      </c>
      <c r="L321" t="str">
        <f t="shared" si="86"/>
        <v>0.0000444444444444444-20.0795928681265i</v>
      </c>
      <c r="M321" t="e">
        <f t="shared" si="87"/>
        <v>#DIV/0!</v>
      </c>
      <c r="N321">
        <f t="shared" si="88"/>
        <v>90.006237919567596</v>
      </c>
      <c r="O321">
        <f t="shared" si="89"/>
        <v>79.652980683688739</v>
      </c>
      <c r="P321" s="3">
        <f t="shared" si="90"/>
        <v>79.652980683688739</v>
      </c>
      <c r="Q321" s="3">
        <f t="shared" si="91"/>
        <v>-89.993762080432404</v>
      </c>
      <c r="R321">
        <f t="shared" si="92"/>
        <v>90.006237919567596</v>
      </c>
      <c r="S321">
        <f t="shared" si="93"/>
        <v>2.8593808406714655E-3</v>
      </c>
      <c r="T321">
        <f t="shared" si="76"/>
        <v>79.652980683688739</v>
      </c>
    </row>
    <row r="322" spans="1:20" x14ac:dyDescent="0.25">
      <c r="A322">
        <f t="shared" si="77"/>
        <v>18.034290560543571</v>
      </c>
      <c r="B322">
        <f t="shared" si="94"/>
        <v>2.8702464878660172</v>
      </c>
      <c r="C322" t="str">
        <f t="shared" si="78"/>
        <v>1.04608306353005-9571.98127643276i</v>
      </c>
      <c r="D322" t="str">
        <f t="shared" si="79"/>
        <v>3.47812499994586-5544.99218650927i</v>
      </c>
      <c r="E322" t="str">
        <f t="shared" si="80"/>
        <v>162.46953671825+0.00214228376707872i</v>
      </c>
      <c r="F322" t="str">
        <f t="shared" si="81"/>
        <v>2.42492492491987-52036.3379613445i</v>
      </c>
      <c r="G322" t="str">
        <f t="shared" si="82"/>
        <v>0.999999999997919-1.44274324484049E-06i</v>
      </c>
      <c r="H322" t="str">
        <f t="shared" si="83"/>
        <v>1129.41193155078+0.415860514919914i</v>
      </c>
      <c r="I322" t="str">
        <f t="shared" si="84"/>
        <v>68.7730391601035-165793.916314409i</v>
      </c>
      <c r="K322" t="str">
        <f t="shared" si="85"/>
        <v>0.0106249969898777-5.64351966102382E-06i</v>
      </c>
      <c r="L322" t="str">
        <f t="shared" si="86"/>
        <v>0.0000444444444444444-20.0035792669122i</v>
      </c>
      <c r="M322" t="e">
        <f t="shared" si="87"/>
        <v>#DIV/0!</v>
      </c>
      <c r="N322">
        <f t="shared" si="88"/>
        <v>90.006261623648314</v>
      </c>
      <c r="O322">
        <f t="shared" si="89"/>
        <v>79.620036860413677</v>
      </c>
      <c r="P322" s="3">
        <f t="shared" si="90"/>
        <v>79.620036860413677</v>
      </c>
      <c r="Q322" s="3">
        <f t="shared" si="91"/>
        <v>-89.993738376351686</v>
      </c>
      <c r="R322">
        <f t="shared" si="92"/>
        <v>90.006261623648314</v>
      </c>
      <c r="S322">
        <f t="shared" si="93"/>
        <v>2.870246487866017E-3</v>
      </c>
      <c r="T322">
        <f t="shared" si="76"/>
        <v>79.620036860413677</v>
      </c>
    </row>
    <row r="323" spans="1:20" x14ac:dyDescent="0.25">
      <c r="A323">
        <f t="shared" si="77"/>
        <v>18.102820864673635</v>
      </c>
      <c r="B323">
        <f t="shared" si="94"/>
        <v>2.881153424519908</v>
      </c>
      <c r="C323" t="str">
        <f t="shared" si="78"/>
        <v>1.04608306166294-9535.74544734599i</v>
      </c>
      <c r="D323" t="str">
        <f t="shared" si="79"/>
        <v>3.47812499994546-5524.00098287883i</v>
      </c>
      <c r="E323" t="str">
        <f t="shared" si="80"/>
        <v>162.469536716396+0.00215042444757601i</v>
      </c>
      <c r="F323" t="str">
        <f t="shared" si="81"/>
        <v>2.42492492491984-51839.3484373096i</v>
      </c>
      <c r="G323" t="str">
        <f t="shared" si="82"/>
        <v>0.999999999997903-1.44822566917085E-06i</v>
      </c>
      <c r="H323" t="str">
        <f t="shared" si="83"/>
        <v>1129.41193282121+0.417440784942234i</v>
      </c>
      <c r="I323" t="str">
        <f t="shared" si="84"/>
        <v>68.7730391784227-165166.284597856i</v>
      </c>
      <c r="K323" t="str">
        <f t="shared" si="85"/>
        <v>0.0106249969669573-5.66496502346406E-06i</v>
      </c>
      <c r="L323" t="str">
        <f t="shared" si="86"/>
        <v>0.0000444444444444444-19.9278534239014i</v>
      </c>
      <c r="M323" t="e">
        <f t="shared" si="87"/>
        <v>#DIV/0!</v>
      </c>
      <c r="N323">
        <f t="shared" si="88"/>
        <v>90.006285417804392</v>
      </c>
      <c r="O323">
        <f t="shared" si="89"/>
        <v>79.587093037166539</v>
      </c>
      <c r="P323" s="3">
        <f t="shared" si="90"/>
        <v>79.587093037166539</v>
      </c>
      <c r="Q323" s="3">
        <f t="shared" si="91"/>
        <v>-89.993714582195608</v>
      </c>
      <c r="R323">
        <f t="shared" si="92"/>
        <v>90.006285417804392</v>
      </c>
      <c r="S323">
        <f t="shared" si="93"/>
        <v>2.881153424519908E-3</v>
      </c>
      <c r="T323">
        <f t="shared" si="76"/>
        <v>79.587093037166539</v>
      </c>
    </row>
    <row r="324" spans="1:20" x14ac:dyDescent="0.25">
      <c r="A324">
        <f t="shared" si="77"/>
        <v>18.171611583959397</v>
      </c>
      <c r="B324">
        <f t="shared" si="94"/>
        <v>2.8921018075330838</v>
      </c>
      <c r="C324" t="str">
        <f t="shared" si="78"/>
        <v>1.04608305978164-9499.64679315878i</v>
      </c>
      <c r="D324" t="str">
        <f t="shared" si="79"/>
        <v>3.47812499994504-5503.08924385704i</v>
      </c>
      <c r="E324" t="str">
        <f t="shared" si="80"/>
        <v>162.469536714527+0.0021585960626843i</v>
      </c>
      <c r="F324" t="str">
        <f t="shared" si="81"/>
        <v>2.4249249249198-51643.1046397053i</v>
      </c>
      <c r="G324" t="str">
        <f t="shared" si="82"/>
        <v>0.999999999997887-1.45372892671368E-06i</v>
      </c>
      <c r="H324" t="str">
        <f t="shared" si="83"/>
        <v>1129.41193410131+0.41902705999139i</v>
      </c>
      <c r="I324" t="str">
        <f t="shared" si="84"/>
        <v>68.7730391968808-164541.028853755i</v>
      </c>
      <c r="K324" t="str">
        <f t="shared" si="85"/>
        <v>0.0106249969438624-5.68649187814115E-06i</v>
      </c>
      <c r="L324" t="str">
        <f t="shared" si="86"/>
        <v>0.0000444444444444444-19.8524142497523i</v>
      </c>
      <c r="M324" t="e">
        <f t="shared" si="87"/>
        <v>#DIV/0!</v>
      </c>
      <c r="N324">
        <f t="shared" si="88"/>
        <v>90.006309302378114</v>
      </c>
      <c r="O324">
        <f t="shared" si="89"/>
        <v>79.554149213947312</v>
      </c>
      <c r="P324" s="3">
        <f t="shared" si="90"/>
        <v>79.554149213947312</v>
      </c>
      <c r="Q324" s="3">
        <f t="shared" si="91"/>
        <v>-89.993690697621886</v>
      </c>
      <c r="R324">
        <f t="shared" si="92"/>
        <v>90.006309302378114</v>
      </c>
      <c r="S324">
        <f t="shared" si="93"/>
        <v>2.8921018075330836E-3</v>
      </c>
      <c r="T324">
        <f t="shared" si="76"/>
        <v>79.554149213947312</v>
      </c>
    </row>
    <row r="325" spans="1:20" x14ac:dyDescent="0.25">
      <c r="A325">
        <f t="shared" si="77"/>
        <v>18.240663707978442</v>
      </c>
      <c r="B325">
        <f t="shared" si="94"/>
        <v>2.9030917944017096</v>
      </c>
      <c r="C325" t="str">
        <f t="shared" si="78"/>
        <v>1.04608305788606-9463.68479458011i</v>
      </c>
      <c r="D325" t="str">
        <f t="shared" si="79"/>
        <v>3.47812499994463-5482.25666862157i</v>
      </c>
      <c r="E325" t="str">
        <f t="shared" si="80"/>
        <v>162.469536712645+0.00216679872995513i</v>
      </c>
      <c r="F325" t="str">
        <f t="shared" si="81"/>
        <v>2.42492492491977-51447.6037454994i</v>
      </c>
      <c r="G325" t="str">
        <f t="shared" si="82"/>
        <v>0.999999999997871-1.45925309663517E-06i</v>
      </c>
      <c r="H325" t="str">
        <f t="shared" si="83"/>
        <v>1129.41193539115+0.420619362886483i</v>
      </c>
      <c r="I325" t="str">
        <f t="shared" si="84"/>
        <v>68.7730392154786-163918.140087595i</v>
      </c>
      <c r="K325" t="str">
        <f t="shared" si="85"/>
        <v>0.0106249969205917-5.70810053472394E-06i</v>
      </c>
      <c r="L325" t="str">
        <f t="shared" si="86"/>
        <v>0.0000444444444444444-19.7772606592472i</v>
      </c>
      <c r="M325" t="e">
        <f t="shared" si="87"/>
        <v>#DIV/0!</v>
      </c>
      <c r="N325">
        <f t="shared" si="88"/>
        <v>90.00633327771304</v>
      </c>
      <c r="O325">
        <f t="shared" si="89"/>
        <v>79.521205390756393</v>
      </c>
      <c r="P325" s="3">
        <f t="shared" si="90"/>
        <v>79.521205390756393</v>
      </c>
      <c r="Q325" s="3">
        <f t="shared" si="91"/>
        <v>-89.99366672228696</v>
      </c>
      <c r="R325">
        <f t="shared" si="92"/>
        <v>90.00633327771304</v>
      </c>
      <c r="S325">
        <f t="shared" si="93"/>
        <v>2.9030917944017098E-3</v>
      </c>
      <c r="T325">
        <f t="shared" si="76"/>
        <v>79.521205390756393</v>
      </c>
    </row>
    <row r="326" spans="1:20" x14ac:dyDescent="0.25">
      <c r="A326">
        <f t="shared" si="77"/>
        <v>18.309978230068761</v>
      </c>
      <c r="B326">
        <f t="shared" si="94"/>
        <v>2.9141235432204362</v>
      </c>
      <c r="C326" t="str">
        <f t="shared" si="78"/>
        <v>1.04608305597597-9427.85893428414i</v>
      </c>
      <c r="D326" t="str">
        <f t="shared" si="79"/>
        <v>3.4781249999442-5461.50295748876i</v>
      </c>
      <c r="E326" t="str">
        <f t="shared" si="80"/>
        <v>162.469536710747+0.00217503256738698i</v>
      </c>
      <c r="F326" t="str">
        <f t="shared" si="81"/>
        <v>2.42492492491972-51252.8429423452i</v>
      </c>
      <c r="G326" t="str">
        <f t="shared" si="82"/>
        <v>0.999999999997854-1.46479825840236E-06i</v>
      </c>
      <c r="H326" t="str">
        <f t="shared" si="83"/>
        <v>1129.41193669083+0.422217716533356i</v>
      </c>
      <c r="I326" t="str">
        <f t="shared" si="84"/>
        <v>68.773039234219-163297.609338913i</v>
      </c>
      <c r="K326" t="str">
        <f t="shared" si="85"/>
        <v>0.0106249968971437-0.0000057297913040581i</v>
      </c>
      <c r="L326" t="str">
        <f t="shared" si="86"/>
        <v>0.0000444444444444444-19.7023915712764i</v>
      </c>
      <c r="M326" t="e">
        <f t="shared" si="87"/>
        <v>#DIV/0!</v>
      </c>
      <c r="N326">
        <f t="shared" si="88"/>
        <v>90.006357344154111</v>
      </c>
      <c r="O326">
        <f t="shared" si="89"/>
        <v>79.488261567593653</v>
      </c>
      <c r="P326" s="3">
        <f t="shared" si="90"/>
        <v>79.488261567593653</v>
      </c>
      <c r="Q326" s="3">
        <f t="shared" si="91"/>
        <v>-89.993642655845889</v>
      </c>
      <c r="R326">
        <f t="shared" si="92"/>
        <v>90.006357344154111</v>
      </c>
      <c r="S326">
        <f t="shared" si="93"/>
        <v>2.9141235432204363E-3</v>
      </c>
      <c r="T326">
        <f t="shared" si="76"/>
        <v>79.488261567593653</v>
      </c>
    </row>
    <row r="327" spans="1:20" x14ac:dyDescent="0.25">
      <c r="A327">
        <f t="shared" si="77"/>
        <v>18.379556147343024</v>
      </c>
      <c r="B327">
        <f t="shared" si="94"/>
        <v>2.9251972126846741</v>
      </c>
      <c r="C327" t="str">
        <f t="shared" si="78"/>
        <v>1.04608305405135-9392.16869690424i</v>
      </c>
      <c r="D327" t="str">
        <f t="shared" si="79"/>
        <v>3.47812499994378-5440.8278119096i</v>
      </c>
      <c r="E327" t="str">
        <f t="shared" si="80"/>
        <v>162.469536708835+0.00218329769342733i</v>
      </c>
      <c r="F327" t="str">
        <f t="shared" si="81"/>
        <v>2.42492492491968-51058.8194285439i</v>
      </c>
      <c r="G327" t="str">
        <f t="shared" si="82"/>
        <v>0.999999999997838-1.47036449178426E-06i</v>
      </c>
      <c r="H327" t="str">
        <f t="shared" si="83"/>
        <v>1129.4119380004+0.423822143924863i</v>
      </c>
      <c r="I327" t="str">
        <f t="shared" si="84"/>
        <v>68.7730392531024-162679.427681164i</v>
      </c>
      <c r="K327" t="str">
        <f t="shared" si="85"/>
        <v>0.0106249968735172-5.75156449817045E-06i</v>
      </c>
      <c r="L327" t="str">
        <f t="shared" si="86"/>
        <v>0.0000444444444444444-19.6278059088228i</v>
      </c>
      <c r="M327" t="e">
        <f t="shared" si="87"/>
        <v>#DIV/0!</v>
      </c>
      <c r="N327">
        <f t="shared" si="88"/>
        <v>90.006381502047475</v>
      </c>
      <c r="O327">
        <f t="shared" si="89"/>
        <v>79.455317744459663</v>
      </c>
      <c r="P327" s="3">
        <f t="shared" si="90"/>
        <v>79.455317744459663</v>
      </c>
      <c r="Q327" s="3">
        <f t="shared" si="91"/>
        <v>-89.993618497952525</v>
      </c>
      <c r="R327">
        <f t="shared" si="92"/>
        <v>90.006381502047475</v>
      </c>
      <c r="S327">
        <f t="shared" si="93"/>
        <v>2.9251972126846742E-3</v>
      </c>
      <c r="T327">
        <f t="shared" si="76"/>
        <v>79.455317744459663</v>
      </c>
    </row>
    <row r="328" spans="1:20" x14ac:dyDescent="0.25">
      <c r="A328">
        <f t="shared" si="77"/>
        <v>18.449398460702927</v>
      </c>
      <c r="B328">
        <f t="shared" si="94"/>
        <v>2.9363129620928761</v>
      </c>
      <c r="C328" t="str">
        <f t="shared" si="78"/>
        <v>1.04608305211213-9356.61356902422i</v>
      </c>
      <c r="D328" t="str">
        <f t="shared" si="79"/>
        <v>3.47812499994336-5420.23093446511i</v>
      </c>
      <c r="E328" t="str">
        <f t="shared" si="80"/>
        <v>162.469536706909+0.00219159422697269i</v>
      </c>
      <c r="F328" t="str">
        <f t="shared" si="81"/>
        <v>2.42492492491965-50865.5304130017i</v>
      </c>
      <c r="G328" t="str">
        <f t="shared" si="82"/>
        <v>0.999999999997822-1.47595187685301E-06i</v>
      </c>
      <c r="H328" t="str">
        <f t="shared" si="83"/>
        <v>1129.41193931994+0.425432668141239i</v>
      </c>
      <c r="I328" t="str">
        <f t="shared" si="84"/>
        <v>68.7730392721289-162063.586221597i</v>
      </c>
      <c r="K328" t="str">
        <f t="shared" si="85"/>
        <v>0.0106249968497108-5.77342043027341E-06i</v>
      </c>
      <c r="L328" t="str">
        <f t="shared" si="86"/>
        <v>0.0000444444444444444-19.5535025989469i</v>
      </c>
      <c r="M328" t="e">
        <f t="shared" si="87"/>
        <v>#DIV/0!</v>
      </c>
      <c r="N328">
        <f t="shared" si="88"/>
        <v>90.006405751740658</v>
      </c>
      <c r="O328">
        <f t="shared" si="89"/>
        <v>79.422373921354506</v>
      </c>
      <c r="P328" s="3">
        <f t="shared" si="90"/>
        <v>79.422373921354506</v>
      </c>
      <c r="Q328" s="3">
        <f t="shared" si="91"/>
        <v>-89.993594248259342</v>
      </c>
      <c r="R328">
        <f t="shared" si="92"/>
        <v>90.006405751740658</v>
      </c>
      <c r="S328">
        <f t="shared" si="93"/>
        <v>2.9363129620928762E-3</v>
      </c>
      <c r="T328">
        <f t="shared" si="76"/>
        <v>79.422373921354506</v>
      </c>
    </row>
    <row r="329" spans="1:20" x14ac:dyDescent="0.25">
      <c r="A329">
        <f t="shared" si="77"/>
        <v>18.5195061748536</v>
      </c>
      <c r="B329">
        <f t="shared" si="94"/>
        <v>2.9474709513488291</v>
      </c>
      <c r="C329" t="str">
        <f t="shared" si="78"/>
        <v>1.04608305015806-9321.19303917159i</v>
      </c>
      <c r="D329" t="str">
        <f t="shared" si="79"/>
        <v>3.47812499994292-5399.71202886231i</v>
      </c>
      <c r="E329" t="str">
        <f t="shared" si="80"/>
        <v>162.469536704968+0.00219992228737163i</v>
      </c>
      <c r="F329" t="str">
        <f t="shared" si="81"/>
        <v>2.4249249249196-50672.9731151911i</v>
      </c>
      <c r="G329" t="str">
        <f t="shared" si="82"/>
        <v>0.999999999997805-1.48156049398504E-06i</v>
      </c>
      <c r="H329" t="str">
        <f t="shared" si="83"/>
        <v>1129.41194064953+0.427049312350438i</v>
      </c>
      <c r="I329" t="str">
        <f t="shared" si="84"/>
        <v>68.7730392913008-161450.076101127i</v>
      </c>
      <c r="K329" t="str">
        <f t="shared" si="85"/>
        <v>0.0106249968257231-5.79535941476975E-06i</v>
      </c>
      <c r="L329" t="str">
        <f t="shared" si="86"/>
        <v>0.0000444444444444444-19.4794805727703i</v>
      </c>
      <c r="M329" t="e">
        <f t="shared" si="87"/>
        <v>#DIV/0!</v>
      </c>
      <c r="N329">
        <f t="shared" si="88"/>
        <v>90.006430093582523</v>
      </c>
      <c r="O329">
        <f t="shared" si="89"/>
        <v>79.389430098278339</v>
      </c>
      <c r="P329" s="3">
        <f t="shared" si="90"/>
        <v>79.389430098278339</v>
      </c>
      <c r="Q329" s="3">
        <f t="shared" si="91"/>
        <v>-89.993569906417477</v>
      </c>
      <c r="R329">
        <f t="shared" si="92"/>
        <v>90.006430093582523</v>
      </c>
      <c r="S329">
        <f t="shared" si="93"/>
        <v>2.9474709513488289E-3</v>
      </c>
      <c r="T329">
        <f t="shared" si="76"/>
        <v>79.389430098278339</v>
      </c>
    </row>
    <row r="330" spans="1:20" x14ac:dyDescent="0.25">
      <c r="A330">
        <f t="shared" si="77"/>
        <v>18.589880298318043</v>
      </c>
      <c r="B330">
        <f t="shared" si="94"/>
        <v>2.9586713409639547</v>
      </c>
      <c r="C330" t="str">
        <f t="shared" si="78"/>
        <v>1.04608304818917-9285.90659781024i</v>
      </c>
      <c r="D330" t="str">
        <f t="shared" si="79"/>
        <v>3.47812499994249-5379.27079992988i</v>
      </c>
      <c r="E330" t="str">
        <f t="shared" si="80"/>
        <v>162.469536703012+0.00220828199442709i</v>
      </c>
      <c r="F330" t="str">
        <f t="shared" si="81"/>
        <v>2.42492492491957-50481.1447651112i</v>
      </c>
      <c r="G330" t="str">
        <f t="shared" si="82"/>
        <v>0.999999999997788-1.48719042386215E-06i</v>
      </c>
      <c r="H330" t="str">
        <f t="shared" si="83"/>
        <v>1129.41194198924+0.428672099808431i</v>
      </c>
      <c r="I330" t="str">
        <f t="shared" si="84"/>
        <v>68.7730393106183-160838.888494205i</v>
      </c>
      <c r="K330" t="str">
        <f t="shared" si="85"/>
        <v>0.0106249968015528-5.81738176725681E-06i</v>
      </c>
      <c r="L330" t="str">
        <f t="shared" si="86"/>
        <v>0.0000444444444444444-19.4057387654616i</v>
      </c>
      <c r="M330" t="e">
        <f t="shared" si="87"/>
        <v>#DIV/0!</v>
      </c>
      <c r="N330">
        <f t="shared" si="88"/>
        <v>90.006454527923211</v>
      </c>
      <c r="O330">
        <f t="shared" si="89"/>
        <v>79.356486275231518</v>
      </c>
      <c r="P330" s="3">
        <f t="shared" si="90"/>
        <v>79.356486275231518</v>
      </c>
      <c r="Q330" s="3">
        <f t="shared" si="91"/>
        <v>-89.993545472076789</v>
      </c>
      <c r="R330">
        <f t="shared" si="92"/>
        <v>90.006454527923211</v>
      </c>
      <c r="S330">
        <f t="shared" si="93"/>
        <v>2.9586713409639545E-3</v>
      </c>
      <c r="T330">
        <f t="shared" si="76"/>
        <v>79.356486275231518</v>
      </c>
    </row>
    <row r="331" spans="1:20" x14ac:dyDescent="0.25">
      <c r="A331">
        <f t="shared" si="77"/>
        <v>18.660521843451654</v>
      </c>
      <c r="B331">
        <f t="shared" si="94"/>
        <v>2.969914292059618</v>
      </c>
      <c r="C331" t="str">
        <f t="shared" si="78"/>
        <v>1.04608304620525-9250.75373733268i</v>
      </c>
      <c r="D331" t="str">
        <f t="shared" si="79"/>
        <v>3.47812499994204-5358.90695361382i</v>
      </c>
      <c r="E331" t="str">
        <f t="shared" si="80"/>
        <v>162.469536701041+0.00221667346839651i</v>
      </c>
      <c r="F331" t="str">
        <f t="shared" si="81"/>
        <v>2.42492492491951-50290.0426032461i</v>
      </c>
      <c r="G331" t="str">
        <f t="shared" si="82"/>
        <v>0.999999999997771-0.0000014928417474728i</v>
      </c>
      <c r="H331" t="str">
        <f t="shared" si="83"/>
        <v>1129.41194333915+0.430301053859583i</v>
      </c>
      <c r="I331" t="str">
        <f t="shared" si="84"/>
        <v>68.7730393300832-160230.014608689i</v>
      </c>
      <c r="K331" t="str">
        <f t="shared" si="85"/>
        <v>0.0106249967771984-5.83948780453127E-06i</v>
      </c>
      <c r="L331" t="str">
        <f t="shared" si="86"/>
        <v>0.0000444444444444444-19.3322761162199i</v>
      </c>
      <c r="M331" t="e">
        <f t="shared" si="87"/>
        <v>#DIV/0!</v>
      </c>
      <c r="N331">
        <f t="shared" si="88"/>
        <v>90.006479055114227</v>
      </c>
      <c r="O331">
        <f t="shared" si="89"/>
        <v>79.32354245221407</v>
      </c>
      <c r="P331" s="3">
        <f t="shared" si="90"/>
        <v>79.32354245221407</v>
      </c>
      <c r="Q331" s="3">
        <f t="shared" si="91"/>
        <v>-89.993520944885773</v>
      </c>
      <c r="R331">
        <f t="shared" si="92"/>
        <v>90.006479055114227</v>
      </c>
      <c r="S331">
        <f t="shared" si="93"/>
        <v>2.969914292059618E-3</v>
      </c>
      <c r="T331">
        <f t="shared" si="76"/>
        <v>79.32354245221407</v>
      </c>
    </row>
    <row r="332" spans="1:20" x14ac:dyDescent="0.25">
      <c r="A332">
        <f t="shared" si="77"/>
        <v>18.73143182645677</v>
      </c>
      <c r="B332">
        <f t="shared" si="94"/>
        <v>2.9811999663694446</v>
      </c>
      <c r="C332" t="str">
        <f t="shared" si="78"/>
        <v>1.04608304420626-9215.73395205342i</v>
      </c>
      <c r="D332" t="str">
        <f t="shared" si="79"/>
        <v>3.4781249999416-5338.62019697343i</v>
      </c>
      <c r="E332" t="str">
        <f t="shared" si="80"/>
        <v>162.469536699055+0.00222509682999448i</v>
      </c>
      <c r="F332" t="str">
        <f t="shared" si="81"/>
        <v>2.42492492491947-50099.6638805277i</v>
      </c>
      <c r="G332" t="str">
        <f t="shared" si="82"/>
        <v>0.999999999997754-1.49851454611317E-06i</v>
      </c>
      <c r="H332" t="str">
        <f t="shared" si="83"/>
        <v>1129.41194469934+0.431936197936948i</v>
      </c>
      <c r="I332" t="str">
        <f t="shared" si="84"/>
        <v>68.7730393496961-159623.445685728i</v>
      </c>
      <c r="K332" t="str">
        <f t="shared" si="85"/>
        <v>0.0106249967526586-5.86167784459355E-06i</v>
      </c>
      <c r="L332" t="str">
        <f t="shared" si="86"/>
        <v>0.0000444444444444444-19.2590915682605i</v>
      </c>
      <c r="M332" t="e">
        <f t="shared" si="87"/>
        <v>#DIV/0!</v>
      </c>
      <c r="N332">
        <f t="shared" si="88"/>
        <v>90.006503675508384</v>
      </c>
      <c r="O332">
        <f t="shared" si="89"/>
        <v>79.290598629226437</v>
      </c>
      <c r="P332" s="3">
        <f t="shared" si="90"/>
        <v>79.290598629226437</v>
      </c>
      <c r="Q332" s="3">
        <f t="shared" si="91"/>
        <v>-89.993496324491616</v>
      </c>
      <c r="R332">
        <f t="shared" si="92"/>
        <v>90.006503675508384</v>
      </c>
      <c r="S332">
        <f t="shared" si="93"/>
        <v>2.9811999663694445E-3</v>
      </c>
      <c r="T332">
        <f t="shared" si="76"/>
        <v>79.290598629226437</v>
      </c>
    </row>
    <row r="333" spans="1:20" x14ac:dyDescent="0.25">
      <c r="A333">
        <f t="shared" si="77"/>
        <v>18.802611267397307</v>
      </c>
      <c r="B333">
        <f t="shared" si="94"/>
        <v>2.9925285262416486</v>
      </c>
      <c r="C333" t="str">
        <f t="shared" si="78"/>
        <v>1.04608304219199-9180.84673820111i</v>
      </c>
      <c r="D333" t="str">
        <f t="shared" si="79"/>
        <v>3.47812499994116-5318.41023817689i</v>
      </c>
      <c r="E333" t="str">
        <f t="shared" si="80"/>
        <v>162.469536697056+0.0022335522003932i</v>
      </c>
      <c r="F333" t="str">
        <f t="shared" si="81"/>
        <v>2.42492492491944-49910.0058582939i</v>
      </c>
      <c r="G333" t="str">
        <f t="shared" si="82"/>
        <v>0.999999999997737-1.50420890138838E-06i</v>
      </c>
      <c r="H333" t="str">
        <f t="shared" si="83"/>
        <v>1129.4119460699+0.433577555562641i</v>
      </c>
      <c r="I333" t="str">
        <f t="shared" si="84"/>
        <v>68.7730393694588-159019.172999624i</v>
      </c>
      <c r="K333" t="str">
        <f t="shared" si="85"/>
        <v>0.0106249967279319-5.88395220665248E-06i</v>
      </c>
      <c r="L333" t="str">
        <f t="shared" si="86"/>
        <v>0.0000444444444444444-19.1861840687991i</v>
      </c>
      <c r="M333" t="e">
        <f t="shared" si="87"/>
        <v>#DIV/0!</v>
      </c>
      <c r="N333">
        <f t="shared" si="88"/>
        <v>90.006528389459874</v>
      </c>
      <c r="O333">
        <f t="shared" si="89"/>
        <v>79.257654806268846</v>
      </c>
      <c r="P333" s="3">
        <f t="shared" si="90"/>
        <v>79.257654806268846</v>
      </c>
      <c r="Q333" s="3">
        <f t="shared" si="91"/>
        <v>-89.993471610540126</v>
      </c>
      <c r="R333">
        <f t="shared" si="92"/>
        <v>90.006528389459874</v>
      </c>
      <c r="S333">
        <f t="shared" si="93"/>
        <v>2.9925285262416487E-3</v>
      </c>
      <c r="T333">
        <f t="shared" si="76"/>
        <v>79.257654806268846</v>
      </c>
    </row>
    <row r="334" spans="1:20" x14ac:dyDescent="0.25">
      <c r="A334">
        <f t="shared" si="77"/>
        <v>18.874061190213418</v>
      </c>
      <c r="B334">
        <f t="shared" si="94"/>
        <v>3.0039001346413667</v>
      </c>
      <c r="C334" t="str">
        <f t="shared" si="78"/>
        <v>1.04608304016242-9146.09159391111i</v>
      </c>
      <c r="D334" t="str">
        <f t="shared" si="79"/>
        <v>3.47812499994072-5298.27678649713i</v>
      </c>
      <c r="E334" t="str">
        <f t="shared" si="80"/>
        <v>162.469536695038+0.00224203970122838i</v>
      </c>
      <c r="F334" t="str">
        <f t="shared" si="81"/>
        <v>2.4249249249194-49721.0658082504i</v>
      </c>
      <c r="G334" t="str">
        <f t="shared" si="82"/>
        <v>0.99999999999772-1.50992489521363E-06i</v>
      </c>
      <c r="H334" t="str">
        <f t="shared" si="83"/>
        <v>1129.41194745089+0.435225150348154i</v>
      </c>
      <c r="I334" t="str">
        <f t="shared" si="84"/>
        <v>68.7730393893721-158417.18785771i</v>
      </c>
      <c r="K334" t="str">
        <f t="shared" si="85"/>
        <v>0.0106249967030169-5.90631121112988E-06i</v>
      </c>
      <c r="L334" t="str">
        <f t="shared" si="86"/>
        <v>0.0000444444444444444-19.1135525690368i</v>
      </c>
      <c r="M334" t="e">
        <f t="shared" si="87"/>
        <v>#DIV/0!</v>
      </c>
      <c r="N334">
        <f t="shared" si="88"/>
        <v>90.006553197324195</v>
      </c>
      <c r="O334">
        <f t="shared" si="89"/>
        <v>79.224710983341197</v>
      </c>
      <c r="P334" s="3">
        <f t="shared" si="90"/>
        <v>79.224710983341197</v>
      </c>
      <c r="Q334" s="3">
        <f t="shared" si="91"/>
        <v>-89.993446802675805</v>
      </c>
      <c r="R334">
        <f t="shared" si="92"/>
        <v>90.006553197324195</v>
      </c>
      <c r="S334">
        <f t="shared" si="93"/>
        <v>3.003900134641367E-3</v>
      </c>
      <c r="T334">
        <f t="shared" si="76"/>
        <v>79.224710983341197</v>
      </c>
    </row>
    <row r="335" spans="1:20" x14ac:dyDescent="0.25">
      <c r="A335">
        <f t="shared" si="77"/>
        <v>18.945782622736228</v>
      </c>
      <c r="B335">
        <f t="shared" si="94"/>
        <v>3.0153149551530039</v>
      </c>
      <c r="C335" t="str">
        <f t="shared" si="78"/>
        <v>1.04608303811744-9111.46801921949i</v>
      </c>
      <c r="D335" t="str">
        <f t="shared" si="79"/>
        <v>3.47812499994027-5278.21955230771i</v>
      </c>
      <c r="E335" t="str">
        <f t="shared" si="80"/>
        <v>162.469536693007+0.00225055945459486i</v>
      </c>
      <c r="F335" t="str">
        <f t="shared" si="81"/>
        <v>2.42492492491936-49532.841012431i</v>
      </c>
      <c r="G335" t="str">
        <f t="shared" si="82"/>
        <v>0.999999999997703-1.51566260981542E-06i</v>
      </c>
      <c r="H335" t="str">
        <f t="shared" si="83"/>
        <v>1129.41194884238+0.436879005994696i</v>
      </c>
      <c r="I335" t="str">
        <f t="shared" si="84"/>
        <v>68.7730394094357-157817.481600225i</v>
      </c>
      <c r="K335" t="str">
        <f t="shared" si="85"/>
        <v>0.0106249966779123-5.92875517966516E-06i</v>
      </c>
      <c r="L335" t="str">
        <f t="shared" si="86"/>
        <v>0.0000444444444444444-19.041196024145i</v>
      </c>
      <c r="M335" t="e">
        <f t="shared" si="87"/>
        <v>#DIV/0!</v>
      </c>
      <c r="N335">
        <f t="shared" si="88"/>
        <v>90.006578099458238</v>
      </c>
      <c r="O335">
        <f t="shared" si="89"/>
        <v>79.191767160444172</v>
      </c>
      <c r="P335" s="3">
        <f t="shared" si="90"/>
        <v>79.191767160444172</v>
      </c>
      <c r="Q335" s="3">
        <f t="shared" si="91"/>
        <v>-89.993421900541762</v>
      </c>
      <c r="R335">
        <f t="shared" si="92"/>
        <v>90.006578099458238</v>
      </c>
      <c r="S335">
        <f t="shared" si="93"/>
        <v>3.0153149551530038E-3</v>
      </c>
      <c r="T335">
        <f t="shared" si="76"/>
        <v>79.191767160444172</v>
      </c>
    </row>
    <row r="336" spans="1:20" x14ac:dyDescent="0.25">
      <c r="A336">
        <f t="shared" si="77"/>
        <v>19.017776596702625</v>
      </c>
      <c r="B336">
        <f t="shared" si="94"/>
        <v>3.0267731519825856</v>
      </c>
      <c r="C336" t="str">
        <f t="shared" si="78"/>
        <v>1.04608303605682-9076.97551605416i</v>
      </c>
      <c r="D336" t="str">
        <f t="shared" si="79"/>
        <v>3.47812499993981-5258.23824707857i</v>
      </c>
      <c r="E336" t="str">
        <f t="shared" si="80"/>
        <v>162.469536690961+0.00225911158305302i</v>
      </c>
      <c r="F336" t="str">
        <f t="shared" si="81"/>
        <v>2.42492492491932-49345.328763159i</v>
      </c>
      <c r="G336" t="str">
        <f t="shared" si="82"/>
        <v>0.999999999997685-1.52142212773269E-06i</v>
      </c>
      <c r="H336" t="str">
        <f t="shared" si="83"/>
        <v>1129.41195024448+0.438539146293566i</v>
      </c>
      <c r="I336" t="str">
        <f t="shared" si="84"/>
        <v>68.7730394296537-157220.045600198i</v>
      </c>
      <c r="K336" t="str">
        <f t="shared" si="85"/>
        <v>0.0106249966526164-5.95128443511988E-06i</v>
      </c>
      <c r="L336" t="str">
        <f t="shared" si="86"/>
        <v>0.0000444444444444444-18.9691133932507i</v>
      </c>
      <c r="M336" t="e">
        <f t="shared" si="87"/>
        <v>#DIV/0!</v>
      </c>
      <c r="N336">
        <f t="shared" si="88"/>
        <v>90.006603096220203</v>
      </c>
      <c r="O336">
        <f t="shared" si="89"/>
        <v>79.158823337577701</v>
      </c>
      <c r="P336" s="3">
        <f t="shared" si="90"/>
        <v>79.158823337577701</v>
      </c>
      <c r="Q336" s="3">
        <f t="shared" si="91"/>
        <v>-89.993396903779797</v>
      </c>
      <c r="R336">
        <f t="shared" si="92"/>
        <v>90.006603096220203</v>
      </c>
      <c r="S336">
        <f t="shared" si="93"/>
        <v>3.0267731519825858E-3</v>
      </c>
      <c r="T336">
        <f t="shared" si="76"/>
        <v>79.158823337577701</v>
      </c>
    </row>
    <row r="337" spans="1:20" x14ac:dyDescent="0.25">
      <c r="A337">
        <f t="shared" si="77"/>
        <v>19.090044147770097</v>
      </c>
      <c r="B337">
        <f t="shared" si="94"/>
        <v>3.0382748899601193</v>
      </c>
      <c r="C337" t="str">
        <f t="shared" si="78"/>
        <v>1.04608303398054-9042.61358822901i</v>
      </c>
      <c r="D337" t="str">
        <f t="shared" si="79"/>
        <v>3.47812499993934-5238.33258337193i</v>
      </c>
      <c r="E337" t="str">
        <f t="shared" si="80"/>
        <v>162.469536688898+0.00226769620962788i</v>
      </c>
      <c r="F337" t="str">
        <f t="shared" si="81"/>
        <v>2.42492492491927-49158.5263630076i</v>
      </c>
      <c r="G337" t="str">
        <f t="shared" si="82"/>
        <v>0.999999999997668-1.52720353181805E-06i</v>
      </c>
      <c r="H337" t="str">
        <f t="shared" si="83"/>
        <v>1129.41195165725+0.440205595126432i</v>
      </c>
      <c r="I337" t="str">
        <f t="shared" si="84"/>
        <v>68.7730394500241-156624.871263309i</v>
      </c>
      <c r="K337" t="str">
        <f t="shared" si="85"/>
        <v>0.010624996627128-5.97389930158252E-06i</v>
      </c>
      <c r="L337" t="str">
        <f t="shared" si="86"/>
        <v>0.0000444444444444444-18.8973036394209i</v>
      </c>
      <c r="M337" t="e">
        <f t="shared" si="87"/>
        <v>#DIV/0!</v>
      </c>
      <c r="N337">
        <f t="shared" si="88"/>
        <v>90.006628187969667</v>
      </c>
      <c r="O337">
        <f t="shared" si="89"/>
        <v>79.125879514742095</v>
      </c>
      <c r="P337" s="3">
        <f t="shared" si="90"/>
        <v>79.125879514742095</v>
      </c>
      <c r="Q337" s="3">
        <f t="shared" si="91"/>
        <v>-89.993371812030333</v>
      </c>
      <c r="R337">
        <f t="shared" si="92"/>
        <v>90.006628187969667</v>
      </c>
      <c r="S337">
        <f t="shared" si="93"/>
        <v>3.0382748899601192E-3</v>
      </c>
      <c r="T337">
        <f t="shared" si="76"/>
        <v>79.125879514742095</v>
      </c>
    </row>
    <row r="338" spans="1:20" x14ac:dyDescent="0.25">
      <c r="A338">
        <f t="shared" si="77"/>
        <v>19.162586315531623</v>
      </c>
      <c r="B338">
        <f t="shared" si="94"/>
        <v>3.0498203345419679</v>
      </c>
      <c r="C338" t="str">
        <f t="shared" si="78"/>
        <v>1.04608303188844-9008.38174143625i</v>
      </c>
      <c r="D338" t="str">
        <f t="shared" si="79"/>
        <v>3.47812499993889-5218.50227483815i</v>
      </c>
      <c r="E338" t="str">
        <f t="shared" si="80"/>
        <v>162.469536686821+0.00227631345781247i</v>
      </c>
      <c r="F338" t="str">
        <f t="shared" si="81"/>
        <v>2.42492492491923-48972.4311247618i</v>
      </c>
      <c r="G338" t="str">
        <f t="shared" si="82"/>
        <v>0.99999999999765-1.53300690523893E-06i</v>
      </c>
      <c r="H338" t="str">
        <f t="shared" si="83"/>
        <v>1129.41195308078+0.441878376465747i</v>
      </c>
      <c r="I338" t="str">
        <f t="shared" si="84"/>
        <v>68.7730394705503-156031.950027776i</v>
      </c>
      <c r="K338" t="str">
        <f t="shared" si="85"/>
        <v>0.0106249966014455-5.99660010437305E-06i</v>
      </c>
      <c r="L338" t="str">
        <f t="shared" si="86"/>
        <v>0.0000444444444444444-18.8257657296482i</v>
      </c>
      <c r="M338" t="e">
        <f t="shared" si="87"/>
        <v>#DIV/0!</v>
      </c>
      <c r="N338">
        <f t="shared" si="88"/>
        <v>90.006653375067614</v>
      </c>
      <c r="O338">
        <f t="shared" si="89"/>
        <v>79.092935691937697</v>
      </c>
      <c r="P338" s="3">
        <f t="shared" si="90"/>
        <v>79.092935691937697</v>
      </c>
      <c r="Q338" s="3">
        <f t="shared" si="91"/>
        <v>-89.993346624932386</v>
      </c>
      <c r="R338">
        <f t="shared" si="92"/>
        <v>90.006653375067614</v>
      </c>
      <c r="S338">
        <f t="shared" si="93"/>
        <v>3.0498203345419679E-3</v>
      </c>
      <c r="T338">
        <f t="shared" si="76"/>
        <v>79.092935691937697</v>
      </c>
    </row>
    <row r="339" spans="1:20" x14ac:dyDescent="0.25">
      <c r="A339">
        <f t="shared" si="77"/>
        <v>19.235404143530641</v>
      </c>
      <c r="B339">
        <f t="shared" si="94"/>
        <v>3.0614096518132272</v>
      </c>
      <c r="C339" t="str">
        <f t="shared" si="78"/>
        <v>1.04608302978039-8974.27948323905i</v>
      </c>
      <c r="D339" t="str">
        <f t="shared" si="79"/>
        <v>3.47812499993843-5198.74703621156i</v>
      </c>
      <c r="E339" t="str">
        <f t="shared" si="80"/>
        <v>162.469536684727+0.00228496345157045i</v>
      </c>
      <c r="F339" t="str">
        <f t="shared" si="81"/>
        <v>2.42492492491919-48787.0403713789i</v>
      </c>
      <c r="G339" t="str">
        <f t="shared" si="82"/>
        <v>0.999999999997632-1.53883233147881E-06i</v>
      </c>
      <c r="H339" t="str">
        <f t="shared" si="83"/>
        <v>1129.41195451515+0.443557514375049i</v>
      </c>
      <c r="I339" t="str">
        <f t="shared" si="84"/>
        <v>68.7730394912337-155441.273364228i</v>
      </c>
      <c r="K339" t="str">
        <f t="shared" si="85"/>
        <v>0.0106249965755674-6.01938717004764E-06i</v>
      </c>
      <c r="L339" t="str">
        <f t="shared" si="86"/>
        <v>0.0000444444444444444-18.7544986348358i</v>
      </c>
      <c r="M339" t="e">
        <f t="shared" si="87"/>
        <v>#DIV/0!</v>
      </c>
      <c r="N339">
        <f t="shared" si="88"/>
        <v>90.006678657876336</v>
      </c>
      <c r="O339">
        <f t="shared" si="89"/>
        <v>79.059991869164548</v>
      </c>
      <c r="P339" s="3">
        <f t="shared" si="90"/>
        <v>79.059991869164548</v>
      </c>
      <c r="Q339" s="3">
        <f t="shared" si="91"/>
        <v>-89.993321342123664</v>
      </c>
      <c r="R339">
        <f t="shared" si="92"/>
        <v>90.006678657876336</v>
      </c>
      <c r="S339">
        <f t="shared" si="93"/>
        <v>3.0614096518132273E-3</v>
      </c>
      <c r="T339">
        <f t="shared" si="76"/>
        <v>79.059991869164548</v>
      </c>
    </row>
    <row r="340" spans="1:20" x14ac:dyDescent="0.25">
      <c r="A340">
        <f t="shared" si="77"/>
        <v>19.30849867927606</v>
      </c>
      <c r="B340">
        <f t="shared" si="94"/>
        <v>3.0730430084901177</v>
      </c>
      <c r="C340" t="str">
        <f t="shared" si="78"/>
        <v>1.04608302765629-8940.30632306495i</v>
      </c>
      <c r="D340" t="str">
        <f t="shared" si="79"/>
        <v>3.47812499993794-5179.06658330641i</v>
      </c>
      <c r="E340" t="str">
        <f t="shared" si="80"/>
        <v>162.469536682616+0.00229364631533472i</v>
      </c>
      <c r="F340" t="str">
        <f t="shared" si="81"/>
        <v>2.42492492491913-48602.3514359505i</v>
      </c>
      <c r="G340" t="str">
        <f t="shared" si="82"/>
        <v>0.999999999997614-1.54467989433839E-06i</v>
      </c>
      <c r="H340" t="str">
        <f t="shared" si="83"/>
        <v>1129.41195596045+0.445243033009305i</v>
      </c>
      <c r="I340" t="str">
        <f t="shared" si="84"/>
        <v>68.773039512074-154852.832775584i</v>
      </c>
      <c r="K340" t="str">
        <f t="shared" si="85"/>
        <v>0.0106249965494922-6.04226082640326E-06i</v>
      </c>
      <c r="L340" t="str">
        <f t="shared" si="86"/>
        <v>0.0000444444444444444-18.6835013297827i</v>
      </c>
      <c r="M340" t="e">
        <f t="shared" si="87"/>
        <v>#DIV/0!</v>
      </c>
      <c r="N340">
        <f t="shared" si="88"/>
        <v>90.006704036759544</v>
      </c>
      <c r="O340">
        <f t="shared" si="89"/>
        <v>79.027048046422806</v>
      </c>
      <c r="P340" s="3">
        <f t="shared" si="90"/>
        <v>79.027048046422806</v>
      </c>
      <c r="Q340" s="3">
        <f t="shared" si="91"/>
        <v>-89.993295963240456</v>
      </c>
      <c r="R340">
        <f t="shared" si="92"/>
        <v>90.006704036759544</v>
      </c>
      <c r="S340">
        <f t="shared" si="93"/>
        <v>3.0730430084901176E-3</v>
      </c>
      <c r="T340">
        <f t="shared" si="76"/>
        <v>79.027048046422806</v>
      </c>
    </row>
    <row r="341" spans="1:20" x14ac:dyDescent="0.25">
      <c r="A341">
        <f t="shared" si="77"/>
        <v>19.381870974257307</v>
      </c>
      <c r="B341">
        <f t="shared" si="94"/>
        <v>3.08472057192238</v>
      </c>
      <c r="C341" t="str">
        <f t="shared" si="78"/>
        <v>1.04608302551612-8906.46177219905i</v>
      </c>
      <c r="D341" t="str">
        <f t="shared" si="79"/>
        <v>3.47812499993748-5159.46063301284i</v>
      </c>
      <c r="E341" t="str">
        <f t="shared" si="80"/>
        <v>162.46953668049+0.00230236217401223i</v>
      </c>
      <c r="F341" t="str">
        <f t="shared" si="81"/>
        <v>2.4249249249191-48418.3616616648i</v>
      </c>
      <c r="G341" t="str">
        <f t="shared" si="82"/>
        <v>0.999999999997596-1.55054967793685E-06i</v>
      </c>
      <c r="H341" t="str">
        <f t="shared" si="83"/>
        <v>1129.41195741674+0.446934956615274i</v>
      </c>
      <c r="I341" t="str">
        <f t="shared" si="84"/>
        <v>68.7730395330721-154266.619796925i</v>
      </c>
      <c r="K341" t="str">
        <f t="shared" si="85"/>
        <v>0.0106249965232186-6.06522140248268E-06i</v>
      </c>
      <c r="L341" t="str">
        <f t="shared" si="86"/>
        <v>0.0000444444444444444-18.6127727931686i</v>
      </c>
      <c r="M341" t="e">
        <f t="shared" si="87"/>
        <v>#DIV/0!</v>
      </c>
      <c r="N341">
        <f t="shared" si="88"/>
        <v>90.006729512082316</v>
      </c>
      <c r="O341">
        <f t="shared" si="89"/>
        <v>78.994104223713165</v>
      </c>
      <c r="P341" s="3">
        <f t="shared" si="90"/>
        <v>78.994104223713165</v>
      </c>
      <c r="Q341" s="3">
        <f t="shared" si="91"/>
        <v>-89.993270487917684</v>
      </c>
      <c r="R341">
        <f t="shared" si="92"/>
        <v>90.006729512082316</v>
      </c>
      <c r="S341">
        <f t="shared" si="93"/>
        <v>3.0847205719223801E-3</v>
      </c>
      <c r="T341">
        <f t="shared" si="76"/>
        <v>78.994104223713165</v>
      </c>
    </row>
    <row r="342" spans="1:20" x14ac:dyDescent="0.25">
      <c r="A342">
        <f t="shared" si="77"/>
        <v>19.455522083959487</v>
      </c>
      <c r="B342">
        <f t="shared" si="94"/>
        <v>3.0964425100956849</v>
      </c>
      <c r="C342" t="str">
        <f t="shared" si="78"/>
        <v>1.04608302335949-8872.74534377571i</v>
      </c>
      <c r="D342" t="str">
        <f t="shared" si="79"/>
        <v>3.478124999937-5139.92890329261i</v>
      </c>
      <c r="E342" t="str">
        <f t="shared" si="80"/>
        <v>162.469536678348+0.00231111115298178i</v>
      </c>
      <c r="F342" t="str">
        <f t="shared" si="81"/>
        <v>2.42492492491905-48235.0684017666i</v>
      </c>
      <c r="G342" t="str">
        <f t="shared" si="82"/>
        <v>0.999999999997577-1.55644176671299E-06i</v>
      </c>
      <c r="H342" t="str">
        <f t="shared" si="83"/>
        <v>1129.41195888413+0.448633309531877i</v>
      </c>
      <c r="I342" t="str">
        <f t="shared" si="84"/>
        <v>68.7730395542313-153682.625995384i</v>
      </c>
      <c r="K342" t="str">
        <f t="shared" si="85"/>
        <v>0.0106249964967448-6.08826922857884E-06i</v>
      </c>
      <c r="L342" t="str">
        <f t="shared" si="86"/>
        <v>0.0000444444444444444-18.54231200754i</v>
      </c>
      <c r="M342" t="e">
        <f t="shared" si="87"/>
        <v>#DIV/0!</v>
      </c>
      <c r="N342">
        <f t="shared" si="88"/>
        <v>90.006755084211107</v>
      </c>
      <c r="O342">
        <f t="shared" si="89"/>
        <v>78.961160401035428</v>
      </c>
      <c r="P342" s="3">
        <f t="shared" si="90"/>
        <v>78.961160401035428</v>
      </c>
      <c r="Q342" s="3">
        <f t="shared" si="91"/>
        <v>-89.993244915788893</v>
      </c>
      <c r="R342">
        <f t="shared" si="92"/>
        <v>90.006755084211107</v>
      </c>
      <c r="S342">
        <f t="shared" si="93"/>
        <v>3.0964425100956849E-3</v>
      </c>
      <c r="T342">
        <f t="shared" si="76"/>
        <v>78.961160401035428</v>
      </c>
    </row>
    <row r="343" spans="1:20" x14ac:dyDescent="0.25">
      <c r="A343">
        <f t="shared" si="77"/>
        <v>19.529453067878531</v>
      </c>
      <c r="B343">
        <f t="shared" si="94"/>
        <v>3.1082089916340485</v>
      </c>
      <c r="C343" t="str">
        <f t="shared" si="78"/>
        <v>1.04608302118653-8839.156552773i</v>
      </c>
      <c r="D343" t="str">
        <f t="shared" si="79"/>
        <v>3.47812499993653-5120.47111317527i</v>
      </c>
      <c r="E343" t="str">
        <f t="shared" si="80"/>
        <v>162.469536676189+0.00231989337810362i</v>
      </c>
      <c r="F343" t="str">
        <f t="shared" si="81"/>
        <v>2.42492492491901-48052.4690195213i</v>
      </c>
      <c r="G343" t="str">
        <f t="shared" si="82"/>
        <v>0.999999999997559-1.56235624542647E-06i</v>
      </c>
      <c r="H343" t="str">
        <f t="shared" si="83"/>
        <v>1129.41196036269+0.450338116190493i</v>
      </c>
      <c r="I343" t="str">
        <f t="shared" si="84"/>
        <v>68.7730395755515-153100.842970014i</v>
      </c>
      <c r="K343" t="str">
        <f t="shared" si="85"/>
        <v>0.0106249964700695-6.11140463623988E-06i</v>
      </c>
      <c r="L343" t="str">
        <f t="shared" si="86"/>
        <v>0.0000444444444444444-18.4721179592946i</v>
      </c>
      <c r="M343" t="e">
        <f t="shared" si="87"/>
        <v>#DIV/0!</v>
      </c>
      <c r="N343">
        <f t="shared" si="88"/>
        <v>90.006780753513823</v>
      </c>
      <c r="O343">
        <f t="shared" si="89"/>
        <v>78.928216578390064</v>
      </c>
      <c r="P343" s="3">
        <f t="shared" si="90"/>
        <v>78.928216578390064</v>
      </c>
      <c r="Q343" s="3">
        <f t="shared" si="91"/>
        <v>-89.993219246486177</v>
      </c>
      <c r="R343">
        <f t="shared" si="92"/>
        <v>90.006780753513823</v>
      </c>
      <c r="S343">
        <f t="shared" si="93"/>
        <v>3.1082089916340486E-3</v>
      </c>
      <c r="T343">
        <f t="shared" si="76"/>
        <v>78.928216578390064</v>
      </c>
    </row>
    <row r="344" spans="1:20" x14ac:dyDescent="0.25">
      <c r="A344">
        <f t="shared" si="77"/>
        <v>19.603664989536469</v>
      </c>
      <c r="B344">
        <f t="shared" si="94"/>
        <v>3.1200201858022578</v>
      </c>
      <c r="C344" t="str">
        <f t="shared" si="78"/>
        <v>1.04608301899705-8805.69491600485i</v>
      </c>
      <c r="D344" t="str">
        <f t="shared" si="79"/>
        <v>3.47812499993603-5101.08698275393i</v>
      </c>
      <c r="E344" t="str">
        <f t="shared" si="80"/>
        <v>162.469536674015+0.00232870897571212i</v>
      </c>
      <c r="F344" t="str">
        <f t="shared" si="81"/>
        <v>2.42492492491896-47870.560888175i</v>
      </c>
      <c r="G344" t="str">
        <f t="shared" si="82"/>
        <v>0.99999999999754-1.56829319915906E-06i</v>
      </c>
      <c r="H344" t="str">
        <f t="shared" si="83"/>
        <v>1129.4119618525+0.452049401115348i</v>
      </c>
      <c r="I344" t="str">
        <f t="shared" si="84"/>
        <v>68.7730395970329-152521.262351667i</v>
      </c>
      <c r="K344" t="str">
        <f t="shared" si="85"/>
        <v>0.0106249964431911-6.13462795827367E-06i</v>
      </c>
      <c r="L344" t="str">
        <f t="shared" si="86"/>
        <v>0.0000444444444444444-18.4021896386677i</v>
      </c>
      <c r="M344" t="e">
        <f t="shared" si="87"/>
        <v>#DIV/0!</v>
      </c>
      <c r="N344">
        <f t="shared" si="88"/>
        <v>90.006806520359689</v>
      </c>
      <c r="O344">
        <f t="shared" si="89"/>
        <v>78.895272755777285</v>
      </c>
      <c r="P344" s="3">
        <f t="shared" si="90"/>
        <v>78.895272755777285</v>
      </c>
      <c r="Q344" s="3">
        <f t="shared" si="91"/>
        <v>-89.993193479640311</v>
      </c>
      <c r="R344">
        <f t="shared" si="92"/>
        <v>90.006806520359689</v>
      </c>
      <c r="S344">
        <f t="shared" si="93"/>
        <v>3.120020185802258E-3</v>
      </c>
      <c r="T344">
        <f t="shared" si="76"/>
        <v>78.895272755777285</v>
      </c>
    </row>
    <row r="345" spans="1:20" x14ac:dyDescent="0.25">
      <c r="A345">
        <f t="shared" si="77"/>
        <v>19.678158916496706</v>
      </c>
      <c r="B345">
        <f t="shared" si="94"/>
        <v>3.1318762625083063</v>
      </c>
      <c r="C345" t="str">
        <f t="shared" si="78"/>
        <v>1.04608301679087-8772.3599521143i</v>
      </c>
      <c r="D345" t="str">
        <f t="shared" si="79"/>
        <v>3.47812499993555-5081.77623318142i</v>
      </c>
      <c r="E345" t="str">
        <f t="shared" si="80"/>
        <v>162.469536671823+0.00233755807262288i</v>
      </c>
      <c r="F345" t="str">
        <f t="shared" si="81"/>
        <v>2.42492492491891-47689.3413909185i</v>
      </c>
      <c r="G345" t="str">
        <f t="shared" si="82"/>
        <v>0.999999999997522-1.57425271331584E-06i</v>
      </c>
      <c r="H345" t="str">
        <f t="shared" si="83"/>
        <v>1129.41196335366+0.453767188923875i</v>
      </c>
      <c r="I345" t="str">
        <f t="shared" si="84"/>
        <v>68.7730396186785-151943.875802886i</v>
      </c>
      <c r="K345" t="str">
        <f t="shared" si="85"/>
        <v>0.010624996416108-6.15793952875286E-06i</v>
      </c>
      <c r="L345" t="str">
        <f t="shared" si="86"/>
        <v>0.0000444444444444444-18.3325260397168i</v>
      </c>
      <c r="M345" t="e">
        <f t="shared" si="87"/>
        <v>#DIV/0!</v>
      </c>
      <c r="N345">
        <f t="shared" si="88"/>
        <v>90.006832385119338</v>
      </c>
      <c r="O345">
        <f t="shared" si="89"/>
        <v>78.862328933197261</v>
      </c>
      <c r="P345" s="3">
        <f t="shared" si="90"/>
        <v>78.862328933197261</v>
      </c>
      <c r="Q345" s="3">
        <f t="shared" si="91"/>
        <v>-89.993167614880662</v>
      </c>
      <c r="R345">
        <f t="shared" si="92"/>
        <v>90.006832385119338</v>
      </c>
      <c r="S345">
        <f t="shared" si="93"/>
        <v>3.1318762625083063E-3</v>
      </c>
      <c r="T345">
        <f t="shared" si="76"/>
        <v>78.862328933197261</v>
      </c>
    </row>
    <row r="346" spans="1:20" x14ac:dyDescent="0.25">
      <c r="A346">
        <f t="shared" si="77"/>
        <v>19.752935920379397</v>
      </c>
      <c r="B346">
        <f t="shared" si="94"/>
        <v>3.1437773923058381</v>
      </c>
      <c r="C346" t="str">
        <f t="shared" si="78"/>
        <v>1.04608301456792-8739.15118156679i</v>
      </c>
      <c r="D346" t="str">
        <f t="shared" si="79"/>
        <v>3.47812499993506-5062.53858666609i</v>
      </c>
      <c r="E346" t="str">
        <f t="shared" si="80"/>
        <v>162.469536669615+0.00234644079613466i</v>
      </c>
      <c r="F346" t="str">
        <f t="shared" si="81"/>
        <v>2.42492492491887-47508.8079208483i</v>
      </c>
      <c r="G346" t="str">
        <f t="shared" si="82"/>
        <v>0.999999999997503-0.0000015802348736264i</v>
      </c>
      <c r="H346" t="str">
        <f t="shared" si="83"/>
        <v>1129.41196486625+0.455491504327038i</v>
      </c>
      <c r="I346" t="str">
        <f t="shared" si="84"/>
        <v>68.7730396404887-151368.675017769i</v>
      </c>
      <c r="K346" t="str">
        <f t="shared" si="85"/>
        <v>0.0106249963888187-6.18133968301952E-06i</v>
      </c>
      <c r="L346" t="str">
        <f t="shared" si="86"/>
        <v>0.0000444444444444444-18.2631261603076i</v>
      </c>
      <c r="M346" t="e">
        <f t="shared" si="87"/>
        <v>#DIV/0!</v>
      </c>
      <c r="N346">
        <f t="shared" si="88"/>
        <v>90.006858348164897</v>
      </c>
      <c r="O346">
        <f t="shared" si="89"/>
        <v>78.829385110650321</v>
      </c>
      <c r="P346" s="3">
        <f t="shared" si="90"/>
        <v>78.829385110650321</v>
      </c>
      <c r="Q346" s="3">
        <f t="shared" si="91"/>
        <v>-89.993141651835103</v>
      </c>
      <c r="R346">
        <f t="shared" si="92"/>
        <v>90.006858348164897</v>
      </c>
      <c r="S346">
        <f t="shared" si="93"/>
        <v>3.1437773923058379E-3</v>
      </c>
      <c r="T346">
        <f t="shared" si="76"/>
        <v>78.829385110650321</v>
      </c>
    </row>
    <row r="347" spans="1:20" x14ac:dyDescent="0.25">
      <c r="A347">
        <f t="shared" si="77"/>
        <v>19.827997076876837</v>
      </c>
      <c r="B347">
        <f t="shared" si="94"/>
        <v>3.1557237463966001</v>
      </c>
      <c r="C347" t="str">
        <f t="shared" si="78"/>
        <v>1.04608301232794-8706.0681266429i</v>
      </c>
      <c r="D347" t="str">
        <f t="shared" si="79"/>
        <v>3.47812499993457-5043.37376646796i</v>
      </c>
      <c r="E347" t="str">
        <f t="shared" si="80"/>
        <v>162.46953666739+0.00235535727402751i</v>
      </c>
      <c r="F347" t="str">
        <f t="shared" si="81"/>
        <v>2.42492492491883-47328.9578809301i</v>
      </c>
      <c r="G347" t="str">
        <f t="shared" si="82"/>
        <v>0.999999999997484-1.58623976614616E-06i</v>
      </c>
      <c r="H347" t="str">
        <f t="shared" si="83"/>
        <v>1129.41196639037+0.457222372129718i</v>
      </c>
      <c r="I347" t="str">
        <f t="shared" si="84"/>
        <v>68.7730396624667-150795.651721862i</v>
      </c>
      <c r="K347" t="str">
        <f t="shared" si="85"/>
        <v>0.0106249963613215-6.20482875768995E-06i</v>
      </c>
      <c r="L347" t="str">
        <f t="shared" si="86"/>
        <v>0.0000444444444444444-18.1939890020996i</v>
      </c>
      <c r="M347" t="e">
        <f t="shared" si="87"/>
        <v>#DIV/0!</v>
      </c>
      <c r="N347">
        <f t="shared" si="88"/>
        <v>90.006884409869812</v>
      </c>
      <c r="O347">
        <f t="shared" si="89"/>
        <v>78.79644128813662</v>
      </c>
      <c r="P347" s="3">
        <f t="shared" si="90"/>
        <v>78.79644128813662</v>
      </c>
      <c r="Q347" s="3">
        <f t="shared" si="91"/>
        <v>-89.993115590130188</v>
      </c>
      <c r="R347">
        <f t="shared" si="92"/>
        <v>90.006884409869812</v>
      </c>
      <c r="S347">
        <f t="shared" si="93"/>
        <v>3.1557237463965999E-3</v>
      </c>
      <c r="T347">
        <f t="shared" si="76"/>
        <v>78.79644128813662</v>
      </c>
    </row>
    <row r="348" spans="1:20" x14ac:dyDescent="0.25">
      <c r="A348">
        <f t="shared" si="77"/>
        <v>19.903343465768966</v>
      </c>
      <c r="B348">
        <f t="shared" si="94"/>
        <v>3.1677154966329071</v>
      </c>
      <c r="C348" t="str">
        <f t="shared" si="78"/>
        <v>1.04608301007102-8673.11031143193i</v>
      </c>
      <c r="D348" t="str">
        <f t="shared" si="79"/>
        <v>3.47812499993406-5024.28149689461i</v>
      </c>
      <c r="E348" t="str">
        <f t="shared" si="80"/>
        <v>162.469536665148+0.00236430763456945i</v>
      </c>
      <c r="F348" t="str">
        <f t="shared" si="81"/>
        <v>2.42492492491877-47149.7886839601i</v>
      </c>
      <c r="G348" t="str">
        <f t="shared" si="82"/>
        <v>0.999999999997465-1.59226747725748E-06i</v>
      </c>
      <c r="H348" t="str">
        <f t="shared" si="83"/>
        <v>1129.41196792608+0.45895981723102i</v>
      </c>
      <c r="I348" t="str">
        <f t="shared" si="84"/>
        <v>68.7730396846093-150224.797672028i</v>
      </c>
      <c r="K348" t="str">
        <f t="shared" si="85"/>
        <v>0.0106249963336151-0.0000062284070906596i</v>
      </c>
      <c r="L348" t="str">
        <f t="shared" si="86"/>
        <v>0.0000444444444444444-18.1251135705316i</v>
      </c>
      <c r="M348" t="e">
        <f t="shared" si="87"/>
        <v>#DIV/0!</v>
      </c>
      <c r="N348">
        <f t="shared" si="88"/>
        <v>90.006910570609008</v>
      </c>
      <c r="O348">
        <f t="shared" si="89"/>
        <v>78.763497465656542</v>
      </c>
      <c r="P348" s="3">
        <f t="shared" si="90"/>
        <v>78.763497465656542</v>
      </c>
      <c r="Q348" s="3">
        <f t="shared" si="91"/>
        <v>-89.993089429390992</v>
      </c>
      <c r="R348">
        <f t="shared" si="92"/>
        <v>90.006910570609008</v>
      </c>
      <c r="S348">
        <f t="shared" si="93"/>
        <v>3.1677154966329069E-3</v>
      </c>
      <c r="T348">
        <f t="shared" si="76"/>
        <v>78.763497465656542</v>
      </c>
    </row>
    <row r="349" spans="1:20" x14ac:dyDescent="0.25">
      <c r="A349">
        <f t="shared" si="77"/>
        <v>19.978976170938889</v>
      </c>
      <c r="B349">
        <f t="shared" si="94"/>
        <v>3.179752815520112</v>
      </c>
      <c r="C349" t="str">
        <f t="shared" si="78"/>
        <v>1.04608300779681-8640.2772618245i</v>
      </c>
      <c r="D349" t="str">
        <f t="shared" si="79"/>
        <v>3.47812499993356-5005.26150329739i</v>
      </c>
      <c r="E349" t="str">
        <f t="shared" si="80"/>
        <v>162.469536662889+0.00237329200651429i</v>
      </c>
      <c r="F349" t="str">
        <f t="shared" si="81"/>
        <v>2.42492492491873-46971.29775253i</v>
      </c>
      <c r="G349" t="str">
        <f t="shared" si="82"/>
        <v>0.999999999997445-1.59831809367103E-06i</v>
      </c>
      <c r="H349" t="str">
        <f t="shared" si="83"/>
        <v>1129.41196947349+0.460703864624718i</v>
      </c>
      <c r="I349" t="str">
        <f t="shared" si="84"/>
        <v>68.7730397069228-149656.104656344i</v>
      </c>
      <c r="K349" t="str">
        <f t="shared" si="85"/>
        <v>0.0106249963056976-6.25207502110792E-06i</v>
      </c>
      <c r="L349" t="str">
        <f t="shared" si="86"/>
        <v>0.0000444444444444444-18.0564988748073i</v>
      </c>
      <c r="M349" t="e">
        <f t="shared" si="87"/>
        <v>#DIV/0!</v>
      </c>
      <c r="N349">
        <f t="shared" si="88"/>
        <v>90.006936830758775</v>
      </c>
      <c r="O349">
        <f t="shared" si="89"/>
        <v>78.730553643210229</v>
      </c>
      <c r="P349" s="3">
        <f t="shared" si="90"/>
        <v>78.730553643210229</v>
      </c>
      <c r="Q349" s="3">
        <f t="shared" si="91"/>
        <v>-89.993063169241225</v>
      </c>
      <c r="R349">
        <f t="shared" si="92"/>
        <v>90.006936830758775</v>
      </c>
      <c r="S349">
        <f t="shared" si="93"/>
        <v>3.179752815520112E-3</v>
      </c>
      <c r="T349">
        <f t="shared" si="76"/>
        <v>78.730553643210229</v>
      </c>
    </row>
    <row r="350" spans="1:20" x14ac:dyDescent="0.25">
      <c r="A350">
        <f t="shared" si="77"/>
        <v>20.054896280388459</v>
      </c>
      <c r="B350">
        <f t="shared" si="94"/>
        <v>3.1918358762190886</v>
      </c>
      <c r="C350" t="str">
        <f t="shared" si="78"/>
        <v>1.04608300550541-8607.5685055063i</v>
      </c>
      <c r="D350" t="str">
        <f t="shared" si="79"/>
        <v>3.47812499993305-4986.31351206728i</v>
      </c>
      <c r="E350" t="str">
        <f t="shared" si="80"/>
        <v>162.469536660613+0.00238231051910697i</v>
      </c>
      <c r="F350" t="str">
        <f t="shared" si="81"/>
        <v>2.42492492491868-46793.4825189873i</v>
      </c>
      <c r="G350" t="str">
        <f t="shared" si="82"/>
        <v>0.999999999997426-1.60439170242695E-06i</v>
      </c>
      <c r="H350" t="str">
        <f t="shared" si="83"/>
        <v>1129.41197103268+0.46245453939951i</v>
      </c>
      <c r="I350" t="str">
        <f t="shared" si="84"/>
        <v>68.7730397294044-149089.564493969i</v>
      </c>
      <c r="K350" t="str">
        <f t="shared" si="85"/>
        <v>0.0106249962775676-6.27583288950312E-06i</v>
      </c>
      <c r="L350" t="str">
        <f t="shared" si="86"/>
        <v>0.0000444444444444444-17.9881439278814i</v>
      </c>
      <c r="M350" t="e">
        <f t="shared" si="87"/>
        <v>#DIV/0!</v>
      </c>
      <c r="N350">
        <f t="shared" si="88"/>
        <v>90.006963190696922</v>
      </c>
      <c r="O350">
        <f t="shared" si="89"/>
        <v>78.69760982079805</v>
      </c>
      <c r="P350" s="3">
        <f t="shared" si="90"/>
        <v>78.69760982079805</v>
      </c>
      <c r="Q350" s="3">
        <f t="shared" si="91"/>
        <v>-89.993036809303078</v>
      </c>
      <c r="R350">
        <f t="shared" si="92"/>
        <v>90.006963190696922</v>
      </c>
      <c r="S350">
        <f t="shared" si="93"/>
        <v>3.1918358762190887E-3</v>
      </c>
      <c r="T350">
        <f t="shared" si="76"/>
        <v>78.69760982079805</v>
      </c>
    </row>
    <row r="351" spans="1:20" x14ac:dyDescent="0.25">
      <c r="A351">
        <f t="shared" si="77"/>
        <v>20.131104886253937</v>
      </c>
      <c r="B351">
        <f t="shared" si="94"/>
        <v>3.2039648525487214</v>
      </c>
      <c r="C351" t="str">
        <f t="shared" si="78"/>
        <v>1.04608300319644-8574.98357195072i</v>
      </c>
      <c r="D351" t="str">
        <f t="shared" si="79"/>
        <v>3.47812499993256-4967.43725063108i</v>
      </c>
      <c r="E351" t="str">
        <f t="shared" si="80"/>
        <v>162.469536658319+0.00239136330208031i</v>
      </c>
      <c r="F351" t="str">
        <f t="shared" si="81"/>
        <v>2.42492492491864-46616.3404254006i</v>
      </c>
      <c r="G351" t="str">
        <f t="shared" si="82"/>
        <v>0.999999999997406-1.61048839089614E-06i</v>
      </c>
      <c r="H351" t="str">
        <f t="shared" si="83"/>
        <v>1129.41197260375+0.464211866739479i</v>
      </c>
      <c r="I351" t="str">
        <f t="shared" si="84"/>
        <v>68.7730397520591-148525.169035033i</v>
      </c>
      <c r="K351" t="str">
        <f t="shared" si="85"/>
        <v>0.0106249962492233-6.29968103760732E-06i</v>
      </c>
      <c r="L351" t="str">
        <f t="shared" si="86"/>
        <v>0.0000444444444444444-17.9200477464449i</v>
      </c>
      <c r="M351" t="e">
        <f t="shared" si="87"/>
        <v>#DIV/0!</v>
      </c>
      <c r="N351">
        <f t="shared" si="88"/>
        <v>90.006989650802623</v>
      </c>
      <c r="O351">
        <f t="shared" si="89"/>
        <v>78.664665998420105</v>
      </c>
      <c r="P351" s="3">
        <f t="shared" si="90"/>
        <v>78.664665998420105</v>
      </c>
      <c r="Q351" s="3">
        <f t="shared" si="91"/>
        <v>-89.993010349197377</v>
      </c>
      <c r="R351">
        <f t="shared" si="92"/>
        <v>90.006989650802623</v>
      </c>
      <c r="S351">
        <f t="shared" si="93"/>
        <v>3.2039648525487214E-3</v>
      </c>
      <c r="T351">
        <f t="shared" si="76"/>
        <v>78.664665998420105</v>
      </c>
    </row>
    <row r="352" spans="1:20" x14ac:dyDescent="0.25">
      <c r="A352">
        <f t="shared" si="77"/>
        <v>20.207603084821702</v>
      </c>
      <c r="B352">
        <f t="shared" si="94"/>
        <v>3.2161399189884068</v>
      </c>
      <c r="C352" t="str">
        <f t="shared" si="78"/>
        <v>1.04608300086996-8542.52199241275i</v>
      </c>
      <c r="D352" t="str">
        <f t="shared" si="79"/>
        <v>3.47812499993204-4948.6324474474i</v>
      </c>
      <c r="E352" t="str">
        <f t="shared" si="80"/>
        <v>162.469536656008+0.00240045048566393i</v>
      </c>
      <c r="F352" t="str">
        <f t="shared" si="81"/>
        <v>2.42492492491859-46439.8689235208i</v>
      </c>
      <c r="G352" t="str">
        <f t="shared" si="82"/>
        <v>0.999999999997387-1.61660824678151E-06i</v>
      </c>
      <c r="H352" t="str">
        <f t="shared" si="83"/>
        <v>1129.41197418677+0.465975871924364i</v>
      </c>
      <c r="I352" t="str">
        <f t="shared" si="84"/>
        <v>68.7730397748847-147962.910160515i</v>
      </c>
      <c r="K352" t="str">
        <f t="shared" si="85"/>
        <v>0.0106249962206633-6.32361980848121E-06i</v>
      </c>
      <c r="L352" t="str">
        <f t="shared" si="86"/>
        <v>0.0000444444444444444-17.8522093509114i</v>
      </c>
      <c r="M352" t="e">
        <f t="shared" si="87"/>
        <v>#DIV/0!</v>
      </c>
      <c r="N352">
        <f t="shared" si="88"/>
        <v>90.007016211456502</v>
      </c>
      <c r="O352">
        <f t="shared" si="89"/>
        <v>78.631722176076849</v>
      </c>
      <c r="P352" s="3">
        <f t="shared" si="90"/>
        <v>78.631722176076849</v>
      </c>
      <c r="Q352" s="3">
        <f t="shared" si="91"/>
        <v>-89.992983788543498</v>
      </c>
      <c r="R352">
        <f t="shared" si="92"/>
        <v>90.007016211456502</v>
      </c>
      <c r="S352">
        <f t="shared" si="93"/>
        <v>3.2161399189884069E-3</v>
      </c>
      <c r="T352">
        <f t="shared" si="76"/>
        <v>78.631722176076849</v>
      </c>
    </row>
    <row r="353" spans="1:20" x14ac:dyDescent="0.25">
      <c r="A353">
        <f t="shared" si="77"/>
        <v>20.284391976544025</v>
      </c>
      <c r="B353">
        <f t="shared" si="94"/>
        <v>3.228361250680563</v>
      </c>
      <c r="C353" t="str">
        <f t="shared" si="78"/>
        <v>1.04608299852576-8510.18329992159i</v>
      </c>
      <c r="D353" t="str">
        <f t="shared" si="79"/>
        <v>3.47812499993152-4929.89883200286i</v>
      </c>
      <c r="E353" t="str">
        <f t="shared" si="80"/>
        <v>162.46953665368+0.00240957220057976i</v>
      </c>
      <c r="F353" t="str">
        <f t="shared" si="81"/>
        <v>2.42492492491854-46264.0654747467i</v>
      </c>
      <c r="G353" t="str">
        <f t="shared" si="82"/>
        <v>0.999999999997367-1.62275135811925E-06i</v>
      </c>
      <c r="H353" t="str">
        <f t="shared" si="83"/>
        <v>1129.41197578184+0.467746580329995i</v>
      </c>
      <c r="I353" t="str">
        <f t="shared" si="84"/>
        <v>68.7730397978842-147402.779782134i</v>
      </c>
      <c r="K353" t="str">
        <f t="shared" si="85"/>
        <v>0.0106249961918858-6.34764954648908E-06i</v>
      </c>
      <c r="L353" t="str">
        <f t="shared" si="86"/>
        <v>0.0000444444444444444-17.7846277654029i</v>
      </c>
      <c r="M353" t="e">
        <f t="shared" si="87"/>
        <v>#DIV/0!</v>
      </c>
      <c r="N353">
        <f t="shared" si="88"/>
        <v>90.00704287304066</v>
      </c>
      <c r="O353">
        <f t="shared" si="89"/>
        <v>78.598778353768452</v>
      </c>
      <c r="P353" s="3">
        <f t="shared" si="90"/>
        <v>78.598778353768452</v>
      </c>
      <c r="Q353" s="3">
        <f t="shared" si="91"/>
        <v>-89.99295712695934</v>
      </c>
      <c r="R353">
        <f t="shared" si="92"/>
        <v>90.00704287304066</v>
      </c>
      <c r="S353">
        <f t="shared" si="93"/>
        <v>3.228361250680563E-3</v>
      </c>
      <c r="T353">
        <f t="shared" si="76"/>
        <v>78.598778353768452</v>
      </c>
    </row>
    <row r="354" spans="1:20" x14ac:dyDescent="0.25">
      <c r="A354">
        <f t="shared" si="77"/>
        <v>20.361472666054894</v>
      </c>
      <c r="B354">
        <f t="shared" si="94"/>
        <v>3.2406290234331494</v>
      </c>
      <c r="C354" t="str">
        <f t="shared" si="78"/>
        <v>1.04608299616371-8477.96702927414i</v>
      </c>
      <c r="D354" t="str">
        <f t="shared" si="79"/>
        <v>3.478124999931-4911.2361348081i</v>
      </c>
      <c r="E354" t="str">
        <f t="shared" si="80"/>
        <v>162.469536651333+0.00241872857804817i</v>
      </c>
      <c r="F354" t="str">
        <f t="shared" si="81"/>
        <v>2.42492492491849-46088.9275500862i</v>
      </c>
      <c r="G354" t="str">
        <f t="shared" si="82"/>
        <v>0.999999999997347-1.62891781328007E-06i</v>
      </c>
      <c r="H354" t="str">
        <f t="shared" si="83"/>
        <v>1129.41197738908+0.469524017428632i</v>
      </c>
      <c r="I354" t="str">
        <f t="shared" si="84"/>
        <v>68.7730398210598-146844.76984223i</v>
      </c>
      <c r="K354" t="str">
        <f t="shared" si="85"/>
        <v>0.0106249961628891-6.37177059730381E-06i</v>
      </c>
      <c r="L354" t="str">
        <f t="shared" si="86"/>
        <v>0.0000444444444444444-17.7173020177355i</v>
      </c>
      <c r="M354" t="e">
        <f t="shared" si="87"/>
        <v>#DIV/0!</v>
      </c>
      <c r="N354">
        <f t="shared" si="88"/>
        <v>90.007069635938606</v>
      </c>
      <c r="O354">
        <f t="shared" si="89"/>
        <v>78.565834531495042</v>
      </c>
      <c r="P354" s="3">
        <f t="shared" si="90"/>
        <v>78.565834531495042</v>
      </c>
      <c r="Q354" s="3">
        <f t="shared" si="91"/>
        <v>-89.992930364061394</v>
      </c>
      <c r="R354">
        <f t="shared" si="92"/>
        <v>90.007069635938606</v>
      </c>
      <c r="S354">
        <f t="shared" si="93"/>
        <v>3.2406290234331496E-3</v>
      </c>
      <c r="T354">
        <f t="shared" si="76"/>
        <v>78.565834531495042</v>
      </c>
    </row>
    <row r="355" spans="1:20" x14ac:dyDescent="0.25">
      <c r="A355">
        <f t="shared" si="77"/>
        <v>20.438846262185905</v>
      </c>
      <c r="B355">
        <f t="shared" si="94"/>
        <v>3.2529434137221953</v>
      </c>
      <c r="C355" t="str">
        <f t="shared" si="78"/>
        <v>1.04608299378368-8445.8727170288i</v>
      </c>
      <c r="D355" t="str">
        <f t="shared" si="79"/>
        <v>3.47812499993048-4892.64408739397i</v>
      </c>
      <c r="E355" t="str">
        <f t="shared" si="80"/>
        <v>162.469536648969+0.00242791974978556i</v>
      </c>
      <c r="F355" t="str">
        <f t="shared" si="81"/>
        <v>2.42492492491844-45914.4526301219i</v>
      </c>
      <c r="G355" t="str">
        <f t="shared" si="82"/>
        <v>0.999999999997326-0.0000016351077009705i</v>
      </c>
      <c r="H355" t="str">
        <f t="shared" si="83"/>
        <v>1129.41197900853+0.471308208789303i</v>
      </c>
      <c r="I355" t="str">
        <f t="shared" si="84"/>
        <v>68.7730398444107-146288.872313636i</v>
      </c>
      <c r="K355" t="str">
        <f t="shared" si="85"/>
        <v>0.0106249961336717-6.39598330791181E-06i</v>
      </c>
      <c r="L355" t="str">
        <f t="shared" si="86"/>
        <v>0.0000444444444444444-17.6502311394058i</v>
      </c>
      <c r="M355" t="e">
        <f t="shared" si="87"/>
        <v>#DIV/0!</v>
      </c>
      <c r="N355">
        <f t="shared" si="88"/>
        <v>90.00709650053534</v>
      </c>
      <c r="O355">
        <f t="shared" si="89"/>
        <v>78.53289070925716</v>
      </c>
      <c r="P355" s="3">
        <f t="shared" si="90"/>
        <v>78.53289070925716</v>
      </c>
      <c r="Q355" s="3">
        <f t="shared" si="91"/>
        <v>-89.99290349946466</v>
      </c>
      <c r="R355">
        <f t="shared" si="92"/>
        <v>90.00709650053534</v>
      </c>
      <c r="S355">
        <f t="shared" si="93"/>
        <v>3.2529434137221953E-3</v>
      </c>
      <c r="T355">
        <f t="shared" si="76"/>
        <v>78.53289070925716</v>
      </c>
    </row>
    <row r="356" spans="1:20" x14ac:dyDescent="0.25">
      <c r="A356">
        <f t="shared" si="77"/>
        <v>20.516513877982213</v>
      </c>
      <c r="B356">
        <f t="shared" si="94"/>
        <v>3.2653045986943399</v>
      </c>
      <c r="C356" t="str">
        <f t="shared" si="78"/>
        <v>1.0460829913855-8413.89990149794i</v>
      </c>
      <c r="D356" t="str">
        <f t="shared" si="79"/>
        <v>3.47812499992994-4874.12242230761i</v>
      </c>
      <c r="E356" t="str">
        <f t="shared" si="80"/>
        <v>162.469536646587+0.00243714584801172i</v>
      </c>
      <c r="F356" t="str">
        <f t="shared" si="81"/>
        <v>2.42492492491839-45740.6382049732i</v>
      </c>
      <c r="G356" t="str">
        <f t="shared" si="82"/>
        <v>0.999999999997306-1.64132111023416E-06i</v>
      </c>
      <c r="H356" t="str">
        <f t="shared" si="83"/>
        <v>1129.41198064033+0.47309918007823i</v>
      </c>
      <c r="I356" t="str">
        <f t="shared" si="84"/>
        <v>68.77303986794-145735.079199585i</v>
      </c>
      <c r="K356" t="str">
        <f t="shared" si="85"/>
        <v>0.0106249961042318-6.42028802661803E-06i</v>
      </c>
      <c r="L356" t="str">
        <f t="shared" si="86"/>
        <v>0.0000444444444444444-17.5834141655766i</v>
      </c>
      <c r="M356" t="e">
        <f t="shared" si="87"/>
        <v>#DIV/0!</v>
      </c>
      <c r="N356">
        <f t="shared" si="88"/>
        <v>90.007123467217298</v>
      </c>
      <c r="O356">
        <f t="shared" si="89"/>
        <v>78.499946887054904</v>
      </c>
      <c r="P356" s="3">
        <f t="shared" si="90"/>
        <v>78.499946887054904</v>
      </c>
      <c r="Q356" s="3">
        <f t="shared" si="91"/>
        <v>-89.992876532782702</v>
      </c>
      <c r="R356">
        <f t="shared" si="92"/>
        <v>90.007123467217298</v>
      </c>
      <c r="S356">
        <f t="shared" si="93"/>
        <v>3.2653045986943399E-3</v>
      </c>
      <c r="T356">
        <f t="shared" si="76"/>
        <v>78.499946887054904</v>
      </c>
    </row>
    <row r="357" spans="1:20" x14ac:dyDescent="0.25">
      <c r="A357">
        <f t="shared" si="77"/>
        <v>20.594476630718543</v>
      </c>
      <c r="B357">
        <f t="shared" si="94"/>
        <v>3.2777127561693784</v>
      </c>
      <c r="C357" t="str">
        <f t="shared" si="78"/>
        <v>1.04608298896906-8382.04812274191i</v>
      </c>
      <c r="D357" t="str">
        <f t="shared" si="79"/>
        <v>3.47812499992942-4855.67087310866i</v>
      </c>
      <c r="E357" t="str">
        <f t="shared" si="80"/>
        <v>162.469536644187+0.00244640700544742i</v>
      </c>
      <c r="F357" t="str">
        <f t="shared" si="81"/>
        <v>2.42492492491835-45567.4817742614i</v>
      </c>
      <c r="G357" t="str">
        <f t="shared" si="82"/>
        <v>0.999999999997286-1.64755813045301E-06i</v>
      </c>
      <c r="H357" t="str">
        <f t="shared" si="83"/>
        <v>1129.41198228455+0.474896957059152i</v>
      </c>
      <c r="I357" t="str">
        <f t="shared" si="84"/>
        <v>68.7730398916492-145183.382533575i</v>
      </c>
      <c r="K357" t="str">
        <f t="shared" si="85"/>
        <v>0.0106249960745677-6.44468510305092E-06i</v>
      </c>
      <c r="L357" t="str">
        <f t="shared" si="86"/>
        <v>0.0000444444444444444-17.5168501350633i</v>
      </c>
      <c r="M357" t="e">
        <f t="shared" si="87"/>
        <v>#DIV/0!</v>
      </c>
      <c r="N357">
        <f t="shared" si="88"/>
        <v>90.007150536372436</v>
      </c>
      <c r="O357">
        <f t="shared" si="89"/>
        <v>78.467003064888573</v>
      </c>
      <c r="P357" s="3">
        <f t="shared" si="90"/>
        <v>78.467003064888573</v>
      </c>
      <c r="Q357" s="3">
        <f t="shared" si="91"/>
        <v>-89.992849463627564</v>
      </c>
      <c r="R357">
        <f t="shared" si="92"/>
        <v>90.007150536372436</v>
      </c>
      <c r="S357">
        <f t="shared" si="93"/>
        <v>3.2777127561693783E-3</v>
      </c>
      <c r="T357">
        <f t="shared" si="76"/>
        <v>78.467003064888573</v>
      </c>
    </row>
    <row r="358" spans="1:20" x14ac:dyDescent="0.25">
      <c r="A358">
        <f t="shared" si="77"/>
        <v>20.672735641915274</v>
      </c>
      <c r="B358">
        <f t="shared" si="94"/>
        <v>3.2901680646428222</v>
      </c>
      <c r="C358" t="str">
        <f t="shared" si="78"/>
        <v>1.04608298653421-8350.3169225621i</v>
      </c>
      <c r="D358" t="str">
        <f t="shared" si="79"/>
        <v>3.47812499992887-4837.28917436537i</v>
      </c>
      <c r="E358" t="str">
        <f t="shared" si="80"/>
        <v>162.469536641768+0.00245570335531847i</v>
      </c>
      <c r="F358" t="str">
        <f t="shared" si="81"/>
        <v>2.42492492491829-45394.9808470728i</v>
      </c>
      <c r="G358" t="str">
        <f t="shared" si="82"/>
        <v>0.999999999997265-0.0000016538188513487i</v>
      </c>
      <c r="H358" t="str">
        <f t="shared" si="83"/>
        <v>1129.41198394129+0.476701565593706i</v>
      </c>
      <c r="I358" t="str">
        <f t="shared" si="84"/>
        <v>68.7730399155383-144633.774379264i</v>
      </c>
      <c r="K358" t="str">
        <f t="shared" si="85"/>
        <v>0.0106249960446777-6.46917488816747E-06i</v>
      </c>
      <c r="L358" t="str">
        <f t="shared" si="86"/>
        <v>0.0000444444444444444-17.4505380903201i</v>
      </c>
      <c r="M358" t="e">
        <f t="shared" si="87"/>
        <v>#DIV/0!</v>
      </c>
      <c r="N358">
        <f t="shared" si="88"/>
        <v>90.007177708390131</v>
      </c>
      <c r="O358">
        <f t="shared" si="89"/>
        <v>78.434059242758337</v>
      </c>
      <c r="P358" s="3">
        <f t="shared" si="90"/>
        <v>78.434059242758337</v>
      </c>
      <c r="Q358" s="3">
        <f t="shared" si="91"/>
        <v>-89.992822291609869</v>
      </c>
      <c r="R358">
        <f t="shared" si="92"/>
        <v>90.007177708390131</v>
      </c>
      <c r="S358">
        <f t="shared" si="93"/>
        <v>3.2901680646428223E-3</v>
      </c>
      <c r="T358">
        <f t="shared" si="76"/>
        <v>78.434059242758337</v>
      </c>
    </row>
    <row r="359" spans="1:20" x14ac:dyDescent="0.25">
      <c r="A359">
        <f t="shared" si="77"/>
        <v>20.751292037354553</v>
      </c>
      <c r="B359">
        <f t="shared" si="94"/>
        <v>3.3026707032884648</v>
      </c>
      <c r="C359" t="str">
        <f t="shared" si="78"/>
        <v>1.04608298408082-8318.70584449479i</v>
      </c>
      <c r="D359" t="str">
        <f t="shared" si="79"/>
        <v>3.47812499992832-4818.97706165086i</v>
      </c>
      <c r="E359" t="str">
        <f t="shared" si="80"/>
        <v>162.469536639332+0.00246503503135519i</v>
      </c>
      <c r="F359" t="str">
        <f t="shared" si="81"/>
        <v>2.42492492491823-45223.132941924i</v>
      </c>
      <c r="G359" t="str">
        <f t="shared" si="82"/>
        <v>0.999999999997244-1.66010336298378E-06i</v>
      </c>
      <c r="H359" t="str">
        <f t="shared" si="83"/>
        <v>1129.41198561064+0.478513031641801i</v>
      </c>
      <c r="I359" t="str">
        <f t="shared" si="84"/>
        <v>68.7730399396084-144086.246830353i</v>
      </c>
      <c r="K359" t="str">
        <f t="shared" si="85"/>
        <v>0.0106249960145602-6.49375773425833E-06i</v>
      </c>
      <c r="L359" t="str">
        <f t="shared" si="86"/>
        <v>0.0000444444444444444-17.3844770774259i</v>
      </c>
      <c r="M359" t="e">
        <f t="shared" si="87"/>
        <v>#DIV/0!</v>
      </c>
      <c r="N359">
        <f t="shared" si="88"/>
        <v>90.007204983661239</v>
      </c>
      <c r="O359">
        <f t="shared" si="89"/>
        <v>78.40111542066478</v>
      </c>
      <c r="P359" s="3">
        <f t="shared" si="90"/>
        <v>78.40111542066478</v>
      </c>
      <c r="Q359" s="3">
        <f t="shared" si="91"/>
        <v>-89.992795016338761</v>
      </c>
      <c r="R359">
        <f t="shared" si="92"/>
        <v>90.007204983661239</v>
      </c>
      <c r="S359">
        <f t="shared" si="93"/>
        <v>3.302670703288465E-3</v>
      </c>
      <c r="T359">
        <f t="shared" si="76"/>
        <v>78.40111542066478</v>
      </c>
    </row>
    <row r="360" spans="1:20" x14ac:dyDescent="0.25">
      <c r="A360">
        <f t="shared" si="77"/>
        <v>20.830146947096502</v>
      </c>
      <c r="B360">
        <f t="shared" si="94"/>
        <v>3.3152208519609609</v>
      </c>
      <c r="C360" t="str">
        <f t="shared" si="78"/>
        <v>1.04608298160878-8287.21443380373i</v>
      </c>
      <c r="D360" t="str">
        <f t="shared" si="79"/>
        <v>3.47812499992779-4800.73427153924i</v>
      </c>
      <c r="E360" t="str">
        <f t="shared" si="80"/>
        <v>162.469536636876+0.00247440216779969i</v>
      </c>
      <c r="F360" t="str">
        <f t="shared" si="81"/>
        <v>2.42492492491819-45051.9355867251i</v>
      </c>
      <c r="G360" t="str">
        <f t="shared" si="82"/>
        <v>0.999999999997223-1.66641175576309E-06i</v>
      </c>
      <c r="H360" t="str">
        <f t="shared" si="83"/>
        <v>1129.41198729271+0.48033138126202i</v>
      </c>
      <c r="I360" t="str">
        <f t="shared" si="84"/>
        <v>68.7730399638632-143540.792010478i</v>
      </c>
      <c r="K360" t="str">
        <f t="shared" si="85"/>
        <v>0.0106249959842133-6.51843399495284E-06i</v>
      </c>
      <c r="L360" t="str">
        <f t="shared" si="86"/>
        <v>0.0000444444444444444-17.3186661460708i</v>
      </c>
      <c r="M360" t="e">
        <f t="shared" si="87"/>
        <v>#DIV/0!</v>
      </c>
      <c r="N360">
        <f t="shared" si="88"/>
        <v>90.007232362578165</v>
      </c>
      <c r="O360">
        <f t="shared" si="89"/>
        <v>78.368171598607844</v>
      </c>
      <c r="P360" s="3">
        <f t="shared" si="90"/>
        <v>78.368171598607844</v>
      </c>
      <c r="Q360" s="3">
        <f t="shared" si="91"/>
        <v>-89.992767637421835</v>
      </c>
      <c r="R360">
        <f t="shared" si="92"/>
        <v>90.007232362578165</v>
      </c>
      <c r="S360">
        <f t="shared" si="93"/>
        <v>3.3152208519609608E-3</v>
      </c>
      <c r="T360">
        <f t="shared" si="76"/>
        <v>78.368171598607844</v>
      </c>
    </row>
    <row r="361" spans="1:20" x14ac:dyDescent="0.25">
      <c r="A361">
        <f t="shared" si="77"/>
        <v>20.909301505495467</v>
      </c>
      <c r="B361">
        <f t="shared" si="94"/>
        <v>3.3278186911984129</v>
      </c>
      <c r="C361" t="str">
        <f t="shared" si="78"/>
        <v>1.04608297911789-8255.84223747445i</v>
      </c>
      <c r="D361" t="str">
        <f t="shared" si="79"/>
        <v>3.47812499992723-4782.56054160182i</v>
      </c>
      <c r="E361" t="str">
        <f t="shared" si="80"/>
        <v>162.469536634401+0.00248380489940047i</v>
      </c>
      <c r="F361" t="str">
        <f t="shared" si="81"/>
        <v>2.42492492491813-44881.3863187446i</v>
      </c>
      <c r="G361" t="str">
        <f t="shared" si="82"/>
        <v>0.999999999997202-1.67274412043496E-06i</v>
      </c>
      <c r="H361" t="str">
        <f t="shared" si="83"/>
        <v>1129.41198898759+0.482156640611938i</v>
      </c>
      <c r="I361" t="str">
        <f t="shared" si="84"/>
        <v>68.7730399883023-142997.402073087i</v>
      </c>
      <c r="K361" t="str">
        <f t="shared" si="85"/>
        <v>0.0106249959536353-6.54320402522401E-06i</v>
      </c>
      <c r="L361" t="str">
        <f t="shared" si="86"/>
        <v>0.0000444444444444444-17.2531043495426i</v>
      </c>
      <c r="M361" t="e">
        <f t="shared" si="87"/>
        <v>#DIV/0!</v>
      </c>
      <c r="N361">
        <f t="shared" si="88"/>
        <v>90.007259845534719</v>
      </c>
      <c r="O361">
        <f t="shared" si="89"/>
        <v>78.335227776587871</v>
      </c>
      <c r="P361" s="3">
        <f t="shared" si="90"/>
        <v>78.335227776587871</v>
      </c>
      <c r="Q361" s="3">
        <f t="shared" si="91"/>
        <v>-89.992740154465281</v>
      </c>
      <c r="R361">
        <f t="shared" si="92"/>
        <v>90.007259845534719</v>
      </c>
      <c r="S361">
        <f t="shared" si="93"/>
        <v>3.3278186911984129E-3</v>
      </c>
      <c r="T361">
        <f t="shared" si="76"/>
        <v>78.335227776587871</v>
      </c>
    </row>
    <row r="362" spans="1:20" x14ac:dyDescent="0.25">
      <c r="A362">
        <f t="shared" si="77"/>
        <v>20.988756851216351</v>
      </c>
      <c r="B362">
        <f t="shared" si="94"/>
        <v>3.340464402224967</v>
      </c>
      <c r="C362" t="str">
        <f t="shared" si="78"/>
        <v>1.04608297660804-8224.58880420753i</v>
      </c>
      <c r="D362" t="str">
        <f t="shared" si="79"/>
        <v>3.47812499992667-4764.45561040342i</v>
      </c>
      <c r="E362" t="str">
        <f t="shared" si="80"/>
        <v>162.469536631908+0.00249324336141955i</v>
      </c>
      <c r="F362" t="str">
        <f t="shared" si="81"/>
        <v>2.42492492491808-44711.4826845741i</v>
      </c>
      <c r="G362" t="str">
        <f t="shared" si="82"/>
        <v>0.999999999997181-1.67910054809258E-06i</v>
      </c>
      <c r="H362" t="str">
        <f t="shared" si="83"/>
        <v>1129.41199069537+0.48398883594854i</v>
      </c>
      <c r="I362" t="str">
        <f t="shared" si="84"/>
        <v>68.7730400129272-142456.069201331i</v>
      </c>
      <c r="K362" t="str">
        <f t="shared" si="85"/>
        <v>0.0106249959228245-6.56806818139383E-06i</v>
      </c>
      <c r="L362" t="str">
        <f t="shared" si="86"/>
        <v>0.0000444444444444444-17.1877907447127i</v>
      </c>
      <c r="M362" t="e">
        <f t="shared" si="87"/>
        <v>#DIV/0!</v>
      </c>
      <c r="N362">
        <f t="shared" si="88"/>
        <v>90.007287432926276</v>
      </c>
      <c r="O362">
        <f t="shared" si="89"/>
        <v>78.302283954605315</v>
      </c>
      <c r="P362" s="3">
        <f t="shared" si="90"/>
        <v>78.302283954605315</v>
      </c>
      <c r="Q362" s="3">
        <f t="shared" si="91"/>
        <v>-89.992712567073724</v>
      </c>
      <c r="R362">
        <f t="shared" si="92"/>
        <v>90.007287432926276</v>
      </c>
      <c r="S362">
        <f t="shared" si="93"/>
        <v>3.3404644022249669E-3</v>
      </c>
      <c r="T362">
        <f t="shared" si="76"/>
        <v>78.302283954605315</v>
      </c>
    </row>
    <row r="363" spans="1:20" x14ac:dyDescent="0.25">
      <c r="A363">
        <f t="shared" si="77"/>
        <v>21.068514127250975</v>
      </c>
      <c r="B363">
        <f t="shared" si="94"/>
        <v>3.3531581669534218</v>
      </c>
      <c r="C363" t="str">
        <f t="shared" si="78"/>
        <v>1.04608297407913-8193.4536844119i</v>
      </c>
      <c r="D363" t="str">
        <f t="shared" si="79"/>
        <v>3.47812499992612-4746.41921749853i</v>
      </c>
      <c r="E363" t="str">
        <f t="shared" si="80"/>
        <v>162.469536629397+0.00250271768963319i</v>
      </c>
      <c r="F363" t="str">
        <f t="shared" si="81"/>
        <v>2.42492492491803-44542.2222400928i</v>
      </c>
      <c r="G363" t="str">
        <f t="shared" si="82"/>
        <v>0.999999999997159-1.68548113017529E-06i</v>
      </c>
      <c r="H363" t="str">
        <f t="shared" si="83"/>
        <v>1129.41199241615+0.485827993628586i</v>
      </c>
      <c r="I363" t="str">
        <f t="shared" si="84"/>
        <v>68.773040037739-141916.785607956i</v>
      </c>
      <c r="K363" t="str">
        <f t="shared" si="85"/>
        <v>0.0106249958917792-6.59302682113826E-06i</v>
      </c>
      <c r="L363" t="str">
        <f t="shared" si="86"/>
        <v>0.0000444444444444444-17.122724392023i</v>
      </c>
      <c r="M363" t="e">
        <f t="shared" si="87"/>
        <v>#DIV/0!</v>
      </c>
      <c r="N363">
        <f t="shared" si="88"/>
        <v>90.007315125149688</v>
      </c>
      <c r="O363">
        <f t="shared" si="89"/>
        <v>78.269340132660503</v>
      </c>
      <c r="P363" s="3">
        <f t="shared" si="90"/>
        <v>78.269340132660503</v>
      </c>
      <c r="Q363" s="3">
        <f t="shared" si="91"/>
        <v>-89.992684874850312</v>
      </c>
      <c r="R363">
        <f t="shared" si="92"/>
        <v>90.007315125149688</v>
      </c>
      <c r="S363">
        <f t="shared" si="93"/>
        <v>3.3531581669534218E-3</v>
      </c>
      <c r="T363">
        <f t="shared" si="76"/>
        <v>78.269340132660503</v>
      </c>
    </row>
    <row r="364" spans="1:20" x14ac:dyDescent="0.25">
      <c r="A364">
        <f t="shared" si="77"/>
        <v>21.148574480934528</v>
      </c>
      <c r="B364">
        <f t="shared" si="94"/>
        <v>3.3659001679878449</v>
      </c>
      <c r="C364" t="str">
        <f t="shared" si="78"/>
        <v>1.04608297153094-8162.43643019808i</v>
      </c>
      <c r="D364" t="str">
        <f t="shared" si="79"/>
        <v>3.47812499992557-4728.45110342757i</v>
      </c>
      <c r="E364" t="str">
        <f t="shared" si="80"/>
        <v>162.469536626865+0.00251222802033379i</v>
      </c>
      <c r="F364" t="str">
        <f t="shared" si="81"/>
        <v>2.42492492491799-44373.6025504324i</v>
      </c>
      <c r="G364" t="str">
        <f t="shared" si="82"/>
        <v>0.999999999997138-1.69188595846992E-06i</v>
      </c>
      <c r="H364" t="str">
        <f t="shared" si="83"/>
        <v>1129.41199415003+0.487674140109007i</v>
      </c>
      <c r="I364" t="str">
        <f t="shared" si="84"/>
        <v>68.7730400627407-141379.543535187i</v>
      </c>
      <c r="K364" t="str">
        <f t="shared" si="85"/>
        <v>0.0106249958604974-6.61808030349233E-06i</v>
      </c>
      <c r="L364" t="str">
        <f t="shared" si="86"/>
        <v>0.0000444444444444444-17.0579043554722i</v>
      </c>
      <c r="M364" t="e">
        <f t="shared" si="87"/>
        <v>#DIV/0!</v>
      </c>
      <c r="N364">
        <f t="shared" si="88"/>
        <v>90.007342922603272</v>
      </c>
      <c r="O364">
        <f t="shared" si="89"/>
        <v>78.236396310753392</v>
      </c>
      <c r="P364" s="3">
        <f t="shared" si="90"/>
        <v>78.236396310753392</v>
      </c>
      <c r="Q364" s="3">
        <f t="shared" si="91"/>
        <v>-89.992657077396728</v>
      </c>
      <c r="R364">
        <f t="shared" si="92"/>
        <v>90.007342922603272</v>
      </c>
      <c r="S364">
        <f t="shared" si="93"/>
        <v>3.3659001679878448E-3</v>
      </c>
      <c r="T364">
        <f t="shared" ref="T364:T427" si="95">P364</f>
        <v>78.236396310753392</v>
      </c>
    </row>
    <row r="365" spans="1:20" x14ac:dyDescent="0.25">
      <c r="A365">
        <f t="shared" ref="A365:A428" si="96">2*PI()*B365</f>
        <v>21.228939063962081</v>
      </c>
      <c r="B365">
        <f t="shared" si="94"/>
        <v>3.3786905886261986</v>
      </c>
      <c r="C365" t="str">
        <f t="shared" ref="C365:C428" si="97">IMPRODUCT(D365,E365,$C$40,,K365,$C$41)</f>
        <v>1.04608296896332-8131.53659537262i</v>
      </c>
      <c r="D365" t="str">
        <f t="shared" ref="D365:D428" si="98">IMDIV(IMPRODUCT($C$37,$C$38,COMPLEX(1,A365/$C$38)),IMSUM(-1*A365*A365/$C$39,COMPLEX(0,1*A365)))</f>
        <v>3.47812499992499-4710.55100971317i</v>
      </c>
      <c r="E365" t="str">
        <f t="shared" ref="E365:E428" si="99">IMDIV(IMPRODUCT(IMSUM(F365,G365),$C$29,H365),IMSUM(1,I365))</f>
        <v>162.469536624314+0.00252177449033106i</v>
      </c>
      <c r="F365" t="str">
        <f t="shared" ref="F365:F428" si="100">IMDIV(IMPRODUCT($C$14,$C$15,COMPLEX(1,A365/$C$15)),IMSUM(-1*A365*A365/$C$16,COMPLEX(0,A365)))</f>
        <v>2.42492492491793-44205.6211899417i</v>
      </c>
      <c r="G365" t="str">
        <f t="shared" ref="G365:G428" si="101">IMDIV(1,COMPLEX(1,A365*$C$9*$C$10))</f>
        <v>0.999999999997116-1.69831512511207E-06i</v>
      </c>
      <c r="H365" t="str">
        <f t="shared" ref="H365:H428" si="102">IMDIV($C$3,IMSUM(K365,COMPLEX(0,$C$28*A365)))</f>
        <v>1129.41199589712+0.489527301947251i</v>
      </c>
      <c r="I365" t="str">
        <f t="shared" ref="I365:I428" si="103">IMPRODUCT(F365,$C$29,H365,$C$31)</f>
        <v>68.7730400879324-140844.335254617i</v>
      </c>
      <c r="K365" t="str">
        <f t="shared" ref="K365:K428" si="104">IF($C$26&lt;=0,IMDIV(1,IMSUM(IMDIV(1,L365),1/$C$18)),IMDIV(1,IMSUM(IMDIV(1,L365),1/$C$18,IMDIV(1,M365))))</f>
        <v>0.0106249958289774-6.64322898885544E-06i</v>
      </c>
      <c r="L365" t="str">
        <f t="shared" ref="L365:L428" si="105">IMSUM($C$21/$C$22,IMDIV(1,COMPLEX(0,$C$20*$C$22*A365)))</f>
        <v>0.0000444444444444444-16.9933297026023i</v>
      </c>
      <c r="M365" t="e">
        <f t="shared" ref="M365:M428" si="106">IMSUM($C$25/$C$26,IMDIV(1,COMPLEX(0,$C$24*$C$26*A365)))</f>
        <v>#DIV/0!</v>
      </c>
      <c r="N365">
        <f t="shared" ref="N365:N428" si="107">ABS(R365)</f>
        <v>90.007370825686948</v>
      </c>
      <c r="O365">
        <f t="shared" ref="O365:O428" si="108">ABS(P365)</f>
        <v>78.203452488884452</v>
      </c>
      <c r="P365" s="3">
        <f t="shared" ref="P365:P428" si="109">20*LOG10(IMABS(C365))</f>
        <v>78.203452488884452</v>
      </c>
      <c r="Q365" s="3">
        <f t="shared" ref="Q365:Q428" si="110">IMARGUMENT(C365)*180/PI()</f>
        <v>-89.992629174313052</v>
      </c>
      <c r="R365">
        <f t="shared" ref="R365:R428" si="111">IF(Q365&lt;0,Q365+180,Q365-180)</f>
        <v>90.007370825686948</v>
      </c>
      <c r="S365">
        <f t="shared" ref="S365:S428" si="112">B365/1000</f>
        <v>3.3786905886261987E-3</v>
      </c>
      <c r="T365">
        <f t="shared" si="95"/>
        <v>78.203452488884452</v>
      </c>
    </row>
    <row r="366" spans="1:20" x14ac:dyDescent="0.25">
      <c r="A366">
        <f t="shared" si="96"/>
        <v>21.309609032405135</v>
      </c>
      <c r="B366">
        <f t="shared" ref="B366:B429" si="113">B365*(1+B$42)</f>
        <v>3.3915296128629784</v>
      </c>
      <c r="C366" t="str">
        <f t="shared" si="97"/>
        <v>1.04608296637613-8100.75373543115i</v>
      </c>
      <c r="D366" t="str">
        <f t="shared" si="98"/>
        <v>3.47812499992443-4692.71867885652i</v>
      </c>
      <c r="E366" t="str">
        <f t="shared" si="99"/>
        <v>162.469536621745+0.00253135723695346i</v>
      </c>
      <c r="F366" t="str">
        <f t="shared" si="100"/>
        <v>2.42492492491788-44038.275742153i</v>
      </c>
      <c r="G366" t="str">
        <f t="shared" si="101"/>
        <v>0.999999999997094-1.70476872258746E-06i</v>
      </c>
      <c r="H366" t="str">
        <f t="shared" si="102"/>
        <v>1129.41199765752+0.49138750580169i</v>
      </c>
      <c r="I366" t="str">
        <f t="shared" si="103"/>
        <v>68.7730401133162-140311.153067095i</v>
      </c>
      <c r="K366" t="str">
        <f t="shared" si="104"/>
        <v>0.0106249957972174-6.66847323899645E-06i</v>
      </c>
      <c r="L366" t="str">
        <f t="shared" si="105"/>
        <v>0.0000444444444444444-16.9289995044853i</v>
      </c>
      <c r="M366" t="e">
        <f t="shared" si="106"/>
        <v>#DIV/0!</v>
      </c>
      <c r="N366">
        <f t="shared" si="107"/>
        <v>90.007398834802061</v>
      </c>
      <c r="O366">
        <f t="shared" si="108"/>
        <v>78.170508667054079</v>
      </c>
      <c r="P366" s="3">
        <f t="shared" si="109"/>
        <v>78.170508667054079</v>
      </c>
      <c r="Q366" s="3">
        <f t="shared" si="110"/>
        <v>-89.992601165197939</v>
      </c>
      <c r="R366">
        <f t="shared" si="111"/>
        <v>90.007398834802061</v>
      </c>
      <c r="S366">
        <f t="shared" si="112"/>
        <v>3.3915296128629786E-3</v>
      </c>
      <c r="T366">
        <f t="shared" si="95"/>
        <v>78.170508667054079</v>
      </c>
    </row>
    <row r="367" spans="1:20" x14ac:dyDescent="0.25">
      <c r="A367">
        <f t="shared" si="96"/>
        <v>21.390585546728275</v>
      </c>
      <c r="B367">
        <f t="shared" si="113"/>
        <v>3.4044174253918578</v>
      </c>
      <c r="C367" t="str">
        <f t="shared" si="97"/>
        <v>1.04608296376925-8070.08740755174i</v>
      </c>
      <c r="D367" t="str">
        <f t="shared" si="98"/>
        <v>3.47812499992384-4674.95385433349i</v>
      </c>
      <c r="E367" t="str">
        <f t="shared" si="99"/>
        <v>162.469536619156+0.0025409763980546i</v>
      </c>
      <c r="F367" t="str">
        <f t="shared" si="100"/>
        <v>2.42492492491782-43871.5637997454i</v>
      </c>
      <c r="G367" t="str">
        <f t="shared" si="101"/>
        <v>0.999999999997072-1.71124684373325E-06i</v>
      </c>
      <c r="H367" t="str">
        <f t="shared" si="102"/>
        <v>1129.41199943131+0.493254778432003i</v>
      </c>
      <c r="I367" t="str">
        <f t="shared" si="103"/>
        <v>68.7730401388932-139779.989302614i</v>
      </c>
      <c r="K367" t="str">
        <f t="shared" si="104"/>
        <v>0.0106249957652156-6.69381341705899E-06i</v>
      </c>
      <c r="L367" t="str">
        <f t="shared" si="105"/>
        <v>0.0000444444444444444-16.8649128357095i</v>
      </c>
      <c r="M367" t="e">
        <f t="shared" si="106"/>
        <v>#DIV/0!</v>
      </c>
      <c r="N367">
        <f t="shared" si="107"/>
        <v>90.007426950351586</v>
      </c>
      <c r="O367">
        <f t="shared" si="108"/>
        <v>78.137564845262432</v>
      </c>
      <c r="P367" s="3">
        <f t="shared" si="109"/>
        <v>78.137564845262432</v>
      </c>
      <c r="Q367" s="3">
        <f t="shared" si="110"/>
        <v>-89.992573049648414</v>
      </c>
      <c r="R367">
        <f t="shared" si="111"/>
        <v>90.007426950351586</v>
      </c>
      <c r="S367">
        <f t="shared" si="112"/>
        <v>3.4044174253918579E-3</v>
      </c>
      <c r="T367">
        <f t="shared" si="95"/>
        <v>78.137564845262432</v>
      </c>
    </row>
    <row r="368" spans="1:20" x14ac:dyDescent="0.25">
      <c r="A368">
        <f t="shared" si="96"/>
        <v>21.471869771805842</v>
      </c>
      <c r="B368">
        <f t="shared" si="113"/>
        <v>3.4173542116083468</v>
      </c>
      <c r="C368" t="str">
        <f t="shared" si="97"/>
        <v>1.04608296114261-8039.53717058898i</v>
      </c>
      <c r="D368" t="str">
        <f t="shared" si="98"/>
        <v>3.47812499992328-4657.25628059118i</v>
      </c>
      <c r="E368" t="str">
        <f t="shared" si="99"/>
        <v>162.469536616546+0.00255063211200965i</v>
      </c>
      <c r="F368" t="str">
        <f t="shared" si="100"/>
        <v>2.42492492491777-43705.4829645119i</v>
      </c>
      <c r="G368" t="str">
        <f t="shared" si="101"/>
        <v>0.999999999997049-0.0000017177495817394i</v>
      </c>
      <c r="H368" t="str">
        <f t="shared" si="102"/>
        <v>1129.41200121861+0.495129146699545i</v>
      </c>
      <c r="I368" t="str">
        <f t="shared" si="103"/>
        <v>68.7730401646645-139250.836320208i</v>
      </c>
      <c r="K368" t="str">
        <f t="shared" si="104"/>
        <v>0.0106249957329701-6.71924988756642E-06i</v>
      </c>
      <c r="L368" t="str">
        <f t="shared" si="105"/>
        <v>0.0000444444444444444-16.801068774367i</v>
      </c>
      <c r="M368" t="e">
        <f t="shared" si="106"/>
        <v>#DIV/0!</v>
      </c>
      <c r="N368">
        <f t="shared" si="107"/>
        <v>90.007455172739924</v>
      </c>
      <c r="O368">
        <f t="shared" si="108"/>
        <v>78.104621023509807</v>
      </c>
      <c r="P368" s="3">
        <f t="shared" si="109"/>
        <v>78.104621023509807</v>
      </c>
      <c r="Q368" s="3">
        <f t="shared" si="110"/>
        <v>-89.992544827260076</v>
      </c>
      <c r="R368">
        <f t="shared" si="111"/>
        <v>90.007455172739924</v>
      </c>
      <c r="S368">
        <f t="shared" si="112"/>
        <v>3.4173542116083468E-3</v>
      </c>
      <c r="T368">
        <f t="shared" si="95"/>
        <v>78.104621023509807</v>
      </c>
    </row>
    <row r="369" spans="1:20" x14ac:dyDescent="0.25">
      <c r="A369">
        <f t="shared" si="96"/>
        <v>21.553462876938706</v>
      </c>
      <c r="B369">
        <f t="shared" si="113"/>
        <v>3.4303401576124588</v>
      </c>
      <c r="C369" t="str">
        <f t="shared" si="97"/>
        <v>1.04608295849583-8009.1025850674i</v>
      </c>
      <c r="D369" t="str">
        <f t="shared" si="98"/>
        <v>3.47812499992269-4639.625703044i</v>
      </c>
      <c r="E369" t="str">
        <f t="shared" si="99"/>
        <v>162.469536613916+0.00256032451771872i</v>
      </c>
      <c r="F369" t="str">
        <f t="shared" si="100"/>
        <v>2.42492492491771-43540.0308473238i</v>
      </c>
      <c r="G369" t="str">
        <f t="shared" si="101"/>
        <v>0.999999999997027-1.72427703014997E-06i</v>
      </c>
      <c r="H369" t="str">
        <f t="shared" si="102"/>
        <v>1129.41200301953+0.497010637567768i</v>
      </c>
      <c r="I369" t="str">
        <f t="shared" si="103"/>
        <v>68.7730401906334-138723.686507833i</v>
      </c>
      <c r="K369" t="str">
        <f t="shared" si="104"/>
        <v>0.010624995700479-0.0000067447830164275i</v>
      </c>
      <c r="L369" t="str">
        <f t="shared" si="105"/>
        <v>0.0000444444444444444-16.7374664020392i</v>
      </c>
      <c r="M369" t="e">
        <f t="shared" si="106"/>
        <v>#DIV/0!</v>
      </c>
      <c r="N369">
        <f t="shared" si="107"/>
        <v>90.007483502373077</v>
      </c>
      <c r="O369">
        <f t="shared" si="108"/>
        <v>78.071677201796433</v>
      </c>
      <c r="P369" s="3">
        <f t="shared" si="109"/>
        <v>78.071677201796433</v>
      </c>
      <c r="Q369" s="3">
        <f t="shared" si="110"/>
        <v>-89.992516497626923</v>
      </c>
      <c r="R369">
        <f t="shared" si="111"/>
        <v>90.007483502373077</v>
      </c>
      <c r="S369">
        <f t="shared" si="112"/>
        <v>3.4303401576124587E-3</v>
      </c>
      <c r="T369">
        <f t="shared" si="95"/>
        <v>78.071677201796433</v>
      </c>
    </row>
    <row r="370" spans="1:20" x14ac:dyDescent="0.25">
      <c r="A370">
        <f t="shared" si="96"/>
        <v>21.635366035871073</v>
      </c>
      <c r="B370">
        <f t="shared" si="113"/>
        <v>3.443375450211386</v>
      </c>
      <c r="C370" t="str">
        <f t="shared" si="97"/>
        <v>1.04608295582896-7978.78321317551i</v>
      </c>
      <c r="D370" t="str">
        <f t="shared" si="98"/>
        <v>3.47812499992209-4622.06186807019i</v>
      </c>
      <c r="E370" t="str">
        <f t="shared" si="99"/>
        <v>162.469536611268+0.00257005375461141i</v>
      </c>
      <c r="F370" t="str">
        <f t="shared" si="100"/>
        <v>2.42492492491765-43375.2050680968i</v>
      </c>
      <c r="G370" t="str">
        <f t="shared" si="101"/>
        <v>0.999999999997004-0.0000017308292828645i</v>
      </c>
      <c r="H370" t="str">
        <f t="shared" si="102"/>
        <v>1129.41200483416+0.498899278102549i</v>
      </c>
      <c r="I370" t="str">
        <f t="shared" si="103"/>
        <v>68.7730402167989-138198.53228226i</v>
      </c>
      <c r="K370" t="str">
        <f t="shared" si="104"/>
        <v>0.0106249956677406-6.77041317094123E-06i</v>
      </c>
      <c r="L370" t="str">
        <f t="shared" si="105"/>
        <v>0.0000444444444444444-16.6741048037848i</v>
      </c>
      <c r="M370" t="e">
        <f t="shared" si="106"/>
        <v>#DIV/0!</v>
      </c>
      <c r="N370">
        <f t="shared" si="107"/>
        <v>90.007511939658556</v>
      </c>
      <c r="O370">
        <f t="shared" si="108"/>
        <v>78.038733380122878</v>
      </c>
      <c r="P370" s="3">
        <f t="shared" si="109"/>
        <v>78.038733380122878</v>
      </c>
      <c r="Q370" s="3">
        <f t="shared" si="110"/>
        <v>-89.992488060341444</v>
      </c>
      <c r="R370">
        <f t="shared" si="111"/>
        <v>90.007511939658556</v>
      </c>
      <c r="S370">
        <f t="shared" si="112"/>
        <v>3.4433754502113862E-3</v>
      </c>
      <c r="T370">
        <f t="shared" si="95"/>
        <v>78.038733380122878</v>
      </c>
    </row>
    <row r="371" spans="1:20" x14ac:dyDescent="0.25">
      <c r="A371">
        <f t="shared" si="96"/>
        <v>21.717580426807384</v>
      </c>
      <c r="B371">
        <f t="shared" si="113"/>
        <v>3.4564602769221895</v>
      </c>
      <c r="C371" t="str">
        <f t="shared" si="97"/>
        <v>1.04608295314178-7948.5786187588i</v>
      </c>
      <c r="D371" t="str">
        <f t="shared" si="98"/>
        <v>3.4781249999215-4604.56452300811i</v>
      </c>
      <c r="E371" t="str">
        <f t="shared" si="99"/>
        <v>162.469536608599+0.00257981996264723i</v>
      </c>
      <c r="F371" t="str">
        <f t="shared" si="100"/>
        <v>2.42492492491761-43211.0032557569i</v>
      </c>
      <c r="G371" t="str">
        <f t="shared" si="101"/>
        <v>0.999999999996982-1.73740643413935E-06i</v>
      </c>
      <c r="H371" t="str">
        <f t="shared" si="102"/>
        <v>1129.4120066626+0.500795095472644i</v>
      </c>
      <c r="I371" t="str">
        <f t="shared" si="103"/>
        <v>68.7730402431637-137675.366088971i</v>
      </c>
      <c r="K371" t="str">
        <f t="shared" si="104"/>
        <v>0.0106249956347529-6.79614071980239E-06i</v>
      </c>
      <c r="L371" t="str">
        <f t="shared" si="105"/>
        <v>0.0000444444444444444-16.6109830681259i</v>
      </c>
      <c r="M371" t="e">
        <f t="shared" si="106"/>
        <v>#DIV/0!</v>
      </c>
      <c r="N371">
        <f t="shared" si="107"/>
        <v>90.007540485005478</v>
      </c>
      <c r="O371">
        <f t="shared" si="108"/>
        <v>78.005789558489269</v>
      </c>
      <c r="P371" s="3">
        <f t="shared" si="109"/>
        <v>78.005789558489269</v>
      </c>
      <c r="Q371" s="3">
        <f t="shared" si="110"/>
        <v>-89.992459514994522</v>
      </c>
      <c r="R371">
        <f t="shared" si="111"/>
        <v>90.007540485005478</v>
      </c>
      <c r="S371">
        <f t="shared" si="112"/>
        <v>3.4564602769221893E-3</v>
      </c>
      <c r="T371">
        <f t="shared" si="95"/>
        <v>78.005789558489269</v>
      </c>
    </row>
    <row r="372" spans="1:20" x14ac:dyDescent="0.25">
      <c r="A372">
        <f t="shared" si="96"/>
        <v>21.800107232429255</v>
      </c>
      <c r="B372">
        <f t="shared" si="113"/>
        <v>3.469594825974494</v>
      </c>
      <c r="C372" t="str">
        <f t="shared" si="97"/>
        <v>1.04608295043415-7918.48836731399i</v>
      </c>
      <c r="D372" t="str">
        <f t="shared" si="98"/>
        <v>3.4781249999209-4587.13341615254i</v>
      </c>
      <c r="E372" t="str">
        <f t="shared" si="99"/>
        <v>162.469536605909+0.0025896232823167i</v>
      </c>
      <c r="F372" t="str">
        <f t="shared" si="100"/>
        <v>2.42492492491754-43047.4230482057i</v>
      </c>
      <c r="G372" t="str">
        <f t="shared" si="101"/>
        <v>0.999999999996958-1.74400857858904E-06i</v>
      </c>
      <c r="H372" t="str">
        <f t="shared" si="102"/>
        <v>1129.41200850496+0.502698116950042i</v>
      </c>
      <c r="I372" t="str">
        <f t="shared" si="103"/>
        <v>68.773040269729-137154.180402043i</v>
      </c>
      <c r="K372" t="str">
        <f t="shared" si="104"/>
        <v>0.010624995601514-6.82196603310674E-06i</v>
      </c>
      <c r="L372" t="str">
        <f t="shared" si="105"/>
        <v>0.0000444444444444444-16.5481002870352i</v>
      </c>
      <c r="M372" t="e">
        <f t="shared" si="106"/>
        <v>#DIV/0!</v>
      </c>
      <c r="N372">
        <f t="shared" si="107"/>
        <v>90.007569138824437</v>
      </c>
      <c r="O372">
        <f t="shared" si="108"/>
        <v>77.972845736895849</v>
      </c>
      <c r="P372" s="3">
        <f t="shared" si="109"/>
        <v>77.972845736895849</v>
      </c>
      <c r="Q372" s="3">
        <f t="shared" si="110"/>
        <v>-89.992430861175563</v>
      </c>
      <c r="R372">
        <f t="shared" si="111"/>
        <v>90.007569138824437</v>
      </c>
      <c r="S372">
        <f t="shared" si="112"/>
        <v>3.469594825974494E-3</v>
      </c>
      <c r="T372">
        <f t="shared" si="95"/>
        <v>77.972845736895849</v>
      </c>
    </row>
    <row r="373" spans="1:20" x14ac:dyDescent="0.25">
      <c r="A373">
        <f t="shared" si="96"/>
        <v>21.882947639912484</v>
      </c>
      <c r="B373">
        <f t="shared" si="113"/>
        <v>3.482779286313197</v>
      </c>
      <c r="C373" t="str">
        <f t="shared" si="97"/>
        <v>1.04608294770589-7888.5120259828i</v>
      </c>
      <c r="D373" t="str">
        <f t="shared" si="98"/>
        <v>3.4781249999203-4569.76829675119i</v>
      </c>
      <c r="E373" t="str">
        <f t="shared" si="99"/>
        <v>162.469536603199+0.00259946385464417i</v>
      </c>
      <c r="F373" t="str">
        <f t="shared" si="100"/>
        <v>2.42492492491749-42884.4620922873i</v>
      </c>
      <c r="G373" t="str">
        <f t="shared" si="101"/>
        <v>0.999999999996935-1.75063581118763E-06i</v>
      </c>
      <c r="H373" t="str">
        <f t="shared" si="102"/>
        <v>1129.41201036136+0.504608369910365i</v>
      </c>
      <c r="I373" t="str">
        <f t="shared" si="103"/>
        <v>68.7730402964969-136634.967724048i</v>
      </c>
      <c r="K373" t="str">
        <f t="shared" si="104"/>
        <v>0.010624995568022-6.84788948235639E-06i</v>
      </c>
      <c r="L373" t="str">
        <f t="shared" si="105"/>
        <v>0.0000444444444444444-16.4854555559227i</v>
      </c>
      <c r="M373" t="e">
        <f t="shared" si="106"/>
        <v>#DIV/0!</v>
      </c>
      <c r="N373">
        <f t="shared" si="107"/>
        <v>90.007597901527618</v>
      </c>
      <c r="O373">
        <f t="shared" si="108"/>
        <v>77.939901915343029</v>
      </c>
      <c r="P373" s="3">
        <f t="shared" si="109"/>
        <v>77.939901915343029</v>
      </c>
      <c r="Q373" s="3">
        <f t="shared" si="110"/>
        <v>-89.992402098472382</v>
      </c>
      <c r="R373">
        <f t="shared" si="111"/>
        <v>90.007597901527618</v>
      </c>
      <c r="S373">
        <f t="shared" si="112"/>
        <v>3.4827792863131972E-3</v>
      </c>
      <c r="T373">
        <f t="shared" si="95"/>
        <v>77.939901915343029</v>
      </c>
    </row>
    <row r="374" spans="1:20" x14ac:dyDescent="0.25">
      <c r="A374">
        <f t="shared" si="96"/>
        <v>21.966102840944153</v>
      </c>
      <c r="B374">
        <f t="shared" si="113"/>
        <v>3.4960138476011871</v>
      </c>
      <c r="C374" t="str">
        <f t="shared" si="97"/>
        <v>1.04608294495686-7858.64916354544i</v>
      </c>
      <c r="D374" t="str">
        <f t="shared" si="98"/>
        <v>3.47812499991969-4552.46891500095i</v>
      </c>
      <c r="E374" t="str">
        <f t="shared" si="99"/>
        <v>162.469536600468+0.00260934182119106i</v>
      </c>
      <c r="F374" t="str">
        <f t="shared" si="100"/>
        <v>2.42492492491743-42722.1180437533i</v>
      </c>
      <c r="G374" t="str">
        <f t="shared" si="101"/>
        <v>0.999999999996912-0.0000017572882272701i</v>
      </c>
      <c r="H374" t="str">
        <f t="shared" si="102"/>
        <v>1129.41201223188+0.506525881833267i</v>
      </c>
      <c r="I374" t="str">
        <f t="shared" si="103"/>
        <v>68.7730403234687-136117.720585933i</v>
      </c>
      <c r="K374" t="str">
        <f t="shared" si="104"/>
        <v>0.010624995534275-6.87391144046519E-06i</v>
      </c>
      <c r="L374" t="str">
        <f t="shared" si="105"/>
        <v>0.0000444444444444444-16.4230479736229i</v>
      </c>
      <c r="M374" t="e">
        <f t="shared" si="106"/>
        <v>#DIV/0!</v>
      </c>
      <c r="N374">
        <f t="shared" si="107"/>
        <v>90.007626773528813</v>
      </c>
      <c r="O374">
        <f t="shared" si="108"/>
        <v>77.906958093831051</v>
      </c>
      <c r="P374" s="3">
        <f t="shared" si="109"/>
        <v>77.906958093831051</v>
      </c>
      <c r="Q374" s="3">
        <f t="shared" si="110"/>
        <v>-89.992373226471187</v>
      </c>
      <c r="R374">
        <f t="shared" si="111"/>
        <v>90.007626773528813</v>
      </c>
      <c r="S374">
        <f t="shared" si="112"/>
        <v>3.4960138476011872E-3</v>
      </c>
      <c r="T374">
        <f t="shared" si="95"/>
        <v>77.906958093831051</v>
      </c>
    </row>
    <row r="375" spans="1:20" x14ac:dyDescent="0.25">
      <c r="A375">
        <f t="shared" si="96"/>
        <v>22.049574031739741</v>
      </c>
      <c r="B375">
        <f t="shared" si="113"/>
        <v>3.5092987002220717</v>
      </c>
      <c r="C375" t="str">
        <f t="shared" si="97"/>
        <v>1.04608294218692-7828.89935041471i</v>
      </c>
      <c r="D375" t="str">
        <f t="shared" si="98"/>
        <v>3.47812499991909-4535.23502204446i</v>
      </c>
      <c r="E375" t="str">
        <f t="shared" si="99"/>
        <v>162.469536597717+0.00261925732405547i</v>
      </c>
      <c r="F375" t="str">
        <f t="shared" si="100"/>
        <v>2.42492492491739-42560.3885672304i</v>
      </c>
      <c r="G375" t="str">
        <f t="shared" si="101"/>
        <v>0.999999999996888-1.76396592253369E-06i</v>
      </c>
      <c r="H375" t="str">
        <f t="shared" si="102"/>
        <v>1129.41201411666+0.508450680302814i</v>
      </c>
      <c r="I375" t="str">
        <f t="shared" si="103"/>
        <v>68.7730403506459-135602.431546929i</v>
      </c>
      <c r="K375" t="str">
        <f t="shared" si="104"/>
        <v>0.010624995500271-6.90003228176386E-06i</v>
      </c>
      <c r="L375" t="str">
        <f t="shared" si="105"/>
        <v>0.0000444444444444444-16.3608766423819i</v>
      </c>
      <c r="M375" t="e">
        <f t="shared" si="106"/>
        <v>#DIV/0!</v>
      </c>
      <c r="N375">
        <f t="shared" si="107"/>
        <v>90.007655755243292</v>
      </c>
      <c r="O375">
        <f t="shared" si="108"/>
        <v>77.874014272360327</v>
      </c>
      <c r="P375" s="3">
        <f t="shared" si="109"/>
        <v>77.874014272360327</v>
      </c>
      <c r="Q375" s="3">
        <f t="shared" si="110"/>
        <v>-89.992344244756708</v>
      </c>
      <c r="R375">
        <f t="shared" si="111"/>
        <v>90.007655755243292</v>
      </c>
      <c r="S375">
        <f t="shared" si="112"/>
        <v>3.5092987002220718E-3</v>
      </c>
      <c r="T375">
        <f t="shared" si="95"/>
        <v>77.874014272360327</v>
      </c>
    </row>
    <row r="376" spans="1:20" x14ac:dyDescent="0.25">
      <c r="A376">
        <f t="shared" si="96"/>
        <v>22.133362413060354</v>
      </c>
      <c r="B376">
        <f t="shared" si="113"/>
        <v>3.5226340352829157</v>
      </c>
      <c r="C376" t="str">
        <f t="shared" si="97"/>
        <v>1.04608293939585-7799.26215862943i</v>
      </c>
      <c r="D376" t="str">
        <f t="shared" si="98"/>
        <v>3.47812499991846-4518.06636996631i</v>
      </c>
      <c r="E376" t="str">
        <f t="shared" si="99"/>
        <v>162.469536594945+0.00262921050587531i</v>
      </c>
      <c r="F376" t="str">
        <f t="shared" si="100"/>
        <v>2.42492492491732-42399.2713361853i</v>
      </c>
      <c r="G376" t="str">
        <f t="shared" si="101"/>
        <v>0.999999999996865-1.77066899303928E-06i</v>
      </c>
      <c r="H376" t="str">
        <f t="shared" si="102"/>
        <v>1129.41201601578+0.510382793007904i</v>
      </c>
      <c r="I376" t="str">
        <f t="shared" si="103"/>
        <v>68.7730403780296-135089.093194426i</v>
      </c>
      <c r="K376" t="str">
        <f t="shared" si="104"/>
        <v>0.0106249954660081-6.92625238200573E-06i</v>
      </c>
      <c r="L376" t="str">
        <f t="shared" si="105"/>
        <v>0.0000444444444444444-16.2989406678441i</v>
      </c>
      <c r="M376" t="e">
        <f t="shared" si="106"/>
        <v>#DIV/0!</v>
      </c>
      <c r="N376">
        <f t="shared" si="107"/>
        <v>90.007684847088044</v>
      </c>
      <c r="O376">
        <f t="shared" si="108"/>
        <v>77.841070450931056</v>
      </c>
      <c r="P376" s="3">
        <f t="shared" si="109"/>
        <v>77.841070450931056</v>
      </c>
      <c r="Q376" s="3">
        <f t="shared" si="110"/>
        <v>-89.992315152911956</v>
      </c>
      <c r="R376">
        <f t="shared" si="111"/>
        <v>90.007684847088044</v>
      </c>
      <c r="S376">
        <f t="shared" si="112"/>
        <v>3.5226340352829157E-3</v>
      </c>
      <c r="T376">
        <f t="shared" si="95"/>
        <v>77.841070450931056</v>
      </c>
    </row>
    <row r="377" spans="1:20" x14ac:dyDescent="0.25">
      <c r="A377">
        <f t="shared" si="96"/>
        <v>22.217469190229981</v>
      </c>
      <c r="B377">
        <f t="shared" si="113"/>
        <v>3.5360200446169907</v>
      </c>
      <c r="C377" t="str">
        <f t="shared" si="97"/>
        <v>1.04608293658353-7769.73716184869i</v>
      </c>
      <c r="D377" t="str">
        <f t="shared" si="98"/>
        <v>3.47812499991784-4500.96271178974i</v>
      </c>
      <c r="E377" t="str">
        <f t="shared" si="99"/>
        <v>162.469536592151+0.0026392015098324i</v>
      </c>
      <c r="F377" t="str">
        <f t="shared" si="100"/>
        <v>2.42492492491726-42238.7640328931i</v>
      </c>
      <c r="G377" t="str">
        <f t="shared" si="101"/>
        <v>0.999999999996841-1.77739753521278E-06i</v>
      </c>
      <c r="H377" t="str">
        <f t="shared" si="102"/>
        <v>1129.41201792937+0.512322247742649i</v>
      </c>
      <c r="I377" t="str">
        <f t="shared" si="103"/>
        <v>68.7730404056228-134577.698143883i</v>
      </c>
      <c r="K377" t="str">
        <f t="shared" si="104"/>
        <v>0.0106249954314843-6.95257211837189E-06i</v>
      </c>
      <c r="L377" t="str">
        <f t="shared" si="105"/>
        <v>0.0000444444444444444-16.2372391590397i</v>
      </c>
      <c r="M377" t="e">
        <f t="shared" si="106"/>
        <v>#DIV/0!</v>
      </c>
      <c r="N377">
        <f t="shared" si="107"/>
        <v>90.007714049481507</v>
      </c>
      <c r="O377">
        <f t="shared" si="108"/>
        <v>77.80812662954358</v>
      </c>
      <c r="P377" s="3">
        <f t="shared" si="109"/>
        <v>77.80812662954358</v>
      </c>
      <c r="Q377" s="3">
        <f t="shared" si="110"/>
        <v>-89.992285950518493</v>
      </c>
      <c r="R377">
        <f t="shared" si="111"/>
        <v>90.007714049481507</v>
      </c>
      <c r="S377">
        <f t="shared" si="112"/>
        <v>3.5360200446169906E-3</v>
      </c>
      <c r="T377">
        <f t="shared" si="95"/>
        <v>77.80812662954358</v>
      </c>
    </row>
    <row r="378" spans="1:20" x14ac:dyDescent="0.25">
      <c r="A378">
        <f t="shared" si="96"/>
        <v>22.301895573152855</v>
      </c>
      <c r="B378">
        <f t="shared" si="113"/>
        <v>3.5494569207865352</v>
      </c>
      <c r="C378" t="str">
        <f t="shared" si="97"/>
        <v>1.0460829337498-7740.3239353455i</v>
      </c>
      <c r="D378" t="str">
        <f t="shared" si="98"/>
        <v>3.47812499991721-4483.92380147285i</v>
      </c>
      <c r="E378" t="str">
        <f t="shared" si="99"/>
        <v>162.469536589336+0.00264923047965015i</v>
      </c>
      <c r="F378" t="str">
        <f t="shared" si="100"/>
        <v>2.4249249249172-42078.8643484019i</v>
      </c>
      <c r="G378" t="str">
        <f t="shared" si="101"/>
        <v>0.999999999996817-1.78415164584655E-06i</v>
      </c>
      <c r="H378" t="str">
        <f t="shared" si="102"/>
        <v>1129.41201985752+0.514269072406773i</v>
      </c>
      <c r="I378" t="str">
        <f t="shared" si="103"/>
        <v>68.7730404334254-134068.239038707i</v>
      </c>
      <c r="K378" t="str">
        <f t="shared" si="104"/>
        <v>0.0106249953966976-0.0000069789918694766i</v>
      </c>
      <c r="L378" t="str">
        <f t="shared" si="105"/>
        <v>0.0000444444444444444-16.1757712283719i</v>
      </c>
      <c r="M378" t="e">
        <f t="shared" si="106"/>
        <v>#DIV/0!</v>
      </c>
      <c r="N378">
        <f t="shared" si="107"/>
        <v>90.007743362843755</v>
      </c>
      <c r="O378">
        <f t="shared" si="108"/>
        <v>77.77518280819821</v>
      </c>
      <c r="P378" s="3">
        <f t="shared" si="109"/>
        <v>77.77518280819821</v>
      </c>
      <c r="Q378" s="3">
        <f t="shared" si="110"/>
        <v>-89.992256637156245</v>
      </c>
      <c r="R378">
        <f t="shared" si="111"/>
        <v>90.007743362843755</v>
      </c>
      <c r="S378">
        <f t="shared" si="112"/>
        <v>3.549456920786535E-3</v>
      </c>
      <c r="T378">
        <f t="shared" si="95"/>
        <v>77.77518280819821</v>
      </c>
    </row>
    <row r="379" spans="1:20" x14ac:dyDescent="0.25">
      <c r="A379">
        <f t="shared" si="96"/>
        <v>22.386642776330838</v>
      </c>
      <c r="B379">
        <f t="shared" si="113"/>
        <v>3.5629448570855242</v>
      </c>
      <c r="C379" t="str">
        <f t="shared" si="97"/>
        <v>1.04608293089455-7711.0220560008i</v>
      </c>
      <c r="D379" t="str">
        <f t="shared" si="98"/>
        <v>3.47812499991659-4466.94939390523i</v>
      </c>
      <c r="E379" t="str">
        <f t="shared" si="99"/>
        <v>162.469536586499+0.00265929755960078i</v>
      </c>
      <c r="F379" t="str">
        <f t="shared" si="100"/>
        <v>2.42492492491715-41919.5699825015i</v>
      </c>
      <c r="G379" t="str">
        <f t="shared" si="101"/>
        <v>0.999999999996793-1.79093142210073E-06i</v>
      </c>
      <c r="H379" t="str">
        <f t="shared" si="102"/>
        <v>1129.41202180036+0.516223295006017i</v>
      </c>
      <c r="I379" t="str">
        <f t="shared" si="103"/>
        <v>68.7730404614394-133560.708550162i</v>
      </c>
      <c r="K379" t="str">
        <f t="shared" si="104"/>
        <v>0.0106249953616461-7.00551201537296E-06i</v>
      </c>
      <c r="L379" t="str">
        <f t="shared" si="105"/>
        <v>0.0000444444444444444-16.1145359916038i</v>
      </c>
      <c r="M379" t="e">
        <f t="shared" si="106"/>
        <v>#DIV/0!</v>
      </c>
      <c r="N379">
        <f t="shared" si="107"/>
        <v>90.007772787596508</v>
      </c>
      <c r="O379">
        <f t="shared" si="108"/>
        <v>77.742238986895387</v>
      </c>
      <c r="P379" s="3">
        <f t="shared" si="109"/>
        <v>77.742238986895387</v>
      </c>
      <c r="Q379" s="3">
        <f t="shared" si="110"/>
        <v>-89.992227212403492</v>
      </c>
      <c r="R379">
        <f t="shared" si="111"/>
        <v>90.007772787596508</v>
      </c>
      <c r="S379">
        <f t="shared" si="112"/>
        <v>3.5629448570855243E-3</v>
      </c>
      <c r="T379">
        <f t="shared" si="95"/>
        <v>77.742238986895387</v>
      </c>
    </row>
    <row r="380" spans="1:20" x14ac:dyDescent="0.25">
      <c r="A380">
        <f t="shared" si="96"/>
        <v>22.471712018880893</v>
      </c>
      <c r="B380">
        <f t="shared" si="113"/>
        <v>3.5764840475424493</v>
      </c>
      <c r="C380" t="str">
        <f t="shared" si="97"/>
        <v>1.04608292801748-7681.83110229711i</v>
      </c>
      <c r="D380" t="str">
        <f t="shared" si="98"/>
        <v>3.47812499991595-4450.03924490428i</v>
      </c>
      <c r="E380" t="str">
        <f t="shared" si="99"/>
        <v>162.469536583642+0.00266940289450169i</v>
      </c>
      <c r="F380" t="str">
        <f t="shared" si="100"/>
        <v>2.42492492491709-41760.8786436885i</v>
      </c>
      <c r="G380" t="str">
        <f t="shared" si="101"/>
        <v>0.999999999996768-1.79773696150466E-06i</v>
      </c>
      <c r="H380" t="str">
        <f t="shared" si="102"/>
        <v>1129.41202375799+0.518184943652569i</v>
      </c>
      <c r="I380" t="str">
        <f t="shared" si="103"/>
        <v>68.7730404896675-133055.099377247i</v>
      </c>
      <c r="K380" t="str">
        <f t="shared" si="104"/>
        <v>0.0106249953263276-7.03213293755815E-06i</v>
      </c>
      <c r="L380" t="str">
        <f t="shared" si="105"/>
        <v>0.0000444444444444444-16.053532567846i</v>
      </c>
      <c r="M380" t="e">
        <f t="shared" si="106"/>
        <v>#DIV/0!</v>
      </c>
      <c r="N380">
        <f t="shared" si="107"/>
        <v>90.007802324163009</v>
      </c>
      <c r="O380">
        <f t="shared" si="108"/>
        <v>77.709295165635268</v>
      </c>
      <c r="P380" s="3">
        <f t="shared" si="109"/>
        <v>77.709295165635268</v>
      </c>
      <c r="Q380" s="3">
        <f t="shared" si="110"/>
        <v>-89.992197675836991</v>
      </c>
      <c r="R380">
        <f t="shared" si="111"/>
        <v>90.007802324163009</v>
      </c>
      <c r="S380">
        <f t="shared" si="112"/>
        <v>3.5764840475424491E-3</v>
      </c>
      <c r="T380">
        <f t="shared" si="95"/>
        <v>77.709295165635268</v>
      </c>
    </row>
    <row r="381" spans="1:20" x14ac:dyDescent="0.25">
      <c r="A381">
        <f t="shared" si="96"/>
        <v>22.557104524552642</v>
      </c>
      <c r="B381">
        <f t="shared" si="113"/>
        <v>3.5900746869231108</v>
      </c>
      <c r="C381" t="str">
        <f t="shared" si="97"/>
        <v>1.04608292511854-7652.75065431284i</v>
      </c>
      <c r="D381" t="str">
        <f t="shared" si="98"/>
        <v>3.47812499991532-4433.19311121187i</v>
      </c>
      <c r="E381" t="str">
        <f t="shared" si="99"/>
        <v>162.469536580763+0.0026795466297232i</v>
      </c>
      <c r="F381" t="str">
        <f t="shared" si="100"/>
        <v>2.42492492491703-41602.788049135i</v>
      </c>
      <c r="G381" t="str">
        <f t="shared" si="101"/>
        <v>0.999999999996743-1.80456836195833E-06i</v>
      </c>
      <c r="H381" t="str">
        <f t="shared" si="102"/>
        <v>1129.41202573053+0.520154046565413i</v>
      </c>
      <c r="I381" t="str">
        <f t="shared" si="103"/>
        <v>68.7730405181106-132551.404246607i</v>
      </c>
      <c r="K381" t="str">
        <f t="shared" si="104"/>
        <v>0.0106249952907402-7.05885501897903E-06i</v>
      </c>
      <c r="L381" t="str">
        <f t="shared" si="105"/>
        <v>0.0000444444444444444-15.9927600795437i</v>
      </c>
      <c r="M381" t="e">
        <f t="shared" si="106"/>
        <v>#DIV/0!</v>
      </c>
      <c r="N381">
        <f t="shared" si="107"/>
        <v>90.007831972968162</v>
      </c>
      <c r="O381">
        <f t="shared" si="108"/>
        <v>77.676351344418308</v>
      </c>
      <c r="P381" s="3">
        <f t="shared" si="109"/>
        <v>77.676351344418308</v>
      </c>
      <c r="Q381" s="3">
        <f t="shared" si="110"/>
        <v>-89.992168027031838</v>
      </c>
      <c r="R381">
        <f t="shared" si="111"/>
        <v>90.007831972968162</v>
      </c>
      <c r="S381">
        <f t="shared" si="112"/>
        <v>3.5900746869231108E-3</v>
      </c>
      <c r="T381">
        <f t="shared" si="95"/>
        <v>77.676351344418308</v>
      </c>
    </row>
    <row r="382" spans="1:20" x14ac:dyDescent="0.25">
      <c r="A382">
        <f t="shared" si="96"/>
        <v>22.642821521745944</v>
      </c>
      <c r="B382">
        <f t="shared" si="113"/>
        <v>3.6037169707334189</v>
      </c>
      <c r="C382" t="str">
        <f t="shared" si="97"/>
        <v>1.04608292219756-7623.78029371595i</v>
      </c>
      <c r="D382" t="str">
        <f t="shared" si="98"/>
        <v>3.47812499991468-4416.41075049069i</v>
      </c>
      <c r="E382" t="str">
        <f t="shared" si="99"/>
        <v>162.469536577861+0.00268972891118675i</v>
      </c>
      <c r="F382" t="str">
        <f t="shared" si="100"/>
        <v>2.42492492491697-41445.2959246547i</v>
      </c>
      <c r="G382" t="str">
        <f t="shared" si="101"/>
        <v>0.999999999996719-1.81142572173374E-06i</v>
      </c>
      <c r="H382" t="str">
        <f t="shared" si="102"/>
        <v>1129.41202771808+0.522130632070767i</v>
      </c>
      <c r="I382" t="str">
        <f t="shared" si="103"/>
        <v>68.7730405467689-132049.615912417i</v>
      </c>
      <c r="K382" t="str">
        <f t="shared" si="104"/>
        <v>0.0106249952548819-7.08567864403761E-06i</v>
      </c>
      <c r="L382" t="str">
        <f t="shared" si="105"/>
        <v>0.0000444444444444444-15.9322176524644i</v>
      </c>
      <c r="M382" t="e">
        <f t="shared" si="106"/>
        <v>#DIV/0!</v>
      </c>
      <c r="N382">
        <f t="shared" si="107"/>
        <v>90.007861734438464</v>
      </c>
      <c r="O382">
        <f t="shared" si="108"/>
        <v>77.64340752324479</v>
      </c>
      <c r="P382" s="3">
        <f t="shared" si="109"/>
        <v>77.64340752324479</v>
      </c>
      <c r="Q382" s="3">
        <f t="shared" si="110"/>
        <v>-89.992138265561536</v>
      </c>
      <c r="R382">
        <f t="shared" si="111"/>
        <v>90.007861734438464</v>
      </c>
      <c r="S382">
        <f t="shared" si="112"/>
        <v>3.6037169707334189E-3</v>
      </c>
      <c r="T382">
        <f t="shared" si="95"/>
        <v>77.64340752324479</v>
      </c>
    </row>
    <row r="383" spans="1:20" x14ac:dyDescent="0.25">
      <c r="A383">
        <f t="shared" si="96"/>
        <v>22.72886424352858</v>
      </c>
      <c r="B383">
        <f t="shared" si="113"/>
        <v>3.6174110952222058</v>
      </c>
      <c r="C383" t="str">
        <f t="shared" si="97"/>
        <v>1.0460829192543-7594.91960375797i</v>
      </c>
      <c r="D383" t="str">
        <f t="shared" si="98"/>
        <v>3.47812499991402-4399.69192132084i</v>
      </c>
      <c r="E383" t="str">
        <f t="shared" si="99"/>
        <v>162.469536574936+0.00269994988536921i</v>
      </c>
      <c r="F383" t="str">
        <f t="shared" si="100"/>
        <v>2.4249249249169-41288.4000046702i</v>
      </c>
      <c r="G383" t="str">
        <f t="shared" si="101"/>
        <v>0.999999999996694-1.81830913947628E-06i</v>
      </c>
      <c r="H383" t="str">
        <f t="shared" si="102"/>
        <v>1129.41202972077+0.52411472860252i</v>
      </c>
      <c r="I383" t="str">
        <f t="shared" si="103"/>
        <v>68.7730405756461-131549.727156285i</v>
      </c>
      <c r="K383" t="str">
        <f t="shared" si="104"/>
        <v>0.0106249952187505-7.11260419859663E-06i</v>
      </c>
      <c r="L383" t="str">
        <f t="shared" si="105"/>
        <v>0.0000444444444444444-15.8719044156848i</v>
      </c>
      <c r="M383" t="e">
        <f t="shared" si="106"/>
        <v>#DIV/0!</v>
      </c>
      <c r="N383">
        <f t="shared" si="107"/>
        <v>90.007891609002058</v>
      </c>
      <c r="O383">
        <f t="shared" si="108"/>
        <v>77.610463702114913</v>
      </c>
      <c r="P383" s="3">
        <f t="shared" si="109"/>
        <v>77.610463702114913</v>
      </c>
      <c r="Q383" s="3">
        <f t="shared" si="110"/>
        <v>-89.992108390997942</v>
      </c>
      <c r="R383">
        <f t="shared" si="111"/>
        <v>90.007891609002058</v>
      </c>
      <c r="S383">
        <f t="shared" si="112"/>
        <v>3.6174110952222056E-3</v>
      </c>
      <c r="T383">
        <f t="shared" si="95"/>
        <v>77.610463702114913</v>
      </c>
    </row>
    <row r="384" spans="1:20" x14ac:dyDescent="0.25">
      <c r="A384">
        <f t="shared" si="96"/>
        <v>22.815233927653988</v>
      </c>
      <c r="B384">
        <f t="shared" si="113"/>
        <v>3.6311572573840505</v>
      </c>
      <c r="C384" t="str">
        <f t="shared" si="97"/>
        <v>1.04608291628865-7566.16816926841i</v>
      </c>
      <c r="D384" t="str">
        <f t="shared" si="98"/>
        <v>3.47812499991337-4383.03638319637i</v>
      </c>
      <c r="E384" t="str">
        <f t="shared" si="99"/>
        <v>162.469536571991+0.00271020969930284i</v>
      </c>
      <c r="F384" t="str">
        <f t="shared" si="100"/>
        <v>2.42492492491684-41132.0980321815i</v>
      </c>
      <c r="G384" t="str">
        <f t="shared" si="101"/>
        <v>0.999999999996669-1.82521871420624E-06i</v>
      </c>
      <c r="H384" t="str">
        <f t="shared" si="102"/>
        <v>1129.41203173871+0.526106364702579i</v>
      </c>
      <c r="I384" t="str">
        <f t="shared" si="103"/>
        <v>68.7730406047434-131051.730787142i</v>
      </c>
      <c r="K384" t="str">
        <f t="shared" si="104"/>
        <v>0.010624995182344-7.13963206998506E-06i</v>
      </c>
      <c r="L384" t="str">
        <f t="shared" si="105"/>
        <v>0.0000444444444444444-15.8118195015787i</v>
      </c>
      <c r="M384" t="e">
        <f t="shared" si="106"/>
        <v>#DIV/0!</v>
      </c>
      <c r="N384">
        <f t="shared" si="107"/>
        <v>90.007921597088696</v>
      </c>
      <c r="O384">
        <f t="shared" si="108"/>
        <v>77.577519881029261</v>
      </c>
      <c r="P384" s="3">
        <f t="shared" si="109"/>
        <v>77.577519881029261</v>
      </c>
      <c r="Q384" s="3">
        <f t="shared" si="110"/>
        <v>-89.992078402911304</v>
      </c>
      <c r="R384">
        <f t="shared" si="111"/>
        <v>90.007921597088696</v>
      </c>
      <c r="S384">
        <f t="shared" si="112"/>
        <v>3.6311572573840506E-3</v>
      </c>
      <c r="T384">
        <f t="shared" si="95"/>
        <v>77.577519881029261</v>
      </c>
    </row>
    <row r="385" spans="1:20" x14ac:dyDescent="0.25">
      <c r="A385">
        <f t="shared" si="96"/>
        <v>22.901931816579072</v>
      </c>
      <c r="B385">
        <f t="shared" si="113"/>
        <v>3.6449556549621098</v>
      </c>
      <c r="C385" t="str">
        <f t="shared" si="97"/>
        <v>1.04608291330031-7537.52557664803i</v>
      </c>
      <c r="D385" t="str">
        <f t="shared" si="98"/>
        <v>3.4781249999127-4366.44389652176i</v>
      </c>
      <c r="E385" t="str">
        <f t="shared" si="99"/>
        <v>162.469536569023+0.00272050850057816i</v>
      </c>
      <c r="F385" t="str">
        <f t="shared" si="100"/>
        <v>2.42492492491678-40976.387758732i</v>
      </c>
      <c r="G385" t="str">
        <f t="shared" si="101"/>
        <v>0.999999999996643-1.83215454532018E-06i</v>
      </c>
      <c r="H385" t="str">
        <f t="shared" si="102"/>
        <v>1129.41203377202+0.528105569021326i</v>
      </c>
      <c r="I385" t="str">
        <f t="shared" si="103"/>
        <v>68.7730406340628-130555.619641144i</v>
      </c>
      <c r="K385" t="str">
        <f t="shared" si="104"/>
        <v>0.0106249951456602-0.0000071667626470036i</v>
      </c>
      <c r="L385" t="str">
        <f t="shared" si="105"/>
        <v>0.0000444444444444444-15.7519620458047i</v>
      </c>
      <c r="M385" t="e">
        <f t="shared" si="106"/>
        <v>#DIV/0!</v>
      </c>
      <c r="N385">
        <f t="shared" si="107"/>
        <v>90.007951699129706</v>
      </c>
      <c r="O385">
        <f t="shared" si="108"/>
        <v>77.544576059987961</v>
      </c>
      <c r="P385" s="3">
        <f t="shared" si="109"/>
        <v>77.544576059987961</v>
      </c>
      <c r="Q385" s="3">
        <f t="shared" si="110"/>
        <v>-89.992048300870294</v>
      </c>
      <c r="R385">
        <f t="shared" si="111"/>
        <v>90.007951699129706</v>
      </c>
      <c r="S385">
        <f t="shared" si="112"/>
        <v>3.6449556549621098E-3</v>
      </c>
      <c r="T385">
        <f t="shared" si="95"/>
        <v>77.544576059987961</v>
      </c>
    </row>
    <row r="386" spans="1:20" x14ac:dyDescent="0.25">
      <c r="A386">
        <f t="shared" si="96"/>
        <v>22.988959157482075</v>
      </c>
      <c r="B386">
        <f t="shared" si="113"/>
        <v>3.658806486450966</v>
      </c>
      <c r="C386" t="str">
        <f t="shared" si="97"/>
        <v>1.0460829102894-7508.99141386368i</v>
      </c>
      <c r="D386" t="str">
        <f t="shared" si="98"/>
        <v>3.47812499991204-4349.91422260853i</v>
      </c>
      <c r="E386" t="str">
        <f t="shared" si="99"/>
        <v>162.469536566032+0.00273084643735082i</v>
      </c>
      <c r="F386" t="str">
        <f t="shared" si="100"/>
        <v>2.42492492491672-40821.2669443772i</v>
      </c>
      <c r="G386" t="str">
        <f t="shared" si="101"/>
        <v>0.999999999996618-1.83911673259235E-06i</v>
      </c>
      <c r="H386" t="str">
        <f t="shared" si="102"/>
        <v>1129.4120358208+0.530112370317993i</v>
      </c>
      <c r="I386" t="str">
        <f t="shared" si="103"/>
        <v>68.773040663604-130061.386581565i</v>
      </c>
      <c r="K386" t="str">
        <f t="shared" si="104"/>
        <v>0.0106249951086972-7.19399631993048E-06i</v>
      </c>
      <c r="L386" t="str">
        <f t="shared" si="105"/>
        <v>0.0000444444444444444-15.692331187293i</v>
      </c>
      <c r="M386" t="e">
        <f t="shared" si="106"/>
        <v>#DIV/0!</v>
      </c>
      <c r="N386">
        <f t="shared" si="107"/>
        <v>90.007981915558176</v>
      </c>
      <c r="O386">
        <f t="shared" si="108"/>
        <v>77.51163223899151</v>
      </c>
      <c r="P386" s="3">
        <f t="shared" si="109"/>
        <v>77.51163223899151</v>
      </c>
      <c r="Q386" s="3">
        <f t="shared" si="110"/>
        <v>-89.992018084441824</v>
      </c>
      <c r="R386">
        <f t="shared" si="111"/>
        <v>90.007981915558176</v>
      </c>
      <c r="S386">
        <f t="shared" si="112"/>
        <v>3.658806486450966E-3</v>
      </c>
      <c r="T386">
        <f t="shared" si="95"/>
        <v>77.51163223899151</v>
      </c>
    </row>
    <row r="387" spans="1:20" x14ac:dyDescent="0.25">
      <c r="A387">
        <f t="shared" si="96"/>
        <v>23.07631720228051</v>
      </c>
      <c r="B387">
        <f t="shared" si="113"/>
        <v>3.6727099510994798</v>
      </c>
      <c r="C387" t="str">
        <f t="shared" si="97"/>
        <v>1.04608290725544-7480.56527044178i</v>
      </c>
      <c r="D387" t="str">
        <f t="shared" si="98"/>
        <v>3.47812499991137-4333.44712367177i</v>
      </c>
      <c r="E387" t="str">
        <f t="shared" si="99"/>
        <v>162.469536563019+0.002741223658333i</v>
      </c>
      <c r="F387" t="str">
        <f t="shared" si="100"/>
        <v>2.42492492491666-40666.7333576522i</v>
      </c>
      <c r="G387" t="str">
        <f t="shared" si="101"/>
        <v>0.999999999996592-1.84610537617615E-06i</v>
      </c>
      <c r="H387" t="str">
        <f t="shared" si="102"/>
        <v>1129.41203788519+0.532126797461131i</v>
      </c>
      <c r="I387" t="str">
        <f t="shared" si="103"/>
        <v>68.7730406933711-129569.024498697i</v>
      </c>
      <c r="K387" t="str">
        <f t="shared" si="104"/>
        <v>0.0106249950714527-0.0000072213334805269i</v>
      </c>
      <c r="L387" t="str">
        <f t="shared" si="105"/>
        <v>0.0000444444444444444-15.6329260682337i</v>
      </c>
      <c r="M387" t="e">
        <f t="shared" si="106"/>
        <v>#DIV/0!</v>
      </c>
      <c r="N387">
        <f t="shared" si="107"/>
        <v>90.008012246808761</v>
      </c>
      <c r="O387">
        <f t="shared" si="108"/>
        <v>77.478688418040178</v>
      </c>
      <c r="P387" s="3">
        <f t="shared" si="109"/>
        <v>77.478688418040178</v>
      </c>
      <c r="Q387" s="3">
        <f t="shared" si="110"/>
        <v>-89.991987753191239</v>
      </c>
      <c r="R387">
        <f t="shared" si="111"/>
        <v>90.008012246808761</v>
      </c>
      <c r="S387">
        <f t="shared" si="112"/>
        <v>3.6727099510994797E-3</v>
      </c>
      <c r="T387">
        <f t="shared" si="95"/>
        <v>77.478688418040178</v>
      </c>
    </row>
    <row r="388" spans="1:20" x14ac:dyDescent="0.25">
      <c r="A388">
        <f t="shared" si="96"/>
        <v>23.164007207649174</v>
      </c>
      <c r="B388">
        <f t="shared" si="113"/>
        <v>3.6866662489136579</v>
      </c>
      <c r="C388" t="str">
        <f t="shared" si="97"/>
        <v>1.04608290419837-7452.24673746255i</v>
      </c>
      <c r="D388" t="str">
        <f t="shared" si="98"/>
        <v>3.47812499991069-4317.04236282671i</v>
      </c>
      <c r="E388" t="str">
        <f t="shared" si="99"/>
        <v>162.469536559982+0.00275164031280728i</v>
      </c>
      <c r="F388" t="str">
        <f t="shared" si="100"/>
        <v>2.42492492491659-40512.7847755391i</v>
      </c>
      <c r="G388" t="str">
        <f t="shared" si="101"/>
        <v>0.999999999996566-1.85312057660557E-06i</v>
      </c>
      <c r="H388" t="str">
        <f t="shared" si="102"/>
        <v>1129.41203996531+0.534148879428978i</v>
      </c>
      <c r="I388" t="str">
        <f t="shared" si="103"/>
        <v>68.7730407233656-129078.526309747i</v>
      </c>
      <c r="K388" t="str">
        <f t="shared" si="104"/>
        <v>0.0106249950339245-7.24877452204269E-06i</v>
      </c>
      <c r="L388" t="str">
        <f t="shared" si="105"/>
        <v>0.0000444444444444444-15.5737458340643i</v>
      </c>
      <c r="M388" t="e">
        <f t="shared" si="106"/>
        <v>#DIV/0!</v>
      </c>
      <c r="N388">
        <f t="shared" si="107"/>
        <v>90.008042693317748</v>
      </c>
      <c r="O388">
        <f t="shared" si="108"/>
        <v>77.445744597134137</v>
      </c>
      <c r="P388" s="3">
        <f t="shared" si="109"/>
        <v>77.445744597134137</v>
      </c>
      <c r="Q388" s="3">
        <f t="shared" si="110"/>
        <v>-89.991957306682252</v>
      </c>
      <c r="R388">
        <f t="shared" si="111"/>
        <v>90.008042693317748</v>
      </c>
      <c r="S388">
        <f t="shared" si="112"/>
        <v>3.6866662489136578E-3</v>
      </c>
      <c r="T388">
        <f t="shared" si="95"/>
        <v>77.445744597134137</v>
      </c>
    </row>
    <row r="389" spans="1:20" x14ac:dyDescent="0.25">
      <c r="A389">
        <f t="shared" si="96"/>
        <v>23.25203043503824</v>
      </c>
      <c r="B389">
        <f t="shared" si="113"/>
        <v>3.7006755806595297</v>
      </c>
      <c r="C389" t="str">
        <f t="shared" si="97"/>
        <v>1.04608290111809-7424.03540755468i</v>
      </c>
      <c r="D389" t="str">
        <f t="shared" si="98"/>
        <v>3.47812499991002-4300.69970408539i</v>
      </c>
      <c r="E389" t="str">
        <f t="shared" si="99"/>
        <v>162.469536556922+0.00276209655062082i</v>
      </c>
      <c r="F389" t="str">
        <f t="shared" si="100"/>
        <v>2.42492492491654-40359.4189834364i</v>
      </c>
      <c r="G389" t="str">
        <f t="shared" si="101"/>
        <v>0.99999999999654-1.86016243479662E-06i</v>
      </c>
      <c r="H389" t="str">
        <f t="shared" si="102"/>
        <v>1129.41204206125+0.536178645309864i</v>
      </c>
      <c r="I389" t="str">
        <f t="shared" si="103"/>
        <v>68.7730407535874-128589.884958732i</v>
      </c>
      <c r="K389" t="str">
        <f t="shared" si="104"/>
        <v>0.0106249949961107-7.27631983922207E-06i</v>
      </c>
      <c r="L389" t="str">
        <f t="shared" si="105"/>
        <v>0.0000444444444444444-15.5147896334571i</v>
      </c>
      <c r="M389" t="e">
        <f t="shared" si="106"/>
        <v>#DIV/0!</v>
      </c>
      <c r="N389">
        <f t="shared" si="107"/>
        <v>90.008073255523144</v>
      </c>
      <c r="O389">
        <f t="shared" si="108"/>
        <v>77.412800776274054</v>
      </c>
      <c r="P389" s="3">
        <f t="shared" si="109"/>
        <v>77.412800776274054</v>
      </c>
      <c r="Q389" s="3">
        <f t="shared" si="110"/>
        <v>-89.991926744476856</v>
      </c>
      <c r="R389">
        <f t="shared" si="111"/>
        <v>90.008073255523144</v>
      </c>
      <c r="S389">
        <f t="shared" si="112"/>
        <v>3.7006755806595296E-3</v>
      </c>
      <c r="T389">
        <f t="shared" si="95"/>
        <v>77.412800776274054</v>
      </c>
    </row>
    <row r="390" spans="1:20" x14ac:dyDescent="0.25">
      <c r="A390">
        <f t="shared" si="96"/>
        <v>23.340388150691386</v>
      </c>
      <c r="B390">
        <f t="shared" si="113"/>
        <v>3.714738147866036</v>
      </c>
      <c r="C390" t="str">
        <f t="shared" si="97"/>
        <v>1.04608289801435-7395.93087488852i</v>
      </c>
      <c r="D390" t="str">
        <f t="shared" si="98"/>
        <v>3.47812499990933-4284.41891235315i</v>
      </c>
      <c r="E390" t="str">
        <f t="shared" si="99"/>
        <v>162.469536553839+0.00277259252219081i</v>
      </c>
      <c r="F390" t="str">
        <f t="shared" si="100"/>
        <v>2.42492492491647-40206.6337751252i</v>
      </c>
      <c r="G390" t="str">
        <f t="shared" si="101"/>
        <v>0.999999999996513-0.0000018672310520488i</v>
      </c>
      <c r="H390" t="str">
        <f t="shared" si="102"/>
        <v>1129.41204417316+0.538216124302689i</v>
      </c>
      <c r="I390" t="str">
        <f t="shared" si="103"/>
        <v>68.7730407840391-128103.093416382i</v>
      </c>
      <c r="K390" t="str">
        <f t="shared" si="104"/>
        <v>0.0106249949580089-7.30396982830909E-06i</v>
      </c>
      <c r="L390" t="str">
        <f t="shared" si="105"/>
        <v>0.0000444444444444444-15.4560566183076i</v>
      </c>
      <c r="M390" t="e">
        <f t="shared" si="106"/>
        <v>#DIV/0!</v>
      </c>
      <c r="N390">
        <f t="shared" si="107"/>
        <v>90.008103933864618</v>
      </c>
      <c r="O390">
        <f t="shared" si="108"/>
        <v>77.379856955460042</v>
      </c>
      <c r="P390" s="3">
        <f t="shared" si="109"/>
        <v>77.379856955460042</v>
      </c>
      <c r="Q390" s="3">
        <f t="shared" si="110"/>
        <v>-89.991896066135382</v>
      </c>
      <c r="R390">
        <f t="shared" si="111"/>
        <v>90.008103933864618</v>
      </c>
      <c r="S390">
        <f t="shared" si="112"/>
        <v>3.7147381478660358E-3</v>
      </c>
      <c r="T390">
        <f t="shared" si="95"/>
        <v>77.379856955460042</v>
      </c>
    </row>
    <row r="391" spans="1:20" x14ac:dyDescent="0.25">
      <c r="A391">
        <f t="shared" si="96"/>
        <v>23.429081625664015</v>
      </c>
      <c r="B391">
        <f t="shared" si="113"/>
        <v>3.7288541528279269</v>
      </c>
      <c r="C391" t="str">
        <f t="shared" si="97"/>
        <v>1.04608289488686-7367.93273517098i</v>
      </c>
      <c r="D391" t="str">
        <f t="shared" si="98"/>
        <v>3.47812499990865-4268.19975342536i</v>
      </c>
      <c r="E391" t="str">
        <f t="shared" si="99"/>
        <v>162.469536550733+0.00278312837850559i</v>
      </c>
      <c r="F391" t="str">
        <f t="shared" si="100"/>
        <v>2.42492492491641-40054.4269527393i</v>
      </c>
      <c r="G391" t="str">
        <f t="shared" si="101"/>
        <v>0.999999999996487-1.87432653004654E-06i</v>
      </c>
      <c r="H391" t="str">
        <f t="shared" si="102"/>
        <v>1129.41204630115+0.54026134571731i</v>
      </c>
      <c r="I391" t="str">
        <f t="shared" si="103"/>
        <v>68.7730408147244-127618.144680039i</v>
      </c>
      <c r="K391" t="str">
        <f t="shared" si="104"/>
        <v>0.0106249949196169-7.33172488705372E-06i</v>
      </c>
      <c r="L391" t="str">
        <f t="shared" si="105"/>
        <v>0.0000444444444444444-15.3975459437214i</v>
      </c>
      <c r="M391" t="e">
        <f t="shared" si="106"/>
        <v>#DIV/0!</v>
      </c>
      <c r="N391">
        <f t="shared" si="107"/>
        <v>90.008134728783418</v>
      </c>
      <c r="O391">
        <f t="shared" si="108"/>
        <v>77.346913134692528</v>
      </c>
      <c r="P391" s="3">
        <f t="shared" si="109"/>
        <v>77.346913134692528</v>
      </c>
      <c r="Q391" s="3">
        <f t="shared" si="110"/>
        <v>-89.991865271216582</v>
      </c>
      <c r="R391">
        <f t="shared" si="111"/>
        <v>90.008134728783418</v>
      </c>
      <c r="S391">
        <f t="shared" si="112"/>
        <v>3.7288541528279267E-3</v>
      </c>
      <c r="T391">
        <f t="shared" si="95"/>
        <v>77.346913134692528</v>
      </c>
    </row>
    <row r="392" spans="1:20" x14ac:dyDescent="0.25">
      <c r="A392">
        <f t="shared" si="96"/>
        <v>23.518112135841537</v>
      </c>
      <c r="B392">
        <f t="shared" si="113"/>
        <v>3.743023798608673</v>
      </c>
      <c r="C392" t="str">
        <f t="shared" si="97"/>
        <v>1.04608289173569-7340.04058563944i</v>
      </c>
      <c r="D392" t="str">
        <f t="shared" si="98"/>
        <v>3.47812499990795-4252.04199398395i</v>
      </c>
      <c r="E392" t="str">
        <f t="shared" si="99"/>
        <v>162.469536547602+0.00279370427112978i</v>
      </c>
      <c r="F392" t="str">
        <f t="shared" si="100"/>
        <v>2.42492492491635-39902.7963267324i</v>
      </c>
      <c r="G392" t="str">
        <f t="shared" si="101"/>
        <v>0.99999999999646-1.88144897086066E-06i</v>
      </c>
      <c r="H392" t="str">
        <f t="shared" si="102"/>
        <v>1129.41204844534+0.542314338974919i</v>
      </c>
      <c r="I392" t="str">
        <f t="shared" si="103"/>
        <v>68.7730408456417-127135.031773552i</v>
      </c>
      <c r="K392" t="str">
        <f t="shared" si="104"/>
        <v>0.0106249948809327-7.35958541471712E-06i</v>
      </c>
      <c r="L392" t="str">
        <f t="shared" si="105"/>
        <v>0.0000444444444444444-15.339256768003i</v>
      </c>
      <c r="M392" t="e">
        <f t="shared" si="106"/>
        <v>#DIV/0!</v>
      </c>
      <c r="N392">
        <f t="shared" si="107"/>
        <v>90.008165640722581</v>
      </c>
      <c r="O392">
        <f t="shared" si="108"/>
        <v>77.313969313971882</v>
      </c>
      <c r="P392" s="3">
        <f t="shared" si="109"/>
        <v>77.313969313971882</v>
      </c>
      <c r="Q392" s="3">
        <f t="shared" si="110"/>
        <v>-89.991834359277419</v>
      </c>
      <c r="R392">
        <f t="shared" si="111"/>
        <v>90.008165640722581</v>
      </c>
      <c r="S392">
        <f t="shared" si="112"/>
        <v>3.743023798608673E-3</v>
      </c>
      <c r="T392">
        <f t="shared" si="95"/>
        <v>77.313969313971882</v>
      </c>
    </row>
    <row r="393" spans="1:20" x14ac:dyDescent="0.25">
      <c r="A393">
        <f t="shared" si="96"/>
        <v>23.607480961957737</v>
      </c>
      <c r="B393">
        <f t="shared" si="113"/>
        <v>3.7572472890433861</v>
      </c>
      <c r="C393" t="str">
        <f t="shared" si="97"/>
        <v>1.04608288856049-7312.25402505594i</v>
      </c>
      <c r="D393" t="str">
        <f t="shared" si="98"/>
        <v>3.47812499990725-4235.94540159415i</v>
      </c>
      <c r="E393" t="str">
        <f t="shared" si="99"/>
        <v>162.469536544447+0.00280432035220092i</v>
      </c>
      <c r="F393" t="str">
        <f t="shared" si="100"/>
        <v>2.42492492491628-39751.7397158469i</v>
      </c>
      <c r="G393" t="str">
        <f t="shared" si="101"/>
        <v>0.999999999996433-1.88859847694988E-06i</v>
      </c>
      <c r="H393" t="str">
        <f t="shared" si="102"/>
        <v>1129.41205060585+0.544375133608561i</v>
      </c>
      <c r="I393" t="str">
        <f t="shared" si="103"/>
        <v>68.773040876795-126653.747747178i</v>
      </c>
      <c r="K393" t="str">
        <f t="shared" si="104"/>
        <v>0.0106249948419539-7.38755181207776E-06i</v>
      </c>
      <c r="L393" t="str">
        <f t="shared" si="105"/>
        <v>0.0000444444444444444-15.2811882526429i</v>
      </c>
      <c r="M393" t="e">
        <f t="shared" si="106"/>
        <v>#DIV/0!</v>
      </c>
      <c r="N393">
        <f t="shared" si="107"/>
        <v>90.00819667012675</v>
      </c>
      <c r="O393">
        <f t="shared" si="108"/>
        <v>77.281025493298444</v>
      </c>
      <c r="P393" s="3">
        <f t="shared" si="109"/>
        <v>77.281025493298444</v>
      </c>
      <c r="Q393" s="3">
        <f t="shared" si="110"/>
        <v>-89.99180332987325</v>
      </c>
      <c r="R393">
        <f t="shared" si="111"/>
        <v>90.00819667012675</v>
      </c>
      <c r="S393">
        <f t="shared" si="112"/>
        <v>3.757247289043386E-3</v>
      </c>
      <c r="T393">
        <f t="shared" si="95"/>
        <v>77.281025493298444</v>
      </c>
    </row>
    <row r="394" spans="1:20" x14ac:dyDescent="0.25">
      <c r="A394">
        <f t="shared" si="96"/>
        <v>23.697189389613175</v>
      </c>
      <c r="B394">
        <f t="shared" si="113"/>
        <v>3.7715248287417511</v>
      </c>
      <c r="C394" t="str">
        <f t="shared" si="97"/>
        <v>1.0460828853611-7284.57265370155i</v>
      </c>
      <c r="D394" t="str">
        <f t="shared" si="98"/>
        <v>3.47812499990653-4219.90974470104i</v>
      </c>
      <c r="E394" t="str">
        <f t="shared" si="99"/>
        <v>162.46953654127+0.00281497677443411i</v>
      </c>
      <c r="F394" t="str">
        <f t="shared" si="100"/>
        <v>2.42492492491621-39601.2549470828i</v>
      </c>
      <c r="G394" t="str">
        <f t="shared" si="101"/>
        <v>0.999999999996406-1.89577515116224E-06i</v>
      </c>
      <c r="H394" t="str">
        <f t="shared" si="102"/>
        <v>1129.41205278282+0.546443759263471i</v>
      </c>
      <c r="I394" t="str">
        <f t="shared" si="103"/>
        <v>68.7730409081849-126174.285677487i</v>
      </c>
      <c r="K394" t="str">
        <f t="shared" si="104"/>
        <v>0.0106249948026783-7.41562448143689E-06i</v>
      </c>
      <c r="L394" t="str">
        <f t="shared" si="105"/>
        <v>0.0000444444444444444-15.2233395623062i</v>
      </c>
      <c r="M394" t="e">
        <f t="shared" si="106"/>
        <v>#DIV/0!</v>
      </c>
      <c r="N394">
        <f t="shared" si="107"/>
        <v>90.008227817442332</v>
      </c>
      <c r="O394">
        <f t="shared" si="108"/>
        <v>77.248081672672612</v>
      </c>
      <c r="P394" s="3">
        <f t="shared" si="109"/>
        <v>77.248081672672612</v>
      </c>
      <c r="Q394" s="3">
        <f t="shared" si="110"/>
        <v>-89.991772182557668</v>
      </c>
      <c r="R394">
        <f t="shared" si="111"/>
        <v>90.008227817442332</v>
      </c>
      <c r="S394">
        <f t="shared" si="112"/>
        <v>3.7715248287417511E-3</v>
      </c>
      <c r="T394">
        <f t="shared" si="95"/>
        <v>77.248081672672612</v>
      </c>
    </row>
    <row r="395" spans="1:20" x14ac:dyDescent="0.25">
      <c r="A395">
        <f t="shared" si="96"/>
        <v>23.787238709293707</v>
      </c>
      <c r="B395">
        <f t="shared" si="113"/>
        <v>3.7858566230909698</v>
      </c>
      <c r="C395" t="str">
        <f t="shared" si="97"/>
        <v>1.04608288213735-7256.99607337035i</v>
      </c>
      <c r="D395" t="str">
        <f t="shared" si="98"/>
        <v>3.47812499990583-4203.93479262635i</v>
      </c>
      <c r="E395" t="str">
        <f t="shared" si="99"/>
        <v>162.469536538068+0.00282567369112821i</v>
      </c>
      <c r="F395" t="str">
        <f t="shared" si="100"/>
        <v>2.42492492491614-39451.3398556663i</v>
      </c>
      <c r="G395" t="str">
        <f t="shared" si="101"/>
        <v>0.999999999996379-1.90297909673661E-06i</v>
      </c>
      <c r="H395" t="str">
        <f t="shared" si="102"/>
        <v>1129.41205497637+0.548520245697557i</v>
      </c>
      <c r="I395" t="str">
        <f t="shared" si="103"/>
        <v>68.7730409398143-125696.638667255i</v>
      </c>
      <c r="K395" t="str">
        <f t="shared" si="104"/>
        <v>0.0106249947631036-7.44380382662459E-06i</v>
      </c>
      <c r="L395" t="str">
        <f t="shared" si="105"/>
        <v>0.0000444444444444444-15.1657098648199i</v>
      </c>
      <c r="M395" t="e">
        <f t="shared" si="106"/>
        <v>#DIV/0!</v>
      </c>
      <c r="N395">
        <f t="shared" si="107"/>
        <v>90.008259083117352</v>
      </c>
      <c r="O395">
        <f t="shared" si="108"/>
        <v>77.215137852094685</v>
      </c>
      <c r="P395" s="3">
        <f t="shared" si="109"/>
        <v>77.215137852094685</v>
      </c>
      <c r="Q395" s="3">
        <f t="shared" si="110"/>
        <v>-89.991740916882648</v>
      </c>
      <c r="R395">
        <f t="shared" si="111"/>
        <v>90.008259083117352</v>
      </c>
      <c r="S395">
        <f t="shared" si="112"/>
        <v>3.7858566230909696E-3</v>
      </c>
      <c r="T395">
        <f t="shared" si="95"/>
        <v>77.215137852094685</v>
      </c>
    </row>
    <row r="396" spans="1:20" x14ac:dyDescent="0.25">
      <c r="A396">
        <f t="shared" si="96"/>
        <v>23.877630216389022</v>
      </c>
      <c r="B396">
        <f t="shared" si="113"/>
        <v>3.8002428782587154</v>
      </c>
      <c r="C396" t="str">
        <f t="shared" si="97"/>
        <v>1.04608287888906-7229.52388736401i</v>
      </c>
      <c r="D396" t="str">
        <f t="shared" si="98"/>
        <v>3.47812499990511-4188.02031556501i</v>
      </c>
      <c r="E396" t="str">
        <f t="shared" si="99"/>
        <v>162.469536534841+0.00283641125616285i</v>
      </c>
      <c r="F396" t="str">
        <f t="shared" si="100"/>
        <v>2.42492492491608-39301.9922850184i</v>
      </c>
      <c r="G396" t="str">
        <f t="shared" si="101"/>
        <v>0.999999999996351-1.91021041730415E-06i</v>
      </c>
      <c r="H396" t="str">
        <f t="shared" si="102"/>
        <v>1129.41205718661+0.550604622781796i</v>
      </c>
      <c r="I396" t="str">
        <f t="shared" si="103"/>
        <v>68.7730409716845-125220.799845369i</v>
      </c>
      <c r="K396" t="str">
        <f t="shared" si="104"/>
        <v>0.0106249947232276-7.47209025300542E-06i</v>
      </c>
      <c r="L396" t="str">
        <f t="shared" si="105"/>
        <v>0.0000444444444444444-15.1082983311615i</v>
      </c>
      <c r="M396" t="e">
        <f t="shared" si="106"/>
        <v>#DIV/0!</v>
      </c>
      <c r="N396">
        <f t="shared" si="107"/>
        <v>90.008290467601569</v>
      </c>
      <c r="O396">
        <f t="shared" si="108"/>
        <v>77.182194031565047</v>
      </c>
      <c r="P396" s="3">
        <f t="shared" si="109"/>
        <v>77.182194031565047</v>
      </c>
      <c r="Q396" s="3">
        <f t="shared" si="110"/>
        <v>-89.991709532398431</v>
      </c>
      <c r="R396">
        <f t="shared" si="111"/>
        <v>90.008290467601569</v>
      </c>
      <c r="S396">
        <f t="shared" si="112"/>
        <v>3.8002428782587154E-3</v>
      </c>
      <c r="T396">
        <f t="shared" si="95"/>
        <v>77.182194031565047</v>
      </c>
    </row>
    <row r="397" spans="1:20" x14ac:dyDescent="0.25">
      <c r="A397">
        <f t="shared" si="96"/>
        <v>23.968365211211303</v>
      </c>
      <c r="B397">
        <f t="shared" si="113"/>
        <v>3.8146838011960988</v>
      </c>
      <c r="C397" t="str">
        <f t="shared" si="97"/>
        <v>1.04608287561603-7202.1557004859i</v>
      </c>
      <c r="D397" t="str">
        <f t="shared" si="98"/>
        <v>3.47812499990439-4172.16608458193i</v>
      </c>
      <c r="E397" t="str">
        <f t="shared" si="99"/>
        <v>162.46953653159+0.00284718962400214i</v>
      </c>
      <c r="F397" t="str">
        <f t="shared" si="100"/>
        <v>2.42492492491601-39153.2100867241i</v>
      </c>
      <c r="G397" t="str">
        <f t="shared" si="101"/>
        <v>0.999999999996323-1.91746921688985E-06i</v>
      </c>
      <c r="H397" t="str">
        <f t="shared" si="102"/>
        <v>1129.4120594137+0.552696920500684i</v>
      </c>
      <c r="I397" t="str">
        <f t="shared" si="103"/>
        <v>68.773041003798-124746.762366731i</v>
      </c>
      <c r="K397" t="str">
        <f t="shared" si="104"/>
        <v>0.0106249946830479-7.50048416748424E-06i</v>
      </c>
      <c r="L397" t="str">
        <f t="shared" si="105"/>
        <v>0.0000444444444444444-15.0511041354468i</v>
      </c>
      <c r="M397" t="e">
        <f t="shared" si="106"/>
        <v>#DIV/0!</v>
      </c>
      <c r="N397">
        <f t="shared" si="107"/>
        <v>90.008321971346462</v>
      </c>
      <c r="O397">
        <f t="shared" si="108"/>
        <v>77.149250211084052</v>
      </c>
      <c r="P397" s="3">
        <f t="shared" si="109"/>
        <v>77.149250211084052</v>
      </c>
      <c r="Q397" s="3">
        <f t="shared" si="110"/>
        <v>-89.991678028653538</v>
      </c>
      <c r="R397">
        <f t="shared" si="111"/>
        <v>90.008321971346462</v>
      </c>
      <c r="S397">
        <f t="shared" si="112"/>
        <v>3.8146838011960988E-3</v>
      </c>
      <c r="T397">
        <f t="shared" si="95"/>
        <v>77.149250211084052</v>
      </c>
    </row>
    <row r="398" spans="1:20" x14ac:dyDescent="0.25">
      <c r="A398">
        <f t="shared" si="96"/>
        <v>24.059444999013905</v>
      </c>
      <c r="B398">
        <f t="shared" si="113"/>
        <v>3.8291795996406441</v>
      </c>
      <c r="C398" t="str">
        <f t="shared" si="97"/>
        <v>1.04608287231804-7174.89111903555i</v>
      </c>
      <c r="D398" t="str">
        <f t="shared" si="98"/>
        <v>3.47812499990366-4156.37187160868i</v>
      </c>
      <c r="E398" t="str">
        <f t="shared" si="99"/>
        <v>162.469536528315+0.00285800894969636i</v>
      </c>
      <c r="F398" t="str">
        <f t="shared" si="100"/>
        <v>2.42492492491594-39004.9911205016i</v>
      </c>
      <c r="G398" t="str">
        <f t="shared" si="101"/>
        <v>0.999999999996295-1.92475559991398E-06i</v>
      </c>
      <c r="H398" t="str">
        <f t="shared" si="102"/>
        <v>1129.41206165773+0.554797168952643i</v>
      </c>
      <c r="I398" t="str">
        <f t="shared" si="103"/>
        <v>68.7730410361555-124274.519412147i</v>
      </c>
      <c r="K398" t="str">
        <f t="shared" si="104"/>
        <v>0.0106249946425623-7.52898597851216E-06i</v>
      </c>
      <c r="L398" t="str">
        <f t="shared" si="105"/>
        <v>0.0000444444444444444-14.9941264549181i</v>
      </c>
      <c r="M398" t="e">
        <f t="shared" si="106"/>
        <v>#DIV/0!</v>
      </c>
      <c r="N398">
        <f t="shared" si="107"/>
        <v>90.008353594805229</v>
      </c>
      <c r="O398">
        <f t="shared" si="108"/>
        <v>77.116306390652184</v>
      </c>
      <c r="P398" s="3">
        <f t="shared" si="109"/>
        <v>77.116306390652184</v>
      </c>
      <c r="Q398" s="3">
        <f t="shared" si="110"/>
        <v>-89.991646405194771</v>
      </c>
      <c r="R398">
        <f t="shared" si="111"/>
        <v>90.008353594805229</v>
      </c>
      <c r="S398">
        <f t="shared" si="112"/>
        <v>3.8291795996406443E-3</v>
      </c>
      <c r="T398">
        <f t="shared" si="95"/>
        <v>77.116306390652184</v>
      </c>
    </row>
    <row r="399" spans="1:20" x14ac:dyDescent="0.25">
      <c r="A399">
        <f t="shared" si="96"/>
        <v>24.150870890010157</v>
      </c>
      <c r="B399">
        <f t="shared" si="113"/>
        <v>3.8437304821192786</v>
      </c>
      <c r="C399" t="str">
        <f t="shared" si="97"/>
        <v>1.04608286899503-7147.72975080266i</v>
      </c>
      <c r="D399" t="str">
        <f t="shared" si="98"/>
        <v>3.47812499990292-4140.63744944018i</v>
      </c>
      <c r="E399" t="str">
        <f t="shared" si="99"/>
        <v>162.469536525013+0.00286886938888788i</v>
      </c>
      <c r="F399" t="str">
        <f t="shared" si="100"/>
        <v>2.42492492491587-38857.3332541712i</v>
      </c>
      <c r="G399" t="str">
        <f t="shared" si="101"/>
        <v>0.999999999996267-0.0000019320696711936i</v>
      </c>
      <c r="H399" t="str">
        <f t="shared" si="102"/>
        <v>1129.41206391885+0.556905398350476i</v>
      </c>
      <c r="I399" t="str">
        <f t="shared" si="103"/>
        <v>68.7730410687586-123804.064188248i</v>
      </c>
      <c r="K399" t="str">
        <f t="shared" si="104"/>
        <v>0.0106249946017685-7.55759609609232E-06i</v>
      </c>
      <c r="L399" t="str">
        <f t="shared" si="105"/>
        <v>0.0000444444444444444-14.9373644699323i</v>
      </c>
      <c r="M399" t="e">
        <f t="shared" si="106"/>
        <v>#DIV/0!</v>
      </c>
      <c r="N399">
        <f t="shared" si="107"/>
        <v>90.00838533843276</v>
      </c>
      <c r="O399">
        <f t="shared" si="108"/>
        <v>77.083362570269628</v>
      </c>
      <c r="P399" s="3">
        <f t="shared" si="109"/>
        <v>77.083362570269628</v>
      </c>
      <c r="Q399" s="3">
        <f t="shared" si="110"/>
        <v>-89.99161466156724</v>
      </c>
      <c r="R399">
        <f t="shared" si="111"/>
        <v>90.00838533843276</v>
      </c>
      <c r="S399">
        <f t="shared" si="112"/>
        <v>3.8437304821192786E-3</v>
      </c>
      <c r="T399">
        <f t="shared" si="95"/>
        <v>77.083362570269628</v>
      </c>
    </row>
    <row r="400" spans="1:20" x14ac:dyDescent="0.25">
      <c r="A400">
        <f t="shared" si="96"/>
        <v>24.242644199392199</v>
      </c>
      <c r="B400">
        <f t="shared" si="113"/>
        <v>3.8583366579513321</v>
      </c>
      <c r="C400" t="str">
        <f t="shared" si="97"/>
        <v>1.04608286564664-7120.67120506198i</v>
      </c>
      <c r="D400" t="str">
        <f t="shared" si="98"/>
        <v>3.47812499990219-4124.96259173152i</v>
      </c>
      <c r="E400" t="str">
        <f t="shared" si="99"/>
        <v>162.469536521688+0.00287977109780628i</v>
      </c>
      <c r="F400" t="str">
        <f t="shared" si="100"/>
        <v>2.4249249249158-38710.2343636251i</v>
      </c>
      <c r="G400" t="str">
        <f t="shared" si="101"/>
        <v>0.999999999996239-1.93941153594409E-06i</v>
      </c>
      <c r="H400" t="str">
        <f t="shared" si="102"/>
        <v>1129.41206619719+0.559021639021811i</v>
      </c>
      <c r="I400" t="str">
        <f t="shared" si="103"/>
        <v>68.7730411016109-123335.389927376i</v>
      </c>
      <c r="K400" t="str">
        <f t="shared" si="104"/>
        <v>0.010624994560664-7.58631493178584E-06i</v>
      </c>
      <c r="L400" t="str">
        <f t="shared" si="105"/>
        <v>0.0000444444444444444-14.8808173639493i</v>
      </c>
      <c r="M400" t="e">
        <f t="shared" si="106"/>
        <v>#DIV/0!</v>
      </c>
      <c r="N400">
        <f t="shared" si="107"/>
        <v>90.008417202685706</v>
      </c>
      <c r="O400">
        <f t="shared" si="108"/>
        <v>77.050418749936966</v>
      </c>
      <c r="P400" s="3">
        <f t="shared" si="109"/>
        <v>77.050418749936966</v>
      </c>
      <c r="Q400" s="3">
        <f t="shared" si="110"/>
        <v>-89.991582797314294</v>
      </c>
      <c r="R400">
        <f t="shared" si="111"/>
        <v>90.008417202685706</v>
      </c>
      <c r="S400">
        <f t="shared" si="112"/>
        <v>3.8583366579513323E-3</v>
      </c>
      <c r="T400">
        <f t="shared" si="95"/>
        <v>77.050418749936966</v>
      </c>
    </row>
    <row r="401" spans="1:20" x14ac:dyDescent="0.25">
      <c r="A401">
        <f t="shared" si="96"/>
        <v>24.33476624734989</v>
      </c>
      <c r="B401">
        <f t="shared" si="113"/>
        <v>3.8729983372515471</v>
      </c>
      <c r="C401" t="str">
        <f t="shared" si="97"/>
        <v>1.04608286227279-7093.71509256703i</v>
      </c>
      <c r="D401" t="str">
        <f t="shared" si="98"/>
        <v>3.47812499990144-4109.34707299459i</v>
      </c>
      <c r="E401" t="str">
        <f t="shared" si="99"/>
        <v>162.469536518335+0.0028907142332805i</v>
      </c>
      <c r="F401" t="str">
        <f t="shared" si="100"/>
        <v>2.42492492491573-38563.6923327963i</v>
      </c>
      <c r="G401" t="str">
        <f t="shared" si="101"/>
        <v>0.99999999999621-1.94678129978061E-06i</v>
      </c>
      <c r="H401" t="str">
        <f t="shared" si="102"/>
        <v>1129.41206849288+0.561145921409502i</v>
      </c>
      <c r="I401" t="str">
        <f t="shared" si="103"/>
        <v>68.7730411347135-122868.489887496i</v>
      </c>
      <c r="K401" t="str">
        <f t="shared" si="104"/>
        <v>0.0106249945192465-7.61514289871774E-06i</v>
      </c>
      <c r="L401" t="str">
        <f t="shared" si="105"/>
        <v>0.0000444444444444444-14.8244843235199i</v>
      </c>
      <c r="M401" t="e">
        <f t="shared" si="106"/>
        <v>#DIV/0!</v>
      </c>
      <c r="N401">
        <f t="shared" si="107"/>
        <v>90.008449188022439</v>
      </c>
      <c r="O401">
        <f t="shared" si="108"/>
        <v>77.017474929654298</v>
      </c>
      <c r="P401" s="3">
        <f t="shared" si="109"/>
        <v>77.017474929654298</v>
      </c>
      <c r="Q401" s="3">
        <f t="shared" si="110"/>
        <v>-89.991550811977561</v>
      </c>
      <c r="R401">
        <f t="shared" si="111"/>
        <v>90.008449188022439</v>
      </c>
      <c r="S401">
        <f t="shared" si="112"/>
        <v>3.8729983372515469E-3</v>
      </c>
      <c r="T401">
        <f t="shared" si="95"/>
        <v>77.017474929654298</v>
      </c>
    </row>
    <row r="402" spans="1:20" x14ac:dyDescent="0.25">
      <c r="A402">
        <f t="shared" si="96"/>
        <v>24.427238359089817</v>
      </c>
      <c r="B402">
        <f t="shared" si="113"/>
        <v>3.887715730933103</v>
      </c>
      <c r="C402" t="str">
        <f t="shared" si="97"/>
        <v>1.04608285887324-7066.86102554537i</v>
      </c>
      <c r="D402" t="str">
        <f t="shared" si="98"/>
        <v>3.47812499990069-4093.79066859491i</v>
      </c>
      <c r="E402" t="str">
        <f t="shared" si="99"/>
        <v>162.469536514959+0.00290169895272809i</v>
      </c>
      <c r="F402" t="str">
        <f t="shared" si="100"/>
        <v>2.42492492491567-38417.7050536285i</v>
      </c>
      <c r="G402" t="str">
        <f t="shared" si="101"/>
        <v>0.999999999996181-1.95417906871973E-06i</v>
      </c>
      <c r="H402" t="str">
        <f t="shared" si="102"/>
        <v>1129.41207080604+0.56327827607208i</v>
      </c>
      <c r="I402" t="str">
        <f t="shared" si="103"/>
        <v>68.7730411680671-122403.357352091i</v>
      </c>
      <c r="K402" t="str">
        <f t="shared" si="104"/>
        <v>0.0106249944775137-7.64408041158284E-06i</v>
      </c>
      <c r="L402" t="str">
        <f t="shared" si="105"/>
        <v>0.0000444444444444444-14.7683645382745i</v>
      </c>
      <c r="M402" t="e">
        <f t="shared" si="106"/>
        <v>#DIV/0!</v>
      </c>
      <c r="N402">
        <f t="shared" si="107"/>
        <v>90.008481294903063</v>
      </c>
      <c r="O402">
        <f t="shared" si="108"/>
        <v>76.984531109422349</v>
      </c>
      <c r="P402" s="3">
        <f t="shared" si="109"/>
        <v>76.984531109422349</v>
      </c>
      <c r="Q402" s="3">
        <f t="shared" si="110"/>
        <v>-89.991518705096937</v>
      </c>
      <c r="R402">
        <f t="shared" si="111"/>
        <v>90.008481294903063</v>
      </c>
      <c r="S402">
        <f t="shared" si="112"/>
        <v>3.887715730933103E-3</v>
      </c>
      <c r="T402">
        <f t="shared" si="95"/>
        <v>76.984531109422349</v>
      </c>
    </row>
    <row r="403" spans="1:20" x14ac:dyDescent="0.25">
      <c r="A403">
        <f t="shared" si="96"/>
        <v>24.520061864854359</v>
      </c>
      <c r="B403">
        <f t="shared" si="113"/>
        <v>3.9024890507106487</v>
      </c>
      <c r="C403" t="str">
        <f t="shared" si="97"/>
        <v>1.04608285544781-7040.10861769203i</v>
      </c>
      <c r="D403" t="str">
        <f t="shared" si="98"/>
        <v>3.47812499989993-4078.29315474837i</v>
      </c>
      <c r="E403" t="str">
        <f t="shared" si="99"/>
        <v>162.469536511557+0.00291272541417202i</v>
      </c>
      <c r="F403" t="str">
        <f t="shared" si="100"/>
        <v>2.42492492491559-38272.2704260455i</v>
      </c>
      <c r="G403" t="str">
        <f t="shared" si="101"/>
        <v>0.999999999996152-0.0000019616049491808i</v>
      </c>
      <c r="H403" t="str">
        <f t="shared" si="102"/>
        <v>1129.41207313682+0.565418733684228i</v>
      </c>
      <c r="I403" t="str">
        <f t="shared" si="103"/>
        <v>68.7730412016752-121939.985630076i</v>
      </c>
      <c r="K403" t="str">
        <f t="shared" si="104"/>
        <v>0.0106249944354631-7.67312788665186E-06i</v>
      </c>
      <c r="L403" t="str">
        <f t="shared" si="105"/>
        <v>0.0000444444444444444-14.712457200911i</v>
      </c>
      <c r="M403" t="e">
        <f t="shared" si="106"/>
        <v>#DIV/0!</v>
      </c>
      <c r="N403">
        <f t="shared" si="107"/>
        <v>90.00851352378946</v>
      </c>
      <c r="O403">
        <f t="shared" si="108"/>
        <v>76.951587289241274</v>
      </c>
      <c r="P403" s="3">
        <f t="shared" si="109"/>
        <v>76.951587289241274</v>
      </c>
      <c r="Q403" s="3">
        <f t="shared" si="110"/>
        <v>-89.99148647621054</v>
      </c>
      <c r="R403">
        <f t="shared" si="111"/>
        <v>90.00851352378946</v>
      </c>
      <c r="S403">
        <f t="shared" si="112"/>
        <v>3.9024890507106487E-3</v>
      </c>
      <c r="T403">
        <f t="shared" si="95"/>
        <v>76.951587289241274</v>
      </c>
    </row>
    <row r="404" spans="1:20" x14ac:dyDescent="0.25">
      <c r="A404">
        <f t="shared" si="96"/>
        <v>24.613238099940805</v>
      </c>
      <c r="B404">
        <f t="shared" si="113"/>
        <v>3.9173185091033491</v>
      </c>
      <c r="C404" t="str">
        <f t="shared" si="97"/>
        <v>1.04608285199622-7013.45748416466i</v>
      </c>
      <c r="D404" t="str">
        <f t="shared" si="98"/>
        <v>3.47812499989917-4062.85430851807i</v>
      </c>
      <c r="E404" t="str">
        <f t="shared" si="99"/>
        <v>162.469536508129+0.0029237937762312i</v>
      </c>
      <c r="F404" t="str">
        <f t="shared" si="100"/>
        <v>2.42492492491552-38127.3863579217i</v>
      </c>
      <c r="G404" t="str">
        <f t="shared" si="101"/>
        <v>0.999999999996123-1.96905904798763E-06i</v>
      </c>
      <c r="H404" t="str">
        <f t="shared" si="102"/>
        <v>1129.41207548536+0.567567325037178i</v>
      </c>
      <c r="I404" t="str">
        <f t="shared" si="103"/>
        <v>68.7730412355406-121478.368055694i</v>
      </c>
      <c r="K404" t="str">
        <f t="shared" si="104"/>
        <v>0.0106249943930922-7.70228574177715E-06i</v>
      </c>
      <c r="L404" t="str">
        <f t="shared" si="105"/>
        <v>0.0000444444444444444-14.6567615071837i</v>
      </c>
      <c r="M404" t="e">
        <f t="shared" si="106"/>
        <v>#DIV/0!</v>
      </c>
      <c r="N404">
        <f t="shared" si="107"/>
        <v>90.008545875145217</v>
      </c>
      <c r="O404">
        <f t="shared" si="108"/>
        <v>76.918643469111487</v>
      </c>
      <c r="P404" s="3">
        <f t="shared" si="109"/>
        <v>76.918643469111487</v>
      </c>
      <c r="Q404" s="3">
        <f t="shared" si="110"/>
        <v>-89.991454124854783</v>
      </c>
      <c r="R404">
        <f t="shared" si="111"/>
        <v>90.008545875145217</v>
      </c>
      <c r="S404">
        <f t="shared" si="112"/>
        <v>3.9173185091033492E-3</v>
      </c>
      <c r="T404">
        <f t="shared" si="95"/>
        <v>76.918643469111487</v>
      </c>
    </row>
    <row r="405" spans="1:20" x14ac:dyDescent="0.25">
      <c r="A405">
        <f t="shared" si="96"/>
        <v>24.706768404720581</v>
      </c>
      <c r="B405">
        <f t="shared" si="113"/>
        <v>3.9322043194379419</v>
      </c>
      <c r="C405" t="str">
        <f t="shared" si="97"/>
        <v>1.04608284851848-6986.90724157775i</v>
      </c>
      <c r="D405" t="str">
        <f t="shared" si="98"/>
        <v>3.4781249998984-4047.47390781097i</v>
      </c>
      <c r="E405" t="str">
        <f t="shared" si="99"/>
        <v>162.469536504673+0.00293490419812921i</v>
      </c>
      <c r="F405" t="str">
        <f t="shared" si="100"/>
        <v>2.42492492491545-37983.0507650508i</v>
      </c>
      <c r="G405" t="str">
        <f t="shared" si="101"/>
        <v>0.999999999996093-1.97654147236993E-06i</v>
      </c>
      <c r="H405" t="str">
        <f t="shared" si="102"/>
        <v>1129.41207785177+0.569724081039137i</v>
      </c>
      <c r="I405" t="str">
        <f t="shared" si="103"/>
        <v>68.7730412696615-121018.497988419i</v>
      </c>
      <c r="K405" t="str">
        <f t="shared" si="104"/>
        <v>0.0106249943503988-7.73155439639891E-06i</v>
      </c>
      <c r="L405" t="str">
        <f t="shared" si="105"/>
        <v>0.0000444444444444444-14.6012766558914i</v>
      </c>
      <c r="M405" t="e">
        <f t="shared" si="106"/>
        <v>#DIV/0!</v>
      </c>
      <c r="N405">
        <f t="shared" si="107"/>
        <v>90.008578349435737</v>
      </c>
      <c r="O405">
        <f t="shared" si="108"/>
        <v>76.885699649033356</v>
      </c>
      <c r="P405" s="3">
        <f t="shared" si="109"/>
        <v>76.885699649033356</v>
      </c>
      <c r="Q405" s="3">
        <f t="shared" si="110"/>
        <v>-89.991421650564263</v>
      </c>
      <c r="R405">
        <f t="shared" si="111"/>
        <v>90.008578349435737</v>
      </c>
      <c r="S405">
        <f t="shared" si="112"/>
        <v>3.9322043194379422E-3</v>
      </c>
      <c r="T405">
        <f t="shared" si="95"/>
        <v>76.885699649033356</v>
      </c>
    </row>
    <row r="406" spans="1:20" x14ac:dyDescent="0.25">
      <c r="A406">
        <f t="shared" si="96"/>
        <v>24.800654124658518</v>
      </c>
      <c r="B406">
        <f t="shared" si="113"/>
        <v>3.947146695851806</v>
      </c>
      <c r="C406" t="str">
        <f t="shared" si="97"/>
        <v>1.04608284501421-6960.45750799727i</v>
      </c>
      <c r="D406" t="str">
        <f t="shared" si="98"/>
        <v>3.47812499989763-4032.15173137489i</v>
      </c>
      <c r="E406" t="str">
        <f t="shared" si="99"/>
        <v>162.469536501192+0.00294605683969393i</v>
      </c>
      <c r="F406" t="str">
        <f t="shared" si="100"/>
        <v>2.42492492491538-37839.2615711171i</v>
      </c>
      <c r="G406" t="str">
        <f t="shared" si="101"/>
        <v>0.999999999996064-1.98405232996487E-06i</v>
      </c>
      <c r="H406" t="str">
        <f t="shared" si="102"/>
        <v>1129.4120802362+0.571889032715819i</v>
      </c>
      <c r="I406" t="str">
        <f t="shared" si="103"/>
        <v>68.7730413040431-120560.368812866i</v>
      </c>
      <c r="K406" t="str">
        <f t="shared" si="104"/>
        <v>0.0106249943073803-7.76093427155127E-06i</v>
      </c>
      <c r="L406" t="str">
        <f t="shared" si="105"/>
        <v>0.0000444444444444444-14.5460018488657i</v>
      </c>
      <c r="M406" t="e">
        <f t="shared" si="106"/>
        <v>#DIV/0!</v>
      </c>
      <c r="N406">
        <f t="shared" si="107"/>
        <v>90.008610947128147</v>
      </c>
      <c r="O406">
        <f t="shared" si="108"/>
        <v>76.85275582900745</v>
      </c>
      <c r="P406" s="3">
        <f t="shared" si="109"/>
        <v>76.85275582900745</v>
      </c>
      <c r="Q406" s="3">
        <f t="shared" si="110"/>
        <v>-89.991389052871853</v>
      </c>
      <c r="R406">
        <f t="shared" si="111"/>
        <v>90.008610947128147</v>
      </c>
      <c r="S406">
        <f t="shared" si="112"/>
        <v>3.9471466958518062E-3</v>
      </c>
      <c r="T406">
        <f t="shared" si="95"/>
        <v>76.85275582900745</v>
      </c>
    </row>
    <row r="407" spans="1:20" x14ac:dyDescent="0.25">
      <c r="A407">
        <f t="shared" si="96"/>
        <v>24.894896610332221</v>
      </c>
      <c r="B407">
        <f t="shared" si="113"/>
        <v>3.9621458532960427</v>
      </c>
      <c r="C407" t="str">
        <f t="shared" si="97"/>
        <v>1.04608284148323-6934.10790293481i</v>
      </c>
      <c r="D407" t="str">
        <f t="shared" si="98"/>
        <v>3.47812499989686-4016.88755879515i</v>
      </c>
      <c r="E407" t="str">
        <f t="shared" si="99"/>
        <v>162.469536497685+0.00295725186136094i</v>
      </c>
      <c r="F407" t="str">
        <f t="shared" si="100"/>
        <v>2.42492492491531-37696.0167076647i</v>
      </c>
      <c r="G407" t="str">
        <f t="shared" si="101"/>
        <v>0.999999999996034-1.99159172881868E-06i</v>
      </c>
      <c r="H407" t="str">
        <f t="shared" si="102"/>
        <v>1129.41208263878+0.574062211210813i</v>
      </c>
      <c r="I407" t="str">
        <f t="shared" si="103"/>
        <v>68.7730413386875-120103.973938693i</v>
      </c>
      <c r="K407" t="str">
        <f t="shared" si="104"/>
        <v>0.0106249942640342-7.79042578986818E-06i</v>
      </c>
      <c r="L407" t="str">
        <f t="shared" si="105"/>
        <v>0.0000444444444444444-14.49093629096i</v>
      </c>
      <c r="M407" t="e">
        <f t="shared" si="106"/>
        <v>#DIV/0!</v>
      </c>
      <c r="N407">
        <f t="shared" si="107"/>
        <v>90.008643668691391</v>
      </c>
      <c r="O407">
        <f t="shared" si="108"/>
        <v>76.819812009033996</v>
      </c>
      <c r="P407" s="3">
        <f t="shared" si="109"/>
        <v>76.819812009033996</v>
      </c>
      <c r="Q407" s="3">
        <f t="shared" si="110"/>
        <v>-89.991356331308609</v>
      </c>
      <c r="R407">
        <f t="shared" si="111"/>
        <v>90.008643668691391</v>
      </c>
      <c r="S407">
        <f t="shared" si="112"/>
        <v>3.9621458532960426E-3</v>
      </c>
      <c r="T407">
        <f t="shared" si="95"/>
        <v>76.819812009033996</v>
      </c>
    </row>
    <row r="408" spans="1:20" x14ac:dyDescent="0.25">
      <c r="A408">
        <f t="shared" si="96"/>
        <v>24.989497217451483</v>
      </c>
      <c r="B408">
        <f t="shared" si="113"/>
        <v>3.9772020075385677</v>
      </c>
      <c r="C408" t="str">
        <f t="shared" si="97"/>
        <v>1.04608283792534-6907.85804734239i</v>
      </c>
      <c r="D408" t="str">
        <f t="shared" si="98"/>
        <v>3.47812499989606-4001.6811704915i</v>
      </c>
      <c r="E408" t="str">
        <f t="shared" si="99"/>
        <v>162.46953649415+0.00296848942417467i</v>
      </c>
      <c r="F408" t="str">
        <f t="shared" si="100"/>
        <v>2.42492492491523-37553.3141140679i</v>
      </c>
      <c r="G408" t="str">
        <f t="shared" si="101"/>
        <v>0.999999999996003-1.99915977738813E-06i</v>
      </c>
      <c r="H408" t="str">
        <f t="shared" si="102"/>
        <v>1129.41208505967+0.576243647786037i</v>
      </c>
      <c r="I408" t="str">
        <f t="shared" si="103"/>
        <v>68.773041373595-119649.306800508i</v>
      </c>
      <c r="K408" t="str">
        <f t="shared" si="104"/>
        <v>0.010624994220358-0.0000078200293755894i</v>
      </c>
      <c r="L408" t="str">
        <f t="shared" si="105"/>
        <v>0.0000444444444444444-14.4360791900379i</v>
      </c>
      <c r="M408" t="e">
        <f t="shared" si="106"/>
        <v>#DIV/0!</v>
      </c>
      <c r="N408">
        <f t="shared" si="107"/>
        <v>90.008676514596175</v>
      </c>
      <c r="O408">
        <f t="shared" si="108"/>
        <v>76.786868189113321</v>
      </c>
      <c r="P408" s="3">
        <f t="shared" si="109"/>
        <v>76.786868189113321</v>
      </c>
      <c r="Q408" s="3">
        <f t="shared" si="110"/>
        <v>-89.991323485403825</v>
      </c>
      <c r="R408">
        <f t="shared" si="111"/>
        <v>90.008676514596175</v>
      </c>
      <c r="S408">
        <f t="shared" si="112"/>
        <v>3.9772020075385679E-3</v>
      </c>
      <c r="T408">
        <f t="shared" si="95"/>
        <v>76.786868189113321</v>
      </c>
    </row>
    <row r="409" spans="1:20" x14ac:dyDescent="0.25">
      <c r="A409">
        <f t="shared" si="96"/>
        <v>25.084457306877798</v>
      </c>
      <c r="B409">
        <f t="shared" si="113"/>
        <v>3.9923153751672142</v>
      </c>
      <c r="C409" t="str">
        <f t="shared" si="97"/>
        <v>1.04608283434039-6881.70756360726i</v>
      </c>
      <c r="D409" t="str">
        <f t="shared" si="98"/>
        <v>3.47812499989527-3986.53234771496i</v>
      </c>
      <c r="E409" t="str">
        <f t="shared" si="99"/>
        <v>162.46953649059+0.00297976968979323i</v>
      </c>
      <c r="F409" t="str">
        <f t="shared" si="100"/>
        <v>2.42492492491516-37411.1517375023i</v>
      </c>
      <c r="G409" t="str">
        <f t="shared" si="101"/>
        <v>0.999999999995973-2.00675658454214E-06i</v>
      </c>
      <c r="H409" t="str">
        <f t="shared" si="102"/>
        <v>1129.41208749899+0.578433373822221i</v>
      </c>
      <c r="I409" t="str">
        <f t="shared" si="103"/>
        <v>68.7730414087685-119196.36085777i</v>
      </c>
      <c r="K409" t="str">
        <f t="shared" si="104"/>
        <v>0.0106249941763493-7.84974545456703E-06i</v>
      </c>
      <c r="L409" t="str">
        <f t="shared" si="105"/>
        <v>0.0000444444444444444-14.3814297569614i</v>
      </c>
      <c r="M409" t="e">
        <f t="shared" si="106"/>
        <v>#DIV/0!</v>
      </c>
      <c r="N409">
        <f t="shared" si="107"/>
        <v>90.008709485314967</v>
      </c>
      <c r="O409">
        <f t="shared" si="108"/>
        <v>76.753924369246135</v>
      </c>
      <c r="P409" s="3">
        <f t="shared" si="109"/>
        <v>76.753924369246135</v>
      </c>
      <c r="Q409" s="3">
        <f t="shared" si="110"/>
        <v>-89.991290514685033</v>
      </c>
      <c r="R409">
        <f t="shared" si="111"/>
        <v>90.008709485314967</v>
      </c>
      <c r="S409">
        <f t="shared" si="112"/>
        <v>3.9923153751672139E-3</v>
      </c>
      <c r="T409">
        <f t="shared" si="95"/>
        <v>76.753924369246135</v>
      </c>
    </row>
    <row r="410" spans="1:20" x14ac:dyDescent="0.25">
      <c r="A410">
        <f t="shared" si="96"/>
        <v>25.179778244643934</v>
      </c>
      <c r="B410">
        <f t="shared" si="113"/>
        <v>4.0074861735928495</v>
      </c>
      <c r="C410" t="str">
        <f t="shared" si="97"/>
        <v>1.04608283072816-6855.65607554575i</v>
      </c>
      <c r="D410" t="str">
        <f t="shared" si="98"/>
        <v>3.47812499989448-3971.44087254462i</v>
      </c>
      <c r="E410" t="str">
        <f t="shared" si="99"/>
        <v>162.469536487002+0.00299109282048721i</v>
      </c>
      <c r="F410" t="str">
        <f t="shared" si="100"/>
        <v>2.42492492491509-37269.5275329144i</v>
      </c>
      <c r="G410" t="str">
        <f t="shared" si="101"/>
        <v>0.999999999995942-2.01438225956334E-06i</v>
      </c>
      <c r="H410" t="str">
        <f t="shared" si="102"/>
        <v>1129.41208995687+0.580631420819336i</v>
      </c>
      <c r="I410" t="str">
        <f t="shared" si="103"/>
        <v>68.7730414442093-118745.129594699i</v>
      </c>
      <c r="K410" t="str">
        <f t="shared" si="104"/>
        <v>0.0106249941320055-7.87957445427111E-06i</v>
      </c>
      <c r="L410" t="str">
        <f t="shared" si="105"/>
        <v>0.0000444444444444444-14.3269872055802i</v>
      </c>
      <c r="M410" t="e">
        <f t="shared" si="106"/>
        <v>#DIV/0!</v>
      </c>
      <c r="N410">
        <f t="shared" si="107"/>
        <v>90.008742581322068</v>
      </c>
      <c r="O410">
        <f t="shared" si="108"/>
        <v>76.72098054943261</v>
      </c>
      <c r="P410" s="3">
        <f t="shared" si="109"/>
        <v>76.72098054943261</v>
      </c>
      <c r="Q410" s="3">
        <f t="shared" si="110"/>
        <v>-89.991257418677932</v>
      </c>
      <c r="R410">
        <f t="shared" si="111"/>
        <v>90.008742581322068</v>
      </c>
      <c r="S410">
        <f t="shared" si="112"/>
        <v>4.0074861735928495E-3</v>
      </c>
      <c r="T410">
        <f t="shared" si="95"/>
        <v>76.72098054943261</v>
      </c>
    </row>
    <row r="411" spans="1:20" x14ac:dyDescent="0.25">
      <c r="A411">
        <f t="shared" si="96"/>
        <v>25.27546140197358</v>
      </c>
      <c r="B411">
        <f t="shared" si="113"/>
        <v>4.0227146210525024</v>
      </c>
      <c r="C411" t="str">
        <f t="shared" si="97"/>
        <v>1.04608282708839-6829.70320839842i</v>
      </c>
      <c r="D411" t="str">
        <f t="shared" si="98"/>
        <v>3.47812499989367-3956.40652788453i</v>
      </c>
      <c r="E411" t="str">
        <f t="shared" si="99"/>
        <v>162.469536483386+0.00300245897914525i</v>
      </c>
      <c r="F411" t="str">
        <f t="shared" si="100"/>
        <v>2.42492492491501-37128.4394629921i</v>
      </c>
      <c r="G411" t="str">
        <f t="shared" si="101"/>
        <v>0.999999999995911-2.02203691214962E-06i</v>
      </c>
      <c r="H411" t="str">
        <f t="shared" si="102"/>
        <v>1129.41209243348+0.582837820397068i</v>
      </c>
      <c r="I411" t="str">
        <f t="shared" si="103"/>
        <v>68.7730414799205-118295.606520184i</v>
      </c>
      <c r="K411" t="str">
        <f t="shared" si="104"/>
        <v>0.010624994087324-7.90951680379617E-06i</v>
      </c>
      <c r="L411" t="str">
        <f t="shared" si="105"/>
        <v>0.0000444444444444444-14.2727507527199i</v>
      </c>
      <c r="M411" t="e">
        <f t="shared" si="106"/>
        <v>#DIV/0!</v>
      </c>
      <c r="N411">
        <f t="shared" si="107"/>
        <v>90.008775803093584</v>
      </c>
      <c r="O411">
        <f t="shared" si="108"/>
        <v>76.688036729673115</v>
      </c>
      <c r="P411" s="3">
        <f t="shared" si="109"/>
        <v>76.688036729673115</v>
      </c>
      <c r="Q411" s="3">
        <f t="shared" si="110"/>
        <v>-89.991224196906416</v>
      </c>
      <c r="R411">
        <f t="shared" si="111"/>
        <v>90.008775803093584</v>
      </c>
      <c r="S411">
        <f t="shared" si="112"/>
        <v>4.0227146210525021E-3</v>
      </c>
      <c r="T411">
        <f t="shared" si="95"/>
        <v>76.688036729673115</v>
      </c>
    </row>
    <row r="412" spans="1:20" x14ac:dyDescent="0.25">
      <c r="A412">
        <f t="shared" si="96"/>
        <v>25.371508155301083</v>
      </c>
      <c r="B412">
        <f t="shared" si="113"/>
        <v>4.0380009366125025</v>
      </c>
      <c r="C412" t="str">
        <f t="shared" si="97"/>
        <v>1.04608282342096-6803.84858882476i</v>
      </c>
      <c r="D412" t="str">
        <f t="shared" si="98"/>
        <v>3.47812499989286-3941.42909746061i</v>
      </c>
      <c r="E412" t="str">
        <f t="shared" si="99"/>
        <v>162.469536479743+0.00301386832927404i</v>
      </c>
      <c r="F412" t="str">
        <f t="shared" si="100"/>
        <v>2.42492492491493-36987.8854981365i</v>
      </c>
      <c r="G412" t="str">
        <f t="shared" si="101"/>
        <v>0.99999999999588-2.02972065241573E-06i</v>
      </c>
      <c r="H412" t="str">
        <f t="shared" si="102"/>
        <v>1129.41209492893+0.585052604295227i</v>
      </c>
      <c r="I412" t="str">
        <f t="shared" si="103"/>
        <v>68.7730415159023-117847.785167682i</v>
      </c>
      <c r="K412" t="str">
        <f t="shared" si="104"/>
        <v>0.0106249940423024-7.93957293386723E-06i</v>
      </c>
      <c r="L412" t="str">
        <f t="shared" si="105"/>
        <v>0.0000444444444444444-14.2187196181708i</v>
      </c>
      <c r="M412" t="e">
        <f t="shared" si="106"/>
        <v>#DIV/0!</v>
      </c>
      <c r="N412">
        <f t="shared" si="107"/>
        <v>90.008809151107414</v>
      </c>
      <c r="O412">
        <f t="shared" si="108"/>
        <v>76.655092909968289</v>
      </c>
      <c r="P412" s="3">
        <f t="shared" si="109"/>
        <v>76.655092909968289</v>
      </c>
      <c r="Q412" s="3">
        <f t="shared" si="110"/>
        <v>-89.991190848892586</v>
      </c>
      <c r="R412">
        <f t="shared" si="111"/>
        <v>90.008809151107414</v>
      </c>
      <c r="S412">
        <f t="shared" si="112"/>
        <v>4.0380009366125028E-3</v>
      </c>
      <c r="T412">
        <f t="shared" si="95"/>
        <v>76.655092909968289</v>
      </c>
    </row>
    <row r="413" spans="1:20" x14ac:dyDescent="0.25">
      <c r="A413">
        <f t="shared" si="96"/>
        <v>25.467919886291227</v>
      </c>
      <c r="B413">
        <f t="shared" si="113"/>
        <v>4.0533453401716297</v>
      </c>
      <c r="C413" t="str">
        <f t="shared" si="97"/>
        <v>1.04608281972561-6778.09184489723i</v>
      </c>
      <c r="D413" t="str">
        <f t="shared" si="98"/>
        <v>3.47812499989205-3926.50836581749i</v>
      </c>
      <c r="E413" t="str">
        <f t="shared" si="99"/>
        <v>162.469536476073+0.00302532103500244i</v>
      </c>
      <c r="F413" t="str">
        <f t="shared" si="100"/>
        <v>2.42492492491486-36847.8636164316i</v>
      </c>
      <c r="G413" t="str">
        <f t="shared" si="101"/>
        <v>0.999999999995849-2.03743359089484E-06i</v>
      </c>
      <c r="H413" t="str">
        <f t="shared" si="102"/>
        <v>1129.4120974434+0.58727580437427i</v>
      </c>
      <c r="I413" t="str">
        <f t="shared" si="103"/>
        <v>68.7730415521588-117401.659095136i</v>
      </c>
      <c r="K413" t="str">
        <f t="shared" si="104"/>
        <v>0.0106249939969379-7.96974327684592E-06i</v>
      </c>
      <c r="L413" t="str">
        <f t="shared" si="105"/>
        <v>0.0000444444444444444-14.1648930246771i</v>
      </c>
      <c r="M413" t="e">
        <f t="shared" si="106"/>
        <v>#DIV/0!</v>
      </c>
      <c r="N413">
        <f t="shared" si="107"/>
        <v>90.008842625843243</v>
      </c>
      <c r="O413">
        <f t="shared" si="108"/>
        <v>76.622149090318374</v>
      </c>
      <c r="P413" s="3">
        <f t="shared" si="109"/>
        <v>76.622149090318374</v>
      </c>
      <c r="Q413" s="3">
        <f t="shared" si="110"/>
        <v>-89.991157374156757</v>
      </c>
      <c r="R413">
        <f t="shared" si="111"/>
        <v>90.008842625843243</v>
      </c>
      <c r="S413">
        <f t="shared" si="112"/>
        <v>4.0533453401716294E-3</v>
      </c>
      <c r="T413">
        <f t="shared" si="95"/>
        <v>76.622149090318374</v>
      </c>
    </row>
    <row r="414" spans="1:20" x14ac:dyDescent="0.25">
      <c r="A414">
        <f t="shared" si="96"/>
        <v>25.564697981859133</v>
      </c>
      <c r="B414">
        <f t="shared" si="113"/>
        <v>4.0687480524642821</v>
      </c>
      <c r="C414" t="str">
        <f t="shared" si="97"/>
        <v>1.04608281600202-6752.43260609639i</v>
      </c>
      <c r="D414" t="str">
        <f t="shared" si="98"/>
        <v>3.47812499989123-3911.64411831544i</v>
      </c>
      <c r="E414" t="str">
        <f t="shared" si="99"/>
        <v>162.469536472374+0.00303681726108206i</v>
      </c>
      <c r="F414" t="str">
        <f t="shared" si="100"/>
        <v>2.42492492491478-36708.3718036155i</v>
      </c>
      <c r="G414" t="str">
        <f t="shared" si="101"/>
        <v>0.999999999995817-2.04517583854018E-06i</v>
      </c>
      <c r="H414" t="str">
        <f t="shared" si="102"/>
        <v>1129.41209997702+0.589507452615721i</v>
      </c>
      <c r="I414" t="str">
        <f t="shared" si="103"/>
        <v>68.773041588693-116957.221884871i</v>
      </c>
      <c r="K414" t="str">
        <f t="shared" si="104"/>
        <v>0.0106249939512279-8.00002826673698E-06i</v>
      </c>
      <c r="L414" t="str">
        <f t="shared" si="105"/>
        <v>0.0000444444444444444-14.1112701979249i</v>
      </c>
      <c r="M414" t="e">
        <f t="shared" si="106"/>
        <v>#DIV/0!</v>
      </c>
      <c r="N414">
        <f t="shared" si="107"/>
        <v>90.008876227782636</v>
      </c>
      <c r="O414">
        <f t="shared" si="108"/>
        <v>76.58920527072371</v>
      </c>
      <c r="P414" s="3">
        <f t="shared" si="109"/>
        <v>76.58920527072371</v>
      </c>
      <c r="Q414" s="3">
        <f t="shared" si="110"/>
        <v>-89.991123772217364</v>
      </c>
      <c r="R414">
        <f t="shared" si="111"/>
        <v>90.008876227782636</v>
      </c>
      <c r="S414">
        <f t="shared" si="112"/>
        <v>4.0687480524642817E-3</v>
      </c>
      <c r="T414">
        <f t="shared" si="95"/>
        <v>76.58920527072371</v>
      </c>
    </row>
    <row r="415" spans="1:20" x14ac:dyDescent="0.25">
      <c r="A415">
        <f t="shared" si="96"/>
        <v>25.661843834190201</v>
      </c>
      <c r="B415">
        <f t="shared" si="113"/>
        <v>4.0842092950636468</v>
      </c>
      <c r="C415" t="str">
        <f t="shared" si="97"/>
        <v>1.04608281225015-6726.87050330556i</v>
      </c>
      <c r="D415" t="str">
        <f t="shared" si="98"/>
        <v>3.4781249998904-3896.83614112726i</v>
      </c>
      <c r="E415" t="str">
        <f t="shared" si="99"/>
        <v>162.469536468647+0.00304835717289105i</v>
      </c>
      <c r="F415" t="str">
        <f t="shared" si="100"/>
        <v>2.4249249249147-36569.4080530516i</v>
      </c>
      <c r="G415" t="str">
        <f t="shared" si="101"/>
        <v>0.999999999995785-2.05294750672657E-06i</v>
      </c>
      <c r="H415" t="str">
        <f t="shared" si="102"/>
        <v>1129.41210252992+0.591747581122592i</v>
      </c>
      <c r="I415" t="str">
        <f t="shared" si="103"/>
        <v>68.7730416255039-116514.467143507i</v>
      </c>
      <c r="K415" t="str">
        <f t="shared" si="104"/>
        <v>0.0106249939051699-8.03042833919407E-06i</v>
      </c>
      <c r="L415" t="str">
        <f t="shared" si="105"/>
        <v>0.0000444444444444444-14.0578503665321i</v>
      </c>
      <c r="M415" t="e">
        <f t="shared" si="106"/>
        <v>#DIV/0!</v>
      </c>
      <c r="N415">
        <f t="shared" si="107"/>
        <v>90.008909957408946</v>
      </c>
      <c r="O415">
        <f t="shared" si="108"/>
        <v>76.556261451184881</v>
      </c>
      <c r="P415" s="3">
        <f t="shared" si="109"/>
        <v>76.556261451184881</v>
      </c>
      <c r="Q415" s="3">
        <f t="shared" si="110"/>
        <v>-89.991090042591054</v>
      </c>
      <c r="R415">
        <f t="shared" si="111"/>
        <v>90.008909957408946</v>
      </c>
      <c r="S415">
        <f t="shared" si="112"/>
        <v>4.0842092950636472E-3</v>
      </c>
      <c r="T415">
        <f t="shared" si="95"/>
        <v>76.556261451184881</v>
      </c>
    </row>
    <row r="416" spans="1:20" x14ac:dyDescent="0.25">
      <c r="A416">
        <f t="shared" si="96"/>
        <v>25.759358840760122</v>
      </c>
      <c r="B416">
        <f t="shared" si="113"/>
        <v>4.0997292903848885</v>
      </c>
      <c r="C416" t="str">
        <f t="shared" si="97"/>
        <v>1.04608280846976-6701.40516880528i</v>
      </c>
      <c r="D416" t="str">
        <f t="shared" si="98"/>
        <v>3.47812499988957-3882.08422123523i</v>
      </c>
      <c r="E416" t="str">
        <f t="shared" si="99"/>
        <v>162.469536464891+0.00305994093643709i</v>
      </c>
      <c r="F416" t="str">
        <f t="shared" si="100"/>
        <v>2.42492492491463-36430.9703656999i</v>
      </c>
      <c r="G416" t="str">
        <f t="shared" si="101"/>
        <v>0.999999999995753-2.06074870725206E-06i</v>
      </c>
      <c r="H416" t="str">
        <f t="shared" si="102"/>
        <v>1129.41210510226+0.593996222119928i</v>
      </c>
      <c r="I416" t="str">
        <f t="shared" si="103"/>
        <v>68.7730416625953-116073.38850187i</v>
      </c>
      <c r="K416" t="str">
        <f t="shared" si="104"/>
        <v>0.0106249938587612-8.06094393152648E-06i</v>
      </c>
      <c r="L416" t="str">
        <f t="shared" si="105"/>
        <v>0.0000444444444444444-14.0046327620364i</v>
      </c>
      <c r="M416" t="e">
        <f t="shared" si="106"/>
        <v>#DIV/0!</v>
      </c>
      <c r="N416">
        <f t="shared" si="107"/>
        <v>90.008943815207388</v>
      </c>
      <c r="O416">
        <f t="shared" si="108"/>
        <v>76.523317631702227</v>
      </c>
      <c r="P416" s="3">
        <f t="shared" si="109"/>
        <v>76.523317631702227</v>
      </c>
      <c r="Q416" s="3">
        <f t="shared" si="110"/>
        <v>-89.991056184792612</v>
      </c>
      <c r="R416">
        <f t="shared" si="111"/>
        <v>90.008943815207388</v>
      </c>
      <c r="S416">
        <f t="shared" si="112"/>
        <v>4.0997292903848888E-3</v>
      </c>
      <c r="T416">
        <f t="shared" si="95"/>
        <v>76.523317631702227</v>
      </c>
    </row>
    <row r="417" spans="1:20" x14ac:dyDescent="0.25">
      <c r="A417">
        <f t="shared" si="96"/>
        <v>25.857244404355015</v>
      </c>
      <c r="B417">
        <f t="shared" si="113"/>
        <v>4.1153082616883516</v>
      </c>
      <c r="C417" t="str">
        <f t="shared" si="97"/>
        <v>1.04608280466053-6676.03623626829i</v>
      </c>
      <c r="D417" t="str">
        <f t="shared" si="98"/>
        <v>3.47812499988873-3867.38814642804i</v>
      </c>
      <c r="E417" t="str">
        <f t="shared" si="99"/>
        <v>162.469536461108+0.00307156871835481i</v>
      </c>
      <c r="F417" t="str">
        <f t="shared" si="100"/>
        <v>2.42492492491455-36293.0567500876i</v>
      </c>
      <c r="G417" t="str">
        <f t="shared" si="101"/>
        <v>0.999999999995721-2.06857955233955E-06i</v>
      </c>
      <c r="H417" t="str">
        <f t="shared" si="102"/>
        <v>1129.41210769418+0.596253407955213i</v>
      </c>
      <c r="I417" t="str">
        <f t="shared" si="103"/>
        <v>68.7730416999685-115633.979614894i</v>
      </c>
      <c r="K417" t="str">
        <f t="shared" si="104"/>
        <v>0.0106249938119992-8.09157548270519E-06i</v>
      </c>
      <c r="L417" t="str">
        <f t="shared" si="105"/>
        <v>0.0000444444444444444-13.9516166188846i</v>
      </c>
      <c r="M417" t="e">
        <f t="shared" si="106"/>
        <v>#DIV/0!</v>
      </c>
      <c r="N417">
        <f t="shared" si="107"/>
        <v>90.008977801665026</v>
      </c>
      <c r="O417">
        <f t="shared" si="108"/>
        <v>76.490373812276346</v>
      </c>
      <c r="P417" s="3">
        <f t="shared" si="109"/>
        <v>76.490373812276346</v>
      </c>
      <c r="Q417" s="3">
        <f t="shared" si="110"/>
        <v>-89.991022198334974</v>
      </c>
      <c r="R417">
        <f t="shared" si="111"/>
        <v>90.008977801665026</v>
      </c>
      <c r="S417">
        <f t="shared" si="112"/>
        <v>4.1153082616883514E-3</v>
      </c>
      <c r="T417">
        <f t="shared" si="95"/>
        <v>76.490373812276346</v>
      </c>
    </row>
    <row r="418" spans="1:20" x14ac:dyDescent="0.25">
      <c r="A418">
        <f t="shared" si="96"/>
        <v>25.955501933091565</v>
      </c>
      <c r="B418">
        <f t="shared" si="113"/>
        <v>4.1309464330827677</v>
      </c>
      <c r="C418" t="str">
        <f t="shared" si="97"/>
        <v>1.04608280082226-6650.76334075372i</v>
      </c>
      <c r="D418" t="str">
        <f t="shared" si="98"/>
        <v>3.47812499988787-3852.7477052977i</v>
      </c>
      <c r="E418" t="str">
        <f t="shared" si="99"/>
        <v>162.469536457295+0.0030832406859176i</v>
      </c>
      <c r="F418" t="str">
        <f t="shared" si="100"/>
        <v>2.42492492491447-36155.6652222811i</v>
      </c>
      <c r="G418" t="str">
        <f t="shared" si="101"/>
        <v>0.999999999995688-2.07644015463838E-06i</v>
      </c>
      <c r="H418" t="str">
        <f t="shared" si="102"/>
        <v>1129.41211030585+0.598519171098874i</v>
      </c>
      <c r="I418" t="str">
        <f t="shared" si="103"/>
        <v>68.7730417376278-115196.234161537i</v>
      </c>
      <c r="K418" t="str">
        <f t="shared" si="104"/>
        <v>0.010624993764881-8.12232343336914E-06i</v>
      </c>
      <c r="L418" t="str">
        <f t="shared" si="105"/>
        <v>0.0000444444444444444-13.8988011744218i</v>
      </c>
      <c r="M418" t="e">
        <f t="shared" si="106"/>
        <v>#DIV/0!</v>
      </c>
      <c r="N418">
        <f t="shared" si="107"/>
        <v>90.009011917270726</v>
      </c>
      <c r="O418">
        <f t="shared" si="108"/>
        <v>76.457429992907365</v>
      </c>
      <c r="P418" s="3">
        <f t="shared" si="109"/>
        <v>76.457429992907365</v>
      </c>
      <c r="Q418" s="3">
        <f t="shared" si="110"/>
        <v>-89.990988082729274</v>
      </c>
      <c r="R418">
        <f t="shared" si="111"/>
        <v>90.009011917270726</v>
      </c>
      <c r="S418">
        <f t="shared" si="112"/>
        <v>4.1309464330827675E-3</v>
      </c>
      <c r="T418">
        <f t="shared" si="95"/>
        <v>76.457429992907365</v>
      </c>
    </row>
    <row r="419" spans="1:20" x14ac:dyDescent="0.25">
      <c r="A419">
        <f t="shared" si="96"/>
        <v>26.054132840437312</v>
      </c>
      <c r="B419">
        <f t="shared" si="113"/>
        <v>4.1466440295284821</v>
      </c>
      <c r="C419" t="str">
        <f t="shared" si="97"/>
        <v>1.04608279695482-6625.58611870271i</v>
      </c>
      <c r="D419" t="str">
        <f t="shared" si="98"/>
        <v>3.47812499988702-3838.16268723658i</v>
      </c>
      <c r="E419" t="str">
        <f t="shared" si="99"/>
        <v>162.469536453453+0.00309495700703073i</v>
      </c>
      <c r="F419" t="str">
        <f t="shared" si="100"/>
        <v>2.42492492491439-36018.7938058572i</v>
      </c>
      <c r="G419" t="str">
        <f t="shared" si="101"/>
        <v>0.999999999995655-2.08433062722593E-06i</v>
      </c>
      <c r="H419" t="str">
        <f t="shared" si="102"/>
        <v>1129.4121129374+0.600793544144681i</v>
      </c>
      <c r="I419" t="str">
        <f t="shared" si="103"/>
        <v>68.7730417755724-114760.145844683i</v>
      </c>
      <c r="K419" t="str">
        <f t="shared" si="104"/>
        <v>0.0106249937174041-8.15318822583167E-06i</v>
      </c>
      <c r="L419" t="str">
        <f t="shared" si="105"/>
        <v>0.0000444444444444444-13.8461856688801i</v>
      </c>
      <c r="M419" t="e">
        <f t="shared" si="106"/>
        <v>#DIV/0!</v>
      </c>
      <c r="N419">
        <f t="shared" si="107"/>
        <v>90.009046162515276</v>
      </c>
      <c r="O419">
        <f t="shared" si="108"/>
        <v>76.424486173595994</v>
      </c>
      <c r="P419" s="3">
        <f t="shared" si="109"/>
        <v>76.424486173595994</v>
      </c>
      <c r="Q419" s="3">
        <f t="shared" si="110"/>
        <v>-89.990953837484724</v>
      </c>
      <c r="R419">
        <f t="shared" si="111"/>
        <v>90.009046162515276</v>
      </c>
      <c r="S419">
        <f t="shared" si="112"/>
        <v>4.1466440295284818E-3</v>
      </c>
      <c r="T419">
        <f t="shared" si="95"/>
        <v>76.424486173595994</v>
      </c>
    </row>
    <row r="420" spans="1:20" x14ac:dyDescent="0.25">
      <c r="A420">
        <f t="shared" si="96"/>
        <v>26.153138545230977</v>
      </c>
      <c r="B420">
        <f t="shared" si="113"/>
        <v>4.1624012768406908</v>
      </c>
      <c r="C420" t="str">
        <f t="shared" si="97"/>
        <v>1.04608279305791-6600.50420793239i</v>
      </c>
      <c r="D420" t="str">
        <f t="shared" si="98"/>
        <v>3.47812499988616-3823.63288243427i</v>
      </c>
      <c r="E420" t="str">
        <f t="shared" si="99"/>
        <v>162.469536449582+0.00310671785023798i</v>
      </c>
      <c r="F420" t="str">
        <f t="shared" si="100"/>
        <v>2.42492492491431-35882.4405318745i</v>
      </c>
      <c r="G420" t="str">
        <f t="shared" si="101"/>
        <v>0.999999999995622-2.09225108360932E-06i</v>
      </c>
      <c r="H420" t="str">
        <f t="shared" si="102"/>
        <v>1129.41211558899+0.603076559810304i</v>
      </c>
      <c r="I420" t="str">
        <f t="shared" si="103"/>
        <v>68.7730418138062-114325.708391054i</v>
      </c>
      <c r="K420" t="str">
        <f t="shared" si="104"/>
        <v>0.0106249936695657-8.18417030408694E-06i</v>
      </c>
      <c r="L420" t="str">
        <f t="shared" si="105"/>
        <v>0.0000444444444444444-13.7937693453677i</v>
      </c>
      <c r="M420" t="e">
        <f t="shared" si="106"/>
        <v>#DIV/0!</v>
      </c>
      <c r="N420">
        <f t="shared" si="107"/>
        <v>90.009080537891265</v>
      </c>
      <c r="O420">
        <f t="shared" si="108"/>
        <v>76.391542354342548</v>
      </c>
      <c r="P420" s="3">
        <f t="shared" si="109"/>
        <v>76.391542354342548</v>
      </c>
      <c r="Q420" s="3">
        <f t="shared" si="110"/>
        <v>-89.990919462108735</v>
      </c>
      <c r="R420">
        <f t="shared" si="111"/>
        <v>90.009080537891265</v>
      </c>
      <c r="S420">
        <f t="shared" si="112"/>
        <v>4.1624012768406906E-3</v>
      </c>
      <c r="T420">
        <f t="shared" si="95"/>
        <v>76.391542354342548</v>
      </c>
    </row>
    <row r="421" spans="1:20" x14ac:dyDescent="0.25">
      <c r="A421">
        <f t="shared" si="96"/>
        <v>26.252520471702855</v>
      </c>
      <c r="B421">
        <f t="shared" si="113"/>
        <v>4.1782184016926855</v>
      </c>
      <c r="C421" t="str">
        <f t="shared" si="97"/>
        <v>1.04608278913131-6575.51724763102i</v>
      </c>
      <c r="D421" t="str">
        <f t="shared" si="98"/>
        <v>3.47812499988529-3809.15808187465i</v>
      </c>
      <c r="E421" t="str">
        <f t="shared" si="99"/>
        <v>162.469536445682+0.00311852338472505i</v>
      </c>
      <c r="F421" t="str">
        <f t="shared" si="100"/>
        <v>2.42492492491422-35746.6034388455i</v>
      </c>
      <c r="G421" t="str">
        <f t="shared" si="101"/>
        <v>0.999999999995589-2.10020163772697E-06i</v>
      </c>
      <c r="H421" t="str">
        <f t="shared" si="102"/>
        <v>1129.41211826077+0.605368250937728i</v>
      </c>
      <c r="I421" t="str">
        <f t="shared" si="103"/>
        <v>68.7730418523319-113892.915551122i</v>
      </c>
      <c r="K421" t="str">
        <f t="shared" si="104"/>
        <v>0.010624993621363-8.21527011381617E-06i</v>
      </c>
      <c r="L421" t="str">
        <f t="shared" si="105"/>
        <v>0.0000444444444444444-13.7415514498582i</v>
      </c>
      <c r="M421" t="e">
        <f t="shared" si="106"/>
        <v>#DIV/0!</v>
      </c>
      <c r="N421">
        <f t="shared" si="107"/>
        <v>90.009115043893232</v>
      </c>
      <c r="O421">
        <f t="shared" si="108"/>
        <v>76.358598535147451</v>
      </c>
      <c r="P421" s="3">
        <f t="shared" si="109"/>
        <v>76.358598535147451</v>
      </c>
      <c r="Q421" s="3">
        <f t="shared" si="110"/>
        <v>-89.990884956106768</v>
      </c>
      <c r="R421">
        <f t="shared" si="111"/>
        <v>90.009115043893232</v>
      </c>
      <c r="S421">
        <f t="shared" si="112"/>
        <v>4.1782184016926852E-3</v>
      </c>
      <c r="T421">
        <f t="shared" si="95"/>
        <v>76.358598535147451</v>
      </c>
    </row>
    <row r="422" spans="1:20" x14ac:dyDescent="0.25">
      <c r="A422">
        <f t="shared" si="96"/>
        <v>26.352280049495327</v>
      </c>
      <c r="B422">
        <f t="shared" si="113"/>
        <v>4.1940956316191178</v>
      </c>
      <c r="C422" t="str">
        <f t="shared" si="97"/>
        <v>1.0460827851748-6550.62487835288i</v>
      </c>
      <c r="D422" t="str">
        <f t="shared" si="98"/>
        <v>3.47812499988442-3794.73807733289i</v>
      </c>
      <c r="E422" t="str">
        <f t="shared" si="99"/>
        <v>162.469536441752+0.00313037378031874i</v>
      </c>
      <c r="F422" t="str">
        <f t="shared" si="100"/>
        <v>2.42492492491415-35611.2805727081i</v>
      </c>
      <c r="G422" t="str">
        <f t="shared" si="101"/>
        <v>0.999999999995556-2.10818240395026E-06i</v>
      </c>
      <c r="H422" t="str">
        <f t="shared" si="102"/>
        <v>1129.41212095289+0.607668650493719i</v>
      </c>
      <c r="I422" t="str">
        <f t="shared" si="103"/>
        <v>68.7730418911504-113461.761099017i</v>
      </c>
      <c r="K422" t="str">
        <f t="shared" si="104"/>
        <v>0.0106249935727933-8.24648810239406E-06i</v>
      </c>
      <c r="L422" t="str">
        <f t="shared" si="105"/>
        <v>0.0000444444444444444-13.6895312311797i</v>
      </c>
      <c r="M422" t="e">
        <f t="shared" si="106"/>
        <v>#DIV/0!</v>
      </c>
      <c r="N422">
        <f t="shared" si="107"/>
        <v>90.009149681017504</v>
      </c>
      <c r="O422">
        <f t="shared" si="108"/>
        <v>76.325654716011272</v>
      </c>
      <c r="P422" s="3">
        <f t="shared" si="109"/>
        <v>76.325654716011272</v>
      </c>
      <c r="Q422" s="3">
        <f t="shared" si="110"/>
        <v>-89.990850318982496</v>
      </c>
      <c r="R422">
        <f t="shared" si="111"/>
        <v>90.009149681017504</v>
      </c>
      <c r="S422">
        <f t="shared" si="112"/>
        <v>4.1940956316191182E-3</v>
      </c>
      <c r="T422">
        <f t="shared" si="95"/>
        <v>76.325654716011272</v>
      </c>
    </row>
    <row r="423" spans="1:20" x14ac:dyDescent="0.25">
      <c r="A423">
        <f t="shared" si="96"/>
        <v>26.452418713683407</v>
      </c>
      <c r="B423">
        <f t="shared" si="113"/>
        <v>4.2100331950192702</v>
      </c>
      <c r="C423" t="str">
        <f t="shared" si="97"/>
        <v>1.04608278118824-6525.8267420128i</v>
      </c>
      <c r="D423" t="str">
        <f t="shared" si="98"/>
        <v>3.47812499988354-3780.37266137234i</v>
      </c>
      <c r="E423" t="str">
        <f t="shared" si="99"/>
        <v>162.469536437792+0.00314226920749335i</v>
      </c>
      <c r="F423" t="str">
        <f t="shared" si="100"/>
        <v>2.42492492491407-35476.4699867972i</v>
      </c>
      <c r="G423" t="str">
        <f t="shared" si="101"/>
        <v>0.999999999995522-2.11619349708519E-06i</v>
      </c>
      <c r="H423" t="str">
        <f t="shared" si="102"/>
        <v>1129.41212366551+0.609977791570333i</v>
      </c>
      <c r="I423" t="str">
        <f t="shared" si="103"/>
        <v>68.7730419302637-113032.238832437i</v>
      </c>
      <c r="K423" t="str">
        <f t="shared" si="104"/>
        <v>0.0106249935238538-8.27782471889534E-06i</v>
      </c>
      <c r="L423" t="str">
        <f t="shared" si="105"/>
        <v>0.0000444444444444444-13.6377079410039i</v>
      </c>
      <c r="M423" t="e">
        <f t="shared" si="106"/>
        <v>#DIV/0!</v>
      </c>
      <c r="N423">
        <f t="shared" si="107"/>
        <v>90.009184449762387</v>
      </c>
      <c r="O423">
        <f t="shared" si="108"/>
        <v>76.292710896934338</v>
      </c>
      <c r="P423" s="3">
        <f t="shared" si="109"/>
        <v>76.292710896934338</v>
      </c>
      <c r="Q423" s="3">
        <f t="shared" si="110"/>
        <v>-89.990815550237613</v>
      </c>
      <c r="R423">
        <f t="shared" si="111"/>
        <v>90.009184449762387</v>
      </c>
      <c r="S423">
        <f t="shared" si="112"/>
        <v>4.21003319501927E-3</v>
      </c>
      <c r="T423">
        <f t="shared" si="95"/>
        <v>76.292710896934338</v>
      </c>
    </row>
    <row r="424" spans="1:20" x14ac:dyDescent="0.25">
      <c r="A424">
        <f t="shared" si="96"/>
        <v>26.552937904795407</v>
      </c>
      <c r="B424">
        <f t="shared" si="113"/>
        <v>4.2260313211603435</v>
      </c>
      <c r="C424" t="str">
        <f t="shared" si="97"/>
        <v>1.04608277717126-6501.12248188126i</v>
      </c>
      <c r="D424" t="str">
        <f t="shared" si="98"/>
        <v>3.47812499988265-3766.06162734169i</v>
      </c>
      <c r="E424" t="str">
        <f t="shared" si="99"/>
        <v>162.469536433802+0.00315420983736906i</v>
      </c>
      <c r="F424" t="str">
        <f t="shared" si="100"/>
        <v>2.42492492491398-35342.1697418174i</v>
      </c>
      <c r="G424" t="str">
        <f t="shared" si="101"/>
        <v>0.999999999995488-2.12423503237404E-06i</v>
      </c>
      <c r="H424" t="str">
        <f t="shared" si="102"/>
        <v>1129.41212639879+0.612295707385391i</v>
      </c>
      <c r="I424" t="str">
        <f t="shared" si="103"/>
        <v>68.7730419696759-112604.342572561i</v>
      </c>
      <c r="K424" t="str">
        <f t="shared" si="104"/>
        <v>0.0106249934745416-8.30928041410122E-06i</v>
      </c>
      <c r="L424" t="str">
        <f t="shared" si="105"/>
        <v>0.0000444444444444444-13.5860808338353i</v>
      </c>
      <c r="M424" t="e">
        <f t="shared" si="106"/>
        <v>#DIV/0!</v>
      </c>
      <c r="N424">
        <f t="shared" si="107"/>
        <v>90.009219350628001</v>
      </c>
      <c r="O424">
        <f t="shared" si="108"/>
        <v>76.25976707791709</v>
      </c>
      <c r="P424" s="3">
        <f t="shared" si="109"/>
        <v>76.25976707791709</v>
      </c>
      <c r="Q424" s="3">
        <f t="shared" si="110"/>
        <v>-89.990780649371999</v>
      </c>
      <c r="R424">
        <f t="shared" si="111"/>
        <v>90.009219350628001</v>
      </c>
      <c r="S424">
        <f t="shared" si="112"/>
        <v>4.2260313211603439E-3</v>
      </c>
      <c r="T424">
        <f t="shared" si="95"/>
        <v>76.25976707791709</v>
      </c>
    </row>
    <row r="425" spans="1:20" x14ac:dyDescent="0.25">
      <c r="A425">
        <f t="shared" si="96"/>
        <v>26.653839068833626</v>
      </c>
      <c r="B425">
        <f t="shared" si="113"/>
        <v>4.2420902401807528</v>
      </c>
      <c r="C425" t="str">
        <f t="shared" si="97"/>
        <v>1.04608277312369-6476.51174257918i</v>
      </c>
      <c r="D425" t="str">
        <f t="shared" si="98"/>
        <v>3.47812499988176-3751.80476937191i</v>
      </c>
      <c r="E425" t="str">
        <f t="shared" si="99"/>
        <v>162.469536429781+0.00316619584171676i</v>
      </c>
      <c r="F425" t="str">
        <f t="shared" si="100"/>
        <v>2.4249249249139-35208.3779058145i</v>
      </c>
      <c r="G425" t="str">
        <f t="shared" si="101"/>
        <v>0.999999999995453-2.13230712549699E-06i</v>
      </c>
      <c r="H425" t="str">
        <f t="shared" si="102"/>
        <v>1129.41212915288+0.614622431282917i</v>
      </c>
      <c r="I425" t="str">
        <f t="shared" si="103"/>
        <v>68.7730420093882-112178.066163957i</v>
      </c>
      <c r="K425" t="str">
        <f t="shared" si="104"/>
        <v>0.0106249934248539-8.34085564050571E-06i</v>
      </c>
      <c r="L425" t="str">
        <f t="shared" si="105"/>
        <v>0.0000444444444444444-13.5346491670007i</v>
      </c>
      <c r="M425" t="e">
        <f t="shared" si="106"/>
        <v>#DIV/0!</v>
      </c>
      <c r="N425">
        <f t="shared" si="107"/>
        <v>90.009254384116375</v>
      </c>
      <c r="O425">
        <f t="shared" si="108"/>
        <v>76.226823258959996</v>
      </c>
      <c r="P425" s="3">
        <f t="shared" si="109"/>
        <v>76.226823258959996</v>
      </c>
      <c r="Q425" s="3">
        <f t="shared" si="110"/>
        <v>-89.990745615883625</v>
      </c>
      <c r="R425">
        <f t="shared" si="111"/>
        <v>90.009254384116375</v>
      </c>
      <c r="S425">
        <f t="shared" si="112"/>
        <v>4.2420902401807525E-3</v>
      </c>
      <c r="T425">
        <f t="shared" si="95"/>
        <v>76.226823258959996</v>
      </c>
    </row>
    <row r="426" spans="1:20" x14ac:dyDescent="0.25">
      <c r="A426">
        <f t="shared" si="96"/>
        <v>26.755123657295197</v>
      </c>
      <c r="B426">
        <f t="shared" si="113"/>
        <v>4.25821018309344</v>
      </c>
      <c r="C426" t="str">
        <f t="shared" si="97"/>
        <v>1.04608276904537-6451.99417007287i</v>
      </c>
      <c r="D426" t="str">
        <f t="shared" si="98"/>
        <v>3.47812499988086-3737.6018823733i</v>
      </c>
      <c r="E426" t="str">
        <f t="shared" si="99"/>
        <v>162.46953642573+0.00317822739296169i</v>
      </c>
      <c r="F426" t="str">
        <f t="shared" si="100"/>
        <v>2.42492492491382-35075.0925541481i</v>
      </c>
      <c r="G426" t="str">
        <f t="shared" si="101"/>
        <v>0.999999999995419-2.14040989257381E-06i</v>
      </c>
      <c r="H426" t="str">
        <f t="shared" si="102"/>
        <v>1129.41213192794+0.616957996733644i</v>
      </c>
      <c r="I426" t="str">
        <f t="shared" si="103"/>
        <v>68.7730420494022-111753.403474495i</v>
      </c>
      <c r="K426" t="str">
        <f t="shared" si="104"/>
        <v>0.0106249933747879-0.0000083725508523223i</v>
      </c>
      <c r="L426" t="str">
        <f t="shared" si="105"/>
        <v>0.0000444444444444444-13.4834122006383i</v>
      </c>
      <c r="M426" t="e">
        <f t="shared" si="106"/>
        <v>#DIV/0!</v>
      </c>
      <c r="N426">
        <f t="shared" si="107"/>
        <v>90.009289550731523</v>
      </c>
      <c r="O426">
        <f t="shared" si="108"/>
        <v>76.193879440063597</v>
      </c>
      <c r="P426" s="3">
        <f t="shared" si="109"/>
        <v>76.193879440063597</v>
      </c>
      <c r="Q426" s="3">
        <f t="shared" si="110"/>
        <v>-89.990710449268477</v>
      </c>
      <c r="R426">
        <f t="shared" si="111"/>
        <v>90.009289550731523</v>
      </c>
      <c r="S426">
        <f t="shared" si="112"/>
        <v>4.2582101830934398E-3</v>
      </c>
      <c r="T426">
        <f t="shared" si="95"/>
        <v>76.193879440063597</v>
      </c>
    </row>
    <row r="427" spans="1:20" x14ac:dyDescent="0.25">
      <c r="A427">
        <f t="shared" si="96"/>
        <v>26.856793127192923</v>
      </c>
      <c r="B427">
        <f t="shared" si="113"/>
        <v>4.2743913817891954</v>
      </c>
      <c r="C427" t="str">
        <f t="shared" si="97"/>
        <v>1.0460827649359-6427.56941166872i</v>
      </c>
      <c r="D427" t="str">
        <f t="shared" si="98"/>
        <v>3.47812499987996-3723.45276203258i</v>
      </c>
      <c r="E427" t="str">
        <f t="shared" si="99"/>
        <v>162.469536421647+0.00319030466418076i</v>
      </c>
      <c r="F427" t="str">
        <f t="shared" si="100"/>
        <v>2.42492492491374-34942.3117694637i</v>
      </c>
      <c r="G427" t="str">
        <f t="shared" si="101"/>
        <v>0.999999999995384-2.14854345016551E-06i</v>
      </c>
      <c r="H427" t="str">
        <f t="shared" si="102"/>
        <v>1129.41213472413+0.619302437335517i</v>
      </c>
      <c r="I427" t="str">
        <f t="shared" si="103"/>
        <v>68.773042089722-111330.348395261i</v>
      </c>
      <c r="K427" t="str">
        <f t="shared" si="104"/>
        <v>0.0106249933243406-8.40436650549044E-06i</v>
      </c>
      <c r="L427" t="str">
        <f t="shared" si="105"/>
        <v>0.0000444444444444444-13.4323691976871i</v>
      </c>
      <c r="M427" t="e">
        <f t="shared" si="106"/>
        <v>#DIV/0!</v>
      </c>
      <c r="N427">
        <f t="shared" si="107"/>
        <v>90.009324850979326</v>
      </c>
      <c r="O427">
        <f t="shared" si="108"/>
        <v>76.160935621228191</v>
      </c>
      <c r="P427" s="3">
        <f t="shared" si="109"/>
        <v>76.160935621228191</v>
      </c>
      <c r="Q427" s="3">
        <f t="shared" si="110"/>
        <v>-89.990675149020674</v>
      </c>
      <c r="R427">
        <f t="shared" si="111"/>
        <v>90.009324850979326</v>
      </c>
      <c r="S427">
        <f t="shared" si="112"/>
        <v>4.2743913817891955E-3</v>
      </c>
      <c r="T427">
        <f t="shared" si="95"/>
        <v>76.160935621228191</v>
      </c>
    </row>
    <row r="428" spans="1:20" x14ac:dyDescent="0.25">
      <c r="A428">
        <f t="shared" si="96"/>
        <v>26.958848941076258</v>
      </c>
      <c r="B428">
        <f t="shared" si="113"/>
        <v>4.2906340690399949</v>
      </c>
      <c r="C428" t="str">
        <f t="shared" si="97"/>
        <v>1.04608276079517-6403.23711600848i</v>
      </c>
      <c r="D428" t="str">
        <f t="shared" si="98"/>
        <v>3.47812499987903-3709.35720480989i</v>
      </c>
      <c r="E428" t="str">
        <f t="shared" si="99"/>
        <v>162.469536417534+0.00320242782911299i</v>
      </c>
      <c r="F428" t="str">
        <f t="shared" si="100"/>
        <v>2.42492492491364-34810.0336416649i</v>
      </c>
      <c r="G428" t="str">
        <f t="shared" si="101"/>
        <v>0.999999999995349-2.15670791527607E-06i</v>
      </c>
      <c r="H428" t="str">
        <f t="shared" si="102"/>
        <v>1129.41213754162+0.621655786814125i</v>
      </c>
      <c r="I428" t="str">
        <f t="shared" si="103"/>
        <v>68.7730421303479-110908.894840465i</v>
      </c>
      <c r="K428" t="str">
        <f t="shared" si="104"/>
        <v>0.0106249932735092-8.43630305768207E-06i</v>
      </c>
      <c r="L428" t="str">
        <f t="shared" si="105"/>
        <v>0.0000444444444444444-13.3815194238764i</v>
      </c>
      <c r="M428" t="e">
        <f t="shared" si="106"/>
        <v>#DIV/0!</v>
      </c>
      <c r="N428">
        <f t="shared" si="107"/>
        <v>90.009360285367521</v>
      </c>
      <c r="O428">
        <f t="shared" si="108"/>
        <v>76.127991802454389</v>
      </c>
      <c r="P428" s="3">
        <f t="shared" si="109"/>
        <v>76.127991802454389</v>
      </c>
      <c r="Q428" s="3">
        <f t="shared" si="110"/>
        <v>-89.990639714632479</v>
      </c>
      <c r="R428">
        <f t="shared" si="111"/>
        <v>90.009360285367521</v>
      </c>
      <c r="S428">
        <f t="shared" si="112"/>
        <v>4.2906340690399948E-3</v>
      </c>
      <c r="T428">
        <f t="shared" ref="T428:T491" si="114">P428</f>
        <v>76.127991802454389</v>
      </c>
    </row>
    <row r="429" spans="1:20" x14ac:dyDescent="0.25">
      <c r="A429">
        <f t="shared" ref="A429:A492" si="115">2*PI()*B429</f>
        <v>27.061292567052348</v>
      </c>
      <c r="B429">
        <f t="shared" si="113"/>
        <v>4.3069384785023468</v>
      </c>
      <c r="C429" t="str">
        <f t="shared" ref="C429:C492" si="116">IMPRODUCT(D429,E429,$C$40,,K429,$C$41)</f>
        <v>1.04608275662295-6378.99693306397i</v>
      </c>
      <c r="D429" t="str">
        <f t="shared" ref="D429:D492" si="117">IMDIV(IMPRODUCT($C$37,$C$38,COMPLEX(1,A429/$C$38)),IMSUM(-1*A429*A429/$C$39,COMPLEX(0,1*A429)))</f>
        <v>3.47812499987812-3695.31500793593i</v>
      </c>
      <c r="E429" t="str">
        <f t="shared" ref="E429:E492" si="118">IMDIV(IMPRODUCT(IMSUM(F429,G429),$C$29,H429),IMSUM(1,I429))</f>
        <v>162.46953641339+0.00321459706215411i</v>
      </c>
      <c r="F429" t="str">
        <f t="shared" ref="F429:F492" si="119">IMDIV(IMPRODUCT($C$14,$C$15,COMPLEX(1,A429/$C$15)),IMSUM(-1*A429*A429/$C$16,COMPLEX(0,A429)))</f>
        <v>2.42492492491357-34678.2562678869i</v>
      </c>
      <c r="G429" t="str">
        <f t="shared" ref="G429:G492" si="120">IMDIV(1,COMPLEX(1,A429*$C$9*$C$10))</f>
        <v>0.999999999995313-2.16490340535404E-06i</v>
      </c>
      <c r="H429" t="str">
        <f t="shared" ref="H429:H492" si="121">IMDIV($C$3,IMSUM(K429,COMPLEX(0,$C$28*A429)))</f>
        <v>1129.41214038055+0.624018079023226i</v>
      </c>
      <c r="I429" t="str">
        <f t="shared" ref="I429:I492" si="122">IMPRODUCT(F429,$C$29,H429,$C$31)</f>
        <v>68.7730421712832-110489.036747355i</v>
      </c>
      <c r="K429" t="str">
        <f t="shared" ref="K429:K492" si="123">IF($C$26&lt;=0,IMDIV(1,IMSUM(IMDIV(1,L429),1/$C$18)),IMDIV(1,IMSUM(IMDIV(1,L429),1/$C$18,IMDIV(1,M429))))</f>
        <v>0.0106249932222908-8.46836096830824E-06i</v>
      </c>
      <c r="L429" t="str">
        <f t="shared" ref="L429:L492" si="124">IMSUM($C$21/$C$22,IMDIV(1,COMPLEX(0,$C$20*$C$22*A429)))</f>
        <v>0.0000444444444444444-13.3308621477151i</v>
      </c>
      <c r="M429" t="e">
        <f t="shared" ref="M429:M492" si="125">IMSUM($C$25/$C$26,IMDIV(1,COMPLEX(0,$C$24*$C$26*A429)))</f>
        <v>#DIV/0!</v>
      </c>
      <c r="N429">
        <f t="shared" ref="N429:N492" si="126">ABS(R429)</f>
        <v>90.009395854405867</v>
      </c>
      <c r="O429">
        <f t="shared" ref="O429:O492" si="127">ABS(P429)</f>
        <v>76.095047983742759</v>
      </c>
      <c r="P429" s="3">
        <f t="shared" ref="P429:P492" si="128">20*LOG10(IMABS(C429))</f>
        <v>76.095047983742759</v>
      </c>
      <c r="Q429" s="3">
        <f t="shared" ref="Q429:Q492" si="129">IMARGUMENT(C429)*180/PI()</f>
        <v>-89.990604145594133</v>
      </c>
      <c r="R429">
        <f t="shared" ref="R429:R492" si="130">IF(Q429&lt;0,Q429+180,Q429-180)</f>
        <v>90.009395854405867</v>
      </c>
      <c r="S429">
        <f t="shared" ref="S429:S492" si="131">B429/1000</f>
        <v>4.3069384785023469E-3</v>
      </c>
      <c r="T429">
        <f t="shared" si="114"/>
        <v>76.095047983742759</v>
      </c>
    </row>
    <row r="430" spans="1:20" x14ac:dyDescent="0.25">
      <c r="A430">
        <f t="shared" si="115"/>
        <v>27.164125478807144</v>
      </c>
      <c r="B430">
        <f t="shared" ref="B430:B493" si="132">B429*(1+B$42)</f>
        <v>4.3233048447206555</v>
      </c>
      <c r="C430" t="str">
        <f t="shared" si="116"/>
        <v>1.04608275241894-6354.84851413187i</v>
      </c>
      <c r="D430" t="str">
        <f t="shared" si="117"/>
        <v>3.4781249998772-3681.32596940895i</v>
      </c>
      <c r="E430" t="str">
        <f t="shared" si="118"/>
        <v>162.469536409214+0.0032268125383642i</v>
      </c>
      <c r="F430" t="str">
        <f t="shared" si="119"/>
        <v>2.42492492491347-34546.9777524675i</v>
      </c>
      <c r="G430" t="str">
        <f t="shared" si="120"/>
        <v>0.999999999995278-2.17313003829431E-06i</v>
      </c>
      <c r="H430" t="str">
        <f t="shared" si="121"/>
        <v>1129.4121432411+0.626389347945238i</v>
      </c>
      <c r="I430" t="str">
        <f t="shared" si="122"/>
        <v>68.7730422125306-110070.768076133i</v>
      </c>
      <c r="K430" t="str">
        <f t="shared" si="123"/>
        <v>0.0106249931706824-8.50054069852576E-06i</v>
      </c>
      <c r="L430" t="str">
        <f t="shared" si="124"/>
        <v>0.0000444444444444444-13.2803966404812i</v>
      </c>
      <c r="M430" t="e">
        <f t="shared" si="125"/>
        <v>#DIV/0!</v>
      </c>
      <c r="N430">
        <f t="shared" si="126"/>
        <v>90.009431558606067</v>
      </c>
      <c r="O430">
        <f t="shared" si="127"/>
        <v>76.062104165093558</v>
      </c>
      <c r="P430" s="3">
        <f t="shared" si="128"/>
        <v>76.062104165093558</v>
      </c>
      <c r="Q430" s="3">
        <f t="shared" si="129"/>
        <v>-89.990568441393933</v>
      </c>
      <c r="R430">
        <f t="shared" si="130"/>
        <v>90.009431558606067</v>
      </c>
      <c r="S430">
        <f t="shared" si="131"/>
        <v>4.3233048447206554E-3</v>
      </c>
      <c r="T430">
        <f t="shared" si="114"/>
        <v>76.062104165093558</v>
      </c>
    </row>
    <row r="431" spans="1:20" x14ac:dyDescent="0.25">
      <c r="A431">
        <f t="shared" si="115"/>
        <v>27.267349155626611</v>
      </c>
      <c r="B431">
        <f t="shared" si="132"/>
        <v>4.3397334031305936</v>
      </c>
      <c r="C431" t="str">
        <f t="shared" si="116"/>
        <v>1.04608274818293-6330.79151182909i</v>
      </c>
      <c r="D431" t="str">
        <f t="shared" si="117"/>
        <v>3.47812499987626-3667.38988799195i</v>
      </c>
      <c r="E431" t="str">
        <f t="shared" si="118"/>
        <v>162.469536405006+0.00323907443346866i</v>
      </c>
      <c r="F431" t="str">
        <f t="shared" si="119"/>
        <v>2.42492492491339-34416.1962069213i</v>
      </c>
      <c r="G431" t="str">
        <f t="shared" si="120"/>
        <v>0.999999999995242-2.18138793243975E-06i</v>
      </c>
      <c r="H431" t="str">
        <f t="shared" si="121"/>
        <v>1129.41214612344+0.628769627691688i</v>
      </c>
      <c r="I431" t="str">
        <f t="shared" si="122"/>
        <v>68.7730422540918-109654.082809864i</v>
      </c>
      <c r="K431" t="str">
        <f t="shared" si="123"/>
        <v>0.010624993118681-8.53284271124357E-06i</v>
      </c>
      <c r="L431" t="str">
        <f t="shared" si="124"/>
        <v>0.0000444444444444444-13.2301221762116i</v>
      </c>
      <c r="M431" t="e">
        <f t="shared" si="125"/>
        <v>#DIV/0!</v>
      </c>
      <c r="N431">
        <f t="shared" si="126"/>
        <v>90.009467398481661</v>
      </c>
      <c r="O431">
        <f t="shared" si="127"/>
        <v>76.029160346507297</v>
      </c>
      <c r="P431" s="3">
        <f t="shared" si="128"/>
        <v>76.029160346507297</v>
      </c>
      <c r="Q431" s="3">
        <f t="shared" si="129"/>
        <v>-89.990532601518339</v>
      </c>
      <c r="R431">
        <f t="shared" si="130"/>
        <v>90.009467398481661</v>
      </c>
      <c r="S431">
        <f t="shared" si="131"/>
        <v>4.3397334031305933E-3</v>
      </c>
      <c r="T431">
        <f t="shared" si="114"/>
        <v>76.029160346507297</v>
      </c>
    </row>
    <row r="432" spans="1:20" x14ac:dyDescent="0.25">
      <c r="A432">
        <f t="shared" si="115"/>
        <v>27.370965082417992</v>
      </c>
      <c r="B432">
        <f t="shared" si="132"/>
        <v>4.35622439006249</v>
      </c>
      <c r="C432" t="str">
        <f t="shared" si="116"/>
        <v>1.04608274391461-6306.82558008767i</v>
      </c>
      <c r="D432" t="str">
        <f t="shared" si="117"/>
        <v>3.47812499987531-3653.50656320972i</v>
      </c>
      <c r="E432" t="str">
        <f t="shared" si="118"/>
        <v>162.469536400768+0.00325138292385884i</v>
      </c>
      <c r="F432" t="str">
        <f t="shared" si="119"/>
        <v>2.4249249249133-34285.9097499119i</v>
      </c>
      <c r="G432" t="str">
        <f t="shared" si="120"/>
        <v>0.999999999995205-2.18967720658294E-06i</v>
      </c>
      <c r="H432" t="str">
        <f t="shared" si="121"/>
        <v>1129.41214902772+0.631158952503744i</v>
      </c>
      <c r="I432" t="str">
        <f t="shared" si="122"/>
        <v>68.7730422959698-109238.974954388i</v>
      </c>
      <c r="K432" t="str">
        <f t="shared" si="123"/>
        <v>0.0106249930662836-8.56526747112981E-06i</v>
      </c>
      <c r="L432" t="str">
        <f t="shared" si="124"/>
        <v>0.0000444444444444444-13.1800380316912i</v>
      </c>
      <c r="M432" t="e">
        <f t="shared" si="125"/>
        <v>#DIV/0!</v>
      </c>
      <c r="N432">
        <f t="shared" si="126"/>
        <v>90.00950337454826</v>
      </c>
      <c r="O432">
        <f t="shared" si="127"/>
        <v>75.996216527984586</v>
      </c>
      <c r="P432" s="3">
        <f t="shared" si="128"/>
        <v>75.996216527984586</v>
      </c>
      <c r="Q432" s="3">
        <f t="shared" si="129"/>
        <v>-89.99049662545174</v>
      </c>
      <c r="R432">
        <f t="shared" si="130"/>
        <v>90.00950337454826</v>
      </c>
      <c r="S432">
        <f t="shared" si="131"/>
        <v>4.3562243900624898E-3</v>
      </c>
      <c r="T432">
        <f t="shared" si="114"/>
        <v>75.996216527984586</v>
      </c>
    </row>
    <row r="433" spans="1:20" x14ac:dyDescent="0.25">
      <c r="A433">
        <f t="shared" si="115"/>
        <v>27.474974749731178</v>
      </c>
      <c r="B433">
        <f t="shared" si="132"/>
        <v>4.3727780427447271</v>
      </c>
      <c r="C433" t="str">
        <f t="shared" si="116"/>
        <v>1.0460827396138-6282.95037414955i</v>
      </c>
      <c r="D433" t="str">
        <f t="shared" si="117"/>
        <v>3.47812499987436-3639.67579534597i</v>
      </c>
      <c r="E433" t="str">
        <f t="shared" si="118"/>
        <v>162.469536396496+0.00326373818659855i</v>
      </c>
      <c r="F433" t="str">
        <f t="shared" si="119"/>
        <v>2.42492492491321-34156.1165072248i</v>
      </c>
      <c r="G433" t="str">
        <f t="shared" si="120"/>
        <v>0.999999999995169-2.19799797996787E-06i</v>
      </c>
      <c r="H433" t="str">
        <f t="shared" si="121"/>
        <v>1129.41215195411+0.633557356752677i</v>
      </c>
      <c r="I433" t="str">
        <f t="shared" si="122"/>
        <v>68.7730423381661-108825.438538241i</v>
      </c>
      <c r="K433" t="str">
        <f t="shared" si="123"/>
        <v>0.0106249930134873-8.59781544461827E-06i</v>
      </c>
      <c r="L433" t="str">
        <f t="shared" si="124"/>
        <v>0.0000444444444444444-13.1301434864427i</v>
      </c>
      <c r="M433" t="e">
        <f t="shared" si="125"/>
        <v>#DIV/0!</v>
      </c>
      <c r="N433">
        <f t="shared" si="126"/>
        <v>90.009539487323366</v>
      </c>
      <c r="O433">
        <f t="shared" si="127"/>
        <v>75.963272709525796</v>
      </c>
      <c r="P433" s="3">
        <f t="shared" si="128"/>
        <v>75.963272709525796</v>
      </c>
      <c r="Q433" s="3">
        <f t="shared" si="129"/>
        <v>-89.990460512676634</v>
      </c>
      <c r="R433">
        <f t="shared" si="130"/>
        <v>90.009539487323366</v>
      </c>
      <c r="S433">
        <f t="shared" si="131"/>
        <v>4.3727780427447269E-3</v>
      </c>
      <c r="T433">
        <f t="shared" si="114"/>
        <v>75.963272709525796</v>
      </c>
    </row>
    <row r="434" spans="1:20" x14ac:dyDescent="0.25">
      <c r="A434">
        <f t="shared" si="115"/>
        <v>27.579379653780155</v>
      </c>
      <c r="B434">
        <f t="shared" si="132"/>
        <v>4.389394599307157</v>
      </c>
      <c r="C434" t="str">
        <f t="shared" si="116"/>
        <v>1.04608273528031-6259.1655505619i</v>
      </c>
      <c r="D434" t="str">
        <f t="shared" si="117"/>
        <v>3.4781249998734-3625.89738544047i</v>
      </c>
      <c r="E434" t="str">
        <f t="shared" si="118"/>
        <v>162.469536392191+0.003276140399425i</v>
      </c>
      <c r="F434" t="str">
        <f t="shared" si="119"/>
        <v>2.42492492491312-34026.8146117408i</v>
      </c>
      <c r="G434" t="str">
        <f t="shared" si="120"/>
        <v>0.999999999995132-2.20635037229167E-06i</v>
      </c>
      <c r="H434" t="str">
        <f t="shared" si="121"/>
        <v>1129.41215490279+0.635964874940375i</v>
      </c>
      <c r="I434" t="str">
        <f t="shared" si="122"/>
        <v>68.7730423806834-108413.467612564i</v>
      </c>
      <c r="K434" t="str">
        <f t="shared" si="123"/>
        <v>0.010624992960289-0.000008630487099915i</v>
      </c>
      <c r="L434" t="str">
        <f t="shared" si="124"/>
        <v>0.0000444444444444444-13.0804378227164i</v>
      </c>
      <c r="M434" t="e">
        <f t="shared" si="125"/>
        <v>#DIV/0!</v>
      </c>
      <c r="N434">
        <f t="shared" si="126"/>
        <v>90.009575737326472</v>
      </c>
      <c r="O434">
        <f t="shared" si="127"/>
        <v>75.930328891131424</v>
      </c>
      <c r="P434" s="3">
        <f t="shared" si="128"/>
        <v>75.930328891131424</v>
      </c>
      <c r="Q434" s="3">
        <f t="shared" si="129"/>
        <v>-89.990424262673528</v>
      </c>
      <c r="R434">
        <f t="shared" si="130"/>
        <v>90.009575737326472</v>
      </c>
      <c r="S434">
        <f t="shared" si="131"/>
        <v>4.3893945993071573E-3</v>
      </c>
      <c r="T434">
        <f t="shared" si="114"/>
        <v>75.930328891131424</v>
      </c>
    </row>
    <row r="435" spans="1:20" x14ac:dyDescent="0.25">
      <c r="A435">
        <f t="shared" si="115"/>
        <v>27.684181296464523</v>
      </c>
      <c r="B435">
        <f t="shared" si="132"/>
        <v>4.4060742987845245</v>
      </c>
      <c r="C435" t="str">
        <f t="shared" si="116"/>
        <v>1.04608273091377-6235.47076717198i</v>
      </c>
      <c r="D435" t="str">
        <f t="shared" si="117"/>
        <v>3.47812499987245-3612.17113528617i</v>
      </c>
      <c r="E435" t="str">
        <f t="shared" si="118"/>
        <v>162.469536387853+0.00328858974074851i</v>
      </c>
      <c r="F435" t="str">
        <f t="shared" si="119"/>
        <v>2.42492492491303-33898.0022034086i</v>
      </c>
      <c r="G435" t="str">
        <f t="shared" si="120"/>
        <v>0.999999999995095-0.0000022147345037063i</v>
      </c>
      <c r="H435" t="str">
        <f t="shared" si="121"/>
        <v>1129.41215787393+0.638381541699855i</v>
      </c>
      <c r="I435" t="str">
        <f t="shared" si="122"/>
        <v>68.7730424235256-108003.056251016i</v>
      </c>
      <c r="K435" t="str">
        <f t="shared" si="123"/>
        <v>0.0106249929066855-8.66328290700529E-06i</v>
      </c>
      <c r="L435" t="str">
        <f t="shared" si="124"/>
        <v>0.0000444444444444444-13.0309203254796i</v>
      </c>
      <c r="M435" t="e">
        <f t="shared" si="125"/>
        <v>#DIV/0!</v>
      </c>
      <c r="N435">
        <f t="shared" si="126"/>
        <v>90.009612125079002</v>
      </c>
      <c r="O435">
        <f t="shared" si="127"/>
        <v>75.897385072801882</v>
      </c>
      <c r="P435" s="3">
        <f t="shared" si="128"/>
        <v>75.897385072801882</v>
      </c>
      <c r="Q435" s="3">
        <f t="shared" si="129"/>
        <v>-89.990387874920998</v>
      </c>
      <c r="R435">
        <f t="shared" si="130"/>
        <v>90.009612125079002</v>
      </c>
      <c r="S435">
        <f t="shared" si="131"/>
        <v>4.4060742987845243E-3</v>
      </c>
      <c r="T435">
        <f t="shared" si="114"/>
        <v>75.897385072801882</v>
      </c>
    </row>
    <row r="436" spans="1:20" x14ac:dyDescent="0.25">
      <c r="A436">
        <f t="shared" si="115"/>
        <v>27.789381185391086</v>
      </c>
      <c r="B436">
        <f t="shared" si="132"/>
        <v>4.4228173811199056</v>
      </c>
      <c r="C436" t="str">
        <f t="shared" si="116"/>
        <v>1.046082726514-6211.86568312255i</v>
      </c>
      <c r="D436" t="str">
        <f t="shared" si="117"/>
        <v>3.47812499987147-3598.49684742633i</v>
      </c>
      <c r="E436" t="str">
        <f t="shared" si="118"/>
        <v>162.469536383483+0.00330108638965824i</v>
      </c>
      <c r="F436" t="str">
        <f t="shared" si="119"/>
        <v>2.42492492491294-33769.6774292184i</v>
      </c>
      <c r="G436" t="str">
        <f t="shared" si="120"/>
        <v>0.999999999995058-0.0000022231504948203i</v>
      </c>
      <c r="H436" t="str">
        <f t="shared" si="121"/>
        <v>1129.41216086767+0.640807391795697i</v>
      </c>
      <c r="I436" t="str">
        <f t="shared" si="122"/>
        <v>68.7730424666929-107594.198549689i</v>
      </c>
      <c r="K436" t="str">
        <f t="shared" si="123"/>
        <v>0.010624992852674-8.69620333766036E-06i</v>
      </c>
      <c r="L436" t="str">
        <f t="shared" si="124"/>
        <v>0.0000444444444444444-12.9815902824064i</v>
      </c>
      <c r="M436" t="e">
        <f t="shared" si="125"/>
        <v>#DIV/0!</v>
      </c>
      <c r="N436">
        <f t="shared" si="126"/>
        <v>90.00964865110447</v>
      </c>
      <c r="O436">
        <f t="shared" si="127"/>
        <v>75.864441254537908</v>
      </c>
      <c r="P436" s="3">
        <f t="shared" si="128"/>
        <v>75.864441254537908</v>
      </c>
      <c r="Q436" s="3">
        <f t="shared" si="129"/>
        <v>-89.99035134889553</v>
      </c>
      <c r="R436">
        <f t="shared" si="130"/>
        <v>90.00964865110447</v>
      </c>
      <c r="S436">
        <f t="shared" si="131"/>
        <v>4.4228173811199055E-3</v>
      </c>
      <c r="T436">
        <f t="shared" si="114"/>
        <v>75.864441254537908</v>
      </c>
    </row>
    <row r="437" spans="1:20" x14ac:dyDescent="0.25">
      <c r="A437">
        <f t="shared" si="115"/>
        <v>27.894980833895577</v>
      </c>
      <c r="B437">
        <f t="shared" si="132"/>
        <v>4.4396240871681618</v>
      </c>
      <c r="C437" t="str">
        <f t="shared" si="116"/>
        <v>1.04608272208071-6188.34995884634i</v>
      </c>
      <c r="D437" t="str">
        <f t="shared" si="117"/>
        <v>3.47812499987049-3584.87432515174i</v>
      </c>
      <c r="E437" t="str">
        <f t="shared" si="118"/>
        <v>162.469536379079+0.00331363052592434i</v>
      </c>
      <c r="F437" t="str">
        <f t="shared" si="119"/>
        <v>2.42492492491285-33641.8384431754i</v>
      </c>
      <c r="G437" t="str">
        <f t="shared" si="120"/>
        <v>0.99999999999502-2.23159846670054E-06i</v>
      </c>
      <c r="H437" t="str">
        <f t="shared" si="121"/>
        <v>1129.41216388423+0.643242460124628i</v>
      </c>
      <c r="I437" t="str">
        <f t="shared" si="122"/>
        <v>68.77304251019-107186.888627033i</v>
      </c>
      <c r="K437" t="str">
        <f t="shared" si="123"/>
        <v>0.0106249927982511-8.72924886544388E-06i</v>
      </c>
      <c r="L437" t="str">
        <f t="shared" si="124"/>
        <v>0.0000444444444444444-12.9324469838677i</v>
      </c>
      <c r="M437" t="e">
        <f t="shared" si="125"/>
        <v>#DIV/0!</v>
      </c>
      <c r="N437">
        <f t="shared" si="126"/>
        <v>90.009685315928223</v>
      </c>
      <c r="O437">
        <f t="shared" si="127"/>
        <v>75.831497436339703</v>
      </c>
      <c r="P437" s="3">
        <f t="shared" si="128"/>
        <v>75.831497436339703</v>
      </c>
      <c r="Q437" s="3">
        <f t="shared" si="129"/>
        <v>-89.990314684071777</v>
      </c>
      <c r="R437">
        <f t="shared" si="130"/>
        <v>90.009685315928223</v>
      </c>
      <c r="S437">
        <f t="shared" si="131"/>
        <v>4.4396240871681621E-3</v>
      </c>
      <c r="T437">
        <f t="shared" si="114"/>
        <v>75.831497436339703</v>
      </c>
    </row>
    <row r="438" spans="1:20" x14ac:dyDescent="0.25">
      <c r="A438">
        <f t="shared" si="115"/>
        <v>28.000981761064381</v>
      </c>
      <c r="B438">
        <f t="shared" si="132"/>
        <v>4.456494658699401</v>
      </c>
      <c r="C438" t="str">
        <f t="shared" si="116"/>
        <v>1.04608271761363-6164.92325606191i</v>
      </c>
      <c r="D438" t="str">
        <f t="shared" si="117"/>
        <v>3.4781249998695-3571.30337249786i</v>
      </c>
      <c r="E438" t="str">
        <f t="shared" si="118"/>
        <v>162.469536374642+0.00332622232999923i</v>
      </c>
      <c r="F438" t="str">
        <f t="shared" si="119"/>
        <v>2.42492492491275-33514.4834062728i</v>
      </c>
      <c r="G438" t="str">
        <f t="shared" si="120"/>
        <v>0.999999999994982-2.24007854087391E-06i</v>
      </c>
      <c r="H438" t="str">
        <f t="shared" si="121"/>
        <v>1129.41216692376+0.645686781715959i</v>
      </c>
      <c r="I438" t="str">
        <f t="shared" si="122"/>
        <v>68.7730425540185-106781.120623755i</v>
      </c>
      <c r="K438" t="str">
        <f t="shared" si="123"/>
        <v>0.0106249927434138-8.76241996571917E-06i</v>
      </c>
      <c r="L438" t="str">
        <f t="shared" si="124"/>
        <v>0.0000444444444444444-12.8834897229206i</v>
      </c>
      <c r="M438" t="e">
        <f t="shared" si="125"/>
        <v>#DIV/0!</v>
      </c>
      <c r="N438">
        <f t="shared" si="126"/>
        <v>90.009722120077754</v>
      </c>
      <c r="O438">
        <f t="shared" si="127"/>
        <v>75.798553618207976</v>
      </c>
      <c r="P438" s="3">
        <f t="shared" si="128"/>
        <v>75.798553618207976</v>
      </c>
      <c r="Q438" s="3">
        <f t="shared" si="129"/>
        <v>-89.990277879922246</v>
      </c>
      <c r="R438">
        <f t="shared" si="130"/>
        <v>90.009722120077754</v>
      </c>
      <c r="S438">
        <f t="shared" si="131"/>
        <v>4.4564946586994007E-3</v>
      </c>
      <c r="T438">
        <f t="shared" si="114"/>
        <v>75.798553618207976</v>
      </c>
    </row>
    <row r="439" spans="1:20" x14ac:dyDescent="0.25">
      <c r="A439">
        <f t="shared" si="115"/>
        <v>28.107385491756425</v>
      </c>
      <c r="B439">
        <f t="shared" si="132"/>
        <v>4.4734293384024584</v>
      </c>
      <c r="C439" t="str">
        <f t="shared" si="116"/>
        <v>1.04608271311269-6141.5852377683i</v>
      </c>
      <c r="D439" t="str">
        <f t="shared" si="117"/>
        <v>3.47812499986852-3557.78379424196i</v>
      </c>
      <c r="E439" t="str">
        <f t="shared" si="118"/>
        <v>162.469536370171+0.00333886198302283i</v>
      </c>
      <c r="F439" t="str">
        <f t="shared" si="119"/>
        <v>2.42492492491266-33387.6104864656i</v>
      </c>
      <c r="G439" t="str">
        <f t="shared" si="120"/>
        <v>0.999999999994944-2.24859083932914E-06i</v>
      </c>
      <c r="H439" t="str">
        <f t="shared" si="121"/>
        <v>1129.41216998641+0.648140391732096i</v>
      </c>
      <c r="I439" t="str">
        <f t="shared" si="122"/>
        <v>68.7730425981787-106376.888702744i</v>
      </c>
      <c r="K439" t="str">
        <f t="shared" si="123"/>
        <v>0.0106249926881591-8.79571711565582E-06i</v>
      </c>
      <c r="L439" t="str">
        <f t="shared" si="124"/>
        <v>0.0000444444444444444-12.8347177952985i</v>
      </c>
      <c r="M439" t="e">
        <f t="shared" si="125"/>
        <v>#DIV/0!</v>
      </c>
      <c r="N439">
        <f t="shared" si="126"/>
        <v>90.009759064082459</v>
      </c>
      <c r="O439">
        <f t="shared" si="127"/>
        <v>75.765609800143267</v>
      </c>
      <c r="P439" s="3">
        <f t="shared" si="128"/>
        <v>75.765609800143267</v>
      </c>
      <c r="Q439" s="3">
        <f t="shared" si="129"/>
        <v>-89.990240935917541</v>
      </c>
      <c r="R439">
        <f t="shared" si="130"/>
        <v>90.009759064082459</v>
      </c>
      <c r="S439">
        <f t="shared" si="131"/>
        <v>4.4734293384024581E-3</v>
      </c>
      <c r="T439">
        <f t="shared" si="114"/>
        <v>75.765609800143267</v>
      </c>
    </row>
    <row r="440" spans="1:20" x14ac:dyDescent="0.25">
      <c r="A440">
        <f t="shared" si="115"/>
        <v>28.214193556625101</v>
      </c>
      <c r="B440">
        <f t="shared" si="132"/>
        <v>4.490428369888388</v>
      </c>
      <c r="C440" t="str">
        <f t="shared" si="116"/>
        <v>1.0460827085773-6118.33556824008i</v>
      </c>
      <c r="D440" t="str">
        <f t="shared" si="117"/>
        <v>3.47812499986751-3544.31539590037i</v>
      </c>
      <c r="E440" t="str">
        <f t="shared" si="118"/>
        <v>162.469536365665+0.00335154966682007i</v>
      </c>
      <c r="F440" t="str">
        <f t="shared" si="119"/>
        <v>2.42492492491257-33261.2178586443i</v>
      </c>
      <c r="G440" t="str">
        <f t="shared" si="120"/>
        <v>0.999999999994905-2.25713548451851E-06i</v>
      </c>
      <c r="H440" t="str">
        <f t="shared" si="121"/>
        <v>1129.4121730724+0.650603325469124i</v>
      </c>
      <c r="I440" t="str">
        <f t="shared" si="122"/>
        <v>68.773042642677-105974.187048992i</v>
      </c>
      <c r="K440" t="str">
        <f t="shared" si="123"/>
        <v>0.0106249926324835-8.82914079423659E-06i</v>
      </c>
      <c r="L440" t="str">
        <f t="shared" si="124"/>
        <v>0.0000444444444444444-12.7861304994008i</v>
      </c>
      <c r="M440" t="e">
        <f t="shared" si="125"/>
        <v>#DIV/0!</v>
      </c>
      <c r="N440">
        <f t="shared" si="126"/>
        <v>90.009796148473811</v>
      </c>
      <c r="O440">
        <f t="shared" si="127"/>
        <v>75.732665982145804</v>
      </c>
      <c r="P440" s="3">
        <f t="shared" si="128"/>
        <v>75.732665982145804</v>
      </c>
      <c r="Q440" s="3">
        <f t="shared" si="129"/>
        <v>-89.990203851526189</v>
      </c>
      <c r="R440">
        <f t="shared" si="130"/>
        <v>90.009796148473811</v>
      </c>
      <c r="S440">
        <f t="shared" si="131"/>
        <v>4.4904283698883876E-3</v>
      </c>
      <c r="T440">
        <f t="shared" si="114"/>
        <v>75.732665982145804</v>
      </c>
    </row>
    <row r="441" spans="1:20" x14ac:dyDescent="0.25">
      <c r="A441">
        <f t="shared" si="115"/>
        <v>28.321407492140274</v>
      </c>
      <c r="B441">
        <f t="shared" si="132"/>
        <v>4.5074919976939638</v>
      </c>
      <c r="C441" t="str">
        <f t="shared" si="116"/>
        <v>1.04608270400746-6095.17391302316i</v>
      </c>
      <c r="D441" t="str">
        <f t="shared" si="117"/>
        <v>3.4781249998665-3530.89798372567i</v>
      </c>
      <c r="E441" t="str">
        <f t="shared" si="118"/>
        <v>162.469536361126+0.00336428556391178i</v>
      </c>
      <c r="F441" t="str">
        <f t="shared" si="119"/>
        <v>2.42492492491248-33135.3037046084i</v>
      </c>
      <c r="G441" t="str">
        <f t="shared" si="120"/>
        <v>0.999999999994867-2.26571259935959E-06i</v>
      </c>
      <c r="H441" t="str">
        <f t="shared" si="121"/>
        <v>1129.41217618189+0.653075618357193i</v>
      </c>
      <c r="I441" t="str">
        <f t="shared" si="122"/>
        <v>68.7730426875138-105573.009869498i</v>
      </c>
      <c r="K441" t="str">
        <f t="shared" si="123"/>
        <v>0.010624992576384-8.86269148226434E-06i</v>
      </c>
      <c r="L441" t="str">
        <f t="shared" si="124"/>
        <v>0.0000444444444444444-12.7377271362829i</v>
      </c>
      <c r="M441" t="e">
        <f t="shared" si="125"/>
        <v>#DIV/0!</v>
      </c>
      <c r="N441">
        <f t="shared" si="126"/>
        <v>90.009833373785227</v>
      </c>
      <c r="O441">
        <f t="shared" si="127"/>
        <v>75.699722164216382</v>
      </c>
      <c r="P441" s="3">
        <f t="shared" si="128"/>
        <v>75.699722164216382</v>
      </c>
      <c r="Q441" s="3">
        <f t="shared" si="129"/>
        <v>-89.990166626214773</v>
      </c>
      <c r="R441">
        <f t="shared" si="130"/>
        <v>90.009833373785227</v>
      </c>
      <c r="S441">
        <f t="shared" si="131"/>
        <v>4.5074919976939637E-3</v>
      </c>
      <c r="T441">
        <f t="shared" si="114"/>
        <v>75.699722164216382</v>
      </c>
    </row>
    <row r="442" spans="1:20" x14ac:dyDescent="0.25">
      <c r="A442">
        <f t="shared" si="115"/>
        <v>28.42902884061041</v>
      </c>
      <c r="B442">
        <f t="shared" si="132"/>
        <v>4.5246204672852013</v>
      </c>
      <c r="C442" t="str">
        <f t="shared" si="116"/>
        <v>1.04608269940281-6072.09993892931i</v>
      </c>
      <c r="D442" t="str">
        <f t="shared" si="117"/>
        <v>3.47812499986549-3517.53136470388i</v>
      </c>
      <c r="E442" t="str">
        <f t="shared" si="118"/>
        <v>162.469536356552+0.00337706985750747i</v>
      </c>
      <c r="F442" t="str">
        <f t="shared" si="119"/>
        <v>2.42492492491238-33009.8662130407i</v>
      </c>
      <c r="G442" t="str">
        <f t="shared" si="120"/>
        <v>0.999999999994827-2.27432230723707E-06i</v>
      </c>
      <c r="H442" t="str">
        <f t="shared" si="121"/>
        <v>1129.41217931504+0.655557305961109i</v>
      </c>
      <c r="I442" t="str">
        <f t="shared" si="122"/>
        <v>68.7730427326917-105173.351393194i</v>
      </c>
      <c r="K442" t="str">
        <f t="shared" si="123"/>
        <v>0.0106249925198574-8.89636966236891E-06i</v>
      </c>
      <c r="L442" t="str">
        <f t="shared" si="124"/>
        <v>0.0000444444444444444-12.6895070096462i</v>
      </c>
      <c r="M442" t="e">
        <f t="shared" si="125"/>
        <v>#DIV/0!</v>
      </c>
      <c r="N442">
        <f t="shared" si="126"/>
        <v>90.00987074055223</v>
      </c>
      <c r="O442">
        <f t="shared" si="127"/>
        <v>75.6667783463555</v>
      </c>
      <c r="P442" s="3">
        <f t="shared" si="128"/>
        <v>75.6667783463555</v>
      </c>
      <c r="Q442" s="3">
        <f t="shared" si="129"/>
        <v>-89.99012925944777</v>
      </c>
      <c r="R442">
        <f t="shared" si="130"/>
        <v>90.00987074055223</v>
      </c>
      <c r="S442">
        <f t="shared" si="131"/>
        <v>4.524620467285201E-3</v>
      </c>
      <c r="T442">
        <f t="shared" si="114"/>
        <v>75.6667783463555</v>
      </c>
    </row>
    <row r="443" spans="1:20" x14ac:dyDescent="0.25">
      <c r="A443">
        <f t="shared" si="115"/>
        <v>28.537059150204733</v>
      </c>
      <c r="B443">
        <f t="shared" si="132"/>
        <v>4.5418140250608854</v>
      </c>
      <c r="C443" t="str">
        <f t="shared" si="116"/>
        <v>1.04608269476311-6049.11331403165i</v>
      </c>
      <c r="D443" t="str">
        <f t="shared" si="117"/>
        <v>3.47812499986447-3504.21534655168i</v>
      </c>
      <c r="E443" t="str">
        <f t="shared" si="118"/>
        <v>162.469536351944+0.00338990273151409i</v>
      </c>
      <c r="F443" t="str">
        <f t="shared" si="119"/>
        <v>2.42492492491229-32884.9035794807i</v>
      </c>
      <c r="G443" t="str">
        <f t="shared" si="120"/>
        <v>0.999999999994788-2.28296473200448E-06i</v>
      </c>
      <c r="H443" t="str">
        <f t="shared" si="121"/>
        <v>1129.41218247206+0.658048423980819i</v>
      </c>
      <c r="I443" t="str">
        <f t="shared" si="122"/>
        <v>68.7730427782129-104775.20587086i</v>
      </c>
      <c r="K443" t="str">
        <f t="shared" si="123"/>
        <v>0.0106249924629004-8.93017581901393E-06i</v>
      </c>
      <c r="L443" t="str">
        <f t="shared" si="124"/>
        <v>0.0000444444444444444-12.6414694258281i</v>
      </c>
      <c r="M443" t="e">
        <f t="shared" si="125"/>
        <v>#DIV/0!</v>
      </c>
      <c r="N443">
        <f t="shared" si="126"/>
        <v>90.009908249312346</v>
      </c>
      <c r="O443">
        <f t="shared" si="127"/>
        <v>75.633834528563597</v>
      </c>
      <c r="P443" s="3">
        <f t="shared" si="128"/>
        <v>75.633834528563597</v>
      </c>
      <c r="Q443" s="3">
        <f t="shared" si="129"/>
        <v>-89.990091750687654</v>
      </c>
      <c r="R443">
        <f t="shared" si="130"/>
        <v>90.009908249312346</v>
      </c>
      <c r="S443">
        <f t="shared" si="131"/>
        <v>4.5418140250608856E-3</v>
      </c>
      <c r="T443">
        <f t="shared" si="114"/>
        <v>75.633834528563597</v>
      </c>
    </row>
    <row r="444" spans="1:20" x14ac:dyDescent="0.25">
      <c r="A444">
        <f t="shared" si="115"/>
        <v>28.645499974975511</v>
      </c>
      <c r="B444">
        <f t="shared" si="132"/>
        <v>4.5590729183561169</v>
      </c>
      <c r="C444" t="str">
        <f t="shared" si="116"/>
        <v>1.04608269008802-6026.21370765976i</v>
      </c>
      <c r="D444" t="str">
        <f t="shared" si="117"/>
        <v>3.47812499986342-3490.94973771369i</v>
      </c>
      <c r="E444" t="str">
        <f t="shared" si="118"/>
        <v>162.4695363473+0.00340278437054111i</v>
      </c>
      <c r="F444" t="str">
        <f t="shared" si="119"/>
        <v>2.42492492491219-32760.4140062989i</v>
      </c>
      <c r="G444" t="str">
        <f t="shared" si="120"/>
        <v>0.999999999994748-2.29163999798601E-06i</v>
      </c>
      <c r="H444" t="str">
        <f t="shared" si="121"/>
        <v>1129.41218565312+0.66054900825196i</v>
      </c>
      <c r="I444" t="str">
        <f t="shared" si="122"/>
        <v>68.773042824082-104378.567575038i</v>
      </c>
      <c r="K444" t="str">
        <f t="shared" si="123"/>
        <v>0.0106249924055096-8.96411043850412E-06i</v>
      </c>
      <c r="L444" t="str">
        <f t="shared" si="124"/>
        <v>0.0000444444444444444-12.5936136937917i</v>
      </c>
      <c r="M444" t="e">
        <f t="shared" si="125"/>
        <v>#DIV/0!</v>
      </c>
      <c r="N444">
        <f t="shared" si="126"/>
        <v>90.009945900605146</v>
      </c>
      <c r="O444">
        <f t="shared" si="127"/>
        <v>75.600890710841099</v>
      </c>
      <c r="P444" s="3">
        <f t="shared" si="128"/>
        <v>75.600890710841099</v>
      </c>
      <c r="Q444" s="3">
        <f t="shared" si="129"/>
        <v>-89.990054099394854</v>
      </c>
      <c r="R444">
        <f t="shared" si="130"/>
        <v>90.009945900605146</v>
      </c>
      <c r="S444">
        <f t="shared" si="131"/>
        <v>4.5590729183561168E-3</v>
      </c>
      <c r="T444">
        <f t="shared" si="114"/>
        <v>75.600890710841099</v>
      </c>
    </row>
    <row r="445" spans="1:20" x14ac:dyDescent="0.25">
      <c r="A445">
        <f t="shared" si="115"/>
        <v>28.754352874880418</v>
      </c>
      <c r="B445">
        <f t="shared" si="132"/>
        <v>4.5763973954458699</v>
      </c>
      <c r="C445" t="str">
        <f t="shared" si="116"/>
        <v>1.04608268537742-6003.40079039524i</v>
      </c>
      <c r="D445" t="str">
        <f t="shared" si="117"/>
        <v>3.47812499986238-3477.73434735968i</v>
      </c>
      <c r="E445" t="str">
        <f t="shared" si="118"/>
        <v>162.46953634262+0.00341571495989643i</v>
      </c>
      <c r="F445" t="str">
        <f t="shared" si="119"/>
        <v>2.42492492491209-32636.3957026711i</v>
      </c>
      <c r="G445" t="str">
        <f t="shared" si="120"/>
        <v>0.999999999994708-2.30034822997826E-06i</v>
      </c>
      <c r="H445" t="str">
        <f t="shared" si="121"/>
        <v>1129.41218885839+0.663059094746301i</v>
      </c>
      <c r="I445" t="str">
        <f t="shared" si="122"/>
        <v>68.7730428702997-103983.430799952i</v>
      </c>
      <c r="K445" t="str">
        <f t="shared" si="123"/>
        <v>0.0106249923476819-8.99817400899202E-06i</v>
      </c>
      <c r="L445" t="str">
        <f t="shared" si="124"/>
        <v>0.0000444444444444444-12.5459391251162i</v>
      </c>
      <c r="M445" t="e">
        <f t="shared" si="125"/>
        <v>#DIV/0!</v>
      </c>
      <c r="N445">
        <f t="shared" si="126"/>
        <v>90.009983694972206</v>
      </c>
      <c r="O445">
        <f t="shared" si="127"/>
        <v>75.56794689318869</v>
      </c>
      <c r="P445" s="3">
        <f t="shared" si="128"/>
        <v>75.56794689318869</v>
      </c>
      <c r="Q445" s="3">
        <f t="shared" si="129"/>
        <v>-89.990016305027794</v>
      </c>
      <c r="R445">
        <f t="shared" si="130"/>
        <v>90.009983694972206</v>
      </c>
      <c r="S445">
        <f t="shared" si="131"/>
        <v>4.5763973954458699E-3</v>
      </c>
      <c r="T445">
        <f t="shared" si="114"/>
        <v>75.56794689318869</v>
      </c>
    </row>
    <row r="446" spans="1:20" x14ac:dyDescent="0.25">
      <c r="A446">
        <f t="shared" si="115"/>
        <v>28.863619415804962</v>
      </c>
      <c r="B446">
        <f t="shared" si="132"/>
        <v>4.5937877055485643</v>
      </c>
      <c r="C446" t="str">
        <f t="shared" si="116"/>
        <v>1.04608268063093-5980.67423406654i</v>
      </c>
      <c r="D446" t="str">
        <f t="shared" si="117"/>
        <v>3.47812499986133-3464.56898538181i</v>
      </c>
      <c r="E446" t="str">
        <f t="shared" si="118"/>
        <v>162.469536337905+0.00342869468559059i</v>
      </c>
      <c r="F446" t="str">
        <f t="shared" si="119"/>
        <v>2.42492492491199-32512.8468845522i</v>
      </c>
      <c r="G446" t="str">
        <f t="shared" si="120"/>
        <v>0.999999999994668-2.30908955325209E-06i</v>
      </c>
      <c r="H446" t="str">
        <f t="shared" si="121"/>
        <v>1129.41219208808+0.665578719572328i</v>
      </c>
      <c r="I446" t="str">
        <f t="shared" si="122"/>
        <v>68.7730429168692-103589.789861429i</v>
      </c>
      <c r="K446" t="str">
        <f t="shared" si="123"/>
        <v>0.0106249922894138-9.03236702048491E-06i</v>
      </c>
      <c r="L446" t="str">
        <f t="shared" si="124"/>
        <v>0.0000444444444444444-12.4984450339871i</v>
      </c>
      <c r="M446" t="e">
        <f t="shared" si="125"/>
        <v>#DIV/0!</v>
      </c>
      <c r="N446">
        <f t="shared" si="126"/>
        <v>90.010021632957248</v>
      </c>
      <c r="O446">
        <f t="shared" si="127"/>
        <v>75.535003075606809</v>
      </c>
      <c r="P446" s="3">
        <f t="shared" si="128"/>
        <v>75.535003075606809</v>
      </c>
      <c r="Q446" s="3">
        <f t="shared" si="129"/>
        <v>-89.989978367042752</v>
      </c>
      <c r="R446">
        <f t="shared" si="130"/>
        <v>90.010021632957248</v>
      </c>
      <c r="S446">
        <f t="shared" si="131"/>
        <v>4.5937877055485642E-3</v>
      </c>
      <c r="T446">
        <f t="shared" si="114"/>
        <v>75.535003075606809</v>
      </c>
    </row>
    <row r="447" spans="1:20" x14ac:dyDescent="0.25">
      <c r="A447">
        <f t="shared" si="115"/>
        <v>28.973301169585021</v>
      </c>
      <c r="B447">
        <f t="shared" si="132"/>
        <v>4.6112440988296486</v>
      </c>
      <c r="C447" t="str">
        <f t="shared" si="116"/>
        <v>1.0460826758483-5958.03371174456i</v>
      </c>
      <c r="D447" t="str">
        <f t="shared" si="117"/>
        <v>3.4781249998603-3451.45346239194i</v>
      </c>
      <c r="E447" t="str">
        <f t="shared" si="118"/>
        <v>162.469536333154+0.00344172373434355i</v>
      </c>
      <c r="F447" t="str">
        <f t="shared" si="119"/>
        <v>2.4249249249119-32389.7657746512i</v>
      </c>
      <c r="G447" t="str">
        <f t="shared" si="120"/>
        <v>0.999999999994627-2.31786409355435E-06i</v>
      </c>
      <c r="H447" t="str">
        <f t="shared" si="121"/>
        <v>1129.41219534236+0.668107918975747i</v>
      </c>
      <c r="I447" t="str">
        <f t="shared" si="122"/>
        <v>68.7730429637943-103197.639096811i</v>
      </c>
      <c r="K447" t="str">
        <f t="shared" si="123"/>
        <v>0.010624992230702-9.06668996485232E-06i</v>
      </c>
      <c r="L447" t="str">
        <f t="shared" si="124"/>
        <v>0.0000444444444444444-12.4511307371858i</v>
      </c>
      <c r="M447" t="e">
        <f t="shared" si="125"/>
        <v>#DIV/0!</v>
      </c>
      <c r="N447">
        <f t="shared" si="126"/>
        <v>90.010059715105967</v>
      </c>
      <c r="O447">
        <f t="shared" si="127"/>
        <v>75.502059258096054</v>
      </c>
      <c r="P447" s="3">
        <f t="shared" si="128"/>
        <v>75.502059258096054</v>
      </c>
      <c r="Q447" s="3">
        <f t="shared" si="129"/>
        <v>-89.989940284894033</v>
      </c>
      <c r="R447">
        <f t="shared" si="130"/>
        <v>90.010059715105967</v>
      </c>
      <c r="S447">
        <f t="shared" si="131"/>
        <v>4.6112440988296489E-3</v>
      </c>
      <c r="T447">
        <f t="shared" si="114"/>
        <v>75.502059258096054</v>
      </c>
    </row>
    <row r="448" spans="1:20" x14ac:dyDescent="0.25">
      <c r="A448">
        <f t="shared" si="115"/>
        <v>29.083399714029447</v>
      </c>
      <c r="B448">
        <f t="shared" si="132"/>
        <v>4.6287668264052018</v>
      </c>
      <c r="C448" t="str">
        <f t="shared" si="116"/>
        <v>1.04608267102922-5935.47889773782i</v>
      </c>
      <c r="D448" t="str">
        <f t="shared" si="117"/>
        <v>3.47812499985923-3438.38758971887i</v>
      </c>
      <c r="E448" t="str">
        <f t="shared" si="118"/>
        <v>162.469536328367+0.00345480229358389i</v>
      </c>
      <c r="F448" t="str">
        <f t="shared" si="119"/>
        <v>2.4249249249118-32267.1506024049i</v>
      </c>
      <c r="G448" t="str">
        <f t="shared" si="120"/>
        <v>0.999999999994587-2.32667197710976E-06i</v>
      </c>
      <c r="H448" t="str">
        <f t="shared" si="121"/>
        <v>1129.41219862142+0.670646729339969i</v>
      </c>
      <c r="I448" t="str">
        <f t="shared" si="122"/>
        <v>68.7730430110759-102806.972864877i</v>
      </c>
      <c r="K448" t="str">
        <f t="shared" si="123"/>
        <v>0.0106249921715432-0.0000091011433358326i</v>
      </c>
      <c r="L448" t="str">
        <f t="shared" si="124"/>
        <v>0.0000444444444444444-12.4039955540803i</v>
      </c>
      <c r="M448" t="e">
        <f t="shared" si="125"/>
        <v>#DIV/0!</v>
      </c>
      <c r="N448">
        <f t="shared" si="126"/>
        <v>90.010097941966237</v>
      </c>
      <c r="O448">
        <f t="shared" si="127"/>
        <v>75.469115440656992</v>
      </c>
      <c r="P448" s="3">
        <f t="shared" si="128"/>
        <v>75.469115440656992</v>
      </c>
      <c r="Q448" s="3">
        <f t="shared" si="129"/>
        <v>-89.989902058033763</v>
      </c>
      <c r="R448">
        <f t="shared" si="130"/>
        <v>90.010097941966237</v>
      </c>
      <c r="S448">
        <f t="shared" si="131"/>
        <v>4.6287668264052015E-3</v>
      </c>
      <c r="T448">
        <f t="shared" si="114"/>
        <v>75.469115440656992</v>
      </c>
    </row>
    <row r="449" spans="1:20" x14ac:dyDescent="0.25">
      <c r="A449">
        <f t="shared" si="115"/>
        <v>29.193916632942756</v>
      </c>
      <c r="B449">
        <f t="shared" si="132"/>
        <v>4.6463561403455413</v>
      </c>
      <c r="C449" t="str">
        <f t="shared" si="116"/>
        <v>1.0460826661734-5913.00946758768i</v>
      </c>
      <c r="D449" t="str">
        <f t="shared" si="117"/>
        <v>3.47812499985816-3425.37117940561i</v>
      </c>
      <c r="E449" t="str">
        <f t="shared" si="118"/>
        <v>162.469536323544+0.00346793055145239i</v>
      </c>
      <c r="F449" t="str">
        <f t="shared" si="119"/>
        <v>2.42492492491169-32144.9996039528i</v>
      </c>
      <c r="G449" t="str">
        <f t="shared" si="120"/>
        <v>0.999999999994545-2.33551333062268E-06i</v>
      </c>
      <c r="H449" t="str">
        <f t="shared" si="121"/>
        <v>1129.41220192544+0.673195187186702i</v>
      </c>
      <c r="I449" t="str">
        <f t="shared" si="122"/>
        <v>68.7730430587184-102417.785545761i</v>
      </c>
      <c r="K449" t="str">
        <f t="shared" si="123"/>
        <v>0.0106249921119339-9.13572762904036E-06i</v>
      </c>
      <c r="L449" t="str">
        <f t="shared" si="124"/>
        <v>0.0000444444444444444-12.3570388066151i</v>
      </c>
      <c r="M449" t="e">
        <f t="shared" si="125"/>
        <v>#DIV/0!</v>
      </c>
      <c r="N449">
        <f t="shared" si="126"/>
        <v>90.010136314087916</v>
      </c>
      <c r="O449">
        <f t="shared" si="127"/>
        <v>75.436171623290093</v>
      </c>
      <c r="P449" s="3">
        <f t="shared" si="128"/>
        <v>75.436171623290093</v>
      </c>
      <c r="Q449" s="3">
        <f t="shared" si="129"/>
        <v>-89.989863685912084</v>
      </c>
      <c r="R449">
        <f t="shared" si="130"/>
        <v>90.010136314087916</v>
      </c>
      <c r="S449">
        <f t="shared" si="131"/>
        <v>4.6463561403455415E-3</v>
      </c>
      <c r="T449">
        <f t="shared" si="114"/>
        <v>75.436171623290093</v>
      </c>
    </row>
    <row r="450" spans="1:20" x14ac:dyDescent="0.25">
      <c r="A450">
        <f t="shared" si="115"/>
        <v>29.304853516147936</v>
      </c>
      <c r="B450">
        <f t="shared" si="132"/>
        <v>4.6640122936788542</v>
      </c>
      <c r="C450" t="str">
        <f t="shared" si="116"/>
        <v>1.04608266128069-5890.62509806393i</v>
      </c>
      <c r="D450" t="str">
        <f t="shared" si="117"/>
        <v>3.47812499985708-3412.40404420676i</v>
      </c>
      <c r="E450" t="str">
        <f t="shared" si="118"/>
        <v>162.469536318684+0.00348110869680544i</v>
      </c>
      <c r="F450" t="str">
        <f t="shared" si="119"/>
        <v>2.4249249249116-32023.3110221119i</v>
      </c>
      <c r="G450" t="str">
        <f t="shared" si="120"/>
        <v>0.999999999994504-2.34438828127895E-06i</v>
      </c>
      <c r="H450" t="str">
        <f t="shared" si="121"/>
        <v>1129.41220525462+0.67575332917638i</v>
      </c>
      <c r="I450" t="str">
        <f t="shared" si="122"/>
        <v>68.7730431067219-102030.071540875i</v>
      </c>
      <c r="K450" t="str">
        <f t="shared" si="123"/>
        <v>0.0106249920518708-9.17044334197325E-06i</v>
      </c>
      <c r="L450" t="str">
        <f t="shared" si="124"/>
        <v>0.0000444444444444444-12.3102598193018i</v>
      </c>
      <c r="M450" t="e">
        <f t="shared" si="125"/>
        <v>#DIV/0!</v>
      </c>
      <c r="N450">
        <f t="shared" si="126"/>
        <v>90.010174832022983</v>
      </c>
      <c r="O450">
        <f t="shared" si="127"/>
        <v>75.403227805996025</v>
      </c>
      <c r="P450" s="3">
        <f t="shared" si="128"/>
        <v>75.403227805996025</v>
      </c>
      <c r="Q450" s="3">
        <f t="shared" si="129"/>
        <v>-89.989825167977017</v>
      </c>
      <c r="R450">
        <f t="shared" si="130"/>
        <v>90.010174832022983</v>
      </c>
      <c r="S450">
        <f t="shared" si="131"/>
        <v>4.6640122936788542E-3</v>
      </c>
      <c r="T450">
        <f t="shared" si="114"/>
        <v>75.403227805996025</v>
      </c>
    </row>
    <row r="451" spans="1:20" x14ac:dyDescent="0.25">
      <c r="A451">
        <f t="shared" si="115"/>
        <v>29.416211959509297</v>
      </c>
      <c r="B451">
        <f t="shared" si="132"/>
        <v>4.6817355403948335</v>
      </c>
      <c r="C451" t="str">
        <f t="shared" si="116"/>
        <v>1.04608265635074-5868.32546715979i</v>
      </c>
      <c r="D451" t="str">
        <f t="shared" si="117"/>
        <v>3.478124999856-3399.4859975857i</v>
      </c>
      <c r="E451" t="str">
        <f t="shared" si="118"/>
        <v>162.469536313787+0.00349433691921773i</v>
      </c>
      <c r="F451" t="str">
        <f t="shared" si="119"/>
        <v>2.4249249249115-31902.0831063511i</v>
      </c>
      <c r="G451" t="str">
        <f t="shared" si="120"/>
        <v>0.999999999994462-2.35329695674771E-06i</v>
      </c>
      <c r="H451" t="str">
        <f t="shared" si="121"/>
        <v>1129.41220860915+0.678321192108815i</v>
      </c>
      <c r="I451" t="str">
        <f t="shared" si="122"/>
        <v>68.7730431550919-101643.825272822i</v>
      </c>
      <c r="K451" t="str">
        <f t="shared" si="123"/>
        <v>0.0106249919913503-0.0000092052909740196i</v>
      </c>
      <c r="L451" t="str">
        <f t="shared" si="124"/>
        <v>0.0000444444444444444-12.2636579192088i</v>
      </c>
      <c r="M451" t="e">
        <f t="shared" si="125"/>
        <v>#DIV/0!</v>
      </c>
      <c r="N451">
        <f t="shared" si="126"/>
        <v>90.010213496325534</v>
      </c>
      <c r="O451">
        <f t="shared" si="127"/>
        <v>75.370283988775185</v>
      </c>
      <c r="P451" s="3">
        <f t="shared" si="128"/>
        <v>75.370283988775185</v>
      </c>
      <c r="Q451" s="3">
        <f t="shared" si="129"/>
        <v>-89.989786503674466</v>
      </c>
      <c r="R451">
        <f t="shared" si="130"/>
        <v>90.010213496325534</v>
      </c>
      <c r="S451">
        <f t="shared" si="131"/>
        <v>4.6817355403948333E-3</v>
      </c>
      <c r="T451">
        <f t="shared" si="114"/>
        <v>75.370283988775185</v>
      </c>
    </row>
    <row r="452" spans="1:20" x14ac:dyDescent="0.25">
      <c r="A452">
        <f t="shared" si="115"/>
        <v>29.527993564955434</v>
      </c>
      <c r="B452">
        <f t="shared" si="132"/>
        <v>4.699526135448334</v>
      </c>
      <c r="C452" t="str">
        <f t="shared" si="116"/>
        <v>1.04608265138315-5846.1102540876i</v>
      </c>
      <c r="D452" t="str">
        <f t="shared" si="117"/>
        <v>3.47812499985489-3386.61685371202i</v>
      </c>
      <c r="E452" t="str">
        <f t="shared" si="118"/>
        <v>162.469536308852+0.00350761540898217i</v>
      </c>
      <c r="F452" t="str">
        <f t="shared" si="119"/>
        <v>2.4249249249114-31781.314112766i</v>
      </c>
      <c r="G452" t="str">
        <f t="shared" si="120"/>
        <v>0.99999999999442-2.36223948518325E-06i</v>
      </c>
      <c r="H452" t="str">
        <f t="shared" si="121"/>
        <v>1129.41221198923+0.680898812923622i</v>
      </c>
      <c r="I452" t="str">
        <f t="shared" si="122"/>
        <v>68.7730432038307-101259.041185321i</v>
      </c>
      <c r="K452" t="str">
        <f t="shared" si="123"/>
        <v>0.0106249919303689-9.24027102646517E-06i</v>
      </c>
      <c r="L452" t="str">
        <f t="shared" si="124"/>
        <v>0.0000444444444444444-12.2172324359522i</v>
      </c>
      <c r="M452" t="e">
        <f t="shared" si="125"/>
        <v>#DIV/0!</v>
      </c>
      <c r="N452">
        <f t="shared" si="126"/>
        <v>90.010252307551752</v>
      </c>
      <c r="O452">
        <f t="shared" si="127"/>
        <v>75.337340171628156</v>
      </c>
      <c r="P452" s="3">
        <f t="shared" si="128"/>
        <v>75.337340171628156</v>
      </c>
      <c r="Q452" s="3">
        <f t="shared" si="129"/>
        <v>-89.989747692448248</v>
      </c>
      <c r="R452">
        <f t="shared" si="130"/>
        <v>90.010252307551752</v>
      </c>
      <c r="S452">
        <f t="shared" si="131"/>
        <v>4.6995261354483338E-3</v>
      </c>
      <c r="T452">
        <f t="shared" si="114"/>
        <v>75.337340171628156</v>
      </c>
    </row>
    <row r="453" spans="1:20" x14ac:dyDescent="0.25">
      <c r="A453">
        <f t="shared" si="115"/>
        <v>29.640199940502267</v>
      </c>
      <c r="B453">
        <f t="shared" si="132"/>
        <v>4.7173843347630378</v>
      </c>
      <c r="C453" t="str">
        <f t="shared" si="116"/>
        <v>1.04608264637782-5823.9791392742i</v>
      </c>
      <c r="D453" t="str">
        <f t="shared" si="117"/>
        <v>3.47812499985378-3373.79642745874i</v>
      </c>
      <c r="E453" t="str">
        <f t="shared" si="118"/>
        <v>162.469536303881+0.00352094435711547i</v>
      </c>
      <c r="F453" t="str">
        <f t="shared" si="119"/>
        <v>2.42492492491129-31661.0023040542i</v>
      </c>
      <c r="G453" t="str">
        <f t="shared" si="120"/>
        <v>0.999999999994377-2.37121599522685E-06i</v>
      </c>
      <c r="H453" t="str">
        <f t="shared" si="121"/>
        <v>1129.41221539504+0.683486228700768i</v>
      </c>
      <c r="I453" t="str">
        <f t="shared" si="122"/>
        <v>68.7730432529392-100875.713743121i</v>
      </c>
      <c r="K453" t="str">
        <f t="shared" si="123"/>
        <v>0.0106249918689233-9.27538400250064E-06i</v>
      </c>
      <c r="L453" t="str">
        <f t="shared" si="124"/>
        <v>0.0000444444444444444-12.1709827016858i</v>
      </c>
      <c r="M453" t="e">
        <f t="shared" si="125"/>
        <v>#DIV/0!</v>
      </c>
      <c r="N453">
        <f t="shared" si="126"/>
        <v>90.010291266259969</v>
      </c>
      <c r="O453">
        <f t="shared" si="127"/>
        <v>75.304396354555706</v>
      </c>
      <c r="P453" s="3">
        <f t="shared" si="128"/>
        <v>75.304396354555706</v>
      </c>
      <c r="Q453" s="3">
        <f t="shared" si="129"/>
        <v>-89.989708733740031</v>
      </c>
      <c r="R453">
        <f t="shared" si="130"/>
        <v>90.010291266259969</v>
      </c>
      <c r="S453">
        <f t="shared" si="131"/>
        <v>4.7173843347630374E-3</v>
      </c>
      <c r="T453">
        <f t="shared" si="114"/>
        <v>75.304396354555706</v>
      </c>
    </row>
    <row r="454" spans="1:20" x14ac:dyDescent="0.25">
      <c r="A454">
        <f t="shared" si="115"/>
        <v>29.752832700276173</v>
      </c>
      <c r="B454">
        <f t="shared" si="132"/>
        <v>4.7353103952351372</v>
      </c>
      <c r="C454" t="str">
        <f t="shared" si="116"/>
        <v>1.04608264133435-5801.93180435588i</v>
      </c>
      <c r="D454" t="str">
        <f t="shared" si="117"/>
        <v>3.47812499985268-3361.02453439974i</v>
      </c>
      <c r="E454" t="str">
        <f t="shared" si="118"/>
        <v>162.469536298871+0.00353432395536273i</v>
      </c>
      <c r="F454" t="str">
        <f t="shared" si="119"/>
        <v>2.42492492491118-31541.1459494899i</v>
      </c>
      <c r="G454" t="str">
        <f t="shared" si="120"/>
        <v>0.999999999994335-0.0000023802266160086i</v>
      </c>
      <c r="H454" t="str">
        <f t="shared" si="121"/>
        <v>1129.41221882679+0.686083476661186i</v>
      </c>
      <c r="I454" t="str">
        <f t="shared" si="122"/>
        <v>68.7730433024236-100493.837431931i</v>
      </c>
      <c r="K454" t="str">
        <f t="shared" si="123"/>
        <v>0.0106249918070097-9.31063040722869E-06i</v>
      </c>
      <c r="L454" t="str">
        <f t="shared" si="124"/>
        <v>0.0000444444444444444-12.1249080510916i</v>
      </c>
      <c r="M454" t="e">
        <f t="shared" si="125"/>
        <v>#DIV/0!</v>
      </c>
      <c r="N454">
        <f t="shared" si="126"/>
        <v>90.010330373010547</v>
      </c>
      <c r="O454">
        <f t="shared" si="127"/>
        <v>75.271452537558105</v>
      </c>
      <c r="P454" s="3">
        <f t="shared" si="128"/>
        <v>75.271452537558105</v>
      </c>
      <c r="Q454" s="3">
        <f t="shared" si="129"/>
        <v>-89.989669626989453</v>
      </c>
      <c r="R454">
        <f t="shared" si="130"/>
        <v>90.010330373010547</v>
      </c>
      <c r="S454">
        <f t="shared" si="131"/>
        <v>4.7353103952351375E-3</v>
      </c>
      <c r="T454">
        <f t="shared" si="114"/>
        <v>75.271452537558105</v>
      </c>
    </row>
    <row r="455" spans="1:20" x14ac:dyDescent="0.25">
      <c r="A455">
        <f t="shared" si="115"/>
        <v>29.865893464537226</v>
      </c>
      <c r="B455">
        <f t="shared" si="132"/>
        <v>4.7533045747370313</v>
      </c>
      <c r="C455" t="str">
        <f t="shared" si="116"/>
        <v>1.04608263625241-5779.96793217447i</v>
      </c>
      <c r="D455" t="str">
        <f t="shared" si="117"/>
        <v>3.47812499985154-3348.30099080704i</v>
      </c>
      <c r="E455" t="str">
        <f t="shared" si="118"/>
        <v>162.469536293824+0.00354775439619226i</v>
      </c>
      <c r="F455" t="str">
        <f t="shared" si="119"/>
        <v>2.42492492491109-31421.7433248993i</v>
      </c>
      <c r="G455" t="str">
        <f t="shared" si="120"/>
        <v>0.999999999994291-2.38927147714934E-06i</v>
      </c>
      <c r="H455" t="str">
        <f t="shared" si="121"/>
        <v>1129.41222228467+0.688690594167176i</v>
      </c>
      <c r="I455" t="str">
        <f t="shared" si="122"/>
        <v>68.7730433522841-100113.40675833i</v>
      </c>
      <c r="K455" t="str">
        <f t="shared" si="123"/>
        <v>0.0106249917446247-0.0000093460107476712i</v>
      </c>
      <c r="L455" t="str">
        <f t="shared" si="124"/>
        <v>0.0000444444444444444-12.0790078213704i</v>
      </c>
      <c r="M455" t="e">
        <f t="shared" si="125"/>
        <v>#DIV/0!</v>
      </c>
      <c r="N455">
        <f t="shared" si="126"/>
        <v>90.010369628366135</v>
      </c>
      <c r="O455">
        <f t="shared" si="127"/>
        <v>75.238508720636148</v>
      </c>
      <c r="P455" s="3">
        <f t="shared" si="128"/>
        <v>75.238508720636148</v>
      </c>
      <c r="Q455" s="3">
        <f t="shared" si="129"/>
        <v>-89.989630371633865</v>
      </c>
      <c r="R455">
        <f t="shared" si="130"/>
        <v>90.010369628366135</v>
      </c>
      <c r="S455">
        <f t="shared" si="131"/>
        <v>4.7533045747370313E-3</v>
      </c>
      <c r="T455">
        <f t="shared" si="114"/>
        <v>75.238508720636148</v>
      </c>
    </row>
    <row r="456" spans="1:20" x14ac:dyDescent="0.25">
      <c r="A456">
        <f t="shared" si="115"/>
        <v>29.97938385970247</v>
      </c>
      <c r="B456">
        <f t="shared" si="132"/>
        <v>4.771367132121032</v>
      </c>
      <c r="C456" t="str">
        <f t="shared" si="116"/>
        <v>1.0460826311319-5758.08720677216i</v>
      </c>
      <c r="D456" t="str">
        <f t="shared" si="117"/>
        <v>3.47812499985042-3335.6256136482i</v>
      </c>
      <c r="E456" t="str">
        <f t="shared" si="118"/>
        <v>162.469536288736+0.00356123587281126i</v>
      </c>
      <c r="F456" t="str">
        <f t="shared" si="119"/>
        <v>2.42492492491097-31302.7927126353i</v>
      </c>
      <c r="G456" t="str">
        <f t="shared" si="120"/>
        <v>0.999999999994248-0.0000023983507087624i</v>
      </c>
      <c r="H456" t="str">
        <f t="shared" si="121"/>
        <v>1129.41222576888+0.691307618723059i</v>
      </c>
      <c r="I456" t="str">
        <f t="shared" si="122"/>
        <v>68.7730434025236-99734.4162496962i</v>
      </c>
      <c r="K456" t="str">
        <f t="shared" si="123"/>
        <v>0.0106249916817647-9.38152553277682E-06i</v>
      </c>
      <c r="L456" t="str">
        <f t="shared" si="124"/>
        <v>0.0000444444444444444-12.0332813522319i</v>
      </c>
      <c r="M456" t="e">
        <f t="shared" si="125"/>
        <v>#DIV/0!</v>
      </c>
      <c r="N456">
        <f t="shared" si="126"/>
        <v>90.010409032891317</v>
      </c>
      <c r="O456">
        <f t="shared" si="127"/>
        <v>75.205564903790204</v>
      </c>
      <c r="P456" s="3">
        <f t="shared" si="128"/>
        <v>75.205564903790204</v>
      </c>
      <c r="Q456" s="3">
        <f t="shared" si="129"/>
        <v>-89.989590967108683</v>
      </c>
      <c r="R456">
        <f t="shared" si="130"/>
        <v>90.010409032891317</v>
      </c>
      <c r="S456">
        <f t="shared" si="131"/>
        <v>4.7713671321210323E-3</v>
      </c>
      <c r="T456">
        <f t="shared" si="114"/>
        <v>75.205564903790204</v>
      </c>
    </row>
    <row r="457" spans="1:20" x14ac:dyDescent="0.25">
      <c r="A457">
        <f t="shared" si="115"/>
        <v>30.093305518369338</v>
      </c>
      <c r="B457">
        <f t="shared" si="132"/>
        <v>4.7894983272230922</v>
      </c>
      <c r="C457" t="str">
        <f t="shared" si="116"/>
        <v>1.04608262597238-5736.28931338754i</v>
      </c>
      <c r="D457" t="str">
        <f t="shared" si="117"/>
        <v>3.47812499984929-3322.99822058367i</v>
      </c>
      <c r="E457" t="str">
        <f t="shared" si="118"/>
        <v>162.469536283611+0.00357476857915291i</v>
      </c>
      <c r="F457" t="str">
        <f t="shared" si="119"/>
        <v>2.42492492491087-31184.2924015538i</v>
      </c>
      <c r="G457" t="str">
        <f t="shared" si="120"/>
        <v>0.999999999994204-0.0000024074644414556i</v>
      </c>
      <c r="H457" t="str">
        <f t="shared" si="121"/>
        <v>1129.41222927961+0.693934587975653i</v>
      </c>
      <c r="I457" t="str">
        <f t="shared" si="122"/>
        <v>68.773043453145-99356.8604541227i</v>
      </c>
      <c r="K457" t="str">
        <f t="shared" si="123"/>
        <v>0.0106249916184261-9.41717527342798E-06i</v>
      </c>
      <c r="L457" t="str">
        <f t="shared" si="124"/>
        <v>0.0000444444444444444-11.9877279858856i</v>
      </c>
      <c r="M457" t="e">
        <f t="shared" si="125"/>
        <v>#DIV/0!</v>
      </c>
      <c r="N457">
        <f t="shared" si="126"/>
        <v>90.010448587153007</v>
      </c>
      <c r="O457">
        <f t="shared" si="127"/>
        <v>75.172621087021113</v>
      </c>
      <c r="P457" s="3">
        <f t="shared" si="128"/>
        <v>75.172621087021113</v>
      </c>
      <c r="Q457" s="3">
        <f t="shared" si="129"/>
        <v>-89.989551412846993</v>
      </c>
      <c r="R457">
        <f t="shared" si="130"/>
        <v>90.010448587153007</v>
      </c>
      <c r="S457">
        <f t="shared" si="131"/>
        <v>4.789498327223092E-3</v>
      </c>
      <c r="T457">
        <f t="shared" si="114"/>
        <v>75.172621087021113</v>
      </c>
    </row>
    <row r="458" spans="1:20" x14ac:dyDescent="0.25">
      <c r="A458">
        <f t="shared" si="115"/>
        <v>30.207660079339142</v>
      </c>
      <c r="B458">
        <f t="shared" si="132"/>
        <v>4.8076984208665401</v>
      </c>
      <c r="C458" t="str">
        <f t="shared" si="116"/>
        <v>1.04608262077349-5714.57393845044i</v>
      </c>
      <c r="D458" t="str">
        <f t="shared" si="117"/>
        <v>3.47812499984813-3310.41862996415i</v>
      </c>
      <c r="E458" t="str">
        <f t="shared" si="118"/>
        <v>162.469536278447+0.00358835270989436i</v>
      </c>
      <c r="F458" t="str">
        <f t="shared" si="119"/>
        <v>2.42492492491077-31066.2406869877i</v>
      </c>
      <c r="G458" t="str">
        <f t="shared" si="120"/>
        <v>0.99999999999416-2.41661280633302E-06i</v>
      </c>
      <c r="H458" t="str">
        <f t="shared" si="121"/>
        <v>1129.41223281708+0.696571539714877i</v>
      </c>
      <c r="I458" t="str">
        <f t="shared" si="122"/>
        <v>68.7730435041535-98980.7339403437i</v>
      </c>
      <c r="K458" t="str">
        <f t="shared" si="123"/>
        <v>0.0106249915546051-9.45296048244856E-06i</v>
      </c>
      <c r="L458" t="str">
        <f t="shared" si="124"/>
        <v>0.0000444444444444444-11.9423470670309i</v>
      </c>
      <c r="M458" t="e">
        <f t="shared" si="125"/>
        <v>#DIV/0!</v>
      </c>
      <c r="N458">
        <f t="shared" si="126"/>
        <v>90.010488291720151</v>
      </c>
      <c r="O458">
        <f t="shared" si="127"/>
        <v>75.139677270329216</v>
      </c>
      <c r="P458" s="3">
        <f t="shared" si="128"/>
        <v>75.139677270329216</v>
      </c>
      <c r="Q458" s="3">
        <f t="shared" si="129"/>
        <v>-89.989511708279849</v>
      </c>
      <c r="R458">
        <f t="shared" si="130"/>
        <v>90.010488291720151</v>
      </c>
      <c r="S458">
        <f t="shared" si="131"/>
        <v>4.8076984208665404E-3</v>
      </c>
      <c r="T458">
        <f t="shared" si="114"/>
        <v>75.139677270329216</v>
      </c>
    </row>
    <row r="459" spans="1:20" x14ac:dyDescent="0.25">
      <c r="A459">
        <f t="shared" si="115"/>
        <v>30.322449187640633</v>
      </c>
      <c r="B459">
        <f t="shared" si="132"/>
        <v>4.8259676748658329</v>
      </c>
      <c r="C459" t="str">
        <f t="shared" si="116"/>
        <v>1.04608261553501-5692.940769578i</v>
      </c>
      <c r="D459" t="str">
        <f t="shared" si="117"/>
        <v>3.47812499984697-3297.886660828i</v>
      </c>
      <c r="E459" t="str">
        <f t="shared" si="118"/>
        <v>162.469536273244+0.00360198846044798i</v>
      </c>
      <c r="F459" t="str">
        <f t="shared" si="119"/>
        <v>2.42492492491066-30948.6358707235i</v>
      </c>
      <c r="G459" t="str">
        <f t="shared" si="120"/>
        <v>0.999999999994116-2.42579593499698E-06i</v>
      </c>
      <c r="H459" t="str">
        <f t="shared" si="121"/>
        <v>1129.41223638149+0.699218511874198i</v>
      </c>
      <c r="I459" t="str">
        <f t="shared" si="122"/>
        <v>68.7730435555502-98606.0312976527i</v>
      </c>
      <c r="K459" t="str">
        <f t="shared" si="123"/>
        <v>0.0106249914902982-0.000009488881674611i</v>
      </c>
      <c r="L459" t="str">
        <f t="shared" si="124"/>
        <v>0.0000444444444444444-11.897137942848i</v>
      </c>
      <c r="M459" t="e">
        <f t="shared" si="125"/>
        <v>#DIV/0!</v>
      </c>
      <c r="N459">
        <f t="shared" si="126"/>
        <v>90.010528147163924</v>
      </c>
      <c r="O459">
        <f t="shared" si="127"/>
        <v>75.106733453715265</v>
      </c>
      <c r="P459" s="3">
        <f t="shared" si="128"/>
        <v>75.106733453715265</v>
      </c>
      <c r="Q459" s="3">
        <f t="shared" si="129"/>
        <v>-89.989471852836076</v>
      </c>
      <c r="R459">
        <f t="shared" si="130"/>
        <v>90.010528147163924</v>
      </c>
      <c r="S459">
        <f t="shared" si="131"/>
        <v>4.8259676748658329E-3</v>
      </c>
      <c r="T459">
        <f t="shared" si="114"/>
        <v>75.106733453715265</v>
      </c>
    </row>
    <row r="460" spans="1:20" x14ac:dyDescent="0.25">
      <c r="A460">
        <f t="shared" si="115"/>
        <v>30.437674494553669</v>
      </c>
      <c r="B460">
        <f t="shared" si="132"/>
        <v>4.8443063520303236</v>
      </c>
      <c r="C460" t="str">
        <f t="shared" si="116"/>
        <v>1.0460826102568-5671.38949556977i</v>
      </c>
      <c r="D460" t="str">
        <f t="shared" si="117"/>
        <v>3.47812499984581-3285.40213289865i</v>
      </c>
      <c r="E460" t="str">
        <f t="shared" si="118"/>
        <v>162.469536268+0.00361567602697259i</v>
      </c>
      <c r="F460" t="str">
        <f t="shared" si="119"/>
        <v>2.42492492491055-30831.4762609766i</v>
      </c>
      <c r="G460" t="str">
        <f t="shared" si="120"/>
        <v>0.999999999994071-2.43501395954985E-06i</v>
      </c>
      <c r="H460" t="str">
        <f t="shared" si="121"/>
        <v>1129.41223997303+0.701875542531235i</v>
      </c>
      <c r="I460" t="str">
        <f t="shared" si="122"/>
        <v>68.7730436073367-98232.7471358258i</v>
      </c>
      <c r="K460" t="str">
        <f t="shared" si="123"/>
        <v>0.0106249914255017-9.52493936664361E-06i</v>
      </c>
      <c r="L460" t="str">
        <f t="shared" si="124"/>
        <v>0.0000444444444444444-11.8520999629887i</v>
      </c>
      <c r="M460" t="e">
        <f t="shared" si="125"/>
        <v>#DIV/0!</v>
      </c>
      <c r="N460">
        <f t="shared" si="126"/>
        <v>90.010568154057623</v>
      </c>
      <c r="O460">
        <f t="shared" si="127"/>
        <v>75.073789637179772</v>
      </c>
      <c r="P460" s="3">
        <f t="shared" si="128"/>
        <v>75.073789637179772</v>
      </c>
      <c r="Q460" s="3">
        <f t="shared" si="129"/>
        <v>-89.989431845942377</v>
      </c>
      <c r="R460">
        <f t="shared" si="130"/>
        <v>90.010568154057623</v>
      </c>
      <c r="S460">
        <f t="shared" si="131"/>
        <v>4.8443063520303238E-3</v>
      </c>
      <c r="T460">
        <f t="shared" si="114"/>
        <v>75.073789637179772</v>
      </c>
    </row>
    <row r="461" spans="1:20" x14ac:dyDescent="0.25">
      <c r="A461">
        <f t="shared" si="115"/>
        <v>30.553337657632976</v>
      </c>
      <c r="B461">
        <f t="shared" si="132"/>
        <v>4.8627147161680391</v>
      </c>
      <c r="C461" t="str">
        <f t="shared" si="116"/>
        <v>1.04608260493819-5649.91980640348i</v>
      </c>
      <c r="D461" t="str">
        <f t="shared" si="117"/>
        <v>3.47812499984462-3272.96486658198i</v>
      </c>
      <c r="E461" t="str">
        <f t="shared" si="118"/>
        <v>162.469536262718+0.00362941560636716i</v>
      </c>
      <c r="F461" t="str">
        <f t="shared" si="119"/>
        <v>2.42492492491044-30714.7601723665i</v>
      </c>
      <c r="G461" t="str">
        <f t="shared" si="120"/>
        <v>0.999999999994026-2.44426701259604E-06i</v>
      </c>
      <c r="H461" t="str">
        <f t="shared" si="121"/>
        <v>1129.41224359193+0.70454266990836i</v>
      </c>
      <c r="I461" t="str">
        <f t="shared" si="122"/>
        <v>68.7730436595193-97860.8760850463i</v>
      </c>
      <c r="K461" t="str">
        <f t="shared" si="123"/>
        <v>0.0106249913602117-9.56113407723852E-06i</v>
      </c>
      <c r="L461" t="str">
        <f t="shared" si="124"/>
        <v>0.0000444444444444444-11.8072324795663i</v>
      </c>
      <c r="M461" t="e">
        <f t="shared" si="125"/>
        <v>#DIV/0!</v>
      </c>
      <c r="N461">
        <f t="shared" si="126"/>
        <v>90.0106083129768</v>
      </c>
      <c r="O461">
        <f t="shared" si="127"/>
        <v>75.040845820723391</v>
      </c>
      <c r="P461" s="3">
        <f t="shared" si="128"/>
        <v>75.040845820723391</v>
      </c>
      <c r="Q461" s="3">
        <f t="shared" si="129"/>
        <v>-89.9893916870232</v>
      </c>
      <c r="R461">
        <f t="shared" si="130"/>
        <v>90.0106083129768</v>
      </c>
      <c r="S461">
        <f t="shared" si="131"/>
        <v>4.8627147161680387E-3</v>
      </c>
      <c r="T461">
        <f t="shared" si="114"/>
        <v>75.040845820723391</v>
      </c>
    </row>
    <row r="462" spans="1:20" x14ac:dyDescent="0.25">
      <c r="A462">
        <f t="shared" si="115"/>
        <v>30.669440340731978</v>
      </c>
      <c r="B462">
        <f t="shared" si="132"/>
        <v>4.8811930320894774</v>
      </c>
      <c r="C462" t="str">
        <f t="shared" si="116"/>
        <v>1.04608259957925-5628.53139323037i</v>
      </c>
      <c r="D462" t="str">
        <f t="shared" si="117"/>
        <v>3.47812499984345-3260.57468296372i</v>
      </c>
      <c r="E462" t="str">
        <f t="shared" si="118"/>
        <v>162.469536257394+0.0036432073962846i</v>
      </c>
      <c r="F462" t="str">
        <f t="shared" si="119"/>
        <v>2.42492492491032-30598.4859258933i</v>
      </c>
      <c r="G462" t="str">
        <f t="shared" si="120"/>
        <v>0.99999999999398-2.45355522724379E-06i</v>
      </c>
      <c r="H462" t="str">
        <f t="shared" si="121"/>
        <v>1129.41224723838+0.707219932373116i</v>
      </c>
      <c r="I462" t="str">
        <f t="shared" si="122"/>
        <v>68.7730437120984-97490.4127958235i</v>
      </c>
      <c r="K462" t="str">
        <f t="shared" si="123"/>
        <v>0.0106249912944246-9.59746632705847E-06i</v>
      </c>
      <c r="L462" t="str">
        <f t="shared" si="124"/>
        <v>0.0000444444444444444-11.7625348471472i</v>
      </c>
      <c r="M462" t="e">
        <f t="shared" si="125"/>
        <v>#DIV/0!</v>
      </c>
      <c r="N462">
        <f t="shared" si="126"/>
        <v>90.010648624499098</v>
      </c>
      <c r="O462">
        <f t="shared" si="127"/>
        <v>75.007902004346604</v>
      </c>
      <c r="P462" s="3">
        <f t="shared" si="128"/>
        <v>75.007902004346604</v>
      </c>
      <c r="Q462" s="3">
        <f t="shared" si="129"/>
        <v>-89.989351375500902</v>
      </c>
      <c r="R462">
        <f t="shared" si="130"/>
        <v>90.010648624499098</v>
      </c>
      <c r="S462">
        <f t="shared" si="131"/>
        <v>4.8811930320894776E-3</v>
      </c>
      <c r="T462">
        <f t="shared" si="114"/>
        <v>75.007902004346604</v>
      </c>
    </row>
    <row r="463" spans="1:20" x14ac:dyDescent="0.25">
      <c r="A463">
        <f t="shared" si="115"/>
        <v>30.785984214026762</v>
      </c>
      <c r="B463">
        <f t="shared" si="132"/>
        <v>4.8997415656114178</v>
      </c>
      <c r="C463" t="str">
        <f t="shared" si="116"/>
        <v>1.04608259417941-5607.22394837106i</v>
      </c>
      <c r="D463" t="str">
        <f t="shared" si="117"/>
        <v>3.47812499984226-3248.23140380693i</v>
      </c>
      <c r="E463" t="str">
        <f t="shared" si="118"/>
        <v>162.469536252031+0.00365705159512396i</v>
      </c>
      <c r="F463" t="str">
        <f t="shared" si="119"/>
        <v>2.42492492491021-30482.6518489127i</v>
      </c>
      <c r="G463" t="str">
        <f t="shared" si="120"/>
        <v>0.999999999993934-0.0000024628787371072i</v>
      </c>
      <c r="H463" t="str">
        <f t="shared" si="121"/>
        <v>1129.41225091259+0.709907368438896i</v>
      </c>
      <c r="I463" t="str">
        <f t="shared" si="122"/>
        <v>68.7730437650782-97121.3519389178i</v>
      </c>
      <c r="K463" t="str">
        <f t="shared" si="123"/>
        <v>0.0106249912281366-9.63393663874498E-06i</v>
      </c>
      <c r="L463" t="str">
        <f t="shared" si="124"/>
        <v>0.0000444444444444444-11.7180064227407i</v>
      </c>
      <c r="M463" t="e">
        <f t="shared" si="125"/>
        <v>#DIV/0!</v>
      </c>
      <c r="N463">
        <f t="shared" si="126"/>
        <v>90.010689089204405</v>
      </c>
      <c r="O463">
        <f t="shared" si="127"/>
        <v>74.974958188050223</v>
      </c>
      <c r="P463" s="3">
        <f t="shared" si="128"/>
        <v>74.974958188050223</v>
      </c>
      <c r="Q463" s="3">
        <f t="shared" si="129"/>
        <v>-89.989310910795595</v>
      </c>
      <c r="R463">
        <f t="shared" si="130"/>
        <v>90.010689089204405</v>
      </c>
      <c r="S463">
        <f t="shared" si="131"/>
        <v>4.8997415656114179E-3</v>
      </c>
      <c r="T463">
        <f t="shared" si="114"/>
        <v>74.974958188050223</v>
      </c>
    </row>
    <row r="464" spans="1:20" x14ac:dyDescent="0.25">
      <c r="A464">
        <f t="shared" si="115"/>
        <v>30.902970954040065</v>
      </c>
      <c r="B464">
        <f t="shared" si="132"/>
        <v>4.9183605835607409</v>
      </c>
      <c r="C464" t="str">
        <f t="shared" si="116"/>
        <v>1.04608258873845-5585.99716531067i</v>
      </c>
      <c r="D464" t="str">
        <f t="shared" si="117"/>
        <v>3.47812499984105-3235.9348515494i</v>
      </c>
      <c r="E464" t="str">
        <f t="shared" si="118"/>
        <v>162.469536246626+0.00367094840204266i</v>
      </c>
      <c r="F464" t="str">
        <f t="shared" si="119"/>
        <v>2.4249249249101-30367.2562751127i</v>
      </c>
      <c r="G464" t="str">
        <f t="shared" si="120"/>
        <v>0.999999999993888-0.0000024722376763081i</v>
      </c>
      <c r="H464" t="str">
        <f t="shared" si="121"/>
        <v>1129.41225461479+0.71260501676542i</v>
      </c>
      <c r="I464" t="str">
        <f t="shared" si="122"/>
        <v>68.7730438184615-96753.6882052669i</v>
      </c>
      <c r="K464" t="str">
        <f t="shared" si="123"/>
        <v>0.0106249911613438-9.67054553692516E-06i</v>
      </c>
      <c r="L464" t="str">
        <f t="shared" si="124"/>
        <v>0.0000444444444444444-11.6736465657907i</v>
      </c>
      <c r="M464" t="e">
        <f t="shared" si="125"/>
        <v>#DIV/0!</v>
      </c>
      <c r="N464">
        <f t="shared" si="126"/>
        <v>90.010729707674813</v>
      </c>
      <c r="O464">
        <f t="shared" si="127"/>
        <v>74.942014371834659</v>
      </c>
      <c r="P464" s="3">
        <f t="shared" si="128"/>
        <v>74.942014371834659</v>
      </c>
      <c r="Q464" s="3">
        <f t="shared" si="129"/>
        <v>-89.989270292325187</v>
      </c>
      <c r="R464">
        <f t="shared" si="130"/>
        <v>90.010729707674813</v>
      </c>
      <c r="S464">
        <f t="shared" si="131"/>
        <v>4.9183605835607406E-3</v>
      </c>
      <c r="T464">
        <f t="shared" si="114"/>
        <v>74.942014371834659</v>
      </c>
    </row>
    <row r="465" spans="1:20" x14ac:dyDescent="0.25">
      <c r="A465">
        <f t="shared" si="115"/>
        <v>31.020402243665416</v>
      </c>
      <c r="B465">
        <f t="shared" si="132"/>
        <v>4.9370503537782717</v>
      </c>
      <c r="C465" t="str">
        <f t="shared" si="116"/>
        <v>1.04608258325616-5564.85073869491i</v>
      </c>
      <c r="D465" t="str">
        <f t="shared" si="117"/>
        <v>3.47812499983985-3223.68484930109i</v>
      </c>
      <c r="E465" t="str">
        <f t="shared" si="118"/>
        <v>162.46953624118+0.00368489801695185i</v>
      </c>
      <c r="F465" t="str">
        <f t="shared" si="119"/>
        <v>2.42492492490999-30252.2975444894i</v>
      </c>
      <c r="G465" t="str">
        <f t="shared" si="120"/>
        <v>0.999999999993842-2.48163217947795E-06i</v>
      </c>
      <c r="H465" t="str">
        <f t="shared" si="121"/>
        <v>1129.41225834516+0.715312916159305i</v>
      </c>
      <c r="I465" t="str">
        <f t="shared" si="122"/>
        <v>68.7730438722501-96387.4163059021i</v>
      </c>
      <c r="K465" t="str">
        <f t="shared" si="123"/>
        <v>0.0106249910940425-0.0000097072935482198i</v>
      </c>
      <c r="L465" t="str">
        <f t="shared" si="124"/>
        <v>0.0000444444444444444-11.6294546381657i</v>
      </c>
      <c r="M465" t="e">
        <f t="shared" si="125"/>
        <v>#DIV/0!</v>
      </c>
      <c r="N465">
        <f t="shared" si="126"/>
        <v>90.010770480494656</v>
      </c>
      <c r="O465">
        <f t="shared" si="127"/>
        <v>74.90907055570068</v>
      </c>
      <c r="P465" s="3">
        <f t="shared" si="128"/>
        <v>74.90907055570068</v>
      </c>
      <c r="Q465" s="3">
        <f t="shared" si="129"/>
        <v>-89.989229519505344</v>
      </c>
      <c r="R465">
        <f t="shared" si="130"/>
        <v>90.010770480494656</v>
      </c>
      <c r="S465">
        <f t="shared" si="131"/>
        <v>4.9370503537782716E-3</v>
      </c>
      <c r="T465">
        <f t="shared" si="114"/>
        <v>74.90907055570068</v>
      </c>
    </row>
    <row r="466" spans="1:20" x14ac:dyDescent="0.25">
      <c r="A466">
        <f t="shared" si="115"/>
        <v>31.138279772191343</v>
      </c>
      <c r="B466">
        <f t="shared" si="132"/>
        <v>4.9558111451226292</v>
      </c>
      <c r="C466" t="str">
        <f t="shared" si="116"/>
        <v>1.04608257773202-5543.78436432522i</v>
      </c>
      <c r="D466" t="str">
        <f t="shared" si="117"/>
        <v>3.47812499983864-3211.48122084161i</v>
      </c>
      <c r="E466" t="str">
        <f t="shared" si="118"/>
        <v>162.469536235693+0.00369890064052325i</v>
      </c>
      <c r="F466" t="str">
        <f t="shared" si="119"/>
        <v>2.42492492490988-30137.7740033226i</v>
      </c>
      <c r="G466" t="str">
        <f t="shared" si="120"/>
        <v>0.999999999993795-2.49106238175985E-06i</v>
      </c>
      <c r="H466" t="str">
        <f t="shared" si="121"/>
        <v>1129.41226210396+0.718031105574691i</v>
      </c>
      <c r="I466" t="str">
        <f t="shared" si="122"/>
        <v>68.7730439264505-96022.5309718822i</v>
      </c>
      <c r="K466" t="str">
        <f t="shared" si="123"/>
        <v>0.0106249910262286-9.74418120125084E-06i</v>
      </c>
      <c r="L466" t="str">
        <f t="shared" si="124"/>
        <v>0.0000444444444444444-11.5854300041499i</v>
      </c>
      <c r="M466" t="e">
        <f t="shared" si="125"/>
        <v>#DIV/0!</v>
      </c>
      <c r="N466">
        <f t="shared" si="126"/>
        <v>90.01081140825039</v>
      </c>
      <c r="O466">
        <f t="shared" si="127"/>
        <v>74.87612673964874</v>
      </c>
      <c r="P466" s="3">
        <f t="shared" si="128"/>
        <v>74.87612673964874</v>
      </c>
      <c r="Q466" s="3">
        <f t="shared" si="129"/>
        <v>-89.98918859174961</v>
      </c>
      <c r="R466">
        <f t="shared" si="130"/>
        <v>90.01081140825039</v>
      </c>
      <c r="S466">
        <f t="shared" si="131"/>
        <v>4.9558111451226293E-3</v>
      </c>
      <c r="T466">
        <f t="shared" si="114"/>
        <v>74.87612673964874</v>
      </c>
    </row>
    <row r="467" spans="1:20" x14ac:dyDescent="0.25">
      <c r="A467">
        <f t="shared" si="115"/>
        <v>31.256605235325669</v>
      </c>
      <c r="B467">
        <f t="shared" si="132"/>
        <v>4.974643227474095</v>
      </c>
      <c r="C467" t="str">
        <f t="shared" si="116"/>
        <v>1.04608257216591-5522.79773915482i</v>
      </c>
      <c r="D467" t="str">
        <f t="shared" si="117"/>
        <v>3.4781249998374-3199.32379061765i</v>
      </c>
      <c r="E467" t="str">
        <f t="shared" si="118"/>
        <v>162.469536230163+0.00371295647419133i</v>
      </c>
      <c r="F467" t="str">
        <f t="shared" si="119"/>
        <v>2.42492492490976-30023.6840041528i</v>
      </c>
      <c r="G467" t="str">
        <f t="shared" si="120"/>
        <v>0.999999999993747-2.50052841881042E-06i</v>
      </c>
      <c r="H467" t="str">
        <f t="shared" si="121"/>
        <v>1129.41226589136+0.720759624113648i</v>
      </c>
      <c r="I467" t="str">
        <f t="shared" si="122"/>
        <v>68.7730439810609-95659.0269542057i</v>
      </c>
      <c r="K467" t="str">
        <f t="shared" si="123"/>
        <v>0.0106249909578985-9.78120902664868E-06i</v>
      </c>
      <c r="L467" t="str">
        <f t="shared" si="124"/>
        <v>0.0000444444444444444-11.5415720304343i</v>
      </c>
      <c r="M467" t="e">
        <f t="shared" si="125"/>
        <v>#DIV/0!</v>
      </c>
      <c r="N467">
        <f t="shared" si="126"/>
        <v>90.010852491530798</v>
      </c>
      <c r="O467">
        <f t="shared" si="127"/>
        <v>74.843182923679606</v>
      </c>
      <c r="P467" s="3">
        <f t="shared" si="128"/>
        <v>74.843182923679606</v>
      </c>
      <c r="Q467" s="3">
        <f t="shared" si="129"/>
        <v>-89.989147508469202</v>
      </c>
      <c r="R467">
        <f t="shared" si="130"/>
        <v>90.010852491530798</v>
      </c>
      <c r="S467">
        <f t="shared" si="131"/>
        <v>4.9746432274740951E-3</v>
      </c>
      <c r="T467">
        <f t="shared" si="114"/>
        <v>74.843182923679606</v>
      </c>
    </row>
    <row r="468" spans="1:20" x14ac:dyDescent="0.25">
      <c r="A468">
        <f t="shared" si="115"/>
        <v>31.375380335219909</v>
      </c>
      <c r="B468">
        <f t="shared" si="132"/>
        <v>4.9935468717384968</v>
      </c>
      <c r="C468" t="str">
        <f t="shared" si="116"/>
        <v>1.04608256655735-5501.89056128404i</v>
      </c>
      <c r="D468" t="str">
        <f t="shared" si="117"/>
        <v>3.47812499983617-3187.21238374052i</v>
      </c>
      <c r="E468" t="str">
        <f t="shared" si="118"/>
        <v>162.469536224592+0.00372706572015532i</v>
      </c>
      <c r="F468" t="str">
        <f t="shared" si="119"/>
        <v>2.42492492490965-29910.0259057571i</v>
      </c>
      <c r="G468" t="str">
        <f t="shared" si="120"/>
        <v>0.9999999999937-2.51003042680178E-06i</v>
      </c>
      <c r="H468" t="str">
        <f t="shared" si="121"/>
        <v>1129.41226970761+0.723498511026935i</v>
      </c>
      <c r="I468" t="str">
        <f t="shared" si="122"/>
        <v>68.7730440360887-95296.8990237479i</v>
      </c>
      <c r="K468" t="str">
        <f t="shared" si="123"/>
        <v>0.010624990889048-9.81837755706021E-06i</v>
      </c>
      <c r="L468" t="str">
        <f t="shared" si="124"/>
        <v>0.0000444444444444444-11.4978800861071i</v>
      </c>
      <c r="M468" t="e">
        <f t="shared" si="125"/>
        <v>#DIV/0!</v>
      </c>
      <c r="N468">
        <f t="shared" si="126"/>
        <v>90.010893730926867</v>
      </c>
      <c r="O468">
        <f t="shared" si="127"/>
        <v>74.810239107793862</v>
      </c>
      <c r="P468" s="3">
        <f t="shared" si="128"/>
        <v>74.810239107793862</v>
      </c>
      <c r="Q468" s="3">
        <f t="shared" si="129"/>
        <v>-89.989106269073133</v>
      </c>
      <c r="R468">
        <f t="shared" si="130"/>
        <v>90.010893730926867</v>
      </c>
      <c r="S468">
        <f t="shared" si="131"/>
        <v>4.9935468717384971E-3</v>
      </c>
      <c r="T468">
        <f t="shared" si="114"/>
        <v>74.810239107793862</v>
      </c>
    </row>
    <row r="469" spans="1:20" x14ac:dyDescent="0.25">
      <c r="A469">
        <f t="shared" si="115"/>
        <v>31.494606780493747</v>
      </c>
      <c r="B469">
        <f t="shared" si="132"/>
        <v>5.0125223498511033</v>
      </c>
      <c r="C469" t="str">
        <f t="shared" si="116"/>
        <v>1.04608256090597-5481.0625299561i</v>
      </c>
      <c r="D469" t="str">
        <f t="shared" si="117"/>
        <v>3.47812499983491-3175.14682598356i</v>
      </c>
      <c r="E469" t="str">
        <f t="shared" si="118"/>
        <v>162.469536218979+0.00374122858138361i</v>
      </c>
      <c r="F469" t="str">
        <f t="shared" si="119"/>
        <v>2.42492492490954-29796.7980731256i</v>
      </c>
      <c r="G469" t="str">
        <f t="shared" si="120"/>
        <v>0.999999999993652-2.51956854242351E-06i</v>
      </c>
      <c r="H469" t="str">
        <f t="shared" si="121"/>
        <v>1129.41227355292+0.726247805714414i</v>
      </c>
      <c r="I469" t="str">
        <f t="shared" si="122"/>
        <v>68.7730440915365-94936.1419711763i</v>
      </c>
      <c r="K469" t="str">
        <f t="shared" si="123"/>
        <v>0.0106249908196732-9.85568732715625E-06i</v>
      </c>
      <c r="L469" t="str">
        <f t="shared" si="124"/>
        <v>0.0000444444444444444-11.454353542645i</v>
      </c>
      <c r="M469" t="e">
        <f t="shared" si="125"/>
        <v>#DIV/0!</v>
      </c>
      <c r="N469">
        <f t="shared" si="126"/>
        <v>90.010935127031814</v>
      </c>
      <c r="O469">
        <f t="shared" si="127"/>
        <v>74.777295291992147</v>
      </c>
      <c r="P469" s="3">
        <f t="shared" si="128"/>
        <v>74.777295291992147</v>
      </c>
      <c r="Q469" s="3">
        <f t="shared" si="129"/>
        <v>-89.989064872968186</v>
      </c>
      <c r="R469">
        <f t="shared" si="130"/>
        <v>90.010935127031814</v>
      </c>
      <c r="S469">
        <f t="shared" si="131"/>
        <v>5.0125223498511031E-3</v>
      </c>
      <c r="T469">
        <f t="shared" si="114"/>
        <v>74.777295291992147</v>
      </c>
    </row>
    <row r="470" spans="1:20" x14ac:dyDescent="0.25">
      <c r="A470">
        <f t="shared" si="115"/>
        <v>31.614286286259624</v>
      </c>
      <c r="B470">
        <f t="shared" si="132"/>
        <v>5.0315699347805376</v>
      </c>
      <c r="C470" t="str">
        <f t="shared" si="116"/>
        <v>1.04608255521175-5460.31334555277i</v>
      </c>
      <c r="D470" t="str">
        <f t="shared" si="117"/>
        <v>3.47812499983367-3163.12694377965i</v>
      </c>
      <c r="E470" t="str">
        <f t="shared" si="118"/>
        <v>162.469536213323+0.00375544526161745i</v>
      </c>
      <c r="F470" t="str">
        <f t="shared" si="119"/>
        <v>2.42492492490941-29683.9988774378i</v>
      </c>
      <c r="G470" t="str">
        <f t="shared" si="120"/>
        <v>0.999999999993603-2.52914290288459E-06i</v>
      </c>
      <c r="H470" t="str">
        <f t="shared" si="121"/>
        <v>1129.41227742751+0.729007547725645i</v>
      </c>
      <c r="I470" t="str">
        <f t="shared" si="122"/>
        <v>68.7730441474051-94576.750606879i</v>
      </c>
      <c r="K470" t="str">
        <f t="shared" si="123"/>
        <v>0.0106249907497702-9.89313887363909E-06i</v>
      </c>
      <c r="L470" t="str">
        <f t="shared" si="124"/>
        <v>0.0000444444444444444-11.4109917739042i</v>
      </c>
      <c r="M470" t="e">
        <f t="shared" si="125"/>
        <v>#DIV/0!</v>
      </c>
      <c r="N470">
        <f t="shared" si="126"/>
        <v>90.010976680441132</v>
      </c>
      <c r="O470">
        <f t="shared" si="127"/>
        <v>74.744351476275085</v>
      </c>
      <c r="P470" s="3">
        <f t="shared" si="128"/>
        <v>74.744351476275085</v>
      </c>
      <c r="Q470" s="3">
        <f t="shared" si="129"/>
        <v>-89.989023319558868</v>
      </c>
      <c r="R470">
        <f t="shared" si="130"/>
        <v>90.010976680441132</v>
      </c>
      <c r="S470">
        <f t="shared" si="131"/>
        <v>5.0315699347805373E-3</v>
      </c>
      <c r="T470">
        <f t="shared" si="114"/>
        <v>74.744351476275085</v>
      </c>
    </row>
    <row r="471" spans="1:20" x14ac:dyDescent="0.25">
      <c r="A471">
        <f t="shared" si="115"/>
        <v>31.734420574147411</v>
      </c>
      <c r="B471">
        <f t="shared" si="132"/>
        <v>5.0506899005327037</v>
      </c>
      <c r="C471" t="str">
        <f t="shared" si="116"/>
        <v>1.04608254947413-5439.64270959012i</v>
      </c>
      <c r="D471" t="str">
        <f t="shared" si="117"/>
        <v>3.47812499983239-3151.15256421877i</v>
      </c>
      <c r="E471" t="str">
        <f t="shared" si="118"/>
        <v>162.469536207624+0.0037697159653688i</v>
      </c>
      <c r="F471" t="str">
        <f t="shared" si="119"/>
        <v>2.4249249249093-29571.6266960396i</v>
      </c>
      <c r="G471" t="str">
        <f t="shared" si="120"/>
        <v>0.999999999993555-2.53875364591543E-06i</v>
      </c>
      <c r="H471" t="str">
        <f t="shared" si="121"/>
        <v>1129.4122813316+0.73177777676051i</v>
      </c>
      <c r="I471" t="str">
        <f t="shared" si="122"/>
        <v>68.7730442036986-94218.719760891i</v>
      </c>
      <c r="K471" t="str">
        <f t="shared" si="123"/>
        <v>0.010624990679335-9.93073273525065E-06i</v>
      </c>
      <c r="L471" t="str">
        <f t="shared" si="124"/>
        <v>0.0000444444444444444-11.367794156111i</v>
      </c>
      <c r="M471" t="e">
        <f t="shared" si="125"/>
        <v>#DIV/0!</v>
      </c>
      <c r="N471">
        <f t="shared" si="126"/>
        <v>90.011018391752586</v>
      </c>
      <c r="O471">
        <f t="shared" si="127"/>
        <v>74.711407660643403</v>
      </c>
      <c r="P471" s="3">
        <f t="shared" si="128"/>
        <v>74.711407660643403</v>
      </c>
      <c r="Q471" s="3">
        <f t="shared" si="129"/>
        <v>-89.988981608247414</v>
      </c>
      <c r="R471">
        <f t="shared" si="130"/>
        <v>90.011018391752586</v>
      </c>
      <c r="S471">
        <f t="shared" si="131"/>
        <v>5.0506899005327037E-3</v>
      </c>
      <c r="T471">
        <f t="shared" si="114"/>
        <v>74.711407660643403</v>
      </c>
    </row>
    <row r="472" spans="1:20" x14ac:dyDescent="0.25">
      <c r="A472">
        <f t="shared" si="115"/>
        <v>31.855011372329169</v>
      </c>
      <c r="B472">
        <f t="shared" si="132"/>
        <v>5.0698825221547281</v>
      </c>
      <c r="C472" t="str">
        <f t="shared" si="116"/>
        <v>1.04608254369276-5419.05032471399i</v>
      </c>
      <c r="D472" t="str">
        <f t="shared" si="117"/>
        <v>3.47812499983111-3139.22351504545i</v>
      </c>
      <c r="E472" t="str">
        <f t="shared" si="118"/>
        <v>162.46953620188+0.00378404089792919i</v>
      </c>
      <c r="F472" t="str">
        <f t="shared" si="119"/>
        <v>2.42492492490917-29459.6799124192i</v>
      </c>
      <c r="G472" t="str">
        <f t="shared" si="120"/>
        <v>0.999999999993506-2.54840090976978E-06i</v>
      </c>
      <c r="H472" t="str">
        <f t="shared" si="121"/>
        <v>1129.41228526541+0.73455853266977i</v>
      </c>
      <c r="I472" t="str">
        <f t="shared" si="122"/>
        <v>68.7730442604218-93862.0442828173i</v>
      </c>
      <c r="K472" t="str">
        <f t="shared" si="123"/>
        <v>0.0106249906083634-9.96846945277989E-06i</v>
      </c>
      <c r="L472" t="str">
        <f t="shared" si="124"/>
        <v>0.0000444444444444444-11.3247600678531i</v>
      </c>
      <c r="M472" t="e">
        <f t="shared" si="125"/>
        <v>#DIV/0!</v>
      </c>
      <c r="N472">
        <f t="shared" si="126"/>
        <v>90.011060261566129</v>
      </c>
      <c r="O472">
        <f t="shared" si="127"/>
        <v>74.678463845097554</v>
      </c>
      <c r="P472" s="3">
        <f t="shared" si="128"/>
        <v>74.678463845097554</v>
      </c>
      <c r="Q472" s="3">
        <f t="shared" si="129"/>
        <v>-89.988939738433871</v>
      </c>
      <c r="R472">
        <f t="shared" si="130"/>
        <v>90.011060261566129</v>
      </c>
      <c r="S472">
        <f t="shared" si="131"/>
        <v>5.0698825221547278E-3</v>
      </c>
      <c r="T472">
        <f t="shared" si="114"/>
        <v>74.678463845097554</v>
      </c>
    </row>
    <row r="473" spans="1:20" x14ac:dyDescent="0.25">
      <c r="A473">
        <f t="shared" si="115"/>
        <v>31.976060415544023</v>
      </c>
      <c r="B473">
        <f t="shared" si="132"/>
        <v>5.0891480757389163</v>
      </c>
      <c r="C473" t="str">
        <f t="shared" si="116"/>
        <v>1.04608253786743-5398.53589469615i</v>
      </c>
      <c r="D473" t="str">
        <f t="shared" si="117"/>
        <v>3.47812499982983-3127.33962465631i</v>
      </c>
      <c r="E473" t="str">
        <f t="shared" si="118"/>
        <v>162.469536196094+0.00379842026536933i</v>
      </c>
      <c r="F473" t="str">
        <f t="shared" si="119"/>
        <v>2.42492492490906-29348.1569161848i</v>
      </c>
      <c r="G473" t="str">
        <f t="shared" si="120"/>
        <v>0.999999999993456-2.55808483322678E-06i</v>
      </c>
      <c r="H473" t="str">
        <f t="shared" si="121"/>
        <v>1129.41228922919+0.737349855455568i</v>
      </c>
      <c r="I473" t="str">
        <f t="shared" si="122"/>
        <v>68.7730443175766-93506.719041764i</v>
      </c>
      <c r="K473" t="str">
        <f t="shared" si="123"/>
        <v>0.0106249905368514-0.0000100063495690705i</v>
      </c>
      <c r="L473" t="str">
        <f t="shared" si="124"/>
        <v>0.0000444444444444444-11.2818888900709i</v>
      </c>
      <c r="M473" t="e">
        <f t="shared" si="125"/>
        <v>#DIV/0!</v>
      </c>
      <c r="N473">
        <f t="shared" si="126"/>
        <v>90.011102290484146</v>
      </c>
      <c r="O473">
        <f t="shared" si="127"/>
        <v>74.645520029638419</v>
      </c>
      <c r="P473" s="3">
        <f t="shared" si="128"/>
        <v>74.645520029638419</v>
      </c>
      <c r="Q473" s="3">
        <f t="shared" si="129"/>
        <v>-89.988897709515854</v>
      </c>
      <c r="R473">
        <f t="shared" si="130"/>
        <v>90.011102290484146</v>
      </c>
      <c r="S473">
        <f t="shared" si="131"/>
        <v>5.0891480757389159E-3</v>
      </c>
      <c r="T473">
        <f t="shared" si="114"/>
        <v>74.645520029638419</v>
      </c>
    </row>
    <row r="474" spans="1:20" x14ac:dyDescent="0.25">
      <c r="A474">
        <f t="shared" si="115"/>
        <v>32.097569445123092</v>
      </c>
      <c r="B474">
        <f t="shared" si="132"/>
        <v>5.1084868384267246</v>
      </c>
      <c r="C474" t="str">
        <f t="shared" si="116"/>
        <v>1.04608253199774-5378.09912442957i</v>
      </c>
      <c r="D474" t="str">
        <f t="shared" si="117"/>
        <v>3.47812499982854-3115.50072209758i</v>
      </c>
      <c r="E474" t="str">
        <f t="shared" si="118"/>
        <v>162.469536190264+0.00381285427454222i</v>
      </c>
      <c r="F474" t="str">
        <f t="shared" si="119"/>
        <v>2.42492492490893-29237.0561030404i</v>
      </c>
      <c r="G474" t="str">
        <f t="shared" si="120"/>
        <v>0.999999999993406-2.56780555559292E-06i</v>
      </c>
      <c r="H474" t="str">
        <f t="shared" si="121"/>
        <v>1129.41229322314+0.740151785272086i</v>
      </c>
      <c r="I474" t="str">
        <f t="shared" si="122"/>
        <v>68.7730443751659-93152.7389262553i</v>
      </c>
      <c r="K474" t="str">
        <f t="shared" si="123"/>
        <v>0.0106249904647949-0.0000100443736290291i</v>
      </c>
      <c r="L474" t="str">
        <f t="shared" si="124"/>
        <v>0.0000444444444444444-11.2391800060479i</v>
      </c>
      <c r="M474" t="e">
        <f t="shared" si="125"/>
        <v>#DIV/0!</v>
      </c>
      <c r="N474">
        <f t="shared" si="126"/>
        <v>90.011144479111152</v>
      </c>
      <c r="O474">
        <f t="shared" si="127"/>
        <v>74.612576214266554</v>
      </c>
      <c r="P474" s="3">
        <f t="shared" si="128"/>
        <v>74.612576214266554</v>
      </c>
      <c r="Q474" s="3">
        <f t="shared" si="129"/>
        <v>-89.988855520888848</v>
      </c>
      <c r="R474">
        <f t="shared" si="130"/>
        <v>90.011144479111152</v>
      </c>
      <c r="S474">
        <f t="shared" si="131"/>
        <v>5.1084868384267245E-3</v>
      </c>
      <c r="T474">
        <f t="shared" si="114"/>
        <v>74.612576214266554</v>
      </c>
    </row>
    <row r="475" spans="1:20" x14ac:dyDescent="0.25">
      <c r="A475">
        <f t="shared" si="115"/>
        <v>32.219540209014561</v>
      </c>
      <c r="B475">
        <f t="shared" si="132"/>
        <v>5.1278990884127467</v>
      </c>
      <c r="C475" t="str">
        <f t="shared" si="116"/>
        <v>1.04608252608326-5357.73971992441i</v>
      </c>
      <c r="D475" t="str">
        <f t="shared" si="117"/>
        <v>3.47812499982722-3103.70663706269i</v>
      </c>
      <c r="E475" t="str">
        <f t="shared" si="118"/>
        <v>162.469536184389+0.00382734313309001i</v>
      </c>
      <c r="F475" t="str">
        <f t="shared" si="119"/>
        <v>2.42492492490881-29126.3758747637i</v>
      </c>
      <c r="G475" t="str">
        <f t="shared" si="120"/>
        <v>0.999999999993356-2.57756321670404E-06i</v>
      </c>
      <c r="H475" t="str">
        <f t="shared" si="121"/>
        <v>1129.4122972475+0.742964362426111i</v>
      </c>
      <c r="I475" t="str">
        <f t="shared" si="122"/>
        <v>68.7730444331954-92800.0988441698i</v>
      </c>
      <c r="K475" t="str">
        <f t="shared" si="123"/>
        <v>0.0106249903921897-0.0000100825421796329i</v>
      </c>
      <c r="L475" t="str">
        <f t="shared" si="124"/>
        <v>0.0000444444444444444-11.1966328014025i</v>
      </c>
      <c r="M475" t="e">
        <f t="shared" si="125"/>
        <v>#DIV/0!</v>
      </c>
      <c r="N475">
        <f t="shared" si="126"/>
        <v>90.011186828054079</v>
      </c>
      <c r="O475">
        <f t="shared" si="127"/>
        <v>74.579632398982554</v>
      </c>
      <c r="P475" s="3">
        <f t="shared" si="128"/>
        <v>74.579632398982554</v>
      </c>
      <c r="Q475" s="3">
        <f t="shared" si="129"/>
        <v>-89.988813171945921</v>
      </c>
      <c r="R475">
        <f t="shared" si="130"/>
        <v>90.011186828054079</v>
      </c>
      <c r="S475">
        <f t="shared" si="131"/>
        <v>5.1278990884127467E-3</v>
      </c>
      <c r="T475">
        <f t="shared" si="114"/>
        <v>74.579632398982554</v>
      </c>
    </row>
    <row r="476" spans="1:20" x14ac:dyDescent="0.25">
      <c r="A476">
        <f t="shared" si="115"/>
        <v>32.341974461808817</v>
      </c>
      <c r="B476">
        <f t="shared" si="132"/>
        <v>5.1473851049487154</v>
      </c>
      <c r="C476" t="str">
        <f t="shared" si="116"/>
        <v>1.04608252012387-5337.4573883039i</v>
      </c>
      <c r="D476" t="str">
        <f t="shared" si="117"/>
        <v>3.47812499982592-3091.95719988978i</v>
      </c>
      <c r="E476" t="str">
        <f t="shared" si="118"/>
        <v>162.469536178469+0.00384188704944088i</v>
      </c>
      <c r="F476" t="str">
        <f t="shared" si="119"/>
        <v>2.42492492490869-29016.1146391825i</v>
      </c>
      <c r="G476" t="str">
        <f t="shared" si="120"/>
        <v>0.999999999993306-2.58735795692739E-06i</v>
      </c>
      <c r="H476" t="str">
        <f t="shared" si="121"/>
        <v>1129.41230130251+0.745787627377531i</v>
      </c>
      <c r="I476" t="str">
        <f t="shared" si="122"/>
        <v>68.773044491665-92448.7937226622i</v>
      </c>
      <c r="K476" t="str">
        <f t="shared" si="123"/>
        <v>0.0106249903190317-0.0000101208557699371i</v>
      </c>
      <c r="L476" t="str">
        <f t="shared" si="124"/>
        <v>0.0000444444444444444-11.1542466640791i</v>
      </c>
      <c r="M476" t="e">
        <f t="shared" si="125"/>
        <v>#DIV/0!</v>
      </c>
      <c r="N476">
        <f t="shared" si="126"/>
        <v>90.011229337922103</v>
      </c>
      <c r="O476">
        <f t="shared" si="127"/>
        <v>74.546688583787258</v>
      </c>
      <c r="P476" s="3">
        <f t="shared" si="128"/>
        <v>74.546688583787258</v>
      </c>
      <c r="Q476" s="3">
        <f t="shared" si="129"/>
        <v>-89.988770662077897</v>
      </c>
      <c r="R476">
        <f t="shared" si="130"/>
        <v>90.011229337922103</v>
      </c>
      <c r="S476">
        <f t="shared" si="131"/>
        <v>5.1473851049487155E-3</v>
      </c>
      <c r="T476">
        <f t="shared" si="114"/>
        <v>74.546688583787258</v>
      </c>
    </row>
    <row r="477" spans="1:20" x14ac:dyDescent="0.25">
      <c r="A477">
        <f t="shared" si="115"/>
        <v>32.464873964763697</v>
      </c>
      <c r="B477">
        <f t="shared" si="132"/>
        <v>5.1669451683475209</v>
      </c>
      <c r="C477" t="str">
        <f t="shared" si="116"/>
        <v>1.04608251411909-5317.25183779978i</v>
      </c>
      <c r="D477" t="str">
        <f t="shared" si="117"/>
        <v>3.47812499982459-3080.25224155922i</v>
      </c>
      <c r="E477" t="str">
        <f t="shared" si="118"/>
        <v>162.469536172504+0.00385648623281731i</v>
      </c>
      <c r="F477" t="str">
        <f t="shared" si="119"/>
        <v>2.42492492490857-28906.2708101517i</v>
      </c>
      <c r="G477" t="str">
        <f t="shared" si="120"/>
        <v>0.999999999993255-2.59718991716358E-06i</v>
      </c>
      <c r="H477" t="str">
        <f t="shared" si="121"/>
        <v>1129.41230538839+0.748621620740058i</v>
      </c>
      <c r="I477" t="str">
        <f t="shared" si="122"/>
        <v>68.7730445505803-92098.8185080888i</v>
      </c>
      <c r="K477" t="str">
        <f t="shared" si="123"/>
        <v>0.0106249902453166-0.0000101593149510837i</v>
      </c>
      <c r="L477" t="str">
        <f t="shared" si="124"/>
        <v>0.0000444444444444444-11.1120209843386i</v>
      </c>
      <c r="M477" t="e">
        <f t="shared" si="125"/>
        <v>#DIV/0!</v>
      </c>
      <c r="N477">
        <f t="shared" si="126"/>
        <v>90.011272009326717</v>
      </c>
      <c r="O477">
        <f t="shared" si="127"/>
        <v>74.513744768681136</v>
      </c>
      <c r="P477" s="3">
        <f t="shared" si="128"/>
        <v>74.513744768681136</v>
      </c>
      <c r="Q477" s="3">
        <f t="shared" si="129"/>
        <v>-89.988727990673283</v>
      </c>
      <c r="R477">
        <f t="shared" si="130"/>
        <v>90.011272009326717</v>
      </c>
      <c r="S477">
        <f t="shared" si="131"/>
        <v>5.1669451683475209E-3</v>
      </c>
      <c r="T477">
        <f t="shared" si="114"/>
        <v>74.513744768681136</v>
      </c>
    </row>
    <row r="478" spans="1:20" x14ac:dyDescent="0.25">
      <c r="A478">
        <f t="shared" si="115"/>
        <v>32.5882404858298</v>
      </c>
      <c r="B478">
        <f t="shared" si="132"/>
        <v>5.1865795599872415</v>
      </c>
      <c r="C478" t="str">
        <f t="shared" si="116"/>
        <v>1.04608250806843-5297.12277774849i</v>
      </c>
      <c r="D478" t="str">
        <f t="shared" si="117"/>
        <v>3.47812499982324-3068.59159369127i</v>
      </c>
      <c r="E478" t="str">
        <f t="shared" si="118"/>
        <v>162.469536166494+0.0038711408932333i</v>
      </c>
      <c r="F478" t="str">
        <f t="shared" si="119"/>
        <v>2.42492492490844-28796.842807531i</v>
      </c>
      <c r="G478" t="str">
        <f t="shared" si="120"/>
        <v>0.999999999993203-2.60705923884866E-06i</v>
      </c>
      <c r="H478" t="str">
        <f t="shared" si="121"/>
        <v>1129.41230950539+0.751466383281715i</v>
      </c>
      <c r="I478" t="str">
        <f t="shared" si="122"/>
        <v>68.7730446099459-91750.16816594i</v>
      </c>
      <c r="K478" t="str">
        <f t="shared" si="123"/>
        <v>0.0106249901710402-0.0000101979202763089i</v>
      </c>
      <c r="L478" t="str">
        <f t="shared" si="124"/>
        <v>0.0000444444444444444-11.0699551547505i</v>
      </c>
      <c r="M478" t="e">
        <f t="shared" si="125"/>
        <v>#DIV/0!</v>
      </c>
      <c r="N478">
        <f t="shared" si="126"/>
        <v>90.011314842881774</v>
      </c>
      <c r="O478">
        <f t="shared" si="127"/>
        <v>74.480800953665025</v>
      </c>
      <c r="P478" s="3">
        <f t="shared" si="128"/>
        <v>74.480800953665025</v>
      </c>
      <c r="Q478" s="3">
        <f t="shared" si="129"/>
        <v>-89.988685157118226</v>
      </c>
      <c r="R478">
        <f t="shared" si="130"/>
        <v>90.011314842881774</v>
      </c>
      <c r="S478">
        <f t="shared" si="131"/>
        <v>5.1865795599872417E-3</v>
      </c>
      <c r="T478">
        <f t="shared" si="114"/>
        <v>74.480800953665025</v>
      </c>
    </row>
    <row r="479" spans="1:20" x14ac:dyDescent="0.25">
      <c r="A479">
        <f t="shared" si="115"/>
        <v>32.712075799675951</v>
      </c>
      <c r="B479">
        <f t="shared" si="132"/>
        <v>5.2062885623151933</v>
      </c>
      <c r="C479" t="str">
        <f t="shared" si="116"/>
        <v>1.0460825019719-5277.06991858677i</v>
      </c>
      <c r="D479" t="str">
        <f t="shared" si="117"/>
        <v>3.4781249998219-3056.9750885436i</v>
      </c>
      <c r="E479" t="str">
        <f t="shared" si="118"/>
        <v>162.469536160438+0.00388585124150506i</v>
      </c>
      <c r="F479" t="str">
        <f t="shared" si="119"/>
        <v>2.42492492490831-28687.8290571619i</v>
      </c>
      <c r="G479" t="str">
        <f t="shared" si="120"/>
        <v>0.999999999993151-2.61696606395616E-06i</v>
      </c>
      <c r="H479" t="str">
        <f t="shared" si="121"/>
        <v>1129.41231365373+0.754321955925375i</v>
      </c>
      <c r="I479" t="str">
        <f t="shared" si="122"/>
        <v>68.7730446697606-91402.8376807624i</v>
      </c>
      <c r="K479" t="str">
        <f t="shared" si="123"/>
        <v>0.0106249900961983-0.0000102366723009505i</v>
      </c>
      <c r="L479" t="str">
        <f t="shared" si="124"/>
        <v>0.0000444444444444444-11.0280485701838i</v>
      </c>
      <c r="M479" t="e">
        <f t="shared" si="125"/>
        <v>#DIV/0!</v>
      </c>
      <c r="N479">
        <f t="shared" si="126"/>
        <v>90.011357839203384</v>
      </c>
      <c r="O479">
        <f t="shared" si="127"/>
        <v>74.447857138739607</v>
      </c>
      <c r="P479" s="3">
        <f t="shared" si="128"/>
        <v>74.447857138739607</v>
      </c>
      <c r="Q479" s="3">
        <f t="shared" si="129"/>
        <v>-89.988642160796616</v>
      </c>
      <c r="R479">
        <f t="shared" si="130"/>
        <v>90.011357839203384</v>
      </c>
      <c r="S479">
        <f t="shared" si="131"/>
        <v>5.2062885623151934E-3</v>
      </c>
      <c r="T479">
        <f t="shared" si="114"/>
        <v>74.447857138739607</v>
      </c>
    </row>
    <row r="480" spans="1:20" x14ac:dyDescent="0.25">
      <c r="A480">
        <f t="shared" si="115"/>
        <v>32.836381687714727</v>
      </c>
      <c r="B480">
        <f t="shared" si="132"/>
        <v>5.2260724588519913</v>
      </c>
      <c r="C480" t="str">
        <f t="shared" si="116"/>
        <v>1.04608249582885-5257.09297184741i</v>
      </c>
      <c r="D480" t="str">
        <f t="shared" si="117"/>
        <v>3.47812499982056-3045.40255900888i</v>
      </c>
      <c r="E480" t="str">
        <f t="shared" si="118"/>
        <v>162.469536154336+0.00390061748924713i</v>
      </c>
      <c r="F480" t="str">
        <f t="shared" si="119"/>
        <v>2.42492492490819-28579.2279908451i</v>
      </c>
      <c r="G480" t="str">
        <f t="shared" si="120"/>
        <v>0.999999999993099-2.62691053499905E-06i</v>
      </c>
      <c r="H480" t="str">
        <f t="shared" si="121"/>
        <v>1129.41231783367+0.757188379749536i</v>
      </c>
      <c r="I480" t="str">
        <f t="shared" si="122"/>
        <v>68.7730447300331-91056.8220560923i</v>
      </c>
      <c r="K480" t="str">
        <f t="shared" si="123"/>
        <v>0.0106249900207864-0.0000102755715824572i</v>
      </c>
      <c r="L480" t="str">
        <f t="shared" si="124"/>
        <v>0.0000444444444444444-10.9863006277982i</v>
      </c>
      <c r="M480" t="e">
        <f t="shared" si="125"/>
        <v>#DIV/0!</v>
      </c>
      <c r="N480">
        <f t="shared" si="126"/>
        <v>90.011400998910119</v>
      </c>
      <c r="O480">
        <f t="shared" si="127"/>
        <v>74.414913323905438</v>
      </c>
      <c r="P480" s="3">
        <f t="shared" si="128"/>
        <v>74.414913323905438</v>
      </c>
      <c r="Q480" s="3">
        <f t="shared" si="129"/>
        <v>-89.988599001089881</v>
      </c>
      <c r="R480">
        <f t="shared" si="130"/>
        <v>90.011400998910119</v>
      </c>
      <c r="S480">
        <f t="shared" si="131"/>
        <v>5.2260724588519911E-3</v>
      </c>
      <c r="T480">
        <f t="shared" si="114"/>
        <v>74.414913323905438</v>
      </c>
    </row>
    <row r="481" spans="1:20" x14ac:dyDescent="0.25">
      <c r="A481">
        <f t="shared" si="115"/>
        <v>32.961159938128041</v>
      </c>
      <c r="B481">
        <f t="shared" si="132"/>
        <v>5.2459315341956287</v>
      </c>
      <c r="C481" t="str">
        <f t="shared" si="116"/>
        <v>1.04608248963898-5237.19165015543i</v>
      </c>
      <c r="D481" t="str">
        <f t="shared" si="117"/>
        <v>3.47812499981918-3033.87383861239i</v>
      </c>
      <c r="E481" t="str">
        <f t="shared" si="118"/>
        <v>162.469536148187+0.00391543984888027i</v>
      </c>
      <c r="F481" t="str">
        <f t="shared" si="119"/>
        <v>2.42492492490807-28471.0380463176i</v>
      </c>
      <c r="G481" t="str">
        <f t="shared" si="120"/>
        <v>0.999999999993047-2.63689279503191E-06i</v>
      </c>
      <c r="H481" t="str">
        <f t="shared" si="121"/>
        <v>1129.41232204542+0.760065695988709i</v>
      </c>
      <c r="I481" t="str">
        <f t="shared" si="122"/>
        <v>68.773044790764-90712.1163143758i</v>
      </c>
      <c r="K481" t="str">
        <f t="shared" si="123"/>
        <v>0.0106249899448004-0.0000103146186803957i</v>
      </c>
      <c r="L481" t="str">
        <f t="shared" si="124"/>
        <v>0.0000444444444444444-10.9447107270354i</v>
      </c>
      <c r="M481" t="e">
        <f t="shared" si="125"/>
        <v>#DIV/0!</v>
      </c>
      <c r="N481">
        <f t="shared" si="126"/>
        <v>90.011444322622793</v>
      </c>
      <c r="O481">
        <f t="shared" si="127"/>
        <v>74.381969509163369</v>
      </c>
      <c r="P481" s="3">
        <f t="shared" si="128"/>
        <v>74.381969509163369</v>
      </c>
      <c r="Q481" s="3">
        <f t="shared" si="129"/>
        <v>-89.988555677377207</v>
      </c>
      <c r="R481">
        <f t="shared" si="130"/>
        <v>90.011444322622793</v>
      </c>
      <c r="S481">
        <f t="shared" si="131"/>
        <v>5.2459315341956284E-3</v>
      </c>
      <c r="T481">
        <f t="shared" si="114"/>
        <v>74.381969509163369</v>
      </c>
    </row>
    <row r="482" spans="1:20" x14ac:dyDescent="0.25">
      <c r="A482">
        <f t="shared" si="115"/>
        <v>33.086412345892924</v>
      </c>
      <c r="B482">
        <f t="shared" si="132"/>
        <v>5.2658660740255723</v>
      </c>
      <c r="C482" t="str">
        <f t="shared" si="116"/>
        <v>1.04608248340204-5217.36566722361i</v>
      </c>
      <c r="D482" t="str">
        <f t="shared" si="117"/>
        <v>3.4781249998178-3022.38876150961i</v>
      </c>
      <c r="E482" t="str">
        <f t="shared" si="118"/>
        <v>162.469536141992+0.00393031853363079i</v>
      </c>
      <c r="F482" t="str">
        <f t="shared" si="119"/>
        <v>2.42492492490794-28363.2576672308i</v>
      </c>
      <c r="G482" t="str">
        <f t="shared" si="120"/>
        <v>0.999999999992994-2.64691298765289E-06i</v>
      </c>
      <c r="H482" t="str">
        <f t="shared" si="121"/>
        <v>1129.41232628925+0.762953946034115i</v>
      </c>
      <c r="I482" t="str">
        <f t="shared" si="122"/>
        <v>68.7730448519567-90368.7154969075i</v>
      </c>
      <c r="K482" t="str">
        <f t="shared" si="123"/>
        <v>0.0106249898682358-0.0000103538141564586i</v>
      </c>
      <c r="L482" t="str">
        <f t="shared" si="124"/>
        <v>0.0000444444444444444-10.9032782696109i</v>
      </c>
      <c r="M482" t="e">
        <f t="shared" si="125"/>
        <v>#DIV/0!</v>
      </c>
      <c r="N482">
        <f t="shared" si="126"/>
        <v>90.011487810964624</v>
      </c>
      <c r="O482">
        <f t="shared" si="127"/>
        <v>74.349025694514083</v>
      </c>
      <c r="P482" s="3">
        <f t="shared" si="128"/>
        <v>74.349025694514083</v>
      </c>
      <c r="Q482" s="3">
        <f t="shared" si="129"/>
        <v>-89.988512189035376</v>
      </c>
      <c r="R482">
        <f t="shared" si="130"/>
        <v>90.011487810964624</v>
      </c>
      <c r="S482">
        <f t="shared" si="131"/>
        <v>5.2658660740255723E-3</v>
      </c>
      <c r="T482">
        <f t="shared" si="114"/>
        <v>74.349025694514083</v>
      </c>
    </row>
    <row r="483" spans="1:20" x14ac:dyDescent="0.25">
      <c r="A483">
        <f t="shared" si="115"/>
        <v>33.212140712807319</v>
      </c>
      <c r="B483">
        <f t="shared" si="132"/>
        <v>5.2858763651068692</v>
      </c>
      <c r="C483" t="str">
        <f t="shared" si="116"/>
        <v>1.04608247711764-5197.61473784845i</v>
      </c>
      <c r="D483" t="str">
        <f t="shared" si="117"/>
        <v>3.47812499981643-3010.94716248385i</v>
      </c>
      <c r="E483" t="str">
        <f t="shared" si="118"/>
        <v>162.46953613575+0.00394525375753591i</v>
      </c>
      <c r="F483" t="str">
        <f t="shared" si="119"/>
        <v>2.42492492490781-28255.8853031277i</v>
      </c>
      <c r="G483" t="str">
        <f t="shared" si="120"/>
        <v>0.999999999992941-2.65697125700583E-06i</v>
      </c>
      <c r="H483" t="str">
        <f t="shared" si="121"/>
        <v>1129.4123305654+0.765853171434286i</v>
      </c>
      <c r="I483" t="str">
        <f t="shared" si="122"/>
        <v>68.7730449136159-90026.6146637508i</v>
      </c>
      <c r="K483" t="str">
        <f t="shared" si="123"/>
        <v>0.0106249897910881-0.0000103931585744731i</v>
      </c>
      <c r="L483" t="str">
        <f t="shared" si="124"/>
        <v>0.0000444444444444444-10.8620026595048i</v>
      </c>
      <c r="M483" t="e">
        <f t="shared" si="125"/>
        <v>#DIV/0!</v>
      </c>
      <c r="N483">
        <f t="shared" si="126"/>
        <v>90.011531464561173</v>
      </c>
      <c r="O483">
        <f t="shared" si="127"/>
        <v>74.316081879958119</v>
      </c>
      <c r="P483" s="3">
        <f t="shared" si="128"/>
        <v>74.316081879958119</v>
      </c>
      <c r="Q483" s="3">
        <f t="shared" si="129"/>
        <v>-89.988468535438827</v>
      </c>
      <c r="R483">
        <f t="shared" si="130"/>
        <v>90.011531464561173</v>
      </c>
      <c r="S483">
        <f t="shared" si="131"/>
        <v>5.2858763651068693E-3</v>
      </c>
      <c r="T483">
        <f t="shared" si="114"/>
        <v>74.316081879958119</v>
      </c>
    </row>
    <row r="484" spans="1:20" x14ac:dyDescent="0.25">
      <c r="A484">
        <f t="shared" si="115"/>
        <v>33.338346847515986</v>
      </c>
      <c r="B484">
        <f t="shared" si="132"/>
        <v>5.3059626952942756</v>
      </c>
      <c r="C484" t="str">
        <f t="shared" si="116"/>
        <v>1.04608247078534-5177.93857790627i</v>
      </c>
      <c r="D484" t="str">
        <f t="shared" si="117"/>
        <v>3.47812499981502-2999.54887694387i</v>
      </c>
      <c r="E484" t="str">
        <f t="shared" si="118"/>
        <v>162.46953612946+0.00396024573544589i</v>
      </c>
      <c r="F484" t="str">
        <f t="shared" si="119"/>
        <v>2.42492492490768-28148.919409421i</v>
      </c>
      <c r="G484" t="str">
        <f t="shared" si="120"/>
        <v>0.999999999992887-2.66706774778231E-06i</v>
      </c>
      <c r="H484" t="str">
        <f t="shared" si="121"/>
        <v>1129.41233487411+0.768763413895611i</v>
      </c>
      <c r="I484" t="str">
        <f t="shared" si="122"/>
        <v>68.7730449757445-89685.8088936705i</v>
      </c>
      <c r="K484" t="str">
        <f t="shared" si="123"/>
        <v>0.010624989713353-0.0000104326525004089i</v>
      </c>
      <c r="L484" t="str">
        <f t="shared" si="124"/>
        <v>0.0000444444444444444-10.8208833029536i</v>
      </c>
      <c r="M484" t="e">
        <f t="shared" si="125"/>
        <v>#DIV/0!</v>
      </c>
      <c r="N484">
        <f t="shared" si="126"/>
        <v>90.011575284040433</v>
      </c>
      <c r="O484">
        <f t="shared" si="127"/>
        <v>74.283138065496345</v>
      </c>
      <c r="P484" s="3">
        <f t="shared" si="128"/>
        <v>74.283138065496345</v>
      </c>
      <c r="Q484" s="3">
        <f t="shared" si="129"/>
        <v>-89.988424715959567</v>
      </c>
      <c r="R484">
        <f t="shared" si="130"/>
        <v>90.011575284040433</v>
      </c>
      <c r="S484">
        <f t="shared" si="131"/>
        <v>5.3059626952942753E-3</v>
      </c>
      <c r="T484">
        <f t="shared" si="114"/>
        <v>74.283138065496345</v>
      </c>
    </row>
    <row r="485" spans="1:20" x14ac:dyDescent="0.25">
      <c r="A485">
        <f t="shared" si="115"/>
        <v>33.465032565536553</v>
      </c>
      <c r="B485">
        <f t="shared" si="132"/>
        <v>5.3261253535363942</v>
      </c>
      <c r="C485" t="str">
        <f t="shared" si="116"/>
        <v>1.04608246440489-5158.33690434891i</v>
      </c>
      <c r="D485" t="str">
        <f t="shared" si="117"/>
        <v>3.47812499981361-2988.19374092151i</v>
      </c>
      <c r="E485" t="str">
        <f t="shared" si="118"/>
        <v>162.469536123121+0.00397529468302877i</v>
      </c>
      <c r="F485" t="str">
        <f t="shared" si="119"/>
        <v>2.42492492490754-28042.3584473702i</v>
      </c>
      <c r="G485" t="str">
        <f t="shared" si="120"/>
        <v>0.999999999992833-2.67720260522373E-06i</v>
      </c>
      <c r="H485" t="str">
        <f t="shared" si="121"/>
        <v>1129.41233921561+0.771684715282969i</v>
      </c>
      <c r="I485" t="str">
        <f t="shared" si="122"/>
        <v>68.773045038345-89346.2932840591i</v>
      </c>
      <c r="K485" t="str">
        <f t="shared" si="123"/>
        <v>0.0106249896350261-0.0000104722965023862i</v>
      </c>
      <c r="L485" t="str">
        <f t="shared" si="124"/>
        <v>0.0000444444444444444-10.7799196084415i</v>
      </c>
      <c r="M485" t="e">
        <f t="shared" si="125"/>
        <v>#DIV/0!</v>
      </c>
      <c r="N485">
        <f t="shared" si="126"/>
        <v>90.011619270032725</v>
      </c>
      <c r="O485">
        <f t="shared" si="127"/>
        <v>74.250194251129457</v>
      </c>
      <c r="P485" s="3">
        <f t="shared" si="128"/>
        <v>74.250194251129457</v>
      </c>
      <c r="Q485" s="3">
        <f t="shared" si="129"/>
        <v>-89.988380729967275</v>
      </c>
      <c r="R485">
        <f t="shared" si="130"/>
        <v>90.011619270032725</v>
      </c>
      <c r="S485">
        <f t="shared" si="131"/>
        <v>5.3261253535363939E-3</v>
      </c>
      <c r="T485">
        <f t="shared" si="114"/>
        <v>74.250194251129457</v>
      </c>
    </row>
    <row r="486" spans="1:20" x14ac:dyDescent="0.25">
      <c r="A486">
        <f t="shared" si="115"/>
        <v>33.592199689285586</v>
      </c>
      <c r="B486">
        <f t="shared" si="132"/>
        <v>5.3463646298798322</v>
      </c>
      <c r="C486" t="str">
        <f t="shared" si="116"/>
        <v>1.04608245797577-5138.80943519973i</v>
      </c>
      <c r="D486" t="str">
        <f t="shared" si="117"/>
        <v>3.4781249998122-2976.88159106932i</v>
      </c>
      <c r="E486" t="str">
        <f t="shared" si="118"/>
        <v>162.469536116736+0.00399040081676824i</v>
      </c>
      <c r="F486" t="str">
        <f t="shared" si="119"/>
        <v>2.42492492490741-27936.2008840602i</v>
      </c>
      <c r="G486" t="str">
        <f t="shared" si="120"/>
        <v>0.999999999992778-2.68737597512344E-06i</v>
      </c>
      <c r="H486" t="str">
        <f t="shared" si="121"/>
        <v>1129.41234359018+0.774617117620358i</v>
      </c>
      <c r="I486" t="str">
        <f t="shared" si="122"/>
        <v>68.7730451014236-89008.0629508734i</v>
      </c>
      <c r="K486" t="str">
        <f t="shared" si="123"/>
        <v>0.0106249895561027-0.0000105120911506839i</v>
      </c>
      <c r="L486" t="str">
        <f t="shared" si="124"/>
        <v>0.0000444444444444444-10.7391109866921i</v>
      </c>
      <c r="M486" t="e">
        <f t="shared" si="125"/>
        <v>#DIV/0!</v>
      </c>
      <c r="N486">
        <f t="shared" si="126"/>
        <v>90.011663423170788</v>
      </c>
      <c r="O486">
        <f t="shared" si="127"/>
        <v>74.217250436858222</v>
      </c>
      <c r="P486" s="3">
        <f t="shared" si="128"/>
        <v>74.217250436858222</v>
      </c>
      <c r="Q486" s="3">
        <f t="shared" si="129"/>
        <v>-89.988336576829212</v>
      </c>
      <c r="R486">
        <f t="shared" si="130"/>
        <v>90.011663423170788</v>
      </c>
      <c r="S486">
        <f t="shared" si="131"/>
        <v>5.3463646298798325E-3</v>
      </c>
      <c r="T486">
        <f t="shared" si="114"/>
        <v>74.217250436858222</v>
      </c>
    </row>
    <row r="487" spans="1:20" x14ac:dyDescent="0.25">
      <c r="A487">
        <f t="shared" si="115"/>
        <v>33.719850048104874</v>
      </c>
      <c r="B487">
        <f t="shared" si="132"/>
        <v>5.3666808154733756</v>
      </c>
      <c r="C487" t="str">
        <f t="shared" si="116"/>
        <v>1.04608245149774-5119.35588954939i</v>
      </c>
      <c r="D487" t="str">
        <f t="shared" si="117"/>
        <v>3.47812499981076-2965.61226465823i</v>
      </c>
      <c r="E487" t="str">
        <f t="shared" si="118"/>
        <v>162.4695361103+0.00400556435397701i</v>
      </c>
      <c r="F487" t="str">
        <f t="shared" si="119"/>
        <v>2.42492492490728-27830.4451923788i</v>
      </c>
      <c r="G487" t="str">
        <f t="shared" si="120"/>
        <v>0.999999999992723-2.69758800382876E-06i</v>
      </c>
      <c r="H487" t="str">
        <f t="shared" si="121"/>
        <v>1129.41234799807+0.777560663091419i</v>
      </c>
      <c r="I487" t="str">
        <f t="shared" si="122"/>
        <v>68.773045164982-88671.1130285562i</v>
      </c>
      <c r="K487" t="str">
        <f t="shared" si="123"/>
        <v>0.0106249894765783-0.0000105520370177477i</v>
      </c>
      <c r="L487" t="str">
        <f t="shared" si="124"/>
        <v>0.0000444444444444444-10.6984568506596i</v>
      </c>
      <c r="M487" t="e">
        <f t="shared" si="125"/>
        <v>#DIV/0!</v>
      </c>
      <c r="N487">
        <f t="shared" si="126"/>
        <v>90.011707744089776</v>
      </c>
      <c r="O487">
        <f t="shared" si="127"/>
        <v>74.184306622683096</v>
      </c>
      <c r="P487" s="3">
        <f t="shared" si="128"/>
        <v>74.184306622683096</v>
      </c>
      <c r="Q487" s="3">
        <f t="shared" si="129"/>
        <v>-89.988292255910224</v>
      </c>
      <c r="R487">
        <f t="shared" si="130"/>
        <v>90.011707744089776</v>
      </c>
      <c r="S487">
        <f t="shared" si="131"/>
        <v>5.3666808154733759E-3</v>
      </c>
      <c r="T487">
        <f t="shared" si="114"/>
        <v>74.184306622683096</v>
      </c>
    </row>
    <row r="488" spans="1:20" x14ac:dyDescent="0.25">
      <c r="A488">
        <f t="shared" si="115"/>
        <v>33.847985478287669</v>
      </c>
      <c r="B488">
        <f t="shared" si="132"/>
        <v>5.3870742025721743</v>
      </c>
      <c r="C488" t="str">
        <f t="shared" si="116"/>
        <v>1.04608244497037-5099.97598755231i</v>
      </c>
      <c r="D488" t="str">
        <f t="shared" si="117"/>
        <v>3.47812499980932-2954.3855995752i</v>
      </c>
      <c r="E488" t="str">
        <f t="shared" si="118"/>
        <v>162.469536103817+0.00402078551278862i</v>
      </c>
      <c r="F488" t="str">
        <f t="shared" si="119"/>
        <v>2.42492492490714-27725.0898509948i</v>
      </c>
      <c r="G488" t="str">
        <f t="shared" si="120"/>
        <v>0.999999999992668-2.70783883824315E-06i</v>
      </c>
      <c r="H488" t="str">
        <f t="shared" si="121"/>
        <v>1129.41235243952+0.780515394040131i</v>
      </c>
      <c r="I488" t="str">
        <f t="shared" si="122"/>
        <v>68.7730452290247-88335.4386699686i</v>
      </c>
      <c r="K488" t="str">
        <f t="shared" si="123"/>
        <v>0.0106249893964484-0.0000105921346781989i</v>
      </c>
      <c r="L488" t="str">
        <f t="shared" si="124"/>
        <v>0.0000444444444444444-10.6579566155206i</v>
      </c>
      <c r="M488" t="e">
        <f t="shared" si="125"/>
        <v>#DIV/0!</v>
      </c>
      <c r="N488">
        <f t="shared" si="126"/>
        <v>90.011752233427217</v>
      </c>
      <c r="O488">
        <f t="shared" si="127"/>
        <v>74.151362808605214</v>
      </c>
      <c r="P488" s="3">
        <f t="shared" si="128"/>
        <v>74.151362808605214</v>
      </c>
      <c r="Q488" s="3">
        <f t="shared" si="129"/>
        <v>-89.988247766572783</v>
      </c>
      <c r="R488">
        <f t="shared" si="130"/>
        <v>90.011752233427217</v>
      </c>
      <c r="S488">
        <f t="shared" si="131"/>
        <v>5.3870742025721747E-3</v>
      </c>
      <c r="T488">
        <f t="shared" si="114"/>
        <v>74.151362808605214</v>
      </c>
    </row>
    <row r="489" spans="1:20" x14ac:dyDescent="0.25">
      <c r="A489">
        <f t="shared" si="115"/>
        <v>33.976607823105162</v>
      </c>
      <c r="B489">
        <f t="shared" si="132"/>
        <v>5.4075450845419484</v>
      </c>
      <c r="C489" t="str">
        <f t="shared" si="116"/>
        <v>1.04608243839325-5080.66945042198i</v>
      </c>
      <c r="D489" t="str">
        <f t="shared" si="117"/>
        <v>3.47812499980786-2943.20143432087i</v>
      </c>
      <c r="E489" t="str">
        <f t="shared" si="118"/>
        <v>162.469536097284+0.00403606451216554i</v>
      </c>
      <c r="F489" t="str">
        <f t="shared" si="119"/>
        <v>2.42492492490701-27620.1333443363i</v>
      </c>
      <c r="G489" t="str">
        <f t="shared" si="120"/>
        <v>0.999999999992612-2.71812862582833E-06i</v>
      </c>
      <c r="H489" t="str">
        <f t="shared" si="121"/>
        <v>1129.41235691478+0.783481352971353i</v>
      </c>
      <c r="I489" t="str">
        <f t="shared" si="122"/>
        <v>68.7730452935548-88001.0350463219i</v>
      </c>
      <c r="K489" t="str">
        <f t="shared" si="123"/>
        <v>0.0106249893157084-0.0000106323847088419i</v>
      </c>
      <c r="L489" t="str">
        <f t="shared" si="124"/>
        <v>0.0000444444444444444-10.6176096986657i</v>
      </c>
      <c r="M489" t="e">
        <f t="shared" si="125"/>
        <v>#DIV/0!</v>
      </c>
      <c r="N489">
        <f t="shared" si="126"/>
        <v>90.011796891823138</v>
      </c>
      <c r="O489">
        <f t="shared" si="127"/>
        <v>74.118418994625088</v>
      </c>
      <c r="P489" s="3">
        <f t="shared" si="128"/>
        <v>74.118418994625088</v>
      </c>
      <c r="Q489" s="3">
        <f t="shared" si="129"/>
        <v>-89.988203108176862</v>
      </c>
      <c r="R489">
        <f t="shared" si="130"/>
        <v>90.011796891823138</v>
      </c>
      <c r="S489">
        <f t="shared" si="131"/>
        <v>5.4075450845419487E-3</v>
      </c>
      <c r="T489">
        <f t="shared" si="114"/>
        <v>74.118418994625088</v>
      </c>
    </row>
    <row r="490" spans="1:20" x14ac:dyDescent="0.25">
      <c r="A490">
        <f t="shared" si="115"/>
        <v>34.105718932832964</v>
      </c>
      <c r="B490">
        <f t="shared" si="132"/>
        <v>5.4280937558632081</v>
      </c>
      <c r="C490" t="str">
        <f t="shared" si="116"/>
        <v>1.04608243176607-5061.4360004274i</v>
      </c>
      <c r="D490" t="str">
        <f t="shared" si="117"/>
        <v>3.47812499980639-2932.05960800728i</v>
      </c>
      <c r="E490" t="str">
        <f t="shared" si="118"/>
        <v>162.469536090701+0.00405140157190594i</v>
      </c>
      <c r="F490" t="str">
        <f t="shared" si="119"/>
        <v>2.42492492490687-27515.5741625688i</v>
      </c>
      <c r="G490" t="str">
        <f t="shared" si="120"/>
        <v>0.999999999992556-2.72845751460633E-06i</v>
      </c>
      <c r="H490" t="str">
        <f t="shared" si="121"/>
        <v>1129.41236142412+0.786458582551482i</v>
      </c>
      <c r="I490" t="str">
        <f t="shared" si="122"/>
        <v>68.7730453585768-87667.897347109i</v>
      </c>
      <c r="K490" t="str">
        <f t="shared" si="123"/>
        <v>0.0106249892343536-0.0000106727876886729i</v>
      </c>
      <c r="L490" t="str">
        <f t="shared" si="124"/>
        <v>0.0000444444444444444-10.5774155196908i</v>
      </c>
      <c r="M490" t="e">
        <f t="shared" si="125"/>
        <v>#DIV/0!</v>
      </c>
      <c r="N490">
        <f t="shared" si="126"/>
        <v>90.0118417199199</v>
      </c>
      <c r="O490">
        <f t="shared" si="127"/>
        <v>74.085475180743487</v>
      </c>
      <c r="P490" s="3">
        <f t="shared" si="128"/>
        <v>74.085475180743487</v>
      </c>
      <c r="Q490" s="3">
        <f t="shared" si="129"/>
        <v>-89.9881582800801</v>
      </c>
      <c r="R490">
        <f t="shared" si="130"/>
        <v>90.0118417199199</v>
      </c>
      <c r="S490">
        <f t="shared" si="131"/>
        <v>5.4280937558632081E-3</v>
      </c>
      <c r="T490">
        <f t="shared" si="114"/>
        <v>74.085475180743487</v>
      </c>
    </row>
    <row r="491" spans="1:20" x14ac:dyDescent="0.25">
      <c r="A491">
        <f t="shared" si="115"/>
        <v>34.235320664777731</v>
      </c>
      <c r="B491">
        <f t="shared" si="132"/>
        <v>5.4487205121354885</v>
      </c>
      <c r="C491" t="str">
        <f t="shared" si="116"/>
        <v>1.04608242508846-5042.27536088891i</v>
      </c>
      <c r="D491" t="str">
        <f t="shared" si="117"/>
        <v>3.47812499980493-2920.95996035553i</v>
      </c>
      <c r="E491" t="str">
        <f t="shared" si="118"/>
        <v>162.469536084067+0.00406679691264229i</v>
      </c>
      <c r="F491" t="str">
        <f t="shared" si="119"/>
        <v>2.42492492490674-27411.4108015732i</v>
      </c>
      <c r="G491" t="str">
        <f t="shared" si="120"/>
        <v>0.999999999992499-2.73882565316168E-06i</v>
      </c>
      <c r="H491" t="str">
        <f t="shared" si="121"/>
        <v>1129.4123659678+0.789447125609042i</v>
      </c>
      <c r="I491" t="str">
        <f t="shared" si="122"/>
        <v>68.7730454240941-87336.0207800318i</v>
      </c>
      <c r="K491" t="str">
        <f t="shared" si="123"/>
        <v>0.0106249891523793-0.0000107133441988882i</v>
      </c>
      <c r="L491" t="str">
        <f t="shared" si="124"/>
        <v>0.0000444444444444444-10.5373735003893i</v>
      </c>
      <c r="M491" t="e">
        <f t="shared" si="125"/>
        <v>#DIV/0!</v>
      </c>
      <c r="N491">
        <f t="shared" si="126"/>
        <v>90.011886718362376</v>
      </c>
      <c r="O491">
        <f t="shared" si="127"/>
        <v>74.052531366961148</v>
      </c>
      <c r="P491" s="3">
        <f t="shared" si="128"/>
        <v>74.052531366961148</v>
      </c>
      <c r="Q491" s="3">
        <f t="shared" si="129"/>
        <v>-89.988113281637624</v>
      </c>
      <c r="R491">
        <f t="shared" si="130"/>
        <v>90.011886718362376</v>
      </c>
      <c r="S491">
        <f t="shared" si="131"/>
        <v>5.4487205121354883E-3</v>
      </c>
      <c r="T491">
        <f t="shared" si="114"/>
        <v>74.052531366961148</v>
      </c>
    </row>
    <row r="492" spans="1:20" x14ac:dyDescent="0.25">
      <c r="A492">
        <f t="shared" si="115"/>
        <v>34.365414883303892</v>
      </c>
      <c r="B492">
        <f t="shared" si="132"/>
        <v>5.4694256500816039</v>
      </c>
      <c r="C492" t="str">
        <f t="shared" si="116"/>
        <v>1.04608241836-5023.18725617428i</v>
      </c>
      <c r="D492" t="str">
        <f t="shared" si="117"/>
        <v>3.47812499980345-2909.90233169343i</v>
      </c>
      <c r="E492" t="str">
        <f t="shared" si="118"/>
        <v>162.469536077383+0.00408225075584008i</v>
      </c>
      <c r="F492" t="str">
        <f t="shared" si="119"/>
        <v>2.4249249249066-27307.6417629246i</v>
      </c>
      <c r="G492" t="str">
        <f t="shared" si="120"/>
        <v>0.999999999992442-2.74923319064353E-06i</v>
      </c>
      <c r="H492" t="str">
        <f t="shared" si="121"/>
        <v>1129.41237054607+0.792447025135292i</v>
      </c>
      <c r="I492" t="str">
        <f t="shared" si="122"/>
        <v>68.7730454901094-87005.4005709335i</v>
      </c>
      <c r="K492" t="str">
        <f t="shared" si="123"/>
        <v>0.0106249890697808-0.0000107540548228924i</v>
      </c>
      <c r="L492" t="str">
        <f t="shared" si="124"/>
        <v>0.0000444444444444444-10.4974830647433i</v>
      </c>
      <c r="M492" t="e">
        <f t="shared" si="125"/>
        <v>#DIV/0!</v>
      </c>
      <c r="N492">
        <f t="shared" si="126"/>
        <v>90.011931887797871</v>
      </c>
      <c r="O492">
        <f t="shared" si="127"/>
        <v>74.019587553278811</v>
      </c>
      <c r="P492" s="3">
        <f t="shared" si="128"/>
        <v>74.019587553278811</v>
      </c>
      <c r="Q492" s="3">
        <f t="shared" si="129"/>
        <v>-89.988068112202129</v>
      </c>
      <c r="R492">
        <f t="shared" si="130"/>
        <v>90.011931887797871</v>
      </c>
      <c r="S492">
        <f t="shared" si="131"/>
        <v>5.469425650081604E-3</v>
      </c>
      <c r="T492">
        <f t="shared" ref="T492:T555" si="133">P492</f>
        <v>74.019587553278811</v>
      </c>
    </row>
    <row r="493" spans="1:20" x14ac:dyDescent="0.25">
      <c r="A493">
        <f t="shared" ref="A493:A556" si="134">2*PI()*B493</f>
        <v>34.496003459860447</v>
      </c>
      <c r="B493">
        <f t="shared" si="132"/>
        <v>5.4902094675519137</v>
      </c>
      <c r="C493" t="str">
        <f t="shared" ref="C493:C556" si="135">IMPRODUCT(D493,E493,$C$40,,K493,$C$41)</f>
        <v>1.04608241158033-5004.17141169479i</v>
      </c>
      <c r="D493" t="str">
        <f t="shared" ref="D493:D556" si="136">IMDIV(IMPRODUCT($C$37,$C$38,COMPLEX(1,A493/$C$38)),IMSUM(-1*A493*A493/$C$39,COMPLEX(0,1*A493)))</f>
        <v>3.47812499980197-2898.8865629533i</v>
      </c>
      <c r="E493" t="str">
        <f t="shared" ref="E493:E556" si="137">IMDIV(IMPRODUCT(IMSUM(F493,G493),$C$29,H493),IMSUM(1,I493))</f>
        <v>162.469536070649+0.00409776332381376i</v>
      </c>
      <c r="F493" t="str">
        <f t="shared" ref="F493:F556" si="138">IMDIV(IMPRODUCT($C$14,$C$15,COMPLEX(1,A493/$C$15)),IMSUM(-1*A493*A493/$C$16,COMPLEX(0,A493)))</f>
        <v>2.42492492490646-27204.2655538707i</v>
      </c>
      <c r="G493" t="str">
        <f t="shared" ref="G493:G556" si="139">IMDIV(1,COMPLEX(1,A493*$C$9*$C$10))</f>
        <v>0.999999999992384-2.75968027676782E-06i</v>
      </c>
      <c r="H493" t="str">
        <f t="shared" ref="H493:H556" si="140">IMDIV($C$3,IMSUM(K493,COMPLEX(0,$C$28*A493)))</f>
        <v>1129.41237515921+0.79545832428488i</v>
      </c>
      <c r="I493" t="str">
        <f t="shared" ref="I493:I556" si="141">IMPRODUCT(F493,$C$29,H493,$C$31)</f>
        <v>68.7730455566278-86676.0319637333i</v>
      </c>
      <c r="K493" t="str">
        <f t="shared" ref="K493:K556" si="142">IF($C$26&lt;=0,IMDIV(1,IMSUM(IMDIV(1,L493),1/$C$18)),IMDIV(1,IMSUM(IMDIV(1,L493),1/$C$18,IMDIV(1,M493))))</f>
        <v>0.0106249889865534-0.0000107949201463072i</v>
      </c>
      <c r="L493" t="str">
        <f t="shared" ref="L493:L556" si="143">IMSUM($C$21/$C$22,IMDIV(1,COMPLEX(0,$C$20*$C$22*A493)))</f>
        <v>0.0000444444444444444-10.4577436389154i</v>
      </c>
      <c r="M493" t="e">
        <f t="shared" ref="M493:M556" si="144">IMSUM($C$25/$C$26,IMDIV(1,COMPLEX(0,$C$24*$C$26*A493)))</f>
        <v>#DIV/0!</v>
      </c>
      <c r="N493">
        <f t="shared" ref="N493:N556" si="145">ABS(R493)</f>
        <v>90.011977228876162</v>
      </c>
      <c r="O493">
        <f t="shared" ref="O493:O556" si="146">ABS(P493)</f>
        <v>73.986643739697371</v>
      </c>
      <c r="P493" s="3">
        <f t="shared" ref="P493:P556" si="147">20*LOG10(IMABS(C493))</f>
        <v>73.986643739697371</v>
      </c>
      <c r="Q493" s="3">
        <f t="shared" ref="Q493:Q556" si="148">IMARGUMENT(C493)*180/PI()</f>
        <v>-89.988022771123838</v>
      </c>
      <c r="R493">
        <f t="shared" ref="R493:R556" si="149">IF(Q493&lt;0,Q493+180,Q493-180)</f>
        <v>90.011977228876162</v>
      </c>
      <c r="S493">
        <f t="shared" ref="S493:S556" si="150">B493/1000</f>
        <v>5.4902094675519141E-3</v>
      </c>
      <c r="T493">
        <f t="shared" si="133"/>
        <v>73.986643739697371</v>
      </c>
    </row>
    <row r="494" spans="1:20" x14ac:dyDescent="0.25">
      <c r="A494">
        <f t="shared" si="134"/>
        <v>34.627088273007914</v>
      </c>
      <c r="B494">
        <f t="shared" ref="B494:B557" si="151">B493*(1+B$42)</f>
        <v>5.5110722635286109</v>
      </c>
      <c r="C494" t="str">
        <f t="shared" si="135"/>
        <v>1.04608240474905-4985.22755390109i</v>
      </c>
      <c r="D494" t="str">
        <f t="shared" si="136"/>
        <v>3.47812499980045-2887.9124956696i</v>
      </c>
      <c r="E494" t="str">
        <f t="shared" si="137"/>
        <v>162.469536063864+0.004113334839718i</v>
      </c>
      <c r="F494" t="str">
        <f t="shared" si="138"/>
        <v>2.42492492490632-27101.2806873099i</v>
      </c>
      <c r="G494" t="str">
        <f t="shared" si="139"/>
        <v>0.999999999992326-2.77016706181937E-06i</v>
      </c>
      <c r="H494" t="str">
        <f t="shared" si="140"/>
        <v>1129.41237980746+0.798481066376418i</v>
      </c>
      <c r="I494" t="str">
        <f t="shared" si="141"/>
        <v>68.7730456236514-86347.9102203507i</v>
      </c>
      <c r="K494" t="str">
        <f t="shared" si="142"/>
        <v>0.0106249889026923-0.0000108359407569792i</v>
      </c>
      <c r="L494" t="str">
        <f t="shared" si="143"/>
        <v>0.0000444444444444444-10.4181546512407i</v>
      </c>
      <c r="M494" t="e">
        <f t="shared" si="144"/>
        <v>#DIV/0!</v>
      </c>
      <c r="N494">
        <f t="shared" si="145"/>
        <v>90.012022742249428</v>
      </c>
      <c r="O494">
        <f t="shared" si="146"/>
        <v>73.953699926217524</v>
      </c>
      <c r="P494" s="3">
        <f t="shared" si="147"/>
        <v>73.953699926217524</v>
      </c>
      <c r="Q494" s="3">
        <f t="shared" si="148"/>
        <v>-89.987977257750572</v>
      </c>
      <c r="R494">
        <f t="shared" si="149"/>
        <v>90.012022742249428</v>
      </c>
      <c r="S494">
        <f t="shared" si="150"/>
        <v>5.5110722635286109E-3</v>
      </c>
      <c r="T494">
        <f t="shared" si="133"/>
        <v>73.953699926217524</v>
      </c>
    </row>
    <row r="495" spans="1:20" x14ac:dyDescent="0.25">
      <c r="A495">
        <f t="shared" si="134"/>
        <v>34.75867120844535</v>
      </c>
      <c r="B495">
        <f t="shared" si="151"/>
        <v>5.5320143381300202</v>
      </c>
      <c r="C495" t="str">
        <f t="shared" si="135"/>
        <v>1.04608239786571-4966.3554102794i</v>
      </c>
      <c r="D495" t="str">
        <f t="shared" si="136"/>
        <v>3.47812499979893-2876.9799719767i</v>
      </c>
      <c r="E495" t="str">
        <f t="shared" si="137"/>
        <v>162.469536057027+0.00412896552755759i</v>
      </c>
      <c r="F495" t="str">
        <f t="shared" si="138"/>
        <v>2.42492492490618-26998.6856817703i</v>
      </c>
      <c r="G495" t="str">
        <f t="shared" si="139"/>
        <v>0.999999999992268-2.78069369665413E-06i</v>
      </c>
      <c r="H495" t="str">
        <f t="shared" si="140"/>
        <v>1129.41238449112+0.801515294893172i</v>
      </c>
      <c r="I495" t="str">
        <f t="shared" si="141"/>
        <v>68.7730456911863-86021.0306206469i</v>
      </c>
      <c r="K495" t="str">
        <f t="shared" si="142"/>
        <v>0.0106249888181926-0.000010877117244989i</v>
      </c>
      <c r="L495" t="str">
        <f t="shared" si="143"/>
        <v>0.0000444444444444444-10.3787155322183i</v>
      </c>
      <c r="M495" t="e">
        <f t="shared" si="144"/>
        <v>#DIV/0!</v>
      </c>
      <c r="N495">
        <f t="shared" si="145"/>
        <v>90.01206842857242</v>
      </c>
      <c r="O495">
        <f t="shared" si="146"/>
        <v>73.920756112839996</v>
      </c>
      <c r="P495" s="3">
        <f t="shared" si="147"/>
        <v>73.920756112839996</v>
      </c>
      <c r="Q495" s="3">
        <f t="shared" si="148"/>
        <v>-89.98793157142758</v>
      </c>
      <c r="R495">
        <f t="shared" si="149"/>
        <v>90.01206842857242</v>
      </c>
      <c r="S495">
        <f t="shared" si="150"/>
        <v>5.5320143381300205E-3</v>
      </c>
      <c r="T495">
        <f t="shared" si="133"/>
        <v>73.920756112839996</v>
      </c>
    </row>
    <row r="496" spans="1:20" x14ac:dyDescent="0.25">
      <c r="A496">
        <f t="shared" si="134"/>
        <v>34.890754159037435</v>
      </c>
      <c r="B496">
        <f t="shared" si="151"/>
        <v>5.5530359926149142</v>
      </c>
      <c r="C496" t="str">
        <f t="shared" si="135"/>
        <v>1.04608239092997-4947.55470934757i</v>
      </c>
      <c r="D496" t="str">
        <f t="shared" si="136"/>
        <v>3.47812499979739-2866.08883460656i</v>
      </c>
      <c r="E496" t="str">
        <f t="shared" si="137"/>
        <v>162.469536050137+0.00414465561218816i</v>
      </c>
      <c r="F496" t="str">
        <f t="shared" si="138"/>
        <v>2.42492492490603-26896.4790613884i</v>
      </c>
      <c r="G496" t="str">
        <f t="shared" si="139"/>
        <v>0.999999999992209-2.79126033270124E-06i</v>
      </c>
      <c r="H496" t="str">
        <f t="shared" si="140"/>
        <v>1129.41238921044+0.804561053483604i</v>
      </c>
      <c r="I496" t="str">
        <f t="shared" si="141"/>
        <v>68.7730457592355-85695.3884623479i</v>
      </c>
      <c r="K496" t="str">
        <f t="shared" si="142"/>
        <v>0.0106249887330495-0.0000109184502026592i</v>
      </c>
      <c r="L496" t="str">
        <f t="shared" si="143"/>
        <v>0.0000444444444444444-10.3394257145032i</v>
      </c>
      <c r="M496" t="e">
        <f t="shared" si="144"/>
        <v>#DIV/0!</v>
      </c>
      <c r="N496">
        <f t="shared" si="145"/>
        <v>90.012114288502332</v>
      </c>
      <c r="O496">
        <f t="shared" si="146"/>
        <v>73.88781229956551</v>
      </c>
      <c r="P496" s="3">
        <f t="shared" si="147"/>
        <v>73.88781229956551</v>
      </c>
      <c r="Q496" s="3">
        <f t="shared" si="148"/>
        <v>-89.987885711497668</v>
      </c>
      <c r="R496">
        <f t="shared" si="149"/>
        <v>90.012114288502332</v>
      </c>
      <c r="S496">
        <f t="shared" si="150"/>
        <v>5.5530359926149143E-3</v>
      </c>
      <c r="T496">
        <f t="shared" si="133"/>
        <v>73.88781229956551</v>
      </c>
    </row>
    <row r="497" spans="1:20" x14ac:dyDescent="0.25">
      <c r="A497">
        <f t="shared" si="134"/>
        <v>35.023339024841782</v>
      </c>
      <c r="B497">
        <f t="shared" si="151"/>
        <v>5.5741375293868511</v>
      </c>
      <c r="C497" t="str">
        <f t="shared" si="135"/>
        <v>1.04608238394145-4928.82518065127i</v>
      </c>
      <c r="D497" t="str">
        <f t="shared" si="136"/>
        <v>3.47812499979584-2855.23892688652i</v>
      </c>
      <c r="E497" t="str">
        <f t="shared" si="137"/>
        <v>162.469536043195+0.00416040531931907i</v>
      </c>
      <c r="F497" t="str">
        <f t="shared" si="138"/>
        <v>2.42492492490589-26794.6593558875i</v>
      </c>
      <c r="G497" t="str">
        <f t="shared" si="139"/>
        <v>0.99999999999215-2.80186712196534E-06i</v>
      </c>
      <c r="H497" t="str">
        <f t="shared" si="140"/>
        <v>1129.41239396569+0.80761838596205i</v>
      </c>
      <c r="I497" t="str">
        <f t="shared" si="141"/>
        <v>68.7730458278021-85370.9790609811i</v>
      </c>
      <c r="K497" t="str">
        <f t="shared" si="142"/>
        <v>0.0106249886472581-0.0000109599402245631i</v>
      </c>
      <c r="L497" t="str">
        <f t="shared" si="143"/>
        <v>0.0000444444444444444-10.3002846328982i</v>
      </c>
      <c r="M497" t="e">
        <f t="shared" si="144"/>
        <v>#DIV/0!</v>
      </c>
      <c r="N497">
        <f t="shared" si="145"/>
        <v>90.012160322698833</v>
      </c>
      <c r="O497">
        <f t="shared" si="146"/>
        <v>73.854868486394992</v>
      </c>
      <c r="P497" s="3">
        <f t="shared" si="147"/>
        <v>73.854868486394992</v>
      </c>
      <c r="Q497" s="3">
        <f t="shared" si="148"/>
        <v>-89.987839677301167</v>
      </c>
      <c r="R497">
        <f t="shared" si="149"/>
        <v>90.012160322698833</v>
      </c>
      <c r="S497">
        <f t="shared" si="150"/>
        <v>5.574137529386851E-3</v>
      </c>
      <c r="T497">
        <f t="shared" si="133"/>
        <v>73.854868486394992</v>
      </c>
    </row>
    <row r="498" spans="1:20" x14ac:dyDescent="0.25">
      <c r="A498">
        <f t="shared" si="134"/>
        <v>35.156427713136182</v>
      </c>
      <c r="B498">
        <f t="shared" si="151"/>
        <v>5.5953192519985215</v>
      </c>
      <c r="C498" t="str">
        <f t="shared" si="135"/>
        <v>1.04608237689966-4910.16655475992i</v>
      </c>
      <c r="D498" t="str">
        <f t="shared" si="136"/>
        <v>3.4781249997943-2844.43009273703i</v>
      </c>
      <c r="E498" t="str">
        <f t="shared" si="137"/>
        <v>162.4695360362+0.00417621487551821i</v>
      </c>
      <c r="F498" t="str">
        <f t="shared" si="138"/>
        <v>2.42492492490574-26693.2251005571i</v>
      </c>
      <c r="G498" t="str">
        <f t="shared" si="139"/>
        <v>0.99999999999209-2.81251421702864E-06i</v>
      </c>
      <c r="H498" t="str">
        <f t="shared" si="140"/>
        <v>1129.41239875716+0.810687336309371i</v>
      </c>
      <c r="I498" t="str">
        <f t="shared" si="141"/>
        <v>68.7730458968924-85047.7977498103i</v>
      </c>
      <c r="K498" t="str">
        <f t="shared" si="142"/>
        <v>0.0106249885608134-0.0000110015879075334i</v>
      </c>
      <c r="L498" t="str">
        <f t="shared" si="143"/>
        <v>0.0000444444444444444-10.2612917243457i</v>
      </c>
      <c r="M498" t="e">
        <f t="shared" si="144"/>
        <v>#DIV/0!</v>
      </c>
      <c r="N498">
        <f t="shared" si="145"/>
        <v>90.012206531824148</v>
      </c>
      <c r="O498">
        <f t="shared" si="146"/>
        <v>73.82192467332915</v>
      </c>
      <c r="P498" s="3">
        <f t="shared" si="147"/>
        <v>73.82192467332915</v>
      </c>
      <c r="Q498" s="3">
        <f t="shared" si="148"/>
        <v>-89.987793468175852</v>
      </c>
      <c r="R498">
        <f t="shared" si="149"/>
        <v>90.012206531824148</v>
      </c>
      <c r="S498">
        <f t="shared" si="150"/>
        <v>5.5953192519985215E-3</v>
      </c>
      <c r="T498">
        <f t="shared" si="133"/>
        <v>73.82192467332915</v>
      </c>
    </row>
    <row r="499" spans="1:20" x14ac:dyDescent="0.25">
      <c r="A499">
        <f t="shared" si="134"/>
        <v>35.290022138446105</v>
      </c>
      <c r="B499">
        <f t="shared" si="151"/>
        <v>5.6165814651561163</v>
      </c>
      <c r="C499" t="str">
        <f t="shared" si="135"/>
        <v>1.04608236980426-4891.57856326293i</v>
      </c>
      <c r="D499" t="str">
        <f t="shared" si="136"/>
        <v>3.47812499979272-2833.66217666936i</v>
      </c>
      <c r="E499" t="str">
        <f t="shared" si="137"/>
        <v>162.469536029152+0.0041920845082129i</v>
      </c>
      <c r="F499" t="str">
        <f t="shared" si="138"/>
        <v>2.4249249249056-26592.1748362314i</v>
      </c>
      <c r="G499" t="str">
        <f t="shared" si="139"/>
        <v>0.999999999992029-2.82320177105319E-06i</v>
      </c>
      <c r="H499" t="str">
        <f t="shared" si="140"/>
        <v>1129.4124035851+0.813767948673493i</v>
      </c>
      <c r="I499" t="str">
        <f t="shared" si="141"/>
        <v>68.7730459665074-84725.8398797619i</v>
      </c>
      <c r="K499" t="str">
        <f t="shared" si="142"/>
        <v>0.0106249884737105-0.0000110433938506703i</v>
      </c>
      <c r="L499" t="str">
        <f t="shared" si="143"/>
        <v>0.0000444444444444444-10.2224464279196i</v>
      </c>
      <c r="M499" t="e">
        <f t="shared" si="144"/>
        <v>#DIV/0!</v>
      </c>
      <c r="N499">
        <f t="shared" si="145"/>
        <v>90.012252916542977</v>
      </c>
      <c r="O499">
        <f t="shared" si="146"/>
        <v>73.788980860368824</v>
      </c>
      <c r="P499" s="3">
        <f t="shared" si="147"/>
        <v>73.788980860368824</v>
      </c>
      <c r="Q499" s="3">
        <f t="shared" si="148"/>
        <v>-89.987747083457023</v>
      </c>
      <c r="R499">
        <f t="shared" si="149"/>
        <v>90.012252916542977</v>
      </c>
      <c r="S499">
        <f t="shared" si="150"/>
        <v>5.6165814651561166E-3</v>
      </c>
      <c r="T499">
        <f t="shared" si="133"/>
        <v>73.788980860368824</v>
      </c>
    </row>
    <row r="500" spans="1:20" x14ac:dyDescent="0.25">
      <c r="A500">
        <f t="shared" si="134"/>
        <v>35.424124222572203</v>
      </c>
      <c r="B500">
        <f t="shared" si="151"/>
        <v>5.6379244747237101</v>
      </c>
      <c r="C500" t="str">
        <f t="shared" si="135"/>
        <v>1.04608236265482-4873.06093876575i</v>
      </c>
      <c r="D500" t="str">
        <f t="shared" si="136"/>
        <v>3.47812499979115-2822.93502378343i</v>
      </c>
      <c r="E500" t="str">
        <f t="shared" si="137"/>
        <v>162.46953602205+0.00420801444569793i</v>
      </c>
      <c r="F500" t="str">
        <f t="shared" si="138"/>
        <v>2.42492492490545-26491.5071092683i</v>
      </c>
      <c r="G500" t="str">
        <f t="shared" si="139"/>
        <v>0.999999999991969-2.83392993778302E-06i</v>
      </c>
      <c r="H500" t="str">
        <f t="shared" si="140"/>
        <v>1129.41240844982+0.816860267370185i</v>
      </c>
      <c r="I500" t="str">
        <f t="shared" si="141"/>
        <v>68.7730460366542-84405.1008193658i</v>
      </c>
      <c r="K500" t="str">
        <f t="shared" si="142"/>
        <v>0.0106249883859443-0.0000110853586553509i</v>
      </c>
      <c r="L500" t="str">
        <f t="shared" si="143"/>
        <v>0.0000444444444444444-10.1837481848173i</v>
      </c>
      <c r="M500" t="e">
        <f t="shared" si="144"/>
        <v>#DIV/0!</v>
      </c>
      <c r="N500">
        <f t="shared" si="145"/>
        <v>90.012299477522589</v>
      </c>
      <c r="O500">
        <f t="shared" si="146"/>
        <v>73.756037047514724</v>
      </c>
      <c r="P500" s="3">
        <f t="shared" si="147"/>
        <v>73.756037047514724</v>
      </c>
      <c r="Q500" s="3">
        <f t="shared" si="148"/>
        <v>-89.987700522477411</v>
      </c>
      <c r="R500">
        <f t="shared" si="149"/>
        <v>90.012299477522589</v>
      </c>
      <c r="S500">
        <f t="shared" si="150"/>
        <v>5.6379244747237099E-3</v>
      </c>
      <c r="T500">
        <f t="shared" si="133"/>
        <v>73.756037047514724</v>
      </c>
    </row>
    <row r="501" spans="1:20" x14ac:dyDescent="0.25">
      <c r="A501">
        <f t="shared" si="134"/>
        <v>35.558735894617975</v>
      </c>
      <c r="B501">
        <f t="shared" si="151"/>
        <v>5.6593485877276599</v>
      </c>
      <c r="C501" t="str">
        <f t="shared" si="135"/>
        <v>1.04608235545096-4854.61341488625i</v>
      </c>
      <c r="D501" t="str">
        <f t="shared" si="136"/>
        <v>3.47812499978956-2812.24847976554i</v>
      </c>
      <c r="E501" t="str">
        <f t="shared" si="137"/>
        <v>162.469536014895+0.004224004917131i</v>
      </c>
      <c r="F501" t="str">
        <f t="shared" si="138"/>
        <v>2.4249249249053-26391.2204715288i</v>
      </c>
      <c r="G501" t="str">
        <f t="shared" si="139"/>
        <v>0.999999999991908-2.84469887154642E-06i</v>
      </c>
      <c r="H501" t="str">
        <f t="shared" si="140"/>
        <v>1129.41241335156+0.819964336883532i</v>
      </c>
      <c r="I501" t="str">
        <f t="shared" si="141"/>
        <v>68.7730461073335-84085.5759546802i</v>
      </c>
      <c r="K501" t="str">
        <f t="shared" si="142"/>
        <v>0.0106249882975099-0.000011127482925237i</v>
      </c>
      <c r="L501" t="str">
        <f t="shared" si="143"/>
        <v>0.0000444444444444444-10.1451964383515i</v>
      </c>
      <c r="M501" t="e">
        <f t="shared" si="144"/>
        <v>#DIV/0!</v>
      </c>
      <c r="N501">
        <f t="shared" si="145"/>
        <v>90.012346215432714</v>
      </c>
      <c r="O501">
        <f t="shared" si="146"/>
        <v>73.723093234767873</v>
      </c>
      <c r="P501" s="3">
        <f t="shared" si="147"/>
        <v>73.723093234767873</v>
      </c>
      <c r="Q501" s="3">
        <f t="shared" si="148"/>
        <v>-89.987653784567286</v>
      </c>
      <c r="R501">
        <f t="shared" si="149"/>
        <v>90.012346215432714</v>
      </c>
      <c r="S501">
        <f t="shared" si="150"/>
        <v>5.6593485877276598E-3</v>
      </c>
      <c r="T501">
        <f t="shared" si="133"/>
        <v>73.723093234767873</v>
      </c>
    </row>
    <row r="502" spans="1:20" x14ac:dyDescent="0.25">
      <c r="A502">
        <f t="shared" si="134"/>
        <v>35.693859091017522</v>
      </c>
      <c r="B502">
        <f t="shared" si="151"/>
        <v>5.6808541123610254</v>
      </c>
      <c r="C502" t="str">
        <f t="shared" si="135"/>
        <v>1.04608234819222-4836.23572625049i</v>
      </c>
      <c r="D502" t="str">
        <f t="shared" si="136"/>
        <v>3.47812499978795-2801.60239088618i</v>
      </c>
      <c r="E502" t="str">
        <f t="shared" si="137"/>
        <v>162.469536007684+0.00424005615254539i</v>
      </c>
      <c r="F502" t="str">
        <f t="shared" si="138"/>
        <v>2.42492492490515-26291.313480356i</v>
      </c>
      <c r="G502" t="str">
        <f t="shared" si="139"/>
        <v>0.999999999991846-2.85550872725812E-06i</v>
      </c>
      <c r="H502" t="str">
        <f t="shared" si="140"/>
        <v>1129.41241829064+0.823080201866727i</v>
      </c>
      <c r="I502" t="str">
        <f t="shared" si="141"/>
        <v>68.7730461785517-83767.2606892355i</v>
      </c>
      <c r="K502" t="str">
        <f t="shared" si="142"/>
        <v>0.0106249882084021-0.0000111697672662844i</v>
      </c>
      <c r="L502" t="str">
        <f t="shared" si="143"/>
        <v>0.0000444444444444444-10.1067906339425i</v>
      </c>
      <c r="M502" t="e">
        <f t="shared" si="144"/>
        <v>#DIV/0!</v>
      </c>
      <c r="N502">
        <f t="shared" si="145"/>
        <v>90.012393130945725</v>
      </c>
      <c r="O502">
        <f t="shared" si="146"/>
        <v>73.690149422128854</v>
      </c>
      <c r="P502" s="3">
        <f t="shared" si="147"/>
        <v>73.690149422128854</v>
      </c>
      <c r="Q502" s="3">
        <f t="shared" si="148"/>
        <v>-89.987606869054275</v>
      </c>
      <c r="R502">
        <f t="shared" si="149"/>
        <v>90.012393130945725</v>
      </c>
      <c r="S502">
        <f t="shared" si="150"/>
        <v>5.6808541123610258E-3</v>
      </c>
      <c r="T502">
        <f t="shared" si="133"/>
        <v>73.690149422128854</v>
      </c>
    </row>
    <row r="503" spans="1:20" x14ac:dyDescent="0.25">
      <c r="A503">
        <f t="shared" si="134"/>
        <v>35.829495755563393</v>
      </c>
      <c r="B503">
        <f t="shared" si="151"/>
        <v>5.7024413579879978</v>
      </c>
      <c r="C503" t="str">
        <f t="shared" si="135"/>
        <v>1.04608234087826-4817.92760848932i</v>
      </c>
      <c r="D503" t="str">
        <f t="shared" si="136"/>
        <v>3.47812499978634-2790.99660399778i</v>
      </c>
      <c r="E503" t="str">
        <f t="shared" si="137"/>
        <v>162.469536000419+0.00425616838284667i</v>
      </c>
      <c r="F503" t="str">
        <f t="shared" si="138"/>
        <v>2.424924924905-26191.7846985542i</v>
      </c>
      <c r="G503" t="str">
        <f t="shared" si="139"/>
        <v>0.999999999991784-2.86635966042152E-06i</v>
      </c>
      <c r="H503" t="str">
        <f t="shared" si="140"/>
        <v>1129.41242326732+0.82620790714261i</v>
      </c>
      <c r="I503" t="str">
        <f t="shared" si="141"/>
        <v>68.7730462503116-83450.1504439579i</v>
      </c>
      <c r="K503" t="str">
        <f t="shared" si="142"/>
        <v>0.0106249881186158-0.0000112122122867513i</v>
      </c>
      <c r="L503" t="str">
        <f t="shared" si="143"/>
        <v>0.0000444444444444444-10.0685302191099i</v>
      </c>
      <c r="M503" t="e">
        <f t="shared" si="144"/>
        <v>#DIV/0!</v>
      </c>
      <c r="N503">
        <f t="shared" si="145"/>
        <v>90.012440224736466</v>
      </c>
      <c r="O503">
        <f t="shared" si="146"/>
        <v>73.657205609598634</v>
      </c>
      <c r="P503" s="3">
        <f t="shared" si="147"/>
        <v>73.657205609598634</v>
      </c>
      <c r="Q503" s="3">
        <f t="shared" si="148"/>
        <v>-89.987559775263534</v>
      </c>
      <c r="R503">
        <f t="shared" si="149"/>
        <v>90.012440224736466</v>
      </c>
      <c r="S503">
        <f t="shared" si="150"/>
        <v>5.7024413579879977E-3</v>
      </c>
      <c r="T503">
        <f t="shared" si="133"/>
        <v>73.657205609598634</v>
      </c>
    </row>
    <row r="504" spans="1:20" x14ac:dyDescent="0.25">
      <c r="A504">
        <f t="shared" si="134"/>
        <v>35.965647839434538</v>
      </c>
      <c r="B504">
        <f t="shared" si="151"/>
        <v>5.7241106351483522</v>
      </c>
      <c r="C504" t="str">
        <f t="shared" si="135"/>
        <v>1.04608233350859-4799.68879823428i</v>
      </c>
      <c r="D504" t="str">
        <f t="shared" si="136"/>
        <v>3.47812499978472-2780.43096653253i</v>
      </c>
      <c r="E504" t="str">
        <f t="shared" si="137"/>
        <v>162.469535993099+0.00427234183981611i</v>
      </c>
      <c r="F504" t="str">
        <f t="shared" si="138"/>
        <v>2.42492492490485-26092.6326943686i</v>
      </c>
      <c r="G504" t="str">
        <f t="shared" si="139"/>
        <v>0.999999999991722-2.87725182713094E-06i</v>
      </c>
      <c r="H504" t="str">
        <f t="shared" si="140"/>
        <v>1129.4124282819+0.82934749770437i</v>
      </c>
      <c r="I504" t="str">
        <f t="shared" si="141"/>
        <v>68.7730463226187-83134.2406571112i</v>
      </c>
      <c r="K504" t="str">
        <f t="shared" si="142"/>
        <v>0.0106249880281458-0.0000112548185972072i</v>
      </c>
      <c r="L504" t="str">
        <f t="shared" si="143"/>
        <v>0.0000444444444444444-10.0304146434648i</v>
      </c>
      <c r="M504" t="e">
        <f t="shared" si="144"/>
        <v>#DIV/0!</v>
      </c>
      <c r="N504">
        <f t="shared" si="145"/>
        <v>90.012487497482383</v>
      </c>
      <c r="O504">
        <f t="shared" si="146"/>
        <v>73.624261797177965</v>
      </c>
      <c r="P504" s="3">
        <f t="shared" si="147"/>
        <v>73.624261797177965</v>
      </c>
      <c r="Q504" s="3">
        <f t="shared" si="148"/>
        <v>-89.987512502517617</v>
      </c>
      <c r="R504">
        <f t="shared" si="149"/>
        <v>90.012487497482383</v>
      </c>
      <c r="S504">
        <f t="shared" si="150"/>
        <v>5.7241106351483525E-3</v>
      </c>
      <c r="T504">
        <f t="shared" si="133"/>
        <v>73.624261797177965</v>
      </c>
    </row>
    <row r="505" spans="1:20" x14ac:dyDescent="0.25">
      <c r="A505">
        <f t="shared" si="134"/>
        <v>36.102317301224389</v>
      </c>
      <c r="B505">
        <f t="shared" si="151"/>
        <v>5.7458622555619163</v>
      </c>
      <c r="C505" t="str">
        <f t="shared" si="135"/>
        <v>1.04608232608275-4781.51903311396i</v>
      </c>
      <c r="D505" t="str">
        <f t="shared" si="136"/>
        <v>3.47812499978306-2769.90532650019i</v>
      </c>
      <c r="E505" t="str">
        <f t="shared" si="137"/>
        <v>162.469535985723+0.00428857675611805i</v>
      </c>
      <c r="F505" t="str">
        <f t="shared" si="138"/>
        <v>2.4249249249047-25993.8560414641i</v>
      </c>
      <c r="G505" t="str">
        <f t="shared" si="139"/>
        <v>0.999999999991658-2.88818538407386E-06i</v>
      </c>
      <c r="H505" t="str">
        <f t="shared" si="140"/>
        <v>1129.41243333467+0.832499018716158i</v>
      </c>
      <c r="I505" t="str">
        <f t="shared" si="141"/>
        <v>68.7730463954764-82819.5267842267i</v>
      </c>
      <c r="K505" t="str">
        <f t="shared" si="142"/>
        <v>0.0106249879369869-0.0000112975868105416i</v>
      </c>
      <c r="L505" t="str">
        <f t="shared" si="143"/>
        <v>0.0000444444444444444-9.99244335870169i</v>
      </c>
      <c r="M505" t="e">
        <f t="shared" si="144"/>
        <v>#DIV/0!</v>
      </c>
      <c r="N505">
        <f t="shared" si="145"/>
        <v>90.012534949863522</v>
      </c>
      <c r="O505">
        <f t="shared" si="146"/>
        <v>73.591317984867686</v>
      </c>
      <c r="P505" s="3">
        <f t="shared" si="147"/>
        <v>73.591317984867686</v>
      </c>
      <c r="Q505" s="3">
        <f t="shared" si="148"/>
        <v>-89.987465050136478</v>
      </c>
      <c r="R505">
        <f t="shared" si="149"/>
        <v>90.012534949863522</v>
      </c>
      <c r="S505">
        <f t="shared" si="150"/>
        <v>5.7458622555619163E-3</v>
      </c>
      <c r="T505">
        <f t="shared" si="133"/>
        <v>73.591317984867686</v>
      </c>
    </row>
    <row r="506" spans="1:20" x14ac:dyDescent="0.25">
      <c r="A506">
        <f t="shared" si="134"/>
        <v>36.239506106969039</v>
      </c>
      <c r="B506">
        <f t="shared" si="151"/>
        <v>5.7676965321330513</v>
      </c>
      <c r="C506" t="str">
        <f t="shared" si="135"/>
        <v>1.04608231860048-4763.41805175023i</v>
      </c>
      <c r="D506" t="str">
        <f t="shared" si="136"/>
        <v>3.47812499978144-2759.4195324859i</v>
      </c>
      <c r="E506" t="str">
        <f t="shared" si="137"/>
        <v>162.469535978291+0.00430487336530041i</v>
      </c>
      <c r="F506" t="str">
        <f t="shared" si="138"/>
        <v>2.42492492490455-25895.4533189056i</v>
      </c>
      <c r="G506" t="str">
        <f t="shared" si="139"/>
        <v>0.999999999991595-2.89916048853315E-06i</v>
      </c>
      <c r="H506" t="str">
        <f t="shared" si="140"/>
        <v>1129.41243842591+0.835662515513739i</v>
      </c>
      <c r="I506" t="str">
        <f t="shared" si="141"/>
        <v>68.7730464688884-82506.0042980395i</v>
      </c>
      <c r="K506" t="str">
        <f t="shared" si="142"/>
        <v>0.0106249878451339-0.0000113405175419728i</v>
      </c>
      <c r="L506" t="str">
        <f t="shared" si="143"/>
        <v>0.0000444444444444444-9.95461581859106i</v>
      </c>
      <c r="M506" t="e">
        <f t="shared" si="144"/>
        <v>#DIV/0!</v>
      </c>
      <c r="N506">
        <f t="shared" si="145"/>
        <v>90.012582582562445</v>
      </c>
      <c r="O506">
        <f t="shared" si="146"/>
        <v>73.558374172668692</v>
      </c>
      <c r="P506" s="3">
        <f t="shared" si="147"/>
        <v>73.558374172668692</v>
      </c>
      <c r="Q506" s="3">
        <f t="shared" si="148"/>
        <v>-89.987417417437555</v>
      </c>
      <c r="R506">
        <f t="shared" si="149"/>
        <v>90.012582582562445</v>
      </c>
      <c r="S506">
        <f t="shared" si="150"/>
        <v>5.7676965321330513E-3</v>
      </c>
      <c r="T506">
        <f t="shared" si="133"/>
        <v>73.558374172668692</v>
      </c>
    </row>
    <row r="507" spans="1:20" x14ac:dyDescent="0.25">
      <c r="A507">
        <f t="shared" si="134"/>
        <v>36.377216230175527</v>
      </c>
      <c r="B507">
        <f t="shared" si="151"/>
        <v>5.7896137789551574</v>
      </c>
      <c r="C507" t="str">
        <f t="shared" si="135"/>
        <v>1.0460823110611-4745.38559375437i</v>
      </c>
      <c r="D507" t="str">
        <f t="shared" si="136"/>
        <v>3.47812499977975-2748.97343364799i</v>
      </c>
      <c r="E507" t="str">
        <f t="shared" si="137"/>
        <v>162.469535970801+0.00432123190179687i</v>
      </c>
      <c r="F507" t="str">
        <f t="shared" si="138"/>
        <v>2.42492492490439-25797.4231111368i</v>
      </c>
      <c r="G507" t="str">
        <f t="shared" si="139"/>
        <v>0.999999999991531-2.91017729838939E-06i</v>
      </c>
      <c r="H507" t="str">
        <f t="shared" si="140"/>
        <v>1129.4124435559+0.838838033605175i</v>
      </c>
      <c r="I507" t="str">
        <f t="shared" si="141"/>
        <v>68.7730465428592-82193.668688422i</v>
      </c>
      <c r="K507" t="str">
        <f t="shared" si="142"/>
        <v>0.0106249877525816-0.000011383611409057i</v>
      </c>
      <c r="L507" t="str">
        <f t="shared" si="143"/>
        <v>0.0000444444444444444-9.91693147897091i</v>
      </c>
      <c r="M507" t="e">
        <f t="shared" si="144"/>
        <v>#DIV/0!</v>
      </c>
      <c r="N507">
        <f t="shared" si="145"/>
        <v>90.012630396264342</v>
      </c>
      <c r="O507">
        <f t="shared" si="146"/>
        <v>73.525430360581808</v>
      </c>
      <c r="P507" s="3">
        <f t="shared" si="147"/>
        <v>73.525430360581808</v>
      </c>
      <c r="Q507" s="3">
        <f t="shared" si="148"/>
        <v>-89.987369603735658</v>
      </c>
      <c r="R507">
        <f t="shared" si="149"/>
        <v>90.012630396264342</v>
      </c>
      <c r="S507">
        <f t="shared" si="150"/>
        <v>5.7896137789551572E-3</v>
      </c>
      <c r="T507">
        <f t="shared" si="133"/>
        <v>73.525430360581808</v>
      </c>
    </row>
    <row r="508" spans="1:20" x14ac:dyDescent="0.25">
      <c r="A508">
        <f t="shared" si="134"/>
        <v>36.515449651850197</v>
      </c>
      <c r="B508">
        <f t="shared" si="151"/>
        <v>5.8116143113151875</v>
      </c>
      <c r="C508" t="str">
        <f t="shared" si="135"/>
        <v>1.04608230346447-4727.42139972333i</v>
      </c>
      <c r="D508" t="str">
        <f t="shared" si="136"/>
        <v>3.47812499977809-2738.56687971581i</v>
      </c>
      <c r="E508" t="str">
        <f t="shared" si="137"/>
        <v>162.469535963254+0.00433765260093664i</v>
      </c>
      <c r="F508" t="str">
        <f t="shared" si="138"/>
        <v>2.42492492490423-25699.7640079603i</v>
      </c>
      <c r="G508" t="str">
        <f t="shared" si="139"/>
        <v>0.999999999991466-2.92123597212309E-06i</v>
      </c>
      <c r="H508" t="str">
        <f t="shared" si="140"/>
        <v>1129.41244872497+0.842025618671452i</v>
      </c>
      <c r="I508" t="str">
        <f t="shared" si="141"/>
        <v>68.7730466173934-81882.5154623244i</v>
      </c>
      <c r="K508" t="str">
        <f t="shared" si="142"/>
        <v>0.0106249876593244-0.0000114268690316964i</v>
      </c>
      <c r="L508" t="str">
        <f t="shared" si="143"/>
        <v>0.0000444444444444444-9.87938979773952i</v>
      </c>
      <c r="M508" t="e">
        <f t="shared" si="144"/>
        <v>#DIV/0!</v>
      </c>
      <c r="N508">
        <f t="shared" si="145"/>
        <v>90.012678391657033</v>
      </c>
      <c r="O508">
        <f t="shared" si="146"/>
        <v>73.492486548607715</v>
      </c>
      <c r="P508" s="3">
        <f t="shared" si="147"/>
        <v>73.492486548607715</v>
      </c>
      <c r="Q508" s="3">
        <f t="shared" si="148"/>
        <v>-89.987321608342967</v>
      </c>
      <c r="R508">
        <f t="shared" si="149"/>
        <v>90.012678391657033</v>
      </c>
      <c r="S508">
        <f t="shared" si="150"/>
        <v>5.8116143113151877E-3</v>
      </c>
      <c r="T508">
        <f t="shared" si="133"/>
        <v>73.492486548607715</v>
      </c>
    </row>
    <row r="509" spans="1:20" x14ac:dyDescent="0.25">
      <c r="A509">
        <f t="shared" si="134"/>
        <v>36.654208360527228</v>
      </c>
      <c r="B509">
        <f t="shared" si="151"/>
        <v>5.8336984456981851</v>
      </c>
      <c r="C509" t="str">
        <f t="shared" si="135"/>
        <v>1.0460822958099-4709.52521123634i</v>
      </c>
      <c r="D509" t="str">
        <f t="shared" si="136"/>
        <v>3.47812499977639-2728.19972098761i</v>
      </c>
      <c r="E509" t="str">
        <f t="shared" si="137"/>
        <v>162.469535955651+0.00435413569893626i</v>
      </c>
      <c r="F509" t="str">
        <f t="shared" si="138"/>
        <v>2.42492492490408-25602.4746045171i</v>
      </c>
      <c r="G509" t="str">
        <f t="shared" si="139"/>
        <v>0.999999999991401-2.93233666881697E-06i</v>
      </c>
      <c r="H509" t="str">
        <f t="shared" si="140"/>
        <v>1129.41245393339+0.845225316567138i</v>
      </c>
      <c r="I509" t="str">
        <f t="shared" si="141"/>
        <v>68.7730466924948-81572.540143701i</v>
      </c>
      <c r="K509" t="str">
        <f t="shared" si="142"/>
        <v>0.0106249875653572-0.0000114702910321494i</v>
      </c>
      <c r="L509" t="str">
        <f t="shared" si="143"/>
        <v>0.0000444444444444444-9.84199023484717i</v>
      </c>
      <c r="M509" t="e">
        <f t="shared" si="144"/>
        <v>#DIV/0!</v>
      </c>
      <c r="N509">
        <f t="shared" si="145"/>
        <v>90.012726569430939</v>
      </c>
      <c r="O509">
        <f t="shared" si="146"/>
        <v>73.459542736747622</v>
      </c>
      <c r="P509" s="3">
        <f t="shared" si="147"/>
        <v>73.459542736747622</v>
      </c>
      <c r="Q509" s="3">
        <f t="shared" si="148"/>
        <v>-89.987273430569061</v>
      </c>
      <c r="R509">
        <f t="shared" si="149"/>
        <v>90.012726569430939</v>
      </c>
      <c r="S509">
        <f t="shared" si="150"/>
        <v>5.833698445698185E-3</v>
      </c>
      <c r="T509">
        <f t="shared" si="133"/>
        <v>73.459542736747622</v>
      </c>
    </row>
    <row r="510" spans="1:20" x14ac:dyDescent="0.25">
      <c r="A510">
        <f t="shared" si="134"/>
        <v>36.79349435229723</v>
      </c>
      <c r="B510">
        <f t="shared" si="151"/>
        <v>5.8558664997918379</v>
      </c>
      <c r="C510" t="str">
        <f t="shared" si="135"/>
        <v>1.04608228809707-4691.6967708506i</v>
      </c>
      <c r="D510" t="str">
        <f t="shared" si="136"/>
        <v>3.47812499977468-2717.87180832831i</v>
      </c>
      <c r="E510" t="str">
        <f t="shared" si="137"/>
        <v>162.46953594799+0.00437068143291691i</v>
      </c>
      <c r="F510" t="str">
        <f t="shared" si="138"/>
        <v>2.42492492490392-25505.5535012664i</v>
      </c>
      <c r="G510" t="str">
        <f t="shared" si="139"/>
        <v>0.999999999991336-2.94347954815828E-06i</v>
      </c>
      <c r="H510" t="str">
        <f t="shared" si="140"/>
        <v>1129.41245918147+0.848437173321069i</v>
      </c>
      <c r="I510" t="str">
        <f t="shared" si="141"/>
        <v>68.7730467681684-81263.7382734534i</v>
      </c>
      <c r="K510" t="str">
        <f t="shared" si="142"/>
        <v>0.0106249874706745-0.0000115138780350385i</v>
      </c>
      <c r="L510" t="str">
        <f t="shared" si="143"/>
        <v>0.0000444444444444444-9.80473225228842i</v>
      </c>
      <c r="M510" t="e">
        <f t="shared" si="144"/>
        <v>#DIV/0!</v>
      </c>
      <c r="N510">
        <f t="shared" si="145"/>
        <v>90.012774930279079</v>
      </c>
      <c r="O510">
        <f t="shared" si="146"/>
        <v>73.426598925002182</v>
      </c>
      <c r="P510" s="3">
        <f t="shared" si="147"/>
        <v>73.426598925002182</v>
      </c>
      <c r="Q510" s="3">
        <f t="shared" si="148"/>
        <v>-89.987225069720921</v>
      </c>
      <c r="R510">
        <f t="shared" si="149"/>
        <v>90.012774930279079</v>
      </c>
      <c r="S510">
        <f t="shared" si="150"/>
        <v>5.8558664997918376E-3</v>
      </c>
      <c r="T510">
        <f t="shared" si="133"/>
        <v>73.426598925002182</v>
      </c>
    </row>
    <row r="511" spans="1:20" x14ac:dyDescent="0.25">
      <c r="A511">
        <f t="shared" si="134"/>
        <v>36.933309630835957</v>
      </c>
      <c r="B511">
        <f t="shared" si="151"/>
        <v>5.8781187924910467</v>
      </c>
      <c r="C511" t="str">
        <f t="shared" si="135"/>
        <v>1.04608228032551-4673.93582209799i</v>
      </c>
      <c r="D511" t="str">
        <f t="shared" si="136"/>
        <v>3.47812499977297-2707.58299316743i</v>
      </c>
      <c r="E511" t="str">
        <f t="shared" si="137"/>
        <v>162.46953594027+0.00438729004089482i</v>
      </c>
      <c r="F511" t="str">
        <f t="shared" si="138"/>
        <v>2.42492492490375-25408.9993039656i</v>
      </c>
      <c r="G511" t="str">
        <f t="shared" si="139"/>
        <v>0.99999999999127-2.95466477044109E-06i</v>
      </c>
      <c r="H511" t="str">
        <f t="shared" si="140"/>
        <v>1129.41246446952+0.851661235136963i</v>
      </c>
      <c r="I511" t="str">
        <f t="shared" si="141"/>
        <v>68.7730468444176-80956.1054093635i</v>
      </c>
      <c r="K511" t="str">
        <f t="shared" si="142"/>
        <v>0.0106249873752708-0.0000115576306673594i</v>
      </c>
      <c r="L511" t="str">
        <f t="shared" si="143"/>
        <v>0.0000444444444444444-9.76761531409489i</v>
      </c>
      <c r="M511" t="e">
        <f t="shared" si="144"/>
        <v>#DIV/0!</v>
      </c>
      <c r="N511">
        <f t="shared" si="145"/>
        <v>90.012823474897104</v>
      </c>
      <c r="O511">
        <f t="shared" si="146"/>
        <v>73.393655113372219</v>
      </c>
      <c r="P511" s="3">
        <f t="shared" si="147"/>
        <v>73.393655113372219</v>
      </c>
      <c r="Q511" s="3">
        <f t="shared" si="148"/>
        <v>-89.987176525102896</v>
      </c>
      <c r="R511">
        <f t="shared" si="149"/>
        <v>90.012823474897104</v>
      </c>
      <c r="S511">
        <f t="shared" si="150"/>
        <v>5.8781187924910466E-3</v>
      </c>
      <c r="T511">
        <f t="shared" si="133"/>
        <v>73.393655113372219</v>
      </c>
    </row>
    <row r="512" spans="1:20" x14ac:dyDescent="0.25">
      <c r="A512">
        <f t="shared" si="134"/>
        <v>37.073656207433132</v>
      </c>
      <c r="B512">
        <f t="shared" si="151"/>
        <v>5.9004556439025126</v>
      </c>
      <c r="C512" t="str">
        <f t="shared" si="135"/>
        <v>1.04608227249475-4656.24210948137i</v>
      </c>
      <c r="D512" t="str">
        <f t="shared" si="136"/>
        <v>3.47812499977125-2697.33312749691i</v>
      </c>
      <c r="E512" t="str">
        <f t="shared" si="137"/>
        <v>162.469535932492+0.00440396176179614i</v>
      </c>
      <c r="F512" t="str">
        <f t="shared" si="138"/>
        <v>2.4249249249036-25312.8106236504i</v>
      </c>
      <c r="G512" t="str">
        <f t="shared" si="139"/>
        <v>0.999999999991203-2.96589249656856E-06i</v>
      </c>
      <c r="H512" t="str">
        <f t="shared" si="140"/>
        <v>1129.41246979783+0.85489754839415i</v>
      </c>
      <c r="I512" t="str">
        <f t="shared" si="141"/>
        <v>68.773046921249-80649.637126029i</v>
      </c>
      <c r="K512" t="str">
        <f t="shared" si="142"/>
        <v>0.0106249872791407-0.0000116015495584908i</v>
      </c>
      <c r="L512" t="str">
        <f t="shared" si="143"/>
        <v>0.0000444444444444444-9.73063888632679i</v>
      </c>
      <c r="M512" t="e">
        <f t="shared" si="144"/>
        <v>#DIV/0!</v>
      </c>
      <c r="N512">
        <f t="shared" si="145"/>
        <v>90.012872203983335</v>
      </c>
      <c r="O512">
        <f t="shared" si="146"/>
        <v>73.360711301858757</v>
      </c>
      <c r="P512" s="3">
        <f t="shared" si="147"/>
        <v>73.360711301858757</v>
      </c>
      <c r="Q512" s="3">
        <f t="shared" si="148"/>
        <v>-89.987127796016665</v>
      </c>
      <c r="R512">
        <f t="shared" si="149"/>
        <v>90.012872203983335</v>
      </c>
      <c r="S512">
        <f t="shared" si="150"/>
        <v>5.9004556439025127E-3</v>
      </c>
      <c r="T512">
        <f t="shared" si="133"/>
        <v>73.360711301858757</v>
      </c>
    </row>
    <row r="513" spans="1:20" x14ac:dyDescent="0.25">
      <c r="A513">
        <f t="shared" si="134"/>
        <v>37.21453610102138</v>
      </c>
      <c r="B513">
        <f t="shared" si="151"/>
        <v>5.9228773753493424</v>
      </c>
      <c r="C513" t="str">
        <f t="shared" si="135"/>
        <v>1.04608226460436-4638.61537847069i</v>
      </c>
      <c r="D513" t="str">
        <f t="shared" si="136"/>
        <v>3.4781249997695-2687.12206386899i</v>
      </c>
      <c r="E513" t="str">
        <f t="shared" si="137"/>
        <v>162.469535924654+0.00442069683545138i</v>
      </c>
      <c r="F513" t="str">
        <f t="shared" si="138"/>
        <v>2.42492492490343-25216.986076614i</v>
      </c>
      <c r="G513" t="str">
        <f t="shared" si="139"/>
        <v>0.999999999991136-2.97716288805532E-06i</v>
      </c>
      <c r="H513" t="str">
        <f t="shared" si="140"/>
        <v>1129.41247516671+0.858146159648157i</v>
      </c>
      <c r="I513" t="str">
        <f t="shared" si="141"/>
        <v>68.7730469986645-80344.3290148i</v>
      </c>
      <c r="K513" t="str">
        <f t="shared" si="142"/>
        <v>0.0106249871822786-0.0000116456353402022i</v>
      </c>
      <c r="L513" t="str">
        <f t="shared" si="143"/>
        <v>0.0000444444444444444-9.693802437066i</v>
      </c>
      <c r="M513" t="e">
        <f t="shared" si="144"/>
        <v>#DIV/0!</v>
      </c>
      <c r="N513">
        <f t="shared" si="145"/>
        <v>90.012921118238737</v>
      </c>
      <c r="O513">
        <f t="shared" si="146"/>
        <v>73.327767490462591</v>
      </c>
      <c r="P513" s="3">
        <f t="shared" si="147"/>
        <v>73.327767490462591</v>
      </c>
      <c r="Q513" s="3">
        <f t="shared" si="148"/>
        <v>-89.987078881761263</v>
      </c>
      <c r="R513">
        <f t="shared" si="149"/>
        <v>90.012921118238737</v>
      </c>
      <c r="S513">
        <f t="shared" si="150"/>
        <v>5.9228773753493428E-3</v>
      </c>
      <c r="T513">
        <f t="shared" si="133"/>
        <v>73.327767490462591</v>
      </c>
    </row>
    <row r="514" spans="1:20" x14ac:dyDescent="0.25">
      <c r="A514">
        <f t="shared" si="134"/>
        <v>37.355951338205259</v>
      </c>
      <c r="B514">
        <f t="shared" si="151"/>
        <v>5.9453843093756698</v>
      </c>
      <c r="C514" t="str">
        <f t="shared" si="135"/>
        <v>1.04608225665383-4621.05537549951i</v>
      </c>
      <c r="D514" t="str">
        <f t="shared" si="136"/>
        <v>3.47812499976773-2676.94965539409i</v>
      </c>
      <c r="E514" t="str">
        <f t="shared" si="137"/>
        <v>162.469535916757+0.00443749550260263i</v>
      </c>
      <c r="F514" t="str">
        <f t="shared" si="138"/>
        <v>2.42492492490326-25121.5242843882i</v>
      </c>
      <c r="G514" t="str">
        <f t="shared" si="139"/>
        <v>0.999999999991069-2.98847610702973E-06i</v>
      </c>
      <c r="H514" t="str">
        <f t="shared" si="140"/>
        <v>1129.41248057648+0.861407115631459i</v>
      </c>
      <c r="I514" t="str">
        <f t="shared" si="141"/>
        <v>68.7730470766698-80040.1766837179i</v>
      </c>
      <c r="K514" t="str">
        <f t="shared" si="142"/>
        <v>0.0106249870846789-0.0000116898886466641i</v>
      </c>
      <c r="L514" t="str">
        <f t="shared" si="143"/>
        <v>0.0000444444444444444-9.65710543640762i</v>
      </c>
      <c r="M514" t="e">
        <f t="shared" si="144"/>
        <v>#DIV/0!</v>
      </c>
      <c r="N514">
        <f t="shared" si="145"/>
        <v>90.012970218366945</v>
      </c>
      <c r="O514">
        <f t="shared" si="146"/>
        <v>73.294823679184603</v>
      </c>
      <c r="P514" s="3">
        <f t="shared" si="147"/>
        <v>73.294823679184603</v>
      </c>
      <c r="Q514" s="3">
        <f t="shared" si="148"/>
        <v>-89.987029781633055</v>
      </c>
      <c r="R514">
        <f t="shared" si="149"/>
        <v>90.012970218366945</v>
      </c>
      <c r="S514">
        <f t="shared" si="150"/>
        <v>5.9453843093756698E-3</v>
      </c>
      <c r="T514">
        <f t="shared" si="133"/>
        <v>73.294823679184603</v>
      </c>
    </row>
    <row r="515" spans="1:20" x14ac:dyDescent="0.25">
      <c r="A515">
        <f t="shared" si="134"/>
        <v>37.497903953290439</v>
      </c>
      <c r="B515">
        <f t="shared" si="151"/>
        <v>5.9679767697512975</v>
      </c>
      <c r="C515" t="str">
        <f t="shared" si="135"/>
        <v>1.04608224864293-4603.56184796129i</v>
      </c>
      <c r="D515" t="str">
        <f t="shared" si="136"/>
        <v>3.478124999766-2666.8157557387i</v>
      </c>
      <c r="E515" t="str">
        <f t="shared" si="137"/>
        <v>162.469535908798+0.00445435800490995i</v>
      </c>
      <c r="F515" t="str">
        <f t="shared" si="138"/>
        <v>2.42492492490311-25026.4238737233i</v>
      </c>
      <c r="G515" t="str">
        <f t="shared" si="139"/>
        <v>0.999999999991001-2.99983231623623E-06i</v>
      </c>
      <c r="H515" t="str">
        <f t="shared" si="140"/>
        <v>1129.41248602743+0.864680463254085i</v>
      </c>
      <c r="I515" t="str">
        <f t="shared" si="141"/>
        <v>68.7730471552687-79737.1757574485i</v>
      </c>
      <c r="K515" t="str">
        <f t="shared" si="142"/>
        <v>0.0106249869863361-0.0000117343101144566i</v>
      </c>
      <c r="L515" t="str">
        <f t="shared" si="143"/>
        <v>0.0000444444444444444-9.62054735645311i</v>
      </c>
      <c r="M515" t="e">
        <f t="shared" si="144"/>
        <v>#DIV/0!</v>
      </c>
      <c r="N515">
        <f t="shared" si="145"/>
        <v>90.013019505074254</v>
      </c>
      <c r="O515">
        <f t="shared" si="146"/>
        <v>73.261879868025687</v>
      </c>
      <c r="P515" s="3">
        <f t="shared" si="147"/>
        <v>73.261879868025687</v>
      </c>
      <c r="Q515" s="3">
        <f t="shared" si="148"/>
        <v>-89.986980494925746</v>
      </c>
      <c r="R515">
        <f t="shared" si="149"/>
        <v>90.013019505074254</v>
      </c>
      <c r="S515">
        <f t="shared" si="150"/>
        <v>5.9679767697512973E-3</v>
      </c>
      <c r="T515">
        <f t="shared" si="133"/>
        <v>73.261879868025687</v>
      </c>
    </row>
    <row r="516" spans="1:20" x14ac:dyDescent="0.25">
      <c r="A516">
        <f t="shared" si="134"/>
        <v>37.640395988312946</v>
      </c>
      <c r="B516">
        <f t="shared" si="151"/>
        <v>5.9906550814763531</v>
      </c>
      <c r="C516" t="str">
        <f t="shared" si="135"/>
        <v>1.04608224057099-4586.13454420586i</v>
      </c>
      <c r="D516" t="str">
        <f t="shared" si="136"/>
        <v>3.47812499976419-2656.72021912327i</v>
      </c>
      <c r="E516" t="str">
        <f t="shared" si="137"/>
        <v>162.469535900781+0.00447128458494743i</v>
      </c>
      <c r="F516" t="str">
        <f t="shared" si="138"/>
        <v>2.42492492490295-24931.6834765678i</v>
      </c>
      <c r="G516" t="str">
        <f t="shared" si="139"/>
        <v>0.999999999990933-3.01123167903774E-06i</v>
      </c>
      <c r="H516" t="str">
        <f t="shared" si="140"/>
        <v>1129.41249151989+0.867966249604332i</v>
      </c>
      <c r="I516" t="str">
        <f t="shared" si="141"/>
        <v>68.7730472344647-79435.3218772223i</v>
      </c>
      <c r="K516" t="str">
        <f t="shared" si="142"/>
        <v>0.0106249868872445-0.0000117789003825785i</v>
      </c>
      <c r="L516" t="str">
        <f t="shared" si="143"/>
        <v>0.0000444444444444444-9.5841276713022i</v>
      </c>
      <c r="M516" t="e">
        <f t="shared" si="144"/>
        <v>#DIV/0!</v>
      </c>
      <c r="N516">
        <f t="shared" si="145"/>
        <v>90.013068979069644</v>
      </c>
      <c r="O516">
        <f t="shared" si="146"/>
        <v>73.228936056986939</v>
      </c>
      <c r="P516" s="3">
        <f t="shared" si="147"/>
        <v>73.228936056986939</v>
      </c>
      <c r="Q516" s="3">
        <f t="shared" si="148"/>
        <v>-89.986931020930356</v>
      </c>
      <c r="R516">
        <f t="shared" si="149"/>
        <v>90.013068979069644</v>
      </c>
      <c r="S516">
        <f t="shared" si="150"/>
        <v>5.9906550814763527E-3</v>
      </c>
      <c r="T516">
        <f t="shared" si="133"/>
        <v>73.228936056986939</v>
      </c>
    </row>
    <row r="517" spans="1:20" x14ac:dyDescent="0.25">
      <c r="A517">
        <f t="shared" si="134"/>
        <v>37.783429493068539</v>
      </c>
      <c r="B517">
        <f t="shared" si="151"/>
        <v>6.0134195707859632</v>
      </c>
      <c r="C517" t="str">
        <f t="shared" si="135"/>
        <v>1.04608223243747-4568.77321353547i</v>
      </c>
      <c r="D517" t="str">
        <f t="shared" si="136"/>
        <v>3.47812499976241-2646.66290032012i</v>
      </c>
      <c r="E517" t="str">
        <f t="shared" si="137"/>
        <v>162.469535892702+0.00448827548621302i</v>
      </c>
      <c r="F517" t="str">
        <f t="shared" si="138"/>
        <v>2.42492492490278-24837.3017300492i</v>
      </c>
      <c r="G517" t="str">
        <f t="shared" si="139"/>
        <v>0.999999999990864-3.02267435941786E-06i</v>
      </c>
      <c r="H517" t="str">
        <f t="shared" si="140"/>
        <v>1129.41249705418+0.871264521949503i</v>
      </c>
      <c r="I517" t="str">
        <f t="shared" si="141"/>
        <v>68.7730473142665-79134.61070077i</v>
      </c>
      <c r="K517" t="str">
        <f t="shared" si="142"/>
        <v>0.0106249867873983-0.0000118236600924572i</v>
      </c>
      <c r="L517" t="str">
        <f t="shared" si="143"/>
        <v>0.0000444444444444444-9.54784585704538i</v>
      </c>
      <c r="M517" t="e">
        <f t="shared" si="144"/>
        <v>#DIV/0!</v>
      </c>
      <c r="N517">
        <f t="shared" si="145"/>
        <v>90.013118641064821</v>
      </c>
      <c r="O517">
        <f t="shared" si="146"/>
        <v>73.195992246069025</v>
      </c>
      <c r="P517" s="3">
        <f t="shared" si="147"/>
        <v>73.195992246069025</v>
      </c>
      <c r="Q517" s="3">
        <f t="shared" si="148"/>
        <v>-89.986881358935179</v>
      </c>
      <c r="R517">
        <f t="shared" si="149"/>
        <v>90.013118641064821</v>
      </c>
      <c r="S517">
        <f t="shared" si="150"/>
        <v>6.0134195707859635E-3</v>
      </c>
      <c r="T517">
        <f t="shared" si="133"/>
        <v>73.195992246069025</v>
      </c>
    </row>
    <row r="518" spans="1:20" x14ac:dyDescent="0.25">
      <c r="A518">
        <f t="shared" si="134"/>
        <v>37.927006525142204</v>
      </c>
      <c r="B518">
        <f t="shared" si="151"/>
        <v>6.0362705651549504</v>
      </c>
      <c r="C518" t="str">
        <f t="shared" si="135"/>
        <v>1.04608222424208-4551.47760620165i</v>
      </c>
      <c r="D518" t="str">
        <f t="shared" si="136"/>
        <v>3.4781249997606-2636.64365465134i</v>
      </c>
      <c r="E518" t="str">
        <f t="shared" si="137"/>
        <v>162.469535884562+0.00450533095312971i</v>
      </c>
      <c r="F518" t="str">
        <f t="shared" si="138"/>
        <v>2.42492492490261-24743.2772764544i</v>
      </c>
      <c r="G518" t="str">
        <f t="shared" si="139"/>
        <v>0.999999999990794-3.03416052198345E-06i</v>
      </c>
      <c r="H518" t="str">
        <f t="shared" si="140"/>
        <v>1129.4125026306+0.874575327736386i</v>
      </c>
      <c r="I518" t="str">
        <f t="shared" si="141"/>
        <v>68.7730473946739-78835.0379022591i</v>
      </c>
      <c r="K518" t="str">
        <f t="shared" si="142"/>
        <v>0.0106249866867919-0.0000118685898879565i</v>
      </c>
      <c r="L518" t="str">
        <f t="shared" si="143"/>
        <v>0.0000444444444444444-9.51170139175672i</v>
      </c>
      <c r="M518" t="e">
        <f t="shared" si="144"/>
        <v>#DIV/0!</v>
      </c>
      <c r="N518">
        <f t="shared" si="145"/>
        <v>90.013168491774124</v>
      </c>
      <c r="O518">
        <f t="shared" si="146"/>
        <v>73.163048435273041</v>
      </c>
      <c r="P518" s="3">
        <f t="shared" si="147"/>
        <v>73.163048435273041</v>
      </c>
      <c r="Q518" s="3">
        <f t="shared" si="148"/>
        <v>-89.986831508225876</v>
      </c>
      <c r="R518">
        <f t="shared" si="149"/>
        <v>90.013168491774124</v>
      </c>
      <c r="S518">
        <f t="shared" si="150"/>
        <v>6.0362705651549504E-3</v>
      </c>
      <c r="T518">
        <f t="shared" si="133"/>
        <v>73.163048435273041</v>
      </c>
    </row>
    <row r="519" spans="1:20" x14ac:dyDescent="0.25">
      <c r="A519">
        <f t="shared" si="134"/>
        <v>38.071129149937747</v>
      </c>
      <c r="B519">
        <f t="shared" si="151"/>
        <v>6.0592083933025398</v>
      </c>
      <c r="C519" t="str">
        <f t="shared" si="135"/>
        <v>1.04608221598433-4534.24747340116i</v>
      </c>
      <c r="D519" t="str">
        <f t="shared" si="136"/>
        <v>3.47812499975877-2626.66233798672i</v>
      </c>
      <c r="E519" t="str">
        <f t="shared" si="137"/>
        <v>162.469535876358+0.0045224512310524i</v>
      </c>
      <c r="F519" t="str">
        <f t="shared" si="138"/>
        <v>2.42492492490243-24649.6087632103i</v>
      </c>
      <c r="G519" t="str">
        <f t="shared" si="139"/>
        <v>0.999999999990724-3.04569033196677E-06i</v>
      </c>
      <c r="H519" t="str">
        <f t="shared" si="140"/>
        <v>1129.41250824948+0.877898714592163i</v>
      </c>
      <c r="I519" t="str">
        <f t="shared" si="141"/>
        <v>68.7730474756936-78536.5991722356i</v>
      </c>
      <c r="K519" t="str">
        <f t="shared" si="142"/>
        <v>0.0106249865854194-0.0000119136904153872i</v>
      </c>
      <c r="L519" t="str">
        <f t="shared" si="143"/>
        <v>0.0000444444444444444-9.4756937554859i</v>
      </c>
      <c r="M519" t="e">
        <f t="shared" si="144"/>
        <v>#DIV/0!</v>
      </c>
      <c r="N519">
        <f t="shared" si="145"/>
        <v>90.013218531914674</v>
      </c>
      <c r="O519">
        <f t="shared" si="146"/>
        <v>73.13010462459971</v>
      </c>
      <c r="P519" s="3">
        <f t="shared" si="147"/>
        <v>73.13010462459971</v>
      </c>
      <c r="Q519" s="3">
        <f t="shared" si="148"/>
        <v>-89.986781468085326</v>
      </c>
      <c r="R519">
        <f t="shared" si="149"/>
        <v>90.013218531914674</v>
      </c>
      <c r="S519">
        <f t="shared" si="150"/>
        <v>6.0592083933025398E-3</v>
      </c>
      <c r="T519">
        <f t="shared" si="133"/>
        <v>73.13010462459971</v>
      </c>
    </row>
    <row r="520" spans="1:20" x14ac:dyDescent="0.25">
      <c r="A520">
        <f t="shared" si="134"/>
        <v>38.215799440707514</v>
      </c>
      <c r="B520">
        <f t="shared" si="151"/>
        <v>6.0822333851970898</v>
      </c>
      <c r="C520" t="str">
        <f t="shared" si="135"/>
        <v>1.04608220766366-4517.08256727285i</v>
      </c>
      <c r="D520" t="str">
        <f t="shared" si="136"/>
        <v>3.47812499975693-2616.71880674165i</v>
      </c>
      <c r="E520" t="str">
        <f t="shared" si="137"/>
        <v>162.469535868093+0.00453963656626296i</v>
      </c>
      <c r="F520" t="str">
        <f t="shared" si="138"/>
        <v>2.42492492490226-24556.2948428636i</v>
      </c>
      <c r="G520" t="str">
        <f t="shared" si="139"/>
        <v>0.999999999990653-3.05726395522802E-06i</v>
      </c>
      <c r="H520" t="str">
        <f t="shared" si="140"/>
        <v>1129.41251391116+0.881234730324993i</v>
      </c>
      <c r="I520" t="str">
        <f t="shared" si="141"/>
        <v>68.7730475573313-78239.2902175585i</v>
      </c>
      <c r="K520" t="str">
        <f t="shared" si="142"/>
        <v>0.010624986483275-0.0000119589623235161i</v>
      </c>
      <c r="L520" t="str">
        <f t="shared" si="143"/>
        <v>0.0000444444444444444-9.43982243025093i</v>
      </c>
      <c r="M520" t="e">
        <f t="shared" si="144"/>
        <v>#DIV/0!</v>
      </c>
      <c r="N520">
        <f t="shared" si="145"/>
        <v>90.013268762206295</v>
      </c>
      <c r="O520">
        <f t="shared" si="146"/>
        <v>73.097160814050113</v>
      </c>
      <c r="P520" s="3">
        <f t="shared" si="147"/>
        <v>73.097160814050113</v>
      </c>
      <c r="Q520" s="3">
        <f t="shared" si="148"/>
        <v>-89.986731237793705</v>
      </c>
      <c r="R520">
        <f t="shared" si="149"/>
        <v>90.013268762206295</v>
      </c>
      <c r="S520">
        <f t="shared" si="150"/>
        <v>6.0822333851970898E-3</v>
      </c>
      <c r="T520">
        <f t="shared" si="133"/>
        <v>73.097160814050113</v>
      </c>
    </row>
    <row r="521" spans="1:20" x14ac:dyDescent="0.25">
      <c r="A521">
        <f t="shared" si="134"/>
        <v>38.3610194785822</v>
      </c>
      <c r="B521">
        <f t="shared" si="151"/>
        <v>6.1053458720608385</v>
      </c>
      <c r="C521" t="str">
        <f t="shared" si="135"/>
        <v>1.04608219927959-4499.98264089378i</v>
      </c>
      <c r="D521" t="str">
        <f t="shared" si="136"/>
        <v>3.47812499975509-2606.81291787513i</v>
      </c>
      <c r="E521" t="str">
        <f t="shared" si="137"/>
        <v>162.469535859765+0.00455688720598211i</v>
      </c>
      <c r="F521" t="str">
        <f t="shared" si="138"/>
        <v>2.42492492490209-24463.3341730624i</v>
      </c>
      <c r="G521" t="str">
        <f t="shared" si="139"/>
        <v>0.999999999990582-3.06888155825768E-06i</v>
      </c>
      <c r="H521" t="str">
        <f t="shared" si="140"/>
        <v>1129.41251961594+0.884583422924682i</v>
      </c>
      <c r="I521" t="str">
        <f t="shared" si="141"/>
        <v>68.7730476395913-77943.1067613375i</v>
      </c>
      <c r="K521" t="str">
        <f t="shared" si="142"/>
        <v>0.0106249863803528-0.0000120044062635748i</v>
      </c>
      <c r="L521" t="str">
        <f t="shared" si="143"/>
        <v>0.0000444444444444444-9.40408690003077i</v>
      </c>
      <c r="M521" t="e">
        <f t="shared" si="144"/>
        <v>#DIV/0!</v>
      </c>
      <c r="N521">
        <f t="shared" si="145"/>
        <v>90.01331918337155</v>
      </c>
      <c r="O521">
        <f t="shared" si="146"/>
        <v>73.064217003625217</v>
      </c>
      <c r="P521" s="3">
        <f t="shared" si="147"/>
        <v>73.064217003625217</v>
      </c>
      <c r="Q521" s="3">
        <f t="shared" si="148"/>
        <v>-89.98668081662845</v>
      </c>
      <c r="R521">
        <f t="shared" si="149"/>
        <v>90.01331918337155</v>
      </c>
      <c r="S521">
        <f t="shared" si="150"/>
        <v>6.1053458720608383E-3</v>
      </c>
      <c r="T521">
        <f t="shared" si="133"/>
        <v>73.064217003625217</v>
      </c>
    </row>
    <row r="522" spans="1:20" x14ac:dyDescent="0.25">
      <c r="A522">
        <f t="shared" si="134"/>
        <v>38.506791352600807</v>
      </c>
      <c r="B522">
        <f t="shared" si="151"/>
        <v>6.1285461863746695</v>
      </c>
      <c r="C522" t="str">
        <f t="shared" si="135"/>
        <v>1.0460821908318-4482.94744827575i</v>
      </c>
      <c r="D522" t="str">
        <f t="shared" si="136"/>
        <v>3.47812499975322-2596.94452888759i</v>
      </c>
      <c r="E522" t="str">
        <f t="shared" si="137"/>
        <v>162.469535851373+0.00457420339837014i</v>
      </c>
      <c r="F522" t="str">
        <f t="shared" si="138"/>
        <v>2.42492492490192-24370.7254165363i</v>
      </c>
      <c r="G522" t="str">
        <f t="shared" si="139"/>
        <v>0.99999999999051-3.08054330817883E-06i</v>
      </c>
      <c r="H522" t="str">
        <f t="shared" si="140"/>
        <v>1129.41252536416+0.887944840563361i</v>
      </c>
      <c r="I522" t="str">
        <f t="shared" si="141"/>
        <v>68.7730477224755-77648.0445428749i</v>
      </c>
      <c r="K522" t="str">
        <f t="shared" si="142"/>
        <v>0.010624986276647-0.0000120500228892693i</v>
      </c>
      <c r="L522" t="str">
        <f t="shared" si="143"/>
        <v>0.0000444444444444444-9.36848665075795i</v>
      </c>
      <c r="M522" t="e">
        <f t="shared" si="144"/>
        <v>#DIV/0!</v>
      </c>
      <c r="N522">
        <f t="shared" si="145"/>
        <v>90.01336979613572</v>
      </c>
      <c r="O522">
        <f t="shared" si="146"/>
        <v>73.031273193325902</v>
      </c>
      <c r="P522" s="3">
        <f t="shared" si="147"/>
        <v>73.031273193325902</v>
      </c>
      <c r="Q522" s="3">
        <f t="shared" si="148"/>
        <v>-89.98663020386428</v>
      </c>
      <c r="R522">
        <f t="shared" si="149"/>
        <v>90.01336979613572</v>
      </c>
      <c r="S522">
        <f t="shared" si="150"/>
        <v>6.1285461863746695E-3</v>
      </c>
      <c r="T522">
        <f t="shared" si="133"/>
        <v>73.031273193325902</v>
      </c>
    </row>
    <row r="523" spans="1:20" x14ac:dyDescent="0.25">
      <c r="A523">
        <f t="shared" si="134"/>
        <v>38.653117159740695</v>
      </c>
      <c r="B523">
        <f t="shared" si="151"/>
        <v>6.1518346618828934</v>
      </c>
      <c r="C523" t="str">
        <f t="shared" si="135"/>
        <v>1.04608218231956-4465.97674436182i</v>
      </c>
      <c r="D523" t="str">
        <f t="shared" si="136"/>
        <v>3.47812499975133-2587.11349781896i</v>
      </c>
      <c r="E523" t="str">
        <f t="shared" si="137"/>
        <v>162.469535842918+0.00459158539252765i</v>
      </c>
      <c r="F523" t="str">
        <f t="shared" si="138"/>
        <v>2.42492492490173-24278.467241077i</v>
      </c>
      <c r="G523" t="str">
        <f t="shared" si="139"/>
        <v>0.999999999990438-3.09224937274969E-06i</v>
      </c>
      <c r="H523" t="str">
        <f t="shared" si="140"/>
        <v>1129.41253115614+0.891319031596312i</v>
      </c>
      <c r="I523" t="str">
        <f t="shared" si="141"/>
        <v>68.7730478059915-77354.0993176003i</v>
      </c>
      <c r="K523" t="str">
        <f t="shared" si="142"/>
        <v>0.0106249861721515-0.00001209581285679i</v>
      </c>
      <c r="L523" t="str">
        <f t="shared" si="143"/>
        <v>0.0000444444444444444-9.33302117031075i</v>
      </c>
      <c r="M523" t="e">
        <f t="shared" si="144"/>
        <v>#DIV/0!</v>
      </c>
      <c r="N523">
        <f t="shared" si="145"/>
        <v>90.013420601226869</v>
      </c>
      <c r="O523">
        <f t="shared" si="146"/>
        <v>72.998329383153205</v>
      </c>
      <c r="P523" s="3">
        <f t="shared" si="147"/>
        <v>72.998329383153205</v>
      </c>
      <c r="Q523" s="3">
        <f t="shared" si="148"/>
        <v>-89.986579398773131</v>
      </c>
      <c r="R523">
        <f t="shared" si="149"/>
        <v>90.013420601226869</v>
      </c>
      <c r="S523">
        <f t="shared" si="150"/>
        <v>6.1518346618828932E-3</v>
      </c>
      <c r="T523">
        <f t="shared" si="133"/>
        <v>72.998329383153205</v>
      </c>
    </row>
    <row r="524" spans="1:20" x14ac:dyDescent="0.25">
      <c r="A524">
        <f t="shared" si="134"/>
        <v>38.799999004947708</v>
      </c>
      <c r="B524">
        <f t="shared" si="151"/>
        <v>6.1752116335980487</v>
      </c>
      <c r="C524" t="str">
        <f t="shared" si="135"/>
        <v>1.04608217374261-4449.07028502267i</v>
      </c>
      <c r="D524" t="str">
        <f t="shared" si="136"/>
        <v>3.47812499974945-2577.31968324656i</v>
      </c>
      <c r="E524" t="str">
        <f t="shared" si="137"/>
        <v>162.469535834398+0.00460903343850842i</v>
      </c>
      <c r="F524" t="str">
        <f t="shared" si="138"/>
        <v>2.42492492490157-24186.55831952i</v>
      </c>
      <c r="G524" t="str">
        <f t="shared" si="139"/>
        <v>0.999999999990365-3.10399992036591E-06i</v>
      </c>
      <c r="H524" t="str">
        <f t="shared" si="140"/>
        <v>1129.41253699224+0.894706044562496i</v>
      </c>
      <c r="I524" t="str">
        <f t="shared" si="141"/>
        <v>68.7730478901439-77061.2668570157i</v>
      </c>
      <c r="K524" t="str">
        <f t="shared" si="142"/>
        <v>0.0106249860668603-0.0000121417768248202i</v>
      </c>
      <c r="L524" t="str">
        <f t="shared" si="143"/>
        <v>0.0000444444444444444-9.29768994850641i</v>
      </c>
      <c r="M524" t="e">
        <f t="shared" si="144"/>
        <v>#DIV/0!</v>
      </c>
      <c r="N524">
        <f t="shared" si="145"/>
        <v>90.013471599375848</v>
      </c>
      <c r="O524">
        <f t="shared" si="146"/>
        <v>72.965385573107994</v>
      </c>
      <c r="P524" s="3">
        <f t="shared" si="147"/>
        <v>72.965385573107994</v>
      </c>
      <c r="Q524" s="3">
        <f t="shared" si="148"/>
        <v>-89.986528400624152</v>
      </c>
      <c r="R524">
        <f t="shared" si="149"/>
        <v>90.013471599375848</v>
      </c>
      <c r="S524">
        <f t="shared" si="150"/>
        <v>6.1752116335980489E-3</v>
      </c>
      <c r="T524">
        <f t="shared" si="133"/>
        <v>72.965385573107994</v>
      </c>
    </row>
    <row r="525" spans="1:20" x14ac:dyDescent="0.25">
      <c r="A525">
        <f t="shared" si="134"/>
        <v>38.947439001166515</v>
      </c>
      <c r="B525">
        <f t="shared" si="151"/>
        <v>6.1986774378057214</v>
      </c>
      <c r="C525" t="str">
        <f t="shared" si="135"/>
        <v>1.04608216510019-4432.22782705323i</v>
      </c>
      <c r="D525" t="str">
        <f t="shared" si="136"/>
        <v>3.47812499974754-2567.56294428307i</v>
      </c>
      <c r="E525" t="str">
        <f t="shared" si="137"/>
        <v>162.469535825814+0.00462654778730815i</v>
      </c>
      <c r="F525" t="str">
        <f t="shared" si="138"/>
        <v>2.42492492490139-24094.9973297243i</v>
      </c>
      <c r="G525" t="str">
        <f t="shared" si="139"/>
        <v>0.999999999990292-3.11579512006307E-06i</v>
      </c>
      <c r="H525" t="str">
        <f t="shared" si="140"/>
        <v>1129.41254287278+0.89810592818537i</v>
      </c>
      <c r="I525" t="str">
        <f t="shared" si="141"/>
        <v>68.7730479749383-76769.5429486259i</v>
      </c>
      <c r="K525" t="str">
        <f t="shared" si="142"/>
        <v>0.0106249859607673-0.0000121879154545464i</v>
      </c>
      <c r="L525" t="str">
        <f t="shared" si="143"/>
        <v>0.0000444444444444444-9.26249247709341i</v>
      </c>
      <c r="M525" t="e">
        <f t="shared" si="144"/>
        <v>#DIV/0!</v>
      </c>
      <c r="N525">
        <f t="shared" si="145"/>
        <v>90.013522791316234</v>
      </c>
      <c r="O525">
        <f t="shared" si="146"/>
        <v>72.932441763191264</v>
      </c>
      <c r="P525" s="3">
        <f t="shared" si="147"/>
        <v>72.932441763191264</v>
      </c>
      <c r="Q525" s="3">
        <f t="shared" si="148"/>
        <v>-89.986477208683766</v>
      </c>
      <c r="R525">
        <f t="shared" si="149"/>
        <v>90.013522791316234</v>
      </c>
      <c r="S525">
        <f t="shared" si="150"/>
        <v>6.198677437805721E-3</v>
      </c>
      <c r="T525">
        <f t="shared" si="133"/>
        <v>72.932441763191264</v>
      </c>
    </row>
    <row r="526" spans="1:20" x14ac:dyDescent="0.25">
      <c r="A526">
        <f t="shared" si="134"/>
        <v>39.095439269370942</v>
      </c>
      <c r="B526">
        <f t="shared" si="151"/>
        <v>6.222232412069383</v>
      </c>
      <c r="C526" t="str">
        <f t="shared" si="135"/>
        <v>1.04608215639209-4415.44912816911i</v>
      </c>
      <c r="D526" t="str">
        <f t="shared" si="136"/>
        <v>3.47812499974561-2557.84314057452i</v>
      </c>
      <c r="E526" t="str">
        <f t="shared" si="137"/>
        <v>162.469535817164+0.00464412869088267i</v>
      </c>
      <c r="F526" t="str">
        <f t="shared" si="138"/>
        <v>2.4249249249012-24003.7829545546i</v>
      </c>
      <c r="G526" t="str">
        <f t="shared" si="139"/>
        <v>0.999999999990218-3.12763514151908E-06i</v>
      </c>
      <c r="H526" t="str">
        <f t="shared" si="140"/>
        <v>1129.41254879808+0.901518731373459i</v>
      </c>
      <c r="I526" t="str">
        <f t="shared" si="141"/>
        <v>68.7730480603766-76478.923395884i</v>
      </c>
      <c r="K526" t="str">
        <f t="shared" si="142"/>
        <v>0.0106249858538666-0.000012234229409667i</v>
      </c>
      <c r="L526" t="str">
        <f t="shared" si="143"/>
        <v>0.0000444444444444444-9.22742824974444i</v>
      </c>
      <c r="M526" t="e">
        <f t="shared" si="144"/>
        <v>#DIV/0!</v>
      </c>
      <c r="N526">
        <f t="shared" si="145"/>
        <v>90.01357417778442</v>
      </c>
      <c r="O526">
        <f t="shared" si="146"/>
        <v>72.899497953404065</v>
      </c>
      <c r="P526" s="3">
        <f t="shared" si="147"/>
        <v>72.899497953404065</v>
      </c>
      <c r="Q526" s="3">
        <f t="shared" si="148"/>
        <v>-89.98642582221558</v>
      </c>
      <c r="R526">
        <f t="shared" si="149"/>
        <v>90.01357417778442</v>
      </c>
      <c r="S526">
        <f t="shared" si="150"/>
        <v>6.2222324120693832E-3</v>
      </c>
      <c r="T526">
        <f t="shared" si="133"/>
        <v>72.899497953404065</v>
      </c>
    </row>
    <row r="527" spans="1:20" x14ac:dyDescent="0.25">
      <c r="A527">
        <f t="shared" si="134"/>
        <v>39.244001938594558</v>
      </c>
      <c r="B527">
        <f t="shared" si="151"/>
        <v>6.2458768952352468</v>
      </c>
      <c r="C527" t="str">
        <f t="shared" si="135"/>
        <v>1.04608214761768-4398.73394700307i</v>
      </c>
      <c r="D527" t="str">
        <f t="shared" si="136"/>
        <v>3.47812499974367-2548.16013229828i</v>
      </c>
      <c r="E527" t="str">
        <f t="shared" si="137"/>
        <v>162.469535808448+0.00466177640214269i</v>
      </c>
      <c r="F527" t="str">
        <f t="shared" si="138"/>
        <v>2.42492492490102-23912.9138818612i</v>
      </c>
      <c r="G527" t="str">
        <f t="shared" si="139"/>
        <v>0.999999999990143-3.13952015505661E-06i</v>
      </c>
      <c r="H527" t="str">
        <f t="shared" si="140"/>
        <v>1129.4125547685+0.904944503221229i</v>
      </c>
      <c r="I527" t="str">
        <f t="shared" si="141"/>
        <v>68.7730481464652-76189.4040181306i</v>
      </c>
      <c r="K527" t="str">
        <f t="shared" si="142"/>
        <v>0.0106249857461519-0.0000122807193564026i</v>
      </c>
      <c r="L527" t="str">
        <f t="shared" si="143"/>
        <v>0.0000444444444444444-9.19249676204864i</v>
      </c>
      <c r="M527" t="e">
        <f t="shared" si="144"/>
        <v>#DIV/0!</v>
      </c>
      <c r="N527">
        <f t="shared" si="145"/>
        <v>90.013625759519599</v>
      </c>
      <c r="O527">
        <f t="shared" si="146"/>
        <v>72.866554143747322</v>
      </c>
      <c r="P527" s="3">
        <f t="shared" si="147"/>
        <v>72.866554143747322</v>
      </c>
      <c r="Q527" s="3">
        <f t="shared" si="148"/>
        <v>-89.986374240480401</v>
      </c>
      <c r="R527">
        <f t="shared" si="149"/>
        <v>90.013625759519599</v>
      </c>
      <c r="S527">
        <f t="shared" si="150"/>
        <v>6.2458768952352471E-3</v>
      </c>
      <c r="T527">
        <f t="shared" si="133"/>
        <v>72.866554143747322</v>
      </c>
    </row>
    <row r="528" spans="1:20" x14ac:dyDescent="0.25">
      <c r="A528">
        <f t="shared" si="134"/>
        <v>39.393129145961211</v>
      </c>
      <c r="B528">
        <f t="shared" si="151"/>
        <v>6.2696112274371405</v>
      </c>
      <c r="C528" t="str">
        <f t="shared" si="135"/>
        <v>1.04608213877641-4382.08204310156i</v>
      </c>
      <c r="D528" t="str">
        <f t="shared" si="136"/>
        <v>3.47812499974172-2538.51378016103i</v>
      </c>
      <c r="E528" t="str">
        <f t="shared" si="137"/>
        <v>162.469535799665+0.00467949117496027i</v>
      </c>
      <c r="F528" t="str">
        <f t="shared" si="138"/>
        <v>2.42492492490085-23822.3888044622i</v>
      </c>
      <c r="G528" t="str">
        <f t="shared" si="139"/>
        <v>0.999999999990068-0.0000031514503316456i</v>
      </c>
      <c r="H528" t="str">
        <f t="shared" si="140"/>
        <v>1129.4125607844+0.908383293009687i</v>
      </c>
      <c r="I528" t="str">
        <f t="shared" si="141"/>
        <v>68.7730482332107-75900.9806505342i</v>
      </c>
      <c r="K528" t="str">
        <f t="shared" si="142"/>
        <v>0.0106249856376169-0.0000123273859635051i</v>
      </c>
      <c r="L528" t="str">
        <f t="shared" si="143"/>
        <v>0.0000444444444444444-9.15769751150496i</v>
      </c>
      <c r="M528" t="e">
        <f t="shared" si="144"/>
        <v>#DIV/0!</v>
      </c>
      <c r="N528">
        <f t="shared" si="145"/>
        <v>90.01367753726376</v>
      </c>
      <c r="O528">
        <f t="shared" si="146"/>
        <v>72.83361033422193</v>
      </c>
      <c r="P528" s="3">
        <f t="shared" si="147"/>
        <v>72.83361033422193</v>
      </c>
      <c r="Q528" s="3">
        <f t="shared" si="148"/>
        <v>-89.98632246273624</v>
      </c>
      <c r="R528">
        <f t="shared" si="149"/>
        <v>90.01367753726376</v>
      </c>
      <c r="S528">
        <f t="shared" si="150"/>
        <v>6.2696112274371408E-3</v>
      </c>
      <c r="T528">
        <f t="shared" si="133"/>
        <v>72.83361033422193</v>
      </c>
    </row>
    <row r="529" spans="1:20" x14ac:dyDescent="0.25">
      <c r="A529">
        <f t="shared" si="134"/>
        <v>39.542823036715866</v>
      </c>
      <c r="B529">
        <f t="shared" si="151"/>
        <v>6.293435750101402</v>
      </c>
      <c r="C529" t="str">
        <f t="shared" si="135"/>
        <v>1.04608212986791-4365.49317692147i</v>
      </c>
      <c r="D529" t="str">
        <f t="shared" si="136"/>
        <v>3.47812499973977-2528.90394539673i</v>
      </c>
      <c r="E529" t="str">
        <f t="shared" si="137"/>
        <v>162.469535790816+0.00469727326417088i</v>
      </c>
      <c r="F529" t="str">
        <f t="shared" si="138"/>
        <v>2.42492492490065-23732.2064201239i</v>
      </c>
      <c r="G529" t="str">
        <f t="shared" si="139"/>
        <v>0.999999999989993-3.16342584290561E-06i</v>
      </c>
      <c r="H529" t="str">
        <f t="shared" si="140"/>
        <v>1129.41256684609+0.911835150207063i</v>
      </c>
      <c r="I529" t="str">
        <f t="shared" si="141"/>
        <v>68.7730483206155-75613.649144025i</v>
      </c>
      <c r="K529" t="str">
        <f t="shared" si="142"/>
        <v>0.0106249855282556-0.0000123742299022676i</v>
      </c>
      <c r="L529" t="str">
        <f t="shared" si="143"/>
        <v>0.0000444444444444444-9.12302999751439i</v>
      </c>
      <c r="M529" t="e">
        <f t="shared" si="144"/>
        <v>#DIV/0!</v>
      </c>
      <c r="N529">
        <f t="shared" si="145"/>
        <v>90.013729511761724</v>
      </c>
      <c r="O529">
        <f t="shared" si="146"/>
        <v>72.800666524829097</v>
      </c>
      <c r="P529" s="3">
        <f t="shared" si="147"/>
        <v>72.800666524829097</v>
      </c>
      <c r="Q529" s="3">
        <f t="shared" si="148"/>
        <v>-89.986270488238276</v>
      </c>
      <c r="R529">
        <f t="shared" si="149"/>
        <v>90.013729511761724</v>
      </c>
      <c r="S529">
        <f t="shared" si="150"/>
        <v>6.293435750101402E-3</v>
      </c>
      <c r="T529">
        <f t="shared" si="133"/>
        <v>72.800666524829097</v>
      </c>
    </row>
    <row r="530" spans="1:20" x14ac:dyDescent="0.25">
      <c r="A530">
        <f t="shared" si="134"/>
        <v>39.693085764255386</v>
      </c>
      <c r="B530">
        <f t="shared" si="151"/>
        <v>6.3173508059517873</v>
      </c>
      <c r="C530" t="str">
        <f t="shared" si="135"/>
        <v>1.04608212089143-4348.96710982634i</v>
      </c>
      <c r="D530" t="str">
        <f t="shared" si="136"/>
        <v>3.47812499973778-2519.33048976472i</v>
      </c>
      <c r="E530" t="str">
        <f t="shared" si="137"/>
        <v>162.4695357819+0.00471512292558124i</v>
      </c>
      <c r="F530" t="str">
        <f t="shared" si="138"/>
        <v>2.42492492490046-23642.3654315425i</v>
      </c>
      <c r="G530" t="str">
        <f t="shared" si="139"/>
        <v>0.999999999989917-3.17544686110841E-06i</v>
      </c>
      <c r="H530" t="str">
        <f t="shared" si="140"/>
        <v>1129.41257295394+0.915300124469637i</v>
      </c>
      <c r="I530" t="str">
        <f t="shared" si="141"/>
        <v>68.7730484086874-75327.4053652446i</v>
      </c>
      <c r="K530" t="str">
        <f t="shared" si="142"/>
        <v>0.0106249854180615-0.0000124212518465339i</v>
      </c>
      <c r="L530" t="str">
        <f t="shared" si="143"/>
        <v>0.0000444444444444444-9.08849372137314i</v>
      </c>
      <c r="M530" t="e">
        <f t="shared" si="144"/>
        <v>#DIV/0!</v>
      </c>
      <c r="N530">
        <f t="shared" si="145"/>
        <v>90.013781683761138</v>
      </c>
      <c r="O530">
        <f t="shared" si="146"/>
        <v>72.767722715569732</v>
      </c>
      <c r="P530" s="3">
        <f t="shared" si="147"/>
        <v>72.767722715569732</v>
      </c>
      <c r="Q530" s="3">
        <f t="shared" si="148"/>
        <v>-89.986218316238862</v>
      </c>
      <c r="R530">
        <f t="shared" si="149"/>
        <v>90.013781683761138</v>
      </c>
      <c r="S530">
        <f t="shared" si="150"/>
        <v>6.3173508059517873E-3</v>
      </c>
      <c r="T530">
        <f t="shared" si="133"/>
        <v>72.767722715569732</v>
      </c>
    </row>
    <row r="531" spans="1:20" x14ac:dyDescent="0.25">
      <c r="A531">
        <f t="shared" si="134"/>
        <v>39.843919490159564</v>
      </c>
      <c r="B531">
        <f t="shared" si="151"/>
        <v>6.3413567390144046</v>
      </c>
      <c r="C531" t="str">
        <f t="shared" si="135"/>
        <v>1.04608211184672-4332.50360408313i</v>
      </c>
      <c r="D531" t="str">
        <f t="shared" si="136"/>
        <v>3.47812499973577-2509.79327554759i</v>
      </c>
      <c r="E531" t="str">
        <f t="shared" si="137"/>
        <v>162.469535772916+0.00473304041596793i</v>
      </c>
      <c r="F531" t="str">
        <f t="shared" si="138"/>
        <v>2.42492492490028-23552.8645463251i</v>
      </c>
      <c r="G531" t="str">
        <f t="shared" si="139"/>
        <v>0.99999999998984-3.18751355918038E-06i</v>
      </c>
      <c r="H531" t="str">
        <f t="shared" si="140"/>
        <v>1129.41257910829+0.918778265642297i</v>
      </c>
      <c r="I531" t="str">
        <f t="shared" si="141"/>
        <v>68.773048497428-75042.2451964788i</v>
      </c>
      <c r="K531" t="str">
        <f t="shared" si="142"/>
        <v>0.0106249853070284-0.0000124684524727079i</v>
      </c>
      <c r="L531" t="str">
        <f t="shared" si="143"/>
        <v>0.0000444444444444444-9.05408818626536i</v>
      </c>
      <c r="M531" t="e">
        <f t="shared" si="144"/>
        <v>#DIV/0!</v>
      </c>
      <c r="N531">
        <f t="shared" si="145"/>
        <v>90.013834054012491</v>
      </c>
      <c r="O531">
        <f t="shared" si="146"/>
        <v>72.734778906444845</v>
      </c>
      <c r="P531" s="3">
        <f t="shared" si="147"/>
        <v>72.734778906444845</v>
      </c>
      <c r="Q531" s="3">
        <f t="shared" si="148"/>
        <v>-89.986165945987509</v>
      </c>
      <c r="R531">
        <f t="shared" si="149"/>
        <v>90.013834054012491</v>
      </c>
      <c r="S531">
        <f t="shared" si="150"/>
        <v>6.3413567390144046E-3</v>
      </c>
      <c r="T531">
        <f t="shared" si="133"/>
        <v>72.734778906444845</v>
      </c>
    </row>
    <row r="532" spans="1:20" x14ac:dyDescent="0.25">
      <c r="A532">
        <f t="shared" si="134"/>
        <v>39.995326384222167</v>
      </c>
      <c r="B532">
        <f t="shared" si="151"/>
        <v>6.3654538946226591</v>
      </c>
      <c r="C532" t="str">
        <f t="shared" si="135"/>
        <v>1.04608210273318-4316.10242285877i</v>
      </c>
      <c r="D532" t="str">
        <f t="shared" si="136"/>
        <v>3.47812499973378-2500.29216554933i</v>
      </c>
      <c r="E532" t="str">
        <f t="shared" si="137"/>
        <v>162.469535763863+0.00475102599308519i</v>
      </c>
      <c r="F532" t="str">
        <f t="shared" si="138"/>
        <v>2.4249249249001-23463.7024769714i</v>
      </c>
      <c r="G532" t="str">
        <f t="shared" si="139"/>
        <v>0.999999999989762-3.19962611070501E-06i</v>
      </c>
      <c r="H532" t="str">
        <f t="shared" si="140"/>
        <v>1129.41258530952+0.922269623759429i</v>
      </c>
      <c r="I532" t="str">
        <f t="shared" si="141"/>
        <v>68.7730485868448-74758.1645356048i</v>
      </c>
      <c r="K532" t="str">
        <f t="shared" si="142"/>
        <v>0.0106249851951498-0.0000125158324597641i</v>
      </c>
      <c r="L532" t="str">
        <f t="shared" si="143"/>
        <v>0.0000444444444444444-9.01981289725575i</v>
      </c>
      <c r="M532" t="e">
        <f t="shared" si="144"/>
        <v>#DIV/0!</v>
      </c>
      <c r="N532">
        <f t="shared" si="145"/>
        <v>90.01388662326913</v>
      </c>
      <c r="O532">
        <f t="shared" si="146"/>
        <v>72.701835097455415</v>
      </c>
      <c r="P532" s="3">
        <f t="shared" si="147"/>
        <v>72.701835097455415</v>
      </c>
      <c r="Q532" s="3">
        <f t="shared" si="148"/>
        <v>-89.98611337673087</v>
      </c>
      <c r="R532">
        <f t="shared" si="149"/>
        <v>90.01388662326913</v>
      </c>
      <c r="S532">
        <f t="shared" si="150"/>
        <v>6.365453894622659E-3</v>
      </c>
      <c r="T532">
        <f t="shared" si="133"/>
        <v>72.701835097455415</v>
      </c>
    </row>
    <row r="533" spans="1:20" x14ac:dyDescent="0.25">
      <c r="A533">
        <f t="shared" si="134"/>
        <v>40.147308624482214</v>
      </c>
      <c r="B533">
        <f t="shared" si="151"/>
        <v>6.3896426194222258</v>
      </c>
      <c r="C533" t="str">
        <f t="shared" si="135"/>
        <v>1.04608209355013-4299.76333021679i</v>
      </c>
      <c r="D533" t="str">
        <f t="shared" si="136"/>
        <v>3.47812499973175-2490.82702309329i</v>
      </c>
      <c r="E533" t="str">
        <f t="shared" si="137"/>
        <v>162.469535754741+0.0047690799156648i</v>
      </c>
      <c r="F533" t="str">
        <f t="shared" si="138"/>
        <v>2.42492492489992-23374.8779408553i</v>
      </c>
      <c r="G533" t="str">
        <f t="shared" si="139"/>
        <v>0.999999999989684-3.21178468992545E-06i</v>
      </c>
      <c r="H533" t="str">
        <f t="shared" si="140"/>
        <v>1129.41259155796+0.925774249045518i</v>
      </c>
      <c r="I533" t="str">
        <f t="shared" si="141"/>
        <v>68.7730486769437-74475.1592960255i</v>
      </c>
      <c r="K533" t="str">
        <f t="shared" si="142"/>
        <v>0.0106249850824193-0.0000125633924892568i</v>
      </c>
      <c r="L533" t="str">
        <f t="shared" si="143"/>
        <v>0.0000444444444444444-8.98566736128286i</v>
      </c>
      <c r="M533" t="e">
        <f t="shared" si="144"/>
        <v>#DIV/0!</v>
      </c>
      <c r="N533">
        <f t="shared" si="145"/>
        <v>90.013939392287227</v>
      </c>
      <c r="O533">
        <f t="shared" si="146"/>
        <v>72.668891288602552</v>
      </c>
      <c r="P533" s="3">
        <f t="shared" si="147"/>
        <v>72.668891288602552</v>
      </c>
      <c r="Q533" s="3">
        <f t="shared" si="148"/>
        <v>-89.986060607712773</v>
      </c>
      <c r="R533">
        <f t="shared" si="149"/>
        <v>90.013939392287227</v>
      </c>
      <c r="S533">
        <f t="shared" si="150"/>
        <v>6.3896426194222254E-3</v>
      </c>
      <c r="T533">
        <f t="shared" si="133"/>
        <v>72.668891288602552</v>
      </c>
    </row>
    <row r="534" spans="1:20" x14ac:dyDescent="0.25">
      <c r="A534">
        <f t="shared" si="134"/>
        <v>40.299868397255246</v>
      </c>
      <c r="B534">
        <f t="shared" si="151"/>
        <v>6.4139232613760306</v>
      </c>
      <c r="C534" t="str">
        <f t="shared" si="135"/>
        <v>1.0460820842971-4283.48609111384i</v>
      </c>
      <c r="D534" t="str">
        <f t="shared" si="136"/>
        <v>3.47812499972969-2481.3977120202i</v>
      </c>
      <c r="E534" t="str">
        <f t="shared" si="137"/>
        <v>162.46953574555+0.00478720244342083i</v>
      </c>
      <c r="F534" t="str">
        <f t="shared" si="138"/>
        <v>2.42492492489972-23286.3896602058i</v>
      </c>
      <c r="G534" t="str">
        <f t="shared" si="139"/>
        <v>0.999999999989606-3.22398947174691E-06i</v>
      </c>
      <c r="H534" t="str">
        <f t="shared" si="140"/>
        <v>1129.41259785398+0.929292191915886i</v>
      </c>
      <c r="I534" t="str">
        <f t="shared" si="141"/>
        <v>68.7730487677284-74193.2254066156i</v>
      </c>
      <c r="K534" t="str">
        <f t="shared" si="142"/>
        <v>0.0106249849688304-0.0000126111332453298i</v>
      </c>
      <c r="L534" t="str">
        <f t="shared" si="143"/>
        <v>0.0000444444444444444-8.95165108715167i</v>
      </c>
      <c r="M534" t="e">
        <f t="shared" si="144"/>
        <v>#DIV/0!</v>
      </c>
      <c r="N534">
        <f t="shared" si="145"/>
        <v>90.013992361825856</v>
      </c>
      <c r="O534">
        <f t="shared" si="146"/>
        <v>72.635947479887236</v>
      </c>
      <c r="P534" s="3">
        <f t="shared" si="147"/>
        <v>72.635947479887236</v>
      </c>
      <c r="Q534" s="3">
        <f t="shared" si="148"/>
        <v>-89.986007638174144</v>
      </c>
      <c r="R534">
        <f t="shared" si="149"/>
        <v>90.013992361825856</v>
      </c>
      <c r="S534">
        <f t="shared" si="150"/>
        <v>6.4139232613760304E-3</v>
      </c>
      <c r="T534">
        <f t="shared" si="133"/>
        <v>72.635947479887236</v>
      </c>
    </row>
    <row r="535" spans="1:20" x14ac:dyDescent="0.25">
      <c r="A535">
        <f t="shared" si="134"/>
        <v>40.453007897164817</v>
      </c>
      <c r="B535">
        <f t="shared" si="151"/>
        <v>6.4382961697692593</v>
      </c>
      <c r="C535" t="str">
        <f t="shared" si="135"/>
        <v>1.04608207497373-4267.27047139638i</v>
      </c>
      <c r="D535" t="str">
        <f t="shared" si="136"/>
        <v>3.47812499972764-2472.00409668626i</v>
      </c>
      <c r="E535" t="str">
        <f t="shared" si="137"/>
        <v>162.469535736289+0.00480539383705976i</v>
      </c>
      <c r="F535" t="str">
        <f t="shared" si="138"/>
        <v>2.42492492489953-23198.2363620894i</v>
      </c>
      <c r="G535" t="str">
        <f t="shared" si="139"/>
        <v>0.999999999989527-0.0000032362406317393i</v>
      </c>
      <c r="H535" t="str">
        <f t="shared" si="140"/>
        <v>1129.41260419794+0.932823502977443i</v>
      </c>
      <c r="I535" t="str">
        <f t="shared" si="141"/>
        <v>68.7730488592042-73912.3588116618i</v>
      </c>
      <c r="K535" t="str">
        <f t="shared" si="142"/>
        <v>0.0106249848543766-0.0000126590554147266i</v>
      </c>
      <c r="L535" t="str">
        <f t="shared" si="143"/>
        <v>0.0000444444444444444-8.9177635855267i</v>
      </c>
      <c r="M535" t="e">
        <f t="shared" si="144"/>
        <v>#DIV/0!</v>
      </c>
      <c r="N535">
        <f t="shared" si="145"/>
        <v>90.014045532647017</v>
      </c>
      <c r="O535">
        <f t="shared" si="146"/>
        <v>72.603003671310546</v>
      </c>
      <c r="P535" s="3">
        <f t="shared" si="147"/>
        <v>72.603003671310546</v>
      </c>
      <c r="Q535" s="3">
        <f t="shared" si="148"/>
        <v>-89.985954467352983</v>
      </c>
      <c r="R535">
        <f t="shared" si="149"/>
        <v>90.014045532647017</v>
      </c>
      <c r="S535">
        <f t="shared" si="150"/>
        <v>6.438296169769259E-3</v>
      </c>
      <c r="T535">
        <f t="shared" si="133"/>
        <v>72.603003671310546</v>
      </c>
    </row>
    <row r="536" spans="1:20" x14ac:dyDescent="0.25">
      <c r="A536">
        <f t="shared" si="134"/>
        <v>40.606729327174044</v>
      </c>
      <c r="B536">
        <f t="shared" si="151"/>
        <v>6.4627616952143825</v>
      </c>
      <c r="C536" t="str">
        <f t="shared" si="135"/>
        <v>1.04608206557944-4251.11623779729i</v>
      </c>
      <c r="D536" t="str">
        <f t="shared" si="136"/>
        <v>3.47812499972557-2462.64604196117i</v>
      </c>
      <c r="E536" t="str">
        <f t="shared" si="137"/>
        <v>162.469535726956+0.00482365435827348i</v>
      </c>
      <c r="F536" t="str">
        <f t="shared" si="138"/>
        <v>2.42492492489933-23110.4167783913i</v>
      </c>
      <c r="G536" t="str">
        <f t="shared" si="139"/>
        <v>0.999999999989447-3.24853834613964E-06i</v>
      </c>
      <c r="H536" t="str">
        <f t="shared" si="140"/>
        <v>1129.4126105902+0.936368233029384i</v>
      </c>
      <c r="I536" t="str">
        <f t="shared" si="141"/>
        <v>68.7730489513747-73632.5554708033i</v>
      </c>
      <c r="K536" t="str">
        <f t="shared" si="142"/>
        <v>0.0106249847390514-0.0000127071596868i</v>
      </c>
      <c r="L536" t="str">
        <f t="shared" si="143"/>
        <v>0.0000444444444444444-8.88400436892483i</v>
      </c>
      <c r="M536" t="e">
        <f t="shared" si="144"/>
        <v>#DIV/0!</v>
      </c>
      <c r="N536">
        <f t="shared" si="145"/>
        <v>90.014098905515539</v>
      </c>
      <c r="O536">
        <f t="shared" si="146"/>
        <v>72.570059862873549</v>
      </c>
      <c r="P536" s="3">
        <f t="shared" si="147"/>
        <v>72.570059862873549</v>
      </c>
      <c r="Q536" s="3">
        <f t="shared" si="148"/>
        <v>-89.985901094484461</v>
      </c>
      <c r="R536">
        <f t="shared" si="149"/>
        <v>90.014098905515539</v>
      </c>
      <c r="S536">
        <f t="shared" si="150"/>
        <v>6.4627616952143826E-3</v>
      </c>
      <c r="T536">
        <f t="shared" si="133"/>
        <v>72.570059862873549</v>
      </c>
    </row>
    <row r="537" spans="1:20" x14ac:dyDescent="0.25">
      <c r="A537">
        <f t="shared" si="134"/>
        <v>40.761034898617304</v>
      </c>
      <c r="B537">
        <f t="shared" si="151"/>
        <v>6.4873201896561969</v>
      </c>
      <c r="C537" t="str">
        <f t="shared" si="135"/>
        <v>1.04608205611352-4235.0231579325i</v>
      </c>
      <c r="D537" t="str">
        <f t="shared" si="136"/>
        <v>3.47812499972349-2453.32341322616i</v>
      </c>
      <c r="E537" t="str">
        <f t="shared" si="137"/>
        <v>162.469535717554+0.00484198426974866i</v>
      </c>
      <c r="F537" t="str">
        <f t="shared" si="138"/>
        <v>2.42492492489916-23022.9296457972i</v>
      </c>
      <c r="G537" t="str">
        <f t="shared" si="139"/>
        <v>0.999999999989367-3.26088279185471E-06i</v>
      </c>
      <c r="H537" t="str">
        <f t="shared" si="140"/>
        <v>1129.41261703114+0.939926433064028i</v>
      </c>
      <c r="I537" t="str">
        <f t="shared" si="141"/>
        <v>68.7730490442488-73353.8113589756i</v>
      </c>
      <c r="K537" t="str">
        <f t="shared" si="142"/>
        <v>0.010624984622848-0.0000127554467535225i</v>
      </c>
      <c r="L537" t="str">
        <f t="shared" si="143"/>
        <v>0.0000444444444444444-8.85037295170832i</v>
      </c>
      <c r="M537" t="e">
        <f t="shared" si="144"/>
        <v>#DIV/0!</v>
      </c>
      <c r="N537">
        <f t="shared" si="145"/>
        <v>90.014152481199176</v>
      </c>
      <c r="O537">
        <f t="shared" si="146"/>
        <v>72.537116054577339</v>
      </c>
      <c r="P537" s="3">
        <f t="shared" si="147"/>
        <v>72.537116054577339</v>
      </c>
      <c r="Q537" s="3">
        <f t="shared" si="148"/>
        <v>-89.985847518800824</v>
      </c>
      <c r="R537">
        <f t="shared" si="149"/>
        <v>90.014152481199176</v>
      </c>
      <c r="S537">
        <f t="shared" si="150"/>
        <v>6.4873201896561965E-3</v>
      </c>
      <c r="T537">
        <f t="shared" si="133"/>
        <v>72.537116054577339</v>
      </c>
    </row>
    <row r="538" spans="1:20" x14ac:dyDescent="0.25">
      <c r="A538">
        <f t="shared" si="134"/>
        <v>40.915926831232049</v>
      </c>
      <c r="B538">
        <f t="shared" si="151"/>
        <v>6.5119720063768902</v>
      </c>
      <c r="C538" t="str">
        <f t="shared" si="135"/>
        <v>1.04608204657551-4218.99100029758i</v>
      </c>
      <c r="D538" t="str">
        <f t="shared" si="136"/>
        <v>3.47812499972137-2444.03607637209i</v>
      </c>
      <c r="E538" t="str">
        <f t="shared" si="137"/>
        <v>162.469535708079+0.00486038383517322i</v>
      </c>
      <c r="F538" t="str">
        <f t="shared" si="138"/>
        <v>2.42492492489894-22935.7737057755i</v>
      </c>
      <c r="G538" t="str">
        <f t="shared" si="139"/>
        <v>0.999999999989286-3.27327414646349E-06i</v>
      </c>
      <c r="H538" t="str">
        <f t="shared" si="140"/>
        <v>1129.41262352113+0.943498154267369i</v>
      </c>
      <c r="I538" t="str">
        <f t="shared" si="141"/>
        <v>68.7730491378298-73076.1224663517i</v>
      </c>
      <c r="K538" t="str">
        <f t="shared" si="142"/>
        <v>0.0106249845057597-0.0000128039173094953i</v>
      </c>
      <c r="L538" t="str">
        <f t="shared" si="143"/>
        <v>0.0000444444444444444-8.81686885007803i</v>
      </c>
      <c r="M538" t="e">
        <f t="shared" si="144"/>
        <v>#DIV/0!</v>
      </c>
      <c r="N538">
        <f t="shared" si="145"/>
        <v>90.014206260468598</v>
      </c>
      <c r="O538">
        <f t="shared" si="146"/>
        <v>72.504172246422826</v>
      </c>
      <c r="P538" s="3">
        <f t="shared" si="147"/>
        <v>72.504172246422826</v>
      </c>
      <c r="Q538" s="3">
        <f t="shared" si="148"/>
        <v>-89.985793739531402</v>
      </c>
      <c r="R538">
        <f t="shared" si="149"/>
        <v>90.014206260468598</v>
      </c>
      <c r="S538">
        <f t="shared" si="150"/>
        <v>6.5119720063768899E-3</v>
      </c>
      <c r="T538">
        <f t="shared" si="133"/>
        <v>72.504172246422826</v>
      </c>
    </row>
    <row r="539" spans="1:20" x14ac:dyDescent="0.25">
      <c r="A539">
        <f t="shared" si="134"/>
        <v>41.071407353190729</v>
      </c>
      <c r="B539">
        <f t="shared" si="151"/>
        <v>6.5367175000011226</v>
      </c>
      <c r="C539" t="str">
        <f t="shared" si="135"/>
        <v>1.04608203696484-4203.01953426469i</v>
      </c>
      <c r="D539" t="str">
        <f t="shared" si="136"/>
        <v>3.47812499971926-2434.7838977975i</v>
      </c>
      <c r="E539" t="str">
        <f t="shared" si="137"/>
        <v>162.469535698534+0.00487885331923296i</v>
      </c>
      <c r="F539" t="str">
        <f t="shared" si="138"/>
        <v>2.42492492489875-22848.9477045586i</v>
      </c>
      <c r="G539" t="str">
        <f t="shared" si="139"/>
        <v>0.999999999989204-3.28571258821979E-06i</v>
      </c>
      <c r="H539" t="str">
        <f t="shared" si="140"/>
        <v>1129.41263006053+0.947083448019967i</v>
      </c>
      <c r="I539" t="str">
        <f t="shared" si="141"/>
        <v>68.7730492321242-72799.4847982822i</v>
      </c>
      <c r="K539" t="str">
        <f t="shared" si="142"/>
        <v>0.0106249843877799-0.0000128525720519596i</v>
      </c>
      <c r="L539" t="str">
        <f t="shared" si="143"/>
        <v>0.0000444444444444444-8.78349158206613i</v>
      </c>
      <c r="M539" t="e">
        <f t="shared" si="144"/>
        <v>#DIV/0!</v>
      </c>
      <c r="N539">
        <f t="shared" si="145"/>
        <v>90.014260244097443</v>
      </c>
      <c r="O539">
        <f t="shared" si="146"/>
        <v>72.471228438411359</v>
      </c>
      <c r="P539" s="3">
        <f t="shared" si="147"/>
        <v>72.471228438411359</v>
      </c>
      <c r="Q539" s="3">
        <f t="shared" si="148"/>
        <v>-89.985739755902557</v>
      </c>
      <c r="R539">
        <f t="shared" si="149"/>
        <v>90.014260244097443</v>
      </c>
      <c r="S539">
        <f t="shared" si="150"/>
        <v>6.536717500001123E-3</v>
      </c>
      <c r="T539">
        <f t="shared" si="133"/>
        <v>72.471228438411359</v>
      </c>
    </row>
    <row r="540" spans="1:20" x14ac:dyDescent="0.25">
      <c r="A540">
        <f t="shared" si="134"/>
        <v>41.22747870113286</v>
      </c>
      <c r="B540">
        <f t="shared" si="151"/>
        <v>6.5615570265011272</v>
      </c>
      <c r="C540" t="str">
        <f t="shared" si="135"/>
        <v>1.0460820272811-4187.10853007883i</v>
      </c>
      <c r="D540" t="str">
        <f t="shared" si="136"/>
        <v>3.47812499971711-2425.56674440669i</v>
      </c>
      <c r="E540" t="str">
        <f t="shared" si="137"/>
        <v>162.469535688915+0.00489739298762523i</v>
      </c>
      <c r="F540" t="str">
        <f t="shared" si="138"/>
        <v>2.42492492489854-22762.4503931254i</v>
      </c>
      <c r="G540" t="str">
        <f t="shared" si="139"/>
        <v>0.999999999989122-3.29819829605475E-06i</v>
      </c>
      <c r="H540" t="str">
        <f t="shared" si="140"/>
        <v>1129.41263664972+0.950682365897566i</v>
      </c>
      <c r="I540" t="str">
        <f t="shared" si="141"/>
        <v>68.7730493271347-72523.8943752419i</v>
      </c>
      <c r="K540" t="str">
        <f t="shared" si="142"/>
        <v>0.0106249842689018-0.0000129014116808051i</v>
      </c>
      <c r="L540" t="str">
        <f t="shared" si="143"/>
        <v>0.0000444444444444444-8.75024066752956i</v>
      </c>
      <c r="M540" t="e">
        <f t="shared" si="144"/>
        <v>#DIV/0!</v>
      </c>
      <c r="N540">
        <f t="shared" si="145"/>
        <v>90.014314432862221</v>
      </c>
      <c r="O540">
        <f t="shared" si="146"/>
        <v>72.438284630543819</v>
      </c>
      <c r="P540" s="3">
        <f t="shared" si="147"/>
        <v>72.438284630543819</v>
      </c>
      <c r="Q540" s="3">
        <f t="shared" si="148"/>
        <v>-89.985685567137779</v>
      </c>
      <c r="R540">
        <f t="shared" si="149"/>
        <v>90.014314432862221</v>
      </c>
      <c r="S540">
        <f t="shared" si="150"/>
        <v>6.5615570265011268E-3</v>
      </c>
      <c r="T540">
        <f t="shared" si="133"/>
        <v>72.438284630543819</v>
      </c>
    </row>
    <row r="541" spans="1:20" x14ac:dyDescent="0.25">
      <c r="A541">
        <f t="shared" si="134"/>
        <v>41.384143120197166</v>
      </c>
      <c r="B541">
        <f t="shared" si="151"/>
        <v>6.5864909432018317</v>
      </c>
      <c r="C541" t="str">
        <f t="shared" si="135"/>
        <v>1.04608201752349-4171.25775885488i</v>
      </c>
      <c r="D541" t="str">
        <f t="shared" si="136"/>
        <v>3.47812499971495-2416.38448360783i</v>
      </c>
      <c r="E541" t="str">
        <f t="shared" si="137"/>
        <v>162.469535679222+0.00491600310705185i</v>
      </c>
      <c r="F541" t="str">
        <f t="shared" si="138"/>
        <v>2.42492492489835-22676.280527183i</v>
      </c>
      <c r="G541" t="str">
        <f t="shared" si="139"/>
        <v>0.999999999989039-3.31073144957948E-06i</v>
      </c>
      <c r="H541" t="str">
        <f t="shared" si="140"/>
        <v>1129.41264328908+0.954294959671995i</v>
      </c>
      <c r="I541" t="str">
        <f t="shared" si="141"/>
        <v>68.7730494228702-72249.34723277i</v>
      </c>
      <c r="K541" t="str">
        <f t="shared" si="142"/>
        <v>0.0106249841491185-0.0000129504368985817i</v>
      </c>
      <c r="L541" t="str">
        <f t="shared" si="143"/>
        <v>0.0000444444444444444-8.71711562814257i</v>
      </c>
      <c r="M541" t="e">
        <f t="shared" si="144"/>
        <v>#DIV/0!</v>
      </c>
      <c r="N541">
        <f t="shared" si="145"/>
        <v>90.014368827542441</v>
      </c>
      <c r="O541">
        <f t="shared" si="146"/>
        <v>72.405340822821344</v>
      </c>
      <c r="P541" s="3">
        <f t="shared" si="147"/>
        <v>72.405340822821344</v>
      </c>
      <c r="Q541" s="3">
        <f t="shared" si="148"/>
        <v>-89.985631172457559</v>
      </c>
      <c r="R541">
        <f t="shared" si="149"/>
        <v>90.014368827542441</v>
      </c>
      <c r="S541">
        <f t="shared" si="150"/>
        <v>6.5864909432018313E-3</v>
      </c>
      <c r="T541">
        <f t="shared" si="133"/>
        <v>72.405340822821344</v>
      </c>
    </row>
    <row r="542" spans="1:20" x14ac:dyDescent="0.25">
      <c r="A542">
        <f t="shared" si="134"/>
        <v>41.541402864053914</v>
      </c>
      <c r="B542">
        <f t="shared" si="151"/>
        <v>6.6115196087859989</v>
      </c>
      <c r="C542" t="str">
        <f t="shared" si="135"/>
        <v>1.04608200769175-4155.46699257418i</v>
      </c>
      <c r="D542" t="str">
        <f t="shared" si="136"/>
        <v>3.4781249997128-2407.23698331101i</v>
      </c>
      <c r="E542" t="str">
        <f t="shared" si="137"/>
        <v>162.469535669455+0.00493468394523241i</v>
      </c>
      <c r="F542" t="str">
        <f t="shared" si="138"/>
        <v>2.42492492489815-22590.436867149i</v>
      </c>
      <c r="G542" t="str">
        <f t="shared" si="139"/>
        <v>0.999999999988956-3.32331222908761E-06i</v>
      </c>
      <c r="H542" t="str">
        <f t="shared" si="140"/>
        <v>1129.41264997901+0.957921281311717i</v>
      </c>
      <c r="I542" t="str">
        <f t="shared" si="141"/>
        <v>68.7730495193336-71975.839421415i</v>
      </c>
      <c r="K542" t="str">
        <f t="shared" si="142"/>
        <v>0.0106249840284231-0.0000129996484105079i</v>
      </c>
      <c r="L542" t="str">
        <f t="shared" si="143"/>
        <v>0.0000444444444444444-8.68411598739055i</v>
      </c>
      <c r="M542" t="e">
        <f t="shared" si="144"/>
        <v>#DIV/0!</v>
      </c>
      <c r="N542">
        <f t="shared" si="145"/>
        <v>90.01442342892058</v>
      </c>
      <c r="O542">
        <f t="shared" si="146"/>
        <v>72.372397015245042</v>
      </c>
      <c r="P542" s="3">
        <f t="shared" si="147"/>
        <v>72.372397015245042</v>
      </c>
      <c r="Q542" s="3">
        <f t="shared" si="148"/>
        <v>-89.98557657107942</v>
      </c>
      <c r="R542">
        <f t="shared" si="149"/>
        <v>90.01442342892058</v>
      </c>
      <c r="S542">
        <f t="shared" si="150"/>
        <v>6.6115196087859988E-3</v>
      </c>
      <c r="T542">
        <f t="shared" si="133"/>
        <v>72.372397015245042</v>
      </c>
    </row>
    <row r="543" spans="1:20" x14ac:dyDescent="0.25">
      <c r="A543">
        <f t="shared" si="134"/>
        <v>41.699260194937317</v>
      </c>
      <c r="B543">
        <f t="shared" si="151"/>
        <v>6.6366433832993854</v>
      </c>
      <c r="C543" t="str">
        <f t="shared" si="135"/>
        <v>1.04608199778505-4139.73600408124i</v>
      </c>
      <c r="D543" t="str">
        <f t="shared" si="136"/>
        <v>3.47812499971061-2398.12411192635i</v>
      </c>
      <c r="E543" t="str">
        <f t="shared" si="137"/>
        <v>162.469535659615+0.00495343577089814i</v>
      </c>
      <c r="F543" t="str">
        <f t="shared" si="138"/>
        <v>2.42492492489793-22504.9181781334i</v>
      </c>
      <c r="G543" t="str">
        <f t="shared" si="139"/>
        <v>0.999999999988872-3.33594081555787E-06i</v>
      </c>
      <c r="H543" t="str">
        <f t="shared" si="140"/>
        <v>1129.41265671988+0.961561382982758i</v>
      </c>
      <c r="I543" t="str">
        <f t="shared" si="141"/>
        <v>68.773049616532-71703.3670066738i</v>
      </c>
      <c r="K543" t="str">
        <f t="shared" si="142"/>
        <v>0.0106249839068086-0.0000130490469244825i</v>
      </c>
      <c r="L543" t="str">
        <f t="shared" si="143"/>
        <v>0.0000444444444444444-8.6512412705624i</v>
      </c>
      <c r="M543" t="e">
        <f t="shared" si="144"/>
        <v>#DIV/0!</v>
      </c>
      <c r="N543">
        <f t="shared" si="145"/>
        <v>90.014478237782043</v>
      </c>
      <c r="O543">
        <f t="shared" si="146"/>
        <v>72.339453207815993</v>
      </c>
      <c r="P543" s="3">
        <f t="shared" si="147"/>
        <v>72.339453207815993</v>
      </c>
      <c r="Q543" s="3">
        <f t="shared" si="148"/>
        <v>-89.985521762217957</v>
      </c>
      <c r="R543">
        <f t="shared" si="149"/>
        <v>90.014478237782043</v>
      </c>
      <c r="S543">
        <f t="shared" si="150"/>
        <v>6.6366433832993855E-3</v>
      </c>
      <c r="T543">
        <f t="shared" si="133"/>
        <v>72.339453207815993</v>
      </c>
    </row>
    <row r="544" spans="1:20" x14ac:dyDescent="0.25">
      <c r="A544">
        <f t="shared" si="134"/>
        <v>41.857717383678079</v>
      </c>
      <c r="B544">
        <f t="shared" si="151"/>
        <v>6.661862628155923</v>
      </c>
      <c r="C544" t="str">
        <f t="shared" si="135"/>
        <v>1.04608198780288-4124.06456708056i</v>
      </c>
      <c r="D544" t="str">
        <f t="shared" si="136"/>
        <v>3.47812499970839-2389.04573836215i</v>
      </c>
      <c r="E544" t="str">
        <f t="shared" si="137"/>
        <v>162.469535649699+0.00497225885380721i</v>
      </c>
      <c r="F544" t="str">
        <f t="shared" si="138"/>
        <v>2.42492492489773-22419.7232299213i</v>
      </c>
      <c r="G544" t="str">
        <f t="shared" si="139"/>
        <v>0.999999999988787-0.0000033486173906567i</v>
      </c>
      <c r="H544" t="str">
        <f t="shared" si="140"/>
        <v>1129.41266351206+0.965215317049329i</v>
      </c>
      <c r="I544" t="str">
        <f t="shared" si="141"/>
        <v>68.7730497144708-71431.9260689386i</v>
      </c>
      <c r="K544" t="str">
        <f t="shared" si="142"/>
        <v>0.0106249837842682-0.0000130986331510941i</v>
      </c>
      <c r="L544" t="str">
        <f t="shared" si="143"/>
        <v>0.0000444444444444444-8.61849100474432i</v>
      </c>
      <c r="M544" t="e">
        <f t="shared" si="144"/>
        <v>#DIV/0!</v>
      </c>
      <c r="N544">
        <f t="shared" si="145"/>
        <v>90.014533254915236</v>
      </c>
      <c r="O544">
        <f t="shared" si="146"/>
        <v>72.306509400535447</v>
      </c>
      <c r="P544" s="3">
        <f t="shared" si="147"/>
        <v>72.306509400535447</v>
      </c>
      <c r="Q544" s="3">
        <f t="shared" si="148"/>
        <v>-89.985466745084764</v>
      </c>
      <c r="R544">
        <f t="shared" si="149"/>
        <v>90.014533254915236</v>
      </c>
      <c r="S544">
        <f t="shared" si="150"/>
        <v>6.6618626281559233E-3</v>
      </c>
      <c r="T544">
        <f t="shared" si="133"/>
        <v>72.306509400535447</v>
      </c>
    </row>
    <row r="545" spans="1:20" x14ac:dyDescent="0.25">
      <c r="A545">
        <f t="shared" si="134"/>
        <v>42.016776709736057</v>
      </c>
      <c r="B545">
        <f t="shared" si="151"/>
        <v>6.6871777061429158</v>
      </c>
      <c r="C545" t="str">
        <f t="shared" si="135"/>
        <v>1.04608197774479-4108.45245613322i</v>
      </c>
      <c r="D545" t="str">
        <f t="shared" si="136"/>
        <v>3.47812499970617-2380.00173202296i</v>
      </c>
      <c r="E545" t="str">
        <f t="shared" si="137"/>
        <v>162.469535639708+0.00499115346473906i</v>
      </c>
      <c r="F545" t="str">
        <f t="shared" si="138"/>
        <v>2.42492492489752-22334.8507969547i</v>
      </c>
      <c r="G545" t="str">
        <f t="shared" si="139"/>
        <v>0.999999999988701-0.0000033613421367409i</v>
      </c>
      <c r="H545" t="str">
        <f t="shared" si="140"/>
        <v>1129.41267035597+0.968883136074615i</v>
      </c>
      <c r="I545" t="str">
        <f t="shared" si="141"/>
        <v>68.773049813154-71161.512703442i</v>
      </c>
      <c r="K545" t="str">
        <f t="shared" si="142"/>
        <v>0.0106249836607947-0.0000131484078036306i</v>
      </c>
      <c r="L545" t="str">
        <f t="shared" si="143"/>
        <v>0.0000444444444444444-8.58586471881289i</v>
      </c>
      <c r="M545" t="e">
        <f t="shared" si="144"/>
        <v>#DIV/0!</v>
      </c>
      <c r="N545">
        <f t="shared" si="145"/>
        <v>90.014588481111602</v>
      </c>
      <c r="O545">
        <f t="shared" si="146"/>
        <v>72.273565593404413</v>
      </c>
      <c r="P545" s="3">
        <f t="shared" si="147"/>
        <v>72.273565593404413</v>
      </c>
      <c r="Q545" s="3">
        <f t="shared" si="148"/>
        <v>-89.985411518888398</v>
      </c>
      <c r="R545">
        <f t="shared" si="149"/>
        <v>90.014588481111602</v>
      </c>
      <c r="S545">
        <f t="shared" si="150"/>
        <v>6.6871777061429157E-3</v>
      </c>
      <c r="T545">
        <f t="shared" si="133"/>
        <v>72.273565593404413</v>
      </c>
    </row>
    <row r="546" spans="1:20" x14ac:dyDescent="0.25">
      <c r="A546">
        <f t="shared" si="134"/>
        <v>42.176440461233057</v>
      </c>
      <c r="B546">
        <f t="shared" si="151"/>
        <v>6.7125889814262587</v>
      </c>
      <c r="C546" t="str">
        <f t="shared" si="135"/>
        <v>1.04608196761007-4092.89944665377i</v>
      </c>
      <c r="D546" t="str">
        <f t="shared" si="136"/>
        <v>3.47812499970394-2370.99196280771i</v>
      </c>
      <c r="E546" t="str">
        <f t="shared" si="137"/>
        <v>162.469535629641+0.00501011987550628i</v>
      </c>
      <c r="F546" t="str">
        <f t="shared" si="138"/>
        <v>2.42492492489732-22250.2996583152i</v>
      </c>
      <c r="G546" t="str">
        <f t="shared" si="139"/>
        <v>0.999999999988615-3.37411523686023E-06i</v>
      </c>
      <c r="H546" t="str">
        <f t="shared" si="140"/>
        <v>1129.41267725199+0.972564892821612i</v>
      </c>
      <c r="I546" t="str">
        <f t="shared" si="141"/>
        <v>68.7730499125903-70892.1230201963i</v>
      </c>
      <c r="K546" t="str">
        <f t="shared" si="142"/>
        <v>0.010624983536381-0.0000131983715980911i</v>
      </c>
      <c r="L546" t="str">
        <f t="shared" si="143"/>
        <v>0.0000444444444444444-8.55336194342784i</v>
      </c>
      <c r="M546" t="e">
        <f t="shared" si="144"/>
        <v>#DIV/0!</v>
      </c>
      <c r="N546">
        <f t="shared" si="145"/>
        <v>90.014643917165557</v>
      </c>
      <c r="O546">
        <f t="shared" si="146"/>
        <v>72.240621786424086</v>
      </c>
      <c r="P546" s="3">
        <f t="shared" si="147"/>
        <v>72.240621786424086</v>
      </c>
      <c r="Q546" s="3">
        <f t="shared" si="148"/>
        <v>-89.985356082834443</v>
      </c>
      <c r="R546">
        <f t="shared" si="149"/>
        <v>90.014643917165557</v>
      </c>
      <c r="S546">
        <f t="shared" si="150"/>
        <v>6.7125889814262591E-3</v>
      </c>
      <c r="T546">
        <f t="shared" si="133"/>
        <v>72.240621786424086</v>
      </c>
    </row>
    <row r="547" spans="1:20" x14ac:dyDescent="0.25">
      <c r="A547">
        <f t="shared" si="134"/>
        <v>42.336710934985739</v>
      </c>
      <c r="B547">
        <f t="shared" si="151"/>
        <v>6.738096819555679</v>
      </c>
      <c r="C547" t="str">
        <f t="shared" si="135"/>
        <v>1.04608195739814-4077.40531490695i</v>
      </c>
      <c r="D547" t="str">
        <f t="shared" si="136"/>
        <v>3.47812499970169-2362.01630110785i</v>
      </c>
      <c r="E547" t="str">
        <f t="shared" si="137"/>
        <v>162.469535619498+0.00502915835894869i</v>
      </c>
      <c r="F547" t="str">
        <f t="shared" si="138"/>
        <v>2.4249249248971-22166.0685977062i</v>
      </c>
      <c r="G547" t="str">
        <f t="shared" si="139"/>
        <v>0.999999999988529-3.38693687476001E-06i</v>
      </c>
      <c r="H547" t="str">
        <f t="shared" si="140"/>
        <v>1129.41268420053+0.976260640253742i</v>
      </c>
      <c r="I547" t="str">
        <f t="shared" si="141"/>
        <v>68.7730500127835-70623.7531439409i</v>
      </c>
      <c r="K547" t="str">
        <f t="shared" si="142"/>
        <v>0.0106249834110199-0.0000132485252531945i</v>
      </c>
      <c r="L547" t="str">
        <f t="shared" si="143"/>
        <v>0.0000444444444444444-8.52098221102597i</v>
      </c>
      <c r="M547" t="e">
        <f t="shared" si="144"/>
        <v>#DIV/0!</v>
      </c>
      <c r="N547">
        <f t="shared" si="145"/>
        <v>90.014699563874501</v>
      </c>
      <c r="O547">
        <f t="shared" si="146"/>
        <v>72.207677979595601</v>
      </c>
      <c r="P547" s="3">
        <f t="shared" si="147"/>
        <v>72.207677979595601</v>
      </c>
      <c r="Q547" s="3">
        <f t="shared" si="148"/>
        <v>-89.985300436125499</v>
      </c>
      <c r="R547">
        <f t="shared" si="149"/>
        <v>90.014699563874501</v>
      </c>
      <c r="S547">
        <f t="shared" si="150"/>
        <v>6.7380968195556792E-3</v>
      </c>
      <c r="T547">
        <f t="shared" si="133"/>
        <v>72.207677979595601</v>
      </c>
    </row>
    <row r="548" spans="1:20" x14ac:dyDescent="0.25">
      <c r="A548">
        <f t="shared" si="134"/>
        <v>42.497590436538694</v>
      </c>
      <c r="B548">
        <f t="shared" si="151"/>
        <v>6.7637015874699911</v>
      </c>
      <c r="C548" t="str">
        <f t="shared" si="135"/>
        <v>1.04608194710844-4061.96983800446i</v>
      </c>
      <c r="D548" t="str">
        <f t="shared" si="136"/>
        <v>3.4781249996994-2353.07461780546i</v>
      </c>
      <c r="E548" t="str">
        <f t="shared" si="137"/>
        <v>162.469535609277+0.00504826918894851i</v>
      </c>
      <c r="F548" t="str">
        <f t="shared" si="138"/>
        <v>2.4249249248969-22082.1564034357i</v>
      </c>
      <c r="G548" t="str">
        <f t="shared" si="139"/>
        <v>0.999999999988441-0.0000033998072348838i</v>
      </c>
      <c r="H548" t="str">
        <f t="shared" si="140"/>
        <v>1129.41269120197+0.979970431535718i</v>
      </c>
      <c r="I548" t="str">
        <f t="shared" si="141"/>
        <v>68.7730501137396-70356.3992140841i</v>
      </c>
      <c r="K548" t="str">
        <f t="shared" si="142"/>
        <v>0.0106249832847043-0.0000132988694903911i</v>
      </c>
      <c r="L548" t="str">
        <f t="shared" si="143"/>
        <v>0.0000444444444444444-8.48872505581386i</v>
      </c>
      <c r="M548" t="e">
        <f t="shared" si="144"/>
        <v>#DIV/0!</v>
      </c>
      <c r="N548">
        <f t="shared" si="145"/>
        <v>90.014755422038917</v>
      </c>
      <c r="O548">
        <f t="shared" si="146"/>
        <v>72.174734172920097</v>
      </c>
      <c r="P548" s="3">
        <f t="shared" si="147"/>
        <v>72.174734172920097</v>
      </c>
      <c r="Q548" s="3">
        <f t="shared" si="148"/>
        <v>-89.985244577961083</v>
      </c>
      <c r="R548">
        <f t="shared" si="149"/>
        <v>90.014755422038917</v>
      </c>
      <c r="S548">
        <f t="shared" si="150"/>
        <v>6.7637015874699915E-3</v>
      </c>
      <c r="T548">
        <f t="shared" si="133"/>
        <v>72.174734172920097</v>
      </c>
    </row>
    <row r="549" spans="1:20" x14ac:dyDescent="0.25">
      <c r="A549">
        <f t="shared" si="134"/>
        <v>42.65908128019754</v>
      </c>
      <c r="B549">
        <f t="shared" si="151"/>
        <v>6.7894036535023776</v>
      </c>
      <c r="C549" t="str">
        <f t="shared" si="135"/>
        <v>1.04608193674044-4046.59279390176i</v>
      </c>
      <c r="D549" t="str">
        <f t="shared" si="136"/>
        <v>3.47812499969712-2344.16678427143i</v>
      </c>
      <c r="E549" t="str">
        <f t="shared" si="137"/>
        <v>162.469535598977+0.0050674526404257i</v>
      </c>
      <c r="F549" t="str">
        <f t="shared" si="138"/>
        <v>2.42492492489669-21998.5618683986i</v>
      </c>
      <c r="G549" t="str">
        <f t="shared" si="139"/>
        <v>0.999999999988353-3.41272650237605E-06i</v>
      </c>
      <c r="H549" t="str">
        <f t="shared" si="140"/>
        <v>1129.41269825672+0.983694320034283i</v>
      </c>
      <c r="I549" t="str">
        <f t="shared" si="141"/>
        <v>68.7730502154646-70090.0573846504i</v>
      </c>
      <c r="K549" t="str">
        <f t="shared" si="142"/>
        <v>0.0106249831574269-0.0000133494050338723i</v>
      </c>
      <c r="L549" t="str">
        <f t="shared" si="143"/>
        <v>0.0000444444444444444-8.45659001376152i</v>
      </c>
      <c r="M549" t="e">
        <f t="shared" si="144"/>
        <v>#DIV/0!</v>
      </c>
      <c r="N549">
        <f t="shared" si="145"/>
        <v>90.014811492462329</v>
      </c>
      <c r="O549">
        <f t="shared" si="146"/>
        <v>72.141790366398652</v>
      </c>
      <c r="P549" s="3">
        <f t="shared" si="147"/>
        <v>72.141790366398652</v>
      </c>
      <c r="Q549" s="3">
        <f t="shared" si="148"/>
        <v>-89.985188507537671</v>
      </c>
      <c r="R549">
        <f t="shared" si="149"/>
        <v>90.014811492462329</v>
      </c>
      <c r="S549">
        <f t="shared" si="150"/>
        <v>6.7894036535023775E-3</v>
      </c>
      <c r="T549">
        <f t="shared" si="133"/>
        <v>72.141790366398652</v>
      </c>
    </row>
    <row r="550" spans="1:20" x14ac:dyDescent="0.25">
      <c r="A550">
        <f t="shared" si="134"/>
        <v>42.821185789062291</v>
      </c>
      <c r="B550">
        <f t="shared" si="151"/>
        <v>6.8152033873856865</v>
      </c>
      <c r="C550" t="str">
        <f t="shared" si="135"/>
        <v>1.04608192629356-4031.273961395i</v>
      </c>
      <c r="D550" t="str">
        <f t="shared" si="136"/>
        <v>3.47812499969482-2335.29267236359i</v>
      </c>
      <c r="E550" t="str">
        <f t="shared" si="137"/>
        <v>162.4695355886+0.0050867089893456i</v>
      </c>
      <c r="F550" t="str">
        <f t="shared" si="138"/>
        <v>2.42492492489647-21915.2837900593i</v>
      </c>
      <c r="G550" t="str">
        <f t="shared" si="139"/>
        <v>0.999999999988265-3.42569486308478E-06i</v>
      </c>
      <c r="H550" t="str">
        <f t="shared" si="140"/>
        <v>1129.41270536518+0.987432359318948i</v>
      </c>
      <c r="I550" t="str">
        <f t="shared" si="141"/>
        <v>68.7730503179624-69824.7238242221i</v>
      </c>
      <c r="K550" t="str">
        <f t="shared" si="142"/>
        <v>0.0106249830291804-0.000013400132610581i</v>
      </c>
      <c r="L550" t="str">
        <f t="shared" si="143"/>
        <v>0.0000444444444444444-8.42457662259566i</v>
      </c>
      <c r="M550" t="e">
        <f t="shared" si="144"/>
        <v>#DIV/0!</v>
      </c>
      <c r="N550">
        <f t="shared" si="145"/>
        <v>90.014867775951288</v>
      </c>
      <c r="O550">
        <f t="shared" si="146"/>
        <v>72.108846560032703</v>
      </c>
      <c r="P550" s="3">
        <f t="shared" si="147"/>
        <v>72.108846560032703</v>
      </c>
      <c r="Q550" s="3">
        <f t="shared" si="148"/>
        <v>-89.985132224048712</v>
      </c>
      <c r="R550">
        <f t="shared" si="149"/>
        <v>90.014867775951288</v>
      </c>
      <c r="S550">
        <f t="shared" si="150"/>
        <v>6.8152033873856866E-3</v>
      </c>
      <c r="T550">
        <f t="shared" si="133"/>
        <v>72.108846560032703</v>
      </c>
    </row>
    <row r="551" spans="1:20" x14ac:dyDescent="0.25">
      <c r="A551">
        <f t="shared" si="134"/>
        <v>42.983906295060727</v>
      </c>
      <c r="B551">
        <f t="shared" si="151"/>
        <v>6.8411011602577521</v>
      </c>
      <c r="C551" t="str">
        <f t="shared" si="135"/>
        <v>1.04608191576707-4016.01312011753i</v>
      </c>
      <c r="D551" t="str">
        <f t="shared" si="136"/>
        <v>3.47812499969251-2326.45215442485i</v>
      </c>
      <c r="E551" t="str">
        <f t="shared" si="137"/>
        <v>162.469535578144+0.00510603851272007i</v>
      </c>
      <c r="F551" t="str">
        <f t="shared" si="138"/>
        <v>2.42492492489626-21832.3209704349i</v>
      </c>
      <c r="G551" t="str">
        <f t="shared" si="139"/>
        <v>0.999999999988175-0.0000034387125035642i</v>
      </c>
      <c r="H551" t="str">
        <f t="shared" si="140"/>
        <v>1129.41271252778+0.991184603162852i</v>
      </c>
      <c r="I551" t="str">
        <f t="shared" si="141"/>
        <v>68.7730504212422-69560.394715889i</v>
      </c>
      <c r="K551" t="str">
        <f t="shared" si="142"/>
        <v>0.0106249828999573-0.0000134510529502226i</v>
      </c>
      <c r="L551" t="str">
        <f t="shared" si="143"/>
        <v>0.0000444444444444444-8.3926844217929i</v>
      </c>
      <c r="M551" t="e">
        <f t="shared" si="144"/>
        <v>#DIV/0!</v>
      </c>
      <c r="N551">
        <f t="shared" si="145"/>
        <v>90.014924273315401</v>
      </c>
      <c r="O551">
        <f t="shared" si="146"/>
        <v>72.075902753823144</v>
      </c>
      <c r="P551" s="3">
        <f t="shared" si="147"/>
        <v>72.075902753823144</v>
      </c>
      <c r="Q551" s="3">
        <f t="shared" si="148"/>
        <v>-89.985075726684599</v>
      </c>
      <c r="R551">
        <f t="shared" si="149"/>
        <v>90.014924273315401</v>
      </c>
      <c r="S551">
        <f t="shared" si="150"/>
        <v>6.841101160257752E-3</v>
      </c>
      <c r="T551">
        <f t="shared" si="133"/>
        <v>72.075902753823144</v>
      </c>
    </row>
    <row r="552" spans="1:20" x14ac:dyDescent="0.25">
      <c r="A552">
        <f t="shared" si="134"/>
        <v>43.147245138981958</v>
      </c>
      <c r="B552">
        <f t="shared" si="151"/>
        <v>6.8670973446667318</v>
      </c>
      <c r="C552" t="str">
        <f t="shared" si="135"/>
        <v>1.0460819051604-4000.81005053707i</v>
      </c>
      <c r="D552" t="str">
        <f t="shared" si="136"/>
        <v>3.47812499969015-2317.6451032814i</v>
      </c>
      <c r="E552" t="str">
        <f t="shared" si="137"/>
        <v>162.469535567609+0.00512544148861973i</v>
      </c>
      <c r="F552" t="str">
        <f t="shared" si="138"/>
        <v>2.42492492489603-21749.6722160773i</v>
      </c>
      <c r="G552" t="str">
        <f t="shared" si="139"/>
        <v>0.999999999988085-3.45177961107743E-06i</v>
      </c>
      <c r="H552" t="str">
        <f t="shared" si="140"/>
        <v>1129.41271974493+0.994951105543419i</v>
      </c>
      <c r="I552" t="str">
        <f t="shared" si="141"/>
        <v>68.7730505253085-69297.0662571876i</v>
      </c>
      <c r="K552" t="str">
        <f t="shared" si="142"/>
        <v>0.0106249827697502-0.0000135021667852749i</v>
      </c>
      <c r="L552" t="str">
        <f t="shared" si="143"/>
        <v>0.0000444444444444444-8.36091295257309i</v>
      </c>
      <c r="M552" t="e">
        <f t="shared" si="144"/>
        <v>#DIV/0!</v>
      </c>
      <c r="N552">
        <f t="shared" si="145"/>
        <v>90.014980985367401</v>
      </c>
      <c r="O552">
        <f t="shared" si="146"/>
        <v>72.042958947771311</v>
      </c>
      <c r="P552" s="3">
        <f t="shared" si="147"/>
        <v>72.042958947771311</v>
      </c>
      <c r="Q552" s="3">
        <f t="shared" si="148"/>
        <v>-89.985019014632599</v>
      </c>
      <c r="R552">
        <f t="shared" si="149"/>
        <v>90.014980985367401</v>
      </c>
      <c r="S552">
        <f t="shared" si="150"/>
        <v>6.8670973446667317E-3</v>
      </c>
      <c r="T552">
        <f t="shared" si="133"/>
        <v>72.042958947771311</v>
      </c>
    </row>
    <row r="553" spans="1:20" x14ac:dyDescent="0.25">
      <c r="A553">
        <f t="shared" si="134"/>
        <v>43.311204670510094</v>
      </c>
      <c r="B553">
        <f t="shared" si="151"/>
        <v>6.8931923145764653</v>
      </c>
      <c r="C553" t="str">
        <f t="shared" si="135"/>
        <v>1.04608189447292-3985.66453395235i</v>
      </c>
      <c r="D553" t="str">
        <f t="shared" si="136"/>
        <v>3.47812499968779-2308.87139224086i</v>
      </c>
      <c r="E553" t="str">
        <f t="shared" si="137"/>
        <v>162.469535556992+0.0051449181961647i</v>
      </c>
      <c r="F553" t="str">
        <f t="shared" si="138"/>
        <v>2.42492492489581-21667.3363380564i</v>
      </c>
      <c r="G553" t="str">
        <f t="shared" si="139"/>
        <v>0.999999999987994-3.46489637359921E-06i</v>
      </c>
      <c r="H553" t="str">
        <f t="shared" si="140"/>
        <v>1129.41272701702+0.998731920643203i</v>
      </c>
      <c r="I553" t="str">
        <f t="shared" si="141"/>
        <v>68.7730506301674-69034.7346600482i</v>
      </c>
      <c r="K553" t="str">
        <f t="shared" si="142"/>
        <v>0.0106249826385517-0.0000135534748509991i</v>
      </c>
      <c r="L553" t="str">
        <f t="shared" si="143"/>
        <v>0.0000444444444444444-8.3292617578931i</v>
      </c>
      <c r="M553" t="e">
        <f t="shared" si="144"/>
        <v>#DIV/0!</v>
      </c>
      <c r="N553">
        <f t="shared" si="145"/>
        <v>90.015037912923049</v>
      </c>
      <c r="O553">
        <f t="shared" si="146"/>
        <v>72.010015141878384</v>
      </c>
      <c r="P553" s="3">
        <f t="shared" si="147"/>
        <v>72.010015141878384</v>
      </c>
      <c r="Q553" s="3">
        <f t="shared" si="148"/>
        <v>-89.984962087076951</v>
      </c>
      <c r="R553">
        <f t="shared" si="149"/>
        <v>90.015037912923049</v>
      </c>
      <c r="S553">
        <f t="shared" si="150"/>
        <v>6.8931923145764649E-3</v>
      </c>
      <c r="T553">
        <f t="shared" si="133"/>
        <v>72.010015141878384</v>
      </c>
    </row>
    <row r="554" spans="1:20" x14ac:dyDescent="0.25">
      <c r="A554">
        <f t="shared" si="134"/>
        <v>43.47578724825803</v>
      </c>
      <c r="B554">
        <f t="shared" si="151"/>
        <v>6.9193864453718561</v>
      </c>
      <c r="C554" t="str">
        <f t="shared" si="135"/>
        <v>1.04608188370427-3970.57635249007i</v>
      </c>
      <c r="D554" t="str">
        <f t="shared" si="136"/>
        <v>3.47812499968542-2300.13089509043i</v>
      </c>
      <c r="E554" t="str">
        <f t="shared" si="137"/>
        <v>162.469535546295+0.00516446891554163i</v>
      </c>
      <c r="F554" t="str">
        <f t="shared" si="138"/>
        <v>2.42492492489559-21585.3121519431i</v>
      </c>
      <c r="G554" t="str">
        <f t="shared" si="139"/>
        <v>0.999999999987903-3.47806297981857E-06i</v>
      </c>
      <c r="H554" t="str">
        <f t="shared" si="140"/>
        <v>1129.41273434447+1.00252710285061i</v>
      </c>
      <c r="I554" t="str">
        <f t="shared" si="141"/>
        <v>68.7730507358226-68773.396150743i</v>
      </c>
      <c r="K554" t="str">
        <f t="shared" si="142"/>
        <v>0.0106249825063543-0.0000136049778854497i</v>
      </c>
      <c r="L554" t="str">
        <f t="shared" si="143"/>
        <v>0.0000444444444444444-8.29773038243985i</v>
      </c>
      <c r="M554" t="e">
        <f t="shared" si="144"/>
        <v>#DIV/0!</v>
      </c>
      <c r="N554">
        <f t="shared" si="145"/>
        <v>90.015095056801258</v>
      </c>
      <c r="O554">
        <f t="shared" si="146"/>
        <v>71.977071336145627</v>
      </c>
      <c r="P554" s="3">
        <f t="shared" si="147"/>
        <v>71.977071336145627</v>
      </c>
      <c r="Q554" s="3">
        <f t="shared" si="148"/>
        <v>-89.984904943198742</v>
      </c>
      <c r="R554">
        <f t="shared" si="149"/>
        <v>90.015095056801258</v>
      </c>
      <c r="S554">
        <f t="shared" si="150"/>
        <v>6.9193864453718562E-3</v>
      </c>
      <c r="T554">
        <f t="shared" si="133"/>
        <v>71.977071336145627</v>
      </c>
    </row>
    <row r="555" spans="1:20" x14ac:dyDescent="0.25">
      <c r="A555">
        <f t="shared" si="134"/>
        <v>43.640995239801413</v>
      </c>
      <c r="B555">
        <f t="shared" si="151"/>
        <v>6.9456801138642694</v>
      </c>
      <c r="C555" t="str">
        <f t="shared" si="135"/>
        <v>1.04608187285343-3955.5452891016i</v>
      </c>
      <c r="D555" t="str">
        <f t="shared" si="136"/>
        <v>3.47812499968302-2291.42348609514i</v>
      </c>
      <c r="E555" t="str">
        <f t="shared" si="137"/>
        <v>162.469535535516+0.0051840939279981i</v>
      </c>
      <c r="F555" t="str">
        <f t="shared" si="138"/>
        <v>2.42492492489538-21503.5984777917i</v>
      </c>
      <c r="G555" t="str">
        <f t="shared" si="139"/>
        <v>0.999999999987811-3.49127961914155E-06i</v>
      </c>
      <c r="H555" t="str">
        <f t="shared" si="140"/>
        <v>1129.41274172773+1.00633670676086i</v>
      </c>
      <c r="I555" t="str">
        <f t="shared" si="141"/>
        <v>68.7730508422852-68513.0469698309i</v>
      </c>
      <c r="K555" t="str">
        <f t="shared" si="142"/>
        <v>0.0106249823731502-0.0000136566766294863i</v>
      </c>
      <c r="L555" t="str">
        <f t="shared" si="143"/>
        <v>0.0000444444444444444-8.26631837262383i</v>
      </c>
      <c r="M555" t="e">
        <f t="shared" si="144"/>
        <v>#DIV/0!</v>
      </c>
      <c r="N555">
        <f t="shared" si="145"/>
        <v>90.015152417824012</v>
      </c>
      <c r="O555">
        <f t="shared" si="146"/>
        <v>71.944127530574136</v>
      </c>
      <c r="P555" s="3">
        <f t="shared" si="147"/>
        <v>71.944127530574136</v>
      </c>
      <c r="Q555" s="3">
        <f t="shared" si="148"/>
        <v>-89.984847582175988</v>
      </c>
      <c r="R555">
        <f t="shared" si="149"/>
        <v>90.015152417824012</v>
      </c>
      <c r="S555">
        <f t="shared" si="150"/>
        <v>6.9456801138642697E-3</v>
      </c>
      <c r="T555">
        <f t="shared" si="133"/>
        <v>71.944127530574136</v>
      </c>
    </row>
    <row r="556" spans="1:20" x14ac:dyDescent="0.25">
      <c r="A556">
        <f t="shared" si="134"/>
        <v>43.806831021712661</v>
      </c>
      <c r="B556">
        <f t="shared" si="151"/>
        <v>6.9720736982969536</v>
      </c>
      <c r="C556" t="str">
        <f t="shared" si="135"/>
        <v>1.04608186191995-3940.5711275601i</v>
      </c>
      <c r="D556" t="str">
        <f t="shared" si="136"/>
        <v>3.4781249996806-2282.74903999598i</v>
      </c>
      <c r="E556" t="str">
        <f t="shared" si="137"/>
        <v>162.469535524656+0.00520379351584975i</v>
      </c>
      <c r="F556" t="str">
        <f t="shared" si="138"/>
        <v>2.42492492489515-21422.1941401236i</v>
      </c>
      <c r="G556" t="str">
        <f t="shared" si="139"/>
        <v>0.999999999987718-3.50454648169397E-06i</v>
      </c>
      <c r="H556" t="str">
        <f t="shared" si="140"/>
        <v>1129.41274916722+1.01016078717648i</v>
      </c>
      <c r="I556" t="str">
        <f t="shared" si="141"/>
        <v>68.7730509495577-68253.6833721014i</v>
      </c>
      <c r="K556" t="str">
        <f t="shared" si="142"/>
        <v>0.0106249822389318-0.0000137085718267827i</v>
      </c>
      <c r="L556" t="str">
        <f t="shared" si="143"/>
        <v>0.0000444444444444444-8.23502527657285i</v>
      </c>
      <c r="M556" t="e">
        <f t="shared" si="144"/>
        <v>#DIV/0!</v>
      </c>
      <c r="N556">
        <f t="shared" si="145"/>
        <v>90.015209996816466</v>
      </c>
      <c r="O556">
        <f t="shared" si="146"/>
        <v>71.911183725165245</v>
      </c>
      <c r="P556" s="3">
        <f t="shared" si="147"/>
        <v>71.911183725165245</v>
      </c>
      <c r="Q556" s="3">
        <f t="shared" si="148"/>
        <v>-89.984790003183534</v>
      </c>
      <c r="R556">
        <f t="shared" si="149"/>
        <v>90.015209996816466</v>
      </c>
      <c r="S556">
        <f t="shared" si="150"/>
        <v>6.9720736982969538E-3</v>
      </c>
      <c r="T556">
        <f t="shared" ref="T556:T619" si="152">P556</f>
        <v>71.911183725165245</v>
      </c>
    </row>
    <row r="557" spans="1:20" x14ac:dyDescent="0.25">
      <c r="A557">
        <f t="shared" ref="A557:A620" si="153">2*PI()*B557</f>
        <v>43.973296979595169</v>
      </c>
      <c r="B557">
        <f t="shared" si="151"/>
        <v>6.9985675783504826</v>
      </c>
      <c r="C557" t="str">
        <f t="shared" ref="C557:C620" si="154">IMPRODUCT(D557,E557,$C$40,,K557,$C$41)</f>
        <v>1.04608185090331-3925.6536524572i</v>
      </c>
      <c r="D557" t="str">
        <f t="shared" ref="D557:D620" si="155">IMDIV(IMPRODUCT($C$37,$C$38,COMPLEX(1,A557/$C$38)),IMSUM(-1*A557*A557/$C$39,COMPLEX(0,1*A557)))</f>
        <v>3.47812499967817-2274.10743200814i</v>
      </c>
      <c r="E557" t="str">
        <f t="shared" ref="E557:E620" si="156">IMDIV(IMPRODUCT(IMSUM(F557,G557),$C$29,H557),IMSUM(1,I557))</f>
        <v>162.469535513713+0.0052235679624918i</v>
      </c>
      <c r="F557" t="str">
        <f t="shared" ref="F557:F620" si="157">IMDIV(IMPRODUCT($C$14,$C$15,COMPLEX(1,A557/$C$15)),IMSUM(-1*A557*A557/$C$16,COMPLEX(0,A557)))</f>
        <v>2.42492492489492-21341.0979679103i</v>
      </c>
      <c r="G557" t="str">
        <f t="shared" ref="G557:G620" si="158">IMDIV(1,COMPLEX(1,A557*$C$9*$C$10))</f>
        <v>0.999999999987625-3.51786375832408E-06i</v>
      </c>
      <c r="H557" t="str">
        <f t="shared" ref="H557:H620" si="159">IMDIV($C$3,IMSUM(K557,COMPLEX(0,$C$28*A557)))</f>
        <v>1129.41275666335+1.01399939910831i</v>
      </c>
      <c r="I557" t="str">
        <f t="shared" ref="I557:I620" si="160">IMPRODUCT(F557,$C$29,H557,$C$31)</f>
        <v>68.7730510576467-67995.3016265216i</v>
      </c>
      <c r="K557" t="str">
        <f t="shared" ref="K557:K620" si="161">IF($C$26&lt;=0,IMDIV(1,IMSUM(IMDIV(1,L557),1/$C$18)),IMDIV(1,IMSUM(IMDIV(1,L557),1/$C$18,IMDIV(1,M557))))</f>
        <v>0.0106249821036914-0.0000137606642238388i</v>
      </c>
      <c r="L557" t="str">
        <f t="shared" ref="L557:L620" si="162">IMSUM($C$21/$C$22,IMDIV(1,COMPLEX(0,$C$20*$C$22*A557)))</f>
        <v>0.0000444444444444444-8.20385064412519i</v>
      </c>
      <c r="M557" t="e">
        <f t="shared" ref="M557:M620" si="163">IMSUM($C$25/$C$26,IMDIV(1,COMPLEX(0,$C$24*$C$26*A557)))</f>
        <v>#DIV/0!</v>
      </c>
      <c r="N557">
        <f t="shared" ref="N557:N620" si="164">ABS(R557)</f>
        <v>90.015267794606856</v>
      </c>
      <c r="O557">
        <f t="shared" ref="O557:O620" si="165">ABS(P557)</f>
        <v>71.878239919920105</v>
      </c>
      <c r="P557" s="3">
        <f t="shared" ref="P557:P620" si="166">20*LOG10(IMABS(C557))</f>
        <v>71.878239919920105</v>
      </c>
      <c r="Q557" s="3">
        <f t="shared" ref="Q557:Q620" si="167">IMARGUMENT(C557)*180/PI()</f>
        <v>-89.984732205393144</v>
      </c>
      <c r="R557">
        <f t="shared" ref="R557:R620" si="168">IF(Q557&lt;0,Q557+180,Q557-180)</f>
        <v>90.015267794606856</v>
      </c>
      <c r="S557">
        <f t="shared" ref="S557:S620" si="169">B557/1000</f>
        <v>6.9985675783504828E-3</v>
      </c>
      <c r="T557">
        <f t="shared" si="152"/>
        <v>71.878239919920105</v>
      </c>
    </row>
    <row r="558" spans="1:20" x14ac:dyDescent="0.25">
      <c r="A558">
        <f t="shared" si="153"/>
        <v>44.140395508117628</v>
      </c>
      <c r="B558">
        <f t="shared" ref="B558:B621" si="170">B557*(1+B$42)</f>
        <v>7.0251621351482143</v>
      </c>
      <c r="C558" t="str">
        <f t="shared" si="154"/>
        <v>1.0460818398028-3910.79264920007i</v>
      </c>
      <c r="D558" t="str">
        <f t="shared" si="155"/>
        <v>3.47812499967573-2265.49853781919i</v>
      </c>
      <c r="E558" t="str">
        <f t="shared" si="156"/>
        <v>162.469535502686+0.00524341755238796i</v>
      </c>
      <c r="F558" t="str">
        <f t="shared" si="157"/>
        <v>2.42492492489469-21260.308794556i</v>
      </c>
      <c r="G558" t="str">
        <f t="shared" si="158"/>
        <v>0.99999999998753-3.53123164060538E-06i</v>
      </c>
      <c r="H558" t="str">
        <f t="shared" si="159"/>
        <v>1129.41276421655+1.01785259777623i</v>
      </c>
      <c r="I558" t="str">
        <f t="shared" si="160"/>
        <v>68.7730511665578-67737.8980161829i</v>
      </c>
      <c r="K558" t="str">
        <f t="shared" si="161"/>
        <v>0.0106249819674213-0.000013812954569991i</v>
      </c>
      <c r="L558" t="str">
        <f t="shared" si="162"/>
        <v>0.0000444444444444444-8.17279402682328i</v>
      </c>
      <c r="M558" t="e">
        <f t="shared" si="163"/>
        <v>#DIV/0!</v>
      </c>
      <c r="N558">
        <f t="shared" si="164"/>
        <v>90.01532581202656</v>
      </c>
      <c r="O558">
        <f t="shared" si="165"/>
        <v>71.84529611484011</v>
      </c>
      <c r="P558" s="3">
        <f t="shared" si="166"/>
        <v>71.84529611484011</v>
      </c>
      <c r="Q558" s="3">
        <f t="shared" si="167"/>
        <v>-89.98467418797344</v>
      </c>
      <c r="R558">
        <f t="shared" si="168"/>
        <v>90.01532581202656</v>
      </c>
      <c r="S558">
        <f t="shared" si="169"/>
        <v>7.0251621351482144E-3</v>
      </c>
      <c r="T558">
        <f t="shared" si="152"/>
        <v>71.84529611484011</v>
      </c>
    </row>
    <row r="559" spans="1:20" x14ac:dyDescent="0.25">
      <c r="A559">
        <f t="shared" si="153"/>
        <v>44.308129011048479</v>
      </c>
      <c r="B559">
        <f t="shared" si="170"/>
        <v>7.0518577512617773</v>
      </c>
      <c r="C559" t="str">
        <f t="shared" si="154"/>
        <v>1.04608182861775-3895.98790400815i</v>
      </c>
      <c r="D559" t="str">
        <f t="shared" si="155"/>
        <v>3.47812499967326-2256.92223358727i</v>
      </c>
      <c r="E559" t="str">
        <f t="shared" si="156"/>
        <v>162.469535491577+0.00526334257108513i</v>
      </c>
      <c r="F559" t="str">
        <f t="shared" si="157"/>
        <v>2.42492492489445-21179.8254578812i</v>
      </c>
      <c r="G559" t="str">
        <f t="shared" si="158"/>
        <v>0.999999999987435-3.54465032083934E-06i</v>
      </c>
      <c r="H559" t="str">
        <f t="shared" si="159"/>
        <v>1129.41277182726+1.02172043860997i</v>
      </c>
      <c r="I559" t="str">
        <f t="shared" si="160"/>
        <v>68.7730512762977-67481.4688382478i</v>
      </c>
      <c r="K559" t="str">
        <f t="shared" si="161"/>
        <v>0.0106249818301136-0.0000138654436174228i</v>
      </c>
      <c r="L559" t="str">
        <f t="shared" si="162"/>
        <v>0.0000444444444444444-8.14185497790725i</v>
      </c>
      <c r="M559" t="e">
        <f t="shared" si="163"/>
        <v>#DIV/0!</v>
      </c>
      <c r="N559">
        <f t="shared" si="164"/>
        <v>90.015384049910196</v>
      </c>
      <c r="O559">
        <f t="shared" si="165"/>
        <v>71.812352309926425</v>
      </c>
      <c r="P559" s="3">
        <f t="shared" si="166"/>
        <v>71.812352309926425</v>
      </c>
      <c r="Q559" s="3">
        <f t="shared" si="167"/>
        <v>-89.984615950089804</v>
      </c>
      <c r="R559">
        <f t="shared" si="168"/>
        <v>90.015384049910196</v>
      </c>
      <c r="S559">
        <f t="shared" si="169"/>
        <v>7.0518577512617775E-3</v>
      </c>
      <c r="T559">
        <f t="shared" si="152"/>
        <v>71.812352309926425</v>
      </c>
    </row>
    <row r="560" spans="1:20" x14ac:dyDescent="0.25">
      <c r="A560">
        <f t="shared" si="153"/>
        <v>44.47649990129046</v>
      </c>
      <c r="B560">
        <f t="shared" si="170"/>
        <v>7.0786548107165723</v>
      </c>
      <c r="C560" t="str">
        <f t="shared" si="154"/>
        <v>1.04608181734754-3881.23920391013i</v>
      </c>
      <c r="D560" t="str">
        <f t="shared" si="155"/>
        <v>3.47812499967077-2248.3783959394i</v>
      </c>
      <c r="E560" t="str">
        <f t="shared" si="156"/>
        <v>162.46953548038+0.00528334330522448i</v>
      </c>
      <c r="F560" t="str">
        <f t="shared" si="157"/>
        <v>2.42492492489422-21099.6468001062i</v>
      </c>
      <c r="G560" t="str">
        <f t="shared" si="158"/>
        <v>0.99999999998734-3.55811999205819E-06i</v>
      </c>
      <c r="H560" t="str">
        <f t="shared" si="159"/>
        <v>1129.41277949593+1.02560297724991i</v>
      </c>
      <c r="I560" t="str">
        <f t="shared" si="160"/>
        <v>68.7730513868745-67226.0104038977i</v>
      </c>
      <c r="K560" t="str">
        <f t="shared" si="161"/>
        <v>0.0106249816917603-0.0000139181321211758i</v>
      </c>
      <c r="L560" t="str">
        <f t="shared" si="162"/>
        <v>0.0000444444444444444-8.11103305230847i</v>
      </c>
      <c r="M560" t="e">
        <f t="shared" si="163"/>
        <v>#DIV/0!</v>
      </c>
      <c r="N560">
        <f t="shared" si="164"/>
        <v>90.015442509095465</v>
      </c>
      <c r="O560">
        <f t="shared" si="165"/>
        <v>71.779408505180143</v>
      </c>
      <c r="P560" s="3">
        <f t="shared" si="166"/>
        <v>71.779408505180143</v>
      </c>
      <c r="Q560" s="3">
        <f t="shared" si="167"/>
        <v>-89.984557490904535</v>
      </c>
      <c r="R560">
        <f t="shared" si="168"/>
        <v>90.015442509095465</v>
      </c>
      <c r="S560">
        <f t="shared" si="169"/>
        <v>7.0786548107165722E-3</v>
      </c>
      <c r="T560">
        <f t="shared" si="152"/>
        <v>71.779408505180143</v>
      </c>
    </row>
    <row r="561" spans="1:20" x14ac:dyDescent="0.25">
      <c r="A561">
        <f t="shared" si="153"/>
        <v>44.645510600915365</v>
      </c>
      <c r="B561">
        <f t="shared" si="170"/>
        <v>7.1055536989972952</v>
      </c>
      <c r="C561" t="str">
        <f t="shared" si="154"/>
        <v>1.04608180599138-3866.54633674114i</v>
      </c>
      <c r="D561" t="str">
        <f t="shared" si="155"/>
        <v>3.47812499966826-2239.86690196958i</v>
      </c>
      <c r="E561" t="str">
        <f t="shared" si="156"/>
        <v>162.469535469101+0.00530342004251909i</v>
      </c>
      <c r="F561" t="str">
        <f t="shared" si="157"/>
        <v>2.424924924894-21019.7716678342i</v>
      </c>
      <c r="G561" t="str">
        <f t="shared" si="158"/>
        <v>0.999999999987243-3.57164084802767E-06i</v>
      </c>
      <c r="H561" t="str">
        <f t="shared" si="159"/>
        <v>1129.412787223+1.02950026954784i</v>
      </c>
      <c r="I561" t="str">
        <f t="shared" si="160"/>
        <v>68.7730514982949-66971.5190382774i</v>
      </c>
      <c r="K561" t="str">
        <f t="shared" si="161"/>
        <v>0.0106249815523535-0.0000139710208391606i</v>
      </c>
      <c r="L561" t="str">
        <f t="shared" si="162"/>
        <v>0.0000444444444444444-8.08032780664324i</v>
      </c>
      <c r="M561" t="e">
        <f t="shared" si="163"/>
        <v>#DIV/0!</v>
      </c>
      <c r="N561">
        <f t="shared" si="164"/>
        <v>90.015501190423308</v>
      </c>
      <c r="O561">
        <f t="shared" si="165"/>
        <v>71.746464700602829</v>
      </c>
      <c r="P561" s="3">
        <f t="shared" si="166"/>
        <v>71.746464700602829</v>
      </c>
      <c r="Q561" s="3">
        <f t="shared" si="167"/>
        <v>-89.984498809576692</v>
      </c>
      <c r="R561">
        <f t="shared" si="168"/>
        <v>90.015501190423308</v>
      </c>
      <c r="S561">
        <f t="shared" si="169"/>
        <v>7.1055536989972955E-3</v>
      </c>
      <c r="T561">
        <f t="shared" si="152"/>
        <v>71.746464700602829</v>
      </c>
    </row>
    <row r="562" spans="1:20" x14ac:dyDescent="0.25">
      <c r="A562">
        <f t="shared" si="153"/>
        <v>44.815163541198842</v>
      </c>
      <c r="B562">
        <f t="shared" si="170"/>
        <v>7.1325548030534849</v>
      </c>
      <c r="C562" t="str">
        <f t="shared" si="154"/>
        <v>1.04608179454894-3851.9090911393i</v>
      </c>
      <c r="D562" t="str">
        <f t="shared" si="155"/>
        <v>3.47812499966574-2231.38762923713i</v>
      </c>
      <c r="E562" t="str">
        <f t="shared" si="156"/>
        <v>162.469535457734+0.00532357307179327i</v>
      </c>
      <c r="F562" t="str">
        <f t="shared" si="157"/>
        <v>2.42492492489376-20940.1989120344i</v>
      </c>
      <c r="G562" t="str">
        <f t="shared" si="158"/>
        <v>0.999999999987146-3.58521308324983E-06i</v>
      </c>
      <c r="H562" t="str">
        <f t="shared" si="159"/>
        <v>1129.4127950089+1.03341237156772i</v>
      </c>
      <c r="I562" t="str">
        <f t="shared" si="160"/>
        <v>68.7730516105607-66717.9910804418i</v>
      </c>
      <c r="K562" t="str">
        <f t="shared" si="161"/>
        <v>0.0106249814118853-0.0000140241105321671i</v>
      </c>
      <c r="L562" t="str">
        <f t="shared" si="162"/>
        <v>0.0000444444444444444-8.04973879920624i</v>
      </c>
      <c r="M562" t="e">
        <f t="shared" si="163"/>
        <v>#DIV/0!</v>
      </c>
      <c r="N562">
        <f t="shared" si="164"/>
        <v>90.015560094737836</v>
      </c>
      <c r="O562">
        <f t="shared" si="165"/>
        <v>71.713520896195647</v>
      </c>
      <c r="P562" s="3">
        <f t="shared" si="166"/>
        <v>71.713520896195647</v>
      </c>
      <c r="Q562" s="3">
        <f t="shared" si="167"/>
        <v>-89.984439905262164</v>
      </c>
      <c r="R562">
        <f t="shared" si="168"/>
        <v>90.015560094737836</v>
      </c>
      <c r="S562">
        <f t="shared" si="169"/>
        <v>7.132554803053485E-3</v>
      </c>
      <c r="T562">
        <f t="shared" si="152"/>
        <v>71.713520896195647</v>
      </c>
    </row>
    <row r="563" spans="1:20" x14ac:dyDescent="0.25">
      <c r="A563">
        <f t="shared" si="153"/>
        <v>44.985461162655398</v>
      </c>
      <c r="B563">
        <f t="shared" si="170"/>
        <v>7.1596585113050883</v>
      </c>
      <c r="C563" t="str">
        <f t="shared" si="154"/>
        <v>1.04608178301929-3837.3272565429i</v>
      </c>
      <c r="D563" t="str">
        <f t="shared" si="155"/>
        <v>3.47812499966319-2222.94045576485i</v>
      </c>
      <c r="E563" t="str">
        <f t="shared" si="156"/>
        <v>162.469535446281+0.00534380268295774i</v>
      </c>
      <c r="F563" t="str">
        <f t="shared" si="157"/>
        <v>2.42492492489353-20860.9273880261i</v>
      </c>
      <c r="G563" t="str">
        <f t="shared" si="158"/>
        <v>0.999999999987048-3.59883689296582E-06i</v>
      </c>
      <c r="H563" t="str">
        <f t="shared" si="159"/>
        <v>1129.41280285408+1.03733933958669i</v>
      </c>
      <c r="I563" t="str">
        <f t="shared" si="160"/>
        <v>68.7730517236826-66465.4228833064i</v>
      </c>
      <c r="K563" t="str">
        <f t="shared" si="161"/>
        <v>0.0106249812703475-0.0000140774019638767i</v>
      </c>
      <c r="L563" t="str">
        <f t="shared" si="162"/>
        <v>0.0000444444444444444-8.01926558996435i</v>
      </c>
      <c r="M563" t="e">
        <f t="shared" si="163"/>
        <v>#DIV/0!</v>
      </c>
      <c r="N563">
        <f t="shared" si="164"/>
        <v>90.015619222886357</v>
      </c>
      <c r="O563">
        <f t="shared" si="165"/>
        <v>71.680577091959861</v>
      </c>
      <c r="P563" s="3">
        <f t="shared" si="166"/>
        <v>71.680577091959861</v>
      </c>
      <c r="Q563" s="3">
        <f t="shared" si="167"/>
        <v>-89.984380777113643</v>
      </c>
      <c r="R563">
        <f t="shared" si="168"/>
        <v>90.015619222886357</v>
      </c>
      <c r="S563">
        <f t="shared" si="169"/>
        <v>7.1596585113050887E-3</v>
      </c>
      <c r="T563">
        <f t="shared" si="152"/>
        <v>71.680577091959861</v>
      </c>
    </row>
    <row r="564" spans="1:20" x14ac:dyDescent="0.25">
      <c r="A564">
        <f t="shared" si="153"/>
        <v>45.156405915073492</v>
      </c>
      <c r="B564">
        <f t="shared" si="170"/>
        <v>7.1868652136480478</v>
      </c>
      <c r="C564" t="str">
        <f t="shared" si="154"/>
        <v>1.04608177140179-3822.80062318741i</v>
      </c>
      <c r="D564" t="str">
        <f t="shared" si="155"/>
        <v>3.47812499966062-2214.52526003733i</v>
      </c>
      <c r="E564" t="str">
        <f t="shared" si="156"/>
        <v>162.469535434743+0.00536410916702538i</v>
      </c>
      <c r="F564" t="str">
        <f t="shared" si="157"/>
        <v>2.42492492489328-20781.9559554618i</v>
      </c>
      <c r="G564" t="str">
        <f t="shared" si="158"/>
        <v>0.99999999998695-3.61251247315874E-06i</v>
      </c>
      <c r="H564" t="str">
        <f t="shared" si="159"/>
        <v>1129.412810759+1.04128123009566i</v>
      </c>
      <c r="I564" t="str">
        <f t="shared" si="160"/>
        <v>68.7730518376661-66213.8108135935i</v>
      </c>
      <c r="K564" t="str">
        <f t="shared" si="161"/>
        <v>0.0106249811277319-0.0000141308959008717i</v>
      </c>
      <c r="L564" t="str">
        <f t="shared" si="162"/>
        <v>0.0000444444444444444-7.98890774055026i</v>
      </c>
      <c r="M564" t="e">
        <f t="shared" si="163"/>
        <v>#DIV/0!</v>
      </c>
      <c r="N564">
        <f t="shared" si="164"/>
        <v>90.015678575719406</v>
      </c>
      <c r="O564">
        <f t="shared" si="165"/>
        <v>71.647633287896909</v>
      </c>
      <c r="P564" s="3">
        <f t="shared" si="166"/>
        <v>71.647633287896909</v>
      </c>
      <c r="Q564" s="3">
        <f t="shared" si="167"/>
        <v>-89.984321424280594</v>
      </c>
      <c r="R564">
        <f t="shared" si="168"/>
        <v>90.015678575719406</v>
      </c>
      <c r="S564">
        <f t="shared" si="169"/>
        <v>7.1868652136480478E-3</v>
      </c>
      <c r="T564">
        <f t="shared" si="152"/>
        <v>71.647633287896909</v>
      </c>
    </row>
    <row r="565" spans="1:20" x14ac:dyDescent="0.25">
      <c r="A565">
        <f t="shared" si="153"/>
        <v>45.328000257550769</v>
      </c>
      <c r="B565">
        <f t="shared" si="170"/>
        <v>7.2141753014599104</v>
      </c>
      <c r="C565" t="str">
        <f t="shared" si="154"/>
        <v>1.04608175969588-3808.32898210225i</v>
      </c>
      <c r="D565" t="str">
        <f t="shared" si="155"/>
        <v>3.47812499965805-2206.14192099914i</v>
      </c>
      <c r="E565" t="str">
        <f t="shared" si="156"/>
        <v>162.469535423115+0.00538449281612119i</v>
      </c>
      <c r="F565" t="str">
        <f t="shared" si="157"/>
        <v>2.42492492489304-20703.2834783109i</v>
      </c>
      <c r="G565" t="str">
        <f t="shared" si="158"/>
        <v>0.99999999998685-3.62624002055638E-06i</v>
      </c>
      <c r="H565" t="str">
        <f t="shared" si="159"/>
        <v>1129.41281872412+1.04523809980023i</v>
      </c>
      <c r="I565" t="str">
        <f t="shared" si="160"/>
        <v>68.7730519525182-65963.1512517791i</v>
      </c>
      <c r="K565" t="str">
        <f t="shared" si="161"/>
        <v>0.0106249809840304-0.0000141845931126478i</v>
      </c>
      <c r="L565" t="str">
        <f t="shared" si="162"/>
        <v>0.0000444444444444444-7.95866481425608i</v>
      </c>
      <c r="M565" t="e">
        <f t="shared" si="163"/>
        <v>#DIV/0!</v>
      </c>
      <c r="N565">
        <f t="shared" si="164"/>
        <v>90.015738154090783</v>
      </c>
      <c r="O565">
        <f t="shared" si="165"/>
        <v>71.614689484007911</v>
      </c>
      <c r="P565" s="3">
        <f t="shared" si="166"/>
        <v>71.614689484007911</v>
      </c>
      <c r="Q565" s="3">
        <f t="shared" si="167"/>
        <v>-89.984261845909217</v>
      </c>
      <c r="R565">
        <f t="shared" si="168"/>
        <v>90.015738154090783</v>
      </c>
      <c r="S565">
        <f t="shared" si="169"/>
        <v>7.2141753014599106E-3</v>
      </c>
      <c r="T565">
        <f t="shared" si="152"/>
        <v>71.614689484007911</v>
      </c>
    </row>
    <row r="566" spans="1:20" x14ac:dyDescent="0.25">
      <c r="A566">
        <f t="shared" si="153"/>
        <v>45.500246658529463</v>
      </c>
      <c r="B566">
        <f t="shared" si="170"/>
        <v>7.2415891676054578</v>
      </c>
      <c r="C566" t="str">
        <f t="shared" si="154"/>
        <v>1.04608174790084-3793.91212510801i</v>
      </c>
      <c r="D566" t="str">
        <f t="shared" si="155"/>
        <v>3.47812499965543-2197.79031805314i</v>
      </c>
      <c r="E566" t="str">
        <f t="shared" si="156"/>
        <v>162.469535411397+0.00540495392347681i</v>
      </c>
      <c r="F566" t="str">
        <f t="shared" si="157"/>
        <v>2.4249249248928-20624.9088248434i</v>
      </c>
      <c r="G566" t="str">
        <f t="shared" si="158"/>
        <v>0.99999999998675-3.64001973263413E-06i</v>
      </c>
      <c r="H566" t="str">
        <f t="shared" si="159"/>
        <v>1129.41282674988+1.04921000562144i</v>
      </c>
      <c r="I566" t="str">
        <f t="shared" si="160"/>
        <v>68.7730520682431-65713.4405920402i</v>
      </c>
      <c r="K566" t="str">
        <f t="shared" si="161"/>
        <v>0.0106249808392347-0.000014238494371624i</v>
      </c>
      <c r="L566" t="str">
        <f t="shared" si="162"/>
        <v>0.0000444444444444444-7.92853637602717i</v>
      </c>
      <c r="M566" t="e">
        <f t="shared" si="163"/>
        <v>#DIV/0!</v>
      </c>
      <c r="N566">
        <f t="shared" si="164"/>
        <v>90.015797958857519</v>
      </c>
      <c r="O566">
        <f t="shared" si="165"/>
        <v>71.581745680294205</v>
      </c>
      <c r="P566" s="3">
        <f t="shared" si="166"/>
        <v>71.581745680294205</v>
      </c>
      <c r="Q566" s="3">
        <f t="shared" si="167"/>
        <v>-89.984202041142481</v>
      </c>
      <c r="R566">
        <f t="shared" si="168"/>
        <v>90.015797958857519</v>
      </c>
      <c r="S566">
        <f t="shared" si="169"/>
        <v>7.2415891676054578E-3</v>
      </c>
      <c r="T566">
        <f t="shared" si="152"/>
        <v>71.581745680294205</v>
      </c>
    </row>
    <row r="567" spans="1:20" x14ac:dyDescent="0.25">
      <c r="A567">
        <f t="shared" si="153"/>
        <v>45.673147595831871</v>
      </c>
      <c r="B567">
        <f t="shared" si="170"/>
        <v>7.2691072064423583</v>
      </c>
      <c r="C567" t="str">
        <f t="shared" si="154"/>
        <v>1.04608173601606-3779.54984481346i</v>
      </c>
      <c r="D567" t="str">
        <f t="shared" si="155"/>
        <v>3.47812499965282-2189.47033105872i</v>
      </c>
      <c r="E567" t="str">
        <f t="shared" si="156"/>
        <v>162.469535399592+0.00542549278343595i</v>
      </c>
      <c r="F567" t="str">
        <f t="shared" si="157"/>
        <v>2.42492492489256-20546.8308676137i</v>
      </c>
      <c r="G567" t="str">
        <f t="shared" si="158"/>
        <v>0.999999999986649-3.65385180761777E-06i</v>
      </c>
      <c r="H567" t="str">
        <f t="shared" si="159"/>
        <v>1129.41283483675+1.05319700469669i</v>
      </c>
      <c r="I567" t="str">
        <f t="shared" si="160"/>
        <v>68.7730521848491-65464.675242206i</v>
      </c>
      <c r="K567" t="str">
        <f t="shared" si="161"/>
        <v>0.0106249806933365-0.0000142926004531545i</v>
      </c>
      <c r="L567" t="str">
        <f t="shared" si="162"/>
        <v>0.0000444444444444444-7.89852199245586i</v>
      </c>
      <c r="M567" t="e">
        <f t="shared" si="163"/>
        <v>#DIV/0!</v>
      </c>
      <c r="N567">
        <f t="shared" si="164"/>
        <v>90.015857990879837</v>
      </c>
      <c r="O567">
        <f t="shared" si="165"/>
        <v>71.548801876757352</v>
      </c>
      <c r="P567" s="3">
        <f t="shared" si="166"/>
        <v>71.548801876757352</v>
      </c>
      <c r="Q567" s="3">
        <f t="shared" si="167"/>
        <v>-89.984142009120163</v>
      </c>
      <c r="R567">
        <f t="shared" si="168"/>
        <v>90.015857990879837</v>
      </c>
      <c r="S567">
        <f t="shared" si="169"/>
        <v>7.2691072064423583E-3</v>
      </c>
      <c r="T567">
        <f t="shared" si="152"/>
        <v>71.548801876757352</v>
      </c>
    </row>
    <row r="568" spans="1:20" x14ac:dyDescent="0.25">
      <c r="A568">
        <f t="shared" si="153"/>
        <v>45.846705556696037</v>
      </c>
      <c r="B568">
        <f t="shared" si="170"/>
        <v>7.2967298138268397</v>
      </c>
      <c r="C568" t="str">
        <f t="shared" si="154"/>
        <v>1.04608172404067-3765.2419346123i</v>
      </c>
      <c r="D568" t="str">
        <f t="shared" si="155"/>
        <v>3.47812499965017-2181.18184033006i</v>
      </c>
      <c r="E568" t="str">
        <f t="shared" si="156"/>
        <v>162.469535387698+0.0054461096914635i</v>
      </c>
      <c r="F568" t="str">
        <f t="shared" si="157"/>
        <v>2.4249249248923-20469.0484834441i</v>
      </c>
      <c r="G568" t="str">
        <f t="shared" si="158"/>
        <v>0.999999999986548-3.66773644448634E-06i</v>
      </c>
      <c r="H568" t="str">
        <f t="shared" si="159"/>
        <v>1129.41284298521+1.05719915438052i</v>
      </c>
      <c r="I568" t="str">
        <f t="shared" si="160"/>
        <v>68.773052302345-65216.851623704i</v>
      </c>
      <c r="K568" t="str">
        <f t="shared" si="161"/>
        <v>0.0106249805463273-0.0000143469121355397i</v>
      </c>
      <c r="L568" t="str">
        <f t="shared" si="162"/>
        <v>0.0000444444444444444-7.86862123177514i</v>
      </c>
      <c r="M568" t="e">
        <f t="shared" si="163"/>
        <v>#DIV/0!</v>
      </c>
      <c r="N568">
        <f t="shared" si="164"/>
        <v>90.015918251021318</v>
      </c>
      <c r="O568">
        <f t="shared" si="165"/>
        <v>71.515858073398505</v>
      </c>
      <c r="P568" s="3">
        <f t="shared" si="166"/>
        <v>71.515858073398505</v>
      </c>
      <c r="Q568" s="3">
        <f t="shared" si="167"/>
        <v>-89.984081748978682</v>
      </c>
      <c r="R568">
        <f t="shared" si="168"/>
        <v>90.015918251021318</v>
      </c>
      <c r="S568">
        <f t="shared" si="169"/>
        <v>7.2967298138268393E-3</v>
      </c>
      <c r="T568">
        <f t="shared" si="152"/>
        <v>71.515858073398505</v>
      </c>
    </row>
    <row r="569" spans="1:20" x14ac:dyDescent="0.25">
      <c r="A569">
        <f t="shared" si="153"/>
        <v>46.020923037811478</v>
      </c>
      <c r="B569">
        <f t="shared" si="170"/>
        <v>7.3244573871193817</v>
      </c>
      <c r="C569" t="str">
        <f t="shared" si="154"/>
        <v>1.04608171197418-3750.98818868045i</v>
      </c>
      <c r="D569" t="str">
        <f t="shared" si="155"/>
        <v>3.4781249996475-2172.92472663446i</v>
      </c>
      <c r="E569" t="str">
        <f t="shared" si="156"/>
        <v>162.469535375711+0.0054668049441488i</v>
      </c>
      <c r="F569" t="str">
        <f t="shared" si="157"/>
        <v>2.42492492489206-20391.5605534089i</v>
      </c>
      <c r="G569" t="str">
        <f t="shared" si="158"/>
        <v>0.999999999986445-3.68167384297502E-06i</v>
      </c>
      <c r="H569" t="str">
        <f t="shared" si="159"/>
        <v>1129.4128511957+1.06121651224532i</v>
      </c>
      <c r="I569" t="str">
        <f t="shared" si="160"/>
        <v>68.7730524207341-64969.9661715066i</v>
      </c>
      <c r="K569" t="str">
        <f t="shared" si="161"/>
        <v>0.0106249803981988-0.0000144014302000368i</v>
      </c>
      <c r="L569" t="str">
        <f t="shared" si="162"/>
        <v>0.0000444444444444444-7.83883366385251i</v>
      </c>
      <c r="M569" t="e">
        <f t="shared" si="163"/>
        <v>#DIV/0!</v>
      </c>
      <c r="N569">
        <f t="shared" si="164"/>
        <v>90.015978740148782</v>
      </c>
      <c r="O569">
        <f t="shared" si="165"/>
        <v>71.482914270219084</v>
      </c>
      <c r="P569" s="3">
        <f t="shared" si="166"/>
        <v>71.482914270219084</v>
      </c>
      <c r="Q569" s="3">
        <f t="shared" si="167"/>
        <v>-89.984021259851218</v>
      </c>
      <c r="R569">
        <f t="shared" si="168"/>
        <v>90.015978740148782</v>
      </c>
      <c r="S569">
        <f t="shared" si="169"/>
        <v>7.3244573871193821E-3</v>
      </c>
      <c r="T569">
        <f t="shared" si="152"/>
        <v>71.482914270219084</v>
      </c>
    </row>
    <row r="570" spans="1:20" x14ac:dyDescent="0.25">
      <c r="A570">
        <f t="shared" si="153"/>
        <v>46.195802545355164</v>
      </c>
      <c r="B570">
        <f t="shared" si="170"/>
        <v>7.3522903251904355</v>
      </c>
      <c r="C570" t="str">
        <f t="shared" si="154"/>
        <v>1.04608169981571-3736.78840197297i</v>
      </c>
      <c r="D570" t="str">
        <f t="shared" si="155"/>
        <v>3.47812499964482-2164.69887119055i</v>
      </c>
      <c r="E570" t="str">
        <f t="shared" si="156"/>
        <v>162.469535363634+0.00548757883920259i</v>
      </c>
      <c r="F570" t="str">
        <f t="shared" si="157"/>
        <v>2.42492492489181-20314.3659628181i</v>
      </c>
      <c r="G570" t="str">
        <f t="shared" si="158"/>
        <v>0.999999999986342-3.69566420357793E-06i</v>
      </c>
      <c r="H570" t="str">
        <f t="shared" si="159"/>
        <v>1129.41285946872+1.06524913608236i</v>
      </c>
      <c r="I570" t="str">
        <f t="shared" si="160"/>
        <v>68.7730525400252-64724.0153340849i</v>
      </c>
      <c r="K570" t="str">
        <f t="shared" si="161"/>
        <v>0.0106249802489423-0.0000144561554308719i</v>
      </c>
      <c r="L570" t="str">
        <f t="shared" si="162"/>
        <v>0.0000444444444444444-7.80915886018375i</v>
      </c>
      <c r="M570" t="e">
        <f t="shared" si="163"/>
        <v>#DIV/0!</v>
      </c>
      <c r="N570">
        <f t="shared" si="164"/>
        <v>90.01603945913233</v>
      </c>
      <c r="O570">
        <f t="shared" si="165"/>
        <v>71.449970467220382</v>
      </c>
      <c r="P570" s="3">
        <f t="shared" si="166"/>
        <v>71.449970467220382</v>
      </c>
      <c r="Q570" s="3">
        <f t="shared" si="167"/>
        <v>-89.98396054086767</v>
      </c>
      <c r="R570">
        <f t="shared" si="168"/>
        <v>90.01603945913233</v>
      </c>
      <c r="S570">
        <f t="shared" si="169"/>
        <v>7.3522903251904354E-3</v>
      </c>
      <c r="T570">
        <f t="shared" si="152"/>
        <v>71.449970467220382</v>
      </c>
    </row>
    <row r="571" spans="1:20" x14ac:dyDescent="0.25">
      <c r="A571">
        <f t="shared" si="153"/>
        <v>46.371346595027518</v>
      </c>
      <c r="B571">
        <f t="shared" si="170"/>
        <v>7.3802290284261591</v>
      </c>
      <c r="C571" t="str">
        <f t="shared" si="154"/>
        <v>1.04608168756473-3722.64237022117i</v>
      </c>
      <c r="D571" t="str">
        <f t="shared" si="155"/>
        <v>3.47812499964211-2156.50415566665i</v>
      </c>
      <c r="E571" t="str">
        <f t="shared" si="156"/>
        <v>162.469535351464+0.00550843167547571i</v>
      </c>
      <c r="F571" t="str">
        <f t="shared" si="157"/>
        <v>2.42492492489154-20237.4636012018i</v>
      </c>
      <c r="G571" t="str">
        <f t="shared" si="158"/>
        <v>0.999999999986238-3.70970772755115E-06i</v>
      </c>
      <c r="H571" t="str">
        <f t="shared" si="159"/>
        <v>1129.41286780474+1.06929708390247i</v>
      </c>
      <c r="I571" t="str">
        <f t="shared" si="160"/>
        <v>68.7730526602256-64478.9955733538i</v>
      </c>
      <c r="K571" t="str">
        <f t="shared" si="161"/>
        <v>0.0106249800985493-0.0000145110886152505i</v>
      </c>
      <c r="L571" t="str">
        <f t="shared" si="162"/>
        <v>0.0000444444444444444-7.77959639388703i</v>
      </c>
      <c r="M571" t="e">
        <f t="shared" si="163"/>
        <v>#DIV/0!</v>
      </c>
      <c r="N571">
        <f t="shared" si="164"/>
        <v>90.016100408845404</v>
      </c>
      <c r="O571">
        <f t="shared" si="165"/>
        <v>71.417026664403792</v>
      </c>
      <c r="P571" s="3">
        <f t="shared" si="166"/>
        <v>71.417026664403792</v>
      </c>
      <c r="Q571" s="3">
        <f t="shared" si="167"/>
        <v>-89.983899591154596</v>
      </c>
      <c r="R571">
        <f t="shared" si="168"/>
        <v>90.016100408845404</v>
      </c>
      <c r="S571">
        <f t="shared" si="169"/>
        <v>7.3802290284261593E-3</v>
      </c>
      <c r="T571">
        <f t="shared" si="152"/>
        <v>71.417026664403792</v>
      </c>
    </row>
    <row r="572" spans="1:20" x14ac:dyDescent="0.25">
      <c r="A572">
        <f t="shared" si="153"/>
        <v>46.547557712088626</v>
      </c>
      <c r="B572">
        <f t="shared" si="170"/>
        <v>7.408273898734179</v>
      </c>
      <c r="C572" t="str">
        <f t="shared" si="154"/>
        <v>1.0460816752204-3708.54988992969i</v>
      </c>
      <c r="D572" t="str">
        <f t="shared" si="155"/>
        <v>3.47812499963939-2148.34046217901i</v>
      </c>
      <c r="E572" t="str">
        <f t="shared" si="156"/>
        <v>162.469535339203+0.00552936375294228i</v>
      </c>
      <c r="F572" t="str">
        <f t="shared" si="157"/>
        <v>2.42492492489129-20160.8523622936i</v>
      </c>
      <c r="G572" t="str">
        <f t="shared" si="158"/>
        <v>0.999999999986133-3.72380461691545E-06i</v>
      </c>
      <c r="H572" t="str">
        <f t="shared" si="159"/>
        <v>1129.41287620422+1.0733604139369i</v>
      </c>
      <c r="I572" t="str">
        <f t="shared" si="160"/>
        <v>68.7730527813401-64234.9033646204i</v>
      </c>
      <c r="K572" t="str">
        <f t="shared" si="161"/>
        <v>0.0106249799470112-0.0000145662305433696i</v>
      </c>
      <c r="L572" t="str">
        <f t="shared" si="162"/>
        <v>0.0000444444444444444-7.75014583969614i</v>
      </c>
      <c r="M572" t="e">
        <f t="shared" si="163"/>
        <v>#DIV/0!</v>
      </c>
      <c r="N572">
        <f t="shared" si="164"/>
        <v>90.016161590164728</v>
      </c>
      <c r="O572">
        <f t="shared" si="165"/>
        <v>71.38408286177085</v>
      </c>
      <c r="P572" s="3">
        <f t="shared" si="166"/>
        <v>71.38408286177085</v>
      </c>
      <c r="Q572" s="3">
        <f t="shared" si="167"/>
        <v>-89.983838409835272</v>
      </c>
      <c r="R572">
        <f t="shared" si="168"/>
        <v>90.016161590164728</v>
      </c>
      <c r="S572">
        <f t="shared" si="169"/>
        <v>7.408273898734179E-3</v>
      </c>
      <c r="T572">
        <f t="shared" si="152"/>
        <v>71.38408286177085</v>
      </c>
    </row>
    <row r="573" spans="1:20" x14ac:dyDescent="0.25">
      <c r="A573">
        <f t="shared" si="153"/>
        <v>46.72443843139456</v>
      </c>
      <c r="B573">
        <f t="shared" si="170"/>
        <v>7.4364253395493689</v>
      </c>
      <c r="C573" t="str">
        <f t="shared" si="154"/>
        <v>1.04608166278218-3694.51075837341i</v>
      </c>
      <c r="D573" t="str">
        <f t="shared" si="155"/>
        <v>3.47812499963664-2140.20767329018i</v>
      </c>
      <c r="E573" t="str">
        <f t="shared" si="156"/>
        <v>162.469535326847+0.00555037537273163i</v>
      </c>
      <c r="F573" t="str">
        <f t="shared" si="157"/>
        <v>2.42492492489103-20084.5311440151i</v>
      </c>
      <c r="G573" t="str">
        <f t="shared" si="158"/>
        <v>0.999999999986028-3.73795507445933E-06i</v>
      </c>
      <c r="H573" t="str">
        <f t="shared" si="159"/>
        <v>1129.41288466767+1.07743918463822i</v>
      </c>
      <c r="I573" t="str">
        <f t="shared" si="160"/>
        <v>68.7730529033764-63991.7351965378i</v>
      </c>
      <c r="K573" t="str">
        <f t="shared" si="161"/>
        <v>0.0106249797943192-0.000014621582008428i</v>
      </c>
      <c r="L573" t="str">
        <f t="shared" si="162"/>
        <v>0.0000444444444444444-7.72080677395512i</v>
      </c>
      <c r="M573" t="e">
        <f t="shared" si="163"/>
        <v>#DIV/0!</v>
      </c>
      <c r="N573">
        <f t="shared" si="164"/>
        <v>90.016223003970396</v>
      </c>
      <c r="O573">
        <f t="shared" si="165"/>
        <v>71.351139059322804</v>
      </c>
      <c r="P573" s="3">
        <f t="shared" si="166"/>
        <v>71.351139059322804</v>
      </c>
      <c r="Q573" s="3">
        <f t="shared" si="167"/>
        <v>-89.983776996029604</v>
      </c>
      <c r="R573">
        <f t="shared" si="168"/>
        <v>90.016223003970396</v>
      </c>
      <c r="S573">
        <f t="shared" si="169"/>
        <v>7.4364253395493686E-3</v>
      </c>
      <c r="T573">
        <f t="shared" si="152"/>
        <v>71.351139059322804</v>
      </c>
    </row>
    <row r="574" spans="1:20" x14ac:dyDescent="0.25">
      <c r="A574">
        <f t="shared" si="153"/>
        <v>46.90199129743386</v>
      </c>
      <c r="B574">
        <f t="shared" si="170"/>
        <v>7.4646837558396566</v>
      </c>
      <c r="C574" t="str">
        <f t="shared" si="154"/>
        <v>1.04608165024921-3680.52477359476i</v>
      </c>
      <c r="D574" t="str">
        <f t="shared" si="155"/>
        <v>3.47812499963389-2132.10567200724i</v>
      </c>
      <c r="E574" t="str">
        <f t="shared" si="156"/>
        <v>162.469535314399+0.00557146683710231i</v>
      </c>
      <c r="F574" t="str">
        <f t="shared" si="157"/>
        <v>2.42492492489079-20008.49884846i</v>
      </c>
      <c r="G574" t="str">
        <f t="shared" si="158"/>
        <v>0.999999999985921-3.75215930374188E-06i</v>
      </c>
      <c r="H574" t="str">
        <f t="shared" si="159"/>
        <v>1129.41289319555+1.08153345468112i</v>
      </c>
      <c r="I574" t="str">
        <f t="shared" si="160"/>
        <v>68.7730530263422-63749.4875710488i</v>
      </c>
      <c r="K574" t="str">
        <f t="shared" si="161"/>
        <v>0.0106249796404646-0.0000146771438066392i</v>
      </c>
      <c r="L574" t="str">
        <f t="shared" si="162"/>
        <v>0.0000444444444444444-7.69157877461159i</v>
      </c>
      <c r="M574" t="e">
        <f t="shared" si="163"/>
        <v>#DIV/0!</v>
      </c>
      <c r="N574">
        <f t="shared" si="164"/>
        <v>90.016284651145781</v>
      </c>
      <c r="O574">
        <f t="shared" si="165"/>
        <v>71.318195257061191</v>
      </c>
      <c r="P574" s="3">
        <f t="shared" si="166"/>
        <v>71.318195257061191</v>
      </c>
      <c r="Q574" s="3">
        <f t="shared" si="167"/>
        <v>-89.983715348854219</v>
      </c>
      <c r="R574">
        <f t="shared" si="168"/>
        <v>90.016284651145781</v>
      </c>
      <c r="S574">
        <f t="shared" si="169"/>
        <v>7.4646837558396562E-3</v>
      </c>
      <c r="T574">
        <f t="shared" si="152"/>
        <v>71.318195257061191</v>
      </c>
    </row>
    <row r="575" spans="1:20" x14ac:dyDescent="0.25">
      <c r="A575">
        <f t="shared" si="153"/>
        <v>47.080218864364106</v>
      </c>
      <c r="B575">
        <f t="shared" si="170"/>
        <v>7.4930495541118471</v>
      </c>
      <c r="C575" t="str">
        <f t="shared" si="154"/>
        <v>1.04608163762077-3666.59173440056i</v>
      </c>
      <c r="D575" t="str">
        <f t="shared" si="155"/>
        <v>3.47812499963108-2124.0343417802i</v>
      </c>
      <c r="E575" t="str">
        <f t="shared" si="156"/>
        <v>162.469535301854+0.00559263844947399i</v>
      </c>
      <c r="F575" t="str">
        <f t="shared" si="157"/>
        <v>2.42492492489052-19932.7543818781i</v>
      </c>
      <c r="G575" t="str">
        <f t="shared" si="158"/>
        <v>0.999999999985814-0.0000037664175090957i</v>
      </c>
      <c r="H575" t="str">
        <f t="shared" si="159"/>
        <v>1129.41290178838+1.08564328296326i</v>
      </c>
      <c r="I575" t="str">
        <f t="shared" si="160"/>
        <v>68.773053150245-63508.1570033413i</v>
      </c>
      <c r="K575" t="str">
        <f t="shared" si="161"/>
        <v>0.0106249794854384-0.0000147329167372412i</v>
      </c>
      <c r="L575" t="str">
        <f t="shared" si="162"/>
        <v>0.0000444444444444444-7.66246142121103i</v>
      </c>
      <c r="M575" t="e">
        <f t="shared" si="163"/>
        <v>#DIV/0!</v>
      </c>
      <c r="N575">
        <f t="shared" si="164"/>
        <v>90.016346532577728</v>
      </c>
      <c r="O575">
        <f t="shared" si="165"/>
        <v>71.285251454987204</v>
      </c>
      <c r="P575" s="3">
        <f t="shared" si="166"/>
        <v>71.285251454987204</v>
      </c>
      <c r="Q575" s="3">
        <f t="shared" si="167"/>
        <v>-89.983653467422272</v>
      </c>
      <c r="R575">
        <f t="shared" si="168"/>
        <v>90.016346532577728</v>
      </c>
      <c r="S575">
        <f t="shared" si="169"/>
        <v>7.4930495541118474E-3</v>
      </c>
      <c r="T575">
        <f t="shared" si="152"/>
        <v>71.285251454987204</v>
      </c>
    </row>
    <row r="576" spans="1:20" x14ac:dyDescent="0.25">
      <c r="A576">
        <f t="shared" si="153"/>
        <v>47.259123696048697</v>
      </c>
      <c r="B576">
        <f t="shared" si="170"/>
        <v>7.5215231424174727</v>
      </c>
      <c r="C576" t="str">
        <f t="shared" si="154"/>
        <v>1.04608162489622-3652.71144035944i</v>
      </c>
      <c r="D576" t="str">
        <f t="shared" si="155"/>
        <v>3.47812499962827-2115.99356650025i</v>
      </c>
      <c r="E576" t="str">
        <f t="shared" si="156"/>
        <v>162.469535289214+0.00561389051441292i</v>
      </c>
      <c r="F576" t="str">
        <f t="shared" si="157"/>
        <v>2.42492492489027-19857.29665466i</v>
      </c>
      <c r="G576" t="str">
        <f t="shared" si="158"/>
        <v>0.999999999985706-3.78072989562986E-06i</v>
      </c>
      <c r="H576" t="str">
        <f t="shared" si="159"/>
        <v>1129.41291044663+1.08976872860606i</v>
      </c>
      <c r="I576" t="str">
        <f t="shared" si="160"/>
        <v>68.7730532750904-63267.7400217934i</v>
      </c>
      <c r="K576" t="str">
        <f t="shared" si="161"/>
        <v>0.0106249793292318-0.0000147889016025094i</v>
      </c>
      <c r="L576" t="str">
        <f t="shared" si="162"/>
        <v>0.0000444444444444444-7.63345429489042i</v>
      </c>
      <c r="M576" t="e">
        <f t="shared" si="163"/>
        <v>#DIV/0!</v>
      </c>
      <c r="N576">
        <f t="shared" si="164"/>
        <v>90.016408649156318</v>
      </c>
      <c r="O576">
        <f t="shared" si="165"/>
        <v>71.252307653102449</v>
      </c>
      <c r="P576" s="3">
        <f t="shared" si="166"/>
        <v>71.252307653102449</v>
      </c>
      <c r="Q576" s="3">
        <f t="shared" si="167"/>
        <v>-89.983591350843682</v>
      </c>
      <c r="R576">
        <f t="shared" si="168"/>
        <v>90.016408649156318</v>
      </c>
      <c r="S576">
        <f t="shared" si="169"/>
        <v>7.5215231424174724E-3</v>
      </c>
      <c r="T576">
        <f t="shared" si="152"/>
        <v>71.252307653102449</v>
      </c>
    </row>
    <row r="577" spans="1:20" x14ac:dyDescent="0.25">
      <c r="A577">
        <f t="shared" si="153"/>
        <v>47.438708366093685</v>
      </c>
      <c r="B577">
        <f t="shared" si="170"/>
        <v>7.5501049303586596</v>
      </c>
      <c r="C577" t="str">
        <f t="shared" si="154"/>
        <v>1.04608161207474-3638.88369179871i</v>
      </c>
      <c r="D577" t="str">
        <f t="shared" si="155"/>
        <v>3.47812499962545-2107.98323049815i</v>
      </c>
      <c r="E577" t="str">
        <f t="shared" si="156"/>
        <v>162.469535276478+0.00563522333764112i</v>
      </c>
      <c r="F577" t="str">
        <f t="shared" si="157"/>
        <v>2.42492492489002-19782.1245813207i</v>
      </c>
      <c r="G577" t="str">
        <f t="shared" si="158"/>
        <v>0.999999999985597-3.79509666923283E-06i</v>
      </c>
      <c r="H577" t="str">
        <f t="shared" si="159"/>
        <v>1129.41291917081+1.09390985095568i</v>
      </c>
      <c r="I577" t="str">
        <f t="shared" si="160"/>
        <v>68.773053400887-63028.2331679259i</v>
      </c>
      <c r="K577" t="str">
        <f t="shared" si="161"/>
        <v>0.0106249791718358-0.0000148450992077672i</v>
      </c>
      <c r="L577" t="str">
        <f t="shared" si="162"/>
        <v>0.0000444444444444444-7.60455697837259i</v>
      </c>
      <c r="M577" t="e">
        <f t="shared" si="163"/>
        <v>#DIV/0!</v>
      </c>
      <c r="N577">
        <f t="shared" si="164"/>
        <v>90.016471001775116</v>
      </c>
      <c r="O577">
        <f t="shared" si="165"/>
        <v>71.21936385140836</v>
      </c>
      <c r="P577" s="3">
        <f t="shared" si="166"/>
        <v>71.21936385140836</v>
      </c>
      <c r="Q577" s="3">
        <f t="shared" si="167"/>
        <v>-89.983528998224884</v>
      </c>
      <c r="R577">
        <f t="shared" si="168"/>
        <v>90.016471001775116</v>
      </c>
      <c r="S577">
        <f t="shared" si="169"/>
        <v>7.5501049303586592E-3</v>
      </c>
      <c r="T577">
        <f t="shared" si="152"/>
        <v>71.21936385140836</v>
      </c>
    </row>
    <row r="578" spans="1:20" x14ac:dyDescent="0.25">
      <c r="A578">
        <f t="shared" si="153"/>
        <v>47.618975457884837</v>
      </c>
      <c r="B578">
        <f t="shared" si="170"/>
        <v>7.5787953290940226</v>
      </c>
      <c r="C578" t="str">
        <f t="shared" si="154"/>
        <v>1.04608159915567-3625.10828980156i</v>
      </c>
      <c r="D578" t="str">
        <f t="shared" si="155"/>
        <v>3.4781249996226-2100.00321854252i</v>
      </c>
      <c r="E578" t="str">
        <f t="shared" si="156"/>
        <v>162.469535263646+0.00565663722604707i</v>
      </c>
      <c r="F578" t="str">
        <f t="shared" si="157"/>
        <v>2.42492492488973-19707.237080485i</v>
      </c>
      <c r="G578" t="str">
        <f t="shared" si="158"/>
        <v>0.999999999985488-0.0000038095180365755i</v>
      </c>
      <c r="H578" t="str">
        <f t="shared" si="159"/>
        <v>1129.41292796142+1.09806670958374i</v>
      </c>
      <c r="I578" t="str">
        <f t="shared" si="160"/>
        <v>68.7730535276416-62789.6329963531i</v>
      </c>
      <c r="K578" t="str">
        <f t="shared" si="161"/>
        <v>0.0106249790132413-0.0000149015103613978i</v>
      </c>
      <c r="L578" t="str">
        <f t="shared" si="162"/>
        <v>0.0000444444444444444-7.57576905595995i</v>
      </c>
      <c r="M578" t="e">
        <f t="shared" si="163"/>
        <v>#DIV/0!</v>
      </c>
      <c r="N578">
        <f t="shared" si="164"/>
        <v>90.016533591331026</v>
      </c>
      <c r="O578">
        <f t="shared" si="165"/>
        <v>71.186420049906388</v>
      </c>
      <c r="P578" s="3">
        <f t="shared" si="166"/>
        <v>71.186420049906388</v>
      </c>
      <c r="Q578" s="3">
        <f t="shared" si="167"/>
        <v>-89.983466408668974</v>
      </c>
      <c r="R578">
        <f t="shared" si="168"/>
        <v>90.016533591331026</v>
      </c>
      <c r="S578">
        <f t="shared" si="169"/>
        <v>7.578795329094023E-3</v>
      </c>
      <c r="T578">
        <f t="shared" si="152"/>
        <v>71.186420049906388</v>
      </c>
    </row>
    <row r="579" spans="1:20" x14ac:dyDescent="0.25">
      <c r="A579">
        <f t="shared" si="153"/>
        <v>47.799927564624802</v>
      </c>
      <c r="B579">
        <f t="shared" si="170"/>
        <v>7.6075947513445801</v>
      </c>
      <c r="C579" t="str">
        <f t="shared" si="154"/>
        <v>1.04608158613826-3611.38503620412i</v>
      </c>
      <c r="D579" t="str">
        <f t="shared" si="155"/>
        <v>3.47812499961973-2092.0534158382i</v>
      </c>
      <c r="E579" t="str">
        <f t="shared" si="156"/>
        <v>162.469535250714+0.00567813248768553i</v>
      </c>
      <c r="F579" t="str">
        <f t="shared" si="157"/>
        <v>2.42492492488947-19632.6330748708i</v>
      </c>
      <c r="G579" t="str">
        <f t="shared" si="158"/>
        <v>0.999999999985377-3.82399420511406E-06i</v>
      </c>
      <c r="H579" t="str">
        <f t="shared" si="159"/>
        <v>1129.41293681896+1.10223936428824i</v>
      </c>
      <c r="I579" t="str">
        <f t="shared" si="160"/>
        <v>68.7730536553603-62551.9360747304i</v>
      </c>
      <c r="K579" t="str">
        <f t="shared" si="161"/>
        <v>0.0106249788534392-0.0000149581358748563i</v>
      </c>
      <c r="L579" t="str">
        <f t="shared" si="162"/>
        <v>0.0000444444444444444-7.54709011352855i</v>
      </c>
      <c r="M579" t="e">
        <f t="shared" si="163"/>
        <v>#DIV/0!</v>
      </c>
      <c r="N579">
        <f t="shared" si="164"/>
        <v>90.016596418724376</v>
      </c>
      <c r="O579">
        <f t="shared" si="165"/>
        <v>71.153476248597798</v>
      </c>
      <c r="P579" s="3">
        <f t="shared" si="166"/>
        <v>71.153476248597798</v>
      </c>
      <c r="Q579" s="3">
        <f t="shared" si="167"/>
        <v>-89.983403581275624</v>
      </c>
      <c r="R579">
        <f t="shared" si="168"/>
        <v>90.016596418724376</v>
      </c>
      <c r="S579">
        <f t="shared" si="169"/>
        <v>7.6075947513445799E-3</v>
      </c>
      <c r="T579">
        <f t="shared" si="152"/>
        <v>71.153476248597798</v>
      </c>
    </row>
    <row r="580" spans="1:20" x14ac:dyDescent="0.25">
      <c r="A580">
        <f t="shared" si="153"/>
        <v>47.981567289370375</v>
      </c>
      <c r="B580">
        <f t="shared" si="170"/>
        <v>7.6365036113996894</v>
      </c>
      <c r="C580" t="str">
        <f t="shared" si="154"/>
        <v>1.04608157302165-3597.71373359294i</v>
      </c>
      <c r="D580" t="str">
        <f t="shared" si="155"/>
        <v>3.47812499961682-2084.13370802463i</v>
      </c>
      <c r="E580" t="str">
        <f t="shared" si="156"/>
        <v>162.469535237686+0.00569970943177613i</v>
      </c>
      <c r="F580" t="str">
        <f t="shared" si="157"/>
        <v>2.4249249248892-19558.3114912746i</v>
      </c>
      <c r="G580" t="str">
        <f t="shared" si="158"/>
        <v>0.999999999985266-3.83852538309307E-06i</v>
      </c>
      <c r="H580" t="str">
        <f t="shared" si="159"/>
        <v>1129.41294574395+1.10642787509445i</v>
      </c>
      <c r="I580" t="str">
        <f t="shared" si="160"/>
        <v>68.7730537840523-62315.1389837087i</v>
      </c>
      <c r="K580" t="str">
        <f t="shared" si="161"/>
        <v>0.0106249786924203-0.0000150149765626807i</v>
      </c>
      <c r="L580" t="str">
        <f t="shared" si="162"/>
        <v>0.0000444444444444444-7.51851973852215i</v>
      </c>
      <c r="M580" t="e">
        <f t="shared" si="163"/>
        <v>#DIV/0!</v>
      </c>
      <c r="N580">
        <f t="shared" si="164"/>
        <v>90.016659484858906</v>
      </c>
      <c r="O580">
        <f t="shared" si="165"/>
        <v>71.120532447484422</v>
      </c>
      <c r="P580" s="3">
        <f t="shared" si="166"/>
        <v>71.120532447484422</v>
      </c>
      <c r="Q580" s="3">
        <f t="shared" si="167"/>
        <v>-89.983340515141094</v>
      </c>
      <c r="R580">
        <f t="shared" si="168"/>
        <v>90.016659484858906</v>
      </c>
      <c r="S580">
        <f t="shared" si="169"/>
        <v>7.6365036113996898E-3</v>
      </c>
      <c r="T580">
        <f t="shared" si="152"/>
        <v>71.120532447484422</v>
      </c>
    </row>
    <row r="581" spans="1:20" x14ac:dyDescent="0.25">
      <c r="A581">
        <f t="shared" si="153"/>
        <v>48.16389724506999</v>
      </c>
      <c r="B581">
        <f t="shared" si="170"/>
        <v>7.6655223251230087</v>
      </c>
      <c r="C581" t="str">
        <f t="shared" si="154"/>
        <v>1.04608155980522-3584.09418530166i</v>
      </c>
      <c r="D581" t="str">
        <f t="shared" si="155"/>
        <v>3.47812499961391-2076.24398117415i</v>
      </c>
      <c r="E581" t="str">
        <f t="shared" si="156"/>
        <v>162.469535224558+0.00572136836871855i</v>
      </c>
      <c r="F581" t="str">
        <f t="shared" si="157"/>
        <v>2.42492492488892-19484.2712605553i</v>
      </c>
      <c r="G581" t="str">
        <f t="shared" si="158"/>
        <v>0.999999999985153-3.85311177954839E-06i</v>
      </c>
      <c r="H581" t="str">
        <f t="shared" si="159"/>
        <v>1129.4129547369+1.1106323022557i</v>
      </c>
      <c r="I581" t="str">
        <f t="shared" si="160"/>
        <v>68.7730539137234-62079.2383168818i</v>
      </c>
      <c r="K581" t="str">
        <f t="shared" si="161"/>
        <v>0.0106249785301754-0.000015072033242504i</v>
      </c>
      <c r="L581" t="str">
        <f t="shared" si="162"/>
        <v>0.0000444444444444444-7.49005751994637i</v>
      </c>
      <c r="M581" t="e">
        <f t="shared" si="163"/>
        <v>#DIV/0!</v>
      </c>
      <c r="N581">
        <f t="shared" si="164"/>
        <v>90.016722790641822</v>
      </c>
      <c r="O581">
        <f t="shared" si="165"/>
        <v>71.087588646567568</v>
      </c>
      <c r="P581" s="3">
        <f t="shared" si="166"/>
        <v>71.087588646567568</v>
      </c>
      <c r="Q581" s="3">
        <f t="shared" si="167"/>
        <v>-89.983277209358178</v>
      </c>
      <c r="R581">
        <f t="shared" si="168"/>
        <v>90.016722790641822</v>
      </c>
      <c r="S581">
        <f t="shared" si="169"/>
        <v>7.6655223251230085E-3</v>
      </c>
      <c r="T581">
        <f t="shared" si="152"/>
        <v>71.087588646567568</v>
      </c>
    </row>
    <row r="582" spans="1:20" x14ac:dyDescent="0.25">
      <c r="A582">
        <f t="shared" si="153"/>
        <v>48.346920054601256</v>
      </c>
      <c r="B582">
        <f t="shared" si="170"/>
        <v>7.6946513099584761</v>
      </c>
      <c r="C582" t="str">
        <f t="shared" si="154"/>
        <v>1.0460815464881-3570.52619540845i</v>
      </c>
      <c r="D582" t="str">
        <f t="shared" si="155"/>
        <v>3.47812499961096-2068.38412179037i</v>
      </c>
      <c r="E582" t="str">
        <f t="shared" si="156"/>
        <v>162.46953521133+0.00574310961009374i</v>
      </c>
      <c r="F582" t="str">
        <f t="shared" si="157"/>
        <v>2.42492492488864-19410.5113176195i</v>
      </c>
      <c r="G582" t="str">
        <f t="shared" si="158"/>
        <v>0.99999999998504-3.86775360431024E-06i</v>
      </c>
      <c r="H582" t="str">
        <f t="shared" si="159"/>
        <v>1129.41296379833+1.11485270625433i</v>
      </c>
      <c r="I582" t="str">
        <f t="shared" si="160"/>
        <v>68.7730540443835-61844.23068074i</v>
      </c>
      <c r="K582" t="str">
        <f t="shared" si="161"/>
        <v>0.010624978366695-0.000015129306735066i</v>
      </c>
      <c r="L582" t="str">
        <f t="shared" si="162"/>
        <v>0.0000444444444444444-7.46170304836257i</v>
      </c>
      <c r="M582" t="e">
        <f t="shared" si="163"/>
        <v>#DIV/0!</v>
      </c>
      <c r="N582">
        <f t="shared" si="164"/>
        <v>90.016786336983742</v>
      </c>
      <c r="O582">
        <f t="shared" si="165"/>
        <v>71.054644845848586</v>
      </c>
      <c r="P582" s="3">
        <f t="shared" si="166"/>
        <v>71.054644845848586</v>
      </c>
      <c r="Q582" s="3">
        <f t="shared" si="167"/>
        <v>-89.983213663016258</v>
      </c>
      <c r="R582">
        <f t="shared" si="168"/>
        <v>90.016786336983742</v>
      </c>
      <c r="S582">
        <f t="shared" si="169"/>
        <v>7.6946513099584758E-3</v>
      </c>
      <c r="T582">
        <f t="shared" si="152"/>
        <v>71.054644845848586</v>
      </c>
    </row>
    <row r="583" spans="1:20" x14ac:dyDescent="0.25">
      <c r="A583">
        <f t="shared" si="153"/>
        <v>48.530638350808736</v>
      </c>
      <c r="B583">
        <f t="shared" si="170"/>
        <v>7.7238909849363182</v>
      </c>
      <c r="C583" t="str">
        <f t="shared" si="154"/>
        <v>1.04608153306965-3557.00956873334i</v>
      </c>
      <c r="D583" t="str">
        <f t="shared" si="155"/>
        <v>3.47812499960802-2060.5540168066i</v>
      </c>
      <c r="E583" t="str">
        <f t="shared" si="156"/>
        <v>162.469535198002+0.00576493346865966i</v>
      </c>
      <c r="F583" t="str">
        <f t="shared" si="157"/>
        <v>2.42492492488838-19337.0306014056i</v>
      </c>
      <c r="G583" t="str">
        <f t="shared" si="158"/>
        <v>0.999999999984927-3.88245106800618E-06i</v>
      </c>
      <c r="H583" t="str">
        <f t="shared" si="159"/>
        <v>1129.41297292875+1.11908914780244i</v>
      </c>
      <c r="I583" t="str">
        <f t="shared" si="160"/>
        <v>68.7730541760375-61610.1126946188i</v>
      </c>
      <c r="K583" t="str">
        <f t="shared" si="161"/>
        <v>0.0106249782019699-0.0000151867978642247i</v>
      </c>
      <c r="L583" t="str">
        <f t="shared" si="162"/>
        <v>0.0000444444444444444-7.43345591588223i</v>
      </c>
      <c r="M583" t="e">
        <f t="shared" si="163"/>
        <v>#DIV/0!</v>
      </c>
      <c r="N583">
        <f t="shared" si="164"/>
        <v>90.016850124798765</v>
      </c>
      <c r="O583">
        <f t="shared" si="165"/>
        <v>71.02170104532928</v>
      </c>
      <c r="P583" s="3">
        <f t="shared" si="166"/>
        <v>71.02170104532928</v>
      </c>
      <c r="Q583" s="3">
        <f t="shared" si="167"/>
        <v>-89.983149875201235</v>
      </c>
      <c r="R583">
        <f t="shared" si="168"/>
        <v>90.016850124798765</v>
      </c>
      <c r="S583">
        <f t="shared" si="169"/>
        <v>7.723890984936318E-3</v>
      </c>
      <c r="T583">
        <f t="shared" si="152"/>
        <v>71.02170104532928</v>
      </c>
    </row>
    <row r="584" spans="1:20" x14ac:dyDescent="0.25">
      <c r="A584">
        <f t="shared" si="153"/>
        <v>48.715054776541812</v>
      </c>
      <c r="B584">
        <f t="shared" si="170"/>
        <v>7.7532417706790762</v>
      </c>
      <c r="C584" t="str">
        <f t="shared" si="154"/>
        <v>1.04608151954895-3543.54411083496i</v>
      </c>
      <c r="D584" t="str">
        <f t="shared" si="155"/>
        <v>3.47812499960502-2052.75355358414i</v>
      </c>
      <c r="E584" t="str">
        <f t="shared" si="156"/>
        <v>162.46953518457+0.00578684025837079i</v>
      </c>
      <c r="F584" t="str">
        <f t="shared" si="157"/>
        <v>2.42492492488808-19263.8280548688i</v>
      </c>
      <c r="G584" t="str">
        <f t="shared" si="158"/>
        <v>0.999999999984812-3.89720438206416E-06i</v>
      </c>
      <c r="H584" t="str">
        <f t="shared" si="159"/>
        <v>1129.4129821287+1.1233416878429i</v>
      </c>
      <c r="I584" t="str">
        <f t="shared" si="160"/>
        <v>68.7730543086939-61376.8809906531i</v>
      </c>
      <c r="K584" t="str">
        <f t="shared" si="161"/>
        <v>0.0106249780359904-0.0000152445074569685i</v>
      </c>
      <c r="L584" t="str">
        <f t="shared" si="162"/>
        <v>0.0000444444444444444-7.40531571616082i</v>
      </c>
      <c r="M584" t="e">
        <f t="shared" si="163"/>
        <v>#DIV/0!</v>
      </c>
      <c r="N584">
        <f t="shared" si="164"/>
        <v>90.016914155004429</v>
      </c>
      <c r="O584">
        <f t="shared" si="165"/>
        <v>70.988757245010788</v>
      </c>
      <c r="P584" s="3">
        <f t="shared" si="166"/>
        <v>70.988757245010788</v>
      </c>
      <c r="Q584" s="3">
        <f t="shared" si="167"/>
        <v>-89.983085844995571</v>
      </c>
      <c r="R584">
        <f t="shared" si="168"/>
        <v>90.016914155004429</v>
      </c>
      <c r="S584">
        <f t="shared" si="169"/>
        <v>7.7532417706790762E-3</v>
      </c>
      <c r="T584">
        <f t="shared" si="152"/>
        <v>70.988757245010788</v>
      </c>
    </row>
    <row r="585" spans="1:20" x14ac:dyDescent="0.25">
      <c r="A585">
        <f t="shared" si="153"/>
        <v>48.900171984692669</v>
      </c>
      <c r="B585">
        <f t="shared" si="170"/>
        <v>7.7827040894076571</v>
      </c>
      <c r="C585" t="str">
        <f t="shared" si="154"/>
        <v>1.04608150592534-3530.12962800829i</v>
      </c>
      <c r="D585" t="str">
        <f t="shared" si="155"/>
        <v>3.47812499960201-2044.9826199107i</v>
      </c>
      <c r="E585" t="str">
        <f t="shared" si="156"/>
        <v>162.469535171037+0.00580883029436955i</v>
      </c>
      <c r="F585" t="str">
        <f t="shared" si="157"/>
        <v>2.4249249248878-19190.9026249659i</v>
      </c>
      <c r="G585" t="str">
        <f t="shared" si="158"/>
        <v>0.999999999984696-3.91201375871554E-06i</v>
      </c>
      <c r="H585" t="str">
        <f t="shared" si="159"/>
        <v>1129.4129913987+1.12761038755015i</v>
      </c>
      <c r="I585" t="str">
        <f t="shared" si="160"/>
        <v>68.7730544423604-61144.532213726i</v>
      </c>
      <c r="K585" t="str">
        <f t="shared" si="161"/>
        <v>0.0106249778687471-0.0000153024363434282i</v>
      </c>
      <c r="L585" t="str">
        <f t="shared" si="162"/>
        <v>0.0000444444444444444-7.37728204439214i</v>
      </c>
      <c r="M585" t="e">
        <f t="shared" si="163"/>
        <v>#DIV/0!</v>
      </c>
      <c r="N585">
        <f t="shared" si="164"/>
        <v>90.01697842852181</v>
      </c>
      <c r="O585">
        <f t="shared" si="165"/>
        <v>70.9558134448949</v>
      </c>
      <c r="P585" s="3">
        <f t="shared" si="166"/>
        <v>70.9558134448949</v>
      </c>
      <c r="Q585" s="3">
        <f t="shared" si="167"/>
        <v>-89.98302157147819</v>
      </c>
      <c r="R585">
        <f t="shared" si="168"/>
        <v>90.01697842852181</v>
      </c>
      <c r="S585">
        <f t="shared" si="169"/>
        <v>7.7827040894076572E-3</v>
      </c>
      <c r="T585">
        <f t="shared" si="152"/>
        <v>70.9558134448949</v>
      </c>
    </row>
    <row r="586" spans="1:20" x14ac:dyDescent="0.25">
      <c r="A586">
        <f t="shared" si="153"/>
        <v>49.085992638234508</v>
      </c>
      <c r="B586">
        <f t="shared" si="170"/>
        <v>7.8122783649474066</v>
      </c>
      <c r="C586" t="str">
        <f t="shared" si="154"/>
        <v>1.04608149219802-3516.76592728152i</v>
      </c>
      <c r="D586" t="str">
        <f t="shared" si="155"/>
        <v>3.47812499959899-2037.2411039988i</v>
      </c>
      <c r="E586" t="str">
        <f t="shared" si="156"/>
        <v>162.469535157402+0.00583090389299753i</v>
      </c>
      <c r="F586" t="str">
        <f t="shared" si="157"/>
        <v>2.42492492488753-19118.2532626401i</v>
      </c>
      <c r="G586" t="str">
        <f t="shared" si="158"/>
        <v>0.99999999998458-3.92687941099821E-06i</v>
      </c>
      <c r="H586" t="str">
        <f t="shared" si="159"/>
        <v>1129.41300073928+1.1318953083311i</v>
      </c>
      <c r="I586" t="str">
        <f t="shared" si="160"/>
        <v>68.7730545770454-60913.0630214221i</v>
      </c>
      <c r="K586" t="str">
        <f t="shared" si="161"/>
        <v>0.0106249777002304-0.0000153605853568887i</v>
      </c>
      <c r="L586" t="str">
        <f t="shared" si="162"/>
        <v>0.0000444444444444444-7.34935449730239i</v>
      </c>
      <c r="M586" t="e">
        <f t="shared" si="163"/>
        <v>#DIV/0!</v>
      </c>
      <c r="N586">
        <f t="shared" si="164"/>
        <v>90.017042946275438</v>
      </c>
      <c r="O586">
        <f t="shared" si="165"/>
        <v>70.922869644983251</v>
      </c>
      <c r="P586" s="3">
        <f t="shared" si="166"/>
        <v>70.922869644983251</v>
      </c>
      <c r="Q586" s="3">
        <f t="shared" si="167"/>
        <v>-89.982957053724562</v>
      </c>
      <c r="R586">
        <f t="shared" si="168"/>
        <v>90.017042946275438</v>
      </c>
      <c r="S586">
        <f t="shared" si="169"/>
        <v>7.8122783649474063E-3</v>
      </c>
      <c r="T586">
        <f t="shared" si="152"/>
        <v>70.922869644983251</v>
      </c>
    </row>
    <row r="587" spans="1:20" x14ac:dyDescent="0.25">
      <c r="A587">
        <f t="shared" si="153"/>
        <v>49.272519410259797</v>
      </c>
      <c r="B587">
        <f t="shared" si="170"/>
        <v>7.8419650227342066</v>
      </c>
      <c r="C587" t="str">
        <f t="shared" si="154"/>
        <v>1.04608147836618-3503.45281641323i</v>
      </c>
      <c r="D587" t="str">
        <f t="shared" si="155"/>
        <v>3.47812499959593-2029.52889448413i</v>
      </c>
      <c r="E587" t="str">
        <f t="shared" si="156"/>
        <v>162.469535143662+0.00585306137179809i</v>
      </c>
      <c r="F587" t="str">
        <f t="shared" si="157"/>
        <v>2.42492492488724-19045.8789228059i</v>
      </c>
      <c r="G587" t="str">
        <f t="shared" si="158"/>
        <v>0.999999999984462-3.94180155275953E-06i</v>
      </c>
      <c r="H587" t="str">
        <f t="shared" si="159"/>
        <v>1129.41301015099+1.13619651182597i</v>
      </c>
      <c r="I587" t="str">
        <f t="shared" si="160"/>
        <v>68.7730547127548-60682.47008398i</v>
      </c>
      <c r="K587" t="str">
        <f t="shared" si="161"/>
        <v>0.0106249775304305-0.0000154189553338006i</v>
      </c>
      <c r="L587" t="str">
        <f t="shared" si="162"/>
        <v>0.0000444444444444444-7.32153267314445i</v>
      </c>
      <c r="M587" t="e">
        <f t="shared" si="163"/>
        <v>#DIV/0!</v>
      </c>
      <c r="N587">
        <f t="shared" si="164"/>
        <v>90.017107709193397</v>
      </c>
      <c r="O587">
        <f t="shared" si="165"/>
        <v>70.889925845277133</v>
      </c>
      <c r="P587" s="3">
        <f t="shared" si="166"/>
        <v>70.889925845277133</v>
      </c>
      <c r="Q587" s="3">
        <f t="shared" si="167"/>
        <v>-89.982892290806603</v>
      </c>
      <c r="R587">
        <f t="shared" si="168"/>
        <v>90.017107709193397</v>
      </c>
      <c r="S587">
        <f t="shared" si="169"/>
        <v>7.8419650227342062E-3</v>
      </c>
      <c r="T587">
        <f t="shared" si="152"/>
        <v>70.889925845277133</v>
      </c>
    </row>
    <row r="588" spans="1:20" x14ac:dyDescent="0.25">
      <c r="A588">
        <f t="shared" si="153"/>
        <v>49.459754984018787</v>
      </c>
      <c r="B588">
        <f t="shared" si="170"/>
        <v>7.8717644898205972</v>
      </c>
      <c r="C588" t="str">
        <f t="shared" si="154"/>
        <v>1.04608146442898-3490.19010388994i</v>
      </c>
      <c r="D588" t="str">
        <f t="shared" si="155"/>
        <v>3.47812499959286-2021.84588042398i</v>
      </c>
      <c r="E588" t="str">
        <f t="shared" si="156"/>
        <v>162.469535129818+0.00587530304952084i</v>
      </c>
      <c r="F588" t="str">
        <f t="shared" si="157"/>
        <v>2.42492492488696-18973.7785643342i</v>
      </c>
      <c r="G588" t="str">
        <f t="shared" si="158"/>
        <v>0.999999999984344-3.95678039865955E-06i</v>
      </c>
      <c r="H588" t="str">
        <f t="shared" si="159"/>
        <v>1129.41301963436+1.14051405990927i</v>
      </c>
      <c r="I588" t="str">
        <f t="shared" si="160"/>
        <v>68.773054849498-60452.7500842425i</v>
      </c>
      <c r="K588" t="str">
        <f t="shared" si="161"/>
        <v>0.0106249773593377-0.0000154775471137933i</v>
      </c>
      <c r="L588" t="str">
        <f t="shared" si="162"/>
        <v>0.0000444444444444444-7.29381617169201i</v>
      </c>
      <c r="M588" t="e">
        <f t="shared" si="163"/>
        <v>#DIV/0!</v>
      </c>
      <c r="N588">
        <f t="shared" si="164"/>
        <v>90.017172718207277</v>
      </c>
      <c r="O588">
        <f t="shared" si="165"/>
        <v>70.856982045778352</v>
      </c>
      <c r="P588" s="3">
        <f t="shared" si="166"/>
        <v>70.856982045778352</v>
      </c>
      <c r="Q588" s="3">
        <f t="shared" si="167"/>
        <v>-89.982827281792723</v>
      </c>
      <c r="R588">
        <f t="shared" si="168"/>
        <v>90.017172718207277</v>
      </c>
      <c r="S588">
        <f t="shared" si="169"/>
        <v>7.8717644898205971E-3</v>
      </c>
      <c r="T588">
        <f t="shared" si="152"/>
        <v>70.856982045778352</v>
      </c>
    </row>
    <row r="589" spans="1:20" x14ac:dyDescent="0.25">
      <c r="A589">
        <f t="shared" si="153"/>
        <v>49.64770205295806</v>
      </c>
      <c r="B589">
        <f t="shared" si="170"/>
        <v>7.9016771948819153</v>
      </c>
      <c r="C589" t="str">
        <f t="shared" si="154"/>
        <v>1.04608145038564-3476.97759892299i</v>
      </c>
      <c r="D589" t="str">
        <f t="shared" si="155"/>
        <v>3.47812499958975-2014.19195129559i</v>
      </c>
      <c r="E589" t="str">
        <f t="shared" si="156"/>
        <v>162.469535115868+0.00589762924612933i</v>
      </c>
      <c r="F589" t="str">
        <f t="shared" si="157"/>
        <v>2.42492492488667-18901.9511500371i</v>
      </c>
      <c r="G589" t="str">
        <f t="shared" si="158"/>
        <v>0.999999999984225-3.97181616417398E-06i</v>
      </c>
      <c r="H589" t="str">
        <f t="shared" si="159"/>
        <v>1129.41302918995+1.1448480146906i</v>
      </c>
      <c r="I589" t="str">
        <f t="shared" si="160"/>
        <v>68.7730549872823-60223.8997176108i</v>
      </c>
      <c r="K589" t="str">
        <f t="shared" si="161"/>
        <v>0.0106249771869421-0.000015536361539686i</v>
      </c>
      <c r="L589" t="str">
        <f t="shared" si="162"/>
        <v>0.0000444444444444444-7.26620459423391i</v>
      </c>
      <c r="M589" t="e">
        <f t="shared" si="163"/>
        <v>#DIV/0!</v>
      </c>
      <c r="N589">
        <f t="shared" si="164"/>
        <v>90.017237974252168</v>
      </c>
      <c r="O589">
        <f t="shared" si="165"/>
        <v>70.824038246488257</v>
      </c>
      <c r="P589" s="3">
        <f t="shared" si="166"/>
        <v>70.824038246488257</v>
      </c>
      <c r="Q589" s="3">
        <f t="shared" si="167"/>
        <v>-89.982762025747832</v>
      </c>
      <c r="R589">
        <f t="shared" si="168"/>
        <v>90.017237974252168</v>
      </c>
      <c r="S589">
        <f t="shared" si="169"/>
        <v>7.9016771948819155E-3</v>
      </c>
      <c r="T589">
        <f t="shared" si="152"/>
        <v>70.824038246488257</v>
      </c>
    </row>
    <row r="590" spans="1:20" x14ac:dyDescent="0.25">
      <c r="A590">
        <f t="shared" si="153"/>
        <v>49.836363320759304</v>
      </c>
      <c r="B590">
        <f t="shared" si="170"/>
        <v>7.931703568222467</v>
      </c>
      <c r="C590" t="str">
        <f t="shared" si="154"/>
        <v>1.04608143623539-3463.81511144612i</v>
      </c>
      <c r="D590" t="str">
        <f t="shared" si="155"/>
        <v>3.47812499958664-2006.56699699464i</v>
      </c>
      <c r="E590" t="str">
        <f t="shared" si="156"/>
        <v>162.469535101812+0.00592004028279896i</v>
      </c>
      <c r="F590" t="str">
        <f t="shared" si="157"/>
        <v>2.42492492488637-18830.3956466532i</v>
      </c>
      <c r="G590" t="str">
        <f t="shared" si="158"/>
        <v>0.999999999984104-3.98690906559737E-06i</v>
      </c>
      <c r="H590" t="str">
        <f t="shared" si="159"/>
        <v>1129.41303881829+1.1491984385156i</v>
      </c>
      <c r="I590" t="str">
        <f t="shared" si="160"/>
        <v>68.7730551261165-59995.9156919949i</v>
      </c>
      <c r="K590" t="str">
        <f t="shared" si="161"/>
        <v>0.0106249770132338-0.0000155953994575003i</v>
      </c>
      <c r="L590" t="str">
        <f t="shared" si="162"/>
        <v>0.0000444444444444444-7.23869754356835i</v>
      </c>
      <c r="M590" t="e">
        <f t="shared" si="163"/>
        <v>#DIV/0!</v>
      </c>
      <c r="N590">
        <f t="shared" si="164"/>
        <v>90.017303478266797</v>
      </c>
      <c r="O590">
        <f t="shared" si="165"/>
        <v>70.791094447408597</v>
      </c>
      <c r="P590" s="3">
        <f t="shared" si="166"/>
        <v>70.791094447408597</v>
      </c>
      <c r="Q590" s="3">
        <f t="shared" si="167"/>
        <v>-89.982696521733203</v>
      </c>
      <c r="R590">
        <f t="shared" si="168"/>
        <v>90.017303478266797</v>
      </c>
      <c r="S590">
        <f t="shared" si="169"/>
        <v>7.9317035682224674E-3</v>
      </c>
      <c r="T590">
        <f t="shared" si="152"/>
        <v>70.791094447408597</v>
      </c>
    </row>
    <row r="591" spans="1:20" x14ac:dyDescent="0.25">
      <c r="A591">
        <f t="shared" si="153"/>
        <v>50.025741501378185</v>
      </c>
      <c r="B591">
        <f t="shared" si="170"/>
        <v>7.9618440417817125</v>
      </c>
      <c r="C591" t="str">
        <f t="shared" si="154"/>
        <v>1.04608142197737-3450.70245211252i</v>
      </c>
      <c r="D591" t="str">
        <f t="shared" si="155"/>
        <v>3.47812499958349-1998.97090783359i</v>
      </c>
      <c r="E591" t="str">
        <f t="shared" si="156"/>
        <v>162.46953508765+0.00594253648192969i</v>
      </c>
      <c r="F591" t="str">
        <f t="shared" si="157"/>
        <v>2.42492492488608-18759.1110248325i</v>
      </c>
      <c r="G591" t="str">
        <f t="shared" si="158"/>
        <v>0.999999999983983-4.00205932004615E-06i</v>
      </c>
      <c r="H591" t="str">
        <f t="shared" si="159"/>
        <v>1129.41304851996+1.15356539396681i</v>
      </c>
      <c r="I591" t="str">
        <f t="shared" si="160"/>
        <v>68.7730552660083-59768.7947277692i</v>
      </c>
      <c r="K591" t="str">
        <f t="shared" si="161"/>
        <v>0.0106249768382028-0.0000156546617164724i</v>
      </c>
      <c r="L591" t="str">
        <f t="shared" si="162"/>
        <v>0.0000444444444444444-7.21129462399719i</v>
      </c>
      <c r="M591" t="e">
        <f t="shared" si="163"/>
        <v>#DIV/0!</v>
      </c>
      <c r="N591">
        <f t="shared" si="164"/>
        <v>90.017369231193385</v>
      </c>
      <c r="O591">
        <f t="shared" si="165"/>
        <v>70.758150648540919</v>
      </c>
      <c r="P591" s="3">
        <f t="shared" si="166"/>
        <v>70.758150648540919</v>
      </c>
      <c r="Q591" s="3">
        <f t="shared" si="167"/>
        <v>-89.982630768806615</v>
      </c>
      <c r="R591">
        <f t="shared" si="168"/>
        <v>90.017369231193385</v>
      </c>
      <c r="S591">
        <f t="shared" si="169"/>
        <v>7.9618440417817127E-3</v>
      </c>
      <c r="T591">
        <f t="shared" si="152"/>
        <v>70.758150648540919</v>
      </c>
    </row>
    <row r="592" spans="1:20" x14ac:dyDescent="0.25">
      <c r="A592">
        <f t="shared" si="153"/>
        <v>50.215839319083429</v>
      </c>
      <c r="B592">
        <f t="shared" si="170"/>
        <v>7.9920990491404833</v>
      </c>
      <c r="C592" t="str">
        <f t="shared" si="154"/>
        <v>1.04608140761083-3437.63943229219i</v>
      </c>
      <c r="D592" t="str">
        <f t="shared" si="155"/>
        <v>3.47812499958032-1991.40357454016i</v>
      </c>
      <c r="E592" t="str">
        <f t="shared" si="156"/>
        <v>162.469535073379+0.00596511816714445i</v>
      </c>
      <c r="F592" t="str">
        <f t="shared" si="157"/>
        <v>2.42492492488578-18688.0962591217i</v>
      </c>
      <c r="G592" t="str">
        <f t="shared" si="158"/>
        <v>0.999999999983862-4.01726714546184E-06i</v>
      </c>
      <c r="H592" t="str">
        <f t="shared" si="159"/>
        <v>1129.41305829549+1.15794894386456i</v>
      </c>
      <c r="I592" t="str">
        <f t="shared" si="160"/>
        <v>68.7730554069638-59542.5335577204i</v>
      </c>
      <c r="K592" t="str">
        <f t="shared" si="161"/>
        <v>0.0106249766618391-0.0000157141491690651i</v>
      </c>
      <c r="L592" t="str">
        <f t="shared" si="162"/>
        <v>0.0000444444444444444-7.18399544132017i</v>
      </c>
      <c r="M592" t="e">
        <f t="shared" si="163"/>
        <v>#DIV/0!</v>
      </c>
      <c r="N592">
        <f t="shared" si="164"/>
        <v>90.01743523397775</v>
      </c>
      <c r="O592">
        <f t="shared" si="165"/>
        <v>70.725206849886902</v>
      </c>
      <c r="P592" s="3">
        <f t="shared" si="166"/>
        <v>70.725206849886902</v>
      </c>
      <c r="Q592" s="3">
        <f t="shared" si="167"/>
        <v>-89.98256476602225</v>
      </c>
      <c r="R592">
        <f t="shared" si="168"/>
        <v>90.01743523397775</v>
      </c>
      <c r="S592">
        <f t="shared" si="169"/>
        <v>7.9920990491404841E-3</v>
      </c>
      <c r="T592">
        <f t="shared" si="152"/>
        <v>70.725206849886902</v>
      </c>
    </row>
    <row r="593" spans="1:20" x14ac:dyDescent="0.25">
      <c r="A593">
        <f t="shared" si="153"/>
        <v>50.406659508495942</v>
      </c>
      <c r="B593">
        <f t="shared" si="170"/>
        <v>8.0224690255272169</v>
      </c>
      <c r="C593" t="str">
        <f t="shared" si="154"/>
        <v>1.0460813931349-3424.62586406918i</v>
      </c>
      <c r="D593" t="str">
        <f t="shared" si="155"/>
        <v>3.47812499957713-1983.86488825571i</v>
      </c>
      <c r="E593" t="str">
        <f t="shared" si="156"/>
        <v>162.469535058999+0.00598778566329589i</v>
      </c>
      <c r="F593" t="str">
        <f t="shared" si="157"/>
        <v>2.4249249248855-18617.3503279497i</v>
      </c>
      <c r="G593" t="str">
        <f t="shared" si="158"/>
        <v>0.999999999983739-4.03253276061411E-06i</v>
      </c>
      <c r="H593" t="str">
        <f t="shared" si="159"/>
        <v>1129.41306814545+1.16234915126795i</v>
      </c>
      <c r="I593" t="str">
        <f t="shared" si="160"/>
        <v>68.7730555489929-59317.1289270068i</v>
      </c>
      <c r="K593" t="str">
        <f t="shared" si="161"/>
        <v>0.0106249764841325-0.0000157738626709803i</v>
      </c>
      <c r="L593" t="str">
        <f t="shared" si="162"/>
        <v>0.0000444444444444444-7.15679960282939i</v>
      </c>
      <c r="M593" t="e">
        <f t="shared" si="163"/>
        <v>#DIV/0!</v>
      </c>
      <c r="N593">
        <f t="shared" si="164"/>
        <v>90.017501487569348</v>
      </c>
      <c r="O593">
        <f t="shared" si="165"/>
        <v>70.69226305144808</v>
      </c>
      <c r="P593" s="3">
        <f t="shared" si="166"/>
        <v>70.69226305144808</v>
      </c>
      <c r="Q593" s="3">
        <f t="shared" si="167"/>
        <v>-89.982498512430652</v>
      </c>
      <c r="R593">
        <f t="shared" si="168"/>
        <v>90.017501487569348</v>
      </c>
      <c r="S593">
        <f t="shared" si="169"/>
        <v>8.0224690255272166E-3</v>
      </c>
      <c r="T593">
        <f t="shared" si="152"/>
        <v>70.69226305144808</v>
      </c>
    </row>
    <row r="594" spans="1:20" x14ac:dyDescent="0.25">
      <c r="A594">
        <f t="shared" si="153"/>
        <v>50.598204814628225</v>
      </c>
      <c r="B594">
        <f t="shared" si="170"/>
        <v>8.0529544078242203</v>
      </c>
      <c r="C594" t="str">
        <f t="shared" si="154"/>
        <v>1.04608137854867-3411.66156023895i</v>
      </c>
      <c r="D594" t="str">
        <f t="shared" si="155"/>
        <v>3.47812499957391-1976.3547405337i</v>
      </c>
      <c r="E594" t="str">
        <f t="shared" si="156"/>
        <v>162.469535044511+0.00601053929647052i</v>
      </c>
      <c r="F594" t="str">
        <f t="shared" si="157"/>
        <v>2.4249249248852-18546.8722136124i</v>
      </c>
      <c r="G594" t="str">
        <f t="shared" si="158"/>
        <v>0.999999999983615-4.04785638510394E-06i</v>
      </c>
      <c r="H594" t="str">
        <f t="shared" si="159"/>
        <v>1129.41307807042+1.16676607947571i</v>
      </c>
      <c r="I594" t="str">
        <f t="shared" si="160"/>
        <v>68.7730556921045-59092.5775931071i</v>
      </c>
      <c r="K594" t="str">
        <f t="shared" si="161"/>
        <v>0.0106249763050727-0.0000158338030811712i</v>
      </c>
      <c r="L594" t="str">
        <f t="shared" si="162"/>
        <v>0.0000444444444444444-7.12970671730367i</v>
      </c>
      <c r="M594" t="e">
        <f t="shared" si="163"/>
        <v>#DIV/0!</v>
      </c>
      <c r="N594">
        <f t="shared" si="164"/>
        <v>90.017567992921173</v>
      </c>
      <c r="O594">
        <f t="shared" si="165"/>
        <v>70.65931925322613</v>
      </c>
      <c r="P594" s="3">
        <f t="shared" si="166"/>
        <v>70.65931925322613</v>
      </c>
      <c r="Q594" s="3">
        <f t="shared" si="167"/>
        <v>-89.982432007078827</v>
      </c>
      <c r="R594">
        <f t="shared" si="168"/>
        <v>90.017567992921173</v>
      </c>
      <c r="S594">
        <f t="shared" si="169"/>
        <v>8.0529544078242199E-3</v>
      </c>
      <c r="T594">
        <f t="shared" si="152"/>
        <v>70.65931925322613</v>
      </c>
    </row>
    <row r="595" spans="1:20" x14ac:dyDescent="0.25">
      <c r="A595">
        <f t="shared" si="153"/>
        <v>50.790477992923819</v>
      </c>
      <c r="B595">
        <f t="shared" si="170"/>
        <v>8.083555634573953</v>
      </c>
      <c r="C595" t="str">
        <f t="shared" si="154"/>
        <v>1.04608136385141-3398.74633430563i</v>
      </c>
      <c r="D595" t="str">
        <f t="shared" si="155"/>
        <v>3.47812499957065-1968.87302333815i</v>
      </c>
      <c r="E595" t="str">
        <f t="shared" si="156"/>
        <v>162.469535029911+0.00603337939399807i</v>
      </c>
      <c r="F595" t="str">
        <f t="shared" si="157"/>
        <v>2.42492492488488-18476.6609022586i</v>
      </c>
      <c r="G595" t="str">
        <f t="shared" si="158"/>
        <v>0.99999999998349-4.06323823936683E-06i</v>
      </c>
      <c r="H595" t="str">
        <f t="shared" si="159"/>
        <v>1129.41308807097+1.17119979202703i</v>
      </c>
      <c r="I595" t="str">
        <f t="shared" si="160"/>
        <v>68.7730558363047-58868.8763257756i</v>
      </c>
      <c r="K595" t="str">
        <f t="shared" si="161"/>
        <v>0.0106249761246495-0.0000158939712618544i</v>
      </c>
      <c r="L595" t="str">
        <f t="shared" si="162"/>
        <v>0.0000444444444444444-7.10271639500263i</v>
      </c>
      <c r="M595" t="e">
        <f t="shared" si="163"/>
        <v>#DIV/0!</v>
      </c>
      <c r="N595">
        <f t="shared" si="164"/>
        <v>90.017634750989899</v>
      </c>
      <c r="O595">
        <f t="shared" si="165"/>
        <v>70.626375455222657</v>
      </c>
      <c r="P595" s="3">
        <f t="shared" si="166"/>
        <v>70.626375455222657</v>
      </c>
      <c r="Q595" s="3">
        <f t="shared" si="167"/>
        <v>-89.982365249010101</v>
      </c>
      <c r="R595">
        <f t="shared" si="168"/>
        <v>90.017634750989899</v>
      </c>
      <c r="S595">
        <f t="shared" si="169"/>
        <v>8.0835556345739534E-3</v>
      </c>
      <c r="T595">
        <f t="shared" si="152"/>
        <v>70.626375455222657</v>
      </c>
    </row>
    <row r="596" spans="1:20" x14ac:dyDescent="0.25">
      <c r="A596">
        <f t="shared" si="153"/>
        <v>50.983481809296933</v>
      </c>
      <c r="B596">
        <f t="shared" si="170"/>
        <v>8.1142731459853348</v>
      </c>
      <c r="C596" t="str">
        <f t="shared" si="154"/>
        <v>1.04608134904226-3385.8800004794i</v>
      </c>
      <c r="D596" t="str">
        <f t="shared" si="155"/>
        <v>3.47812499956738-1961.41962904204i</v>
      </c>
      <c r="E596" t="str">
        <f t="shared" si="156"/>
        <v>162.469535015201+0.00605630628444834i</v>
      </c>
      <c r="F596" t="str">
        <f t="shared" si="157"/>
        <v>2.42492492488458-18406.7153838749i</v>
      </c>
      <c r="G596" t="str">
        <f t="shared" si="158"/>
        <v>0.999999999983364-0.0000040786785446759i</v>
      </c>
      <c r="H596" t="str">
        <f t="shared" si="159"/>
        <v>1129.41309814766+1.17565035270264i</v>
      </c>
      <c r="I596" t="str">
        <f t="shared" si="160"/>
        <v>68.7730559816032-58646.0219069931i</v>
      </c>
      <c r="K596" t="str">
        <f t="shared" si="161"/>
        <v>0.0106249759428525-0.0000159543680785228i</v>
      </c>
      <c r="L596" t="str">
        <f t="shared" si="162"/>
        <v>0.0000444444444444444-7.07582824766153i</v>
      </c>
      <c r="M596" t="e">
        <f t="shared" si="163"/>
        <v>#DIV/0!</v>
      </c>
      <c r="N596">
        <f t="shared" si="164"/>
        <v>90.017701762735825</v>
      </c>
      <c r="O596">
        <f t="shared" si="165"/>
        <v>70.593431657439467</v>
      </c>
      <c r="P596" s="3">
        <f t="shared" si="166"/>
        <v>70.593431657439467</v>
      </c>
      <c r="Q596" s="3">
        <f t="shared" si="167"/>
        <v>-89.982298237264175</v>
      </c>
      <c r="R596">
        <f t="shared" si="168"/>
        <v>90.017701762735825</v>
      </c>
      <c r="S596">
        <f t="shared" si="169"/>
        <v>8.1142731459853349E-3</v>
      </c>
      <c r="T596">
        <f t="shared" si="152"/>
        <v>70.593431657439467</v>
      </c>
    </row>
    <row r="597" spans="1:20" x14ac:dyDescent="0.25">
      <c r="A597">
        <f t="shared" si="153"/>
        <v>51.177219040172261</v>
      </c>
      <c r="B597">
        <f t="shared" si="170"/>
        <v>8.1451073839400792</v>
      </c>
      <c r="C597" t="str">
        <f t="shared" si="154"/>
        <v>1.04608133412034-3373.06237367369i</v>
      </c>
      <c r="D597" t="str">
        <f t="shared" si="155"/>
        <v>3.47812499956409-1953.99445042579i</v>
      </c>
      <c r="E597" t="str">
        <f t="shared" si="156"/>
        <v>162.469535000379+0.00607932029763929i</v>
      </c>
      <c r="F597" t="str">
        <f t="shared" si="157"/>
        <v>2.42492492488428-18337.0346522715i</v>
      </c>
      <c r="G597" t="str">
        <f t="shared" si="158"/>
        <v>0.999999999983238-4.09417752314515E-06i</v>
      </c>
      <c r="H597" t="str">
        <f t="shared" si="159"/>
        <v>1129.41310830108+1.1801178255256i</v>
      </c>
      <c r="I597" t="str">
        <f t="shared" si="160"/>
        <v>68.7730561280083-58424.0111309244i</v>
      </c>
      <c r="K597" t="str">
        <f t="shared" si="161"/>
        <v>0.0106249757596712-0.0000160149943999576i</v>
      </c>
      <c r="L597" t="str">
        <f t="shared" si="162"/>
        <v>0.0000444444444444444-7.04904188848526i</v>
      </c>
      <c r="M597" t="e">
        <f t="shared" si="163"/>
        <v>#DIV/0!</v>
      </c>
      <c r="N597">
        <f t="shared" si="164"/>
        <v>90.017769029122846</v>
      </c>
      <c r="O597">
        <f t="shared" si="165"/>
        <v>70.560487859878108</v>
      </c>
      <c r="P597" s="3">
        <f t="shared" si="166"/>
        <v>70.560487859878108</v>
      </c>
      <c r="Q597" s="3">
        <f t="shared" si="167"/>
        <v>-89.982230970877154</v>
      </c>
      <c r="R597">
        <f t="shared" si="168"/>
        <v>90.017769029122846</v>
      </c>
      <c r="S597">
        <f t="shared" si="169"/>
        <v>8.1451073839400798E-3</v>
      </c>
      <c r="T597">
        <f t="shared" si="152"/>
        <v>70.560487859878108</v>
      </c>
    </row>
    <row r="598" spans="1:20" x14ac:dyDescent="0.25">
      <c r="A598">
        <f t="shared" si="153"/>
        <v>51.37169247252492</v>
      </c>
      <c r="B598">
        <f t="shared" si="170"/>
        <v>8.1760587919990524</v>
      </c>
      <c r="C598" t="str">
        <f t="shared" si="154"/>
        <v>1.04608131908476-3360.29326950262i</v>
      </c>
      <c r="D598" t="str">
        <f t="shared" si="155"/>
        <v>3.47812499956077-1946.59738067571i</v>
      </c>
      <c r="E598" t="str">
        <f t="shared" si="156"/>
        <v>162.469534985443+0.00610242176464357i</v>
      </c>
      <c r="F598" t="str">
        <f t="shared" si="157"/>
        <v>2.42492492488396-18267.6177050679i</v>
      </c>
      <c r="G598" t="str">
        <f t="shared" si="158"/>
        <v>0.99999999998311-4.10973539773258E-06i</v>
      </c>
      <c r="H598" t="str">
        <f t="shared" si="159"/>
        <v>1129.41311853181+1.18460227476225i</v>
      </c>
      <c r="I598" t="str">
        <f t="shared" si="160"/>
        <v>68.7730562755284-58202.8408038706i</v>
      </c>
      <c r="K598" t="str">
        <f t="shared" si="161"/>
        <v>0.0106249755750951-0.0000160758510982411i</v>
      </c>
      <c r="L598" t="str">
        <f t="shared" si="162"/>
        <v>0.0000444444444444444-7.02235693214314i</v>
      </c>
      <c r="M598" t="e">
        <f t="shared" si="163"/>
        <v>#DIV/0!</v>
      </c>
      <c r="N598">
        <f t="shared" si="164"/>
        <v>90.017836551118563</v>
      </c>
      <c r="O598">
        <f t="shared" si="165"/>
        <v>70.527544062540258</v>
      </c>
      <c r="P598" s="3">
        <f t="shared" si="166"/>
        <v>70.527544062540258</v>
      </c>
      <c r="Q598" s="3">
        <f t="shared" si="167"/>
        <v>-89.982163448881437</v>
      </c>
      <c r="R598">
        <f t="shared" si="168"/>
        <v>90.017836551118563</v>
      </c>
      <c r="S598">
        <f t="shared" si="169"/>
        <v>8.1760587919990531E-3</v>
      </c>
      <c r="T598">
        <f t="shared" si="152"/>
        <v>70.527544062540258</v>
      </c>
    </row>
    <row r="599" spans="1:20" x14ac:dyDescent="0.25">
      <c r="A599">
        <f t="shared" si="153"/>
        <v>51.566904903920516</v>
      </c>
      <c r="B599">
        <f t="shared" si="170"/>
        <v>8.2071278154086489</v>
      </c>
      <c r="C599" t="str">
        <f t="shared" si="154"/>
        <v>1.04608130393476-3347.57250427841i</v>
      </c>
      <c r="D599" t="str">
        <f t="shared" si="155"/>
        <v>3.47812499955743-1939.22831338247i</v>
      </c>
      <c r="E599" t="str">
        <f t="shared" si="156"/>
        <v>162.469534970395+0.00612561101779558i</v>
      </c>
      <c r="F599" t="str">
        <f t="shared" si="157"/>
        <v>2.42492492488365-18198.4635436778i</v>
      </c>
      <c r="G599" t="str">
        <f t="shared" si="158"/>
        <v>0.999999999982981-4.12535239224343E-06i</v>
      </c>
      <c r="H599" t="str">
        <f t="shared" si="159"/>
        <v>1129.41312884044+1.18910376492316i</v>
      </c>
      <c r="I599" t="str">
        <f t="shared" si="160"/>
        <v>68.7730564241715-57982.5077442216i</v>
      </c>
      <c r="K599" t="str">
        <f t="shared" si="161"/>
        <v>0.0106249753891136-0.000016136939048769i</v>
      </c>
      <c r="L599" t="str">
        <f t="shared" si="162"/>
        <v>0.0000444444444444444-6.99577299476302i</v>
      </c>
      <c r="M599" t="e">
        <f t="shared" si="163"/>
        <v>#DIV/0!</v>
      </c>
      <c r="N599">
        <f t="shared" si="164"/>
        <v>90.017904329694261</v>
      </c>
      <c r="O599">
        <f t="shared" si="165"/>
        <v>70.494600265427763</v>
      </c>
      <c r="P599" s="3">
        <f t="shared" si="166"/>
        <v>70.494600265427763</v>
      </c>
      <c r="Q599" s="3">
        <f t="shared" si="167"/>
        <v>-89.982095670305739</v>
      </c>
      <c r="R599">
        <f t="shared" si="168"/>
        <v>90.017904329694261</v>
      </c>
      <c r="S599">
        <f t="shared" si="169"/>
        <v>8.2071278154086484E-3</v>
      </c>
      <c r="T599">
        <f t="shared" si="152"/>
        <v>70.494600265427763</v>
      </c>
    </row>
    <row r="600" spans="1:20" x14ac:dyDescent="0.25">
      <c r="A600">
        <f t="shared" si="153"/>
        <v>51.762859142555421</v>
      </c>
      <c r="B600">
        <f t="shared" si="170"/>
        <v>8.2383149011072021</v>
      </c>
      <c r="C600" t="str">
        <f t="shared" si="154"/>
        <v>1.04608128866934-3334.8998950085i</v>
      </c>
      <c r="D600" t="str">
        <f t="shared" si="155"/>
        <v>3.47812499955406-1931.88714253957i</v>
      </c>
      <c r="E600" t="str">
        <f t="shared" si="156"/>
        <v>162.469534955231+0.00614888839068498i</v>
      </c>
      <c r="F600" t="str">
        <f t="shared" si="157"/>
        <v>2.42492492488335-18129.5711732954i</v>
      </c>
      <c r="G600" t="str">
        <f t="shared" si="158"/>
        <v>0.999999999982852-4.14102873133342E-06i</v>
      </c>
      <c r="H600" t="str">
        <f t="shared" si="159"/>
        <v>1129.41313922757+1.19362236076404i</v>
      </c>
      <c r="I600" t="str">
        <f t="shared" si="160"/>
        <v>68.7730565739464-57763.0087824127i</v>
      </c>
      <c r="K600" t="str">
        <f t="shared" si="161"/>
        <v>0.0106249752017159-0.0000161982591302629i</v>
      </c>
      <c r="L600" t="str">
        <f t="shared" si="162"/>
        <v>0.0000444444444444444-6.9692896939261i</v>
      </c>
      <c r="M600" t="e">
        <f t="shared" si="163"/>
        <v>#DIV/0!</v>
      </c>
      <c r="N600">
        <f t="shared" si="164"/>
        <v>90.017972365824932</v>
      </c>
      <c r="O600">
        <f t="shared" si="165"/>
        <v>70.461656468542174</v>
      </c>
      <c r="P600" s="3">
        <f t="shared" si="166"/>
        <v>70.461656468542174</v>
      </c>
      <c r="Q600" s="3">
        <f t="shared" si="167"/>
        <v>-89.982027634175068</v>
      </c>
      <c r="R600">
        <f t="shared" si="168"/>
        <v>90.017972365824932</v>
      </c>
      <c r="S600">
        <f t="shared" si="169"/>
        <v>8.2383149011072028E-3</v>
      </c>
      <c r="T600">
        <f t="shared" si="152"/>
        <v>70.461656468542174</v>
      </c>
    </row>
    <row r="601" spans="1:20" x14ac:dyDescent="0.25">
      <c r="A601">
        <f t="shared" si="153"/>
        <v>51.959558007297133</v>
      </c>
      <c r="B601">
        <f t="shared" si="170"/>
        <v>8.2696204977314096</v>
      </c>
      <c r="C601" t="str">
        <f t="shared" si="154"/>
        <v>1.04608127328774-3322.27525939321i</v>
      </c>
      <c r="D601" t="str">
        <f t="shared" si="155"/>
        <v>3.47812499955067-1924.57376254179i</v>
      </c>
      <c r="E601" t="str">
        <f t="shared" si="156"/>
        <v>162.469534939953+0.00617225421817537i</v>
      </c>
      <c r="F601" t="str">
        <f t="shared" si="157"/>
        <v>2.42492492488303-18060.9396028809i</v>
      </c>
      <c r="G601" t="str">
        <f t="shared" si="158"/>
        <v>0.999999999982721-4.15676464051195E-06i</v>
      </c>
      <c r="H601" t="str">
        <f t="shared" si="159"/>
        <v>1129.4131496938+1.19815812728666i</v>
      </c>
      <c r="I601" t="str">
        <f t="shared" si="160"/>
        <v>68.7730567248613-57544.3407608781i</v>
      </c>
      <c r="K601" t="str">
        <f t="shared" si="161"/>
        <v>0.0106249750128913-0.0000162598122247835i</v>
      </c>
      <c r="L601" t="str">
        <f t="shared" si="162"/>
        <v>0.0000444444444444444-6.94290664866119i</v>
      </c>
      <c r="M601" t="e">
        <f t="shared" si="163"/>
        <v>#DIV/0!</v>
      </c>
      <c r="N601">
        <f t="shared" si="164"/>
        <v>90.018040660489177</v>
      </c>
      <c r="O601">
        <f t="shared" si="165"/>
        <v>70.428712671885322</v>
      </c>
      <c r="P601" s="3">
        <f t="shared" si="166"/>
        <v>70.428712671885322</v>
      </c>
      <c r="Q601" s="3">
        <f t="shared" si="167"/>
        <v>-89.981959339510823</v>
      </c>
      <c r="R601">
        <f t="shared" si="168"/>
        <v>90.018040660489177</v>
      </c>
      <c r="S601">
        <f t="shared" si="169"/>
        <v>8.26962049773141E-3</v>
      </c>
      <c r="T601">
        <f t="shared" si="152"/>
        <v>70.428712671885322</v>
      </c>
    </row>
    <row r="602" spans="1:20" x14ac:dyDescent="0.25">
      <c r="A602">
        <f t="shared" si="153"/>
        <v>52.157004327724856</v>
      </c>
      <c r="B602">
        <f t="shared" si="170"/>
        <v>8.3010450556227884</v>
      </c>
      <c r="C602" t="str">
        <f t="shared" si="154"/>
        <v>1.04608125778901-3309.69841582285i</v>
      </c>
      <c r="D602" t="str">
        <f t="shared" si="155"/>
        <v>3.47812499954724-1917.28806818371i</v>
      </c>
      <c r="E602" t="str">
        <f t="shared" si="156"/>
        <v>162.469534924557+0.00619570883640113i</v>
      </c>
      <c r="F602" t="str">
        <f t="shared" si="157"/>
        <v>2.4249249248827-17992.5678451461i</v>
      </c>
      <c r="G602" t="str">
        <f t="shared" si="158"/>
        <v>0.99999999998259-4.17256034614534E-06i</v>
      </c>
      <c r="H602" t="str">
        <f t="shared" si="159"/>
        <v>1129.41316023971+1.20271112973982i</v>
      </c>
      <c r="I602" t="str">
        <f t="shared" si="160"/>
        <v>68.7730568769252-57326.5005340037i</v>
      </c>
      <c r="K602" t="str">
        <f t="shared" si="161"/>
        <v>0.0106249748226289-0.0000163215992177426i</v>
      </c>
      <c r="L602" t="str">
        <f t="shared" si="162"/>
        <v>0.0000444444444444444-6.91662347943935i</v>
      </c>
      <c r="M602" t="e">
        <f t="shared" si="163"/>
        <v>#DIV/0!</v>
      </c>
      <c r="N602">
        <f t="shared" si="164"/>
        <v>90.018109214669437</v>
      </c>
      <c r="O602">
        <f t="shared" si="165"/>
        <v>70.395768875458799</v>
      </c>
      <c r="P602" s="3">
        <f t="shared" si="166"/>
        <v>70.395768875458799</v>
      </c>
      <c r="Q602" s="3">
        <f t="shared" si="167"/>
        <v>-89.981890785330563</v>
      </c>
      <c r="R602">
        <f t="shared" si="168"/>
        <v>90.018109214669437</v>
      </c>
      <c r="S602">
        <f t="shared" si="169"/>
        <v>8.3010450556227876E-3</v>
      </c>
      <c r="T602">
        <f t="shared" si="152"/>
        <v>70.395768875458799</v>
      </c>
    </row>
    <row r="603" spans="1:20" x14ac:dyDescent="0.25">
      <c r="A603">
        <f t="shared" si="153"/>
        <v>52.355200944170207</v>
      </c>
      <c r="B603">
        <f t="shared" si="170"/>
        <v>8.3325890268341549</v>
      </c>
      <c r="C603" t="str">
        <f t="shared" si="154"/>
        <v>1.04608124217225-3297.16918337537i</v>
      </c>
      <c r="D603" t="str">
        <f t="shared" si="155"/>
        <v>3.4781249995438-1910.02995465817i</v>
      </c>
      <c r="E603" t="str">
        <f t="shared" si="156"/>
        <v>162.469534909044+0.00621925258277427i</v>
      </c>
      <c r="F603" t="str">
        <f t="shared" si="157"/>
        <v>2.42492492488237-17924.4549165403i</v>
      </c>
      <c r="G603" t="str">
        <f t="shared" si="158"/>
        <v>0.999999999982457-4.18841607546014E-06i</v>
      </c>
      <c r="H603" t="str">
        <f t="shared" si="159"/>
        <v>1129.41317086593+1.20728143362029i</v>
      </c>
      <c r="I603" t="str">
        <f t="shared" si="160"/>
        <v>68.7730570301484-57109.4849680859i</v>
      </c>
      <c r="K603" t="str">
        <f t="shared" si="161"/>
        <v>0.0106249746309178-0.0000163836209979167i</v>
      </c>
      <c r="L603" t="str">
        <f t="shared" si="162"/>
        <v>0.0000444444444444444-6.89043980816829i</v>
      </c>
      <c r="M603" t="e">
        <f t="shared" si="163"/>
        <v>#DIV/0!</v>
      </c>
      <c r="N603">
        <f t="shared" si="164"/>
        <v>90.018178029351802</v>
      </c>
      <c r="O603">
        <f t="shared" si="165"/>
        <v>70.362825079264539</v>
      </c>
      <c r="P603" s="3">
        <f t="shared" si="166"/>
        <v>70.362825079264539</v>
      </c>
      <c r="Q603" s="3">
        <f t="shared" si="167"/>
        <v>-89.981821970648198</v>
      </c>
      <c r="R603">
        <f t="shared" si="168"/>
        <v>90.018178029351802</v>
      </c>
      <c r="S603">
        <f t="shared" si="169"/>
        <v>8.3325890268341543E-3</v>
      </c>
      <c r="T603">
        <f t="shared" si="152"/>
        <v>70.362825079264539</v>
      </c>
    </row>
    <row r="604" spans="1:20" x14ac:dyDescent="0.25">
      <c r="A604">
        <f t="shared" si="153"/>
        <v>52.554150707758055</v>
      </c>
      <c r="B604">
        <f t="shared" si="170"/>
        <v>8.364252865136125</v>
      </c>
      <c r="C604" t="str">
        <f t="shared" si="154"/>
        <v>1.04608122643654-3284.68738181353i</v>
      </c>
      <c r="D604" t="str">
        <f t="shared" si="155"/>
        <v>3.47812499954031-1902.79931755478i</v>
      </c>
      <c r="E604" t="str">
        <f t="shared" si="156"/>
        <v>162.469534893413+0.00624288579598622i</v>
      </c>
      <c r="F604" t="str">
        <f t="shared" si="157"/>
        <v>2.42492492488206-17856.5998372362i</v>
      </c>
      <c r="G604" t="str">
        <f t="shared" si="158"/>
        <v>0.999999999982324-4.20433205654632E-06i</v>
      </c>
      <c r="H604" t="str">
        <f t="shared" si="159"/>
        <v>1129.41318157306+1.21186910467364i</v>
      </c>
      <c r="I604" t="str">
        <f t="shared" si="160"/>
        <v>68.773057184537-56893.2909412824i</v>
      </c>
      <c r="K604" t="str">
        <f t="shared" si="161"/>
        <v>0.0106249744377469-0.0000164458784574582i</v>
      </c>
      <c r="L604" t="str">
        <f t="shared" si="162"/>
        <v>0.0000444444444444444-6.8643552581872i</v>
      </c>
      <c r="M604" t="e">
        <f t="shared" si="163"/>
        <v>#DIV/0!</v>
      </c>
      <c r="N604">
        <f t="shared" si="164"/>
        <v>90.018247105526157</v>
      </c>
      <c r="O604">
        <f t="shared" si="165"/>
        <v>70.329881283304246</v>
      </c>
      <c r="P604" s="3">
        <f t="shared" si="166"/>
        <v>70.329881283304246</v>
      </c>
      <c r="Q604" s="3">
        <f t="shared" si="167"/>
        <v>-89.981752894473843</v>
      </c>
      <c r="R604">
        <f t="shared" si="168"/>
        <v>90.018247105526157</v>
      </c>
      <c r="S604">
        <f t="shared" si="169"/>
        <v>8.364252865136125E-3</v>
      </c>
      <c r="T604">
        <f t="shared" si="152"/>
        <v>70.329881283304246</v>
      </c>
    </row>
    <row r="605" spans="1:20" x14ac:dyDescent="0.25">
      <c r="A605">
        <f t="shared" si="153"/>
        <v>52.753856480447531</v>
      </c>
      <c r="B605">
        <f t="shared" si="170"/>
        <v>8.3960370260236417</v>
      </c>
      <c r="C605" t="str">
        <f t="shared" si="154"/>
        <v>1.04608121058107-3272.25283158243i</v>
      </c>
      <c r="D605" t="str">
        <f t="shared" si="155"/>
        <v>3.47812499953682-1895.59605285838i</v>
      </c>
      <c r="E605" t="str">
        <f t="shared" si="156"/>
        <v>162.469534877664+0.00626660881602122i</v>
      </c>
      <c r="F605" t="str">
        <f t="shared" si="157"/>
        <v>2.42492492488174-17789.0016311156i</v>
      </c>
      <c r="G605" t="str">
        <f t="shared" si="158"/>
        <v>0.999999999982189-4.22030851836063E-06i</v>
      </c>
      <c r="H605" t="str">
        <f t="shared" si="159"/>
        <v>1129.41319236172+1.21647420889539i</v>
      </c>
      <c r="I605" t="str">
        <f t="shared" si="160"/>
        <v>68.7730573401022-56677.9153435694i</v>
      </c>
      <c r="K605" t="str">
        <f t="shared" si="161"/>
        <v>0.0106249742431051-0.0000165083724919102i</v>
      </c>
      <c r="L605" t="str">
        <f t="shared" si="162"/>
        <v>0.0000444444444444444-6.83836945426097i</v>
      </c>
      <c r="M605" t="e">
        <f t="shared" si="163"/>
        <v>#DIV/0!</v>
      </c>
      <c r="N605">
        <f t="shared" si="164"/>
        <v>90.018316444186098</v>
      </c>
      <c r="O605">
        <f t="shared" si="165"/>
        <v>70.296937487579697</v>
      </c>
      <c r="P605" s="3">
        <f t="shared" si="166"/>
        <v>70.296937487579697</v>
      </c>
      <c r="Q605" s="3">
        <f t="shared" si="167"/>
        <v>-89.981683555813902</v>
      </c>
      <c r="R605">
        <f t="shared" si="168"/>
        <v>90.018316444186098</v>
      </c>
      <c r="S605">
        <f t="shared" si="169"/>
        <v>8.3960370260236419E-3</v>
      </c>
      <c r="T605">
        <f t="shared" si="152"/>
        <v>70.296937487579697</v>
      </c>
    </row>
    <row r="606" spans="1:20" x14ac:dyDescent="0.25">
      <c r="A606">
        <f t="shared" si="153"/>
        <v>52.954321135073236</v>
      </c>
      <c r="B606">
        <f t="shared" si="170"/>
        <v>8.4279419667225319</v>
      </c>
      <c r="C606" t="str">
        <f t="shared" si="154"/>
        <v>1.04608119460483-3259.86535380691i</v>
      </c>
      <c r="D606" t="str">
        <f t="shared" si="155"/>
        <v>3.47812499953329-1888.42005694761i</v>
      </c>
      <c r="E606" t="str">
        <f t="shared" si="156"/>
        <v>162.469534861794+0.00629042198414855i</v>
      </c>
      <c r="F606" t="str">
        <f t="shared" si="157"/>
        <v>2.42492492488141-17721.6593257556i</v>
      </c>
      <c r="G606" t="str">
        <f t="shared" si="158"/>
        <v>0.999999999982053-4.23634569072983E-06i</v>
      </c>
      <c r="H606" t="str">
        <f t="shared" si="159"/>
        <v>1129.41320323252+1.22109681253175i</v>
      </c>
      <c r="I606" t="str">
        <f t="shared" si="160"/>
        <v>68.7730574968508-56463.3550766961i</v>
      </c>
      <c r="K606" t="str">
        <f t="shared" si="161"/>
        <v>0.0106249740469813-0.0000165711040002179i</v>
      </c>
      <c r="L606" t="str">
        <f t="shared" si="162"/>
        <v>0.0000444444444444444-6.81248202257521i</v>
      </c>
      <c r="M606" t="e">
        <f t="shared" si="163"/>
        <v>#DIV/0!</v>
      </c>
      <c r="N606">
        <f t="shared" si="164"/>
        <v>90.018386046329056</v>
      </c>
      <c r="O606">
        <f t="shared" si="165"/>
        <v>70.263993692092754</v>
      </c>
      <c r="P606" s="3">
        <f t="shared" si="166"/>
        <v>70.263993692092754</v>
      </c>
      <c r="Q606" s="3">
        <f t="shared" si="167"/>
        <v>-89.981613953670944</v>
      </c>
      <c r="R606">
        <f t="shared" si="168"/>
        <v>90.018386046329056</v>
      </c>
      <c r="S606">
        <f t="shared" si="169"/>
        <v>8.4279419667225314E-3</v>
      </c>
      <c r="T606">
        <f t="shared" si="152"/>
        <v>70.263993692092754</v>
      </c>
    </row>
    <row r="607" spans="1:20" x14ac:dyDescent="0.25">
      <c r="A607">
        <f t="shared" si="153"/>
        <v>53.155547555386512</v>
      </c>
      <c r="B607">
        <f t="shared" si="170"/>
        <v>8.4599681461960774</v>
      </c>
      <c r="C607" t="str">
        <f t="shared" si="154"/>
        <v>1.04608117850702-3247.5247702889i</v>
      </c>
      <c r="D607" t="str">
        <f t="shared" si="155"/>
        <v>3.47812499952974-1881.27122659333i</v>
      </c>
      <c r="E607" t="str">
        <f t="shared" si="156"/>
        <v>162.469534845804+0.00631432564294087i</v>
      </c>
      <c r="F607" t="str">
        <f t="shared" si="157"/>
        <v>2.42492492488109-17654.5719524147i</v>
      </c>
      <c r="G607" t="str">
        <f t="shared" si="158"/>
        <v>0.999999999981917-4.25244380435402E-06i</v>
      </c>
      <c r="H607" t="str">
        <f t="shared" si="159"/>
        <v>1129.41321418611+1.22573698208072i</v>
      </c>
      <c r="I607" t="str">
        <f t="shared" si="160"/>
        <v>68.7730576547931-56249.6070541428i</v>
      </c>
      <c r="K607" t="str">
        <f t="shared" si="161"/>
        <v>0.0106249738493641-0.0000166340738847422i</v>
      </c>
      <c r="L607" t="str">
        <f t="shared" si="162"/>
        <v>0.0000444444444444444-6.78669259073045i</v>
      </c>
      <c r="M607" t="e">
        <f t="shared" si="163"/>
        <v>#DIV/0!</v>
      </c>
      <c r="N607">
        <f t="shared" si="164"/>
        <v>90.018455912956199</v>
      </c>
      <c r="O607">
        <f t="shared" si="165"/>
        <v>70.231049896845093</v>
      </c>
      <c r="P607" s="3">
        <f t="shared" si="166"/>
        <v>70.231049896845093</v>
      </c>
      <c r="Q607" s="3">
        <f t="shared" si="167"/>
        <v>-89.981544087043801</v>
      </c>
      <c r="R607">
        <f t="shared" si="168"/>
        <v>90.018455912956199</v>
      </c>
      <c r="S607">
        <f t="shared" si="169"/>
        <v>8.4599681461960778E-3</v>
      </c>
      <c r="T607">
        <f t="shared" si="152"/>
        <v>70.231049896845093</v>
      </c>
    </row>
    <row r="608" spans="1:20" x14ac:dyDescent="0.25">
      <c r="A608">
        <f t="shared" si="153"/>
        <v>53.357538636096983</v>
      </c>
      <c r="B608">
        <f t="shared" si="170"/>
        <v>8.4921160251516223</v>
      </c>
      <c r="C608" t="str">
        <f t="shared" si="154"/>
        <v>1.04608116228647-3235.23090350499i</v>
      </c>
      <c r="D608" t="str">
        <f t="shared" si="155"/>
        <v>3.47812499952615-1874.14945895725i</v>
      </c>
      <c r="E608" t="str">
        <f t="shared" si="156"/>
        <v>162.469534829692+0.00633832013626945i</v>
      </c>
      <c r="F608" t="str">
        <f t="shared" si="157"/>
        <v>2.42492492488073-17587.7385460183i</v>
      </c>
      <c r="G608" t="str">
        <f t="shared" si="158"/>
        <v>0.999999999981779-4.26860309080998E-06i</v>
      </c>
      <c r="H608" t="str">
        <f t="shared" si="159"/>
        <v>1129.4132252231+1.23039478429303i</v>
      </c>
      <c r="I608" t="str">
        <f t="shared" si="160"/>
        <v>68.7730578139398-56036.6682010707i</v>
      </c>
      <c r="K608" t="str">
        <f t="shared" si="161"/>
        <v>0.0106249736502421-0.0000166972830512727i</v>
      </c>
      <c r="L608" t="str">
        <f t="shared" si="162"/>
        <v>0.0000444444444444444-6.76100078773702i</v>
      </c>
      <c r="M608" t="e">
        <f t="shared" si="163"/>
        <v>#DIV/0!</v>
      </c>
      <c r="N608">
        <f t="shared" si="164"/>
        <v>90.018526045072534</v>
      </c>
      <c r="O608">
        <f t="shared" si="165"/>
        <v>70.198106101838647</v>
      </c>
      <c r="P608" s="3">
        <f t="shared" si="166"/>
        <v>70.198106101838647</v>
      </c>
      <c r="Q608" s="3">
        <f t="shared" si="167"/>
        <v>-89.981473954927466</v>
      </c>
      <c r="R608">
        <f t="shared" si="168"/>
        <v>90.018526045072534</v>
      </c>
      <c r="S608">
        <f t="shared" si="169"/>
        <v>8.492116025151623E-3</v>
      </c>
      <c r="T608">
        <f t="shared" si="152"/>
        <v>70.198106101838647</v>
      </c>
    </row>
    <row r="609" spans="1:20" x14ac:dyDescent="0.25">
      <c r="A609">
        <f t="shared" si="153"/>
        <v>53.560297282914156</v>
      </c>
      <c r="B609">
        <f t="shared" si="170"/>
        <v>8.5243860660471995</v>
      </c>
      <c r="C609" t="str">
        <f t="shared" si="154"/>
        <v>1.04608114594265-3222.98357660376i</v>
      </c>
      <c r="D609" t="str">
        <f t="shared" si="155"/>
        <v>3.47812499952256-1867.05465159032i</v>
      </c>
      <c r="E609" t="str">
        <f t="shared" si="156"/>
        <v>162.469534813457+0.00636240580931129i</v>
      </c>
      <c r="F609" t="str">
        <f t="shared" si="157"/>
        <v>2.42492492488039-17521.1581451456i</v>
      </c>
      <c r="G609" t="str">
        <f t="shared" si="158"/>
        <v>0.99999999998164-4.28482378255446E-06i</v>
      </c>
      <c r="H609" t="str">
        <f t="shared" si="159"/>
        <v>1129.41323634413+1.2350702861729i</v>
      </c>
      <c r="I609" t="str">
        <f t="shared" si="160"/>
        <v>68.7730579742949-55824.5354542838i</v>
      </c>
      <c r="K609" t="str">
        <f t="shared" si="161"/>
        <v>0.010624973449604-0.0000167607324090398i</v>
      </c>
      <c r="L609" t="str">
        <f t="shared" si="162"/>
        <v>0.0000444444444444444-6.73540624400979i</v>
      </c>
      <c r="M609" t="e">
        <f t="shared" si="163"/>
        <v>#DIV/0!</v>
      </c>
      <c r="N609">
        <f t="shared" si="164"/>
        <v>90.018596443686889</v>
      </c>
      <c r="O609">
        <f t="shared" si="165"/>
        <v>70.16516230707515</v>
      </c>
      <c r="P609" s="3">
        <f t="shared" si="166"/>
        <v>70.16516230707515</v>
      </c>
      <c r="Q609" s="3">
        <f t="shared" si="167"/>
        <v>-89.981403556313111</v>
      </c>
      <c r="R609">
        <f t="shared" si="168"/>
        <v>90.018596443686889</v>
      </c>
      <c r="S609">
        <f t="shared" si="169"/>
        <v>8.5243860660471991E-3</v>
      </c>
      <c r="T609">
        <f t="shared" si="152"/>
        <v>70.16516230707515</v>
      </c>
    </row>
    <row r="610" spans="1:20" x14ac:dyDescent="0.25">
      <c r="A610">
        <f t="shared" si="153"/>
        <v>53.763826412589232</v>
      </c>
      <c r="B610">
        <f t="shared" si="170"/>
        <v>8.556778733098179</v>
      </c>
      <c r="C610" t="str">
        <f t="shared" si="154"/>
        <v>1.04608112947418-3210.78261340333i</v>
      </c>
      <c r="D610" t="str">
        <f t="shared" si="155"/>
        <v>3.47812499951891-1859.98670243138i</v>
      </c>
      <c r="E610" t="str">
        <f t="shared" si="156"/>
        <v>162.469534797099+0.00638658300855643i</v>
      </c>
      <c r="F610" t="str">
        <f t="shared" si="157"/>
        <v>2.42492492488006-17454.829792015i</v>
      </c>
      <c r="G610" t="str">
        <f t="shared" si="158"/>
        <v>0.999999999981501-4.30110611292757E-06i</v>
      </c>
      <c r="H610" t="str">
        <f t="shared" si="159"/>
        <v>1129.41324754984+1.23976355497941i</v>
      </c>
      <c r="I610" t="str">
        <f t="shared" si="160"/>
        <v>68.773058135873-55613.2057621808i</v>
      </c>
      <c r="K610" t="str">
        <f t="shared" si="161"/>
        <v>0.0106249732474381-0.0000168244228707296i</v>
      </c>
      <c r="L610" t="str">
        <f t="shared" si="162"/>
        <v>0.0000444444444444444-6.70990859136263i</v>
      </c>
      <c r="M610" t="e">
        <f t="shared" si="163"/>
        <v>#DIV/0!</v>
      </c>
      <c r="N610">
        <f t="shared" si="164"/>
        <v>90.018667109811872</v>
      </c>
      <c r="O610">
        <f t="shared" si="165"/>
        <v>70.132218512556577</v>
      </c>
      <c r="P610" s="3">
        <f t="shared" si="166"/>
        <v>70.132218512556577</v>
      </c>
      <c r="Q610" s="3">
        <f t="shared" si="167"/>
        <v>-89.981332890188128</v>
      </c>
      <c r="R610">
        <f t="shared" si="168"/>
        <v>90.018667109811872</v>
      </c>
      <c r="S610">
        <f t="shared" si="169"/>
        <v>8.5567787330981786E-3</v>
      </c>
      <c r="T610">
        <f t="shared" si="152"/>
        <v>70.132218512556577</v>
      </c>
    </row>
    <row r="611" spans="1:20" x14ac:dyDescent="0.25">
      <c r="A611">
        <f t="shared" si="153"/>
        <v>53.968128952957073</v>
      </c>
      <c r="B611">
        <f t="shared" si="170"/>
        <v>8.5892944922839529</v>
      </c>
      <c r="C611" t="str">
        <f t="shared" si="154"/>
        <v>1.04608111288036-3198.6278383887i</v>
      </c>
      <c r="D611" t="str">
        <f t="shared" si="155"/>
        <v>3.47812499951525-1852.94550980559i</v>
      </c>
      <c r="E611" t="str">
        <f t="shared" si="156"/>
        <v>162.469534780616+0.00641085208181522i</v>
      </c>
      <c r="F611" t="str">
        <f t="shared" si="157"/>
        <v>2.42492492487973-17388.752532471i</v>
      </c>
      <c r="G611" t="str">
        <f t="shared" si="158"/>
        <v>0.99999999998136-4.31745031615609E-06i</v>
      </c>
      <c r="H611" t="str">
        <f t="shared" si="159"/>
        <v>1129.41325884088+1.24447465822708i</v>
      </c>
      <c r="I611" t="str">
        <f t="shared" si="160"/>
        <v>68.7730582986827-55402.6760847137i</v>
      </c>
      <c r="K611" t="str">
        <f t="shared" si="161"/>
        <v>0.0106249730437328-0.0000168883553524953i</v>
      </c>
      <c r="L611" t="str">
        <f t="shared" si="162"/>
        <v>0.0000444444444444444-6.6845074630032i</v>
      </c>
      <c r="M611" t="e">
        <f t="shared" si="163"/>
        <v>#DIV/0!</v>
      </c>
      <c r="N611">
        <f t="shared" si="164"/>
        <v>90.018738044464016</v>
      </c>
      <c r="O611">
        <f t="shared" si="165"/>
        <v>70.099274718284633</v>
      </c>
      <c r="P611" s="3">
        <f t="shared" si="166"/>
        <v>70.099274718284633</v>
      </c>
      <c r="Q611" s="3">
        <f t="shared" si="167"/>
        <v>-89.981261955535984</v>
      </c>
      <c r="R611">
        <f t="shared" si="168"/>
        <v>90.018738044464016</v>
      </c>
      <c r="S611">
        <f t="shared" si="169"/>
        <v>8.5892944922839522E-3</v>
      </c>
      <c r="T611">
        <f t="shared" si="152"/>
        <v>70.099274718284633</v>
      </c>
    </row>
    <row r="612" spans="1:20" x14ac:dyDescent="0.25">
      <c r="A612">
        <f t="shared" si="153"/>
        <v>54.173207842978314</v>
      </c>
      <c r="B612">
        <f t="shared" si="170"/>
        <v>8.6219338113546318</v>
      </c>
      <c r="C612" t="str">
        <f t="shared" si="154"/>
        <v>1.04608109616023-3186.51907670941i</v>
      </c>
      <c r="D612" t="str">
        <f t="shared" si="155"/>
        <v>3.47812499951156-1845.93097242304i</v>
      </c>
      <c r="E612" t="str">
        <f t="shared" si="156"/>
        <v>162.469534764007+0.00643521337821294i</v>
      </c>
      <c r="F612" t="str">
        <f t="shared" si="157"/>
        <v>2.42492492487938-17322.9254159701i</v>
      </c>
      <c r="G612" t="str">
        <f t="shared" si="158"/>
        <v>0.999999999981218-4.33385662735687E-06i</v>
      </c>
      <c r="H612" t="str">
        <f t="shared" si="159"/>
        <v>1129.41327021788+1.24920366368695i</v>
      </c>
      <c r="I612" t="str">
        <f t="shared" si="160"/>
        <v>68.7730584627305-55192.9433933416i</v>
      </c>
      <c r="K612" t="str">
        <f t="shared" si="161"/>
        <v>0.0106249728384765-0.0000169525307739709i</v>
      </c>
      <c r="L612" t="str">
        <f t="shared" si="162"/>
        <v>0.0000444444444444444-6.65920249352779i</v>
      </c>
      <c r="M612" t="e">
        <f t="shared" si="163"/>
        <v>#DIV/0!</v>
      </c>
      <c r="N612">
        <f t="shared" si="164"/>
        <v>90.018809248663644</v>
      </c>
      <c r="O612">
        <f t="shared" si="165"/>
        <v>70.066330924261379</v>
      </c>
      <c r="P612" s="3">
        <f t="shared" si="166"/>
        <v>70.066330924261379</v>
      </c>
      <c r="Q612" s="3">
        <f t="shared" si="167"/>
        <v>-89.981190751336356</v>
      </c>
      <c r="R612">
        <f t="shared" si="168"/>
        <v>90.018809248663644</v>
      </c>
      <c r="S612">
        <f t="shared" si="169"/>
        <v>8.6219338113546311E-3</v>
      </c>
      <c r="T612">
        <f t="shared" si="152"/>
        <v>70.066330924261379</v>
      </c>
    </row>
    <row r="613" spans="1:20" x14ac:dyDescent="0.25">
      <c r="A613">
        <f t="shared" si="153"/>
        <v>54.37906603278163</v>
      </c>
      <c r="B613">
        <f t="shared" si="170"/>
        <v>8.6546971598377791</v>
      </c>
      <c r="C613" t="str">
        <f t="shared" si="154"/>
        <v>1.04608107931276-3174.45615417681i</v>
      </c>
      <c r="D613" t="str">
        <f t="shared" si="155"/>
        <v>3.47812499950785-1838.94298937725i</v>
      </c>
      <c r="E613" t="str">
        <f t="shared" si="156"/>
        <v>162.469534747272+0.00645966724820676i</v>
      </c>
      <c r="F613" t="str">
        <f t="shared" si="157"/>
        <v>2.42492492487903-17257.347495567i</v>
      </c>
      <c r="G613" t="str">
        <f t="shared" si="158"/>
        <v>0.999999999981075-0.0000043503252825402i</v>
      </c>
      <c r="H613" t="str">
        <f t="shared" si="159"/>
        <v>1129.41328168153+1.25395063938772i</v>
      </c>
      <c r="I613" t="str">
        <f t="shared" si="160"/>
        <v>68.7730586280288-54984.0046709908i</v>
      </c>
      <c r="K613" t="str">
        <f t="shared" si="161"/>
        <v>0.0106249726316572-0.0000170169500582848i</v>
      </c>
      <c r="L613" t="str">
        <f t="shared" si="162"/>
        <v>0.0000444444444444444-6.6339933189159i</v>
      </c>
      <c r="M613" t="e">
        <f t="shared" si="163"/>
        <v>#DIV/0!</v>
      </c>
      <c r="N613">
        <f t="shared" si="164"/>
        <v>90.018880723435032</v>
      </c>
      <c r="O613">
        <f t="shared" si="165"/>
        <v>70.033387130488563</v>
      </c>
      <c r="P613" s="3">
        <f t="shared" si="166"/>
        <v>70.033387130488563</v>
      </c>
      <c r="Q613" s="3">
        <f t="shared" si="167"/>
        <v>-89.981119276564968</v>
      </c>
      <c r="R613">
        <f t="shared" si="168"/>
        <v>90.018880723435032</v>
      </c>
      <c r="S613">
        <f t="shared" si="169"/>
        <v>8.6546971598377796E-3</v>
      </c>
      <c r="T613">
        <f t="shared" si="152"/>
        <v>70.033387130488563</v>
      </c>
    </row>
    <row r="614" spans="1:20" x14ac:dyDescent="0.25">
      <c r="A614">
        <f t="shared" si="153"/>
        <v>54.585706483706204</v>
      </c>
      <c r="B614">
        <f t="shared" si="170"/>
        <v>8.6875850090451632</v>
      </c>
      <c r="C614" t="str">
        <f t="shared" si="154"/>
        <v>1.04608106233696-3162.43889726173i</v>
      </c>
      <c r="D614" t="str">
        <f t="shared" si="155"/>
        <v>3.4781249995041-1831.98146014374i</v>
      </c>
      <c r="E614" t="str">
        <f t="shared" si="156"/>
        <v>162.46953473041+0.00648421404358279i</v>
      </c>
      <c r="F614" t="str">
        <f t="shared" si="157"/>
        <v>2.42492492487867-17192.0178279013i</v>
      </c>
      <c r="G614" t="str">
        <f t="shared" si="158"/>
        <v>0.999999999980931-4.36685651861323E-06i</v>
      </c>
      <c r="H614" t="str">
        <f t="shared" si="159"/>
        <v>1129.41329323246+1.2587156536165i</v>
      </c>
      <c r="I614" t="str">
        <f t="shared" si="160"/>
        <v>68.7730587945852-54775.8569120061i</v>
      </c>
      <c r="K614" t="str">
        <f t="shared" si="161"/>
        <v>0.0106249724232631-0.0000170816141320728i</v>
      </c>
      <c r="L614" t="str">
        <f t="shared" si="162"/>
        <v>0.0000444444444444444-6.6088795765251i</v>
      </c>
      <c r="M614" t="e">
        <f t="shared" si="163"/>
        <v>#DIV/0!</v>
      </c>
      <c r="N614">
        <f t="shared" si="164"/>
        <v>90.018952469806237</v>
      </c>
      <c r="O614">
        <f t="shared" si="165"/>
        <v>70.000443336968146</v>
      </c>
      <c r="P614" s="3">
        <f t="shared" si="166"/>
        <v>70.000443336968146</v>
      </c>
      <c r="Q614" s="3">
        <f t="shared" si="167"/>
        <v>-89.981047530193763</v>
      </c>
      <c r="R614">
        <f t="shared" si="168"/>
        <v>90.018952469806237</v>
      </c>
      <c r="S614">
        <f t="shared" si="169"/>
        <v>8.6875850090451633E-3</v>
      </c>
      <c r="T614">
        <f t="shared" si="152"/>
        <v>70.000443336968146</v>
      </c>
    </row>
    <row r="615" spans="1:20" x14ac:dyDescent="0.25">
      <c r="A615">
        <f t="shared" si="153"/>
        <v>54.793132168344293</v>
      </c>
      <c r="B615">
        <f t="shared" si="170"/>
        <v>8.7205978320795356</v>
      </c>
      <c r="C615" t="str">
        <f t="shared" si="154"/>
        <v>1.04608104523201-3150.46713309192i</v>
      </c>
      <c r="D615" t="str">
        <f t="shared" si="155"/>
        <v>3.47812499950032-1825.04628457858i</v>
      </c>
      <c r="E615" t="str">
        <f t="shared" si="156"/>
        <v>162.469534713419+0.00650885411746685i</v>
      </c>
      <c r="F615" t="str">
        <f t="shared" si="157"/>
        <v>2.42492492487834-17126.9354731838i</v>
      </c>
      <c r="G615" t="str">
        <f t="shared" si="158"/>
        <v>0.999999999980785-4.38345057338331E-06i</v>
      </c>
      <c r="H615" t="str">
        <f t="shared" si="159"/>
        <v>1129.41330487134+1.26349877491991i</v>
      </c>
      <c r="I615" t="str">
        <f t="shared" si="160"/>
        <v>68.7730589624084-54568.4971221123i</v>
      </c>
      <c r="K615" t="str">
        <f t="shared" si="161"/>
        <v>0.0106249722132823-0.0000171465239254911i</v>
      </c>
      <c r="L615" t="str">
        <f t="shared" si="162"/>
        <v>0.0000444444444444444-6.58386090508581i</v>
      </c>
      <c r="M615" t="e">
        <f t="shared" si="163"/>
        <v>#DIV/0!</v>
      </c>
      <c r="N615">
        <f t="shared" si="164"/>
        <v>90.019024488809364</v>
      </c>
      <c r="O615">
        <f t="shared" si="165"/>
        <v>69.967499543702118</v>
      </c>
      <c r="P615" s="3">
        <f t="shared" si="166"/>
        <v>69.967499543702118</v>
      </c>
      <c r="Q615" s="3">
        <f t="shared" si="167"/>
        <v>-89.980975511190636</v>
      </c>
      <c r="R615">
        <f t="shared" si="168"/>
        <v>90.019024488809364</v>
      </c>
      <c r="S615">
        <f t="shared" si="169"/>
        <v>8.7205978320795356E-3</v>
      </c>
      <c r="T615">
        <f t="shared" si="152"/>
        <v>69.967499543702118</v>
      </c>
    </row>
    <row r="616" spans="1:20" x14ac:dyDescent="0.25">
      <c r="A616">
        <f t="shared" si="153"/>
        <v>55.001346070584006</v>
      </c>
      <c r="B616">
        <f t="shared" si="170"/>
        <v>8.7537361038414385</v>
      </c>
      <c r="C616" t="str">
        <f t="shared" si="154"/>
        <v>1.04608102799672-3138.54068944945i</v>
      </c>
      <c r="D616" t="str">
        <f t="shared" si="155"/>
        <v>3.47812499949651-1818.13736291693i</v>
      </c>
      <c r="E616" t="str">
        <f t="shared" si="156"/>
        <v>162.469534696298+0.00653358782432396i</v>
      </c>
      <c r="F616" t="str">
        <f t="shared" si="157"/>
        <v>2.42492492487798-17062.099495183i</v>
      </c>
      <c r="G616" t="str">
        <f t="shared" si="158"/>
        <v>0.999999999980639-4.40010768556153E-06i</v>
      </c>
      <c r="H616" t="str">
        <f t="shared" si="159"/>
        <v>1129.41331659886+1.26830007210512i</v>
      </c>
      <c r="I616" t="str">
        <f t="shared" si="160"/>
        <v>68.7730591315107-54361.9223183704i</v>
      </c>
      <c r="K616" t="str">
        <f t="shared" si="161"/>
        <v>0.0106249720017025-0.0000172116803722305i</v>
      </c>
      <c r="L616" t="str">
        <f t="shared" si="162"/>
        <v>0.0000444444444444444-6.55893694469594i</v>
      </c>
      <c r="M616" t="e">
        <f t="shared" si="163"/>
        <v>#DIV/0!</v>
      </c>
      <c r="N616">
        <f t="shared" si="164"/>
        <v>90.0190967814803</v>
      </c>
      <c r="O616">
        <f t="shared" si="165"/>
        <v>69.934555750692198</v>
      </c>
      <c r="P616" s="3">
        <f t="shared" si="166"/>
        <v>69.934555750692198</v>
      </c>
      <c r="Q616" s="3">
        <f t="shared" si="167"/>
        <v>-89.9809032185197</v>
      </c>
      <c r="R616">
        <f t="shared" si="168"/>
        <v>90.0190967814803</v>
      </c>
      <c r="S616">
        <f t="shared" si="169"/>
        <v>8.7537361038414387E-3</v>
      </c>
      <c r="T616">
        <f t="shared" si="152"/>
        <v>69.934555750692198</v>
      </c>
    </row>
    <row r="617" spans="1:20" x14ac:dyDescent="0.25">
      <c r="A617">
        <f t="shared" si="153"/>
        <v>55.210351185652222</v>
      </c>
      <c r="B617">
        <f t="shared" si="170"/>
        <v>8.787000301036036</v>
      </c>
      <c r="C617" t="str">
        <f t="shared" si="154"/>
        <v>1.04608101063029-3126.65939476856i</v>
      </c>
      <c r="D617" t="str">
        <f t="shared" si="155"/>
        <v>3.47812499949268-1811.25459577164i</v>
      </c>
      <c r="E617" t="str">
        <f t="shared" si="156"/>
        <v>162.469534679048+0.00655841551996742i</v>
      </c>
      <c r="F617" t="str">
        <f t="shared" si="157"/>
        <v>2.42492492487763-16997.5089612117i</v>
      </c>
      <c r="G617" t="str">
        <f t="shared" si="158"/>
        <v>0.999999999980492-4.41682809476601E-06i</v>
      </c>
      <c r="H617" t="str">
        <f t="shared" si="159"/>
        <v>1129.41332841565+1.27311961424068i</v>
      </c>
      <c r="I617" t="str">
        <f t="shared" si="160"/>
        <v>68.7730593019-54156.1295291306i</v>
      </c>
      <c r="K617" t="str">
        <f t="shared" si="161"/>
        <v>0.0106249717885118-0.000017277084409529i</v>
      </c>
      <c r="L617" t="str">
        <f t="shared" si="162"/>
        <v>0.0000444444444444444-6.53410733681605i</v>
      </c>
      <c r="M617" t="e">
        <f t="shared" si="163"/>
        <v>#DIV/0!</v>
      </c>
      <c r="N617">
        <f t="shared" si="164"/>
        <v>90.019169348858995</v>
      </c>
      <c r="O617">
        <f t="shared" si="165"/>
        <v>69.901611957940702</v>
      </c>
      <c r="P617" s="3">
        <f t="shared" si="166"/>
        <v>69.901611957940702</v>
      </c>
      <c r="Q617" s="3">
        <f t="shared" si="167"/>
        <v>-89.980830651141005</v>
      </c>
      <c r="R617">
        <f t="shared" si="168"/>
        <v>90.019169348858995</v>
      </c>
      <c r="S617">
        <f t="shared" si="169"/>
        <v>8.787000301036036E-3</v>
      </c>
      <c r="T617">
        <f t="shared" si="152"/>
        <v>69.901611957940702</v>
      </c>
    </row>
    <row r="618" spans="1:20" x14ac:dyDescent="0.25">
      <c r="A618">
        <f t="shared" si="153"/>
        <v>55.420150520157705</v>
      </c>
      <c r="B618">
        <f t="shared" si="170"/>
        <v>8.8203909021799731</v>
      </c>
      <c r="C618" t="str">
        <f t="shared" si="154"/>
        <v>1.04608099313153-3114.82307813273i</v>
      </c>
      <c r="D618" t="str">
        <f t="shared" si="155"/>
        <v>3.47812499948882-1804.3978841318i</v>
      </c>
      <c r="E618" t="str">
        <f t="shared" si="156"/>
        <v>162.469534661666+0.0065833375615614i</v>
      </c>
      <c r="F618" t="str">
        <f t="shared" si="157"/>
        <v>2.42492492487725-16933.1629421132i</v>
      </c>
      <c r="G618" t="str">
        <f t="shared" si="158"/>
        <v>0.999999999980343-4.43361204152547E-06i</v>
      </c>
      <c r="H618" t="str">
        <f t="shared" si="159"/>
        <v>1129.41334032244+1.27795747065767i</v>
      </c>
      <c r="I618" t="str">
        <f t="shared" si="160"/>
        <v>68.7730594735871-53951.1157939963i</v>
      </c>
      <c r="K618" t="str">
        <f t="shared" si="161"/>
        <v>0.0106249715736977-0.0000173427369781856i</v>
      </c>
      <c r="L618" t="str">
        <f t="shared" si="162"/>
        <v>0.0000444444444444444-6.50937172426385i</v>
      </c>
      <c r="M618" t="e">
        <f t="shared" si="163"/>
        <v>#DIV/0!</v>
      </c>
      <c r="N618">
        <f t="shared" si="164"/>
        <v>90.019242191989221</v>
      </c>
      <c r="O618">
        <f t="shared" si="165"/>
        <v>69.868668165449307</v>
      </c>
      <c r="P618" s="3">
        <f t="shared" si="166"/>
        <v>69.868668165449307</v>
      </c>
      <c r="Q618" s="3">
        <f t="shared" si="167"/>
        <v>-89.980757808010779</v>
      </c>
      <c r="R618">
        <f t="shared" si="168"/>
        <v>90.019242191989221</v>
      </c>
      <c r="S618">
        <f t="shared" si="169"/>
        <v>8.820390902179974E-3</v>
      </c>
      <c r="T618">
        <f t="shared" si="152"/>
        <v>69.868668165449307</v>
      </c>
    </row>
    <row r="619" spans="1:20" x14ac:dyDescent="0.25">
      <c r="A619">
        <f t="shared" si="153"/>
        <v>55.6307470921343</v>
      </c>
      <c r="B619">
        <f t="shared" si="170"/>
        <v>8.8539083876082572</v>
      </c>
      <c r="C619" t="str">
        <f t="shared" si="154"/>
        <v>1.04608097549961-3103.03156927259i</v>
      </c>
      <c r="D619" t="str">
        <f t="shared" si="155"/>
        <v>3.47812499948492-1797.56712936129i</v>
      </c>
      <c r="E619" t="str">
        <f t="shared" si="156"/>
        <v>162.469534644152+0.00660835430763231i</v>
      </c>
      <c r="F619" t="str">
        <f t="shared" si="157"/>
        <v>2.4249249248769-16869.0605122485i</v>
      </c>
      <c r="G619" t="str">
        <f t="shared" si="158"/>
        <v>0.999999999980193-4.45045976728259E-06i</v>
      </c>
      <c r="H619" t="str">
        <f t="shared" si="159"/>
        <v>1129.41335231989+1.28281371095057i</v>
      </c>
      <c r="I619" t="str">
        <f t="shared" si="160"/>
        <v>68.7730596465806-53746.8781637753i</v>
      </c>
      <c r="K619" t="str">
        <f t="shared" si="161"/>
        <v>0.0106249713572479-0.0000174086390225738i</v>
      </c>
      <c r="L619" t="str">
        <f t="shared" si="162"/>
        <v>0.0000444444444444444-6.48472975120926i</v>
      </c>
      <c r="M619" t="e">
        <f t="shared" si="163"/>
        <v>#DIV/0!</v>
      </c>
      <c r="N619">
        <f t="shared" si="164"/>
        <v>90.019315311918845</v>
      </c>
      <c r="O619">
        <f t="shared" si="165"/>
        <v>69.835724373220046</v>
      </c>
      <c r="P619" s="3">
        <f t="shared" si="166"/>
        <v>69.835724373220046</v>
      </c>
      <c r="Q619" s="3">
        <f t="shared" si="167"/>
        <v>-89.980684688081155</v>
      </c>
      <c r="R619">
        <f t="shared" si="168"/>
        <v>90.019315311918845</v>
      </c>
      <c r="S619">
        <f t="shared" si="169"/>
        <v>8.8539083876082569E-3</v>
      </c>
      <c r="T619">
        <f t="shared" si="152"/>
        <v>69.835724373220046</v>
      </c>
    </row>
    <row r="620" spans="1:20" x14ac:dyDescent="0.25">
      <c r="A620">
        <f t="shared" si="153"/>
        <v>55.842143931084422</v>
      </c>
      <c r="B620">
        <f t="shared" si="170"/>
        <v>8.8875532394811696</v>
      </c>
      <c r="C620" t="str">
        <f t="shared" si="154"/>
        <v>1.04608095773333-3091.28469856331i</v>
      </c>
      <c r="D620" t="str">
        <f t="shared" si="155"/>
        <v>3.47812499948101-1790.76223319743i</v>
      </c>
      <c r="E620" t="str">
        <f t="shared" si="156"/>
        <v>162.469534626504+0.00663346611806236i</v>
      </c>
      <c r="F620" t="str">
        <f t="shared" si="157"/>
        <v>2.42492492487653-16805.2007494827i</v>
      </c>
      <c r="G620" t="str">
        <f t="shared" si="158"/>
        <v>0.999999999980043-4.46737151439759E-06i</v>
      </c>
      <c r="H620" t="str">
        <f t="shared" si="159"/>
        <v>1129.4133644087+1.28768840497843i</v>
      </c>
      <c r="I620" t="str">
        <f t="shared" si="160"/>
        <v>68.7730598208942-53543.4137004414i</v>
      </c>
      <c r="K620" t="str">
        <f t="shared" si="161"/>
        <v>0.0106249711391499-0.0000174747914906556i</v>
      </c>
      <c r="L620" t="str">
        <f t="shared" si="162"/>
        <v>0.0000444444444444444-6.46018106316921i</v>
      </c>
      <c r="M620" t="e">
        <f t="shared" si="163"/>
        <v>#DIV/0!</v>
      </c>
      <c r="N620">
        <f t="shared" si="164"/>
        <v>90.019388709699626</v>
      </c>
      <c r="O620">
        <f t="shared" si="165"/>
        <v>69.802780581254865</v>
      </c>
      <c r="P620" s="3">
        <f t="shared" si="166"/>
        <v>69.802780581254865</v>
      </c>
      <c r="Q620" s="3">
        <f t="shared" si="167"/>
        <v>-89.980611290300374</v>
      </c>
      <c r="R620">
        <f t="shared" si="168"/>
        <v>90.019388709699626</v>
      </c>
      <c r="S620">
        <f t="shared" si="169"/>
        <v>8.8875532394811704E-3</v>
      </c>
      <c r="T620">
        <f t="shared" ref="T620:T683" si="171">P620</f>
        <v>69.802780581254865</v>
      </c>
    </row>
    <row r="621" spans="1:20" x14ac:dyDescent="0.25">
      <c r="A621">
        <f t="shared" ref="A621:A684" si="172">2*PI()*B621</f>
        <v>56.054344078022538</v>
      </c>
      <c r="B621">
        <f t="shared" si="170"/>
        <v>8.9213259417911974</v>
      </c>
      <c r="C621" t="str">
        <f t="shared" ref="C621:C684" si="173">IMPRODUCT(D621,E621,$C$40,,K621,$C$41)</f>
        <v>1.04608093983184-3079.58229702227i</v>
      </c>
      <c r="D621" t="str">
        <f t="shared" ref="D621:D684" si="174">IMDIV(IMPRODUCT($C$37,$C$38,COMPLEX(1,A621/$C$38)),IMSUM(-1*A621*A621/$C$39,COMPLEX(0,1*A621)))</f>
        <v>3.47812499947705-1783.9830977495i</v>
      </c>
      <c r="E621" t="str">
        <f t="shared" ref="E621:E684" si="175">IMDIV(IMPRODUCT(IMSUM(F621,G621),$C$29,H621),IMSUM(1,I621))</f>
        <v>162.469534608722+0.00665867335410421i</v>
      </c>
      <c r="F621" t="str">
        <f t="shared" ref="F621:F684" si="176">IMDIV(IMPRODUCT($C$14,$C$15,COMPLEX(1,A621/$C$15)),IMSUM(-1*A621*A621/$C$16,COMPLEX(0,A621)))</f>
        <v>2.42492492487616-16741.5827351715i</v>
      </c>
      <c r="G621" t="str">
        <f t="shared" ref="G621:G684" si="177">IMDIV(1,COMPLEX(1,A621*$C$9*$C$10))</f>
        <v>0.999999999979891-4.48434752615162E-06i</v>
      </c>
      <c r="H621" t="str">
        <f t="shared" ref="H621:H684" si="178">IMDIV($C$3,IMSUM(K621,COMPLEX(0,$C$28*A621)))</f>
        <v>1129.41337658955+1.29258162286558i</v>
      </c>
      <c r="I621" t="str">
        <f t="shared" ref="I621:I684" si="179">IMPRODUCT(F621,$C$29,H621,$C$31)</f>
        <v>68.773059996532-53340.7194770886i</v>
      </c>
      <c r="K621" t="str">
        <f t="shared" ref="K621:K684" si="180">IF($C$26&lt;=0,IMDIV(1,IMSUM(IMDIV(1,L621),1/$C$18)),IMDIV(1,IMSUM(IMDIV(1,L621),1/$C$18,IMDIV(1,M621))))</f>
        <v>0.0106249709193913-0.0000175411953339939i</v>
      </c>
      <c r="L621" t="str">
        <f t="shared" ref="L621:L684" si="181">IMSUM($C$21/$C$22,IMDIV(1,COMPLEX(0,$C$20*$C$22*A621)))</f>
        <v>0.0000444444444444444-6.43572530700262i</v>
      </c>
      <c r="M621" t="e">
        <f t="shared" ref="M621:M684" si="182">IMSUM($C$25/$C$26,IMDIV(1,COMPLEX(0,$C$24*$C$26*A621)))</f>
        <v>#DIV/0!</v>
      </c>
      <c r="N621">
        <f t="shared" ref="N621:N684" si="183">ABS(R621)</f>
        <v>90.019462386387332</v>
      </c>
      <c r="O621">
        <f t="shared" ref="O621:O684" si="184">ABS(P621)</f>
        <v>69.769836789555939</v>
      </c>
      <c r="P621" s="3">
        <f t="shared" ref="P621:P684" si="185">20*LOG10(IMABS(C621))</f>
        <v>69.769836789555939</v>
      </c>
      <c r="Q621" s="3">
        <f t="shared" ref="Q621:Q684" si="186">IMARGUMENT(C621)*180/PI()</f>
        <v>-89.980537613612668</v>
      </c>
      <c r="R621">
        <f t="shared" ref="R621:R684" si="187">IF(Q621&lt;0,Q621+180,Q621-180)</f>
        <v>90.019462386387332</v>
      </c>
      <c r="S621">
        <f t="shared" ref="S621:S684" si="188">B621/1000</f>
        <v>8.9213259417911979E-3</v>
      </c>
      <c r="T621">
        <f t="shared" si="171"/>
        <v>69.769836789555939</v>
      </c>
    </row>
    <row r="622" spans="1:20" x14ac:dyDescent="0.25">
      <c r="A622">
        <f t="shared" si="172"/>
        <v>56.267350585519019</v>
      </c>
      <c r="B622">
        <f t="shared" ref="B622:B685" si="189">B621*(1+B$42)</f>
        <v>8.9552269803700035</v>
      </c>
      <c r="C622" t="str">
        <f t="shared" si="173"/>
        <v>1.04608092179401-3067.92419630647i</v>
      </c>
      <c r="D622" t="str">
        <f t="shared" si="174"/>
        <v>3.47812499947308-1777.22962549735i</v>
      </c>
      <c r="E622" t="str">
        <f t="shared" si="175"/>
        <v>162.469534590805+0.00668397637838498i</v>
      </c>
      <c r="F622" t="str">
        <f t="shared" si="176"/>
        <v>2.4249249248758-16678.2055541485i</v>
      </c>
      <c r="G622" t="str">
        <f t="shared" si="177"/>
        <v>0.999999999979738-4.50138804675031E-06i</v>
      </c>
      <c r="H622" t="str">
        <f t="shared" si="178"/>
        <v>1129.41338886315+1.29749343500304i</v>
      </c>
      <c r="I622" t="str">
        <f t="shared" si="179"/>
        <v>68.7730601735092-53138.7925778932i</v>
      </c>
      <c r="K622" t="str">
        <f t="shared" si="180"/>
        <v>0.0106249706979594-0.0000176078515077682i</v>
      </c>
      <c r="L622" t="str">
        <f t="shared" si="181"/>
        <v>0.0000444444444444444-6.41136213090515i</v>
      </c>
      <c r="M622" t="e">
        <f t="shared" si="182"/>
        <v>#DIV/0!</v>
      </c>
      <c r="N622">
        <f t="shared" si="183"/>
        <v>90.019536343041764</v>
      </c>
      <c r="O622">
        <f t="shared" si="184"/>
        <v>69.736892998125228</v>
      </c>
      <c r="P622" s="3">
        <f t="shared" si="185"/>
        <v>69.736892998125228</v>
      </c>
      <c r="Q622" s="3">
        <f t="shared" si="186"/>
        <v>-89.980463656958236</v>
      </c>
      <c r="R622">
        <f t="shared" si="187"/>
        <v>90.019536343041764</v>
      </c>
      <c r="S622">
        <f t="shared" si="188"/>
        <v>8.9552269803700041E-3</v>
      </c>
      <c r="T622">
        <f t="shared" si="171"/>
        <v>69.736892998125228</v>
      </c>
    </row>
    <row r="623" spans="1:20" x14ac:dyDescent="0.25">
      <c r="A623">
        <f t="shared" si="172"/>
        <v>56.481166517743993</v>
      </c>
      <c r="B623">
        <f t="shared" si="189"/>
        <v>8.9892568428954096</v>
      </c>
      <c r="C623" t="str">
        <f t="shared" si="173"/>
        <v>1.04608090361882-3056.31022871021i</v>
      </c>
      <c r="D623" t="str">
        <f t="shared" si="174"/>
        <v>3.47812499946906-1770.50171929003i</v>
      </c>
      <c r="E623" t="str">
        <f t="shared" si="175"/>
        <v>162.469534572751+0.00670937555490686i</v>
      </c>
      <c r="F623" t="str">
        <f t="shared" si="176"/>
        <v>2.42492492487542-16615.0682947117i</v>
      </c>
      <c r="G623" t="str">
        <f t="shared" si="177"/>
        <v>0.999999999979583-4.51849332132727E-06i</v>
      </c>
      <c r="H623" t="str">
        <f t="shared" si="178"/>
        <v>1129.41340123021+1.30242391204914i</v>
      </c>
      <c r="I623" t="str">
        <f t="shared" si="179"/>
        <v>68.7730603518326-52937.6300980693i</v>
      </c>
      <c r="K623" t="str">
        <f t="shared" si="180"/>
        <v>0.0106249704748414-0.0000176747609707857i</v>
      </c>
      <c r="L623" t="str">
        <f t="shared" si="181"/>
        <v>0.0000444444444444444-6.38709118440443i</v>
      </c>
      <c r="M623" t="e">
        <f t="shared" si="182"/>
        <v>#DIV/0!</v>
      </c>
      <c r="N623">
        <f t="shared" si="183"/>
        <v>90.019610580726749</v>
      </c>
      <c r="O623">
        <f t="shared" si="184"/>
        <v>69.703949206964751</v>
      </c>
      <c r="P623" s="3">
        <f t="shared" si="185"/>
        <v>69.703949206964751</v>
      </c>
      <c r="Q623" s="3">
        <f t="shared" si="186"/>
        <v>-89.980389419273251</v>
      </c>
      <c r="R623">
        <f t="shared" si="187"/>
        <v>90.019610580726749</v>
      </c>
      <c r="S623">
        <f t="shared" si="188"/>
        <v>8.989256842895409E-3</v>
      </c>
      <c r="T623">
        <f t="shared" si="171"/>
        <v>69.703949206964751</v>
      </c>
    </row>
    <row r="624" spans="1:20" x14ac:dyDescent="0.25">
      <c r="A624">
        <f t="shared" si="172"/>
        <v>56.69579495051142</v>
      </c>
      <c r="B624">
        <f t="shared" si="189"/>
        <v>9.0234160188984127</v>
      </c>
      <c r="C624" t="str">
        <f t="shared" si="173"/>
        <v>1.04608088530526-3044.74022716266i</v>
      </c>
      <c r="D624" t="str">
        <f t="shared" si="174"/>
        <v>3.47812499946501-1763.79928234434i</v>
      </c>
      <c r="E624" t="str">
        <f t="shared" si="175"/>
        <v>162.46953455456+0.00673487124905955i</v>
      </c>
      <c r="F624" t="str">
        <f t="shared" si="176"/>
        <v>2.42492492487503-16552.1700486105i</v>
      </c>
      <c r="G624" t="str">
        <f t="shared" si="177"/>
        <v>0.999999999979428-0.0000045356635959476i</v>
      </c>
      <c r="H624" t="str">
        <f t="shared" si="178"/>
        <v>1129.41341369143+1.30737312493083i</v>
      </c>
      <c r="I624" t="str">
        <f t="shared" si="179"/>
        <v>68.7730605315144-52737.2291438268i</v>
      </c>
      <c r="K624" t="str">
        <f t="shared" si="180"/>
        <v>0.0106249702500245-0.0000177419246854977i</v>
      </c>
      <c r="L624" t="str">
        <f t="shared" si="181"/>
        <v>0.0000444444444444444-6.36291211835466i</v>
      </c>
      <c r="M624" t="e">
        <f t="shared" si="182"/>
        <v>#DIV/0!</v>
      </c>
      <c r="N624">
        <f t="shared" si="183"/>
        <v>90.019685100510159</v>
      </c>
      <c r="O624">
        <f t="shared" si="184"/>
        <v>69.671005416076554</v>
      </c>
      <c r="P624" s="3">
        <f t="shared" si="185"/>
        <v>69.671005416076554</v>
      </c>
      <c r="Q624" s="3">
        <f t="shared" si="186"/>
        <v>-89.980314899489841</v>
      </c>
      <c r="R624">
        <f t="shared" si="187"/>
        <v>90.019685100510159</v>
      </c>
      <c r="S624">
        <f t="shared" si="188"/>
        <v>9.0234160188984135E-3</v>
      </c>
      <c r="T624">
        <f t="shared" si="171"/>
        <v>69.671005416076554</v>
      </c>
    </row>
    <row r="625" spans="1:20" x14ac:dyDescent="0.25">
      <c r="A625">
        <f t="shared" si="172"/>
        <v>56.911238971323364</v>
      </c>
      <c r="B625">
        <f t="shared" si="189"/>
        <v>9.0577049997702268</v>
      </c>
      <c r="C625" t="str">
        <f t="shared" si="173"/>
        <v>1.04608086685232-3033.21402522545i</v>
      </c>
      <c r="D625" t="str">
        <f t="shared" si="174"/>
        <v>3.47812499946094-1757.12221824347i</v>
      </c>
      <c r="E625" t="str">
        <f t="shared" si="175"/>
        <v>162.46953453623+0.00676046382761747i</v>
      </c>
      <c r="F625" t="str">
        <f t="shared" si="176"/>
        <v>2.42492492487465-16489.5099110323i</v>
      </c>
      <c r="G625" t="str">
        <f t="shared" si="177"/>
        <v>0.999999999979271-4.55289911761149E-06i</v>
      </c>
      <c r="H625" t="str">
        <f t="shared" si="178"/>
        <v>1129.41342624755+1.31234114484454i</v>
      </c>
      <c r="I625" t="str">
        <f t="shared" si="179"/>
        <v>68.7730607125642-52537.5868323309i</v>
      </c>
      <c r="K625" t="str">
        <f t="shared" si="180"/>
        <v>0.0106249700234957-0.0000178093436180115i</v>
      </c>
      <c r="L625" t="str">
        <f t="shared" si="181"/>
        <v>0.0000444444444444444-6.33882458493195i</v>
      </c>
      <c r="M625" t="e">
        <f t="shared" si="182"/>
        <v>#DIV/0!</v>
      </c>
      <c r="N625">
        <f t="shared" si="183"/>
        <v>90.019759903463878</v>
      </c>
      <c r="O625">
        <f t="shared" si="184"/>
        <v>69.638061625462655</v>
      </c>
      <c r="P625" s="3">
        <f t="shared" si="185"/>
        <v>69.638061625462655</v>
      </c>
      <c r="Q625" s="3">
        <f t="shared" si="186"/>
        <v>-89.980240096536122</v>
      </c>
      <c r="R625">
        <f t="shared" si="187"/>
        <v>90.019759903463878</v>
      </c>
      <c r="S625">
        <f t="shared" si="188"/>
        <v>9.0577049997702264E-3</v>
      </c>
      <c r="T625">
        <f t="shared" si="171"/>
        <v>69.638061625462655</v>
      </c>
    </row>
    <row r="626" spans="1:20" x14ac:dyDescent="0.25">
      <c r="A626">
        <f t="shared" si="172"/>
        <v>57.127501679414401</v>
      </c>
      <c r="B626">
        <f t="shared" si="189"/>
        <v>9.0921242787693544</v>
      </c>
      <c r="C626" t="str">
        <f t="shared" si="173"/>
        <v>1.04608084825877-3021.73145709032i</v>
      </c>
      <c r="D626" t="str">
        <f t="shared" si="174"/>
        <v>3.47812499945683-1750.47043093562i</v>
      </c>
      <c r="E626" t="str">
        <f t="shared" si="175"/>
        <v>162.46953451776+0.00678615365874838i</v>
      </c>
      <c r="F626" t="str">
        <f t="shared" si="176"/>
        <v>2.42492492487428-16427.0869805901i</v>
      </c>
      <c r="G626" t="str">
        <f t="shared" si="177"/>
        <v>0.999999999979113-4.57020013425769E-06i</v>
      </c>
      <c r="H626" t="str">
        <f t="shared" si="178"/>
        <v>1129.41343889927+1.31732804325726i</v>
      </c>
      <c r="I626" t="str">
        <f t="shared" si="179"/>
        <v>68.7730608949928-52338.7002916595i</v>
      </c>
      <c r="K626" t="str">
        <f t="shared" si="180"/>
        <v>0.0106249697952421-0.000017877018738106i</v>
      </c>
      <c r="L626" t="str">
        <f t="shared" si="181"/>
        <v>0.0000444444444444444-6.31482823762893i</v>
      </c>
      <c r="M626" t="e">
        <f t="shared" si="182"/>
        <v>#DIV/0!</v>
      </c>
      <c r="N626">
        <f t="shared" si="183"/>
        <v>90.019834990663938</v>
      </c>
      <c r="O626">
        <f t="shared" si="184"/>
        <v>69.605117835125213</v>
      </c>
      <c r="P626" s="3">
        <f t="shared" si="185"/>
        <v>69.605117835125213</v>
      </c>
      <c r="Q626" s="3">
        <f t="shared" si="186"/>
        <v>-89.980165009336062</v>
      </c>
      <c r="R626">
        <f t="shared" si="187"/>
        <v>90.019834990663938</v>
      </c>
      <c r="S626">
        <f t="shared" si="188"/>
        <v>9.0921242787693549E-3</v>
      </c>
      <c r="T626">
        <f t="shared" si="171"/>
        <v>69.605117835125213</v>
      </c>
    </row>
    <row r="627" spans="1:20" x14ac:dyDescent="0.25">
      <c r="A627">
        <f t="shared" si="172"/>
        <v>57.344586185796175</v>
      </c>
      <c r="B627">
        <f t="shared" si="189"/>
        <v>9.1266743510286776</v>
      </c>
      <c r="C627" t="str">
        <f t="shared" si="173"/>
        <v>1.04608082952367-3010.2923575767i</v>
      </c>
      <c r="D627" t="str">
        <f t="shared" si="174"/>
        <v>3.4781249994527-1743.8438247326i</v>
      </c>
      <c r="E627" t="str">
        <f t="shared" si="175"/>
        <v>162.469534499151+0.00681194111202362i</v>
      </c>
      <c r="F627" t="str">
        <f t="shared" si="176"/>
        <v>2.42492492487388-16364.9003593091i</v>
      </c>
      <c r="G627" t="str">
        <f t="shared" si="177"/>
        <v>0.999999999978954-4.58756689476714E-06i</v>
      </c>
      <c r="H627" t="str">
        <f t="shared" si="178"/>
        <v>1129.41345164733+1.32233389190756i</v>
      </c>
      <c r="I627" t="str">
        <f t="shared" si="179"/>
        <v>68.773061078811-52140.5666607633i</v>
      </c>
      <c r="K627" t="str">
        <f t="shared" si="180"/>
        <v>0.0106249695652504-0.0000179449510192435i</v>
      </c>
      <c r="L627" t="str">
        <f t="shared" si="181"/>
        <v>0.0000444444444444444-6.29092273125019i</v>
      </c>
      <c r="M627" t="e">
        <f t="shared" si="182"/>
        <v>#DIV/0!</v>
      </c>
      <c r="N627">
        <f t="shared" si="183"/>
        <v>90.019910363190419</v>
      </c>
      <c r="O627">
        <f t="shared" si="184"/>
        <v>69.572174045066447</v>
      </c>
      <c r="P627" s="3">
        <f t="shared" si="185"/>
        <v>69.572174045066447</v>
      </c>
      <c r="Q627" s="3">
        <f t="shared" si="186"/>
        <v>-89.980089636809581</v>
      </c>
      <c r="R627">
        <f t="shared" si="187"/>
        <v>90.019910363190419</v>
      </c>
      <c r="S627">
        <f t="shared" si="188"/>
        <v>9.1266743510286779E-3</v>
      </c>
      <c r="T627">
        <f t="shared" si="171"/>
        <v>69.572174045066447</v>
      </c>
    </row>
    <row r="628" spans="1:20" x14ac:dyDescent="0.25">
      <c r="A628">
        <f t="shared" si="172"/>
        <v>57.562495613302204</v>
      </c>
      <c r="B628">
        <f t="shared" si="189"/>
        <v>9.1613557135625872</v>
      </c>
      <c r="C628" t="str">
        <f t="shared" si="173"/>
        <v>1.04608081064594-2998.89656212925i</v>
      </c>
      <c r="D628" t="str">
        <f t="shared" si="174"/>
        <v>3.47812499944854-1737.24230430845i</v>
      </c>
      <c r="E628" t="str">
        <f t="shared" si="175"/>
        <v>162.469534480399+0.00683782655841602i</v>
      </c>
      <c r="F628" t="str">
        <f t="shared" si="176"/>
        <v>2.42492492487349-16302.9491526139i</v>
      </c>
      <c r="G628" t="str">
        <f t="shared" si="177"/>
        <v>0.999999999978794-4.60499964896653E-06i</v>
      </c>
      <c r="H628" t="str">
        <f t="shared" si="178"/>
        <v>1129.41346449246+1.32735876280658i</v>
      </c>
      <c r="I628" t="str">
        <f t="shared" si="179"/>
        <v>68.7730612640281-51943.1830894236i</v>
      </c>
      <c r="K628" t="str">
        <f t="shared" si="180"/>
        <v>0.0106249693335075-0.0000180131414385857i</v>
      </c>
      <c r="L628" t="str">
        <f t="shared" si="181"/>
        <v>0.0000444444444444444-6.26710772190693i</v>
      </c>
      <c r="M628" t="e">
        <f t="shared" si="182"/>
        <v>#DIV/0!</v>
      </c>
      <c r="N628">
        <f t="shared" si="183"/>
        <v>90.019986022127455</v>
      </c>
      <c r="O628">
        <f t="shared" si="184"/>
        <v>69.539230255288288</v>
      </c>
      <c r="P628" s="3">
        <f t="shared" si="185"/>
        <v>69.539230255288288</v>
      </c>
      <c r="Q628" s="3">
        <f t="shared" si="186"/>
        <v>-89.980013977872545</v>
      </c>
      <c r="R628">
        <f t="shared" si="187"/>
        <v>90.019986022127455</v>
      </c>
      <c r="S628">
        <f t="shared" si="188"/>
        <v>9.161355713562587E-3</v>
      </c>
      <c r="T628">
        <f t="shared" si="171"/>
        <v>69.539230255288288</v>
      </c>
    </row>
    <row r="629" spans="1:20" x14ac:dyDescent="0.25">
      <c r="A629">
        <f t="shared" si="172"/>
        <v>57.781233096632747</v>
      </c>
      <c r="B629">
        <f t="shared" si="189"/>
        <v>9.1961688652741245</v>
      </c>
      <c r="C629" t="str">
        <f t="shared" si="173"/>
        <v>1.04608079162446-2987.54390681562i</v>
      </c>
      <c r="D629" t="str">
        <f t="shared" si="174"/>
        <v>3.47812499944434-1730.66577469807i</v>
      </c>
      <c r="E629" t="str">
        <f t="shared" si="175"/>
        <v>162.469534461504+0.0068638103703046i</v>
      </c>
      <c r="F629" t="str">
        <f t="shared" si="176"/>
        <v>2.42492492487311-16241.2324693155i</v>
      </c>
      <c r="G629" t="str">
        <f t="shared" si="177"/>
        <v>0.999999999978632-4.62249864763185E-06i</v>
      </c>
      <c r="H629" t="str">
        <f t="shared" si="178"/>
        <v>1129.4134774354+1.33240272823916i</v>
      </c>
      <c r="I629" t="str">
        <f t="shared" si="179"/>
        <v>68.7730614506554-51746.546738211i</v>
      </c>
      <c r="K629" t="str">
        <f t="shared" si="180"/>
        <v>0.0106249691-0.0000180815909770065i</v>
      </c>
      <c r="L629" t="str">
        <f t="shared" si="181"/>
        <v>0.0000444444444444444-6.2433828670123i</v>
      </c>
      <c r="M629" t="e">
        <f t="shared" si="182"/>
        <v>#DIV/0!</v>
      </c>
      <c r="N629">
        <f t="shared" si="183"/>
        <v>90.020061968563397</v>
      </c>
      <c r="O629">
        <f t="shared" si="184"/>
        <v>69.506286465792869</v>
      </c>
      <c r="P629" s="3">
        <f t="shared" si="185"/>
        <v>69.506286465792869</v>
      </c>
      <c r="Q629" s="3">
        <f t="shared" si="186"/>
        <v>-89.979938031436603</v>
      </c>
      <c r="R629">
        <f t="shared" si="187"/>
        <v>90.020061968563397</v>
      </c>
      <c r="S629">
        <f t="shared" si="188"/>
        <v>9.1961688652741243E-3</v>
      </c>
      <c r="T629">
        <f t="shared" si="171"/>
        <v>69.506286465792869</v>
      </c>
    </row>
    <row r="630" spans="1:20" x14ac:dyDescent="0.25">
      <c r="A630">
        <f t="shared" si="172"/>
        <v>58.000801782399947</v>
      </c>
      <c r="B630">
        <f t="shared" si="189"/>
        <v>9.2311143069621657</v>
      </c>
      <c r="C630" t="str">
        <f t="shared" si="173"/>
        <v>1.0460807724581-2976.23422832413i</v>
      </c>
      <c r="D630" t="str">
        <f t="shared" si="174"/>
        <v>3.47812499944011-1724.1141412959i</v>
      </c>
      <c r="E630" t="str">
        <f t="shared" si="175"/>
        <v>162.469534442466+0.00688989292149417i</v>
      </c>
      <c r="F630" t="str">
        <f t="shared" si="176"/>
        <v>2.4249249248727-16179.7494215988i</v>
      </c>
      <c r="G630" t="str">
        <f t="shared" si="177"/>
        <v>0.99999999997847-0.0000046400641424921i</v>
      </c>
      <c r="H630" t="str">
        <f t="shared" si="178"/>
        <v>1129.41349047688+1.33746586076483i</v>
      </c>
      <c r="I630" t="str">
        <f t="shared" si="179"/>
        <v>68.7730616387051-51550.6547784455i</v>
      </c>
      <c r="K630" t="str">
        <f t="shared" si="180"/>
        <v>0.0106249688647145-0.0000181503006191072i</v>
      </c>
      <c r="L630" t="str">
        <f t="shared" si="181"/>
        <v>0.0000444444444444444-6.21974782527623i</v>
      </c>
      <c r="M630" t="e">
        <f t="shared" si="182"/>
        <v>#DIV/0!</v>
      </c>
      <c r="N630">
        <f t="shared" si="183"/>
        <v>90.020138203590676</v>
      </c>
      <c r="O630">
        <f t="shared" si="184"/>
        <v>69.473342676582547</v>
      </c>
      <c r="P630" s="3">
        <f t="shared" si="185"/>
        <v>69.473342676582547</v>
      </c>
      <c r="Q630" s="3">
        <f t="shared" si="186"/>
        <v>-89.979861796409324</v>
      </c>
      <c r="R630">
        <f t="shared" si="187"/>
        <v>90.020138203590676</v>
      </c>
      <c r="S630">
        <f t="shared" si="188"/>
        <v>9.2311143069621661E-3</v>
      </c>
      <c r="T630">
        <f t="shared" si="171"/>
        <v>69.473342676582547</v>
      </c>
    </row>
    <row r="631" spans="1:20" x14ac:dyDescent="0.25">
      <c r="A631">
        <f t="shared" si="172"/>
        <v>58.221204829173075</v>
      </c>
      <c r="B631">
        <f t="shared" si="189"/>
        <v>9.266192541328623</v>
      </c>
      <c r="C631" t="str">
        <f t="shared" si="173"/>
        <v>1.04608075314587-2964.96736396118i</v>
      </c>
      <c r="D631" t="str">
        <f t="shared" si="174"/>
        <v>3.47812499943584-1717.58730985447i</v>
      </c>
      <c r="E631" t="str">
        <f t="shared" si="175"/>
        <v>162.469534423282+0.00691607458719751i</v>
      </c>
      <c r="F631" t="str">
        <f t="shared" si="176"/>
        <v>2.42492492487232-16118.4991250094i</v>
      </c>
      <c r="G631" t="str">
        <f t="shared" si="177"/>
        <v>0.999999999978306-4.65769638623281E-06i</v>
      </c>
      <c r="H631" t="str">
        <f t="shared" si="178"/>
        <v>1129.41350361767+1.34254823321876i</v>
      </c>
      <c r="I631" t="str">
        <f t="shared" si="179"/>
        <v>68.7730618281849-51355.5043921558i</v>
      </c>
      <c r="K631" t="str">
        <f t="shared" si="180"/>
        <v>0.0106249686276375-0.000018219271353229i</v>
      </c>
      <c r="L631" t="str">
        <f t="shared" si="181"/>
        <v>0.0000444444444444444-6.19620225670077i</v>
      </c>
      <c r="M631" t="e">
        <f t="shared" si="182"/>
        <v>#DIV/0!</v>
      </c>
      <c r="N631">
        <f t="shared" si="183"/>
        <v>90.020214728305845</v>
      </c>
      <c r="O631">
        <f t="shared" si="184"/>
        <v>69.440398887659299</v>
      </c>
      <c r="P631" s="3">
        <f t="shared" si="185"/>
        <v>69.440398887659299</v>
      </c>
      <c r="Q631" s="3">
        <f t="shared" si="186"/>
        <v>-89.979785271694155</v>
      </c>
      <c r="R631">
        <f t="shared" si="187"/>
        <v>90.020214728305845</v>
      </c>
      <c r="S631">
        <f t="shared" si="188"/>
        <v>9.2661925413286238E-3</v>
      </c>
      <c r="T631">
        <f t="shared" si="171"/>
        <v>69.440398887659299</v>
      </c>
    </row>
    <row r="632" spans="1:20" x14ac:dyDescent="0.25">
      <c r="A632">
        <f t="shared" si="172"/>
        <v>58.442445407523934</v>
      </c>
      <c r="B632">
        <f t="shared" si="189"/>
        <v>9.3014040729856724</v>
      </c>
      <c r="C632" t="str">
        <f t="shared" si="173"/>
        <v>1.04608073368655-2953.74315164917i</v>
      </c>
      <c r="D632" t="str">
        <f t="shared" si="174"/>
        <v>3.47812499943155-1711.08518648313i</v>
      </c>
      <c r="E632" t="str">
        <f t="shared" si="175"/>
        <v>162.469534403953+0.00694235574406098i</v>
      </c>
      <c r="F632" t="str">
        <f t="shared" si="176"/>
        <v>2.42492492487192-16057.4806984414i</v>
      </c>
      <c r="G632" t="str">
        <f t="shared" si="177"/>
        <v>0.999999999978141-4.67539563249971E-06i</v>
      </c>
      <c r="H632" t="str">
        <f t="shared" si="178"/>
        <v>1129.41351685853+1.34764991871301i</v>
      </c>
      <c r="I632" t="str">
        <f t="shared" si="179"/>
        <v>68.7730620191085-51161.0927720389i</v>
      </c>
      <c r="K632" t="str">
        <f t="shared" si="180"/>
        <v>0.0106249683887552-0.0000182885041714689i</v>
      </c>
      <c r="L632" t="str">
        <f t="shared" si="181"/>
        <v>0.0000444444444444444-6.17274582257501i</v>
      </c>
      <c r="M632" t="e">
        <f t="shared" si="182"/>
        <v>#DIV/0!</v>
      </c>
      <c r="N632">
        <f t="shared" si="183"/>
        <v>90.020291543809719</v>
      </c>
      <c r="O632">
        <f t="shared" si="184"/>
        <v>69.407455099025384</v>
      </c>
      <c r="P632" s="3">
        <f t="shared" si="185"/>
        <v>69.407455099025384</v>
      </c>
      <c r="Q632" s="3">
        <f t="shared" si="186"/>
        <v>-89.979708456190281</v>
      </c>
      <c r="R632">
        <f t="shared" si="187"/>
        <v>90.020291543809719</v>
      </c>
      <c r="S632">
        <f t="shared" si="188"/>
        <v>9.3014040729856723E-3</v>
      </c>
      <c r="T632">
        <f t="shared" si="171"/>
        <v>69.407455099025384</v>
      </c>
    </row>
    <row r="633" spans="1:20" x14ac:dyDescent="0.25">
      <c r="A633">
        <f t="shared" si="172"/>
        <v>58.664526700072521</v>
      </c>
      <c r="B633">
        <f t="shared" si="189"/>
        <v>9.3367494084630174</v>
      </c>
      <c r="C633" t="str">
        <f t="shared" si="173"/>
        <v>1.04608071407908-2942.56142992406i</v>
      </c>
      <c r="D633" t="str">
        <f t="shared" si="174"/>
        <v>3.47812499942722-1704.60767764665i</v>
      </c>
      <c r="E633" t="str">
        <f t="shared" si="175"/>
        <v>162.469534384477+0.0069687367701611i</v>
      </c>
      <c r="F633" t="str">
        <f t="shared" si="176"/>
        <v>2.42492492487151-15996.693264124i</v>
      </c>
      <c r="G633" t="str">
        <f t="shared" si="177"/>
        <v>0.999999999977974-4.69316213590243E-06i</v>
      </c>
      <c r="H633" t="str">
        <f t="shared" si="178"/>
        <v>1129.4135302002+1.35277099063739i</v>
      </c>
      <c r="I633" t="str">
        <f t="shared" si="179"/>
        <v>68.7730622114846-50967.4171214166i</v>
      </c>
      <c r="K633" t="str">
        <f t="shared" si="180"/>
        <v>0.010624968148054-0.0000183580000696931i</v>
      </c>
      <c r="L633" t="str">
        <f t="shared" si="181"/>
        <v>0.0000444444444444444-6.14937818547021i</v>
      </c>
      <c r="M633" t="e">
        <f t="shared" si="182"/>
        <v>#DIV/0!</v>
      </c>
      <c r="N633">
        <f t="shared" si="183"/>
        <v>90.020368651207178</v>
      </c>
      <c r="O633">
        <f t="shared" si="184"/>
        <v>69.374511310683062</v>
      </c>
      <c r="P633" s="3">
        <f t="shared" si="185"/>
        <v>69.374511310683062</v>
      </c>
      <c r="Q633" s="3">
        <f t="shared" si="186"/>
        <v>-89.979631348792822</v>
      </c>
      <c r="R633">
        <f t="shared" si="187"/>
        <v>90.020368651207178</v>
      </c>
      <c r="S633">
        <f t="shared" si="188"/>
        <v>9.336749408463017E-3</v>
      </c>
      <c r="T633">
        <f t="shared" si="171"/>
        <v>69.374511310683062</v>
      </c>
    </row>
    <row r="634" spans="1:20" x14ac:dyDescent="0.25">
      <c r="A634">
        <f t="shared" si="172"/>
        <v>58.887451901532799</v>
      </c>
      <c r="B634">
        <f t="shared" si="189"/>
        <v>9.3722290562151773</v>
      </c>
      <c r="C634" t="str">
        <f t="shared" si="173"/>
        <v>1.04608069432232-2931.42203793299i</v>
      </c>
      <c r="D634" t="str">
        <f t="shared" si="174"/>
        <v>3.47812499942286-1698.15469016389i</v>
      </c>
      <c r="E634" t="str">
        <f t="shared" si="175"/>
        <v>162.469534364852+0.00699521804501133i</v>
      </c>
      <c r="F634" t="str">
        <f t="shared" si="176"/>
        <v>2.42492492487111-15936.1359476098i</v>
      </c>
      <c r="G634" t="str">
        <f t="shared" si="177"/>
        <v>0.999999999977806-4.71099615201807E-06i</v>
      </c>
      <c r="H634" t="str">
        <f t="shared" si="178"/>
        <v>1129.41354364347+1.35791152266065i</v>
      </c>
      <c r="I634" t="str">
        <f t="shared" si="179"/>
        <v>68.7730624053267-50774.4746542015i</v>
      </c>
      <c r="K634" t="str">
        <f t="shared" si="180"/>
        <v>0.01062496790552-0.0000184277600475516i</v>
      </c>
      <c r="L634" t="str">
        <f t="shared" si="181"/>
        <v>0.0000444444444444444-6.12609900923511i</v>
      </c>
      <c r="M634" t="e">
        <f t="shared" si="182"/>
        <v>#DIV/0!</v>
      </c>
      <c r="N634">
        <f t="shared" si="183"/>
        <v>90.020446051607408</v>
      </c>
      <c r="O634">
        <f t="shared" si="184"/>
        <v>69.341567522634421</v>
      </c>
      <c r="P634" s="3">
        <f t="shared" si="185"/>
        <v>69.341567522634421</v>
      </c>
      <c r="Q634" s="3">
        <f t="shared" si="186"/>
        <v>-89.979553948392592</v>
      </c>
      <c r="R634">
        <f t="shared" si="187"/>
        <v>90.020446051607408</v>
      </c>
      <c r="S634">
        <f t="shared" si="188"/>
        <v>9.3722290562151776E-3</v>
      </c>
      <c r="T634">
        <f t="shared" si="171"/>
        <v>69.341567522634421</v>
      </c>
    </row>
    <row r="635" spans="1:20" x14ac:dyDescent="0.25">
      <c r="A635">
        <f t="shared" si="172"/>
        <v>59.111224218758629</v>
      </c>
      <c r="B635">
        <f t="shared" si="189"/>
        <v>9.4078435266287954</v>
      </c>
      <c r="C635" t="str">
        <f t="shared" si="173"/>
        <v>1.04608067441506-2920.3248154321i</v>
      </c>
      <c r="D635" t="str">
        <f t="shared" si="174"/>
        <v>3.47812499941846-1691.72613120647i</v>
      </c>
      <c r="E635" t="str">
        <f t="shared" si="175"/>
        <v>162.469534345077+0.00702179994956469i</v>
      </c>
      <c r="F635" t="str">
        <f t="shared" si="176"/>
        <v>2.42492492487071-15875.8078777613i</v>
      </c>
      <c r="G635" t="str">
        <f t="shared" si="177"/>
        <v>0.999999999977637-4.72889793739494E-06i</v>
      </c>
      <c r="H635" t="str">
        <f t="shared" si="178"/>
        <v>1129.41355718909+1.36307158873146i</v>
      </c>
      <c r="I635" t="str">
        <f t="shared" si="179"/>
        <v>68.773062600645-50582.2625948497i</v>
      </c>
      <c r="K635" t="str">
        <f t="shared" si="180"/>
        <v>0.0106249676611393-0.0000184977851084923i</v>
      </c>
      <c r="L635" t="str">
        <f t="shared" si="181"/>
        <v>0.0000444444444444444-6.10290795899095i</v>
      </c>
      <c r="M635" t="e">
        <f t="shared" si="182"/>
        <v>#DIV/0!</v>
      </c>
      <c r="N635">
        <f t="shared" si="183"/>
        <v>90.0205237461237</v>
      </c>
      <c r="O635">
        <f t="shared" si="184"/>
        <v>69.30862373488182</v>
      </c>
      <c r="P635" s="3">
        <f t="shared" si="185"/>
        <v>69.30862373488182</v>
      </c>
      <c r="Q635" s="3">
        <f t="shared" si="186"/>
        <v>-89.9794762538763</v>
      </c>
      <c r="R635">
        <f t="shared" si="187"/>
        <v>90.0205237461237</v>
      </c>
      <c r="S635">
        <f t="shared" si="188"/>
        <v>9.4078435266287952E-3</v>
      </c>
      <c r="T635">
        <f t="shared" si="171"/>
        <v>69.30862373488182</v>
      </c>
    </row>
    <row r="636" spans="1:20" x14ac:dyDescent="0.25">
      <c r="A636">
        <f t="shared" si="172"/>
        <v>59.335846870789915</v>
      </c>
      <c r="B636">
        <f t="shared" si="189"/>
        <v>9.4435933320299856</v>
      </c>
      <c r="C636" t="str">
        <f t="shared" si="173"/>
        <v>1.04608065435629-2909.26960278408i</v>
      </c>
      <c r="D636" t="str">
        <f t="shared" si="174"/>
        <v>3.47812499941404-1685.32190829739i</v>
      </c>
      <c r="E636" t="str">
        <f t="shared" si="175"/>
        <v>162.469534325152+0.00704848286622588i</v>
      </c>
      <c r="F636" t="str">
        <f t="shared" si="176"/>
        <v>2.42492492487027-15815.708186739i</v>
      </c>
      <c r="G636" t="str">
        <f t="shared" si="177"/>
        <v>0.999999999977467-4.74686774955623E-06i</v>
      </c>
      <c r="H636" t="str">
        <f t="shared" si="178"/>
        <v>1129.41357083786+1.36825126307948i</v>
      </c>
      <c r="I636" t="str">
        <f t="shared" si="179"/>
        <v>68.7730627974503-50390.7781783274i</v>
      </c>
      <c r="K636" t="str">
        <f t="shared" si="180"/>
        <v>0.0106249674148977-0.0000185680762597754i</v>
      </c>
      <c r="L636" t="str">
        <f t="shared" si="181"/>
        <v>0.0000444444444444444-6.07980470112666i</v>
      </c>
      <c r="M636" t="e">
        <f t="shared" si="182"/>
        <v>#DIV/0!</v>
      </c>
      <c r="N636">
        <f t="shared" si="183"/>
        <v>90.020601735873669</v>
      </c>
      <c r="O636">
        <f t="shared" si="184"/>
        <v>69.275679947427392</v>
      </c>
      <c r="P636" s="3">
        <f t="shared" si="185"/>
        <v>69.275679947427392</v>
      </c>
      <c r="Q636" s="3">
        <f t="shared" si="186"/>
        <v>-89.979398264126331</v>
      </c>
      <c r="R636">
        <f t="shared" si="187"/>
        <v>90.020601735873669</v>
      </c>
      <c r="S636">
        <f t="shared" si="188"/>
        <v>9.4435933320299852E-3</v>
      </c>
      <c r="T636">
        <f t="shared" si="171"/>
        <v>69.275679947427392</v>
      </c>
    </row>
    <row r="637" spans="1:20" x14ac:dyDescent="0.25">
      <c r="A637">
        <f t="shared" si="172"/>
        <v>59.561323088898916</v>
      </c>
      <c r="B637">
        <f t="shared" si="189"/>
        <v>9.4794789866916993</v>
      </c>
      <c r="C637" t="str">
        <f t="shared" si="173"/>
        <v>1.04608063414472-2898.25624095604i</v>
      </c>
      <c r="D637" t="str">
        <f t="shared" si="174"/>
        <v>3.47812499940957-1678.94192930977i</v>
      </c>
      <c r="E637" t="str">
        <f t="shared" si="175"/>
        <v>162.469534305076+0.00707526717884835i</v>
      </c>
      <c r="F637" t="str">
        <f t="shared" si="176"/>
        <v>2.42492492486988-15755.8360099887i</v>
      </c>
      <c r="G637" t="str">
        <f t="shared" si="177"/>
        <v>0.999999999977296-4.76490584700373E-06i</v>
      </c>
      <c r="H637" t="str">
        <f t="shared" si="178"/>
        <v>1129.41358459056+1.37345062021645i</v>
      </c>
      <c r="I637" t="str">
        <f t="shared" si="179"/>
        <v>68.7730629957536-50200.0186500666i</v>
      </c>
      <c r="K637" t="str">
        <f t="shared" si="180"/>
        <v>0.0106249671667812-0.0000186386345124885i</v>
      </c>
      <c r="L637" t="str">
        <f t="shared" si="181"/>
        <v>0.0000444444444444444-6.05678890329414i</v>
      </c>
      <c r="M637" t="e">
        <f t="shared" si="182"/>
        <v>#DIV/0!</v>
      </c>
      <c r="N637">
        <f t="shared" si="183"/>
        <v>90.020680021979146</v>
      </c>
      <c r="O637">
        <f t="shared" si="184"/>
        <v>69.24273616027358</v>
      </c>
      <c r="P637" s="3">
        <f t="shared" si="185"/>
        <v>69.24273616027358</v>
      </c>
      <c r="Q637" s="3">
        <f t="shared" si="186"/>
        <v>-89.979319978020854</v>
      </c>
      <c r="R637">
        <f t="shared" si="187"/>
        <v>90.020680021979146</v>
      </c>
      <c r="S637">
        <f t="shared" si="188"/>
        <v>9.4794789866917001E-3</v>
      </c>
      <c r="T637">
        <f t="shared" si="171"/>
        <v>69.24273616027358</v>
      </c>
    </row>
    <row r="638" spans="1:20" x14ac:dyDescent="0.25">
      <c r="A638">
        <f t="shared" si="172"/>
        <v>59.787656116636732</v>
      </c>
      <c r="B638">
        <f t="shared" si="189"/>
        <v>9.5155010068411272</v>
      </c>
      <c r="C638" t="str">
        <f t="shared" si="173"/>
        <v>1.04608061377931-2887.28457151701i</v>
      </c>
      <c r="D638" t="str">
        <f t="shared" si="174"/>
        <v>3.47812499940508-1672.58610246546i</v>
      </c>
      <c r="E638" t="str">
        <f t="shared" si="175"/>
        <v>162.469534284846+0.00710215327274914i</v>
      </c>
      <c r="F638" t="str">
        <f t="shared" si="176"/>
        <v>2.42492492486945-15696.190486229i</v>
      </c>
      <c r="G638" t="str">
        <f t="shared" si="177"/>
        <v>0.999999999977123-4.78301248922152E-06i</v>
      </c>
      <c r="H638" t="str">
        <f t="shared" si="178"/>
        <v>1129.41359844798+1.3786697349373i</v>
      </c>
      <c r="I638" t="str">
        <f t="shared" si="179"/>
        <v>68.7730631955673-50009.9812659275i</v>
      </c>
      <c r="K638" t="str">
        <f t="shared" si="180"/>
        <v>0.0106249669167754-0.0000187094608815602i</v>
      </c>
      <c r="L638" t="str">
        <f t="shared" si="181"/>
        <v>0.0000444444444444444-6.03386023440342i</v>
      </c>
      <c r="M638" t="e">
        <f t="shared" si="182"/>
        <v>#DIV/0!</v>
      </c>
      <c r="N638">
        <f t="shared" si="183"/>
        <v>90.020758605566186</v>
      </c>
      <c r="O638">
        <f t="shared" si="184"/>
        <v>69.209792373422459</v>
      </c>
      <c r="P638" s="3">
        <f t="shared" si="185"/>
        <v>69.209792373422459</v>
      </c>
      <c r="Q638" s="3">
        <f t="shared" si="186"/>
        <v>-89.979241394433814</v>
      </c>
      <c r="R638">
        <f t="shared" si="187"/>
        <v>90.020758605566186</v>
      </c>
      <c r="S638">
        <f t="shared" si="188"/>
        <v>9.5155010068411275E-3</v>
      </c>
      <c r="T638">
        <f t="shared" si="171"/>
        <v>69.209792373422459</v>
      </c>
    </row>
    <row r="639" spans="1:20" x14ac:dyDescent="0.25">
      <c r="A639">
        <f t="shared" si="172"/>
        <v>60.014849209879948</v>
      </c>
      <c r="B639">
        <f t="shared" si="189"/>
        <v>9.5516599106671229</v>
      </c>
      <c r="C639" t="str">
        <f t="shared" si="173"/>
        <v>1.04608059325879-2876.35443663587i</v>
      </c>
      <c r="D639" t="str">
        <f t="shared" si="174"/>
        <v>3.47812499940055-1666.25433633376i</v>
      </c>
      <c r="E639" t="str">
        <f t="shared" si="175"/>
        <v>162.469534264463+0.00712914153470672i</v>
      </c>
      <c r="F639" t="str">
        <f t="shared" si="176"/>
        <v>2.42492492486903-15636.770757439i</v>
      </c>
      <c r="G639" t="str">
        <f t="shared" si="177"/>
        <v>0.999999999976949-4.80118793667973E-06i</v>
      </c>
      <c r="H639" t="str">
        <f t="shared" si="178"/>
        <v>1129.41361241092+1.38390868232115i</v>
      </c>
      <c r="I639" t="str">
        <f t="shared" si="179"/>
        <v>68.7730633969028-49820.6632921586i</v>
      </c>
      <c r="K639" t="str">
        <f t="shared" si="180"/>
        <v>0.0106249666648659-0.0000187805563857756i</v>
      </c>
      <c r="L639" t="str">
        <f t="shared" si="181"/>
        <v>0.0000444444444444444-6.01101836461788i</v>
      </c>
      <c r="M639" t="e">
        <f t="shared" si="182"/>
        <v>#DIV/0!</v>
      </c>
      <c r="N639">
        <f t="shared" si="183"/>
        <v>90.020837487765192</v>
      </c>
      <c r="O639">
        <f t="shared" si="184"/>
        <v>69.176848586876446</v>
      </c>
      <c r="P639" s="3">
        <f t="shared" si="185"/>
        <v>69.176848586876446</v>
      </c>
      <c r="Q639" s="3">
        <f t="shared" si="186"/>
        <v>-89.979162512234808</v>
      </c>
      <c r="R639">
        <f t="shared" si="187"/>
        <v>90.020837487765192</v>
      </c>
      <c r="S639">
        <f t="shared" si="188"/>
        <v>9.5516599106671221E-3</v>
      </c>
      <c r="T639">
        <f t="shared" si="171"/>
        <v>69.176848586876446</v>
      </c>
    </row>
    <row r="640" spans="1:20" x14ac:dyDescent="0.25">
      <c r="A640">
        <f t="shared" si="172"/>
        <v>60.242905636877495</v>
      </c>
      <c r="B640">
        <f t="shared" si="189"/>
        <v>9.5879562183276583</v>
      </c>
      <c r="C640" t="str">
        <f t="shared" si="173"/>
        <v>1.04608057258203-2865.465679079i</v>
      </c>
      <c r="D640" t="str">
        <f t="shared" si="174"/>
        <v>3.47812499939597-1659.9465398301i</v>
      </c>
      <c r="E640" t="str">
        <f t="shared" si="175"/>
        <v>162.469534243924+0.00715623235297056i</v>
      </c>
      <c r="F640" t="str">
        <f t="shared" si="176"/>
        <v>2.42492492486861-15577.575968846i</v>
      </c>
      <c r="G640" t="str">
        <f t="shared" si="177"/>
        <v>0.999999999976773-4.81943245083826E-06i</v>
      </c>
      <c r="H640" t="str">
        <f t="shared" si="178"/>
        <v>1129.41362648016+1.38916753773241i</v>
      </c>
      <c r="I640" t="str">
        <f t="shared" si="179"/>
        <v>68.7730635997708-49632.0620053562i</v>
      </c>
      <c r="K640" t="str">
        <f t="shared" si="180"/>
        <v>0.0106249664110384-0.0000188519220477904i</v>
      </c>
      <c r="L640" t="str">
        <f t="shared" si="181"/>
        <v>0.0000444444444444444-5.98826296534956i</v>
      </c>
      <c r="M640" t="e">
        <f t="shared" si="182"/>
        <v>#DIV/0!</v>
      </c>
      <c r="N640">
        <f t="shared" si="183"/>
        <v>90.020916669710815</v>
      </c>
      <c r="O640">
        <f t="shared" si="184"/>
        <v>69.143904800637983</v>
      </c>
      <c r="P640" s="3">
        <f t="shared" si="185"/>
        <v>69.143904800637983</v>
      </c>
      <c r="Q640" s="3">
        <f t="shared" si="186"/>
        <v>-89.979083330289185</v>
      </c>
      <c r="R640">
        <f t="shared" si="187"/>
        <v>90.020916669710815</v>
      </c>
      <c r="S640">
        <f t="shared" si="188"/>
        <v>9.5879562183276579E-3</v>
      </c>
      <c r="T640">
        <f t="shared" si="171"/>
        <v>69.143904800637983</v>
      </c>
    </row>
    <row r="641" spans="1:20" x14ac:dyDescent="0.25">
      <c r="A641">
        <f t="shared" si="172"/>
        <v>60.471828678297626</v>
      </c>
      <c r="B641">
        <f t="shared" si="189"/>
        <v>9.6243904519573036</v>
      </c>
      <c r="C641" t="str">
        <f t="shared" si="173"/>
        <v>1.04608055174783-2854.61814220789i</v>
      </c>
      <c r="D641" t="str">
        <f t="shared" si="174"/>
        <v>3.47812499939138-1653.66262221469i</v>
      </c>
      <c r="E641" t="str">
        <f t="shared" si="175"/>
        <v>162.469534223228+0.00718342611726212i</v>
      </c>
      <c r="F641" t="str">
        <f t="shared" si="176"/>
        <v>2.42492492486817-15518.6052689132i</v>
      </c>
      <c r="G641" t="str">
        <f t="shared" si="177"/>
        <v>0.999999999976596-4.83774629415059E-06i</v>
      </c>
      <c r="H641" t="str">
        <f t="shared" si="178"/>
        <v>1129.41364065655+1.3944463768219i</v>
      </c>
      <c r="I641" t="str">
        <f t="shared" si="179"/>
        <v>68.7730638041837-49444.1746924298i</v>
      </c>
      <c r="K641" t="str">
        <f t="shared" si="180"/>
        <v>0.0106249661552781-0.0000189235588941456i</v>
      </c>
      <c r="L641" t="str">
        <f t="shared" si="181"/>
        <v>0.0000444444444444444-5.96559370925438i</v>
      </c>
      <c r="M641" t="e">
        <f t="shared" si="182"/>
        <v>#DIV/0!</v>
      </c>
      <c r="N641">
        <f t="shared" si="183"/>
        <v>90.020996152541997</v>
      </c>
      <c r="O641">
        <f t="shared" si="184"/>
        <v>69.110961014709162</v>
      </c>
      <c r="P641" s="3">
        <f t="shared" si="185"/>
        <v>69.110961014709162</v>
      </c>
      <c r="Q641" s="3">
        <f t="shared" si="186"/>
        <v>-89.979003847458003</v>
      </c>
      <c r="R641">
        <f t="shared" si="187"/>
        <v>90.020996152541997</v>
      </c>
      <c r="S641">
        <f t="shared" si="188"/>
        <v>9.6243904519573032E-3</v>
      </c>
      <c r="T641">
        <f t="shared" si="171"/>
        <v>69.110961014709162</v>
      </c>
    </row>
    <row r="642" spans="1:20" x14ac:dyDescent="0.25">
      <c r="A642">
        <f t="shared" si="172"/>
        <v>60.701621627275159</v>
      </c>
      <c r="B642">
        <f t="shared" si="189"/>
        <v>9.6609631356747414</v>
      </c>
      <c r="C642" t="str">
        <f t="shared" si="173"/>
        <v>1.04608053075494-2843.81166997714i</v>
      </c>
      <c r="D642" t="str">
        <f t="shared" si="174"/>
        <v>3.47812499938674-1647.40249309128i</v>
      </c>
      <c r="E642" t="str">
        <f t="shared" si="175"/>
        <v>162.469534202376+0.00721072321879006i</v>
      </c>
      <c r="F642" t="str">
        <f t="shared" si="176"/>
        <v>2.42492492486774-15459.857809327i</v>
      </c>
      <c r="G642" t="str">
        <f t="shared" si="177"/>
        <v>0.999999999976418-4.85612973006749E-06i</v>
      </c>
      <c r="H642" t="str">
        <f t="shared" si="178"/>
        <v>1129.41365494088+1.39974527552795i</v>
      </c>
      <c r="I642" t="str">
        <f t="shared" si="179"/>
        <v>68.7730640101537-49256.9986505552i</v>
      </c>
      <c r="K642" t="str">
        <f t="shared" si="180"/>
        <v>0.0106249658975703-0.0000189954679552825i</v>
      </c>
      <c r="L642" t="str">
        <f t="shared" si="181"/>
        <v>0.0000444444444444444-5.9430102702275i</v>
      </c>
      <c r="M642" t="e">
        <f t="shared" si="182"/>
        <v>#DIV/0!</v>
      </c>
      <c r="N642">
        <f t="shared" si="183"/>
        <v>90.021075937402074</v>
      </c>
      <c r="O642">
        <f t="shared" si="184"/>
        <v>69.078017229092538</v>
      </c>
      <c r="P642" s="3">
        <f t="shared" si="185"/>
        <v>69.078017229092538</v>
      </c>
      <c r="Q642" s="3">
        <f t="shared" si="186"/>
        <v>-89.978924062597926</v>
      </c>
      <c r="R642">
        <f t="shared" si="187"/>
        <v>90.021075937402074</v>
      </c>
      <c r="S642">
        <f t="shared" si="188"/>
        <v>9.6609631356747421E-3</v>
      </c>
      <c r="T642">
        <f t="shared" si="171"/>
        <v>69.078017229092538</v>
      </c>
    </row>
    <row r="643" spans="1:20" x14ac:dyDescent="0.25">
      <c r="A643">
        <f t="shared" si="172"/>
        <v>60.932287789458805</v>
      </c>
      <c r="B643">
        <f t="shared" si="189"/>
        <v>9.6976747955903058</v>
      </c>
      <c r="C643" t="str">
        <f t="shared" si="173"/>
        <v>1.04608050960226-2833.04610693198i</v>
      </c>
      <c r="D643" t="str">
        <f t="shared" si="174"/>
        <v>3.47812499938208-1641.1660624058i</v>
      </c>
      <c r="E643" t="str">
        <f t="shared" si="175"/>
        <v>162.469534181365+0.0072381240502443i</v>
      </c>
      <c r="F643" t="str">
        <f t="shared" si="176"/>
        <v>2.42492492486731-15401.3327449858i</v>
      </c>
      <c r="G643" t="str">
        <f t="shared" si="177"/>
        <v>0.999999999976238-4.87458302304087E-06i</v>
      </c>
      <c r="H643" t="str">
        <f t="shared" si="178"/>
        <v>1129.41366933398+1.40506431007739i</v>
      </c>
      <c r="I643" t="str">
        <f t="shared" si="179"/>
        <v>68.7730642176925-49070.5311871435i</v>
      </c>
      <c r="K643" t="str">
        <f t="shared" si="180"/>
        <v>0.0106249656379002-0.0000190676502655572i</v>
      </c>
      <c r="L643" t="str">
        <f t="shared" si="181"/>
        <v>0.0000444444444444444-5.92051232339859i</v>
      </c>
      <c r="M643" t="e">
        <f t="shared" si="182"/>
        <v>#DIV/0!</v>
      </c>
      <c r="N643">
        <f t="shared" si="183"/>
        <v>90.021156025438671</v>
      </c>
      <c r="O643">
        <f t="shared" si="184"/>
        <v>69.045073443790358</v>
      </c>
      <c r="P643" s="3">
        <f t="shared" si="185"/>
        <v>69.045073443790358</v>
      </c>
      <c r="Q643" s="3">
        <f t="shared" si="186"/>
        <v>-89.978843974561329</v>
      </c>
      <c r="R643">
        <f t="shared" si="187"/>
        <v>90.021156025438671</v>
      </c>
      <c r="S643">
        <f t="shared" si="188"/>
        <v>9.6976747955903053E-3</v>
      </c>
      <c r="T643">
        <f t="shared" si="171"/>
        <v>69.045073443790358</v>
      </c>
    </row>
    <row r="644" spans="1:20" x14ac:dyDescent="0.25">
      <c r="A644">
        <f t="shared" si="172"/>
        <v>61.163830483058753</v>
      </c>
      <c r="B644">
        <f t="shared" si="189"/>
        <v>9.7345259598135492</v>
      </c>
      <c r="C644" t="str">
        <f t="shared" si="173"/>
        <v>1.04608048828852-2822.32129820619i</v>
      </c>
      <c r="D644" t="str">
        <f t="shared" si="174"/>
        <v>3.47812499937737-1634.95324044511i</v>
      </c>
      <c r="E644" t="str">
        <f t="shared" si="175"/>
        <v>162.469534160193+0.00726562900581211i</v>
      </c>
      <c r="F644" t="str">
        <f t="shared" si="176"/>
        <v>2.42492492486687-15343.0292339866i</v>
      </c>
      <c r="G644" t="str">
        <f t="shared" si="177"/>
        <v>0.999999999976058-4.89310643852755E-06i</v>
      </c>
      <c r="H644" t="str">
        <f t="shared" si="178"/>
        <v>1129.41368383667+1.41040355698673i</v>
      </c>
      <c r="I644" t="str">
        <f t="shared" si="179"/>
        <v>68.7730644268099-48884.7696197965i</v>
      </c>
      <c r="K644" t="str">
        <f t="shared" si="180"/>
        <v>0.0106249653762529-0.000019140106863256i</v>
      </c>
      <c r="L644" t="str">
        <f t="shared" si="181"/>
        <v>0.0000444444444444444-5.89809954512711i</v>
      </c>
      <c r="M644" t="e">
        <f t="shared" si="182"/>
        <v>#DIV/0!</v>
      </c>
      <c r="N644">
        <f t="shared" si="183"/>
        <v>90.021236417803806</v>
      </c>
      <c r="O644">
        <f t="shared" si="184"/>
        <v>69.01212965880508</v>
      </c>
      <c r="P644" s="3">
        <f t="shared" si="185"/>
        <v>69.01212965880508</v>
      </c>
      <c r="Q644" s="3">
        <f t="shared" si="186"/>
        <v>-89.978763582196194</v>
      </c>
      <c r="R644">
        <f t="shared" si="187"/>
        <v>90.021236417803806</v>
      </c>
      <c r="S644">
        <f t="shared" si="188"/>
        <v>9.7345259598135489E-3</v>
      </c>
      <c r="T644">
        <f t="shared" si="171"/>
        <v>69.01212965880508</v>
      </c>
    </row>
    <row r="645" spans="1:20" x14ac:dyDescent="0.25">
      <c r="A645">
        <f t="shared" si="172"/>
        <v>61.396253038894372</v>
      </c>
      <c r="B645">
        <f t="shared" si="189"/>
        <v>9.7715171584608402</v>
      </c>
      <c r="C645" t="str">
        <f t="shared" si="173"/>
        <v>1.04608046681246-2811.6370895198i</v>
      </c>
      <c r="D645" t="str">
        <f t="shared" si="174"/>
        <v>3.47812499937262-1628.76393783568i</v>
      </c>
      <c r="E645" t="str">
        <f t="shared" si="175"/>
        <v>162.46953413886+0.00729323848117393i</v>
      </c>
      <c r="F645" t="str">
        <f t="shared" si="176"/>
        <v>2.42492492486642-15284.946437614i</v>
      </c>
      <c r="G645" t="str">
        <f t="shared" si="177"/>
        <v>0.999999999975875-4.91170024299306E-06i</v>
      </c>
      <c r="H645" t="str">
        <f t="shared" si="178"/>
        <v>1129.4136984498+1.4157630930633i</v>
      </c>
      <c r="I645" t="str">
        <f t="shared" si="179"/>
        <v>68.7730646375203-48699.7112762729i</v>
      </c>
      <c r="K645" t="str">
        <f t="shared" si="180"/>
        <v>0.0106249651126133-0.0000192128387906098i</v>
      </c>
      <c r="L645" t="str">
        <f t="shared" si="181"/>
        <v>0.0000444444444444444-5.87577161299773i</v>
      </c>
      <c r="M645" t="e">
        <f t="shared" si="182"/>
        <v>#DIV/0!</v>
      </c>
      <c r="N645">
        <f t="shared" si="183"/>
        <v>90.021317115653829</v>
      </c>
      <c r="O645">
        <f t="shared" si="184"/>
        <v>68.979185874139134</v>
      </c>
      <c r="P645" s="3">
        <f t="shared" si="185"/>
        <v>68.979185874139134</v>
      </c>
      <c r="Q645" s="3">
        <f t="shared" si="186"/>
        <v>-89.978682884346171</v>
      </c>
      <c r="R645">
        <f t="shared" si="187"/>
        <v>90.021317115653829</v>
      </c>
      <c r="S645">
        <f t="shared" si="188"/>
        <v>9.7715171584608403E-3</v>
      </c>
      <c r="T645">
        <f t="shared" si="171"/>
        <v>68.979185874139134</v>
      </c>
    </row>
    <row r="646" spans="1:20" x14ac:dyDescent="0.25">
      <c r="A646">
        <f t="shared" si="172"/>
        <v>61.629558800442169</v>
      </c>
      <c r="B646">
        <f t="shared" si="189"/>
        <v>9.8086489236629912</v>
      </c>
      <c r="C646" t="str">
        <f t="shared" si="173"/>
        <v>1.04608044517296-2800.99332717691i</v>
      </c>
      <c r="D646" t="str">
        <f t="shared" si="174"/>
        <v>3.47812499936786-1622.59806554231i</v>
      </c>
      <c r="E646" t="str">
        <f t="shared" si="175"/>
        <v>162.469534117366+0.00732095287351625i</v>
      </c>
      <c r="F646" t="str">
        <f t="shared" si="176"/>
        <v>2.42492492486597-15227.0835203275i</v>
      </c>
      <c r="G646" t="str">
        <f t="shared" si="177"/>
        <v>0.999999999975691-4.93036470391552E-06i</v>
      </c>
      <c r="H646" t="str">
        <f t="shared" si="178"/>
        <v>1129.41371317419+1.42114299540625i</v>
      </c>
      <c r="I646" t="str">
        <f t="shared" si="179"/>
        <v>68.7730648498351-48515.3534944453i</v>
      </c>
      <c r="K646" t="str">
        <f t="shared" si="180"/>
        <v>0.0106249648469663-0.0000192858470938093i</v>
      </c>
      <c r="L646" t="str">
        <f t="shared" si="181"/>
        <v>0.0000444444444444444-5.85352820581561i</v>
      </c>
      <c r="M646" t="e">
        <f t="shared" si="182"/>
        <v>#DIV/0!</v>
      </c>
      <c r="N646">
        <f t="shared" si="183"/>
        <v>90.021398120149541</v>
      </c>
      <c r="O646">
        <f t="shared" si="184"/>
        <v>68.946242089795021</v>
      </c>
      <c r="P646" s="3">
        <f t="shared" si="185"/>
        <v>68.946242089795021</v>
      </c>
      <c r="Q646" s="3">
        <f t="shared" si="186"/>
        <v>-89.978601879850459</v>
      </c>
      <c r="R646">
        <f t="shared" si="187"/>
        <v>90.021398120149541</v>
      </c>
      <c r="S646">
        <f t="shared" si="188"/>
        <v>9.8086489236629913E-3</v>
      </c>
      <c r="T646">
        <f t="shared" si="171"/>
        <v>68.946242089795021</v>
      </c>
    </row>
    <row r="647" spans="1:20" x14ac:dyDescent="0.25">
      <c r="A647">
        <f t="shared" si="172"/>
        <v>61.863751123883851</v>
      </c>
      <c r="B647">
        <f t="shared" si="189"/>
        <v>9.8459217895729108</v>
      </c>
      <c r="C647" t="str">
        <f t="shared" si="173"/>
        <v>1.04608042336862-2790.38985806339i</v>
      </c>
      <c r="D647" t="str">
        <f t="shared" si="174"/>
        <v>3.47812499936304-1616.45553486686i</v>
      </c>
      <c r="E647" t="str">
        <f t="shared" si="175"/>
        <v>162.469534095707+0.0073487725815335i</v>
      </c>
      <c r="F647" t="str">
        <f t="shared" si="176"/>
        <v>2.42492492486553-15169.4396497495i</v>
      </c>
      <c r="G647" t="str">
        <f t="shared" si="177"/>
        <v>0.999999999975506-4.94910008978949E-06i</v>
      </c>
      <c r="H647" t="str">
        <f t="shared" si="178"/>
        <v>1129.41372801069+1.42654334140771i</v>
      </c>
      <c r="I647" t="str">
        <f t="shared" si="179"/>
        <v>68.7730650637654-48331.6936222651i</v>
      </c>
      <c r="K647" t="str">
        <f t="shared" si="180"/>
        <v>0.0106249645792966-0.0000193591328230201i</v>
      </c>
      <c r="L647" t="str">
        <f t="shared" si="181"/>
        <v>0.0000444444444444444-5.83136900360194i</v>
      </c>
      <c r="M647" t="e">
        <f t="shared" si="182"/>
        <v>#DIV/0!</v>
      </c>
      <c r="N647">
        <f t="shared" si="183"/>
        <v>90.021479432456104</v>
      </c>
      <c r="O647">
        <f t="shared" si="184"/>
        <v>68.913298305775101</v>
      </c>
      <c r="P647" s="3">
        <f t="shared" si="185"/>
        <v>68.913298305775101</v>
      </c>
      <c r="Q647" s="3">
        <f t="shared" si="186"/>
        <v>-89.978520567543896</v>
      </c>
      <c r="R647">
        <f t="shared" si="187"/>
        <v>90.021479432456104</v>
      </c>
      <c r="S647">
        <f t="shared" si="188"/>
        <v>9.8459217895729111E-3</v>
      </c>
      <c r="T647">
        <f t="shared" si="171"/>
        <v>68.913298305775101</v>
      </c>
    </row>
    <row r="648" spans="1:20" x14ac:dyDescent="0.25">
      <c r="A648">
        <f t="shared" si="172"/>
        <v>62.098833378154609</v>
      </c>
      <c r="B648">
        <f t="shared" si="189"/>
        <v>9.8833362923732881</v>
      </c>
      <c r="C648" t="str">
        <f t="shared" si="173"/>
        <v>1.0460804013982-2779.82652964473i</v>
      </c>
      <c r="D648" t="str">
        <f t="shared" si="174"/>
        <v>3.47812499935819-1610.33625744696i</v>
      </c>
      <c r="E648" t="str">
        <f t="shared" si="175"/>
        <v>162.469534073883+0.00737669800544053i</v>
      </c>
      <c r="F648" t="str">
        <f t="shared" si="176"/>
        <v>2.42492492486509-15112.0139966536i</v>
      </c>
      <c r="G648" t="str">
        <f t="shared" si="177"/>
        <v>0.99999999997532-4.96790667012976E-06i</v>
      </c>
      <c r="H648" t="str">
        <f t="shared" si="178"/>
        <v>1129.41374296018+1.43196420875401i</v>
      </c>
      <c r="I648" t="str">
        <f t="shared" si="179"/>
        <v>68.7730652793275-48148.7290177246i</v>
      </c>
      <c r="K648" t="str">
        <f t="shared" si="180"/>
        <v>0.0106249643095886-0.0000194326970323977i</v>
      </c>
      <c r="L648" t="str">
        <f t="shared" si="181"/>
        <v>0.0000444444444444444-5.80929368758908i</v>
      </c>
      <c r="M648" t="e">
        <f t="shared" si="182"/>
        <v>#DIV/0!</v>
      </c>
      <c r="N648">
        <f t="shared" si="183"/>
        <v>90.021561053743142</v>
      </c>
      <c r="O648">
        <f t="shared" si="184"/>
        <v>68.880354522081703</v>
      </c>
      <c r="P648" s="3">
        <f t="shared" si="185"/>
        <v>68.880354522081703</v>
      </c>
      <c r="Q648" s="3">
        <f t="shared" si="186"/>
        <v>-89.978438946256858</v>
      </c>
      <c r="R648">
        <f t="shared" si="187"/>
        <v>90.021561053743142</v>
      </c>
      <c r="S648">
        <f t="shared" si="188"/>
        <v>9.8833362923732883E-3</v>
      </c>
      <c r="T648">
        <f t="shared" si="171"/>
        <v>68.880354522081703</v>
      </c>
    </row>
    <row r="649" spans="1:20" x14ac:dyDescent="0.25">
      <c r="A649">
        <f t="shared" si="172"/>
        <v>62.3348089449916</v>
      </c>
      <c r="B649">
        <f t="shared" si="189"/>
        <v>9.9208929702843065</v>
      </c>
      <c r="C649" t="str">
        <f t="shared" si="173"/>
        <v>1.04608037926059-2769.303189964i</v>
      </c>
      <c r="D649" t="str">
        <f t="shared" si="174"/>
        <v>3.47812499935331-1604.24014525476i</v>
      </c>
      <c r="E649" t="str">
        <f t="shared" si="175"/>
        <v>162.469534051893+0.00740472954696489i</v>
      </c>
      <c r="F649" t="str">
        <f t="shared" si="176"/>
        <v>2.42492492486462-15054.8057349525i</v>
      </c>
      <c r="G649" t="str">
        <f t="shared" si="177"/>
        <v>0.999999999975132-4.98678471547532E-06i</v>
      </c>
      <c r="H649" t="str">
        <f t="shared" si="178"/>
        <v>1129.41375802349+1.43740567542647i</v>
      </c>
      <c r="I649" t="str">
        <f t="shared" si="179"/>
        <v>68.7730654965278-47966.4570488151i</v>
      </c>
      <c r="K649" t="str">
        <f t="shared" si="180"/>
        <v>0.0106249640378271-0.0000195065407801023i</v>
      </c>
      <c r="L649" t="str">
        <f t="shared" si="181"/>
        <v>0.0000444444444444444-5.78730194021627i</v>
      </c>
      <c r="M649" t="e">
        <f t="shared" si="182"/>
        <v>#DIV/0!</v>
      </c>
      <c r="N649">
        <f t="shared" si="183"/>
        <v>90.021642985184712</v>
      </c>
      <c r="O649">
        <f t="shared" si="184"/>
        <v>68.847410738717585</v>
      </c>
      <c r="P649" s="3">
        <f t="shared" si="185"/>
        <v>68.847410738717585</v>
      </c>
      <c r="Q649" s="3">
        <f t="shared" si="186"/>
        <v>-89.978357014815288</v>
      </c>
      <c r="R649">
        <f t="shared" si="187"/>
        <v>90.021642985184712</v>
      </c>
      <c r="S649">
        <f t="shared" si="188"/>
        <v>9.9208929702843066E-3</v>
      </c>
      <c r="T649">
        <f t="shared" si="171"/>
        <v>68.847410738717585</v>
      </c>
    </row>
    <row r="650" spans="1:20" x14ac:dyDescent="0.25">
      <c r="A650">
        <f t="shared" si="172"/>
        <v>62.571681218982569</v>
      </c>
      <c r="B650">
        <f t="shared" si="189"/>
        <v>9.9585923635713876</v>
      </c>
      <c r="C650" t="str">
        <f t="shared" si="173"/>
        <v>1.04608035695433-2758.81968763935i</v>
      </c>
      <c r="D650" t="str">
        <f t="shared" si="174"/>
        <v>3.47812499934837-1598.16711059562i</v>
      </c>
      <c r="E650" t="str">
        <f t="shared" si="175"/>
        <v>162.469534029736+0.00743286760936723i</v>
      </c>
      <c r="F650" t="str">
        <f t="shared" si="176"/>
        <v>2.42492492486417-14997.8140416861i</v>
      </c>
      <c r="G650" t="str">
        <f t="shared" si="177"/>
        <v>0.999999999974943-5.00573449739318E-06i</v>
      </c>
      <c r="H650" t="str">
        <f t="shared" si="178"/>
        <v>1129.41377320151+1.442867819703i</v>
      </c>
      <c r="I650" t="str">
        <f t="shared" si="179"/>
        <v>68.7730657153843-47784.875093494i</v>
      </c>
      <c r="K650" t="str">
        <f t="shared" si="180"/>
        <v>0.0106249637639962-0.000019580665128315i</v>
      </c>
      <c r="L650" t="str">
        <f t="shared" si="181"/>
        <v>0.0000444444444444444-5.76539344512479i</v>
      </c>
      <c r="M650" t="e">
        <f t="shared" si="182"/>
        <v>#DIV/0!</v>
      </c>
      <c r="N650">
        <f t="shared" si="183"/>
        <v>90.021725227959294</v>
      </c>
      <c r="O650">
        <f t="shared" si="184"/>
        <v>68.814466955685049</v>
      </c>
      <c r="P650" s="3">
        <f t="shared" si="185"/>
        <v>68.814466955685049</v>
      </c>
      <c r="Q650" s="3">
        <f t="shared" si="186"/>
        <v>-89.978274772040706</v>
      </c>
      <c r="R650">
        <f t="shared" si="187"/>
        <v>90.021725227959294</v>
      </c>
      <c r="S650">
        <f t="shared" si="188"/>
        <v>9.958592363571387E-3</v>
      </c>
      <c r="T650">
        <f t="shared" si="171"/>
        <v>68.814466955685049</v>
      </c>
    </row>
    <row r="651" spans="1:20" x14ac:dyDescent="0.25">
      <c r="A651">
        <f t="shared" si="172"/>
        <v>62.809453607614707</v>
      </c>
      <c r="B651">
        <f t="shared" si="189"/>
        <v>9.9964350145529597</v>
      </c>
      <c r="C651" t="str">
        <f t="shared" si="173"/>
        <v>1.04608033447825-2748.37587186215i</v>
      </c>
      <c r="D651" t="str">
        <f t="shared" si="174"/>
        <v>3.47812499934341-1592.11706610692i</v>
      </c>
      <c r="E651" t="str">
        <f t="shared" si="175"/>
        <v>162.469534007411+0.00746111259743658i</v>
      </c>
      <c r="F651" t="str">
        <f t="shared" si="176"/>
        <v>2.4249249248637-14941.0380970099i</v>
      </c>
      <c r="G651" t="str">
        <f t="shared" si="177"/>
        <v>0.999999999974752-5.02475628848231E-06i</v>
      </c>
      <c r="H651" t="str">
        <f t="shared" si="178"/>
        <v>1129.41378849509+1.44835072015875i</v>
      </c>
      <c r="I651" t="str">
        <f t="shared" si="179"/>
        <v>68.7730659359057-47603.9805396434i</v>
      </c>
      <c r="K651" t="str">
        <f t="shared" si="180"/>
        <v>0.0106249634880803-0.0000196550711432519i</v>
      </c>
      <c r="L651" t="str">
        <f t="shared" si="181"/>
        <v>0.0000444444444444444-5.74356788715362i</v>
      </c>
      <c r="M651" t="e">
        <f t="shared" si="182"/>
        <v>#DIV/0!</v>
      </c>
      <c r="N651">
        <f t="shared" si="183"/>
        <v>90.02180778324994</v>
      </c>
      <c r="O651">
        <f t="shared" si="184"/>
        <v>68.781523172986809</v>
      </c>
      <c r="P651" s="3">
        <f t="shared" si="185"/>
        <v>68.781523172986809</v>
      </c>
      <c r="Q651" s="3">
        <f t="shared" si="186"/>
        <v>-89.97819221675006</v>
      </c>
      <c r="R651">
        <f t="shared" si="187"/>
        <v>90.02180778324994</v>
      </c>
      <c r="S651">
        <f t="shared" si="188"/>
        <v>9.9964350145529592E-3</v>
      </c>
      <c r="T651">
        <f t="shared" si="171"/>
        <v>68.781523172986809</v>
      </c>
    </row>
    <row r="652" spans="1:20" x14ac:dyDescent="0.25">
      <c r="A652">
        <f t="shared" si="172"/>
        <v>63.048129531323646</v>
      </c>
      <c r="B652">
        <f t="shared" si="189"/>
        <v>10.034421467608261</v>
      </c>
      <c r="C652" t="str">
        <f t="shared" si="173"/>
        <v>1.04608031183106-2737.9715923945i</v>
      </c>
      <c r="D652" t="str">
        <f t="shared" si="174"/>
        <v>3.47812499933842-1586.08992475672i</v>
      </c>
      <c r="E652" t="str">
        <f t="shared" si="175"/>
        <v>162.469533984914+0.00748946491750538i</v>
      </c>
      <c r="F652" t="str">
        <f t="shared" si="176"/>
        <v>2.42492492486323-14884.4770841828i</v>
      </c>
      <c r="G652" t="str">
        <f t="shared" si="177"/>
        <v>0.99999999997456-5.04385036237757E-06i</v>
      </c>
      <c r="H652" t="str">
        <f t="shared" si="178"/>
        <v>1129.41380390514+1.45385445566762i</v>
      </c>
      <c r="I652" t="str">
        <f t="shared" si="179"/>
        <v>68.7730661581074-47423.7707850355i</v>
      </c>
      <c r="K652" t="str">
        <f t="shared" si="180"/>
        <v>0.0106249632100634-0.0000197297598951802i</v>
      </c>
      <c r="L652" t="str">
        <f t="shared" si="181"/>
        <v>0.0000444444444444444-5.72182495233475i</v>
      </c>
      <c r="M652" t="e">
        <f t="shared" si="182"/>
        <v>#DIV/0!</v>
      </c>
      <c r="N652">
        <f t="shared" si="183"/>
        <v>90.021890652244096</v>
      </c>
      <c r="O652">
        <f t="shared" si="184"/>
        <v>68.748579390625096</v>
      </c>
      <c r="P652" s="3">
        <f t="shared" si="185"/>
        <v>68.748579390625096</v>
      </c>
      <c r="Q652" s="3">
        <f t="shared" si="186"/>
        <v>-89.978109347755904</v>
      </c>
      <c r="R652">
        <f t="shared" si="187"/>
        <v>90.021890652244096</v>
      </c>
      <c r="S652">
        <f t="shared" si="188"/>
        <v>1.0034421467608261E-2</v>
      </c>
      <c r="T652">
        <f t="shared" si="171"/>
        <v>68.748579390625096</v>
      </c>
    </row>
    <row r="653" spans="1:20" x14ac:dyDescent="0.25">
      <c r="A653">
        <f t="shared" si="172"/>
        <v>63.287712423542686</v>
      </c>
      <c r="B653">
        <f t="shared" si="189"/>
        <v>10.072552269185174</v>
      </c>
      <c r="C653" t="str">
        <f t="shared" si="173"/>
        <v>1.04608028901136-2727.60669956745i</v>
      </c>
      <c r="D653" t="str">
        <f t="shared" si="174"/>
        <v>3.47812499933337-1580.08559984258i</v>
      </c>
      <c r="E653" t="str">
        <f t="shared" si="175"/>
        <v>162.469533962247+0.00751792497744512i</v>
      </c>
      <c r="F653" t="str">
        <f t="shared" si="176"/>
        <v>2.42492492486277-14828.1301895556i</v>
      </c>
      <c r="G653" t="str">
        <f t="shared" si="177"/>
        <v>0.999999999974366-5.06301699375362E-06i</v>
      </c>
      <c r="H653" t="str">
        <f t="shared" si="178"/>
        <v>1129.41381943252+1.45937910540315i</v>
      </c>
      <c r="I653" t="str">
        <f t="shared" si="179"/>
        <v>68.7730663820009-47244.2432372912i</v>
      </c>
      <c r="K653" t="str">
        <f t="shared" si="180"/>
        <v>0.0106249629299296-0.0000198047324584336i</v>
      </c>
      <c r="L653" t="str">
        <f t="shared" si="181"/>
        <v>0.0000444444444444444-5.70016432788878i</v>
      </c>
      <c r="M653" t="e">
        <f t="shared" si="182"/>
        <v>#DIV/0!</v>
      </c>
      <c r="N653">
        <f t="shared" si="183"/>
        <v>90.021973836133753</v>
      </c>
      <c r="O653">
        <f t="shared" si="184"/>
        <v>68.71563560860281</v>
      </c>
      <c r="P653" s="3">
        <f t="shared" si="185"/>
        <v>68.71563560860281</v>
      </c>
      <c r="Q653" s="3">
        <f t="shared" si="186"/>
        <v>-89.978026163866247</v>
      </c>
      <c r="R653">
        <f t="shared" si="187"/>
        <v>90.021973836133753</v>
      </c>
      <c r="S653">
        <f t="shared" si="188"/>
        <v>1.0072552269185174E-2</v>
      </c>
      <c r="T653">
        <f t="shared" si="171"/>
        <v>68.71563560860281</v>
      </c>
    </row>
    <row r="654" spans="1:20" x14ac:dyDescent="0.25">
      <c r="A654">
        <f t="shared" si="172"/>
        <v>63.528205730752148</v>
      </c>
      <c r="B654">
        <f t="shared" si="189"/>
        <v>10.110827967808078</v>
      </c>
      <c r="C654" t="str">
        <f t="shared" si="173"/>
        <v>1.04608026601795-2717.28104427851i</v>
      </c>
      <c r="D654" t="str">
        <f t="shared" si="174"/>
        <v>3.47812499932831-1574.10400499027i</v>
      </c>
      <c r="E654" t="str">
        <f t="shared" si="175"/>
        <v>162.469533939408+0.00754649318667796i</v>
      </c>
      <c r="F654" t="str">
        <f t="shared" si="176"/>
        <v>2.4249249248623-14771.9966025594i</v>
      </c>
      <c r="G654" t="str">
        <f t="shared" si="177"/>
        <v>0.999999999974171-0.0000050822564583289i</v>
      </c>
      <c r="H654" t="str">
        <f t="shared" si="178"/>
        <v>1129.41383507813+1.46492474883975i</v>
      </c>
      <c r="I654" t="str">
        <f t="shared" si="179"/>
        <v>68.773066607599-47065.3953138469i</v>
      </c>
      <c r="K654" t="str">
        <f t="shared" si="180"/>
        <v>0.0106249626476628-0.000019879989911427i</v>
      </c>
      <c r="L654" t="str">
        <f t="shared" si="181"/>
        <v>0.0000444444444444444-5.67858570222033i</v>
      </c>
      <c r="M654" t="e">
        <f t="shared" si="182"/>
        <v>#DIV/0!</v>
      </c>
      <c r="N654">
        <f t="shared" si="183"/>
        <v>90.022057336115452</v>
      </c>
      <c r="O654">
        <f t="shared" si="184"/>
        <v>68.682691826922436</v>
      </c>
      <c r="P654" s="3">
        <f t="shared" si="185"/>
        <v>68.682691826922436</v>
      </c>
      <c r="Q654" s="3">
        <f t="shared" si="186"/>
        <v>-89.977942663884548</v>
      </c>
      <c r="R654">
        <f t="shared" si="187"/>
        <v>90.022057336115452</v>
      </c>
      <c r="S654">
        <f t="shared" si="188"/>
        <v>1.0110827967808078E-2</v>
      </c>
      <c r="T654">
        <f t="shared" si="171"/>
        <v>68.682691826922436</v>
      </c>
    </row>
    <row r="655" spans="1:20" x14ac:dyDescent="0.25">
      <c r="A655">
        <f t="shared" si="172"/>
        <v>63.769612912529006</v>
      </c>
      <c r="B655">
        <f t="shared" si="189"/>
        <v>10.149249114085748</v>
      </c>
      <c r="C655" t="str">
        <f t="shared" si="173"/>
        <v>1.04608024284953-2706.99447798962i</v>
      </c>
      <c r="D655" t="str">
        <f t="shared" si="174"/>
        <v>3.4781249993232-1568.14505415253i</v>
      </c>
      <c r="E655" t="str">
        <f t="shared" si="175"/>
        <v>162.469533916394+0.00757516995618802i</v>
      </c>
      <c r="F655" t="str">
        <f t="shared" si="176"/>
        <v>2.42492492486181-14716.0755156936i</v>
      </c>
      <c r="G655" t="str">
        <f t="shared" si="177"/>
        <v>0.999999999973974-5.10156903286955E-06i</v>
      </c>
      <c r="H655" t="str">
        <f t="shared" si="178"/>
        <v>1129.41385084287+1.47049146575385i</v>
      </c>
      <c r="I655" t="str">
        <f t="shared" si="179"/>
        <v>68.773066834914-46887.224441915i</v>
      </c>
      <c r="K655" t="str">
        <f t="shared" si="180"/>
        <v>0.0106249623632467-0.0000199555333366727i</v>
      </c>
      <c r="L655" t="str">
        <f t="shared" si="181"/>
        <v>0.0000444444444444444-5.65708876491367i</v>
      </c>
      <c r="M655" t="e">
        <f t="shared" si="182"/>
        <v>#DIV/0!</v>
      </c>
      <c r="N655">
        <f t="shared" si="183"/>
        <v>90.02214115339028</v>
      </c>
      <c r="O655">
        <f t="shared" si="184"/>
        <v>68.649748045586449</v>
      </c>
      <c r="P655" s="3">
        <f t="shared" si="185"/>
        <v>68.649748045586449</v>
      </c>
      <c r="Q655" s="3">
        <f t="shared" si="186"/>
        <v>-89.97785884660972</v>
      </c>
      <c r="R655">
        <f t="shared" si="187"/>
        <v>90.02214115339028</v>
      </c>
      <c r="S655">
        <f t="shared" si="188"/>
        <v>1.0149249114085749E-2</v>
      </c>
      <c r="T655">
        <f t="shared" si="171"/>
        <v>68.649748045586449</v>
      </c>
    </row>
    <row r="656" spans="1:20" x14ac:dyDescent="0.25">
      <c r="A656">
        <f t="shared" si="172"/>
        <v>64.011937441596615</v>
      </c>
      <c r="B656">
        <f t="shared" si="189"/>
        <v>10.187816260719273</v>
      </c>
      <c r="C656" t="str">
        <f t="shared" si="173"/>
        <v>1.04608021950457-2696.7468527251i</v>
      </c>
      <c r="D656" t="str">
        <f t="shared" si="174"/>
        <v>3.47812499931803-1562.20866160786i</v>
      </c>
      <c r="E656" t="str">
        <f t="shared" si="175"/>
        <v>162.469533893205+0.00760395569851266i</v>
      </c>
      <c r="F656" t="str">
        <f t="shared" si="176"/>
        <v>2.42492492486133-14660.3661245147i</v>
      </c>
      <c r="G656" t="str">
        <f t="shared" si="177"/>
        <v>0.999999999973776-5.12095499519344E-06i</v>
      </c>
      <c r="H656" t="str">
        <f t="shared" si="178"/>
        <v>1129.41386672766+1.47607933622507i</v>
      </c>
      <c r="I656" t="str">
        <f t="shared" si="179"/>
        <v>68.7730670639612-46709.7280584485i</v>
      </c>
      <c r="K656" t="str">
        <f t="shared" si="180"/>
        <v>0.0106249620766649-0.0000200313638207961i</v>
      </c>
      <c r="L656" t="str">
        <f t="shared" si="181"/>
        <v>0.0000444444444444444-5.63567320672809i</v>
      </c>
      <c r="M656" t="e">
        <f t="shared" si="182"/>
        <v>#DIV/0!</v>
      </c>
      <c r="N656">
        <f t="shared" si="183"/>
        <v>90.022225289163856</v>
      </c>
      <c r="O656">
        <f t="shared" si="184"/>
        <v>68.616804264597576</v>
      </c>
      <c r="P656" s="3">
        <f t="shared" si="185"/>
        <v>68.616804264597576</v>
      </c>
      <c r="Q656" s="3">
        <f t="shared" si="186"/>
        <v>-89.977774710836144</v>
      </c>
      <c r="R656">
        <f t="shared" si="187"/>
        <v>90.022225289163856</v>
      </c>
      <c r="S656">
        <f t="shared" si="188"/>
        <v>1.0187816260719273E-2</v>
      </c>
      <c r="T656">
        <f t="shared" si="171"/>
        <v>68.616804264597576</v>
      </c>
    </row>
    <row r="657" spans="1:20" x14ac:dyDescent="0.25">
      <c r="A657">
        <f t="shared" si="172"/>
        <v>64.255182803874675</v>
      </c>
      <c r="B657">
        <f t="shared" si="189"/>
        <v>10.226529962510007</v>
      </c>
      <c r="C657" t="str">
        <f t="shared" si="173"/>
        <v>1.04608019598188-2686.53802106941i</v>
      </c>
      <c r="D657" t="str">
        <f t="shared" si="174"/>
        <v>3.47812499931283-1556.29474195926i</v>
      </c>
      <c r="E657" t="str">
        <f t="shared" si="175"/>
        <v>162.469533869838+0.0076328508277622i</v>
      </c>
      <c r="F657" t="str">
        <f t="shared" si="176"/>
        <v>2.42492492486085-14604.8676276242i</v>
      </c>
      <c r="G657" t="str">
        <f t="shared" si="177"/>
        <v>0.999999999973576-5.14041462417414E-06i</v>
      </c>
      <c r="H657" t="str">
        <f t="shared" si="178"/>
        <v>1129.41388273339+1.48168844063728i</v>
      </c>
      <c r="I657" t="str">
        <f t="shared" si="179"/>
        <v>68.7730672947517-46532.9036101007i</v>
      </c>
      <c r="K657" t="str">
        <f t="shared" si="180"/>
        <v>0.010624961787901-0.0000201074824545505i</v>
      </c>
      <c r="L657" t="str">
        <f t="shared" si="181"/>
        <v>0.0000444444444444444-5.61433871959362i</v>
      </c>
      <c r="M657" t="e">
        <f t="shared" si="182"/>
        <v>#DIV/0!</v>
      </c>
      <c r="N657">
        <f t="shared" si="183"/>
        <v>90.022309744646392</v>
      </c>
      <c r="O657">
        <f t="shared" si="184"/>
        <v>68.583860483958404</v>
      </c>
      <c r="P657" s="3">
        <f t="shared" si="185"/>
        <v>68.583860483958404</v>
      </c>
      <c r="Q657" s="3">
        <f t="shared" si="186"/>
        <v>-89.977690255353608</v>
      </c>
      <c r="R657">
        <f t="shared" si="187"/>
        <v>90.022309744646392</v>
      </c>
      <c r="S657">
        <f t="shared" si="188"/>
        <v>1.0226529962510007E-2</v>
      </c>
      <c r="T657">
        <f t="shared" si="171"/>
        <v>68.583860483958404</v>
      </c>
    </row>
    <row r="658" spans="1:20" x14ac:dyDescent="0.25">
      <c r="A658">
        <f t="shared" si="172"/>
        <v>64.499352498529404</v>
      </c>
      <c r="B658">
        <f t="shared" si="189"/>
        <v>10.265390776367544</v>
      </c>
      <c r="C658" t="str">
        <f t="shared" si="173"/>
        <v>1.04608017228006-2676.36783616509i</v>
      </c>
      <c r="D658" t="str">
        <f t="shared" si="174"/>
        <v>3.47812499930761-1550.40321013301i</v>
      </c>
      <c r="E658" t="str">
        <f t="shared" si="175"/>
        <v>162.469533846294+0.00766185575961922i</v>
      </c>
      <c r="F658" t="str">
        <f t="shared" si="176"/>
        <v>2.42492492486035-14549.5792266578i</v>
      </c>
      <c r="G658" t="str">
        <f t="shared" si="177"/>
        <v>0.999999999973375-5.15994819974497E-06i</v>
      </c>
      <c r="H658" t="str">
        <f t="shared" si="178"/>
        <v>1129.41389886101+1.48731885967986i</v>
      </c>
      <c r="I658" t="str">
        <f t="shared" si="179"/>
        <v>68.7730675273008-46356.7485531944i</v>
      </c>
      <c r="K658" t="str">
        <f t="shared" si="180"/>
        <v>0.0106249614969383-0.0000201838903328336i</v>
      </c>
      <c r="L658" t="str">
        <f t="shared" si="181"/>
        <v>0.0000444444444444444-5.59308499660651i</v>
      </c>
      <c r="M658" t="e">
        <f t="shared" si="182"/>
        <v>#DIV/0!</v>
      </c>
      <c r="N658">
        <f t="shared" si="183"/>
        <v>90.022394521052703</v>
      </c>
      <c r="O658">
        <f t="shared" si="184"/>
        <v>68.550916703671646</v>
      </c>
      <c r="P658" s="3">
        <f t="shared" si="185"/>
        <v>68.550916703671646</v>
      </c>
      <c r="Q658" s="3">
        <f t="shared" si="186"/>
        <v>-89.977605478947297</v>
      </c>
      <c r="R658">
        <f t="shared" si="187"/>
        <v>90.022394521052703</v>
      </c>
      <c r="S658">
        <f t="shared" si="188"/>
        <v>1.0265390776367544E-2</v>
      </c>
      <c r="T658">
        <f t="shared" si="171"/>
        <v>68.550916703671646</v>
      </c>
    </row>
    <row r="659" spans="1:20" x14ac:dyDescent="0.25">
      <c r="A659">
        <f t="shared" si="172"/>
        <v>64.744450038023814</v>
      </c>
      <c r="B659">
        <f t="shared" si="189"/>
        <v>10.304399261317741</v>
      </c>
      <c r="C659" t="str">
        <f t="shared" si="173"/>
        <v>1.04608014839787-2666.23615171064i</v>
      </c>
      <c r="D659" t="str">
        <f t="shared" si="174"/>
        <v>3.47812499930233-1544.53398137744i</v>
      </c>
      <c r="E659" t="str">
        <f t="shared" si="175"/>
        <v>162.469533822573+0.00769097091134854i</v>
      </c>
      <c r="F659" t="str">
        <f t="shared" si="176"/>
        <v>2.42492492485986-14494.5001262733i</v>
      </c>
      <c r="G659" t="str">
        <f t="shared" si="177"/>
        <v>0.999999999973172-5.17955600290295E-06i</v>
      </c>
      <c r="H659" t="str">
        <f t="shared" si="178"/>
        <v>1129.41391511143+1.49297067434872i</v>
      </c>
      <c r="I659" t="str">
        <f t="shared" si="179"/>
        <v>68.7730677616191-46181.2603536792i</v>
      </c>
      <c r="K659" t="str">
        <f t="shared" si="180"/>
        <v>0.0106249612037601-0.0000202605885547023i</v>
      </c>
      <c r="L659" t="str">
        <f t="shared" si="181"/>
        <v>0.0000444444444444444-5.57191173202484i</v>
      </c>
      <c r="M659" t="e">
        <f t="shared" si="182"/>
        <v>#DIV/0!</v>
      </c>
      <c r="N659">
        <f t="shared" si="183"/>
        <v>90.022479619602251</v>
      </c>
      <c r="O659">
        <f t="shared" si="184"/>
        <v>68.517972923740075</v>
      </c>
      <c r="P659" s="3">
        <f t="shared" si="185"/>
        <v>68.517972923740075</v>
      </c>
      <c r="Q659" s="3">
        <f t="shared" si="186"/>
        <v>-89.977520380397749</v>
      </c>
      <c r="R659">
        <f t="shared" si="187"/>
        <v>90.022479619602251</v>
      </c>
      <c r="S659">
        <f t="shared" si="188"/>
        <v>1.0304399261317741E-2</v>
      </c>
      <c r="T659">
        <f t="shared" si="171"/>
        <v>68.517972923740075</v>
      </c>
    </row>
    <row r="660" spans="1:20" x14ac:dyDescent="0.25">
      <c r="A660">
        <f t="shared" si="172"/>
        <v>64.990478948168303</v>
      </c>
      <c r="B660">
        <f t="shared" si="189"/>
        <v>10.343555978510748</v>
      </c>
      <c r="C660" t="str">
        <f t="shared" si="173"/>
        <v>1.04608012433376-2656.14282195833i</v>
      </c>
      <c r="D660" t="str">
        <f t="shared" si="174"/>
        <v>3.47812499929702-1538.68697126174i</v>
      </c>
      <c r="E660" t="str">
        <f t="shared" si="175"/>
        <v>162.469533798668+0.0077201967017958i</v>
      </c>
      <c r="F660" t="str">
        <f t="shared" si="176"/>
        <v>2.42492492485936-14439.6295341392i</v>
      </c>
      <c r="G660" t="str">
        <f t="shared" si="177"/>
        <v>0.999999999972968-5.19923831571291E-06i</v>
      </c>
      <c r="H660" t="str">
        <f t="shared" si="178"/>
        <v>1129.41393148558+1.49864396594769i</v>
      </c>
      <c r="I660" t="str">
        <f t="shared" si="179"/>
        <v>68.7730679977217-46006.4364870979i</v>
      </c>
      <c r="K660" t="str">
        <f t="shared" si="180"/>
        <v>0.0106249609083496-0.0000203375782233901i</v>
      </c>
      <c r="L660" t="str">
        <f t="shared" si="181"/>
        <v>0.0000444444444444444-5.55081862126402i</v>
      </c>
      <c r="M660" t="e">
        <f t="shared" si="182"/>
        <v>#DIV/0!</v>
      </c>
      <c r="N660">
        <f t="shared" si="183"/>
        <v>90.022565041519059</v>
      </c>
      <c r="O660">
        <f t="shared" si="184"/>
        <v>68.485029144166205</v>
      </c>
      <c r="P660" s="3">
        <f t="shared" si="185"/>
        <v>68.485029144166205</v>
      </c>
      <c r="Q660" s="3">
        <f t="shared" si="186"/>
        <v>-89.977434958480941</v>
      </c>
      <c r="R660">
        <f t="shared" si="187"/>
        <v>90.022565041519059</v>
      </c>
      <c r="S660">
        <f t="shared" si="188"/>
        <v>1.0343555978510749E-2</v>
      </c>
      <c r="T660">
        <f t="shared" si="171"/>
        <v>68.485029144166205</v>
      </c>
    </row>
    <row r="661" spans="1:20" x14ac:dyDescent="0.25">
      <c r="A661">
        <f t="shared" si="172"/>
        <v>65.237442768171348</v>
      </c>
      <c r="B661">
        <f t="shared" si="189"/>
        <v>10.38286149122909</v>
      </c>
      <c r="C661" t="str">
        <f t="shared" si="173"/>
        <v>1.04608010008646-2646.08770171227i</v>
      </c>
      <c r="D661" t="str">
        <f t="shared" si="174"/>
        <v>3.47812499929168-1532.86209567469i</v>
      </c>
      <c r="E661" t="str">
        <f t="shared" si="175"/>
        <v>162.469533774583+0.00774953355140198i</v>
      </c>
      <c r="F661" t="str">
        <f t="shared" si="176"/>
        <v>2.42492492485887-14384.9666609237i</v>
      </c>
      <c r="G661" t="str">
        <f t="shared" si="177"/>
        <v>0.999999999972762-5.21899542131156E-06i</v>
      </c>
      <c r="H661" t="str">
        <f t="shared" si="178"/>
        <v>1129.41394798441+1.50433881608949i</v>
      </c>
      <c r="I661" t="str">
        <f t="shared" si="179"/>
        <v>68.7730682356225-45832.2744385509i</v>
      </c>
      <c r="K661" t="str">
        <f t="shared" si="180"/>
        <v>0.0106249606106897-0.0000204148604463211i</v>
      </c>
      <c r="L661" t="str">
        <f t="shared" si="181"/>
        <v>0.0000444444444444444-5.52980536089264i</v>
      </c>
      <c r="M661" t="e">
        <f t="shared" si="182"/>
        <v>#DIV/0!</v>
      </c>
      <c r="N661">
        <f t="shared" si="183"/>
        <v>90.022650788031854</v>
      </c>
      <c r="O661">
        <f t="shared" si="184"/>
        <v>68.45208536495295</v>
      </c>
      <c r="P661" s="3">
        <f t="shared" si="185"/>
        <v>68.45208536495295</v>
      </c>
      <c r="Q661" s="3">
        <f t="shared" si="186"/>
        <v>-89.977349211968146</v>
      </c>
      <c r="R661">
        <f t="shared" si="187"/>
        <v>90.022650788031854</v>
      </c>
      <c r="S661">
        <f t="shared" si="188"/>
        <v>1.0382861491229089E-2</v>
      </c>
      <c r="T661">
        <f t="shared" si="171"/>
        <v>68.45208536495295</v>
      </c>
    </row>
    <row r="662" spans="1:20" x14ac:dyDescent="0.25">
      <c r="A662">
        <f t="shared" si="172"/>
        <v>65.485345050690398</v>
      </c>
      <c r="B662">
        <f t="shared" si="189"/>
        <v>10.42231636489576</v>
      </c>
      <c r="C662" t="str">
        <f t="shared" si="173"/>
        <v>1.04608007565446-2636.07064632613i</v>
      </c>
      <c r="D662" t="str">
        <f t="shared" si="174"/>
        <v>3.47812499928627-1527.0592708235i</v>
      </c>
      <c r="E662" t="str">
        <f t="shared" si="175"/>
        <v>162.469533750314+0.00777898188220596i</v>
      </c>
      <c r="F662" t="str">
        <f t="shared" si="176"/>
        <v>2.42492492485837-14330.510720283i</v>
      </c>
      <c r="G662" t="str">
        <f t="shared" si="177"/>
        <v>0.999999999972555-5.23882760391145E-06i</v>
      </c>
      <c r="H662" t="str">
        <f t="shared" si="178"/>
        <v>1129.41396460887+1.51005530669698i</v>
      </c>
      <c r="I662" t="str">
        <f t="shared" si="179"/>
        <v>68.7730684753351-45658.7717026588i</v>
      </c>
      <c r="K662" t="str">
        <f t="shared" si="180"/>
        <v>0.0106249603107633-0.0000204924363351273i</v>
      </c>
      <c r="L662" t="str">
        <f t="shared" si="181"/>
        <v>0.0000444444444444444-5.50887164862785i</v>
      </c>
      <c r="M662" t="e">
        <f t="shared" si="182"/>
        <v>#DIV/0!</v>
      </c>
      <c r="N662">
        <f t="shared" si="183"/>
        <v>90.02273686037401</v>
      </c>
      <c r="O662">
        <f t="shared" si="184"/>
        <v>68.419141586102867</v>
      </c>
      <c r="P662" s="3">
        <f t="shared" si="185"/>
        <v>68.419141586102867</v>
      </c>
      <c r="Q662" s="3">
        <f t="shared" si="186"/>
        <v>-89.97726313962599</v>
      </c>
      <c r="R662">
        <f t="shared" si="187"/>
        <v>90.02273686037401</v>
      </c>
      <c r="S662">
        <f t="shared" si="188"/>
        <v>1.042231636489576E-2</v>
      </c>
      <c r="T662">
        <f t="shared" si="171"/>
        <v>68.419141586102867</v>
      </c>
    </row>
    <row r="663" spans="1:20" x14ac:dyDescent="0.25">
      <c r="A663">
        <f t="shared" si="172"/>
        <v>65.734189361883026</v>
      </c>
      <c r="B663">
        <f t="shared" si="189"/>
        <v>10.461921167082364</v>
      </c>
      <c r="C663" t="str">
        <f t="shared" si="173"/>
        <v>1.04608005103649-2626.09151170122i</v>
      </c>
      <c r="D663" t="str">
        <f t="shared" si="174"/>
        <v>3.47812499928085-1521.2784132326i</v>
      </c>
      <c r="E663" t="str">
        <f t="shared" si="175"/>
        <v>162.46953372586+0.00780854211784932i</v>
      </c>
      <c r="F663" t="str">
        <f t="shared" si="176"/>
        <v>2.42492492485786-14276.2609288501i</v>
      </c>
      <c r="G663" t="str">
        <f t="shared" si="177"/>
        <v>0.999999999972346-5.25873514880521E-06i</v>
      </c>
      <c r="H663" t="str">
        <f t="shared" si="178"/>
        <v>1129.41398135992+1.51579352000431i</v>
      </c>
      <c r="I663" t="str">
        <f t="shared" si="179"/>
        <v>68.7730687168723-45485.9257835265i</v>
      </c>
      <c r="K663" t="str">
        <f t="shared" si="180"/>
        <v>0.0106249600085531-0.0000205703070056634i</v>
      </c>
      <c r="L663" t="str">
        <f t="shared" si="181"/>
        <v>0.0000444444444444444-5.48801718333119i</v>
      </c>
      <c r="M663" t="e">
        <f t="shared" si="182"/>
        <v>#DIV/0!</v>
      </c>
      <c r="N663">
        <f t="shared" si="183"/>
        <v>90.022823259783621</v>
      </c>
      <c r="O663">
        <f t="shared" si="184"/>
        <v>68.386197807618785</v>
      </c>
      <c r="P663" s="3">
        <f t="shared" si="185"/>
        <v>68.386197807618785</v>
      </c>
      <c r="Q663" s="3">
        <f t="shared" si="186"/>
        <v>-89.977176740216379</v>
      </c>
      <c r="R663">
        <f t="shared" si="187"/>
        <v>90.022823259783621</v>
      </c>
      <c r="S663">
        <f t="shared" si="188"/>
        <v>1.0461921167082364E-2</v>
      </c>
      <c r="T663">
        <f t="shared" si="171"/>
        <v>68.386197807618785</v>
      </c>
    </row>
    <row r="664" spans="1:20" x14ac:dyDescent="0.25">
      <c r="A664">
        <f t="shared" si="172"/>
        <v>65.983979281458176</v>
      </c>
      <c r="B664">
        <f t="shared" si="189"/>
        <v>10.501676467517278</v>
      </c>
      <c r="C664" t="str">
        <f t="shared" si="173"/>
        <v>1.04608002623104-2616.15015428438i</v>
      </c>
      <c r="D664" t="str">
        <f t="shared" si="174"/>
        <v>3.47812499927537-1515.5194397424i</v>
      </c>
      <c r="E664" t="str">
        <f t="shared" si="175"/>
        <v>162.469533701221+0.00783821468358343i</v>
      </c>
      <c r="F664" t="str">
        <f t="shared" si="176"/>
        <v>2.42492492485736-14222.2165062235i</v>
      </c>
      <c r="G664" t="str">
        <f t="shared" si="177"/>
        <v>0.999999999972135-5.27871834236956E-06i</v>
      </c>
      <c r="H664" t="str">
        <f t="shared" si="178"/>
        <v>1129.41399823852+1.52155353855817i</v>
      </c>
      <c r="I664" t="str">
        <f t="shared" si="179"/>
        <v>68.7730689602488-45313.7341947072i</v>
      </c>
      <c r="K664" t="str">
        <f t="shared" si="180"/>
        <v>0.0106249597040418-0.0000206484735780243i</v>
      </c>
      <c r="L664" t="str">
        <f t="shared" si="181"/>
        <v>0.0000444444444444444-5.46724166500418i</v>
      </c>
      <c r="M664" t="e">
        <f t="shared" si="182"/>
        <v>#DIV/0!</v>
      </c>
      <c r="N664">
        <f t="shared" si="183"/>
        <v>90.022909987503411</v>
      </c>
      <c r="O664">
        <f t="shared" si="184"/>
        <v>68.353254029503617</v>
      </c>
      <c r="P664" s="3">
        <f t="shared" si="185"/>
        <v>68.353254029503617</v>
      </c>
      <c r="Q664" s="3">
        <f t="shared" si="186"/>
        <v>-89.977090012496589</v>
      </c>
      <c r="R664">
        <f t="shared" si="187"/>
        <v>90.022909987503411</v>
      </c>
      <c r="S664">
        <f t="shared" si="188"/>
        <v>1.0501676467517278E-2</v>
      </c>
      <c r="T664">
        <f t="shared" si="171"/>
        <v>68.353254029503617</v>
      </c>
    </row>
    <row r="665" spans="1:20" x14ac:dyDescent="0.25">
      <c r="A665">
        <f t="shared" si="172"/>
        <v>66.234718402727722</v>
      </c>
      <c r="B665">
        <f t="shared" si="189"/>
        <v>10.541582838093843</v>
      </c>
      <c r="C665" t="str">
        <f t="shared" si="173"/>
        <v>1.04608000123673-2606.2464310658i</v>
      </c>
      <c r="D665" t="str">
        <f t="shared" si="174"/>
        <v>3.47812499926985-1509.78226750814i</v>
      </c>
      <c r="E665" t="str">
        <f t="shared" si="175"/>
        <v>162.469533676394+0.00786800000627839i</v>
      </c>
      <c r="F665" t="str">
        <f t="shared" si="176"/>
        <v>2.42492492485685-14168.3766749562i</v>
      </c>
      <c r="G665" t="str">
        <f t="shared" si="177"/>
        <v>0.999999999971923-5.29877747206945E-06i</v>
      </c>
      <c r="H665" t="str">
        <f t="shared" si="178"/>
        <v>1129.41401524565+1.5273354452189i</v>
      </c>
      <c r="I665" t="str">
        <f t="shared" si="179"/>
        <v>68.773069205479-45142.1944591679i</v>
      </c>
      <c r="K665" t="str">
        <f t="shared" si="180"/>
        <v>0.0106249593972118-0.0000207269371765598i</v>
      </c>
      <c r="L665" t="str">
        <f t="shared" si="181"/>
        <v>0.0000444444444444444-5.44654479478401i</v>
      </c>
      <c r="M665" t="e">
        <f t="shared" si="182"/>
        <v>#DIV/0!</v>
      </c>
      <c r="N665">
        <f t="shared" si="183"/>
        <v>90.022997044780922</v>
      </c>
      <c r="O665">
        <f t="shared" si="184"/>
        <v>68.320310251760048</v>
      </c>
      <c r="P665" s="3">
        <f t="shared" si="185"/>
        <v>68.320310251760048</v>
      </c>
      <c r="Q665" s="3">
        <f t="shared" si="186"/>
        <v>-89.977002955219078</v>
      </c>
      <c r="R665">
        <f t="shared" si="187"/>
        <v>90.022997044780922</v>
      </c>
      <c r="S665">
        <f t="shared" si="188"/>
        <v>1.0541582838093843E-2</v>
      </c>
      <c r="T665">
        <f t="shared" si="171"/>
        <v>68.320310251760048</v>
      </c>
    </row>
    <row r="666" spans="1:20" x14ac:dyDescent="0.25">
      <c r="A666">
        <f t="shared" si="172"/>
        <v>66.486410332658082</v>
      </c>
      <c r="B666">
        <f t="shared" si="189"/>
        <v>10.5816408528786</v>
      </c>
      <c r="C666" t="str">
        <f t="shared" si="173"/>
        <v>1.04607997605207-2596.38019957709i</v>
      </c>
      <c r="D666" t="str">
        <f t="shared" si="174"/>
        <v>3.47812499926428-1504.06681399866i</v>
      </c>
      <c r="E666" t="str">
        <f t="shared" si="175"/>
        <v>162.469533651377+0.00789789851441965i</v>
      </c>
      <c r="F666" t="str">
        <f t="shared" si="176"/>
        <v>2.42492492485632-14114.7406605439i</v>
      </c>
      <c r="G666" t="str">
        <f t="shared" si="177"/>
        <v>0.999999999971709-5.31891282646217E-06i</v>
      </c>
      <c r="H666" t="str">
        <f t="shared" si="178"/>
        <v>1129.41403238227+1.53313932316172i</v>
      </c>
      <c r="I666" t="str">
        <f t="shared" si="179"/>
        <v>68.7730694525757-44971.3041092504i</v>
      </c>
      <c r="K666" t="str">
        <f t="shared" si="180"/>
        <v>0.0106249590880455-0.0000208056989298916i</v>
      </c>
      <c r="L666" t="str">
        <f t="shared" si="181"/>
        <v>0.0000444444444444444-5.42592627493924i</v>
      </c>
      <c r="M666" t="e">
        <f t="shared" si="182"/>
        <v>#DIV/0!</v>
      </c>
      <c r="N666">
        <f t="shared" si="183"/>
        <v>90.023084432868345</v>
      </c>
      <c r="O666">
        <f t="shared" si="184"/>
        <v>68.287366474390851</v>
      </c>
      <c r="P666" s="3">
        <f t="shared" si="185"/>
        <v>68.287366474390851</v>
      </c>
      <c r="Q666" s="3">
        <f t="shared" si="186"/>
        <v>-89.976915567131655</v>
      </c>
      <c r="R666">
        <f t="shared" si="187"/>
        <v>90.023084432868345</v>
      </c>
      <c r="S666">
        <f t="shared" si="188"/>
        <v>1.0581640852878599E-2</v>
      </c>
      <c r="T666">
        <f t="shared" si="171"/>
        <v>68.287366474390851</v>
      </c>
    </row>
    <row r="667" spans="1:20" x14ac:dyDescent="0.25">
      <c r="A667">
        <f t="shared" si="172"/>
        <v>66.739058691922196</v>
      </c>
      <c r="B667">
        <f t="shared" si="189"/>
        <v>10.62185108811954</v>
      </c>
      <c r="C667" t="str">
        <f t="shared" si="173"/>
        <v>1.04607995067571-2586.55131788924i</v>
      </c>
      <c r="D667" t="str">
        <f t="shared" si="174"/>
        <v>3.47812499925869-1498.37299699526i</v>
      </c>
      <c r="E667" t="str">
        <f t="shared" si="175"/>
        <v>162.46953362617+0.00792791063813279i</v>
      </c>
      <c r="F667" t="str">
        <f t="shared" si="176"/>
        <v>2.42492492485581-14061.3076914148i</v>
      </c>
      <c r="G667" t="str">
        <f t="shared" si="177"/>
        <v>0.999999999971494-5.33912469520158E-06i</v>
      </c>
      <c r="H667" t="str">
        <f t="shared" si="178"/>
        <v>1129.41404964938+1.53896525587794i</v>
      </c>
      <c r="I667" t="str">
        <f t="shared" si="179"/>
        <v>68.7730697015553-44801.0606866411i</v>
      </c>
      <c r="K667" t="str">
        <f t="shared" si="180"/>
        <v>0.0106249587765251-0.0000208847599709293i</v>
      </c>
      <c r="L667" t="str">
        <f t="shared" si="181"/>
        <v>0.0000444444444444444-5.40538580886555i</v>
      </c>
      <c r="M667" t="e">
        <f t="shared" si="182"/>
        <v>#DIV/0!</v>
      </c>
      <c r="N667">
        <f t="shared" si="183"/>
        <v>90.023172153022699</v>
      </c>
      <c r="O667">
        <f t="shared" si="184"/>
        <v>68.254422697399036</v>
      </c>
      <c r="P667" s="3">
        <f t="shared" si="185"/>
        <v>68.254422697399036</v>
      </c>
      <c r="Q667" s="3">
        <f t="shared" si="186"/>
        <v>-89.976827846977301</v>
      </c>
      <c r="R667">
        <f t="shared" si="187"/>
        <v>90.023172153022699</v>
      </c>
      <c r="S667">
        <f t="shared" si="188"/>
        <v>1.0621851088119539E-2</v>
      </c>
      <c r="T667">
        <f t="shared" si="171"/>
        <v>68.254422697399036</v>
      </c>
    </row>
    <row r="668" spans="1:20" x14ac:dyDescent="0.25">
      <c r="A668">
        <f t="shared" si="172"/>
        <v>66.992667114951502</v>
      </c>
      <c r="B668">
        <f t="shared" si="189"/>
        <v>10.662214122254394</v>
      </c>
      <c r="C668" t="str">
        <f t="shared" si="173"/>
        <v>1.046079925106-2576.75964461045i</v>
      </c>
      <c r="D668" t="str">
        <f t="shared" si="174"/>
        <v>3.47812499925304-1492.70073459046i</v>
      </c>
      <c r="E668" t="str">
        <f t="shared" si="175"/>
        <v>162.469533600771+0.00795803680916552i</v>
      </c>
      <c r="F668" t="str">
        <f t="shared" si="176"/>
        <v>2.42492492485528-14008.0769989175i</v>
      </c>
      <c r="G668" t="str">
        <f t="shared" si="177"/>
        <v>0.999999999971277-5.35941336904218E-06i</v>
      </c>
      <c r="H668" t="str">
        <f t="shared" si="178"/>
        <v>1129.41406704797+1.54481332717613i</v>
      </c>
      <c r="I668" t="str">
        <f t="shared" si="179"/>
        <v>68.7730699524311-44631.4617423304i</v>
      </c>
      <c r="K668" t="str">
        <f t="shared" si="180"/>
        <v>0.0106249584626326-0.0000209641214368866i</v>
      </c>
      <c r="L668" t="str">
        <f t="shared" si="181"/>
        <v>0.0000444444444444444-5.38492310108142i</v>
      </c>
      <c r="M668" t="e">
        <f t="shared" si="182"/>
        <v>#DIV/0!</v>
      </c>
      <c r="N668">
        <f t="shared" si="183"/>
        <v>90.023260206505725</v>
      </c>
      <c r="O668">
        <f t="shared" si="184"/>
        <v>68.221478920787334</v>
      </c>
      <c r="P668" s="3">
        <f t="shared" si="185"/>
        <v>68.221478920787334</v>
      </c>
      <c r="Q668" s="3">
        <f t="shared" si="186"/>
        <v>-89.976739793494275</v>
      </c>
      <c r="R668">
        <f t="shared" si="187"/>
        <v>90.023260206505725</v>
      </c>
      <c r="S668">
        <f t="shared" si="188"/>
        <v>1.0662214122254394E-2</v>
      </c>
      <c r="T668">
        <f t="shared" si="171"/>
        <v>68.221478920787334</v>
      </c>
    </row>
    <row r="669" spans="1:20" x14ac:dyDescent="0.25">
      <c r="A669">
        <f t="shared" si="172"/>
        <v>67.247239249988311</v>
      </c>
      <c r="B669">
        <f t="shared" si="189"/>
        <v>10.702730535918962</v>
      </c>
      <c r="C669" t="str">
        <f t="shared" si="173"/>
        <v>1.04607989934167-2567.00503888428i</v>
      </c>
      <c r="D669" t="str">
        <f t="shared" si="174"/>
        <v>3.47812499924735-1487.04994518687i</v>
      </c>
      <c r="E669" t="str">
        <f t="shared" si="175"/>
        <v>162.46953357518+0.00798827746091306i</v>
      </c>
      <c r="F669" t="str">
        <f t="shared" si="176"/>
        <v>2.42492492485475-13955.0478173106i</v>
      </c>
      <c r="G669" t="str">
        <f t="shared" si="177"/>
        <v>0.999999999971058-5.37977913984336E-06i</v>
      </c>
      <c r="H669" t="str">
        <f t="shared" si="178"/>
        <v>1129.41408457904+1.55068362118326i</v>
      </c>
      <c r="I669" t="str">
        <f t="shared" si="179"/>
        <v>68.7730702052148-44462.5048365804i</v>
      </c>
      <c r="K669" t="str">
        <f t="shared" si="180"/>
        <v>0.0106249581463501-0.0000210437844692974i</v>
      </c>
      <c r="L669" t="str">
        <f t="shared" si="181"/>
        <v>0.0000444444444444444-5.36453785722397i</v>
      </c>
      <c r="M669" t="e">
        <f t="shared" si="182"/>
        <v>#DIV/0!</v>
      </c>
      <c r="N669">
        <f t="shared" si="183"/>
        <v>90.023348594584007</v>
      </c>
      <c r="O669">
        <f t="shared" si="184"/>
        <v>68.188535144558898</v>
      </c>
      <c r="P669" s="3">
        <f t="shared" si="185"/>
        <v>68.188535144558898</v>
      </c>
      <c r="Q669" s="3">
        <f t="shared" si="186"/>
        <v>-89.976651405415993</v>
      </c>
      <c r="R669">
        <f t="shared" si="187"/>
        <v>90.023348594584007</v>
      </c>
      <c r="S669">
        <f t="shared" si="188"/>
        <v>1.0702730535918961E-2</v>
      </c>
      <c r="T669">
        <f t="shared" si="171"/>
        <v>68.188535144558898</v>
      </c>
    </row>
    <row r="670" spans="1:20" x14ac:dyDescent="0.25">
      <c r="A670">
        <f t="shared" si="172"/>
        <v>67.50277875913828</v>
      </c>
      <c r="B670">
        <f t="shared" si="189"/>
        <v>10.743400911955455</v>
      </c>
      <c r="C670" t="str">
        <f t="shared" si="173"/>
        <v>1.0460798733812-2557.28736038734i</v>
      </c>
      <c r="D670" t="str">
        <f t="shared" si="174"/>
        <v>3.47812499924162-1481.42054749597i</v>
      </c>
      <c r="E670" t="str">
        <f t="shared" si="175"/>
        <v>162.469533549392+0.00801863302841779i</v>
      </c>
      <c r="F670" t="str">
        <f t="shared" si="176"/>
        <v>2.4249249248542-13902.2193837517i</v>
      </c>
      <c r="G670" t="str">
        <f t="shared" si="177"/>
        <v>0.999999999970838-5.40022230057358E-06i</v>
      </c>
      <c r="H670" t="str">
        <f t="shared" si="178"/>
        <v>1129.41410224359+1.55657622234611i</v>
      </c>
      <c r="I670" t="str">
        <f t="shared" si="179"/>
        <v>68.7730704599236-44294.1875388897i</v>
      </c>
      <c r="K670" t="str">
        <f t="shared" si="180"/>
        <v>0.0106249578276593-0.0000211237502140329i</v>
      </c>
      <c r="L670" t="str">
        <f t="shared" si="181"/>
        <v>0.0000444444444444444-5.34422978404462i</v>
      </c>
      <c r="M670" t="e">
        <f t="shared" si="182"/>
        <v>#DIV/0!</v>
      </c>
      <c r="N670">
        <f t="shared" si="183"/>
        <v>90.023437318528892</v>
      </c>
      <c r="O670">
        <f t="shared" si="184"/>
        <v>68.155591368716244</v>
      </c>
      <c r="P670" s="3">
        <f t="shared" si="185"/>
        <v>68.155591368716244</v>
      </c>
      <c r="Q670" s="3">
        <f t="shared" si="186"/>
        <v>-89.976562681471108</v>
      </c>
      <c r="R670">
        <f t="shared" si="187"/>
        <v>90.023437318528892</v>
      </c>
      <c r="S670">
        <f t="shared" si="188"/>
        <v>1.0743400911955454E-2</v>
      </c>
      <c r="T670">
        <f t="shared" si="171"/>
        <v>68.155591368716244</v>
      </c>
    </row>
    <row r="671" spans="1:20" x14ac:dyDescent="0.25">
      <c r="A671">
        <f t="shared" si="172"/>
        <v>67.759289318423001</v>
      </c>
      <c r="B671">
        <f t="shared" si="189"/>
        <v>10.784225835420886</v>
      </c>
      <c r="C671" t="str">
        <f t="shared" si="173"/>
        <v>1.04607984722299-2547.60646932763i</v>
      </c>
      <c r="D671" t="str">
        <f t="shared" si="174"/>
        <v>3.47812499923586-1475.812460537i</v>
      </c>
      <c r="E671" t="str">
        <f t="shared" si="175"/>
        <v>162.469533523408+0.00804910394837498i</v>
      </c>
      <c r="F671" t="str">
        <f t="shared" si="176"/>
        <v>2.42492492485368-13849.5909382859i</v>
      </c>
      <c r="G671" t="str">
        <f t="shared" si="177"/>
        <v>0.999999999970616-5.42074314531455E-06i</v>
      </c>
      <c r="H671" t="str">
        <f t="shared" si="178"/>
        <v>1129.41412004266+1.56249121543235i</v>
      </c>
      <c r="I671" t="str">
        <f t="shared" si="179"/>
        <v>68.7730707165734-44126.5074279577i</v>
      </c>
      <c r="K671" t="str">
        <f t="shared" si="180"/>
        <v>0.0106249575065418-0.0000212040198213178i</v>
      </c>
      <c r="L671" t="str">
        <f t="shared" si="181"/>
        <v>0.0000444444444444444-5.32399858940486i</v>
      </c>
      <c r="M671" t="e">
        <f t="shared" si="182"/>
        <v>#DIV/0!</v>
      </c>
      <c r="N671">
        <f t="shared" si="183"/>
        <v>90.023526379616598</v>
      </c>
      <c r="O671">
        <f t="shared" si="184"/>
        <v>68.122647593262542</v>
      </c>
      <c r="P671" s="3">
        <f t="shared" si="185"/>
        <v>68.122647593262542</v>
      </c>
      <c r="Q671" s="3">
        <f t="shared" si="186"/>
        <v>-89.976473620383402</v>
      </c>
      <c r="R671">
        <f t="shared" si="187"/>
        <v>90.023526379616598</v>
      </c>
      <c r="S671">
        <f t="shared" si="188"/>
        <v>1.0784225835420885E-2</v>
      </c>
      <c r="T671">
        <f t="shared" si="171"/>
        <v>68.122647593262542</v>
      </c>
    </row>
    <row r="672" spans="1:20" x14ac:dyDescent="0.25">
      <c r="A672">
        <f t="shared" si="172"/>
        <v>68.016774617833022</v>
      </c>
      <c r="B672">
        <f t="shared" si="189"/>
        <v>10.825205893595486</v>
      </c>
      <c r="C672" t="str">
        <f t="shared" si="173"/>
        <v>1.04607982086564-2537.96222644229i</v>
      </c>
      <c r="D672" t="str">
        <f t="shared" si="174"/>
        <v>3.47812499923004-1470.22560363574i</v>
      </c>
      <c r="E672" t="str">
        <f t="shared" si="175"/>
        <v>162.469533497227+0.00807969065913727i</v>
      </c>
      <c r="F672" t="str">
        <f t="shared" si="176"/>
        <v>2.42492492485312-13797.1617238355i</v>
      </c>
      <c r="G672" t="str">
        <f t="shared" si="177"/>
        <v>0.999999999970392-5.44134196926553E-06i</v>
      </c>
      <c r="H672" t="str">
        <f t="shared" si="178"/>
        <v>1129.41413797726+1.56842868553168i</v>
      </c>
      <c r="I672" t="str">
        <f t="shared" si="179"/>
        <v>68.773070975177-43959.4620916497i</v>
      </c>
      <c r="K672" t="str">
        <f t="shared" si="180"/>
        <v>0.0106249571829792-0.0000212845944457461i</v>
      </c>
      <c r="L672" t="str">
        <f t="shared" si="181"/>
        <v>0.0000444444444444444-5.30384398227224i</v>
      </c>
      <c r="M672" t="e">
        <f t="shared" si="182"/>
        <v>#DIV/0!</v>
      </c>
      <c r="N672">
        <f t="shared" si="183"/>
        <v>90.023615779128164</v>
      </c>
      <c r="O672">
        <f t="shared" si="184"/>
        <v>68.089703818200789</v>
      </c>
      <c r="P672" s="3">
        <f t="shared" si="185"/>
        <v>68.089703818200789</v>
      </c>
      <c r="Q672" s="3">
        <f t="shared" si="186"/>
        <v>-89.976384220871836</v>
      </c>
      <c r="R672">
        <f t="shared" si="187"/>
        <v>90.023615779128164</v>
      </c>
      <c r="S672">
        <f t="shared" si="188"/>
        <v>1.0825205893595487E-2</v>
      </c>
      <c r="T672">
        <f t="shared" si="171"/>
        <v>68.089703818200789</v>
      </c>
    </row>
    <row r="673" spans="1:20" x14ac:dyDescent="0.25">
      <c r="A673">
        <f t="shared" si="172"/>
        <v>68.275238361380787</v>
      </c>
      <c r="B673">
        <f t="shared" si="189"/>
        <v>10.86634167599115</v>
      </c>
      <c r="C673" t="str">
        <f t="shared" si="173"/>
        <v>1.04607979430762-2528.35449299561i</v>
      </c>
      <c r="D673" t="str">
        <f t="shared" si="174"/>
        <v>3.47812499922417-1464.65989642337i</v>
      </c>
      <c r="E673" t="str">
        <f t="shared" si="175"/>
        <v>162.469533470846+0.00811039360072571i</v>
      </c>
      <c r="F673" t="str">
        <f t="shared" si="176"/>
        <v>2.42492492485258-13744.9309861884i</v>
      </c>
      <c r="G673" t="str">
        <f t="shared" si="177"/>
        <v>0.999999999970166-5.46201906874751E-06i</v>
      </c>
      <c r="H673" t="str">
        <f t="shared" si="178"/>
        <v>1129.41415604841+1.57438871805721i</v>
      </c>
      <c r="I673" t="str">
        <f t="shared" si="179"/>
        <v>68.7730712357488-43793.0491269613i</v>
      </c>
      <c r="K673" t="str">
        <f t="shared" si="180"/>
        <v>0.0106249568569529-0.0000213654752462989i</v>
      </c>
      <c r="L673" t="str">
        <f t="shared" si="181"/>
        <v>0.0000444444444444444-5.2837656727159i</v>
      </c>
      <c r="M673" t="e">
        <f t="shared" si="182"/>
        <v>#DIV/0!</v>
      </c>
      <c r="N673">
        <f t="shared" si="183"/>
        <v>90.023705518349516</v>
      </c>
      <c r="O673">
        <f t="shared" si="184"/>
        <v>68.056760043533842</v>
      </c>
      <c r="P673" s="3">
        <f t="shared" si="185"/>
        <v>68.056760043533842</v>
      </c>
      <c r="Q673" s="3">
        <f t="shared" si="186"/>
        <v>-89.976294481650484</v>
      </c>
      <c r="R673">
        <f t="shared" si="187"/>
        <v>90.023705518349516</v>
      </c>
      <c r="S673">
        <f t="shared" si="188"/>
        <v>1.086634167599115E-2</v>
      </c>
      <c r="T673">
        <f t="shared" si="171"/>
        <v>68.056760043533842</v>
      </c>
    </row>
    <row r="674" spans="1:20" x14ac:dyDescent="0.25">
      <c r="A674">
        <f t="shared" si="172"/>
        <v>68.534684267154034</v>
      </c>
      <c r="B674">
        <f t="shared" si="189"/>
        <v>10.907633774359915</v>
      </c>
      <c r="C674" t="str">
        <f t="shared" si="173"/>
        <v>1.04607976754729-2518.78313077716i</v>
      </c>
      <c r="D674" t="str">
        <f t="shared" si="174"/>
        <v>3.47812499921826-1459.11525883534i</v>
      </c>
      <c r="E674" t="str">
        <f t="shared" si="175"/>
        <v>162.469533444265+0.00814121321482952i</v>
      </c>
      <c r="F674" t="str">
        <f t="shared" si="176"/>
        <v>2.42492492485203-13692.8979739881i</v>
      </c>
      <c r="G674" t="str">
        <f t="shared" si="177"/>
        <v>0.999999999969939-0.0000054827747412075i</v>
      </c>
      <c r="H674" t="str">
        <f t="shared" si="178"/>
        <v>1129.41417425717+1.58037139874665i</v>
      </c>
      <c r="I674" t="str">
        <f t="shared" si="179"/>
        <v>68.773071498306-43627.2661399874i</v>
      </c>
      <c r="K674" t="str">
        <f t="shared" si="180"/>
        <v>0.0106249565284441-0.0000214466633863603i</v>
      </c>
      <c r="L674" t="str">
        <f t="shared" si="181"/>
        <v>0.0000444444444444444-5.26376337190269i</v>
      </c>
      <c r="M674" t="e">
        <f t="shared" si="182"/>
        <v>#DIV/0!</v>
      </c>
      <c r="N674">
        <f t="shared" si="183"/>
        <v>90.023795598571439</v>
      </c>
      <c r="O674">
        <f t="shared" si="184"/>
        <v>68.023816269264827</v>
      </c>
      <c r="P674" s="3">
        <f t="shared" si="185"/>
        <v>68.023816269264827</v>
      </c>
      <c r="Q674" s="3">
        <f t="shared" si="186"/>
        <v>-89.976204401428561</v>
      </c>
      <c r="R674">
        <f t="shared" si="187"/>
        <v>90.023795598571439</v>
      </c>
      <c r="S674">
        <f t="shared" si="188"/>
        <v>1.0907633774359915E-2</v>
      </c>
      <c r="T674">
        <f t="shared" si="171"/>
        <v>68.023816269264827</v>
      </c>
    </row>
    <row r="675" spans="1:20" x14ac:dyDescent="0.25">
      <c r="A675">
        <f t="shared" si="172"/>
        <v>68.795116067369221</v>
      </c>
      <c r="B675">
        <f t="shared" si="189"/>
        <v>10.949082782702483</v>
      </c>
      <c r="C675" t="str">
        <f t="shared" si="173"/>
        <v>1.04607974058326-2509.24800209966i</v>
      </c>
      <c r="D675" t="str">
        <f t="shared" si="174"/>
        <v>3.47812499921231-1453.59161111017i</v>
      </c>
      <c r="E675" t="str">
        <f t="shared" si="175"/>
        <v>162.469533417481+0.00817214994482451i</v>
      </c>
      <c r="F675" t="str">
        <f t="shared" si="176"/>
        <v>2.42492492485147-13641.0619387222i</v>
      </c>
      <c r="G675" t="str">
        <f t="shared" si="177"/>
        <v>0.99999999996971-5.50360928522284E-06i</v>
      </c>
      <c r="H675" t="str">
        <f t="shared" si="178"/>
        <v>1129.41419260458+1.58637681366344i</v>
      </c>
      <c r="I675" t="str">
        <f t="shared" si="179"/>
        <v>68.7730717628618-43462.1107458838i</v>
      </c>
      <c r="K675" t="str">
        <f t="shared" si="180"/>
        <v>0.0106249561974339-0.000021528160033734i</v>
      </c>
      <c r="L675" t="str">
        <f t="shared" si="181"/>
        <v>0.0000444444444444444-5.24383679209275i</v>
      </c>
      <c r="M675" t="e">
        <f t="shared" si="182"/>
        <v>#DIV/0!</v>
      </c>
      <c r="N675">
        <f t="shared" si="183"/>
        <v>90.023886021089666</v>
      </c>
      <c r="O675">
        <f t="shared" si="184"/>
        <v>67.990872495396715</v>
      </c>
      <c r="P675" s="3">
        <f t="shared" si="185"/>
        <v>67.990872495396715</v>
      </c>
      <c r="Q675" s="3">
        <f t="shared" si="186"/>
        <v>-89.976113978910334</v>
      </c>
      <c r="R675">
        <f t="shared" si="187"/>
        <v>90.023886021089666</v>
      </c>
      <c r="S675">
        <f t="shared" si="188"/>
        <v>1.0949082782702483E-2</v>
      </c>
      <c r="T675">
        <f t="shared" si="171"/>
        <v>67.990872495396715</v>
      </c>
    </row>
    <row r="676" spans="1:20" x14ac:dyDescent="0.25">
      <c r="A676">
        <f t="shared" si="172"/>
        <v>69.056537508425222</v>
      </c>
      <c r="B676">
        <f t="shared" si="189"/>
        <v>10.990689297276752</v>
      </c>
      <c r="C676" t="str">
        <f t="shared" si="173"/>
        <v>1.04607971341391-2499.74896979709i</v>
      </c>
      <c r="D676" t="str">
        <f t="shared" si="174"/>
        <v>3.47812499920631-1448.08887378833i</v>
      </c>
      <c r="E676" t="str">
        <f t="shared" si="175"/>
        <v>162.469533390493+0.00820320423576361i</v>
      </c>
      <c r="F676" t="str">
        <f t="shared" si="176"/>
        <v>2.42492492485092-13589.4221347119i</v>
      </c>
      <c r="G676" t="str">
        <f t="shared" si="177"/>
        <v>0.99999999996948-5.52452300050541E-06i</v>
      </c>
      <c r="H676" t="str">
        <f t="shared" si="178"/>
        <v>1129.4142110917+1.59240504919812i</v>
      </c>
      <c r="I676" t="str">
        <f t="shared" si="179"/>
        <v>68.7730720294317-43297.5805688346i</v>
      </c>
      <c r="K676" t="str">
        <f t="shared" si="180"/>
        <v>0.0106249558639033-0.0000216099663606608i</v>
      </c>
      <c r="L676" t="str">
        <f t="shared" si="181"/>
        <v>0.0000444444444444444-5.22398564663551i</v>
      </c>
      <c r="M676" t="e">
        <f t="shared" si="182"/>
        <v>#DIV/0!</v>
      </c>
      <c r="N676">
        <f t="shared" si="183"/>
        <v>90.023976787204788</v>
      </c>
      <c r="O676">
        <f t="shared" si="184"/>
        <v>67.957928721932589</v>
      </c>
      <c r="P676" s="3">
        <f t="shared" si="185"/>
        <v>67.957928721932589</v>
      </c>
      <c r="Q676" s="3">
        <f t="shared" si="186"/>
        <v>-89.976023212795212</v>
      </c>
      <c r="R676">
        <f t="shared" si="187"/>
        <v>90.023976787204788</v>
      </c>
      <c r="S676">
        <f t="shared" si="188"/>
        <v>1.0990689297276751E-2</v>
      </c>
      <c r="T676">
        <f t="shared" si="171"/>
        <v>67.957928721932589</v>
      </c>
    </row>
    <row r="677" spans="1:20" x14ac:dyDescent="0.25">
      <c r="A677">
        <f t="shared" si="172"/>
        <v>69.318952350957233</v>
      </c>
      <c r="B677">
        <f t="shared" si="189"/>
        <v>11.032453916606404</v>
      </c>
      <c r="C677" t="str">
        <f t="shared" si="173"/>
        <v>1.0460796860377-2490.28589722268i</v>
      </c>
      <c r="D677" t="str">
        <f t="shared" si="174"/>
        <v>3.47812499920026-1442.6069677111i</v>
      </c>
      <c r="E677" t="str">
        <f t="shared" si="175"/>
        <v>162.4695333633+0.00823437653439523i</v>
      </c>
      <c r="F677" t="str">
        <f t="shared" si="176"/>
        <v>2.42492492485035-13537.9778191013i</v>
      </c>
      <c r="G677" t="str">
        <f t="shared" si="177"/>
        <v>0.999999999969247-5.54551618790604E-06i</v>
      </c>
      <c r="H677" t="str">
        <f t="shared" si="178"/>
        <v>1129.41422971958+1.59845619206951i</v>
      </c>
      <c r="I677" t="str">
        <f t="shared" si="179"/>
        <v>68.773072298031-43133.6732420176i</v>
      </c>
      <c r="K677" t="str">
        <f t="shared" si="180"/>
        <v>0.0106249555278331-0.0000216920835438347i</v>
      </c>
      <c r="L677" t="str">
        <f t="shared" si="181"/>
        <v>0.0000444444444444444-5.20420964996566i</v>
      </c>
      <c r="M677" t="e">
        <f t="shared" si="182"/>
        <v>#DIV/0!</v>
      </c>
      <c r="N677">
        <f t="shared" si="183"/>
        <v>90.024067898222384</v>
      </c>
      <c r="O677">
        <f t="shared" si="184"/>
        <v>67.924984948875519</v>
      </c>
      <c r="P677" s="3">
        <f t="shared" si="185"/>
        <v>67.924984948875519</v>
      </c>
      <c r="Q677" s="3">
        <f t="shared" si="186"/>
        <v>-89.975932101777616</v>
      </c>
      <c r="R677">
        <f t="shared" si="187"/>
        <v>90.024067898222384</v>
      </c>
      <c r="S677">
        <f t="shared" si="188"/>
        <v>1.1032453916606403E-2</v>
      </c>
      <c r="T677">
        <f t="shared" si="171"/>
        <v>67.924984948875519</v>
      </c>
    </row>
    <row r="678" spans="1:20" x14ac:dyDescent="0.25">
      <c r="A678">
        <f t="shared" si="172"/>
        <v>69.582364369890868</v>
      </c>
      <c r="B678">
        <f t="shared" si="189"/>
        <v>11.074377241489508</v>
      </c>
      <c r="C678" t="str">
        <f t="shared" si="173"/>
        <v>1.04607965845302-2480.85864824693i</v>
      </c>
      <c r="D678" t="str">
        <f t="shared" si="174"/>
        <v>3.47812499919417-1437.14581401941i</v>
      </c>
      <c r="E678" t="str">
        <f t="shared" si="175"/>
        <v>162.469533335899+0.00826566728916131i</v>
      </c>
      <c r="F678" t="str">
        <f t="shared" si="176"/>
        <v>2.42492492484978-13486.7282518467i</v>
      </c>
      <c r="G678" t="str">
        <f t="shared" si="177"/>
        <v>0.999999999969013-5.56658914941878E-06i</v>
      </c>
      <c r="H678" t="str">
        <f t="shared" si="178"/>
        <v>1129.4142484893+1.60453032932598i</v>
      </c>
      <c r="I678" t="str">
        <f t="shared" si="179"/>
        <v>68.7730725686759-42970.3864075713i</v>
      </c>
      <c r="K678" t="str">
        <f t="shared" si="180"/>
        <v>0.0106249551892039-0.0000217745127644202i</v>
      </c>
      <c r="L678" t="str">
        <f t="shared" si="181"/>
        <v>0.0000444444444444444-5.18450851759879i</v>
      </c>
      <c r="M678" t="e">
        <f t="shared" si="182"/>
        <v>#DIV/0!</v>
      </c>
      <c r="N678">
        <f t="shared" si="183"/>
        <v>90.024159355453008</v>
      </c>
      <c r="O678">
        <f t="shared" si="184"/>
        <v>67.892041176228517</v>
      </c>
      <c r="P678" s="3">
        <f t="shared" si="185"/>
        <v>67.892041176228517</v>
      </c>
      <c r="Q678" s="3">
        <f t="shared" si="186"/>
        <v>-89.975840644546992</v>
      </c>
      <c r="R678">
        <f t="shared" si="187"/>
        <v>90.024159355453008</v>
      </c>
      <c r="S678">
        <f t="shared" si="188"/>
        <v>1.1074377241489507E-2</v>
      </c>
      <c r="T678">
        <f t="shared" si="171"/>
        <v>67.892041176228517</v>
      </c>
    </row>
    <row r="679" spans="1:20" x14ac:dyDescent="0.25">
      <c r="A679">
        <f t="shared" si="172"/>
        <v>69.846777354496453</v>
      </c>
      <c r="B679">
        <f t="shared" si="189"/>
        <v>11.116459875007168</v>
      </c>
      <c r="C679" t="str">
        <f t="shared" si="173"/>
        <v>1.04607963065829-2471.46708725572i</v>
      </c>
      <c r="D679" t="str">
        <f t="shared" si="174"/>
        <v>3.47812499918804-1431.70533415275i</v>
      </c>
      <c r="E679" t="str">
        <f t="shared" si="175"/>
        <v>162.46953330829+0.00829707695021729i</v>
      </c>
      <c r="F679" t="str">
        <f t="shared" si="176"/>
        <v>2.42492492484922-13435.6726957058i</v>
      </c>
      <c r="G679" t="str">
        <f t="shared" si="177"/>
        <v>0.999999999968777-5.58774218818525E-06i</v>
      </c>
      <c r="H679" t="str">
        <f t="shared" si="178"/>
        <v>1129.41426740195+1.61062754834669i</v>
      </c>
      <c r="I679" t="str">
        <f t="shared" si="179"/>
        <v>68.7730728413824-42807.7177165599i</v>
      </c>
      <c r="K679" t="str">
        <f t="shared" si="180"/>
        <v>0.0106249548479962-0.0000218572552080694i</v>
      </c>
      <c r="L679" t="str">
        <f t="shared" si="181"/>
        <v>0.0000444444444444444-5.1648819661275i</v>
      </c>
      <c r="M679" t="e">
        <f t="shared" si="182"/>
        <v>#DIV/0!</v>
      </c>
      <c r="N679">
        <f t="shared" si="183"/>
        <v>90.02425116021216</v>
      </c>
      <c r="O679">
        <f t="shared" si="184"/>
        <v>67.859097403994767</v>
      </c>
      <c r="P679" s="3">
        <f t="shared" si="185"/>
        <v>67.859097403994767</v>
      </c>
      <c r="Q679" s="3">
        <f t="shared" si="186"/>
        <v>-89.97574883978784</v>
      </c>
      <c r="R679">
        <f t="shared" si="187"/>
        <v>90.02425116021216</v>
      </c>
      <c r="S679">
        <f t="shared" si="188"/>
        <v>1.1116459875007168E-2</v>
      </c>
      <c r="T679">
        <f t="shared" si="171"/>
        <v>67.859097403994767</v>
      </c>
    </row>
    <row r="680" spans="1:20" x14ac:dyDescent="0.25">
      <c r="A680">
        <f t="shared" si="172"/>
        <v>70.112195108443544</v>
      </c>
      <c r="B680">
        <f t="shared" si="189"/>
        <v>11.158702422532196</v>
      </c>
      <c r="C680" t="str">
        <f t="shared" si="173"/>
        <v>1.04607960265191-2462.11107914833i</v>
      </c>
      <c r="D680" t="str">
        <f t="shared" si="174"/>
        <v>3.47812499918185-1426.28544984798i</v>
      </c>
      <c r="E680" t="str">
        <f t="shared" si="175"/>
        <v>162.469533280471+0.0083286059694181i</v>
      </c>
      <c r="F680" t="str">
        <f t="shared" si="176"/>
        <v>2.42492492484864-13384.8104162273i</v>
      </c>
      <c r="G680" t="str">
        <f t="shared" si="177"/>
        <v>0.999999999968539-5.60897560849902E-06i</v>
      </c>
      <c r="H680" t="str">
        <f t="shared" si="178"/>
        <v>1129.4142864586+1.6167479368428i</v>
      </c>
      <c r="I680" t="str">
        <f t="shared" si="179"/>
        <v>68.7730731161649-42645.6648289392i</v>
      </c>
      <c r="K680" t="str">
        <f t="shared" si="180"/>
        <v>0.0106249545041905-0.0000219403120649386i</v>
      </c>
      <c r="L680" t="str">
        <f t="shared" si="181"/>
        <v>0.0000444444444444444-5.14532971321725i</v>
      </c>
      <c r="M680" t="e">
        <f t="shared" si="182"/>
        <v>#DIV/0!</v>
      </c>
      <c r="N680">
        <f t="shared" si="183"/>
        <v>90.024343313820324</v>
      </c>
      <c r="O680">
        <f t="shared" si="184"/>
        <v>67.826153632177579</v>
      </c>
      <c r="P680" s="3">
        <f t="shared" si="185"/>
        <v>67.826153632177579</v>
      </c>
      <c r="Q680" s="3">
        <f t="shared" si="186"/>
        <v>-89.975656686179676</v>
      </c>
      <c r="R680">
        <f t="shared" si="187"/>
        <v>90.024343313820324</v>
      </c>
      <c r="S680">
        <f t="shared" si="188"/>
        <v>1.1158702422532196E-2</v>
      </c>
      <c r="T680">
        <f t="shared" si="171"/>
        <v>67.826153632177579</v>
      </c>
    </row>
    <row r="681" spans="1:20" x14ac:dyDescent="0.25">
      <c r="A681">
        <f t="shared" si="172"/>
        <v>70.378621449855629</v>
      </c>
      <c r="B681">
        <f t="shared" si="189"/>
        <v>11.201105491737819</v>
      </c>
      <c r="C681" t="str">
        <f t="shared" si="173"/>
        <v>1.04607957443227-2452.79048933535i</v>
      </c>
      <c r="D681" t="str">
        <f t="shared" si="174"/>
        <v>3.47812499917563-1420.88608313824i</v>
      </c>
      <c r="E681" t="str">
        <f t="shared" si="175"/>
        <v>162.46953325244+0.00836025480034224i</v>
      </c>
      <c r="F681" t="str">
        <f t="shared" si="176"/>
        <v>2.42492492484805-13334.1406817403i</v>
      </c>
      <c r="G681" t="str">
        <f t="shared" si="177"/>
        <v>0.9999999999683-5.63028971580997E-06i</v>
      </c>
      <c r="H681" t="str">
        <f t="shared" si="178"/>
        <v>1129.41430566037+1.62289158285884i</v>
      </c>
      <c r="I681" t="str">
        <f t="shared" si="179"/>
        <v>68.7730733930406-42484.2254135248i</v>
      </c>
      <c r="K681" t="str">
        <f t="shared" si="180"/>
        <v>0.0106249541577668-0.0000220236845297056i</v>
      </c>
      <c r="L681" t="str">
        <f t="shared" si="181"/>
        <v>0.0000444444444444444-5.12585147760237i</v>
      </c>
      <c r="M681" t="e">
        <f t="shared" si="182"/>
        <v>#DIV/0!</v>
      </c>
      <c r="N681">
        <f t="shared" si="183"/>
        <v>90.024435817603049</v>
      </c>
      <c r="O681">
        <f t="shared" si="184"/>
        <v>67.793209860779783</v>
      </c>
      <c r="P681" s="3">
        <f t="shared" si="185"/>
        <v>67.793209860779783</v>
      </c>
      <c r="Q681" s="3">
        <f t="shared" si="186"/>
        <v>-89.975564182396951</v>
      </c>
      <c r="R681">
        <f t="shared" si="187"/>
        <v>90.024435817603049</v>
      </c>
      <c r="S681">
        <f t="shared" si="188"/>
        <v>1.1201105491737818E-2</v>
      </c>
      <c r="T681">
        <f t="shared" si="171"/>
        <v>67.793209860779783</v>
      </c>
    </row>
    <row r="682" spans="1:20" x14ac:dyDescent="0.25">
      <c r="A682">
        <f t="shared" si="172"/>
        <v>70.646060211365082</v>
      </c>
      <c r="B682">
        <f t="shared" si="189"/>
        <v>11.243669692606423</v>
      </c>
      <c r="C682" t="str">
        <f t="shared" si="173"/>
        <v>1.04607954599779-2443.50518373705i</v>
      </c>
      <c r="D682" t="str">
        <f t="shared" si="174"/>
        <v>3.47812499916935-1415.50715635183i</v>
      </c>
      <c r="E682" t="str">
        <f t="shared" si="175"/>
        <v>162.469533224196+0.00839202389829128i</v>
      </c>
      <c r="F682" t="str">
        <f t="shared" si="176"/>
        <v>2.42492492484747-13283.6627633435i</v>
      </c>
      <c r="G682" t="str">
        <f t="shared" si="177"/>
        <v>0.999999999968058-5.65168481672869E-06i</v>
      </c>
      <c r="H682" t="str">
        <f t="shared" si="178"/>
        <v>1129.41432500835+1.62905857477385i</v>
      </c>
      <c r="I682" t="str">
        <f t="shared" si="179"/>
        <v>68.7730736720236-42323.3971479557i</v>
      </c>
      <c r="K682" t="str">
        <f t="shared" si="180"/>
        <v>0.0106249538087054-0.0000221073738015872i</v>
      </c>
      <c r="L682" t="str">
        <f t="shared" si="181"/>
        <v>0.0000444444444444444-5.10644697908186i</v>
      </c>
      <c r="M682" t="e">
        <f t="shared" si="182"/>
        <v>#DIV/0!</v>
      </c>
      <c r="N682">
        <f t="shared" si="183"/>
        <v>90.024528672890867</v>
      </c>
      <c r="O682">
        <f t="shared" si="184"/>
        <v>67.760266089804858</v>
      </c>
      <c r="P682" s="3">
        <f t="shared" si="185"/>
        <v>67.760266089804858</v>
      </c>
      <c r="Q682" s="3">
        <f t="shared" si="186"/>
        <v>-89.975471327109133</v>
      </c>
      <c r="R682">
        <f t="shared" si="187"/>
        <v>90.024528672890867</v>
      </c>
      <c r="S682">
        <f t="shared" si="188"/>
        <v>1.1243669692606423E-2</v>
      </c>
      <c r="T682">
        <f t="shared" si="171"/>
        <v>67.760266089804858</v>
      </c>
    </row>
    <row r="683" spans="1:20" x14ac:dyDescent="0.25">
      <c r="A683">
        <f t="shared" si="172"/>
        <v>70.914515240168271</v>
      </c>
      <c r="B683">
        <f t="shared" si="189"/>
        <v>11.286395637438327</v>
      </c>
      <c r="C683" t="str">
        <f t="shared" si="173"/>
        <v>1.04607951734679-2434.25502878115i</v>
      </c>
      <c r="D683" t="str">
        <f t="shared" si="174"/>
        <v>3.47812499916303-1410.14859211109i</v>
      </c>
      <c r="E683" t="str">
        <f t="shared" si="175"/>
        <v>162.469533195736+0.00842391372029748i</v>
      </c>
      <c r="F683" t="str">
        <f t="shared" si="176"/>
        <v>2.42492492484687-13233.3759348953i</v>
      </c>
      <c r="G683" t="str">
        <f t="shared" si="177"/>
        <v>0.999999999967815-5.67316121903087E-06i</v>
      </c>
      <c r="H683" t="str">
        <f t="shared" si="178"/>
        <v>1129.41434450365+1.63524900130275i</v>
      </c>
      <c r="I683" t="str">
        <f t="shared" si="179"/>
        <v>68.7730739531306-42163.1777186637i</v>
      </c>
      <c r="K683" t="str">
        <f t="shared" si="180"/>
        <v>0.0106249534569861-0.000022191381084356i</v>
      </c>
      <c r="L683" t="str">
        <f t="shared" si="181"/>
        <v>0.0000444444444444444-5.08711593851552i</v>
      </c>
      <c r="M683" t="e">
        <f t="shared" si="182"/>
        <v>#DIV/0!</v>
      </c>
      <c r="N683">
        <f t="shared" si="183"/>
        <v>90.024621881019428</v>
      </c>
      <c r="O683">
        <f t="shared" si="184"/>
        <v>67.727322319255876</v>
      </c>
      <c r="P683" s="3">
        <f t="shared" si="185"/>
        <v>67.727322319255876</v>
      </c>
      <c r="Q683" s="3">
        <f t="shared" si="186"/>
        <v>-89.975378118980572</v>
      </c>
      <c r="R683">
        <f t="shared" si="187"/>
        <v>90.024621881019428</v>
      </c>
      <c r="S683">
        <f t="shared" si="188"/>
        <v>1.1286395637438327E-2</v>
      </c>
      <c r="T683">
        <f t="shared" si="171"/>
        <v>67.727322319255876</v>
      </c>
    </row>
    <row r="684" spans="1:20" x14ac:dyDescent="0.25">
      <c r="A684">
        <f t="shared" si="172"/>
        <v>71.183990398080923</v>
      </c>
      <c r="B684">
        <f t="shared" si="189"/>
        <v>11.329283940860593</v>
      </c>
      <c r="C684" t="str">
        <f t="shared" si="173"/>
        <v>1.04607948847762-2425.03989140106i</v>
      </c>
      <c r="D684" t="str">
        <f t="shared" si="174"/>
        <v>3.47812499915665-1404.81031333126i</v>
      </c>
      <c r="E684" t="str">
        <f t="shared" si="175"/>
        <v>162.469533167059+0.00845592472512873i</v>
      </c>
      <c r="F684" t="str">
        <f t="shared" si="176"/>
        <v>2.4249249248463-13183.2794730026i</v>
      </c>
      <c r="G684" t="str">
        <f t="shared" si="177"/>
        <v>0.99999999996757-5.69471923166179E-06i</v>
      </c>
      <c r="H684" t="str">
        <f t="shared" si="178"/>
        <v>1129.41436414739+1.64146295149763i</v>
      </c>
      <c r="I684" t="str">
        <f t="shared" si="179"/>
        <v>68.7730742363788-42003.5648208379i</v>
      </c>
      <c r="K684" t="str">
        <f t="shared" si="180"/>
        <v>0.0106249531025887-0.000022275707586358i</v>
      </c>
      <c r="L684" t="str">
        <f t="shared" si="181"/>
        <v>0.0000444444444444444-5.0678580778198i</v>
      </c>
      <c r="M684" t="e">
        <f t="shared" si="182"/>
        <v>#DIV/0!</v>
      </c>
      <c r="N684">
        <f t="shared" si="183"/>
        <v>90.02471544332937</v>
      </c>
      <c r="O684">
        <f t="shared" si="184"/>
        <v>67.694378549136076</v>
      </c>
      <c r="P684" s="3">
        <f t="shared" si="185"/>
        <v>67.694378549136076</v>
      </c>
      <c r="Q684" s="3">
        <f t="shared" si="186"/>
        <v>-89.97528455667063</v>
      </c>
      <c r="R684">
        <f t="shared" si="187"/>
        <v>90.02471544332937</v>
      </c>
      <c r="S684">
        <f t="shared" si="188"/>
        <v>1.1329283940860593E-2</v>
      </c>
      <c r="T684">
        <f t="shared" ref="T684:T747" si="190">P684</f>
        <v>67.694378549136076</v>
      </c>
    </row>
    <row r="685" spans="1:20" x14ac:dyDescent="0.25">
      <c r="A685">
        <f t="shared" ref="A685:A748" si="191">2*PI()*B685</f>
        <v>71.454489561593618</v>
      </c>
      <c r="B685">
        <f t="shared" si="189"/>
        <v>11.372335219835863</v>
      </c>
      <c r="C685" t="str">
        <f t="shared" ref="C685:C748" si="192">IMPRODUCT(D685,E685,$C$40,,K685,$C$41)</f>
        <v>1.04607945938868-2415.85963903398i</v>
      </c>
      <c r="D685" t="str">
        <f t="shared" ref="D685:D748" si="193">IMDIV(IMPRODUCT($C$37,$C$38,COMPLEX(1,A685/$C$38)),IMSUM(-1*A685*A685/$C$39,COMPLEX(0,1*A685)))</f>
        <v>3.47812499915024-1399.49224321942i</v>
      </c>
      <c r="E685" t="str">
        <f t="shared" ref="E685:E748" si="194">IMDIV(IMPRODUCT(IMSUM(F685,G685),$C$29,H685),IMSUM(1,I685))</f>
        <v>162.469533138165+0.008488057373296i</v>
      </c>
      <c r="F685" t="str">
        <f t="shared" ref="F685:F748" si="195">IMDIV(IMPRODUCT($C$14,$C$15,COMPLEX(1,A685/$C$15)),IMSUM(-1*A685*A685/$C$16,COMPLEX(0,A685)))</f>
        <v>2.42492492484569-13133.3726570111i</v>
      </c>
      <c r="G685" t="str">
        <f t="shared" ref="G685:G748" si="196">IMDIV(1,COMPLEX(1,A685*$C$9*$C$10))</f>
        <v>0.999999999967323-0.0000057163591647407i</v>
      </c>
      <c r="H685" t="str">
        <f t="shared" ref="H685:H748" si="197">IMDIV($C$3,IMSUM(K685,COMPLEX(0,$C$28*A685)))</f>
        <v>1129.41438394071+1.64770051474888i</v>
      </c>
      <c r="I685" t="str">
        <f t="shared" ref="I685:I748" si="198">IMPRODUCT(F685,$C$29,H685,$C$31)</f>
        <v>68.7730745217828-41844.556158394i</v>
      </c>
      <c r="K685" t="str">
        <f t="shared" ref="K685:K748" si="199">IF($C$26&lt;=0,IMDIV(1,IMSUM(IMDIV(1,L685),1/$C$18)),IMDIV(1,IMSUM(IMDIV(1,L685),1/$C$18,IMDIV(1,M685))))</f>
        <v>0.0106249527454928-0.0000223603545205294i</v>
      </c>
      <c r="L685" t="str">
        <f t="shared" ref="L685:L748" si="200">IMSUM($C$21/$C$22,IMDIV(1,COMPLEX(0,$C$20*$C$22*A685)))</f>
        <v>0.0000444444444444444-5.04867311996392i</v>
      </c>
      <c r="M685" t="e">
        <f t="shared" ref="M685:M748" si="201">IMSUM($C$25/$C$26,IMDIV(1,COMPLEX(0,$C$24*$C$26*A685)))</f>
        <v>#DIV/0!</v>
      </c>
      <c r="N685">
        <f t="shared" ref="N685:N748" si="202">ABS(R685)</f>
        <v>90.024809361166518</v>
      </c>
      <c r="O685">
        <f t="shared" ref="O685:O748" si="203">ABS(P685)</f>
        <v>67.661434779448896</v>
      </c>
      <c r="P685" s="3">
        <f t="shared" ref="P685:P748" si="204">20*LOG10(IMABS(C685))</f>
        <v>67.661434779448896</v>
      </c>
      <c r="Q685" s="3">
        <f t="shared" ref="Q685:Q748" si="205">IMARGUMENT(C685)*180/PI()</f>
        <v>-89.975190638833482</v>
      </c>
      <c r="R685">
        <f t="shared" ref="R685:R748" si="206">IF(Q685&lt;0,Q685+180,Q685-180)</f>
        <v>90.024809361166518</v>
      </c>
      <c r="S685">
        <f t="shared" ref="S685:S748" si="207">B685/1000</f>
        <v>1.1372335219835862E-2</v>
      </c>
      <c r="T685">
        <f t="shared" si="190"/>
        <v>67.661434779448896</v>
      </c>
    </row>
    <row r="686" spans="1:20" x14ac:dyDescent="0.25">
      <c r="A686">
        <f t="shared" si="191"/>
        <v>71.726016621927684</v>
      </c>
      <c r="B686">
        <f t="shared" ref="B686:B749" si="208">B685*(1+B$42)</f>
        <v>11.415550093671239</v>
      </c>
      <c r="C686" t="str">
        <f t="shared" si="192"/>
        <v>1.04607943007815-2406.71413961887i</v>
      </c>
      <c r="D686" t="str">
        <f t="shared" si="193"/>
        <v>3.47812499914376-1394.19430527335i</v>
      </c>
      <c r="E686" t="str">
        <f t="shared" si="194"/>
        <v>162.46953310905+0.00852031212706409i</v>
      </c>
      <c r="F686" t="str">
        <f t="shared" si="195"/>
        <v>2.42492492484508-13083.6547689945i</v>
      </c>
      <c r="G686" t="str">
        <f t="shared" si="196"/>
        <v>0.999999999967074-5.73808132956528E-06i</v>
      </c>
      <c r="H686" t="str">
        <f t="shared" si="197"/>
        <v>1129.41440388474+1.65396178078669i</v>
      </c>
      <c r="I686" t="str">
        <f t="shared" si="198"/>
        <v>68.773074809361-41686.1494439385i</v>
      </c>
      <c r="K686" t="str">
        <f t="shared" si="199"/>
        <v>0.0106249523856778-0.000022445323104415i</v>
      </c>
      <c r="L686" t="str">
        <f t="shared" si="200"/>
        <v>0.0000444444444444444-5.02956078896584i</v>
      </c>
      <c r="M686" t="e">
        <f t="shared" si="201"/>
        <v>#DIV/0!</v>
      </c>
      <c r="N686">
        <f t="shared" si="202"/>
        <v>90.024903635881742</v>
      </c>
      <c r="O686">
        <f t="shared" si="203"/>
        <v>67.628491010197507</v>
      </c>
      <c r="P686" s="3">
        <f t="shared" si="204"/>
        <v>67.628491010197507</v>
      </c>
      <c r="Q686" s="3">
        <f t="shared" si="205"/>
        <v>-89.975096364118258</v>
      </c>
      <c r="R686">
        <f t="shared" si="206"/>
        <v>90.024903635881742</v>
      </c>
      <c r="S686">
        <f t="shared" si="207"/>
        <v>1.1415550093671239E-2</v>
      </c>
      <c r="T686">
        <f t="shared" si="190"/>
        <v>67.628491010197507</v>
      </c>
    </row>
    <row r="687" spans="1:20" x14ac:dyDescent="0.25">
      <c r="A687">
        <f t="shared" si="191"/>
        <v>71.99857548509101</v>
      </c>
      <c r="B687">
        <f t="shared" si="208"/>
        <v>11.458929184027191</v>
      </c>
      <c r="C687" t="str">
        <f t="shared" si="192"/>
        <v>1.04607940054451-2397.60326159463i</v>
      </c>
      <c r="D687" t="str">
        <f t="shared" si="193"/>
        <v>3.47812499913725-1388.91642328042i</v>
      </c>
      <c r="E687" t="str">
        <f t="shared" si="194"/>
        <v>162.469533079714+0.0085526894504482i</v>
      </c>
      <c r="F687" t="str">
        <f t="shared" si="195"/>
        <v>2.42492492484447-13034.1250937442i</v>
      </c>
      <c r="G687" t="str">
        <f t="shared" si="196"/>
        <v>0.999999999966824-5.75988603861619E-06i</v>
      </c>
      <c r="H687" t="str">
        <f t="shared" si="197"/>
        <v>1129.41442398065+1.66024683968216i</v>
      </c>
      <c r="I687" t="str">
        <f t="shared" si="198"/>
        <v>68.7730750991291-41528.3423987383i</v>
      </c>
      <c r="K687" t="str">
        <f t="shared" si="199"/>
        <v>0.010624952023123-0.0000225306145601846i</v>
      </c>
      <c r="L687" t="str">
        <f t="shared" si="200"/>
        <v>0.0000444444444444444-5.01052080988829i</v>
      </c>
      <c r="M687" t="e">
        <f t="shared" si="201"/>
        <v>#DIV/0!</v>
      </c>
      <c r="N687">
        <f t="shared" si="202"/>
        <v>90.024998268831098</v>
      </c>
      <c r="O687">
        <f t="shared" si="203"/>
        <v>67.595547241385162</v>
      </c>
      <c r="P687" s="3">
        <f t="shared" si="204"/>
        <v>67.595547241385162</v>
      </c>
      <c r="Q687" s="3">
        <f t="shared" si="205"/>
        <v>-89.975001731168902</v>
      </c>
      <c r="R687">
        <f t="shared" si="206"/>
        <v>90.024998268831098</v>
      </c>
      <c r="S687">
        <f t="shared" si="207"/>
        <v>1.1458929184027191E-2</v>
      </c>
      <c r="T687">
        <f t="shared" si="190"/>
        <v>67.595547241385162</v>
      </c>
    </row>
    <row r="688" spans="1:20" x14ac:dyDescent="0.25">
      <c r="A688">
        <f t="shared" si="191"/>
        <v>72.272170071934369</v>
      </c>
      <c r="B688">
        <f t="shared" si="208"/>
        <v>11.502473114926495</v>
      </c>
      <c r="C688" t="str">
        <f t="shared" si="192"/>
        <v>1.04607937078599-2388.52687389827i</v>
      </c>
      <c r="D688" t="str">
        <f t="shared" si="193"/>
        <v>3.47812499913067-1383.65852131653i</v>
      </c>
      <c r="E688" t="str">
        <f t="shared" si="194"/>
        <v>162.469533050154+0.00858518980923065i</v>
      </c>
      <c r="F688" t="str">
        <f t="shared" si="195"/>
        <v>2.42492492484386-12984.7829187593i</v>
      </c>
      <c r="G688" t="str">
        <f t="shared" si="196"/>
        <v>0.999999999966571-5.78177360556147E-06i</v>
      </c>
      <c r="H688" t="str">
        <f t="shared" si="197"/>
        <v>1129.41444422956+1.66655578184862i</v>
      </c>
      <c r="I688" t="str">
        <f t="shared" si="198"/>
        <v>68.7730753911018-41371.132752685i</v>
      </c>
      <c r="K688" t="str">
        <f t="shared" si="199"/>
        <v>0.0106249516578077-0.0000226162301146516i</v>
      </c>
      <c r="L688" t="str">
        <f t="shared" si="200"/>
        <v>0.0000444444444444444-4.99155290883471i</v>
      </c>
      <c r="M688" t="e">
        <f t="shared" si="201"/>
        <v>#DIV/0!</v>
      </c>
      <c r="N688">
        <f t="shared" si="202"/>
        <v>90.025093261375716</v>
      </c>
      <c r="O688">
        <f t="shared" si="203"/>
        <v>67.562603473015372</v>
      </c>
      <c r="P688" s="3">
        <f t="shared" si="204"/>
        <v>67.562603473015372</v>
      </c>
      <c r="Q688" s="3">
        <f t="shared" si="205"/>
        <v>-89.974906738624284</v>
      </c>
      <c r="R688">
        <f t="shared" si="206"/>
        <v>90.025093261375716</v>
      </c>
      <c r="S688">
        <f t="shared" si="207"/>
        <v>1.1502473114926495E-2</v>
      </c>
      <c r="T688">
        <f t="shared" si="190"/>
        <v>67.562603473015372</v>
      </c>
    </row>
    <row r="689" spans="1:20" x14ac:dyDescent="0.25">
      <c r="A689">
        <f t="shared" si="191"/>
        <v>72.54680431820772</v>
      </c>
      <c r="B689">
        <f t="shared" si="208"/>
        <v>11.546182512763217</v>
      </c>
      <c r="C689" t="str">
        <f t="shared" si="192"/>
        <v>1.04607934080084-2379.48484596284i</v>
      </c>
      <c r="D689" t="str">
        <f t="shared" si="193"/>
        <v>3.47812499912405-1378.420523745i</v>
      </c>
      <c r="E689" t="str">
        <f t="shared" si="194"/>
        <v>162.469533020369+0.0086178136709696i</v>
      </c>
      <c r="F689" t="str">
        <f t="shared" si="195"/>
        <v>2.42492492484324-12935.627534236i</v>
      </c>
      <c r="G689" t="str">
        <f t="shared" si="196"/>
        <v>0.999999999966316-5.80374434526113E-06i</v>
      </c>
      <c r="H689" t="str">
        <f t="shared" si="197"/>
        <v>1129.41446463267+1.67288869804316i</v>
      </c>
      <c r="I689" t="str">
        <f t="shared" si="198"/>
        <v>68.7730756853001-41214.5182442663i</v>
      </c>
      <c r="K689" t="str">
        <f t="shared" si="199"/>
        <v>0.0106249512897106-0.00002270217099929i</v>
      </c>
      <c r="L689" t="str">
        <f t="shared" si="200"/>
        <v>0.0000444444444444444-4.97265681294551i</v>
      </c>
      <c r="M689" t="e">
        <f t="shared" si="201"/>
        <v>#DIV/0!</v>
      </c>
      <c r="N689">
        <f t="shared" si="202"/>
        <v>90.025188614881969</v>
      </c>
      <c r="O689">
        <f t="shared" si="203"/>
        <v>67.529659705091291</v>
      </c>
      <c r="P689" s="3">
        <f t="shared" si="204"/>
        <v>67.529659705091291</v>
      </c>
      <c r="Q689" s="3">
        <f t="shared" si="205"/>
        <v>-89.974811385118031</v>
      </c>
      <c r="R689">
        <f t="shared" si="206"/>
        <v>90.025188614881969</v>
      </c>
      <c r="S689">
        <f t="shared" si="207"/>
        <v>1.1546182512763216E-2</v>
      </c>
      <c r="T689">
        <f t="shared" si="190"/>
        <v>67.529659705091291</v>
      </c>
    </row>
    <row r="690" spans="1:20" x14ac:dyDescent="0.25">
      <c r="A690">
        <f t="shared" si="191"/>
        <v>72.822482174616908</v>
      </c>
      <c r="B690">
        <f t="shared" si="208"/>
        <v>11.590058006311716</v>
      </c>
      <c r="C690" t="str">
        <f t="shared" si="192"/>
        <v>1.04607931058741-2370.47704771579i</v>
      </c>
      <c r="D690" t="str">
        <f t="shared" si="193"/>
        <v>3.47812499911738-1373.20235521547i</v>
      </c>
      <c r="E690" t="str">
        <f t="shared" si="194"/>
        <v>162.469532990357+0.00865056150498815i</v>
      </c>
      <c r="F690" t="str">
        <f t="shared" si="195"/>
        <v>2.42492492484262-12886.6582330575i</v>
      </c>
      <c r="G690" t="str">
        <f t="shared" si="196"/>
        <v>0.99999999996606-5.82579857377162E-06i</v>
      </c>
      <c r="H690" t="str">
        <f t="shared" si="197"/>
        <v>1129.41448519113+1.67924567936753i</v>
      </c>
      <c r="I690" t="str">
        <f t="shared" si="198"/>
        <v>68.7730759817366-41058.4966205287i</v>
      </c>
      <c r="K690" t="str">
        <f t="shared" si="199"/>
        <v>0.0106249509188108-0.0000227884384502522i</v>
      </c>
      <c r="L690" t="str">
        <f t="shared" si="200"/>
        <v>0.0000444444444444444-4.95383225039402i</v>
      </c>
      <c r="M690" t="e">
        <f t="shared" si="201"/>
        <v>#DIV/0!</v>
      </c>
      <c r="N690">
        <f t="shared" si="202"/>
        <v>90.025284330721405</v>
      </c>
      <c r="O690">
        <f t="shared" si="203"/>
        <v>67.4967159376165</v>
      </c>
      <c r="P690" s="3">
        <f t="shared" si="204"/>
        <v>67.4967159376165</v>
      </c>
      <c r="Q690" s="3">
        <f t="shared" si="205"/>
        <v>-89.974715669278595</v>
      </c>
      <c r="R690">
        <f t="shared" si="206"/>
        <v>90.025284330721405</v>
      </c>
      <c r="S690">
        <f t="shared" si="207"/>
        <v>1.1590058006311717E-2</v>
      </c>
      <c r="T690">
        <f t="shared" si="190"/>
        <v>67.4967159376165</v>
      </c>
    </row>
    <row r="691" spans="1:20" x14ac:dyDescent="0.25">
      <c r="A691">
        <f t="shared" si="191"/>
        <v>73.099207606880441</v>
      </c>
      <c r="B691">
        <f t="shared" si="208"/>
        <v>11.634100226735701</v>
      </c>
      <c r="C691" t="str">
        <f t="shared" si="192"/>
        <v>1.04607928014392-2361.5033495769i</v>
      </c>
      <c r="D691" t="str">
        <f t="shared" si="193"/>
        <v>3.47812499911067-1368.00394066284i</v>
      </c>
      <c r="E691" t="str">
        <f t="shared" si="194"/>
        <v>162.469532960117+0.00868343378240146i</v>
      </c>
      <c r="F691" t="str">
        <f t="shared" si="195"/>
        <v>2.42492492484201-12837.8743107841i</v>
      </c>
      <c r="G691" t="str">
        <f t="shared" si="196"/>
        <v>0.999999999965802-5.84793660835045E-06i</v>
      </c>
      <c r="H691" t="str">
        <f t="shared" si="197"/>
        <v>1129.41450590613+1.68562681726983i</v>
      </c>
      <c r="I691" t="str">
        <f t="shared" si="198"/>
        <v>68.7730762804311-40903.0656370494i</v>
      </c>
      <c r="K691" t="str">
        <f t="shared" si="199"/>
        <v>0.0106249505450868-0.0000228750337083867i</v>
      </c>
      <c r="L691" t="str">
        <f t="shared" si="200"/>
        <v>0.0000444444444444444-4.93507895038255i</v>
      </c>
      <c r="M691" t="e">
        <f t="shared" si="201"/>
        <v>#DIV/0!</v>
      </c>
      <c r="N691">
        <f t="shared" si="202"/>
        <v>90.025380410270756</v>
      </c>
      <c r="O691">
        <f t="shared" si="203"/>
        <v>67.463772170594368</v>
      </c>
      <c r="P691" s="3">
        <f t="shared" si="204"/>
        <v>67.463772170594368</v>
      </c>
      <c r="Q691" s="3">
        <f t="shared" si="205"/>
        <v>-89.974619589729244</v>
      </c>
      <c r="R691">
        <f t="shared" si="206"/>
        <v>90.025380410270756</v>
      </c>
      <c r="S691">
        <f t="shared" si="207"/>
        <v>1.1634100226735701E-2</v>
      </c>
      <c r="T691">
        <f t="shared" si="190"/>
        <v>67.463772170594368</v>
      </c>
    </row>
    <row r="692" spans="1:20" x14ac:dyDescent="0.25">
      <c r="A692">
        <f t="shared" si="191"/>
        <v>73.376984595786595</v>
      </c>
      <c r="B692">
        <f t="shared" si="208"/>
        <v>11.678309807597296</v>
      </c>
      <c r="C692" t="str">
        <f t="shared" si="192"/>
        <v>1.04607924946862-2352.56362245649i</v>
      </c>
      <c r="D692" t="str">
        <f t="shared" si="193"/>
        <v>3.47812499910389-1362.82520530616i</v>
      </c>
      <c r="E692" t="str">
        <f t="shared" si="194"/>
        <v>162.469532929647+0.00871643097611448i</v>
      </c>
      <c r="F692" t="str">
        <f t="shared" si="195"/>
        <v>2.42492492484137-12789.2750656426i</v>
      </c>
      <c r="G692" t="str">
        <f t="shared" si="196"/>
        <v>0.999999999965541-5.87015876746065E-06i</v>
      </c>
      <c r="H692" t="str">
        <f t="shared" si="197"/>
        <v>1129.41452677887+1.69203220354561i</v>
      </c>
      <c r="I692" t="str">
        <f t="shared" si="198"/>
        <v>68.7730765814-40748.2230579016i</v>
      </c>
      <c r="K692" t="str">
        <f t="shared" si="199"/>
        <v>0.0106249501685171-0.0000229619580192562i</v>
      </c>
      <c r="L692" t="str">
        <f t="shared" si="200"/>
        <v>0.0000444444444444444-4.91639664313865i</v>
      </c>
      <c r="M692" t="e">
        <f t="shared" si="201"/>
        <v>#DIV/0!</v>
      </c>
      <c r="N692">
        <f t="shared" si="202"/>
        <v>90.025476854912014</v>
      </c>
      <c r="O692">
        <f t="shared" si="203"/>
        <v>67.430828404028262</v>
      </c>
      <c r="P692" s="3">
        <f t="shared" si="204"/>
        <v>67.430828404028262</v>
      </c>
      <c r="Q692" s="3">
        <f t="shared" si="205"/>
        <v>-89.974523145087986</v>
      </c>
      <c r="R692">
        <f t="shared" si="206"/>
        <v>90.025476854912014</v>
      </c>
      <c r="S692">
        <f t="shared" si="207"/>
        <v>1.1678309807597296E-2</v>
      </c>
      <c r="T692">
        <f t="shared" si="190"/>
        <v>67.430828404028262</v>
      </c>
    </row>
    <row r="693" spans="1:20" x14ac:dyDescent="0.25">
      <c r="A693">
        <f t="shared" si="191"/>
        <v>73.65581713725058</v>
      </c>
      <c r="B693">
        <f t="shared" si="208"/>
        <v>11.722687384866166</v>
      </c>
      <c r="C693" t="str">
        <f t="shared" si="192"/>
        <v>1.04607921855969-2343.6577377536i</v>
      </c>
      <c r="D693" t="str">
        <f t="shared" si="193"/>
        <v>3.47812499909707-1357.6660746476i</v>
      </c>
      <c r="E693" t="str">
        <f t="shared" si="194"/>
        <v>162.469532898945+0.00874955356082438i</v>
      </c>
      <c r="F693" t="str">
        <f t="shared" si="195"/>
        <v>2.42492492484074-12740.8597985167i</v>
      </c>
      <c r="G693" t="str">
        <f t="shared" si="196"/>
        <v>0.999999999965279-5.89246537077546E-06i</v>
      </c>
      <c r="H693" t="str">
        <f t="shared" si="197"/>
        <v>1129.41454781055+1.69846193033925i</v>
      </c>
      <c r="I693" t="str">
        <f t="shared" si="198"/>
        <v>68.7730768846614-40593.9666556232i</v>
      </c>
      <c r="K693" t="str">
        <f t="shared" si="199"/>
        <v>0.01062494978908-0.0000230492126331552i</v>
      </c>
      <c r="L693" t="str">
        <f t="shared" si="200"/>
        <v>0.0000444444444444444-4.89778505991097i</v>
      </c>
      <c r="M693" t="e">
        <f t="shared" si="201"/>
        <v>#DIV/0!</v>
      </c>
      <c r="N693">
        <f t="shared" si="202"/>
        <v>90.025573666032415</v>
      </c>
      <c r="O693">
        <f t="shared" si="203"/>
        <v>67.39788463792172</v>
      </c>
      <c r="P693" s="3">
        <f t="shared" si="204"/>
        <v>67.39788463792172</v>
      </c>
      <c r="Q693" s="3">
        <f t="shared" si="205"/>
        <v>-89.974426333967585</v>
      </c>
      <c r="R693">
        <f t="shared" si="206"/>
        <v>90.025573666032415</v>
      </c>
      <c r="S693">
        <f t="shared" si="207"/>
        <v>1.1722687384866166E-2</v>
      </c>
      <c r="T693">
        <f t="shared" si="190"/>
        <v>67.39788463792172</v>
      </c>
    </row>
    <row r="694" spans="1:20" x14ac:dyDescent="0.25">
      <c r="A694">
        <f t="shared" si="191"/>
        <v>73.935709242372141</v>
      </c>
      <c r="B694">
        <f t="shared" si="208"/>
        <v>11.767233596928659</v>
      </c>
      <c r="C694" t="str">
        <f t="shared" si="192"/>
        <v>1.04607918741543-2334.78556735411i</v>
      </c>
      <c r="D694" t="str">
        <f t="shared" si="193"/>
        <v>3.4781249990902-1352.52647447133i</v>
      </c>
      <c r="E694" t="str">
        <f t="shared" si="194"/>
        <v>162.469532868009+0.00878280201303969i</v>
      </c>
      <c r="F694" t="str">
        <f t="shared" si="195"/>
        <v>2.42492492484008-12692.6278129363i</v>
      </c>
      <c r="G694" t="str">
        <f t="shared" si="196"/>
        <v>0.999999999965014-5.91485673918284E-06i</v>
      </c>
      <c r="H694" t="str">
        <f t="shared" si="197"/>
        <v>1129.41456900236+1.70491609014529i</v>
      </c>
      <c r="I694" t="str">
        <f t="shared" si="198"/>
        <v>68.7730771902313-40440.2942111826i</v>
      </c>
      <c r="K694" t="str">
        <f t="shared" si="199"/>
        <v>0.0106249494067538-0.0000231367988051284i</v>
      </c>
      <c r="L694" t="str">
        <f t="shared" si="200"/>
        <v>0.0000444444444444444-4.8792439329657i</v>
      </c>
      <c r="M694" t="e">
        <f t="shared" si="201"/>
        <v>#DIV/0!</v>
      </c>
      <c r="N694">
        <f t="shared" si="202"/>
        <v>90.025670845024436</v>
      </c>
      <c r="O694">
        <f t="shared" si="203"/>
        <v>67.364940872278311</v>
      </c>
      <c r="P694" s="3">
        <f t="shared" si="204"/>
        <v>67.364940872278311</v>
      </c>
      <c r="Q694" s="3">
        <f t="shared" si="205"/>
        <v>-89.974329154975564</v>
      </c>
      <c r="R694">
        <f t="shared" si="206"/>
        <v>90.025670845024436</v>
      </c>
      <c r="S694">
        <f t="shared" si="207"/>
        <v>1.1767233596928658E-2</v>
      </c>
      <c r="T694">
        <f t="shared" si="190"/>
        <v>67.364940872278311</v>
      </c>
    </row>
    <row r="695" spans="1:20" x14ac:dyDescent="0.25">
      <c r="A695">
        <f t="shared" si="191"/>
        <v>74.21666493749315</v>
      </c>
      <c r="B695">
        <f t="shared" si="208"/>
        <v>11.811949084596987</v>
      </c>
      <c r="C695" t="str">
        <f t="shared" si="192"/>
        <v>1.04607915603405-2325.94698362881i</v>
      </c>
      <c r="D695" t="str">
        <f t="shared" si="193"/>
        <v>3.47812499908327-1347.40633084246i</v>
      </c>
      <c r="E695" t="str">
        <f t="shared" si="194"/>
        <v>162.469532836836+0.0088161768110763i</v>
      </c>
      <c r="F695" t="str">
        <f t="shared" si="195"/>
        <v>2.42492492483944-12644.5784150683i</v>
      </c>
      <c r="G695" t="str">
        <f t="shared" si="196"/>
        <v>0.999999999964748-5.93733319479015E-06i</v>
      </c>
      <c r="H695" t="str">
        <f t="shared" si="197"/>
        <v>1129.41459035555+1.71139477580975i</v>
      </c>
      <c r="I695" t="str">
        <f t="shared" si="198"/>
        <v>68.7730774981284-40287.2035139519i</v>
      </c>
      <c r="K695" t="str">
        <f t="shared" si="199"/>
        <v>0.0106249490215164-0.0000232247177949881i</v>
      </c>
      <c r="L695" t="str">
        <f t="shared" si="200"/>
        <v>0.0000444444444444444-4.86077299558249i</v>
      </c>
      <c r="M695" t="e">
        <f t="shared" si="201"/>
        <v>#DIV/0!</v>
      </c>
      <c r="N695">
        <f t="shared" si="202"/>
        <v>90.025768393285901</v>
      </c>
      <c r="O695">
        <f t="shared" si="203"/>
        <v>67.331997107101344</v>
      </c>
      <c r="P695" s="3">
        <f t="shared" si="204"/>
        <v>67.331997107101344</v>
      </c>
      <c r="Q695" s="3">
        <f t="shared" si="205"/>
        <v>-89.974231606714099</v>
      </c>
      <c r="R695">
        <f t="shared" si="206"/>
        <v>90.025768393285901</v>
      </c>
      <c r="S695">
        <f t="shared" si="207"/>
        <v>1.1811949084596988E-2</v>
      </c>
      <c r="T695">
        <f t="shared" si="190"/>
        <v>67.331997107101344</v>
      </c>
    </row>
    <row r="696" spans="1:20" x14ac:dyDescent="0.25">
      <c r="A696">
        <f t="shared" si="191"/>
        <v>74.498688264255634</v>
      </c>
      <c r="B696">
        <f t="shared" si="208"/>
        <v>11.856834491118457</v>
      </c>
      <c r="C696" t="str">
        <f t="shared" si="192"/>
        <v>1.04607912441377-2317.14185943178i</v>
      </c>
      <c r="D696" t="str">
        <f t="shared" si="193"/>
        <v>3.47812499907629-1342.30557010602i</v>
      </c>
      <c r="E696" t="str">
        <f t="shared" si="194"/>
        <v>162.469532805427+0.00884967843506691i</v>
      </c>
      <c r="F696" t="str">
        <f t="shared" si="195"/>
        <v>2.42492492483879-12596.7109137058i</v>
      </c>
      <c r="G696" t="str">
        <f t="shared" si="196"/>
        <v>0.99999999996448-5.95989506092875E-06i</v>
      </c>
      <c r="H696" t="str">
        <f t="shared" si="197"/>
        <v>1129.41461187132+1.71789808053146i</v>
      </c>
      <c r="I696" t="str">
        <f t="shared" si="198"/>
        <v>68.7730778083687-40134.6923616684i</v>
      </c>
      <c r="K696" t="str">
        <f t="shared" si="199"/>
        <v>0.0106249486333457-0.0000233129708673327i</v>
      </c>
      <c r="L696" t="str">
        <f t="shared" si="200"/>
        <v>0.0000444444444444444-4.84237198205069i</v>
      </c>
      <c r="M696" t="e">
        <f t="shared" si="201"/>
        <v>#DIV/0!</v>
      </c>
      <c r="N696">
        <f t="shared" si="202"/>
        <v>90.025866312219875</v>
      </c>
      <c r="O696">
        <f t="shared" si="203"/>
        <v>67.299053342394643</v>
      </c>
      <c r="P696" s="3">
        <f t="shared" si="204"/>
        <v>67.299053342394643</v>
      </c>
      <c r="Q696" s="3">
        <f t="shared" si="205"/>
        <v>-89.974133687780125</v>
      </c>
      <c r="R696">
        <f t="shared" si="206"/>
        <v>90.025866312219875</v>
      </c>
      <c r="S696">
        <f t="shared" si="207"/>
        <v>1.1856834491118457E-2</v>
      </c>
      <c r="T696">
        <f t="shared" si="190"/>
        <v>67.299053342394643</v>
      </c>
    </row>
    <row r="697" spans="1:20" x14ac:dyDescent="0.25">
      <c r="A697">
        <f t="shared" si="191"/>
        <v>74.78178327965982</v>
      </c>
      <c r="B697">
        <f t="shared" si="208"/>
        <v>11.901890462184708</v>
      </c>
      <c r="C697" t="str">
        <f t="shared" si="192"/>
        <v>1.04607909255264-2308.37006809832i</v>
      </c>
      <c r="D697" t="str">
        <f t="shared" si="193"/>
        <v>3.47812499906925-1337.22411888586i</v>
      </c>
      <c r="E697" t="str">
        <f t="shared" si="194"/>
        <v>162.469532773779+0.00888330736696709i</v>
      </c>
      <c r="F697" t="str">
        <f t="shared" si="195"/>
        <v>2.42492492483814-12549.0246202589i</v>
      </c>
      <c r="G697" t="str">
        <f t="shared" si="196"/>
        <v>0.999999999964209-5.98254266215867E-06i</v>
      </c>
      <c r="H697" t="str">
        <f t="shared" si="197"/>
        <v>1129.41463355093+1.72442609786345i</v>
      </c>
      <c r="I697" t="str">
        <f t="shared" si="198"/>
        <v>68.7730781209718-39982.7585604093i</v>
      </c>
      <c r="K697" t="str">
        <f t="shared" si="199"/>
        <v>0.0106249482422193-0.000023401559291565i</v>
      </c>
      <c r="L697" t="str">
        <f t="shared" si="200"/>
        <v>0.0000444444444444444-4.82404062766557i</v>
      </c>
      <c r="M697" t="e">
        <f t="shared" si="201"/>
        <v>#DIV/0!</v>
      </c>
      <c r="N697">
        <f t="shared" si="202"/>
        <v>90.025964603234826</v>
      </c>
      <c r="O697">
        <f t="shared" si="203"/>
        <v>67.266109578161675</v>
      </c>
      <c r="P697" s="3">
        <f t="shared" si="204"/>
        <v>67.266109578161675</v>
      </c>
      <c r="Q697" s="3">
        <f t="shared" si="205"/>
        <v>-89.974035396765174</v>
      </c>
      <c r="R697">
        <f t="shared" si="206"/>
        <v>90.025964603234826</v>
      </c>
      <c r="S697">
        <f t="shared" si="207"/>
        <v>1.1901890462184709E-2</v>
      </c>
      <c r="T697">
        <f t="shared" si="190"/>
        <v>67.266109578161675</v>
      </c>
    </row>
    <row r="698" spans="1:20" x14ac:dyDescent="0.25">
      <c r="A698">
        <f t="shared" si="191"/>
        <v>75.065954056122521</v>
      </c>
      <c r="B698">
        <f t="shared" si="208"/>
        <v>11.94711764594101</v>
      </c>
      <c r="C698" t="str">
        <f t="shared" si="192"/>
        <v>1.04607906044897-2299.63148344328i</v>
      </c>
      <c r="D698" t="str">
        <f t="shared" si="193"/>
        <v>3.47812499906217-1332.16190408358i</v>
      </c>
      <c r="E698" t="str">
        <f t="shared" si="194"/>
        <v>162.46953274189+0.00891706409056936i</v>
      </c>
      <c r="F698" t="str">
        <f t="shared" si="195"/>
        <v>2.42492492483747-12501.5188487441i</v>
      </c>
      <c r="G698" t="str">
        <f t="shared" si="196"/>
        <v>0.999999999963937-6.00527632427323E-06i</v>
      </c>
      <c r="H698" t="str">
        <f t="shared" si="197"/>
        <v>1129.4146553956+1.73097892171423i</v>
      </c>
      <c r="I698" t="str">
        <f t="shared" si="198"/>
        <v>68.7730784359543-39831.3999245544i</v>
      </c>
      <c r="K698" t="str">
        <f t="shared" si="199"/>
        <v>0.0106249478481148-0.0000234904843419104i</v>
      </c>
      <c r="L698" t="str">
        <f t="shared" si="200"/>
        <v>0.0000444444444444444-4.80577866872441i</v>
      </c>
      <c r="M698" t="e">
        <f t="shared" si="201"/>
        <v>#DIV/0!</v>
      </c>
      <c r="N698">
        <f t="shared" si="202"/>
        <v>90.026063267744476</v>
      </c>
      <c r="O698">
        <f t="shared" si="203"/>
        <v>67.233165814406092</v>
      </c>
      <c r="P698" s="3">
        <f t="shared" si="204"/>
        <v>67.233165814406092</v>
      </c>
      <c r="Q698" s="3">
        <f t="shared" si="205"/>
        <v>-89.973936732255524</v>
      </c>
      <c r="R698">
        <f t="shared" si="206"/>
        <v>90.026063267744476</v>
      </c>
      <c r="S698">
        <f t="shared" si="207"/>
        <v>1.1947117645941009E-2</v>
      </c>
      <c r="T698">
        <f t="shared" si="190"/>
        <v>67.233165814406092</v>
      </c>
    </row>
    <row r="699" spans="1:20" x14ac:dyDescent="0.25">
      <c r="A699">
        <f t="shared" si="191"/>
        <v>75.351204681535791</v>
      </c>
      <c r="B699">
        <f t="shared" si="208"/>
        <v>11.992516692995586</v>
      </c>
      <c r="C699" t="str">
        <f t="shared" si="192"/>
        <v>1.04607902810076-2290.92597975913i</v>
      </c>
      <c r="D699" t="str">
        <f t="shared" si="193"/>
        <v>3.47812499905502-1327.11885287753i</v>
      </c>
      <c r="E699" t="str">
        <f t="shared" si="194"/>
        <v>162.469532709758+0.00895094909150109i</v>
      </c>
      <c r="F699" t="str">
        <f t="shared" si="195"/>
        <v>2.4249249248368-12454.192915775i</v>
      </c>
      <c r="G699" t="str">
        <f t="shared" si="196"/>
        <v>0.999999999963662-6.02809637430381E-06i</v>
      </c>
      <c r="H699" t="str">
        <f t="shared" si="197"/>
        <v>1129.41467740663+1.73755664634923i</v>
      </c>
      <c r="I699" t="str">
        <f t="shared" si="198"/>
        <v>68.773078753337-39680.6142767606i</v>
      </c>
      <c r="K699" t="str">
        <f t="shared" si="199"/>
        <v>0.0106249474510093-0.0000235797472974345i</v>
      </c>
      <c r="L699" t="str">
        <f t="shared" si="200"/>
        <v>0.0000444444444444444-4.78758584252283i</v>
      </c>
      <c r="M699" t="e">
        <f t="shared" si="201"/>
        <v>#DIV/0!</v>
      </c>
      <c r="N699">
        <f t="shared" si="202"/>
        <v>90.02616230716805</v>
      </c>
      <c r="O699">
        <f t="shared" si="203"/>
        <v>67.200222051131306</v>
      </c>
      <c r="P699" s="3">
        <f t="shared" si="204"/>
        <v>67.200222051131306</v>
      </c>
      <c r="Q699" s="3">
        <f t="shared" si="205"/>
        <v>-89.97383769283195</v>
      </c>
      <c r="R699">
        <f t="shared" si="206"/>
        <v>90.02616230716805</v>
      </c>
      <c r="S699">
        <f t="shared" si="207"/>
        <v>1.1992516692995586E-2</v>
      </c>
      <c r="T699">
        <f t="shared" si="190"/>
        <v>67.200222051131306</v>
      </c>
    </row>
    <row r="700" spans="1:20" x14ac:dyDescent="0.25">
      <c r="A700">
        <f t="shared" si="191"/>
        <v>75.637539259325635</v>
      </c>
      <c r="B700">
        <f t="shared" si="208"/>
        <v>12.038088256428971</v>
      </c>
      <c r="C700" t="str">
        <f t="shared" si="192"/>
        <v>1.04607899550638-2282.25343181432i</v>
      </c>
      <c r="D700" t="str">
        <f t="shared" si="193"/>
        <v>3.47812499904783-1322.09489272172i</v>
      </c>
      <c r="E700" t="str">
        <f t="shared" si="194"/>
        <v>162.469532677381+0.00898496285724109i</v>
      </c>
      <c r="F700" t="str">
        <f t="shared" si="195"/>
        <v>2.42492492483615-12407.0461405522i</v>
      </c>
      <c r="G700" t="str">
        <f t="shared" si="196"/>
        <v>0.999999999963385-6.05100314052449E-06i</v>
      </c>
      <c r="H700" t="str">
        <f t="shared" si="197"/>
        <v>1129.41469958525+1.74415936639195i</v>
      </c>
      <c r="I700" t="str">
        <f t="shared" si="198"/>
        <v>68.7730790731349-39530.3994479247i</v>
      </c>
      <c r="K700" t="str">
        <f t="shared" si="199"/>
        <v>0.0106249470508802-0.0000236693494420626i</v>
      </c>
      <c r="L700" t="str">
        <f t="shared" si="200"/>
        <v>0.0000444444444444444-4.76946188735089i</v>
      </c>
      <c r="M700" t="e">
        <f t="shared" si="201"/>
        <v>#DIV/0!</v>
      </c>
      <c r="N700">
        <f t="shared" si="202"/>
        <v>90.026261722930073</v>
      </c>
      <c r="O700">
        <f t="shared" si="203"/>
        <v>67.16727828834118</v>
      </c>
      <c r="P700" s="3">
        <f t="shared" si="204"/>
        <v>67.16727828834118</v>
      </c>
      <c r="Q700" s="3">
        <f t="shared" si="205"/>
        <v>-89.973738277069927</v>
      </c>
      <c r="R700">
        <f t="shared" si="206"/>
        <v>90.026261722930073</v>
      </c>
      <c r="S700">
        <f t="shared" si="207"/>
        <v>1.2038088256428971E-2</v>
      </c>
      <c r="T700">
        <f t="shared" si="190"/>
        <v>67.16727828834118</v>
      </c>
    </row>
    <row r="701" spans="1:20" x14ac:dyDescent="0.25">
      <c r="A701">
        <f t="shared" si="191"/>
        <v>75.924961908511079</v>
      </c>
      <c r="B701">
        <f t="shared" si="208"/>
        <v>12.083832991803401</v>
      </c>
      <c r="C701" t="str">
        <f t="shared" si="192"/>
        <v>1.04607896266367-2273.61371485135i</v>
      </c>
      <c r="D701" t="str">
        <f t="shared" si="193"/>
        <v>3.47812499904058-1317.08995134481i</v>
      </c>
      <c r="E701" t="str">
        <f t="shared" si="194"/>
        <v>162.469532644758+0.00901910587710821i</v>
      </c>
      <c r="F701" t="str">
        <f t="shared" si="195"/>
        <v>2.42492492483546-12360.0778448535i</v>
      </c>
      <c r="G701" t="str">
        <f t="shared" si="196"/>
        <v>0.999999999963107-0.0000060739969524568i</v>
      </c>
      <c r="H701" t="str">
        <f t="shared" si="197"/>
        <v>1129.41472193275+1.75078717682565i</v>
      </c>
      <c r="I701" t="str">
        <f t="shared" si="198"/>
        <v>68.7730793953693-39380.7532771563i</v>
      </c>
      <c r="K701" t="str">
        <f t="shared" si="199"/>
        <v>0.0106249466477043-0.0000237592920645974i</v>
      </c>
      <c r="L701" t="str">
        <f t="shared" si="200"/>
        <v>0.0000444444444444444-4.75140654248943i</v>
      </c>
      <c r="M701" t="e">
        <f t="shared" si="201"/>
        <v>#DIV/0!</v>
      </c>
      <c r="N701">
        <f t="shared" si="202"/>
        <v>90.026361516460469</v>
      </c>
      <c r="O701">
        <f t="shared" si="203"/>
        <v>67.13433452603941</v>
      </c>
      <c r="P701" s="3">
        <f t="shared" si="204"/>
        <v>67.13433452603941</v>
      </c>
      <c r="Q701" s="3">
        <f t="shared" si="205"/>
        <v>-89.973638483539531</v>
      </c>
      <c r="R701">
        <f t="shared" si="206"/>
        <v>90.026361516460469</v>
      </c>
      <c r="S701">
        <f t="shared" si="207"/>
        <v>1.2083832991803401E-2</v>
      </c>
      <c r="T701">
        <f t="shared" si="190"/>
        <v>67.13433452603941</v>
      </c>
    </row>
    <row r="702" spans="1:20" x14ac:dyDescent="0.25">
      <c r="A702">
        <f t="shared" si="191"/>
        <v>76.21347676376341</v>
      </c>
      <c r="B702">
        <f t="shared" si="208"/>
        <v>12.129751557172254</v>
      </c>
      <c r="C702" t="str">
        <f t="shared" si="192"/>
        <v>1.046078929571-2265.00670458497i</v>
      </c>
      <c r="D702" t="str">
        <f t="shared" si="193"/>
        <v>3.47812499903327-1312.10395674902i</v>
      </c>
      <c r="E702" t="str">
        <f t="shared" si="194"/>
        <v>162.469532611887+0.0090533786422969i</v>
      </c>
      <c r="F702" t="str">
        <f t="shared" si="195"/>
        <v>2.42492492483479-12313.2873530242i</v>
      </c>
      <c r="G702" t="str">
        <f t="shared" si="196"/>
        <v>0.999999999962826-6.09707814087442E-06i</v>
      </c>
      <c r="H702" t="str">
        <f t="shared" si="197"/>
        <v>1129.41474445042+1.75744017299438i</v>
      </c>
      <c r="I702" t="str">
        <f t="shared" si="198"/>
        <v>68.7730797200569-39231.6736117451i</v>
      </c>
      <c r="K702" t="str">
        <f t="shared" si="199"/>
        <v>0.0106249462414585-0.0000238495764587376i</v>
      </c>
      <c r="L702" t="str">
        <f t="shared" si="200"/>
        <v>0.0000444444444444444-4.73341954820626i</v>
      </c>
      <c r="M702" t="e">
        <f t="shared" si="201"/>
        <v>#DIV/0!</v>
      </c>
      <c r="N702">
        <f t="shared" si="202"/>
        <v>90.026461689194647</v>
      </c>
      <c r="O702">
        <f t="shared" si="203"/>
        <v>67.101390764229663</v>
      </c>
      <c r="P702" s="3">
        <f t="shared" si="204"/>
        <v>67.101390764229663</v>
      </c>
      <c r="Q702" s="3">
        <f t="shared" si="205"/>
        <v>-89.973538310805353</v>
      </c>
      <c r="R702">
        <f t="shared" si="206"/>
        <v>90.026461689194647</v>
      </c>
      <c r="S702">
        <f t="shared" si="207"/>
        <v>1.2129751557172254E-2</v>
      </c>
      <c r="T702">
        <f t="shared" si="190"/>
        <v>67.101390764229663</v>
      </c>
    </row>
    <row r="703" spans="1:20" x14ac:dyDescent="0.25">
      <c r="A703">
        <f t="shared" si="191"/>
        <v>76.503087975465718</v>
      </c>
      <c r="B703">
        <f t="shared" si="208"/>
        <v>12.175844613089509</v>
      </c>
      <c r="C703" t="str">
        <f t="shared" si="192"/>
        <v>1.04607889622628-2256.43227720044i</v>
      </c>
      <c r="D703" t="str">
        <f t="shared" si="193"/>
        <v>3.47812499902591-1307.13683720916i</v>
      </c>
      <c r="E703" t="str">
        <f t="shared" si="194"/>
        <v>162.469532578764+0.00908778164585517i</v>
      </c>
      <c r="F703" t="str">
        <f t="shared" si="195"/>
        <v>2.4249249248341-12266.6739919673i</v>
      </c>
      <c r="G703" t="str">
        <f t="shared" si="196"/>
        <v>0.999999999962543-6.12024703780801E-06i</v>
      </c>
      <c r="H703" t="str">
        <f t="shared" si="197"/>
        <v>1129.41476713955+1.76411845060458i</v>
      </c>
      <c r="I703" t="str">
        <f t="shared" si="198"/>
        <v>68.7730800472164-39083.1583071298i</v>
      </c>
      <c r="K703" t="str">
        <f t="shared" si="199"/>
        <v>0.0106249458321194-0.0000239402039230969i</v>
      </c>
      <c r="L703" t="str">
        <f t="shared" si="200"/>
        <v>0.0000444444444444444-4.71550064575239i</v>
      </c>
      <c r="M703" t="e">
        <f t="shared" si="201"/>
        <v>#DIV/0!</v>
      </c>
      <c r="N703">
        <f t="shared" si="202"/>
        <v>90.026562242573448</v>
      </c>
      <c r="O703">
        <f t="shared" si="203"/>
        <v>67.068447002915647</v>
      </c>
      <c r="P703" s="3">
        <f t="shared" si="204"/>
        <v>67.068447002915647</v>
      </c>
      <c r="Q703" s="3">
        <f t="shared" si="205"/>
        <v>-89.973437757426552</v>
      </c>
      <c r="R703">
        <f t="shared" si="206"/>
        <v>90.026562242573448</v>
      </c>
      <c r="S703">
        <f t="shared" si="207"/>
        <v>1.217584461308951E-2</v>
      </c>
      <c r="T703">
        <f t="shared" si="190"/>
        <v>67.068447002915647</v>
      </c>
    </row>
    <row r="704" spans="1:20" x14ac:dyDescent="0.25">
      <c r="A704">
        <f t="shared" si="191"/>
        <v>76.793799709772486</v>
      </c>
      <c r="B704">
        <f t="shared" si="208"/>
        <v>12.22211282261925</v>
      </c>
      <c r="C704" t="str">
        <f t="shared" si="192"/>
        <v>1.0460788626277-2247.89030935178i</v>
      </c>
      <c r="D704" t="str">
        <f t="shared" si="193"/>
        <v>3.4781249990185-1302.18852127154i</v>
      </c>
      <c r="E704" t="str">
        <f t="shared" si="194"/>
        <v>162.46953254539+0.00912231538271045i</v>
      </c>
      <c r="F704" t="str">
        <f t="shared" si="195"/>
        <v>2.4249249248334-12220.237091134i</v>
      </c>
      <c r="G704" t="str">
        <f t="shared" si="196"/>
        <v>0.999999999962257-6.14350397654993E-06i</v>
      </c>
      <c r="H704" t="str">
        <f t="shared" si="197"/>
        <v>1129.41479000143+1.77082210572637i</v>
      </c>
      <c r="I704" t="str">
        <f t="shared" si="198"/>
        <v>68.7730803768667-38935.2052268674i</v>
      </c>
      <c r="K704" t="str">
        <f t="shared" si="199"/>
        <v>0.0106249454196635-0.0000240311757612222i</v>
      </c>
      <c r="L704" t="str">
        <f t="shared" si="200"/>
        <v>0.0000444444444444444-4.69764957735844i</v>
      </c>
      <c r="M704" t="e">
        <f t="shared" si="201"/>
        <v>#DIV/0!</v>
      </c>
      <c r="N704">
        <f t="shared" si="202"/>
        <v>90.026663178043194</v>
      </c>
      <c r="O704">
        <f t="shared" si="203"/>
        <v>67.035503242101285</v>
      </c>
      <c r="P704" s="3">
        <f t="shared" si="204"/>
        <v>67.035503242101285</v>
      </c>
      <c r="Q704" s="3">
        <f t="shared" si="205"/>
        <v>-89.973336821956806</v>
      </c>
      <c r="R704">
        <f t="shared" si="206"/>
        <v>90.026663178043194</v>
      </c>
      <c r="S704">
        <f t="shared" si="207"/>
        <v>1.2222112822619251E-2</v>
      </c>
      <c r="T704">
        <f t="shared" si="190"/>
        <v>67.035503242101285</v>
      </c>
    </row>
    <row r="705" spans="1:20" x14ac:dyDescent="0.25">
      <c r="A705">
        <f t="shared" si="191"/>
        <v>77.085616148669629</v>
      </c>
      <c r="B705">
        <f t="shared" si="208"/>
        <v>12.268556851345204</v>
      </c>
      <c r="C705" t="str">
        <f t="shared" si="192"/>
        <v>1.0460788287733-2239.38067815987i</v>
      </c>
      <c r="D705" t="str">
        <f t="shared" si="193"/>
        <v>3.47812499901102-1297.25893775297i</v>
      </c>
      <c r="E705" t="str">
        <f t="shared" si="194"/>
        <v>162.469532511761+0.00915698034967569i</v>
      </c>
      <c r="F705" t="str">
        <f t="shared" si="195"/>
        <v>2.4249249248327-12173.9759825139i</v>
      </c>
      <c r="G705" t="str">
        <f t="shared" si="196"/>
        <v>0.99999999996197-6.16684929165904E-06i</v>
      </c>
      <c r="H705" t="str">
        <f t="shared" si="197"/>
        <v>1129.4148130374+1.77755123479495i</v>
      </c>
      <c r="I705" t="str">
        <f t="shared" si="198"/>
        <v>68.7730807090273-38787.812242604i</v>
      </c>
      <c r="K705" t="str">
        <f t="shared" si="199"/>
        <v>0.010624945004067-0.0000241224932816125i</v>
      </c>
      <c r="L705" t="str">
        <f t="shared" si="200"/>
        <v>0.0000444444444444444-4.67986608623076i</v>
      </c>
      <c r="M705" t="e">
        <f t="shared" si="201"/>
        <v>#DIV/0!</v>
      </c>
      <c r="N705">
        <f t="shared" si="202"/>
        <v>90.026764497055694</v>
      </c>
      <c r="O705">
        <f t="shared" si="203"/>
        <v>67.002559481790186</v>
      </c>
      <c r="P705" s="3">
        <f t="shared" si="204"/>
        <v>67.002559481790186</v>
      </c>
      <c r="Q705" s="3">
        <f t="shared" si="205"/>
        <v>-89.973235502944306</v>
      </c>
      <c r="R705">
        <f t="shared" si="206"/>
        <v>90.026764497055694</v>
      </c>
      <c r="S705">
        <f t="shared" si="207"/>
        <v>1.2268556851345204E-2</v>
      </c>
      <c r="T705">
        <f t="shared" si="190"/>
        <v>67.002559481790186</v>
      </c>
    </row>
    <row r="706" spans="1:20" x14ac:dyDescent="0.25">
      <c r="A706">
        <f t="shared" si="191"/>
        <v>77.378541490034578</v>
      </c>
      <c r="B706">
        <f t="shared" si="208"/>
        <v>12.315177367380317</v>
      </c>
      <c r="C706" t="str">
        <f t="shared" si="192"/>
        <v>1.04607879466101-2230.90326121085i</v>
      </c>
      <c r="D706" t="str">
        <f t="shared" si="193"/>
        <v>3.47812499900349-1292.34801573975i</v>
      </c>
      <c r="E706" t="str">
        <f t="shared" si="194"/>
        <v>162.469532477878+0.0091917770454408i</v>
      </c>
      <c r="F706" t="str">
        <f t="shared" si="195"/>
        <v>2.424924924832-12127.8900006254i</v>
      </c>
      <c r="G706" t="str">
        <f t="shared" si="196"/>
        <v>0.99999999996168-6.19028331896556E-06i</v>
      </c>
      <c r="H706" t="str">
        <f t="shared" si="197"/>
        <v>1129.41483624878+1.78430593461201i</v>
      </c>
      <c r="I706" t="str">
        <f t="shared" si="198"/>
        <v>68.7730810437184-38640.9772340418i</v>
      </c>
      <c r="K706" t="str">
        <f t="shared" si="199"/>
        <v>0.0106249445853059-0.0000242141577977378i</v>
      </c>
      <c r="L706" t="str">
        <f t="shared" si="200"/>
        <v>0.0000444444444444444-4.66214991654787i</v>
      </c>
      <c r="M706" t="e">
        <f t="shared" si="201"/>
        <v>#DIV/0!</v>
      </c>
      <c r="N706">
        <f t="shared" si="202"/>
        <v>90.026866201068231</v>
      </c>
      <c r="O706">
        <f t="shared" si="203"/>
        <v>66.969615721986372</v>
      </c>
      <c r="P706" s="3">
        <f t="shared" si="204"/>
        <v>66.969615721986372</v>
      </c>
      <c r="Q706" s="3">
        <f t="shared" si="205"/>
        <v>-89.973133798931769</v>
      </c>
      <c r="R706">
        <f t="shared" si="206"/>
        <v>90.026866201068231</v>
      </c>
      <c r="S706">
        <f t="shared" si="207"/>
        <v>1.2315177367380317E-2</v>
      </c>
      <c r="T706">
        <f t="shared" si="190"/>
        <v>66.969615721986372</v>
      </c>
    </row>
    <row r="707" spans="1:20" x14ac:dyDescent="0.25">
      <c r="A707">
        <f t="shared" si="191"/>
        <v>77.672579947696718</v>
      </c>
      <c r="B707">
        <f t="shared" si="208"/>
        <v>12.361975041376363</v>
      </c>
      <c r="C707" t="str">
        <f t="shared" si="192"/>
        <v>1.04607876028911-2222.45793655419i</v>
      </c>
      <c r="D707" t="str">
        <f t="shared" si="193"/>
        <v>3.47812499899591-1287.4556845866i</v>
      </c>
      <c r="E707" t="str">
        <f t="shared" si="194"/>
        <v>162.469532443735+0.00922670597060025i</v>
      </c>
      <c r="F707" t="str">
        <f t="shared" si="195"/>
        <v>2.4249249248313-12081.9784825061i</v>
      </c>
      <c r="G707" t="str">
        <f t="shared" si="196"/>
        <v>0.999999999961389-6.21380639557582E-06i</v>
      </c>
      <c r="H707" t="str">
        <f t="shared" si="197"/>
        <v>1129.4148596369+1.79108630234697i</v>
      </c>
      <c r="I707" t="str">
        <f t="shared" si="198"/>
        <v>68.7730813809559-38494.6980889096i</v>
      </c>
      <c r="K707" t="str">
        <f t="shared" si="199"/>
        <v>0.0106249441633563-0.0000243061706280576i</v>
      </c>
      <c r="L707" t="str">
        <f t="shared" si="200"/>
        <v>0.0000444444444444444-4.64450081345674i</v>
      </c>
      <c r="M707" t="e">
        <f t="shared" si="201"/>
        <v>#DIV/0!</v>
      </c>
      <c r="N707">
        <f t="shared" si="202"/>
        <v>90.026968291543739</v>
      </c>
      <c r="O707">
        <f t="shared" si="203"/>
        <v>66.936671962693538</v>
      </c>
      <c r="P707" s="3">
        <f t="shared" si="204"/>
        <v>66.936671962693538</v>
      </c>
      <c r="Q707" s="3">
        <f t="shared" si="205"/>
        <v>-89.973031708456261</v>
      </c>
      <c r="R707">
        <f t="shared" si="206"/>
        <v>90.026968291543739</v>
      </c>
      <c r="S707">
        <f t="shared" si="207"/>
        <v>1.2361975041376363E-2</v>
      </c>
      <c r="T707">
        <f t="shared" si="190"/>
        <v>66.936671962693538</v>
      </c>
    </row>
    <row r="708" spans="1:20" x14ac:dyDescent="0.25">
      <c r="A708">
        <f t="shared" si="191"/>
        <v>77.967735751497983</v>
      </c>
      <c r="B708">
        <f t="shared" si="208"/>
        <v>12.408950546533594</v>
      </c>
      <c r="C708" t="str">
        <f t="shared" si="192"/>
        <v>1.04607872565546-2214.0445827011i</v>
      </c>
      <c r="D708" t="str">
        <f t="shared" si="193"/>
        <v>3.47812499898826-1282.58187391571i</v>
      </c>
      <c r="E708" t="str">
        <f t="shared" si="194"/>
        <v>162.469532409333+0.00926176762765086i</v>
      </c>
      <c r="F708" t="str">
        <f t="shared" si="195"/>
        <v>2.42492492483058-12036.2407677036i</v>
      </c>
      <c r="G708" t="str">
        <f t="shared" si="196"/>
        <v>0.999999999961095-6.23741885987717E-06i</v>
      </c>
      <c r="H708" t="str">
        <f t="shared" si="197"/>
        <v>1129.41488320311+1.79789243553865i</v>
      </c>
      <c r="I708" t="str">
        <f t="shared" si="198"/>
        <v>68.7730817207621-38348.9727029334i</v>
      </c>
      <c r="K708" t="str">
        <f t="shared" si="199"/>
        <v>0.0106249437381938-0.0000243985330960405i</v>
      </c>
      <c r="L708" t="str">
        <f t="shared" si="200"/>
        <v>0.0000444444444444444-4.62691852306908i</v>
      </c>
      <c r="M708" t="e">
        <f t="shared" si="201"/>
        <v>#DIV/0!</v>
      </c>
      <c r="N708">
        <f t="shared" si="202"/>
        <v>90.027070769950569</v>
      </c>
      <c r="O708">
        <f t="shared" si="203"/>
        <v>66.903728203915719</v>
      </c>
      <c r="P708" s="3">
        <f t="shared" si="204"/>
        <v>66.903728203915719</v>
      </c>
      <c r="Q708" s="3">
        <f t="shared" si="205"/>
        <v>-89.972929230049431</v>
      </c>
      <c r="R708">
        <f t="shared" si="206"/>
        <v>90.027070769950569</v>
      </c>
      <c r="S708">
        <f t="shared" si="207"/>
        <v>1.2408950546533595E-2</v>
      </c>
      <c r="T708">
        <f t="shared" si="190"/>
        <v>66.903728203915719</v>
      </c>
    </row>
    <row r="709" spans="1:20" x14ac:dyDescent="0.25">
      <c r="A709">
        <f t="shared" si="191"/>
        <v>78.264013147353666</v>
      </c>
      <c r="B709">
        <f t="shared" si="208"/>
        <v>12.456104558610422</v>
      </c>
      <c r="C709" t="str">
        <f t="shared" si="192"/>
        <v>1.04607869075805-2205.6630786226i</v>
      </c>
      <c r="D709" t="str">
        <f t="shared" si="193"/>
        <v>3.47812499898055-1277.72651361566i</v>
      </c>
      <c r="E709" t="str">
        <f t="shared" si="194"/>
        <v>162.469532374669+0.00929696252099174i</v>
      </c>
      <c r="F709" t="str">
        <f t="shared" si="195"/>
        <v>2.42492492482986-11990.6761982654i</v>
      </c>
      <c r="G709" t="str">
        <f t="shared" si="196"/>
        <v>0.999999999960798-6.26112105154284E-06i</v>
      </c>
      <c r="H709" t="str">
        <f t="shared" si="197"/>
        <v>1129.41490694876+1.80472443209648i</v>
      </c>
      <c r="I709" t="str">
        <f t="shared" si="198"/>
        <v>68.7730820631567-38203.7989798041i</v>
      </c>
      <c r="K709" t="str">
        <f t="shared" si="199"/>
        <v>0.0106249433097939-0.0000244912465301828i</v>
      </c>
      <c r="L709" t="str">
        <f t="shared" si="200"/>
        <v>0.0000444444444444444-4.60940279245774i</v>
      </c>
      <c r="M709" t="e">
        <f t="shared" si="201"/>
        <v>#DIV/0!</v>
      </c>
      <c r="N709">
        <f t="shared" si="202"/>
        <v>90.027173637762758</v>
      </c>
      <c r="O709">
        <f t="shared" si="203"/>
        <v>66.870784445656597</v>
      </c>
      <c r="P709" s="3">
        <f t="shared" si="204"/>
        <v>66.870784445656597</v>
      </c>
      <c r="Q709" s="3">
        <f t="shared" si="205"/>
        <v>-89.972826362237242</v>
      </c>
      <c r="R709">
        <f t="shared" si="206"/>
        <v>90.027173637762758</v>
      </c>
      <c r="S709">
        <f t="shared" si="207"/>
        <v>1.2456104558610421E-2</v>
      </c>
      <c r="T709">
        <f t="shared" si="190"/>
        <v>66.870784445656597</v>
      </c>
    </row>
    <row r="710" spans="1:20" x14ac:dyDescent="0.25">
      <c r="A710">
        <f t="shared" si="191"/>
        <v>78.561416397313607</v>
      </c>
      <c r="B710">
        <f t="shared" si="208"/>
        <v>12.503437755933142</v>
      </c>
      <c r="C710" t="str">
        <f t="shared" si="192"/>
        <v>1.04607865559497-2197.31330374802i</v>
      </c>
      <c r="D710" t="str">
        <f t="shared" si="193"/>
        <v>3.47812499897279-1272.88953384048i</v>
      </c>
      <c r="E710" t="str">
        <f t="shared" si="194"/>
        <v>162.469532339741+0.00933229115694438i</v>
      </c>
      <c r="F710" t="str">
        <f t="shared" si="195"/>
        <v>2.42492492482914-11945.2841187298i</v>
      </c>
      <c r="G710" t="str">
        <f t="shared" si="196"/>
        <v>0.9999999999605-6.28491331153683E-06i</v>
      </c>
      <c r="H710" t="str">
        <f t="shared" si="197"/>
        <v>1129.41493087522+1.81158239030188i</v>
      </c>
      <c r="I710" t="str">
        <f t="shared" si="198"/>
        <v>68.7730824081571-38059.1748311489i</v>
      </c>
      <c r="K710" t="str">
        <f t="shared" si="199"/>
        <v>0.0106249428781321-0.0000245843122640273i</v>
      </c>
      <c r="L710" t="str">
        <f t="shared" si="200"/>
        <v>0.0000444444444444444-4.59195336965306i</v>
      </c>
      <c r="M710" t="e">
        <f t="shared" si="201"/>
        <v>#DIV/0!</v>
      </c>
      <c r="N710">
        <f t="shared" si="202"/>
        <v>90.027276896459881</v>
      </c>
      <c r="O710">
        <f t="shared" si="203"/>
        <v>66.837840687920476</v>
      </c>
      <c r="P710" s="3">
        <f t="shared" si="204"/>
        <v>66.837840687920476</v>
      </c>
      <c r="Q710" s="3">
        <f t="shared" si="205"/>
        <v>-89.972723103540119</v>
      </c>
      <c r="R710">
        <f t="shared" si="206"/>
        <v>90.027276896459881</v>
      </c>
      <c r="S710">
        <f t="shared" si="207"/>
        <v>1.2503437755933142E-2</v>
      </c>
      <c r="T710">
        <f t="shared" si="190"/>
        <v>66.837840687920476</v>
      </c>
    </row>
    <row r="711" spans="1:20" x14ac:dyDescent="0.25">
      <c r="A711">
        <f t="shared" si="191"/>
        <v>78.859949779623406</v>
      </c>
      <c r="B711">
        <f t="shared" si="208"/>
        <v>12.550950819405688</v>
      </c>
      <c r="C711" t="str">
        <f t="shared" si="192"/>
        <v>1.0460786201641-2188.99513796298i</v>
      </c>
      <c r="D711" t="str">
        <f t="shared" si="193"/>
        <v>3.47812499896497-1268.07086500858i</v>
      </c>
      <c r="E711" t="str">
        <f t="shared" si="194"/>
        <v>162.469532304547+0.00936775404375623i</v>
      </c>
      <c r="F711" t="str">
        <f t="shared" si="195"/>
        <v>2.42492492482842-11900.0638761166i</v>
      </c>
      <c r="G711" t="str">
        <f t="shared" si="196"/>
        <v>0.999999999960199-6.30879598211877E-06i</v>
      </c>
      <c r="H711" t="str">
        <f t="shared" si="197"/>
        <v>1129.41495498388+1.81846640880987i</v>
      </c>
      <c r="I711" t="str">
        <f t="shared" si="198"/>
        <v>68.7730827557858-37915.0981765015i</v>
      </c>
      <c r="K711" t="str">
        <f t="shared" si="199"/>
        <v>0.0106249424431834-0.0000246777316361833i</v>
      </c>
      <c r="L711" t="str">
        <f t="shared" si="200"/>
        <v>0.0000444444444444444-4.57457000363922i</v>
      </c>
      <c r="M711" t="e">
        <f t="shared" si="201"/>
        <v>#DIV/0!</v>
      </c>
      <c r="N711">
        <f t="shared" si="202"/>
        <v>90.027380547527187</v>
      </c>
      <c r="O711">
        <f t="shared" si="203"/>
        <v>66.804896930711038</v>
      </c>
      <c r="P711" s="3">
        <f t="shared" si="204"/>
        <v>66.804896930711038</v>
      </c>
      <c r="Q711" s="3">
        <f t="shared" si="205"/>
        <v>-89.972619452472813</v>
      </c>
      <c r="R711">
        <f t="shared" si="206"/>
        <v>90.027380547527187</v>
      </c>
      <c r="S711">
        <f t="shared" si="207"/>
        <v>1.2550950819405689E-2</v>
      </c>
      <c r="T711">
        <f t="shared" si="190"/>
        <v>66.804896930711038</v>
      </c>
    </row>
    <row r="712" spans="1:20" x14ac:dyDescent="0.25">
      <c r="A712">
        <f t="shared" si="191"/>
        <v>79.159617588785977</v>
      </c>
      <c r="B712">
        <f t="shared" si="208"/>
        <v>12.59864443251943</v>
      </c>
      <c r="C712" t="str">
        <f t="shared" si="192"/>
        <v>1.04607858446345-2180.70846160792i</v>
      </c>
      <c r="D712" t="str">
        <f t="shared" si="193"/>
        <v>3.47812499895709-1263.2704378018i</v>
      </c>
      <c r="E712" t="str">
        <f t="shared" si="194"/>
        <v>162.469532269085+0.00940335169160037i</v>
      </c>
      <c r="F712" t="str">
        <f t="shared" si="195"/>
        <v>2.42492492482768-11855.0148199174i</v>
      </c>
      <c r="G712" t="str">
        <f t="shared" si="196"/>
        <v>0.999999999959896-6.33276940684891E-06i</v>
      </c>
      <c r="H712" t="str">
        <f t="shared" si="197"/>
        <v>1129.4149792761+1.82537658665025i</v>
      </c>
      <c r="I712" t="str">
        <f t="shared" si="198"/>
        <v>68.7730831060607-37771.5669432699i</v>
      </c>
      <c r="K712" t="str">
        <f t="shared" si="199"/>
        <v>0.0106249420049229-0.0000247715059903448i</v>
      </c>
      <c r="L712" t="str">
        <f t="shared" si="200"/>
        <v>0.0000444444444444444-4.55725244435068i</v>
      </c>
      <c r="M712" t="e">
        <f t="shared" si="201"/>
        <v>#DIV/0!</v>
      </c>
      <c r="N712">
        <f t="shared" si="202"/>
        <v>90.02748459245548</v>
      </c>
      <c r="O712">
        <f t="shared" si="203"/>
        <v>66.77195317403249</v>
      </c>
      <c r="P712" s="3">
        <f t="shared" si="204"/>
        <v>66.77195317403249</v>
      </c>
      <c r="Q712" s="3">
        <f t="shared" si="205"/>
        <v>-89.97251540754452</v>
      </c>
      <c r="R712">
        <f t="shared" si="206"/>
        <v>90.02748459245548</v>
      </c>
      <c r="S712">
        <f t="shared" si="207"/>
        <v>1.2598644432519431E-2</v>
      </c>
      <c r="T712">
        <f t="shared" si="190"/>
        <v>66.77195317403249</v>
      </c>
    </row>
    <row r="713" spans="1:20" x14ac:dyDescent="0.25">
      <c r="A713">
        <f t="shared" si="191"/>
        <v>79.46042413562337</v>
      </c>
      <c r="B713">
        <f t="shared" si="208"/>
        <v>12.646519281363004</v>
      </c>
      <c r="C713" t="str">
        <f t="shared" si="192"/>
        <v>1.04607854849098-2172.45315547617i</v>
      </c>
      <c r="D713" t="str">
        <f t="shared" si="193"/>
        <v>3.47812499894915-1258.48818316438i</v>
      </c>
      <c r="E713" t="str">
        <f t="shared" si="194"/>
        <v>162.469532233352+0.00943908461259716i</v>
      </c>
      <c r="F713" t="str">
        <f t="shared" si="195"/>
        <v>2.42492492482694-11810.1363020864i</v>
      </c>
      <c r="G713" t="str">
        <f t="shared" si="196"/>
        <v>0.999999999959591-0.000006356833930593i</v>
      </c>
      <c r="H713" t="str">
        <f t="shared" si="197"/>
        <v>1129.4150037533+1.83231302322921i</v>
      </c>
      <c r="I713" t="str">
        <f t="shared" si="198"/>
        <v>68.7730834590028-37628.57906671i</v>
      </c>
      <c r="K713" t="str">
        <f t="shared" si="199"/>
        <v>0.0106249415633253-0.0000248656366753106i</v>
      </c>
      <c r="L713" t="str">
        <f t="shared" si="200"/>
        <v>0.0000444444444444444-4.54000044266855i</v>
      </c>
      <c r="M713" t="e">
        <f t="shared" si="201"/>
        <v>#DIV/0!</v>
      </c>
      <c r="N713">
        <f t="shared" si="202"/>
        <v>90.027589032741318</v>
      </c>
      <c r="O713">
        <f t="shared" si="203"/>
        <v>66.73900941788871</v>
      </c>
      <c r="P713" s="3">
        <f t="shared" si="204"/>
        <v>66.73900941788871</v>
      </c>
      <c r="Q713" s="3">
        <f t="shared" si="205"/>
        <v>-89.972410967258682</v>
      </c>
      <c r="R713">
        <f t="shared" si="206"/>
        <v>90.027589032741318</v>
      </c>
      <c r="S713">
        <f t="shared" si="207"/>
        <v>1.2646519281363004E-2</v>
      </c>
      <c r="T713">
        <f t="shared" si="190"/>
        <v>66.73900941788871</v>
      </c>
    </row>
    <row r="714" spans="1:20" x14ac:dyDescent="0.25">
      <c r="A714">
        <f t="shared" si="191"/>
        <v>79.762373747338728</v>
      </c>
      <c r="B714">
        <f t="shared" si="208"/>
        <v>12.694576054632183</v>
      </c>
      <c r="C714" t="str">
        <f t="shared" si="192"/>
        <v>1.04607851224453-2164.22910081243i</v>
      </c>
      <c r="D714" t="str">
        <f t="shared" si="193"/>
        <v>3.47812499894115-1253.72403230198i</v>
      </c>
      <c r="E714" t="str">
        <f t="shared" si="194"/>
        <v>162.469532197349+0.00947495332080281i</v>
      </c>
      <c r="F714" t="str">
        <f t="shared" si="195"/>
        <v>2.42492492482618-11765.4276770311i</v>
      </c>
      <c r="G714" t="str">
        <f t="shared" si="196"/>
        <v>0.999999999959283-6.38098989952729E-06i</v>
      </c>
      <c r="H714" t="str">
        <f t="shared" si="197"/>
        <v>1129.41502841688+1.83927581833069i</v>
      </c>
      <c r="I714" t="str">
        <f t="shared" si="198"/>
        <v>68.773083814633-37486.1324898928i</v>
      </c>
      <c r="K714" t="str">
        <f t="shared" si="199"/>
        <v>0.0106249411183652-0.0000249601250450036i</v>
      </c>
      <c r="L714" t="str">
        <f t="shared" si="200"/>
        <v>0.0000444444444444444-4.52281375041696i</v>
      </c>
      <c r="M714" t="e">
        <f t="shared" si="201"/>
        <v>#DIV/0!</v>
      </c>
      <c r="N714">
        <f t="shared" si="202"/>
        <v>90.027693869886917</v>
      </c>
      <c r="O714">
        <f t="shared" si="203"/>
        <v>66.706065662283919</v>
      </c>
      <c r="P714" s="3">
        <f t="shared" si="204"/>
        <v>66.706065662283919</v>
      </c>
      <c r="Q714" s="3">
        <f t="shared" si="205"/>
        <v>-89.972306130113083</v>
      </c>
      <c r="R714">
        <f t="shared" si="206"/>
        <v>90.027693869886917</v>
      </c>
      <c r="S714">
        <f t="shared" si="207"/>
        <v>1.2694576054632183E-2</v>
      </c>
      <c r="T714">
        <f t="shared" si="190"/>
        <v>66.706065662283919</v>
      </c>
    </row>
    <row r="715" spans="1:20" x14ac:dyDescent="0.25">
      <c r="A715">
        <f t="shared" si="191"/>
        <v>80.065470767578617</v>
      </c>
      <c r="B715">
        <f t="shared" si="208"/>
        <v>12.742815443639785</v>
      </c>
      <c r="C715" t="str">
        <f t="shared" si="192"/>
        <v>1.04607847572218-2156.03617931085i</v>
      </c>
      <c r="D715" t="str">
        <f t="shared" si="193"/>
        <v>3.47812499893308-1248.97791668068i</v>
      </c>
      <c r="E715" t="str">
        <f t="shared" si="194"/>
        <v>162.46953216107+0.00951095833223886i</v>
      </c>
      <c r="F715" t="str">
        <f t="shared" si="195"/>
        <v>2.42492492482543-11720.8883016028i</v>
      </c>
      <c r="G715" t="str">
        <f t="shared" si="196"/>
        <v>0.999999999958973-0.0000064052376611435i</v>
      </c>
      <c r="H715" t="str">
        <f t="shared" si="197"/>
        <v>1129.41505326826+1.84626507211778i</v>
      </c>
      <c r="I715" t="str">
        <f t="shared" si="198"/>
        <v>68.7730841729704-37344.2251636764i</v>
      </c>
      <c r="K715" t="str">
        <f t="shared" si="199"/>
        <v>0.010624940670017-0.0000250549724584895i</v>
      </c>
      <c r="L715" t="str">
        <f t="shared" si="200"/>
        <v>0.0000444444444444444-4.5056921203596i</v>
      </c>
      <c r="M715" t="e">
        <f t="shared" si="201"/>
        <v>#DIV/0!</v>
      </c>
      <c r="N715">
        <f t="shared" si="202"/>
        <v>90.027799105400177</v>
      </c>
      <c r="O715">
        <f t="shared" si="203"/>
        <v>66.673121907222026</v>
      </c>
      <c r="P715" s="3">
        <f t="shared" si="204"/>
        <v>66.673121907222026</v>
      </c>
      <c r="Q715" s="3">
        <f t="shared" si="205"/>
        <v>-89.972200894599823</v>
      </c>
      <c r="R715">
        <f t="shared" si="206"/>
        <v>90.027799105400177</v>
      </c>
      <c r="S715">
        <f t="shared" si="207"/>
        <v>1.2742815443639784E-2</v>
      </c>
      <c r="T715">
        <f t="shared" si="190"/>
        <v>66.673121907222026</v>
      </c>
    </row>
    <row r="716" spans="1:20" x14ac:dyDescent="0.25">
      <c r="A716">
        <f t="shared" si="191"/>
        <v>80.369719556495411</v>
      </c>
      <c r="B716">
        <f t="shared" si="208"/>
        <v>12.791238142325616</v>
      </c>
      <c r="C716" t="str">
        <f t="shared" si="192"/>
        <v>1.04607843892176-2147.87427311358i</v>
      </c>
      <c r="D716" t="str">
        <f t="shared" si="193"/>
        <v>3.47812499892496-1244.24976802603i</v>
      </c>
      <c r="E716" t="str">
        <f t="shared" si="194"/>
        <v>162.469532124516+0.00954710016487809i</v>
      </c>
      <c r="F716" t="str">
        <f t="shared" si="195"/>
        <v>2.42492492482469-11676.5175350877i</v>
      </c>
      <c r="G716" t="str">
        <f t="shared" si="196"/>
        <v>0.999999999958661-6.42957756425384E-06i</v>
      </c>
      <c r="H716" t="str">
        <f t="shared" si="197"/>
        <v>1129.41507830886+1.8532808851342i</v>
      </c>
      <c r="I716" t="str">
        <f t="shared" si="198"/>
        <v>68.7730845340354-37202.8550466759i</v>
      </c>
      <c r="K716" t="str">
        <f t="shared" si="199"/>
        <v>0.010624940218255-0.0000251501802799975i</v>
      </c>
      <c r="L716" t="str">
        <f t="shared" si="200"/>
        <v>0.0000444444444444444-4.48863530619606i</v>
      </c>
      <c r="M716" t="e">
        <f t="shared" si="201"/>
        <v>#DIV/0!</v>
      </c>
      <c r="N716">
        <f t="shared" si="202"/>
        <v>90.027904740794753</v>
      </c>
      <c r="O716">
        <f t="shared" si="203"/>
        <v>66.640178152707435</v>
      </c>
      <c r="P716" s="3">
        <f t="shared" si="204"/>
        <v>66.640178152707435</v>
      </c>
      <c r="Q716" s="3">
        <f t="shared" si="205"/>
        <v>-89.972095259205247</v>
      </c>
      <c r="R716">
        <f t="shared" si="206"/>
        <v>90.027904740794753</v>
      </c>
      <c r="S716">
        <f t="shared" si="207"/>
        <v>1.2791238142325616E-2</v>
      </c>
      <c r="T716">
        <f t="shared" si="190"/>
        <v>66.640178152707435</v>
      </c>
    </row>
    <row r="717" spans="1:20" x14ac:dyDescent="0.25">
      <c r="A717">
        <f t="shared" si="191"/>
        <v>80.675124490810106</v>
      </c>
      <c r="B717">
        <f t="shared" si="208"/>
        <v>12.839844847266454</v>
      </c>
      <c r="C717" t="str">
        <f t="shared" si="192"/>
        <v>1.04607840184105-2139.7432648088i</v>
      </c>
      <c r="D717" t="str">
        <f t="shared" si="193"/>
        <v>3.47812499891677-1239.53951832202i</v>
      </c>
      <c r="E717" t="str">
        <f t="shared" si="194"/>
        <v>162.469532087682+0.00958337933866595i</v>
      </c>
      <c r="F717" t="str">
        <f t="shared" si="195"/>
        <v>2.42492492482391-11632.3147391975i</v>
      </c>
      <c r="G717" t="str">
        <f t="shared" si="196"/>
        <v>0.999999999958346-6.45400995899597E-06i</v>
      </c>
      <c r="H717" t="str">
        <f t="shared" si="197"/>
        <v>1129.41510354014+1.86032335830582i</v>
      </c>
      <c r="I717" t="str">
        <f t="shared" si="198"/>
        <v>68.7730848978508-37062.0201052358i</v>
      </c>
      <c r="K717" t="str">
        <f t="shared" si="199"/>
        <v>0.0106249397630531-0.0000252457498789392i</v>
      </c>
      <c r="L717" t="str">
        <f t="shared" si="200"/>
        <v>0.0000444444444444444-4.47164306255832i</v>
      </c>
      <c r="M717" t="e">
        <f t="shared" si="201"/>
        <v>#DIV/0!</v>
      </c>
      <c r="N717">
        <f t="shared" si="202"/>
        <v>90.028010777590012</v>
      </c>
      <c r="O717">
        <f t="shared" si="203"/>
        <v>66.607234398744083</v>
      </c>
      <c r="P717" s="3">
        <f t="shared" si="204"/>
        <v>66.607234398744083</v>
      </c>
      <c r="Q717" s="3">
        <f t="shared" si="205"/>
        <v>-89.971989222409988</v>
      </c>
      <c r="R717">
        <f t="shared" si="206"/>
        <v>90.028010777590012</v>
      </c>
      <c r="S717">
        <f t="shared" si="207"/>
        <v>1.2839844847266454E-2</v>
      </c>
      <c r="T717">
        <f t="shared" si="190"/>
        <v>66.607234398744083</v>
      </c>
    </row>
    <row r="718" spans="1:20" x14ac:dyDescent="0.25">
      <c r="A718">
        <f t="shared" si="191"/>
        <v>80.981689963875183</v>
      </c>
      <c r="B718">
        <f t="shared" si="208"/>
        <v>12.888636257686066</v>
      </c>
      <c r="C718" t="str">
        <f t="shared" si="192"/>
        <v>1.04607836447799-2131.64303742925i</v>
      </c>
      <c r="D718" t="str">
        <f t="shared" si="193"/>
        <v>3.47812499890852-1234.84709981012i</v>
      </c>
      <c r="E718" t="str">
        <f t="shared" si="194"/>
        <v>162.469532050569+0.00961979637552471i</v>
      </c>
      <c r="F718" t="str">
        <f t="shared" si="195"/>
        <v>2.42492492482315-11588.27927806i</v>
      </c>
      <c r="G718" t="str">
        <f t="shared" si="196"/>
        <v>0.999999999958029-0.0000064785351968381i</v>
      </c>
      <c r="H718" t="str">
        <f t="shared" si="197"/>
        <v>1129.41512896354+1.86739259294198i</v>
      </c>
      <c r="I718" t="str">
        <f t="shared" si="198"/>
        <v>68.7730852644369-36921.7183133971i</v>
      </c>
      <c r="K718" t="str">
        <f t="shared" si="199"/>
        <v>0.0106249393043851-0.0000253416826299281i</v>
      </c>
      <c r="L718" t="str">
        <f t="shared" si="200"/>
        <v>0.0000444444444444444-4.4547151450073i</v>
      </c>
      <c r="M718" t="e">
        <f t="shared" si="201"/>
        <v>#DIV/0!</v>
      </c>
      <c r="N718">
        <f t="shared" si="202"/>
        <v>90.028117217311149</v>
      </c>
      <c r="O718">
        <f t="shared" si="203"/>
        <v>66.574290645336276</v>
      </c>
      <c r="P718" s="3">
        <f t="shared" si="204"/>
        <v>66.574290645336276</v>
      </c>
      <c r="Q718" s="3">
        <f t="shared" si="205"/>
        <v>-89.971882782688851</v>
      </c>
      <c r="R718">
        <f t="shared" si="206"/>
        <v>90.028117217311149</v>
      </c>
      <c r="S718">
        <f t="shared" si="207"/>
        <v>1.2888636257686065E-2</v>
      </c>
      <c r="T718">
        <f t="shared" si="190"/>
        <v>66.574290645336276</v>
      </c>
    </row>
    <row r="719" spans="1:20" x14ac:dyDescent="0.25">
      <c r="A719">
        <f t="shared" si="191"/>
        <v>81.289420385737913</v>
      </c>
      <c r="B719">
        <f t="shared" si="208"/>
        <v>12.937613075465274</v>
      </c>
      <c r="C719" t="str">
        <f t="shared" si="192"/>
        <v>1.04607832683047-2123.57347445044i</v>
      </c>
      <c r="D719" t="str">
        <f t="shared" si="193"/>
        <v>3.47812499890021-1230.17244498832i</v>
      </c>
      <c r="E719" t="str">
        <f t="shared" si="194"/>
        <v>162.469532013174+0.00965635179936141i</v>
      </c>
      <c r="F719" t="str">
        <f t="shared" si="195"/>
        <v>2.42492492482238-11544.4105182105i</v>
      </c>
      <c r="G719" t="str">
        <f t="shared" si="196"/>
        <v>0.999999999957709-0.000006503153630584i</v>
      </c>
      <c r="H719" t="str">
        <f t="shared" si="197"/>
        <v>1129.41515458054+1.87448869073698i</v>
      </c>
      <c r="I719" t="str">
        <f t="shared" si="198"/>
        <v>68.773085633815-36781.9476528728i</v>
      </c>
      <c r="K719" t="str">
        <f t="shared" si="199"/>
        <v>0.0106249388422246-0.0000254379799127996i</v>
      </c>
      <c r="L719" t="str">
        <f t="shared" si="200"/>
        <v>0.0000444444444444444-4.43785131002918i</v>
      </c>
      <c r="M719" t="e">
        <f t="shared" si="201"/>
        <v>#DIV/0!</v>
      </c>
      <c r="N719">
        <f t="shared" si="202"/>
        <v>90.028224061489098</v>
      </c>
      <c r="O719">
        <f t="shared" si="203"/>
        <v>66.541346892488221</v>
      </c>
      <c r="P719" s="3">
        <f t="shared" si="204"/>
        <v>66.541346892488221</v>
      </c>
      <c r="Q719" s="3">
        <f t="shared" si="205"/>
        <v>-89.971775938510902</v>
      </c>
      <c r="R719">
        <f t="shared" si="206"/>
        <v>90.028224061489098</v>
      </c>
      <c r="S719">
        <f t="shared" si="207"/>
        <v>1.2937613075465274E-2</v>
      </c>
      <c r="T719">
        <f t="shared" si="190"/>
        <v>66.541346892488221</v>
      </c>
    </row>
    <row r="720" spans="1:20" x14ac:dyDescent="0.25">
      <c r="A720">
        <f t="shared" si="191"/>
        <v>81.598320183203711</v>
      </c>
      <c r="B720">
        <f t="shared" si="208"/>
        <v>12.986776005152041</v>
      </c>
      <c r="C720" t="str">
        <f t="shared" si="192"/>
        <v>1.04607828889635-2115.53445978902i</v>
      </c>
      <c r="D720" t="str">
        <f t="shared" si="193"/>
        <v>3.47812499889184-1225.51548661014i</v>
      </c>
      <c r="E720" t="str">
        <f t="shared" si="194"/>
        <v>162.469531975494+0.00969304613606699i</v>
      </c>
      <c r="F720" t="str">
        <f t="shared" si="195"/>
        <v>2.4249249248216-11500.7078285819i</v>
      </c>
      <c r="G720" t="str">
        <f t="shared" si="196"/>
        <v>0.999999999957387-6.52786561437813E-06i</v>
      </c>
      <c r="H720" t="str">
        <f t="shared" si="197"/>
        <v>1129.41518039258+1.88161175377153i</v>
      </c>
      <c r="I720" t="str">
        <f t="shared" si="198"/>
        <v>68.7730860060027-36642.706113013i</v>
      </c>
      <c r="K720" t="str">
        <f t="shared" si="199"/>
        <v>0.0106249383765452-0.0000255346431126311i</v>
      </c>
      <c r="L720" t="str">
        <f t="shared" si="200"/>
        <v>0.0000444444444444444-4.42105131503206i</v>
      </c>
      <c r="M720" t="e">
        <f t="shared" si="201"/>
        <v>#DIV/0!</v>
      </c>
      <c r="N720">
        <f t="shared" si="202"/>
        <v>90.028331311660651</v>
      </c>
      <c r="O720">
        <f t="shared" si="203"/>
        <v>66.508403140204294</v>
      </c>
      <c r="P720" s="3">
        <f t="shared" si="204"/>
        <v>66.508403140204294</v>
      </c>
      <c r="Q720" s="3">
        <f t="shared" si="205"/>
        <v>-89.971668688339349</v>
      </c>
      <c r="R720">
        <f t="shared" si="206"/>
        <v>90.028331311660651</v>
      </c>
      <c r="S720">
        <f t="shared" si="207"/>
        <v>1.298677600515204E-2</v>
      </c>
      <c r="T720">
        <f t="shared" si="190"/>
        <v>66.508403140204294</v>
      </c>
    </row>
    <row r="721" spans="1:20" x14ac:dyDescent="0.25">
      <c r="A721">
        <f t="shared" si="191"/>
        <v>81.908393799899883</v>
      </c>
      <c r="B721">
        <f t="shared" si="208"/>
        <v>13.03612575397162</v>
      </c>
      <c r="C721" t="str">
        <f t="shared" si="192"/>
        <v>1.04607825067335-2107.525877801i</v>
      </c>
      <c r="D721" t="str">
        <f t="shared" si="193"/>
        <v>3.4781249988834-1220.87615768367i</v>
      </c>
      <c r="E721" t="str">
        <f t="shared" si="194"/>
        <v>162.469531937526+0.00972987991354146i</v>
      </c>
      <c r="F721" t="str">
        <f t="shared" si="195"/>
        <v>2.4249249248208-11457.1705804966i</v>
      </c>
      <c r="G721" t="str">
        <f t="shared" si="196"/>
        <v>0.999999999957063-6.55267150371064E-06i</v>
      </c>
      <c r="H721" t="str">
        <f t="shared" si="197"/>
        <v>1129.41520640117+1.88876188451442i</v>
      </c>
      <c r="I721" t="str">
        <f t="shared" si="198"/>
        <v>68.7730863810262-36503.9916907831i</v>
      </c>
      <c r="K721" t="str">
        <f t="shared" si="199"/>
        <v>0.0106249379073198-0.0000256316736197614i</v>
      </c>
      <c r="L721" t="str">
        <f t="shared" si="200"/>
        <v>0.0000444444444444444-4.40431491834238i</v>
      </c>
      <c r="M721" t="e">
        <f t="shared" si="201"/>
        <v>#DIV/0!</v>
      </c>
      <c r="N721">
        <f t="shared" si="202"/>
        <v>90.028438969368423</v>
      </c>
      <c r="O721">
        <f t="shared" si="203"/>
        <v>66.475459388488531</v>
      </c>
      <c r="P721" s="3">
        <f t="shared" si="204"/>
        <v>66.475459388488531</v>
      </c>
      <c r="Q721" s="3">
        <f t="shared" si="205"/>
        <v>-89.971561030631577</v>
      </c>
      <c r="R721">
        <f t="shared" si="206"/>
        <v>90.028438969368423</v>
      </c>
      <c r="S721">
        <f t="shared" si="207"/>
        <v>1.303612575397162E-2</v>
      </c>
      <c r="T721">
        <f t="shared" si="190"/>
        <v>66.475459388488531</v>
      </c>
    </row>
    <row r="722" spans="1:20" x14ac:dyDescent="0.25">
      <c r="A722">
        <f t="shared" si="191"/>
        <v>82.219645696339498</v>
      </c>
      <c r="B722">
        <f t="shared" si="208"/>
        <v>13.085663031836711</v>
      </c>
      <c r="C722" t="str">
        <f t="shared" si="192"/>
        <v>1.04607821215919-2099.54761328029i</v>
      </c>
      <c r="D722" t="str">
        <f t="shared" si="193"/>
        <v>3.47812499887489-1216.25439147061i</v>
      </c>
      <c r="E722" t="str">
        <f t="shared" si="194"/>
        <v>162.469531899269+0.00976685366168095i</v>
      </c>
      <c r="F722" t="str">
        <f t="shared" si="195"/>
        <v>2.42492492482-11413.7981476565i</v>
      </c>
      <c r="G722" t="str">
        <f t="shared" si="196"/>
        <v>0.999999999956735-6.57757165542259E-06i</v>
      </c>
      <c r="H722" t="str">
        <f t="shared" si="197"/>
        <v>1129.41523260781+1.89593918582372i</v>
      </c>
      <c r="I722" t="str">
        <f t="shared" si="198"/>
        <v>68.773086758906-36365.802390729i</v>
      </c>
      <c r="K722" t="str">
        <f t="shared" si="199"/>
        <v>0.0106249374345216-0.0000257290728298116i</v>
      </c>
      <c r="L722" t="str">
        <f t="shared" si="200"/>
        <v>0.0000444444444444444-4.38764187920141i</v>
      </c>
      <c r="M722" t="e">
        <f t="shared" si="201"/>
        <v>#DIV/0!</v>
      </c>
      <c r="N722">
        <f t="shared" si="202"/>
        <v>90.028547036160873</v>
      </c>
      <c r="O722">
        <f t="shared" si="203"/>
        <v>66.442515637345437</v>
      </c>
      <c r="P722" s="3">
        <f t="shared" si="204"/>
        <v>66.442515637345437</v>
      </c>
      <c r="Q722" s="3">
        <f t="shared" si="205"/>
        <v>-89.971452963839127</v>
      </c>
      <c r="R722">
        <f t="shared" si="206"/>
        <v>90.028547036160873</v>
      </c>
      <c r="S722">
        <f t="shared" si="207"/>
        <v>1.3085663031836711E-2</v>
      </c>
      <c r="T722">
        <f t="shared" si="190"/>
        <v>66.442515637345437</v>
      </c>
    </row>
    <row r="723" spans="1:20" x14ac:dyDescent="0.25">
      <c r="A723">
        <f t="shared" si="191"/>
        <v>82.532080349985591</v>
      </c>
      <c r="B723">
        <f t="shared" si="208"/>
        <v>13.135388551357691</v>
      </c>
      <c r="C723" t="str">
        <f t="shared" si="192"/>
        <v>1.04607817335193-2091.59955145688i</v>
      </c>
      <c r="D723" t="str">
        <f t="shared" si="193"/>
        <v>3.47812499886633-1211.6501214853i</v>
      </c>
      <c r="E723" t="str">
        <f t="shared" si="194"/>
        <v>162.469531860721+0.00980396791240707i</v>
      </c>
      <c r="F723" t="str">
        <f t="shared" si="195"/>
        <v>2.42492492481921-11370.5899061346i</v>
      </c>
      <c r="G723" t="str">
        <f t="shared" si="196"/>
        <v>0.999999999956406-6.60256642771102E-06i</v>
      </c>
      <c r="H723" t="str">
        <f t="shared" si="197"/>
        <v>1129.41525901399+1.9031437609483i</v>
      </c>
      <c r="I723" t="str">
        <f t="shared" si="198"/>
        <v>68.7730871396613-36228.1362249508i</v>
      </c>
      <c r="K723" t="str">
        <f t="shared" si="199"/>
        <v>0.0106249369581234-0.0000258268421437033i</v>
      </c>
      <c r="L723" t="str">
        <f t="shared" si="200"/>
        <v>0.0000444444444444444-4.37103195776191i</v>
      </c>
      <c r="M723" t="e">
        <f t="shared" si="201"/>
        <v>#DIV/0!</v>
      </c>
      <c r="N723">
        <f t="shared" si="202"/>
        <v>90.028655513592341</v>
      </c>
      <c r="O723">
        <f t="shared" si="203"/>
        <v>66.409571886779418</v>
      </c>
      <c r="P723" s="3">
        <f t="shared" si="204"/>
        <v>66.409571886779418</v>
      </c>
      <c r="Q723" s="3">
        <f t="shared" si="205"/>
        <v>-89.971344486407659</v>
      </c>
      <c r="R723">
        <f t="shared" si="206"/>
        <v>90.028655513592341</v>
      </c>
      <c r="S723">
        <f t="shared" si="207"/>
        <v>1.3135388551357692E-2</v>
      </c>
      <c r="T723">
        <f t="shared" si="190"/>
        <v>66.409571886779418</v>
      </c>
    </row>
    <row r="724" spans="1:20" x14ac:dyDescent="0.25">
      <c r="A724">
        <f t="shared" si="191"/>
        <v>82.845702255315544</v>
      </c>
      <c r="B724">
        <f t="shared" si="208"/>
        <v>13.18530302785285</v>
      </c>
      <c r="C724" t="str">
        <f t="shared" si="192"/>
        <v>1.04607813424908-2083.68157799521i</v>
      </c>
      <c r="D724" t="str">
        <f t="shared" si="193"/>
        <v>3.47812499885769-1207.06328149376i</v>
      </c>
      <c r="E724" t="str">
        <f t="shared" si="194"/>
        <v>162.46953182188+0.00984122319965003i</v>
      </c>
      <c r="F724" t="str">
        <f t="shared" si="195"/>
        <v>2.42492492481841-11327.5452343659i</v>
      </c>
      <c r="G724" t="str">
        <f t="shared" si="196"/>
        <v>0.999999999956074-6.62765618013412E-06i</v>
      </c>
      <c r="H724" t="str">
        <f t="shared" si="197"/>
        <v>1129.41528562124+1.91037571352956i</v>
      </c>
      <c r="I724" t="str">
        <f t="shared" si="198"/>
        <v>68.7730875233174-36090.9912130749i</v>
      </c>
      <c r="K724" t="str">
        <f t="shared" si="199"/>
        <v>0.0106249364780977-0.0000259249829676811i</v>
      </c>
      <c r="L724" t="str">
        <f t="shared" si="200"/>
        <v>0.0000444444444444444-4.35448491508458i</v>
      </c>
      <c r="M724" t="e">
        <f t="shared" si="201"/>
        <v>#DIV/0!</v>
      </c>
      <c r="N724">
        <f t="shared" si="202"/>
        <v>90.028764403223107</v>
      </c>
      <c r="O724">
        <f t="shared" si="203"/>
        <v>66.376628136794736</v>
      </c>
      <c r="P724" s="3">
        <f t="shared" si="204"/>
        <v>66.376628136794736</v>
      </c>
      <c r="Q724" s="3">
        <f t="shared" si="205"/>
        <v>-89.971235596776893</v>
      </c>
      <c r="R724">
        <f t="shared" si="206"/>
        <v>90.028764403223107</v>
      </c>
      <c r="S724">
        <f t="shared" si="207"/>
        <v>1.3185303027852851E-2</v>
      </c>
      <c r="T724">
        <f t="shared" si="190"/>
        <v>66.376628136794736</v>
      </c>
    </row>
    <row r="725" spans="1:20" x14ac:dyDescent="0.25">
      <c r="A725">
        <f t="shared" si="191"/>
        <v>83.16051592388574</v>
      </c>
      <c r="B725">
        <f t="shared" si="208"/>
        <v>13.235407179358692</v>
      </c>
      <c r="C725" t="str">
        <f t="shared" si="192"/>
        <v>1.04607809484853-2075.79357899256i</v>
      </c>
      <c r="D725" t="str">
        <f t="shared" si="193"/>
        <v>3.478124998849-1202.49380551277i</v>
      </c>
      <c r="E725" t="str">
        <f t="shared" si="194"/>
        <v>162.469531782742+0.00987862005937921i</v>
      </c>
      <c r="F725" t="str">
        <f t="shared" si="195"/>
        <v>2.42492492481761-11284.6635131384i</v>
      </c>
      <c r="G725" t="str">
        <f t="shared" si="196"/>
        <v>0.99999999995574-0.0000066528412736164i</v>
      </c>
      <c r="H725" t="str">
        <f t="shared" si="197"/>
        <v>1129.41531243109+1.91763514760258i</v>
      </c>
      <c r="I725" t="str">
        <f t="shared" si="198"/>
        <v>68.7730879098944-35954.3653822245i</v>
      </c>
      <c r="K725" t="str">
        <f t="shared" si="199"/>
        <v>0.0106249359944169-0.0000260234967133306i</v>
      </c>
      <c r="L725" t="str">
        <f t="shared" si="200"/>
        <v>0.0000444444444444444-4.33800051313468i</v>
      </c>
      <c r="M725" t="e">
        <f t="shared" si="201"/>
        <v>#DIV/0!</v>
      </c>
      <c r="N725">
        <f t="shared" si="202"/>
        <v>90.028873706619365</v>
      </c>
      <c r="O725">
        <f t="shared" si="203"/>
        <v>66.343684387395797</v>
      </c>
      <c r="P725" s="3">
        <f t="shared" si="204"/>
        <v>66.343684387395797</v>
      </c>
      <c r="Q725" s="3">
        <f t="shared" si="205"/>
        <v>-89.971126293380635</v>
      </c>
      <c r="R725">
        <f t="shared" si="206"/>
        <v>90.028873706619365</v>
      </c>
      <c r="S725">
        <f t="shared" si="207"/>
        <v>1.3235407179358692E-2</v>
      </c>
      <c r="T725">
        <f t="shared" si="190"/>
        <v>66.343684387395797</v>
      </c>
    </row>
    <row r="726" spans="1:20" x14ac:dyDescent="0.25">
      <c r="A726">
        <f t="shared" si="191"/>
        <v>83.476525884396509</v>
      </c>
      <c r="B726">
        <f t="shared" si="208"/>
        <v>13.285701726640255</v>
      </c>
      <c r="C726" t="str">
        <f t="shared" si="192"/>
        <v>1.04607805514795-2067.93544097744i</v>
      </c>
      <c r="D726" t="str">
        <f t="shared" si="193"/>
        <v>3.47812499884024-1197.94162780887i</v>
      </c>
      <c r="E726" t="str">
        <f t="shared" si="194"/>
        <v>162.469531743307+0.00991615902959317i</v>
      </c>
      <c r="F726" t="str">
        <f t="shared" si="195"/>
        <v>2.42492492481678-11241.944125584i</v>
      </c>
      <c r="G726" t="str">
        <f t="shared" si="196"/>
        <v>0.999999999955403-6.67812207045389E-06i</v>
      </c>
      <c r="H726" t="str">
        <f t="shared" si="197"/>
        <v>1129.41533944509+1.92492216759788i</v>
      </c>
      <c r="I726" t="str">
        <f t="shared" si="198"/>
        <v>68.7730882994148-35818.2567669909i</v>
      </c>
      <c r="K726" t="str">
        <f t="shared" si="199"/>
        <v>0.0106249355070532-0.0000261223847976004i</v>
      </c>
      <c r="L726" t="str">
        <f t="shared" si="200"/>
        <v>0.0000444444444444444-4.32157851477852i</v>
      </c>
      <c r="M726" t="e">
        <f t="shared" si="201"/>
        <v>#DIV/0!</v>
      </c>
      <c r="N726">
        <f t="shared" si="202"/>
        <v>90.028983425353232</v>
      </c>
      <c r="O726">
        <f t="shared" si="203"/>
        <v>66.310740638587163</v>
      </c>
      <c r="P726" s="3">
        <f t="shared" si="204"/>
        <v>66.310740638587163</v>
      </c>
      <c r="Q726" s="3">
        <f t="shared" si="205"/>
        <v>-89.971016574646768</v>
      </c>
      <c r="R726">
        <f t="shared" si="206"/>
        <v>90.028983425353232</v>
      </c>
      <c r="S726">
        <f t="shared" si="207"/>
        <v>1.3285701726640255E-2</v>
      </c>
      <c r="T726">
        <f t="shared" si="190"/>
        <v>66.310740638587163</v>
      </c>
    </row>
    <row r="727" spans="1:20" x14ac:dyDescent="0.25">
      <c r="A727">
        <f t="shared" si="191"/>
        <v>83.793736682757213</v>
      </c>
      <c r="B727">
        <f t="shared" si="208"/>
        <v>13.336187393201488</v>
      </c>
      <c r="C727" t="str">
        <f t="shared" si="192"/>
        <v>1.04607801514507-2060.10705090789i</v>
      </c>
      <c r="D727" t="str">
        <f t="shared" si="193"/>
        <v>3.4781249988314-1193.40668289747i</v>
      </c>
      <c r="E727" t="str">
        <f t="shared" si="194"/>
        <v>162.469531703571+0.00995384065034777i</v>
      </c>
      <c r="F727" t="str">
        <f t="shared" si="195"/>
        <v>2.42492492481596-11199.3864571701i</v>
      </c>
      <c r="G727" t="str">
        <f t="shared" si="196"/>
        <v>0.999999999955063-6.70349893431935E-06i</v>
      </c>
      <c r="H727" t="str">
        <f t="shared" si="197"/>
        <v>1129.41536666479+1.93223687834281i</v>
      </c>
      <c r="I727" t="str">
        <f t="shared" si="198"/>
        <v>68.7730886919021-35682.6634094063i</v>
      </c>
      <c r="K727" t="str">
        <f t="shared" si="199"/>
        <v>0.0106249350159785-0.0000262216486428214i</v>
      </c>
      <c r="L727" t="str">
        <f t="shared" si="200"/>
        <v>0.0000444444444444444-4.30521868378015i</v>
      </c>
      <c r="M727" t="e">
        <f t="shared" si="201"/>
        <v>#DIV/0!</v>
      </c>
      <c r="N727">
        <f t="shared" si="202"/>
        <v>90.029093561002838</v>
      </c>
      <c r="O727">
        <f t="shared" si="203"/>
        <v>66.277796890373267</v>
      </c>
      <c r="P727" s="3">
        <f t="shared" si="204"/>
        <v>66.277796890373267</v>
      </c>
      <c r="Q727" s="3">
        <f t="shared" si="205"/>
        <v>-89.970906438997162</v>
      </c>
      <c r="R727">
        <f t="shared" si="206"/>
        <v>90.029093561002838</v>
      </c>
      <c r="S727">
        <f t="shared" si="207"/>
        <v>1.3336187393201488E-2</v>
      </c>
      <c r="T727">
        <f t="shared" si="190"/>
        <v>66.277796890373267</v>
      </c>
    </row>
    <row r="728" spans="1:20" x14ac:dyDescent="0.25">
      <c r="A728">
        <f t="shared" si="191"/>
        <v>84.112152882151705</v>
      </c>
      <c r="B728">
        <f t="shared" si="208"/>
        <v>13.386864905295655</v>
      </c>
      <c r="C728" t="str">
        <f t="shared" si="192"/>
        <v>1.04607797483763-2052.30829616994i</v>
      </c>
      <c r="D728" t="str">
        <f t="shared" si="193"/>
        <v>3.47812499882251-1188.88890554186i</v>
      </c>
      <c r="E728" t="str">
        <f t="shared" si="194"/>
        <v>162.469531663534+0.00999166546373386i</v>
      </c>
      <c r="F728" t="str">
        <f t="shared" si="195"/>
        <v>2.42492492481512-11156.9898956902i</v>
      </c>
      <c r="G728" t="str">
        <f t="shared" si="196"/>
        <v>0.999999999954721-6.72897223026746E-06i</v>
      </c>
      <c r="H728" t="str">
        <f t="shared" si="197"/>
        <v>1129.41539409174+1.93957938506301i</v>
      </c>
      <c r="I728" t="str">
        <f t="shared" si="198"/>
        <v>68.7730890873762-35547.5833589136i</v>
      </c>
      <c r="K728" t="str">
        <f t="shared" si="199"/>
        <v>0.0106249345211647-0.0000263212896767277i</v>
      </c>
      <c r="L728" t="str">
        <f t="shared" si="200"/>
        <v>0.0000444444444444444-4.28892078479791i</v>
      </c>
      <c r="M728" t="e">
        <f t="shared" si="201"/>
        <v>#DIV/0!</v>
      </c>
      <c r="N728">
        <f t="shared" si="202"/>
        <v>90.029204115152268</v>
      </c>
      <c r="O728">
        <f t="shared" si="203"/>
        <v>66.244853142758885</v>
      </c>
      <c r="P728" s="3">
        <f t="shared" si="204"/>
        <v>66.244853142758885</v>
      </c>
      <c r="Q728" s="3">
        <f t="shared" si="205"/>
        <v>-89.970795884847732</v>
      </c>
      <c r="R728">
        <f t="shared" si="206"/>
        <v>90.029204115152268</v>
      </c>
      <c r="S728">
        <f t="shared" si="207"/>
        <v>1.3386864905295654E-2</v>
      </c>
      <c r="T728">
        <f t="shared" si="190"/>
        <v>66.244853142758885</v>
      </c>
    </row>
    <row r="729" spans="1:20" x14ac:dyDescent="0.25">
      <c r="A729">
        <f t="shared" si="191"/>
        <v>84.431779063103875</v>
      </c>
      <c r="B729">
        <f t="shared" si="208"/>
        <v>13.437734991935779</v>
      </c>
      <c r="C729" t="str">
        <f t="shared" si="192"/>
        <v>1.04607793422327-2044.53906457577i</v>
      </c>
      <c r="D729" t="str">
        <f t="shared" si="193"/>
        <v>3.47812499881354-1184.38823075229i</v>
      </c>
      <c r="E729" t="str">
        <f t="shared" si="194"/>
        <v>162.46953162319+0.0100296340139188i</v>
      </c>
      <c r="F729" t="str">
        <f t="shared" si="195"/>
        <v>2.42492492481429-11114.7538312557i</v>
      </c>
      <c r="G729" t="str">
        <f t="shared" si="196"/>
        <v>0.999999999954376-6.75454232474014E-06i</v>
      </c>
      <c r="H729" t="str">
        <f t="shared" si="197"/>
        <v>1129.41542172754+1.9469497933841i</v>
      </c>
      <c r="I729" t="str">
        <f t="shared" si="198"/>
        <v>68.773089485863-35413.0146723423i</v>
      </c>
      <c r="K729" t="str">
        <f t="shared" si="199"/>
        <v>0.0106249340225831-0.0000264213093324767i</v>
      </c>
      <c r="L729" t="str">
        <f t="shared" si="200"/>
        <v>0.0000444444444444444-4.27268458338107i</v>
      </c>
      <c r="M729" t="e">
        <f t="shared" si="201"/>
        <v>#DIV/0!</v>
      </c>
      <c r="N729">
        <f t="shared" si="202"/>
        <v>90.029315089391645</v>
      </c>
      <c r="O729">
        <f t="shared" si="203"/>
        <v>66.211909395748066</v>
      </c>
      <c r="P729" s="3">
        <f t="shared" si="204"/>
        <v>66.211909395748066</v>
      </c>
      <c r="Q729" s="3">
        <f t="shared" si="205"/>
        <v>-89.970684910608355</v>
      </c>
      <c r="R729">
        <f t="shared" si="206"/>
        <v>90.029315089391645</v>
      </c>
      <c r="S729">
        <f t="shared" si="207"/>
        <v>1.3437734991935778E-2</v>
      </c>
      <c r="T729">
        <f t="shared" si="190"/>
        <v>66.211909395748066</v>
      </c>
    </row>
    <row r="730" spans="1:20" x14ac:dyDescent="0.25">
      <c r="A730">
        <f t="shared" si="191"/>
        <v>84.752619823543668</v>
      </c>
      <c r="B730">
        <f t="shared" si="208"/>
        <v>13.488798384905134</v>
      </c>
      <c r="C730" t="str">
        <f t="shared" si="192"/>
        <v>1.04607789329961-2036.7992443625i</v>
      </c>
      <c r="D730" t="str">
        <f t="shared" si="193"/>
        <v>3.47812499880451-1179.90459378506i</v>
      </c>
      <c r="E730" t="str">
        <f t="shared" si="194"/>
        <v>162.46953158254+0.0100677468471256i</v>
      </c>
      <c r="F730" t="str">
        <f t="shared" si="195"/>
        <v>2.42492492481345-11072.6776562865i</v>
      </c>
      <c r="G730" t="str">
        <f t="shared" si="196"/>
        <v>0.999999999954029-0.0000067802095855718i</v>
      </c>
      <c r="H730" t="str">
        <f t="shared" si="197"/>
        <v>1129.41544957377+1.95434820933297i</v>
      </c>
      <c r="I730" t="str">
        <f t="shared" si="198"/>
        <v>68.7730898873829-35278.9554138759i</v>
      </c>
      <c r="K730" t="str">
        <f t="shared" si="199"/>
        <v>0.0106249335202052-0.0000265217090486705i</v>
      </c>
      <c r="L730" t="str">
        <f t="shared" si="200"/>
        <v>0.0000444444444444444-4.2565098459664i</v>
      </c>
      <c r="M730" t="e">
        <f t="shared" si="201"/>
        <v>#DIV/0!</v>
      </c>
      <c r="N730">
        <f t="shared" si="202"/>
        <v>90.029426485317117</v>
      </c>
      <c r="O730">
        <f t="shared" si="203"/>
        <v>66.178965649345955</v>
      </c>
      <c r="P730" s="3">
        <f t="shared" si="204"/>
        <v>66.178965649345955</v>
      </c>
      <c r="Q730" s="3">
        <f t="shared" si="205"/>
        <v>-89.970573514682883</v>
      </c>
      <c r="R730">
        <f t="shared" si="206"/>
        <v>90.029426485317117</v>
      </c>
      <c r="S730">
        <f t="shared" si="207"/>
        <v>1.3488798384905135E-2</v>
      </c>
      <c r="T730">
        <f t="shared" si="190"/>
        <v>66.178965649345955</v>
      </c>
    </row>
    <row r="731" spans="1:20" x14ac:dyDescent="0.25">
      <c r="A731">
        <f t="shared" si="191"/>
        <v>85.074679778873147</v>
      </c>
      <c r="B731">
        <f t="shared" si="208"/>
        <v>13.540055818767774</v>
      </c>
      <c r="C731" t="str">
        <f t="shared" si="192"/>
        <v>1.0460778520644-2029.08872419014i</v>
      </c>
      <c r="D731" t="str">
        <f t="shared" si="193"/>
        <v>3.4781249987954-1175.43793014152i</v>
      </c>
      <c r="E731" t="str">
        <f t="shared" si="194"/>
        <v>162.469531541581+0.0101060045116635i</v>
      </c>
      <c r="F731" t="str">
        <f t="shared" si="195"/>
        <v>2.4249249248126-11030.7607655028i</v>
      </c>
      <c r="G731" t="str">
        <f t="shared" si="196"/>
        <v>0.999999999953679-6.80597438199459E-06i</v>
      </c>
      <c r="H731" t="str">
        <f t="shared" si="197"/>
        <v>1129.41547763203+1.96177473933953i</v>
      </c>
      <c r="I731" t="str">
        <f t="shared" si="198"/>
        <v>68.7730902919611-35145.4036550271i</v>
      </c>
      <c r="K731" t="str">
        <f t="shared" si="199"/>
        <v>0.010624933014002-0.0000266224902693757i</v>
      </c>
      <c r="L731" t="str">
        <f t="shared" si="200"/>
        <v>0.0000444444444444444-4.24039633987488i</v>
      </c>
      <c r="M731" t="e">
        <f t="shared" si="201"/>
        <v>#DIV/0!</v>
      </c>
      <c r="N731">
        <f t="shared" si="202"/>
        <v>90.029538304530945</v>
      </c>
      <c r="O731">
        <f t="shared" si="203"/>
        <v>66.146021903556843</v>
      </c>
      <c r="P731" s="3">
        <f t="shared" si="204"/>
        <v>66.146021903556843</v>
      </c>
      <c r="Q731" s="3">
        <f t="shared" si="205"/>
        <v>-89.970461695469055</v>
      </c>
      <c r="R731">
        <f t="shared" si="206"/>
        <v>90.029538304530945</v>
      </c>
      <c r="S731">
        <f t="shared" si="207"/>
        <v>1.3540055818767775E-2</v>
      </c>
      <c r="T731">
        <f t="shared" si="190"/>
        <v>66.146021903556843</v>
      </c>
    </row>
    <row r="732" spans="1:20" x14ac:dyDescent="0.25">
      <c r="A732">
        <f t="shared" si="191"/>
        <v>85.397963562032857</v>
      </c>
      <c r="B732">
        <f t="shared" si="208"/>
        <v>13.591508030879092</v>
      </c>
      <c r="C732" t="str">
        <f t="shared" si="192"/>
        <v>1.0460778105152-2021.40739314028i</v>
      </c>
      <c r="D732" t="str">
        <f t="shared" si="193"/>
        <v>3.47812499878623-1170.98817556723i</v>
      </c>
      <c r="E732" t="str">
        <f t="shared" si="194"/>
        <v>162.469531500309+0.0101444075579173i</v>
      </c>
      <c r="F732" t="str">
        <f t="shared" si="195"/>
        <v>2.42492492481175-10989.002555916i</v>
      </c>
      <c r="G732" t="str">
        <f t="shared" si="196"/>
        <v>0.999999999953326-6.83183708464376E-06i</v>
      </c>
      <c r="H732" t="str">
        <f t="shared" si="197"/>
        <v>1129.41550590395+1.96922949023805i</v>
      </c>
      <c r="I732" t="str">
        <f t="shared" si="198"/>
        <v>68.7730906996198-35012.3574746094i</v>
      </c>
      <c r="K732" t="str">
        <f t="shared" si="199"/>
        <v>0.0106249325039444-0.0000267236544441445i</v>
      </c>
      <c r="L732" t="str">
        <f t="shared" si="200"/>
        <v>0.0000444444444444444-4.22434383330831i</v>
      </c>
      <c r="M732" t="e">
        <f t="shared" si="201"/>
        <v>#DIV/0!</v>
      </c>
      <c r="N732">
        <f t="shared" si="202"/>
        <v>90.029650548641413</v>
      </c>
      <c r="O732">
        <f t="shared" si="203"/>
        <v>66.113078158385449</v>
      </c>
      <c r="P732" s="3">
        <f t="shared" si="204"/>
        <v>66.113078158385449</v>
      </c>
      <c r="Q732" s="3">
        <f t="shared" si="205"/>
        <v>-89.970349451358587</v>
      </c>
      <c r="R732">
        <f t="shared" si="206"/>
        <v>90.029650548641413</v>
      </c>
      <c r="S732">
        <f t="shared" si="207"/>
        <v>1.3591508030879093E-2</v>
      </c>
      <c r="T732">
        <f t="shared" si="190"/>
        <v>66.113078158385449</v>
      </c>
    </row>
    <row r="733" spans="1:20" x14ac:dyDescent="0.25">
      <c r="A733">
        <f t="shared" si="191"/>
        <v>85.722475823568601</v>
      </c>
      <c r="B733">
        <f t="shared" si="208"/>
        <v>13.643155761396434</v>
      </c>
      <c r="C733" t="str">
        <f t="shared" si="192"/>
        <v>1.0460777686496-2013.75514071442i</v>
      </c>
      <c r="D733" t="str">
        <f t="shared" si="193"/>
        <v>3.47812499877699-1166.55526605098i</v>
      </c>
      <c r="E733" t="str">
        <f t="shared" si="194"/>
        <v>162.469531458724+0.0101829565383705i</v>
      </c>
      <c r="F733" t="str">
        <f t="shared" si="195"/>
        <v>2.42492492481089-10947.4024268202i</v>
      </c>
      <c r="G733" t="str">
        <f t="shared" si="196"/>
        <v>0.999999999952971-6.85779806556297E-06i</v>
      </c>
      <c r="H733" t="str">
        <f t="shared" si="197"/>
        <v>1129.41553439114+1.97671256926882i</v>
      </c>
      <c r="I733" t="str">
        <f t="shared" si="198"/>
        <v>68.7730911103824-34879.8149587082i</v>
      </c>
      <c r="K733" t="str">
        <f t="shared" si="199"/>
        <v>0.010624931990003-0.0000268252030280356i</v>
      </c>
      <c r="L733" t="str">
        <f t="shared" si="200"/>
        <v>0.0000444444444444444-4.20835209534599i</v>
      </c>
      <c r="M733" t="e">
        <f t="shared" si="201"/>
        <v>#DIV/0!</v>
      </c>
      <c r="N733">
        <f t="shared" si="202"/>
        <v>90.029763219262946</v>
      </c>
      <c r="O733">
        <f t="shared" si="203"/>
        <v>66.080134413836589</v>
      </c>
      <c r="P733" s="3">
        <f t="shared" si="204"/>
        <v>66.080134413836589</v>
      </c>
      <c r="Q733" s="3">
        <f t="shared" si="205"/>
        <v>-89.970236780737054</v>
      </c>
      <c r="R733">
        <f t="shared" si="206"/>
        <v>90.029763219262946</v>
      </c>
      <c r="S733">
        <f t="shared" si="207"/>
        <v>1.3643155761396434E-2</v>
      </c>
      <c r="T733">
        <f t="shared" si="190"/>
        <v>66.080134413836589</v>
      </c>
    </row>
    <row r="734" spans="1:20" x14ac:dyDescent="0.25">
      <c r="A734">
        <f t="shared" si="191"/>
        <v>86.048221231698165</v>
      </c>
      <c r="B734">
        <f t="shared" si="208"/>
        <v>13.694999753289741</v>
      </c>
      <c r="C734" t="str">
        <f t="shared" si="192"/>
        <v>1.04607772646525-2006.1318568323i</v>
      </c>
      <c r="D734" t="str">
        <f t="shared" si="193"/>
        <v>3.47812499876768-1162.13913782387i</v>
      </c>
      <c r="E734" t="str">
        <f t="shared" si="194"/>
        <v>162.469531416821+0.0102216520075996i</v>
      </c>
      <c r="F734" t="str">
        <f t="shared" si="195"/>
        <v>2.42492492481001-10905.9597797837i</v>
      </c>
      <c r="G734" t="str">
        <f t="shared" si="196"/>
        <v>0.999999999952613-6.88385769820964E-06i</v>
      </c>
      <c r="H734" t="str">
        <f t="shared" si="197"/>
        <v>1129.41556309525+1.98422408407964i</v>
      </c>
      <c r="I734" t="str">
        <f t="shared" si="198"/>
        <v>68.7730915242731-34747.7742006557i</v>
      </c>
      <c r="K734" t="str">
        <f t="shared" si="199"/>
        <v>0.0106249314721483-0.0000269271374816348i</v>
      </c>
      <c r="L734" t="str">
        <f t="shared" si="200"/>
        <v>0.0000444444444444444-4.19242089594142i</v>
      </c>
      <c r="M734" t="e">
        <f t="shared" si="201"/>
        <v>#DIV/0!</v>
      </c>
      <c r="N734">
        <f t="shared" si="202"/>
        <v>90.029876318016093</v>
      </c>
      <c r="O734">
        <f t="shared" si="203"/>
        <v>66.047190669914826</v>
      </c>
      <c r="P734" s="3">
        <f t="shared" si="204"/>
        <v>66.047190669914826</v>
      </c>
      <c r="Q734" s="3">
        <f t="shared" si="205"/>
        <v>-89.970123681983907</v>
      </c>
      <c r="R734">
        <f t="shared" si="206"/>
        <v>90.029876318016093</v>
      </c>
      <c r="S734">
        <f t="shared" si="207"/>
        <v>1.3694999753289741E-2</v>
      </c>
      <c r="T734">
        <f t="shared" si="190"/>
        <v>66.047190669914826</v>
      </c>
    </row>
    <row r="735" spans="1:20" x14ac:dyDescent="0.25">
      <c r="A735">
        <f t="shared" si="191"/>
        <v>86.375204472378613</v>
      </c>
      <c r="B735">
        <f t="shared" si="208"/>
        <v>13.747040752352243</v>
      </c>
      <c r="C735" t="str">
        <f t="shared" si="192"/>
        <v>1.04607768395963-1998.53743183047i</v>
      </c>
      <c r="D735" t="str">
        <f t="shared" si="193"/>
        <v>3.47812499875829-1157.73972735842i</v>
      </c>
      <c r="E735" t="str">
        <f t="shared" si="194"/>
        <v>162.469531374599+0.0102604945222946i</v>
      </c>
      <c r="F735" t="str">
        <f t="shared" si="195"/>
        <v>2.42492492480914-10864.6740186399i</v>
      </c>
      <c r="G735" t="str">
        <f t="shared" si="196"/>
        <v>0.999999999952252-6.91001635746035E-06i</v>
      </c>
      <c r="H735" t="str">
        <f t="shared" si="197"/>
        <v>1129.41559201792+1.99176414272741i</v>
      </c>
      <c r="I735" t="str">
        <f t="shared" si="198"/>
        <v>68.7730919413152-34616.2333010001i</v>
      </c>
      <c r="K735" t="str">
        <f t="shared" si="199"/>
        <v>0.0106249309503505-0.0000270294592710768i</v>
      </c>
      <c r="L735" t="str">
        <f t="shared" si="200"/>
        <v>0.0000444444444444444-4.17655000591891i</v>
      </c>
      <c r="M735" t="e">
        <f t="shared" si="201"/>
        <v>#DIV/0!</v>
      </c>
      <c r="N735">
        <f t="shared" si="202"/>
        <v>90.029989846527542</v>
      </c>
      <c r="O735">
        <f t="shared" si="203"/>
        <v>66.014246926625162</v>
      </c>
      <c r="P735" s="3">
        <f t="shared" si="204"/>
        <v>66.014246926625162</v>
      </c>
      <c r="Q735" s="3">
        <f t="shared" si="205"/>
        <v>-89.970010153472458</v>
      </c>
      <c r="R735">
        <f t="shared" si="206"/>
        <v>90.029989846527542</v>
      </c>
      <c r="S735">
        <f t="shared" si="207"/>
        <v>1.3747040752352243E-2</v>
      </c>
      <c r="T735">
        <f t="shared" si="190"/>
        <v>66.014246926625162</v>
      </c>
    </row>
    <row r="736" spans="1:20" x14ac:dyDescent="0.25">
      <c r="A736">
        <f t="shared" si="191"/>
        <v>86.703430249373653</v>
      </c>
      <c r="B736">
        <f t="shared" si="208"/>
        <v>13.799279507211182</v>
      </c>
      <c r="C736" t="str">
        <f t="shared" si="192"/>
        <v>1.04607764113041-1990.97175646055i</v>
      </c>
      <c r="D736" t="str">
        <f t="shared" si="193"/>
        <v>3.47812499874884-1153.35697136763i</v>
      </c>
      <c r="E736" t="str">
        <f t="shared" si="194"/>
        <v>162.469531332057+0.0102994846412589i</v>
      </c>
      <c r="F736" t="str">
        <f t="shared" si="195"/>
        <v>2.42492492480825-10823.5445494795i</v>
      </c>
      <c r="G736" t="str">
        <f t="shared" si="196"/>
        <v>0.999999999951888-6.93627441961617E-06i</v>
      </c>
      <c r="H736" t="str">
        <f t="shared" si="197"/>
        <v>1129.41562116082+1.99933285367958i</v>
      </c>
      <c r="I736" t="str">
        <f t="shared" si="198"/>
        <v>68.7730923615325-34485.1903674823i</v>
      </c>
      <c r="K736" t="str">
        <f t="shared" si="199"/>
        <v>0.0106249304245795-0.0000271321698680646i</v>
      </c>
      <c r="L736" t="str">
        <f t="shared" si="200"/>
        <v>0.0000444444444444444-4.16073919697043i</v>
      </c>
      <c r="M736" t="e">
        <f t="shared" si="201"/>
        <v>#DIV/0!</v>
      </c>
      <c r="N736">
        <f t="shared" si="202"/>
        <v>90.030103806430233</v>
      </c>
      <c r="O736">
        <f t="shared" si="203"/>
        <v>65.981303183972273</v>
      </c>
      <c r="P736" s="3">
        <f t="shared" si="204"/>
        <v>65.981303183972273</v>
      </c>
      <c r="Q736" s="3">
        <f t="shared" si="205"/>
        <v>-89.969896193569767</v>
      </c>
      <c r="R736">
        <f t="shared" si="206"/>
        <v>90.030103806430233</v>
      </c>
      <c r="S736">
        <f t="shared" si="207"/>
        <v>1.3799279507211182E-2</v>
      </c>
      <c r="T736">
        <f t="shared" si="190"/>
        <v>65.981303183972273</v>
      </c>
    </row>
    <row r="737" spans="1:20" x14ac:dyDescent="0.25">
      <c r="A737">
        <f t="shared" si="191"/>
        <v>87.032903284321279</v>
      </c>
      <c r="B737">
        <f t="shared" si="208"/>
        <v>13.851716769338585</v>
      </c>
      <c r="C737" t="str">
        <f t="shared" si="192"/>
        <v>1.04607759797508-1983.43472188777i</v>
      </c>
      <c r="D737" t="str">
        <f t="shared" si="193"/>
        <v>3.4781249987393-1148.99080680408i</v>
      </c>
      <c r="E737" t="str">
        <f t="shared" si="194"/>
        <v>162.46953128919+0.010338622925418i</v>
      </c>
      <c r="F737" t="str">
        <f t="shared" si="195"/>
        <v>2.42492492480737-10782.5707806411i</v>
      </c>
      <c r="G737" t="str">
        <f t="shared" si="196"/>
        <v>0.999999999951522-6.96263226240816E-06i</v>
      </c>
      <c r="H737" t="str">
        <f t="shared" si="197"/>
        <v>1129.41565052563+2.00693032581587i</v>
      </c>
      <c r="I737" t="str">
        <f t="shared" si="198"/>
        <v>68.773092784949-34354.6435150054i</v>
      </c>
      <c r="K737" t="str">
        <f t="shared" si="199"/>
        <v>0.0106249298948052-0.0000272352707498928i</v>
      </c>
      <c r="L737" t="str">
        <f t="shared" si="200"/>
        <v>0.0000444444444444444-4.14498824165215i</v>
      </c>
      <c r="M737" t="e">
        <f t="shared" si="201"/>
        <v>#DIV/0!</v>
      </c>
      <c r="N737">
        <f t="shared" si="202"/>
        <v>90.030218199363205</v>
      </c>
      <c r="O737">
        <f t="shared" si="203"/>
        <v>65.948359441961074</v>
      </c>
      <c r="P737" s="3">
        <f t="shared" si="204"/>
        <v>65.948359441961074</v>
      </c>
      <c r="Q737" s="3">
        <f t="shared" si="205"/>
        <v>-89.969781800636795</v>
      </c>
      <c r="R737">
        <f t="shared" si="206"/>
        <v>90.030218199363205</v>
      </c>
      <c r="S737">
        <f t="shared" si="207"/>
        <v>1.3851716769338586E-2</v>
      </c>
      <c r="T737">
        <f t="shared" si="190"/>
        <v>65.948359441961074</v>
      </c>
    </row>
    <row r="738" spans="1:20" x14ac:dyDescent="0.25">
      <c r="A738">
        <f t="shared" si="191"/>
        <v>87.363628316801709</v>
      </c>
      <c r="B738">
        <f t="shared" si="208"/>
        <v>13.904353293062073</v>
      </c>
      <c r="C738" t="str">
        <f t="shared" si="192"/>
        <v>1.04607755449111-1975.92621968933i</v>
      </c>
      <c r="D738" t="str">
        <f t="shared" si="193"/>
        <v>3.47812499872971-1144.64117085903i</v>
      </c>
      <c r="E738" t="str">
        <f t="shared" si="194"/>
        <v>162.469531245997+0.0103779099378319i</v>
      </c>
      <c r="F738" t="str">
        <f t="shared" si="195"/>
        <v>2.42492492480647-10741.7521227034i</v>
      </c>
      <c r="G738" t="str">
        <f t="shared" si="196"/>
        <v>0.999999999951153-6.98909026500274E-06i</v>
      </c>
      <c r="H738" t="str">
        <f t="shared" si="197"/>
        <v>1129.41568011404+2.01455666842976i</v>
      </c>
      <c r="I738" t="str">
        <f t="shared" si="198"/>
        <v>68.773093211591-34224.5908656094i</v>
      </c>
      <c r="K738" t="str">
        <f t="shared" si="199"/>
        <v>0.0106249293609969-0.0000273387633994671i</v>
      </c>
      <c r="L738" t="str">
        <f t="shared" si="200"/>
        <v>0.0000444444444444444-4.12929691338131i</v>
      </c>
      <c r="M738" t="e">
        <f t="shared" si="201"/>
        <v>#DIV/0!</v>
      </c>
      <c r="N738">
        <f t="shared" si="202"/>
        <v>90.030333026971817</v>
      </c>
      <c r="O738">
        <f t="shared" si="203"/>
        <v>65.915415700596299</v>
      </c>
      <c r="P738" s="3">
        <f t="shared" si="204"/>
        <v>65.915415700596299</v>
      </c>
      <c r="Q738" s="3">
        <f t="shared" si="205"/>
        <v>-89.969666973028183</v>
      </c>
      <c r="R738">
        <f t="shared" si="206"/>
        <v>90.030333026971817</v>
      </c>
      <c r="S738">
        <f t="shared" si="207"/>
        <v>1.3904353293062072E-2</v>
      </c>
      <c r="T738">
        <f t="shared" si="190"/>
        <v>65.915415700596299</v>
      </c>
    </row>
    <row r="739" spans="1:20" x14ac:dyDescent="0.25">
      <c r="A739">
        <f t="shared" si="191"/>
        <v>87.69561010440556</v>
      </c>
      <c r="B739">
        <f t="shared" si="208"/>
        <v>13.95718983557571</v>
      </c>
      <c r="C739" t="str">
        <f t="shared" si="192"/>
        <v>1.04607751067612-1968.44614185292i</v>
      </c>
      <c r="D739" t="str">
        <f t="shared" si="193"/>
        <v>3.47812499872004-1140.3080009615i</v>
      </c>
      <c r="E739" t="str">
        <f t="shared" si="194"/>
        <v>162.469531202474+0.0104173462437005i</v>
      </c>
      <c r="F739" t="str">
        <f t="shared" si="195"/>
        <v>2.42492492480556-10701.0879884763i</v>
      </c>
      <c r="G739" t="str">
        <f t="shared" si="196"/>
        <v>0.999999999950781-7.01564880800714E-06i</v>
      </c>
      <c r="H739" t="str">
        <f t="shared" si="197"/>
        <v>1129.41570992775+2.02221199122996i</v>
      </c>
      <c r="I739" t="str">
        <f t="shared" si="198"/>
        <v>68.773093641481-34095.0305484433i</v>
      </c>
      <c r="K739" t="str">
        <f t="shared" si="199"/>
        <v>0.0106249288231241-0.0000274426493053263i</v>
      </c>
      <c r="L739" t="str">
        <f t="shared" si="200"/>
        <v>0.0000444444444444444-4.11366498643286i</v>
      </c>
      <c r="M739" t="e">
        <f t="shared" si="201"/>
        <v>#DIV/0!</v>
      </c>
      <c r="N739">
        <f t="shared" si="202"/>
        <v>90.030448290907614</v>
      </c>
      <c r="O739">
        <f t="shared" si="203"/>
        <v>65.882471959882963</v>
      </c>
      <c r="P739" s="3">
        <f t="shared" si="204"/>
        <v>65.882471959882963</v>
      </c>
      <c r="Q739" s="3">
        <f t="shared" si="205"/>
        <v>-89.969551709092386</v>
      </c>
      <c r="R739">
        <f t="shared" si="206"/>
        <v>90.030448290907614</v>
      </c>
      <c r="S739">
        <f t="shared" si="207"/>
        <v>1.3957189835575709E-2</v>
      </c>
      <c r="T739">
        <f t="shared" si="190"/>
        <v>65.882471959882963</v>
      </c>
    </row>
    <row r="740" spans="1:20" x14ac:dyDescent="0.25">
      <c r="A740">
        <f t="shared" si="191"/>
        <v>88.0288534228023</v>
      </c>
      <c r="B740">
        <f t="shared" si="208"/>
        <v>14.010227156950897</v>
      </c>
      <c r="C740" t="str">
        <f t="shared" si="192"/>
        <v>1.04607746652743-1960.99438077513i</v>
      </c>
      <c r="D740" t="str">
        <f t="shared" si="193"/>
        <v>3.47812499871029-1135.9912347774i</v>
      </c>
      <c r="E740" t="str">
        <f t="shared" si="194"/>
        <v>162.469531158621+0.0104569324103717i</v>
      </c>
      <c r="F740" t="str">
        <f t="shared" si="195"/>
        <v>2.42492492480465-10660.5777929924i</v>
      </c>
      <c r="G740" t="str">
        <f t="shared" si="196"/>
        <v>0.999999999950406-7.04230827347492E-06i</v>
      </c>
      <c r="H740" t="str">
        <f t="shared" si="197"/>
        <v>1129.41573996847+2.02989640434219i</v>
      </c>
      <c r="I740" t="str">
        <f t="shared" si="198"/>
        <v>68.7730940746442-33965.9606997375i</v>
      </c>
      <c r="K740" t="str">
        <f t="shared" si="199"/>
        <v>0.0106249282811557-0.0000275469299616639i</v>
      </c>
      <c r="L740" t="str">
        <f t="shared" si="200"/>
        <v>0.0000444444444444444-4.0980922359363i</v>
      </c>
      <c r="M740" t="e">
        <f t="shared" si="201"/>
        <v>#DIV/0!</v>
      </c>
      <c r="N740">
        <f t="shared" si="202"/>
        <v>90.030563992828434</v>
      </c>
      <c r="O740">
        <f t="shared" si="203"/>
        <v>65.849528219826098</v>
      </c>
      <c r="P740" s="3">
        <f t="shared" si="204"/>
        <v>65.849528219826098</v>
      </c>
      <c r="Q740" s="3">
        <f t="shared" si="205"/>
        <v>-89.969436007171566</v>
      </c>
      <c r="R740">
        <f t="shared" si="206"/>
        <v>90.030563992828434</v>
      </c>
      <c r="S740">
        <f t="shared" si="207"/>
        <v>1.4010227156950897E-2</v>
      </c>
      <c r="T740">
        <f t="shared" si="190"/>
        <v>65.849528219826098</v>
      </c>
    </row>
    <row r="741" spans="1:20" x14ac:dyDescent="0.25">
      <c r="A741">
        <f t="shared" si="191"/>
        <v>88.363363065808954</v>
      </c>
      <c r="B741">
        <f t="shared" si="208"/>
        <v>14.063466020147311</v>
      </c>
      <c r="C741" t="str">
        <f t="shared" si="192"/>
        <v>1.04607742204263-1953.57082925987i</v>
      </c>
      <c r="D741" t="str">
        <f t="shared" si="193"/>
        <v>3.47812499870047-1131.69081020859i</v>
      </c>
      <c r="E741" t="str">
        <f t="shared" si="194"/>
        <v>162.469531114434+0.0104966690073457i</v>
      </c>
      <c r="F741" t="str">
        <f t="shared" si="195"/>
        <v>2.42492492480374-10620.2209534992i</v>
      </c>
      <c r="G741" t="str">
        <f t="shared" si="196"/>
        <v>0.999999999950028-7.06906904491147E-06i</v>
      </c>
      <c r="H741" t="str">
        <f t="shared" si="197"/>
        <v>1129.41577023794+2.03761001831056i</v>
      </c>
      <c r="I741" t="str">
        <f t="shared" si="198"/>
        <v>68.7730945111056-33837.3794627802i</v>
      </c>
      <c r="K741" t="str">
        <f t="shared" si="199"/>
        <v>0.0106249277350606-0.0000276516068683486i</v>
      </c>
      <c r="L741" t="str">
        <f t="shared" si="200"/>
        <v>0.0000444444444444444-4.08257843787239i</v>
      </c>
      <c r="M741" t="e">
        <f t="shared" si="201"/>
        <v>#DIV/0!</v>
      </c>
      <c r="N741">
        <f t="shared" si="202"/>
        <v>90.030680134398423</v>
      </c>
      <c r="O741">
        <f t="shared" si="203"/>
        <v>65.816584480430691</v>
      </c>
      <c r="P741" s="3">
        <f t="shared" si="204"/>
        <v>65.816584480430691</v>
      </c>
      <c r="Q741" s="3">
        <f t="shared" si="205"/>
        <v>-89.969319865601577</v>
      </c>
      <c r="R741">
        <f t="shared" si="206"/>
        <v>90.030680134398423</v>
      </c>
      <c r="S741">
        <f t="shared" si="207"/>
        <v>1.4063466020147311E-2</v>
      </c>
      <c r="T741">
        <f t="shared" si="190"/>
        <v>65.816584480430691</v>
      </c>
    </row>
    <row r="742" spans="1:20" x14ac:dyDescent="0.25">
      <c r="A742">
        <f t="shared" si="191"/>
        <v>88.699143845459034</v>
      </c>
      <c r="B742">
        <f t="shared" si="208"/>
        <v>14.116907191023872</v>
      </c>
      <c r="C742" t="str">
        <f t="shared" si="192"/>
        <v>1.04607737721912-1946.17538051682i</v>
      </c>
      <c r="D742" t="str">
        <f t="shared" si="193"/>
        <v>3.47812499869058-1127.40666539202i</v>
      </c>
      <c r="E742" t="str">
        <f t="shared" si="194"/>
        <v>162.469531069909+0.0105365566062942i</v>
      </c>
      <c r="F742" t="str">
        <f t="shared" si="195"/>
        <v>2.42492492480283-10580.0168894498i</v>
      </c>
      <c r="G742" t="str">
        <f t="shared" si="196"/>
        <v>0.999999999949648-7.09593150727942E-06i</v>
      </c>
      <c r="H742" t="str">
        <f t="shared" si="197"/>
        <v>1129.41580073789+2.04535294409934i</v>
      </c>
      <c r="I742" t="str">
        <f t="shared" si="198"/>
        <v>68.7730949508898-33709.2849878861i</v>
      </c>
      <c r="K742" t="str">
        <f t="shared" si="199"/>
        <v>0.0106249271848074-0.0000277566815309474i</v>
      </c>
      <c r="L742" t="str">
        <f t="shared" si="200"/>
        <v>0.0000444444444444444-4.06712336906993i</v>
      </c>
      <c r="M742" t="e">
        <f t="shared" si="201"/>
        <v>#DIV/0!</v>
      </c>
      <c r="N742">
        <f t="shared" si="202"/>
        <v>90.030796717288055</v>
      </c>
      <c r="O742">
        <f t="shared" si="203"/>
        <v>65.783640741701618</v>
      </c>
      <c r="P742" s="3">
        <f t="shared" si="204"/>
        <v>65.783640741701618</v>
      </c>
      <c r="Q742" s="3">
        <f t="shared" si="205"/>
        <v>-89.969203282711945</v>
      </c>
      <c r="R742">
        <f t="shared" si="206"/>
        <v>90.030796717288055</v>
      </c>
      <c r="S742">
        <f t="shared" si="207"/>
        <v>1.4116907191023872E-2</v>
      </c>
      <c r="T742">
        <f t="shared" si="190"/>
        <v>65.783640741701618</v>
      </c>
    </row>
    <row r="743" spans="1:20" x14ac:dyDescent="0.25">
      <c r="A743">
        <f t="shared" si="191"/>
        <v>89.036200592071779</v>
      </c>
      <c r="B743">
        <f t="shared" si="208"/>
        <v>14.170551438349763</v>
      </c>
      <c r="C743" t="str">
        <f t="shared" si="192"/>
        <v>1.04607733205422-1938.80792816004i</v>
      </c>
      <c r="D743" t="str">
        <f t="shared" si="193"/>
        <v>3.4781249986806-1123.13873869884i</v>
      </c>
      <c r="E743" t="str">
        <f t="shared" si="194"/>
        <v>162.469531025047+0.0105765957810557i</v>
      </c>
      <c r="F743" t="str">
        <f t="shared" si="195"/>
        <v>2.42492492480189-10539.9650224953i</v>
      </c>
      <c r="G743" t="str">
        <f t="shared" si="196"/>
        <v>0.999999999949264-7.12289604700436E-06i</v>
      </c>
      <c r="H743" t="str">
        <f t="shared" si="197"/>
        <v>1129.41583147009+2.05312529309448i</v>
      </c>
      <c r="I743" t="str">
        <f t="shared" si="198"/>
        <v>68.7730953940234-33581.6754323738i</v>
      </c>
      <c r="K743" t="str">
        <f t="shared" si="199"/>
        <v>0.0106249266303643-0.0000278621554607456i</v>
      </c>
      <c r="L743" t="str">
        <f t="shared" si="200"/>
        <v>0.0000444444444444444-4.05172680720255i</v>
      </c>
      <c r="M743" t="e">
        <f t="shared" si="201"/>
        <v>#DIV/0!</v>
      </c>
      <c r="N743">
        <f t="shared" si="202"/>
        <v>90.030913743174082</v>
      </c>
      <c r="O743">
        <f t="shared" si="203"/>
        <v>65.750697003644262</v>
      </c>
      <c r="P743" s="3">
        <f t="shared" si="204"/>
        <v>65.750697003644262</v>
      </c>
      <c r="Q743" s="3">
        <f t="shared" si="205"/>
        <v>-89.969086256825918</v>
      </c>
      <c r="R743">
        <f t="shared" si="206"/>
        <v>90.030913743174082</v>
      </c>
      <c r="S743">
        <f t="shared" si="207"/>
        <v>1.4170551438349763E-2</v>
      </c>
      <c r="T743">
        <f t="shared" si="190"/>
        <v>65.750697003644262</v>
      </c>
    </row>
    <row r="744" spans="1:20" x14ac:dyDescent="0.25">
      <c r="A744">
        <f t="shared" si="191"/>
        <v>89.374538154321669</v>
      </c>
      <c r="B744">
        <f t="shared" si="208"/>
        <v>14.224399533815493</v>
      </c>
      <c r="C744" t="str">
        <f t="shared" si="192"/>
        <v>1.04607728654548-1931.46836620617i</v>
      </c>
      <c r="D744" t="str">
        <f t="shared" si="193"/>
        <v>3.47812499867056-1118.88696873347i</v>
      </c>
      <c r="E744" t="str">
        <f t="shared" si="194"/>
        <v>162.469530979843+0.0106167871076525i</v>
      </c>
      <c r="F744" t="str">
        <f t="shared" si="195"/>
        <v>2.42492492480096-10500.0647764762i</v>
      </c>
      <c r="G744" t="str">
        <f t="shared" si="196"/>
        <v>0.999999999948878-7.14996305198021E-06i</v>
      </c>
      <c r="H744" t="str">
        <f t="shared" si="197"/>
        <v>1129.41586243629+2.06092717710514i</v>
      </c>
      <c r="I744" t="str">
        <f t="shared" si="198"/>
        <v>68.7730958405312-33454.5489605367i</v>
      </c>
      <c r="K744" t="str">
        <f t="shared" si="199"/>
        <v>0.0106249260716995-0.0000279680301747697i</v>
      </c>
      <c r="L744" t="str">
        <f t="shared" si="200"/>
        <v>0.0000444444444444444-4.03638853078556i</v>
      </c>
      <c r="M744" t="e">
        <f t="shared" si="201"/>
        <v>#DIV/0!</v>
      </c>
      <c r="N744">
        <f t="shared" si="202"/>
        <v>90.031031213739737</v>
      </c>
      <c r="O744">
        <f t="shared" si="203"/>
        <v>65.717753266263358</v>
      </c>
      <c r="P744" s="3">
        <f t="shared" si="204"/>
        <v>65.717753266263358</v>
      </c>
      <c r="Q744" s="3">
        <f t="shared" si="205"/>
        <v>-89.968968786260263</v>
      </c>
      <c r="R744">
        <f t="shared" si="206"/>
        <v>90.031031213739737</v>
      </c>
      <c r="S744">
        <f t="shared" si="207"/>
        <v>1.4224399533815494E-2</v>
      </c>
      <c r="T744">
        <f t="shared" si="190"/>
        <v>65.717753266263358</v>
      </c>
    </row>
    <row r="745" spans="1:20" x14ac:dyDescent="0.25">
      <c r="A745">
        <f t="shared" si="191"/>
        <v>89.714161399308082</v>
      </c>
      <c r="B745">
        <f t="shared" si="208"/>
        <v>14.278452252043992</v>
      </c>
      <c r="C745" t="str">
        <f t="shared" si="192"/>
        <v>1.04607724069023-1924.15658907318i</v>
      </c>
      <c r="D745" t="str">
        <f t="shared" si="193"/>
        <v>3.47812499866043-1114.65129433278i</v>
      </c>
      <c r="E745" t="str">
        <f t="shared" si="194"/>
        <v>162.469530934293+0.0106571311642945i</v>
      </c>
      <c r="F745" t="str">
        <f t="shared" si="195"/>
        <v>2.42492492480001-10460.3155774141i</v>
      </c>
      <c r="G745" t="str">
        <f t="shared" si="196"/>
        <v>0.999999999948489-7.17713291157495E-06i</v>
      </c>
      <c r="H745" t="str">
        <f t="shared" si="197"/>
        <v>1129.41589363828+2.06875870836539i</v>
      </c>
      <c r="I745" t="str">
        <f t="shared" si="198"/>
        <v>68.7730962904388-33327.903743618i</v>
      </c>
      <c r="K745" t="str">
        <f t="shared" si="199"/>
        <v>0.0106249255087809-0.0000280743071958085i</v>
      </c>
      <c r="L745" t="str">
        <f t="shared" si="200"/>
        <v>0.0000444444444444444-4.02110831917271i</v>
      </c>
      <c r="M745" t="e">
        <f t="shared" si="201"/>
        <v>#DIV/0!</v>
      </c>
      <c r="N745">
        <f t="shared" si="202"/>
        <v>90.031149130674549</v>
      </c>
      <c r="O745">
        <f t="shared" si="203"/>
        <v>65.684809529564191</v>
      </c>
      <c r="P745" s="3">
        <f t="shared" si="204"/>
        <v>65.684809529564191</v>
      </c>
      <c r="Q745" s="3">
        <f t="shared" si="205"/>
        <v>-89.968850869325451</v>
      </c>
      <c r="R745">
        <f t="shared" si="206"/>
        <v>90.031149130674549</v>
      </c>
      <c r="S745">
        <f t="shared" si="207"/>
        <v>1.4278452252043992E-2</v>
      </c>
      <c r="T745">
        <f t="shared" si="190"/>
        <v>65.684809529564191</v>
      </c>
    </row>
    <row r="746" spans="1:20" x14ac:dyDescent="0.25">
      <c r="A746">
        <f t="shared" si="191"/>
        <v>90.055075212625454</v>
      </c>
      <c r="B746">
        <f t="shared" si="208"/>
        <v>14.33271037060176</v>
      </c>
      <c r="C746" t="str">
        <f t="shared" si="192"/>
        <v>1.04607719448579-1916.87249157873i</v>
      </c>
      <c r="D746" t="str">
        <f t="shared" si="193"/>
        <v>3.47812499865023-1110.43165456518i</v>
      </c>
      <c r="E746" t="str">
        <f t="shared" si="194"/>
        <v>162.469530888398+0.0106976285313934i</v>
      </c>
      <c r="F746" t="str">
        <f t="shared" si="195"/>
        <v>2.42492492479905-10420.7168535033i</v>
      </c>
      <c r="G746" t="str">
        <f t="shared" si="196"/>
        <v>0.999999999948097-7.20440601663611E-06i</v>
      </c>
      <c r="H746" t="str">
        <f t="shared" si="197"/>
        <v>1129.41592507787+2.07661999953586i</v>
      </c>
      <c r="I746" t="str">
        <f t="shared" si="198"/>
        <v>68.7730967437727-33201.7379597839i</v>
      </c>
      <c r="K746" t="str">
        <f t="shared" si="199"/>
        <v>0.010624924941576-0.0000281809880524354i</v>
      </c>
      <c r="L746" t="str">
        <f t="shared" si="200"/>
        <v>0.0000444444444444444-4.005885952553i</v>
      </c>
      <c r="M746" t="e">
        <f t="shared" si="201"/>
        <v>#DIV/0!</v>
      </c>
      <c r="N746">
        <f t="shared" si="202"/>
        <v>90.031267495674541</v>
      </c>
      <c r="O746">
        <f t="shared" si="203"/>
        <v>65.651865793552119</v>
      </c>
      <c r="P746" s="3">
        <f t="shared" si="204"/>
        <v>65.651865793552119</v>
      </c>
      <c r="Q746" s="3">
        <f t="shared" si="205"/>
        <v>-89.968732504325459</v>
      </c>
      <c r="R746">
        <f t="shared" si="206"/>
        <v>90.031267495674541</v>
      </c>
      <c r="S746">
        <f t="shared" si="207"/>
        <v>1.433271037060176E-2</v>
      </c>
      <c r="T746">
        <f t="shared" si="190"/>
        <v>65.651865793552119</v>
      </c>
    </row>
    <row r="747" spans="1:20" x14ac:dyDescent="0.25">
      <c r="A747">
        <f t="shared" si="191"/>
        <v>90.397284498433436</v>
      </c>
      <c r="B747">
        <f t="shared" si="208"/>
        <v>14.387174670010047</v>
      </c>
      <c r="C747" t="str">
        <f t="shared" si="192"/>
        <v>1.04607714792957-1909.61596893862i</v>
      </c>
      <c r="D747" t="str">
        <f t="shared" si="193"/>
        <v>3.47812499863996-1106.22798872973i</v>
      </c>
      <c r="E747" t="str">
        <f t="shared" si="194"/>
        <v>162.469530842154+0.0107382797915625i</v>
      </c>
      <c r="F747" t="str">
        <f t="shared" si="195"/>
        <v>2.42492492479811-10381.2680351029i</v>
      </c>
      <c r="G747" t="str">
        <f t="shared" si="196"/>
        <v>0.999999999947701-7.23178275949646E-06i</v>
      </c>
      <c r="H747" t="str">
        <f t="shared" si="197"/>
        <v>1129.41595675685+2.08451116370521i</v>
      </c>
      <c r="I747" t="str">
        <f t="shared" si="198"/>
        <v>68.7730972005579-33076.0497940967i</v>
      </c>
      <c r="K747" t="str">
        <f t="shared" si="199"/>
        <v>0.0106249243700522-0.0000282880742790298i</v>
      </c>
      <c r="L747" t="str">
        <f t="shared" si="200"/>
        <v>0.0000444444444444444-3.9907212119476i</v>
      </c>
      <c r="M747" t="e">
        <f t="shared" si="201"/>
        <v>#DIV/0!</v>
      </c>
      <c r="N747">
        <f t="shared" si="202"/>
        <v>90.031386310442088</v>
      </c>
      <c r="O747">
        <f t="shared" si="203"/>
        <v>65.6189220582323</v>
      </c>
      <c r="P747" s="3">
        <f t="shared" si="204"/>
        <v>65.6189220582323</v>
      </c>
      <c r="Q747" s="3">
        <f t="shared" si="205"/>
        <v>-89.968613689557912</v>
      </c>
      <c r="R747">
        <f t="shared" si="206"/>
        <v>90.031386310442088</v>
      </c>
      <c r="S747">
        <f t="shared" si="207"/>
        <v>1.4387174670010047E-2</v>
      </c>
      <c r="T747">
        <f t="shared" si="190"/>
        <v>65.6189220582323</v>
      </c>
    </row>
    <row r="748" spans="1:20" x14ac:dyDescent="0.25">
      <c r="A748">
        <f t="shared" si="191"/>
        <v>90.740794179527498</v>
      </c>
      <c r="B748">
        <f t="shared" si="208"/>
        <v>14.441845933756086</v>
      </c>
      <c r="C748" t="str">
        <f t="shared" si="192"/>
        <v>1.04607710101877-1902.38691676531i</v>
      </c>
      <c r="D748" t="str">
        <f t="shared" si="193"/>
        <v>3.4781249986296-1102.04023635529i</v>
      </c>
      <c r="E748" t="str">
        <f t="shared" si="194"/>
        <v>162.469530795557+0.0107790855296272i</v>
      </c>
      <c r="F748" t="str">
        <f t="shared" si="195"/>
        <v>2.42492492479713-10341.9685547285i</v>
      </c>
      <c r="G748" t="str">
        <f t="shared" si="196"/>
        <v>0.999999999947303-7.25926353397966E-06i</v>
      </c>
      <c r="H748" t="str">
        <f t="shared" si="197"/>
        <v>1129.41598867705+2.09243231439193i</v>
      </c>
      <c r="I748" t="str">
        <f t="shared" si="198"/>
        <v>68.7730976608223-32950.8374384906i</v>
      </c>
      <c r="K748" t="str">
        <f t="shared" si="199"/>
        <v>0.0106249237941766-0.0000283955674157999i</v>
      </c>
      <c r="L748" t="str">
        <f t="shared" si="200"/>
        <v>0.0000444444444444444-3.97561387920662i</v>
      </c>
      <c r="M748" t="e">
        <f t="shared" si="201"/>
        <v>#DIV/0!</v>
      </c>
      <c r="N748">
        <f t="shared" si="202"/>
        <v>90.031505576686129</v>
      </c>
      <c r="O748">
        <f t="shared" si="203"/>
        <v>65.585978323609893</v>
      </c>
      <c r="P748" s="3">
        <f t="shared" si="204"/>
        <v>65.585978323609893</v>
      </c>
      <c r="Q748" s="3">
        <f t="shared" si="205"/>
        <v>-89.968494423313871</v>
      </c>
      <c r="R748">
        <f t="shared" si="206"/>
        <v>90.031505576686129</v>
      </c>
      <c r="S748">
        <f t="shared" si="207"/>
        <v>1.4441845933756086E-2</v>
      </c>
      <c r="T748">
        <f t="shared" ref="T748:T811" si="209">P748</f>
        <v>65.585978323609893</v>
      </c>
    </row>
    <row r="749" spans="1:20" x14ac:dyDescent="0.25">
      <c r="A749">
        <f t="shared" ref="A749:A812" si="210">2*PI()*B749</f>
        <v>91.085609197409696</v>
      </c>
      <c r="B749">
        <f t="shared" si="208"/>
        <v>14.49672494830436</v>
      </c>
      <c r="C749" t="str">
        <f t="shared" ref="C749:C812" si="211">IMPRODUCT(D749,E749,$C$40,,K749,$C$41)</f>
        <v>1.04607705375092-1895.18523106646i</v>
      </c>
      <c r="D749" t="str">
        <f t="shared" ref="D749:D812" si="212">IMDIV(IMPRODUCT($C$37,$C$38,COMPLEX(1,A749/$C$38)),IMSUM(-1*A749*A749/$C$39,COMPLEX(0,1*A749)))</f>
        <v>3.47812499861917-1097.86833719962i</v>
      </c>
      <c r="E749" t="str">
        <f t="shared" ref="E749:E812" si="213">IMDIV(IMPRODUCT(IMSUM(F749,G749),$C$29,H749),IMSUM(1,I749))</f>
        <v>162.469530748604+0.0108200463326457i</v>
      </c>
      <c r="F749" t="str">
        <f t="shared" ref="F749:F812" si="214">IMDIV(IMPRODUCT($C$14,$C$15,COMPLEX(1,A749/$C$15)),IMSUM(-1*A749*A749/$C$16,COMPLEX(0,A749)))</f>
        <v>2.42492492479616-10302.8178470438i</v>
      </c>
      <c r="G749" t="str">
        <f t="shared" ref="G749:G812" si="215">IMDIV(1,COMPLEX(1,A749*$C$9*$C$10))</f>
        <v>0.999999999946902-7.28684873540586E-06i</v>
      </c>
      <c r="H749" t="str">
        <f t="shared" ref="H749:H812" si="216">IMDIV($C$3,IMSUM(K749,COMPLEX(0,$C$28*A749)))</f>
        <v>1129.4160208403+2.10038356554579i</v>
      </c>
      <c r="I749" t="str">
        <f t="shared" ref="I749:I812" si="217">IMPRODUCT(F749,$C$29,H749,$C$31)</f>
        <v>68.77309812459-32826.0990917432i</v>
      </c>
      <c r="K749" t="str">
        <f t="shared" ref="K749:K812" si="218">IF($C$26&lt;=0,IMDIV(1,IMSUM(IMDIV(1,L749),1/$C$18)),IMDIV(1,IMSUM(IMDIV(1,L749),1/$C$18,IMDIV(1,M749))))</f>
        <v>0.0106249232139162-0.0000285034690088044i</v>
      </c>
      <c r="L749" t="str">
        <f t="shared" ref="L749:L812" si="219">IMSUM($C$21/$C$22,IMDIV(1,COMPLEX(0,$C$20*$C$22*A749)))</f>
        <v>0.0000444444444444444-3.96056373700599i</v>
      </c>
      <c r="M749" t="e">
        <f t="shared" ref="M749:M812" si="220">IMSUM($C$25/$C$26,IMDIV(1,COMPLEX(0,$C$24*$C$26*A749)))</f>
        <v>#DIV/0!</v>
      </c>
      <c r="N749">
        <f t="shared" ref="N749:N812" si="221">ABS(R749)</f>
        <v>90.031625296122044</v>
      </c>
      <c r="O749">
        <f t="shared" ref="O749:O812" si="222">ABS(P749)</f>
        <v>65.553034589690199</v>
      </c>
      <c r="P749" s="3">
        <f t="shared" ref="P749:P812" si="223">20*LOG10(IMABS(C749))</f>
        <v>65.553034589690199</v>
      </c>
      <c r="Q749" s="3">
        <f t="shared" ref="Q749:Q812" si="224">IMARGUMENT(C749)*180/PI()</f>
        <v>-89.968374703877956</v>
      </c>
      <c r="R749">
        <f t="shared" ref="R749:R812" si="225">IF(Q749&lt;0,Q749+180,Q749-180)</f>
        <v>90.031625296122044</v>
      </c>
      <c r="S749">
        <f t="shared" ref="S749:S812" si="226">B749/1000</f>
        <v>1.4496724948304359E-2</v>
      </c>
      <c r="T749">
        <f t="shared" si="209"/>
        <v>65.553034589690199</v>
      </c>
    </row>
    <row r="750" spans="1:20" x14ac:dyDescent="0.25">
      <c r="A750">
        <f t="shared" si="210"/>
        <v>91.431734512359853</v>
      </c>
      <c r="B750">
        <f t="shared" ref="B750:B813" si="227">B749*(1+B$42)</f>
        <v>14.551812503107916</v>
      </c>
      <c r="C750" t="str">
        <f t="shared" si="211"/>
        <v>1.04607700612304-1888.01080824343i</v>
      </c>
      <c r="D750" t="str">
        <f t="shared" si="212"/>
        <v>3.47812499860866-1093.71223124857i</v>
      </c>
      <c r="E750" t="str">
        <f t="shared" si="213"/>
        <v>162.469530701295+0.0108611627898933i</v>
      </c>
      <c r="F750" t="str">
        <f t="shared" si="214"/>
        <v>2.42492492479519-10263.8153488527i</v>
      </c>
      <c r="G750" t="str">
        <f t="shared" si="215"/>
        <v>0.999999999946497-7.31453876059744E-06i</v>
      </c>
      <c r="H750" t="str">
        <f t="shared" si="216"/>
        <v>1129.41605324846+2.10836503154972i</v>
      </c>
      <c r="I750" t="str">
        <f t="shared" si="217"/>
        <v>68.7730985918898-32701.8329594518i</v>
      </c>
      <c r="K750" t="str">
        <f t="shared" si="218"/>
        <v>0.0106249226292374-0.0000286117806099744i</v>
      </c>
      <c r="L750" t="str">
        <f t="shared" si="219"/>
        <v>0.0000444444444444444-3.94557056884438i</v>
      </c>
      <c r="M750" t="e">
        <f t="shared" si="220"/>
        <v>#DIV/0!</v>
      </c>
      <c r="N750">
        <f t="shared" si="221"/>
        <v>90.031745470471719</v>
      </c>
      <c r="O750">
        <f t="shared" si="222"/>
        <v>65.520090856478717</v>
      </c>
      <c r="P750" s="3">
        <f t="shared" si="223"/>
        <v>65.520090856478717</v>
      </c>
      <c r="Q750" s="3">
        <f t="shared" si="224"/>
        <v>-89.968254529528281</v>
      </c>
      <c r="R750">
        <f t="shared" si="225"/>
        <v>90.031745470471719</v>
      </c>
      <c r="S750">
        <f t="shared" si="226"/>
        <v>1.4551812503107915E-2</v>
      </c>
      <c r="T750">
        <f t="shared" si="209"/>
        <v>65.520090856478717</v>
      </c>
    </row>
    <row r="751" spans="1:20" x14ac:dyDescent="0.25">
      <c r="A751">
        <f t="shared" si="210"/>
        <v>91.77917510350683</v>
      </c>
      <c r="B751">
        <f t="shared" si="227"/>
        <v>14.607109390619726</v>
      </c>
      <c r="C751" t="str">
        <f t="shared" si="211"/>
        <v>1.04607695813255-1880.86354508972i</v>
      </c>
      <c r="D751" t="str">
        <f t="shared" si="212"/>
        <v>3.47812499859806-1089.57185871515i</v>
      </c>
      <c r="E751" t="str">
        <f t="shared" si="213"/>
        <v>162.469530653625+0.010902435492899i</v>
      </c>
      <c r="F751" t="str">
        <f t="shared" si="214"/>
        <v>2.4249249247942-10224.9604990912i</v>
      </c>
      <c r="G751" t="str">
        <f t="shared" si="215"/>
        <v>0.99999999994609-7.34233400788473E-06i</v>
      </c>
      <c r="H751" t="str">
        <f t="shared" si="216"/>
        <v>1129.41608590339+2.11637682722121i</v>
      </c>
      <c r="I751" t="str">
        <f t="shared" si="217"/>
        <v>68.7730990627474-32578.0372540064i</v>
      </c>
      <c r="K751" t="str">
        <f t="shared" si="218"/>
        <v>0.0106249220401067-0.0000287205037771363i</v>
      </c>
      <c r="L751" t="str">
        <f t="shared" si="219"/>
        <v>0.0000444444444444444-3.93063415904003i</v>
      </c>
      <c r="M751" t="e">
        <f t="shared" si="220"/>
        <v>#DIV/0!</v>
      </c>
      <c r="N751">
        <f t="shared" si="221"/>
        <v>90.031866101463606</v>
      </c>
      <c r="O751">
        <f t="shared" si="222"/>
        <v>65.487147123980748</v>
      </c>
      <c r="P751" s="3">
        <f t="shared" si="223"/>
        <v>65.487147123980748</v>
      </c>
      <c r="Q751" s="3">
        <f t="shared" si="224"/>
        <v>-89.968133898536394</v>
      </c>
      <c r="R751">
        <f t="shared" si="225"/>
        <v>90.031866101463606</v>
      </c>
      <c r="S751">
        <f t="shared" si="226"/>
        <v>1.4607109390619726E-2</v>
      </c>
      <c r="T751">
        <f t="shared" si="209"/>
        <v>65.487147123980748</v>
      </c>
    </row>
    <row r="752" spans="1:20" x14ac:dyDescent="0.25">
      <c r="A752">
        <f t="shared" si="210"/>
        <v>92.127935968900147</v>
      </c>
      <c r="B752">
        <f t="shared" si="227"/>
        <v>14.662616406304082</v>
      </c>
      <c r="C752" t="str">
        <f t="shared" si="211"/>
        <v>1.04607690977661-1873.74333878957i</v>
      </c>
      <c r="D752" t="str">
        <f t="shared" si="212"/>
        <v>3.47812499858739-1085.44716003872i</v>
      </c>
      <c r="E752" t="str">
        <f t="shared" si="213"/>
        <v>162.469530605592+0.0109438650354266i</v>
      </c>
      <c r="F752" t="str">
        <f t="shared" si="214"/>
        <v>2.4249249247932-10186.2527388192i</v>
      </c>
      <c r="G752" t="str">
        <f t="shared" si="215"/>
        <v>0.99999999994568-7.37023487711166E-06i</v>
      </c>
      <c r="H752" t="str">
        <f t="shared" si="216"/>
        <v>1129.41611880697+2.1244190678141i</v>
      </c>
      <c r="I752" t="str">
        <f t="shared" si="217"/>
        <v>68.7730995371898-32454.7101945639i</v>
      </c>
      <c r="K752" t="str">
        <f t="shared" si="218"/>
        <v>0.0106249214464902-0.0000288296400740338i</v>
      </c>
      <c r="L752" t="str">
        <f t="shared" si="219"/>
        <v>0.0000444444444444444-3.91575429272767i</v>
      </c>
      <c r="M752" t="e">
        <f t="shared" si="220"/>
        <v>#DIV/0!</v>
      </c>
      <c r="N752">
        <f t="shared" si="221"/>
        <v>90.031987190832709</v>
      </c>
      <c r="O752">
        <f t="shared" si="222"/>
        <v>65.454203392201791</v>
      </c>
      <c r="P752" s="3">
        <f t="shared" si="223"/>
        <v>65.454203392201791</v>
      </c>
      <c r="Q752" s="3">
        <f t="shared" si="224"/>
        <v>-89.968012809167291</v>
      </c>
      <c r="R752">
        <f t="shared" si="225"/>
        <v>90.031987190832709</v>
      </c>
      <c r="S752">
        <f t="shared" si="226"/>
        <v>1.4662616406304082E-2</v>
      </c>
      <c r="T752">
        <f t="shared" si="209"/>
        <v>65.454203392201791</v>
      </c>
    </row>
    <row r="753" spans="1:20" x14ac:dyDescent="0.25">
      <c r="A753">
        <f t="shared" si="210"/>
        <v>92.478022125581973</v>
      </c>
      <c r="B753">
        <f t="shared" si="227"/>
        <v>14.718334348648037</v>
      </c>
      <c r="C753" t="str">
        <f t="shared" si="211"/>
        <v>1.04607686105255-1866.6500869164i</v>
      </c>
      <c r="D753" t="str">
        <f t="shared" si="212"/>
        <v>3.47812499857663-1081.33807588409i</v>
      </c>
      <c r="E753" t="str">
        <f t="shared" si="213"/>
        <v>162.469530557194+0.0109854520135126i</v>
      </c>
      <c r="F753" t="str">
        <f t="shared" si="214"/>
        <v>2.4249249247922-10147.6915112127i</v>
      </c>
      <c r="G753" t="str">
        <f t="shared" si="215"/>
        <v>0.999999999945266-7.39824176964162E-06i</v>
      </c>
      <c r="H753" t="str">
        <f t="shared" si="216"/>
        <v>1129.4161519611+2.13249186902022i</v>
      </c>
      <c r="I753" t="str">
        <f t="shared" si="217"/>
        <v>68.7731000152453-32331.8500070239i</v>
      </c>
      <c r="K753" t="str">
        <f t="shared" si="218"/>
        <v>0.0106249208483537-0.0000289391910703506i</v>
      </c>
      <c r="L753" t="str">
        <f t="shared" si="219"/>
        <v>0.0000444444444444444-3.90093075585542i</v>
      </c>
      <c r="M753" t="e">
        <f t="shared" si="220"/>
        <v>#DIV/0!</v>
      </c>
      <c r="N753">
        <f t="shared" si="221"/>
        <v>90.032108740320638</v>
      </c>
      <c r="O753">
        <f t="shared" si="222"/>
        <v>65.421259661147232</v>
      </c>
      <c r="P753" s="3">
        <f t="shared" si="223"/>
        <v>65.421259661147232</v>
      </c>
      <c r="Q753" s="3">
        <f t="shared" si="224"/>
        <v>-89.967891259679362</v>
      </c>
      <c r="R753">
        <f t="shared" si="225"/>
        <v>90.032108740320638</v>
      </c>
      <c r="S753">
        <f t="shared" si="226"/>
        <v>1.4718334348648037E-2</v>
      </c>
      <c r="T753">
        <f t="shared" si="209"/>
        <v>65.421259661147232</v>
      </c>
    </row>
    <row r="754" spans="1:20" x14ac:dyDescent="0.25">
      <c r="A754">
        <f t="shared" si="210"/>
        <v>92.829438609659192</v>
      </c>
      <c r="B754">
        <f t="shared" si="227"/>
        <v>14.7742640191729</v>
      </c>
      <c r="C754" t="str">
        <f t="shared" si="211"/>
        <v>1.04607681195745-1859.58368743142i</v>
      </c>
      <c r="D754" t="str">
        <f t="shared" si="212"/>
        <v>3.47812499856579-1077.24454714071i</v>
      </c>
      <c r="E754" t="str">
        <f t="shared" si="213"/>
        <v>162.469530508429+0.011027197025439i</v>
      </c>
      <c r="F754" t="str">
        <f t="shared" si="214"/>
        <v>2.42492492479119-10109.2762615554i</v>
      </c>
      <c r="G754" t="str">
        <f t="shared" si="215"/>
        <v>0.999999999944849-7.42635508836316E-06i</v>
      </c>
      <c r="H754" t="str">
        <f t="shared" si="216"/>
        <v>1129.41618536767+2.14059534697103i</v>
      </c>
      <c r="I754" t="str">
        <f t="shared" si="217"/>
        <v>68.7731004969406-32209.4549240005i</v>
      </c>
      <c r="K754" t="str">
        <f t="shared" si="218"/>
        <v>0.0106249202456628-0.0000290491583417326i</v>
      </c>
      <c r="L754" t="str">
        <f t="shared" si="219"/>
        <v>0.0000444444444444444-3.88616333518173i</v>
      </c>
      <c r="M754" t="e">
        <f t="shared" si="220"/>
        <v>#DIV/0!</v>
      </c>
      <c r="N754">
        <f t="shared" si="221"/>
        <v>90.032230751675584</v>
      </c>
      <c r="O754">
        <f t="shared" si="222"/>
        <v>65.388315930822699</v>
      </c>
      <c r="P754" s="3">
        <f t="shared" si="223"/>
        <v>65.388315930822699</v>
      </c>
      <c r="Q754" s="3">
        <f t="shared" si="224"/>
        <v>-89.967769248324416</v>
      </c>
      <c r="R754">
        <f t="shared" si="225"/>
        <v>90.032230751675584</v>
      </c>
      <c r="S754">
        <f t="shared" si="226"/>
        <v>1.47742640191729E-2</v>
      </c>
      <c r="T754">
        <f t="shared" si="209"/>
        <v>65.388315930822699</v>
      </c>
    </row>
    <row r="755" spans="1:20" x14ac:dyDescent="0.25">
      <c r="A755">
        <f t="shared" si="210"/>
        <v>93.182190476375894</v>
      </c>
      <c r="B755">
        <f t="shared" si="227"/>
        <v>14.830406222445758</v>
      </c>
      <c r="C755" t="str">
        <f t="shared" si="211"/>
        <v>1.04607676248853-1852.54403868206i</v>
      </c>
      <c r="D755" t="str">
        <f t="shared" si="212"/>
        <v>3.47812499855487-1073.1665149218i</v>
      </c>
      <c r="E755" t="str">
        <f t="shared" si="213"/>
        <v>162.46953045929+0.011069100671783i</v>
      </c>
      <c r="F755" t="str">
        <f t="shared" si="214"/>
        <v>2.42492492479016-10071.0064372311i</v>
      </c>
      <c r="G755" t="str">
        <f t="shared" si="215"/>
        <v>0.999999999944429-7.45457523769581E-06i</v>
      </c>
      <c r="H755" t="str">
        <f t="shared" si="216"/>
        <v>1129.41621902862+2.14872961823933i</v>
      </c>
      <c r="I755" t="str">
        <f t="shared" si="217"/>
        <v>68.7731009823046-32087.5231848i</v>
      </c>
      <c r="K755" t="str">
        <f t="shared" si="218"/>
        <v>0.0106249196383828-0.000029159543469811i</v>
      </c>
      <c r="L755" t="str">
        <f t="shared" si="219"/>
        <v>0.0000444444444444444-3.87145181827229i</v>
      </c>
      <c r="M755" t="e">
        <f t="shared" si="220"/>
        <v>#DIV/0!</v>
      </c>
      <c r="N755">
        <f t="shared" si="221"/>
        <v>90.032353226652432</v>
      </c>
      <c r="O755">
        <f t="shared" si="222"/>
        <v>65.35537220123355</v>
      </c>
      <c r="P755" s="3">
        <f t="shared" si="223"/>
        <v>65.35537220123355</v>
      </c>
      <c r="Q755" s="3">
        <f t="shared" si="224"/>
        <v>-89.967646773347568</v>
      </c>
      <c r="R755">
        <f t="shared" si="225"/>
        <v>90.032353226652432</v>
      </c>
      <c r="S755">
        <f t="shared" si="226"/>
        <v>1.4830406222445757E-2</v>
      </c>
      <c r="T755">
        <f t="shared" si="209"/>
        <v>65.35537220123355</v>
      </c>
    </row>
    <row r="756" spans="1:20" x14ac:dyDescent="0.25">
      <c r="A756">
        <f t="shared" si="210"/>
        <v>93.536282800186129</v>
      </c>
      <c r="B756">
        <f t="shared" si="227"/>
        <v>14.886761766091052</v>
      </c>
      <c r="C756" t="str">
        <f t="shared" si="211"/>
        <v>1.04607671264289-1845.53103940067i</v>
      </c>
      <c r="D756" t="str">
        <f t="shared" si="212"/>
        <v>3.47812499854386-1069.1039205635i</v>
      </c>
      <c r="E756" t="str">
        <f t="shared" si="213"/>
        <v>162.469530409778+0.0111111635553859i</v>
      </c>
      <c r="F756" t="str">
        <f t="shared" si="214"/>
        <v>2.42492492478914-10032.8814877154i</v>
      </c>
      <c r="G756" t="str">
        <f t="shared" si="215"/>
        <v>0.999999999944006-7.48290262359589E-06i</v>
      </c>
      <c r="H756" t="str">
        <f t="shared" si="216"/>
        <v>1129.41625294588+2.15689479984085i</v>
      </c>
      <c r="I756" t="str">
        <f t="shared" si="217"/>
        <v>68.7731014713636-31966.0530353929i</v>
      </c>
      <c r="K756" t="str">
        <f t="shared" si="218"/>
        <v>0.0106249190264788-0.0000292703480422244i</v>
      </c>
      <c r="L756" t="str">
        <f t="shared" si="219"/>
        <v>0.0000444444444444444-3.856795993497i</v>
      </c>
      <c r="M756" t="e">
        <f t="shared" si="220"/>
        <v>#DIV/0!</v>
      </c>
      <c r="N756">
        <f t="shared" si="221"/>
        <v>90.032476167012661</v>
      </c>
      <c r="O756">
        <f t="shared" si="222"/>
        <v>65.322428472385653</v>
      </c>
      <c r="P756" s="3">
        <f t="shared" si="223"/>
        <v>65.322428472385653</v>
      </c>
      <c r="Q756" s="3">
        <f t="shared" si="224"/>
        <v>-89.967523832987339</v>
      </c>
      <c r="R756">
        <f t="shared" si="225"/>
        <v>90.032476167012661</v>
      </c>
      <c r="S756">
        <f t="shared" si="226"/>
        <v>1.4886761766091052E-2</v>
      </c>
      <c r="T756">
        <f t="shared" si="209"/>
        <v>65.322428472385653</v>
      </c>
    </row>
    <row r="757" spans="1:20" x14ac:dyDescent="0.25">
      <c r="A757">
        <f t="shared" si="210"/>
        <v>93.891720674826843</v>
      </c>
      <c r="B757">
        <f t="shared" si="227"/>
        <v>14.943331460802199</v>
      </c>
      <c r="C757" t="str">
        <f t="shared" si="211"/>
        <v>1.04607666241777-1838.54458870285i</v>
      </c>
      <c r="D757" t="str">
        <f t="shared" si="212"/>
        <v>3.47812499853278-1065.05670562402i</v>
      </c>
      <c r="E757" t="str">
        <f t="shared" si="213"/>
        <v>162.469530359889+0.011153386281395i</v>
      </c>
      <c r="F757" t="str">
        <f t="shared" si="214"/>
        <v>2.42492492478811-9994.9008645682i</v>
      </c>
      <c r="G757" t="str">
        <f t="shared" si="215"/>
        <v>0.99999999994358-7.51133765356236E-06i</v>
      </c>
      <c r="H757" t="str">
        <f t="shared" si="216"/>
        <v>1129.4162871214+2.16509100923605i</v>
      </c>
      <c r="I757" t="str">
        <f t="shared" si="217"/>
        <v>68.7731019641467-31845.0427283905i</v>
      </c>
      <c r="K757" t="str">
        <f t="shared" si="218"/>
        <v>0.0106249184099155-0.000029381573652642i</v>
      </c>
      <c r="L757" t="str">
        <f t="shared" si="219"/>
        <v>0.0000444444444444444-3.8421956500269i</v>
      </c>
      <c r="M757" t="e">
        <f t="shared" si="220"/>
        <v>#DIV/0!</v>
      </c>
      <c r="N757">
        <f t="shared" si="221"/>
        <v>90.032599574524511</v>
      </c>
      <c r="O757">
        <f t="shared" si="222"/>
        <v>65.289484744284437</v>
      </c>
      <c r="P757" s="3">
        <f t="shared" si="223"/>
        <v>65.289484744284437</v>
      </c>
      <c r="Q757" s="3">
        <f t="shared" si="224"/>
        <v>-89.967400425475489</v>
      </c>
      <c r="R757">
        <f t="shared" si="225"/>
        <v>90.032599574524511</v>
      </c>
      <c r="S757">
        <f t="shared" si="226"/>
        <v>1.4943331460802199E-2</v>
      </c>
      <c r="T757">
        <f t="shared" si="209"/>
        <v>65.289484744284437</v>
      </c>
    </row>
    <row r="758" spans="1:20" x14ac:dyDescent="0.25">
      <c r="A758">
        <f t="shared" si="210"/>
        <v>94.248509213391188</v>
      </c>
      <c r="B758">
        <f t="shared" si="227"/>
        <v>15.000116120353248</v>
      </c>
      <c r="C758" t="str">
        <f t="shared" si="211"/>
        <v>1.04607661181019-1831.58458608616i</v>
      </c>
      <c r="D758" t="str">
        <f t="shared" si="212"/>
        <v>3.4781249985216-1061.02481188281i</v>
      </c>
      <c r="E758" t="str">
        <f t="shared" si="213"/>
        <v>162.469530309619+0.0111957694572446i</v>
      </c>
      <c r="F758" t="str">
        <f t="shared" si="214"/>
        <v>2.42492492478707-9957.06402142547i</v>
      </c>
      <c r="G758" t="str">
        <f t="shared" si="215"/>
        <v>0.99999999994315-7.53988073664266E-06i</v>
      </c>
      <c r="H758" t="str">
        <f t="shared" si="216"/>
        <v>1129.41632155716+2.17331836433172i</v>
      </c>
      <c r="I758" t="str">
        <f t="shared" si="217"/>
        <v>68.773102460682-31724.4905230193i</v>
      </c>
      <c r="K758" t="str">
        <f t="shared" si="218"/>
        <v>0.0106249177886575-0.0000294932219007867i</v>
      </c>
      <c r="L758" t="str">
        <f t="shared" si="219"/>
        <v>0.0000444444444444444-3.82765057783115i</v>
      </c>
      <c r="M758" t="e">
        <f t="shared" si="220"/>
        <v>#DIV/0!</v>
      </c>
      <c r="N758">
        <f t="shared" si="221"/>
        <v>90.032723450962919</v>
      </c>
      <c r="O758">
        <f t="shared" si="222"/>
        <v>65.256541016935543</v>
      </c>
      <c r="P758" s="3">
        <f t="shared" si="223"/>
        <v>65.256541016935543</v>
      </c>
      <c r="Q758" s="3">
        <f t="shared" si="224"/>
        <v>-89.967276549037081</v>
      </c>
      <c r="R758">
        <f t="shared" si="225"/>
        <v>90.032723450962919</v>
      </c>
      <c r="S758">
        <f t="shared" si="226"/>
        <v>1.5000116120353247E-2</v>
      </c>
      <c r="T758">
        <f t="shared" si="209"/>
        <v>65.256541016935543</v>
      </c>
    </row>
    <row r="759" spans="1:20" x14ac:dyDescent="0.25">
      <c r="A759">
        <f t="shared" si="210"/>
        <v>94.606653548402065</v>
      </c>
      <c r="B759">
        <f t="shared" si="227"/>
        <v>15.05711656161059</v>
      </c>
      <c r="C759" t="str">
        <f t="shared" si="211"/>
        <v>1.04607656081726-1824.65093142869i</v>
      </c>
      <c r="D759" t="str">
        <f t="shared" si="212"/>
        <v>3.47812499851035-1057.00818133974i</v>
      </c>
      <c r="E759" t="str">
        <f t="shared" si="213"/>
        <v>162.469530258967+0.0112383136926881i</v>
      </c>
      <c r="F759" t="str">
        <f t="shared" si="214"/>
        <v>2.42492492478602-9919.37041399152i</v>
      </c>
      <c r="G759" t="str">
        <f t="shared" si="215"/>
        <v>0.999999999942717-7.56853228343862E-06i</v>
      </c>
      <c r="H759" t="str">
        <f t="shared" si="216"/>
        <v>1129.41635625511+2.18157698348274i</v>
      </c>
      <c r="I759" t="str">
        <f t="shared" si="217"/>
        <v>68.7731029609985-31604.3946850944i</v>
      </c>
      <c r="K759" t="str">
        <f t="shared" si="218"/>
        <v>0.0106249171626691-0.0000296052943924579i</v>
      </c>
      <c r="L759" t="str">
        <f t="shared" si="219"/>
        <v>0.0000444444444444444-3.81316056767398i</v>
      </c>
      <c r="M759" t="e">
        <f t="shared" si="220"/>
        <v>#DIV/0!</v>
      </c>
      <c r="N759">
        <f t="shared" si="221"/>
        <v>90.032847798109529</v>
      </c>
      <c r="O759">
        <f t="shared" si="222"/>
        <v>65.22359729034504</v>
      </c>
      <c r="P759" s="3">
        <f t="shared" si="223"/>
        <v>65.22359729034504</v>
      </c>
      <c r="Q759" s="3">
        <f t="shared" si="224"/>
        <v>-89.967152201890471</v>
      </c>
      <c r="R759">
        <f t="shared" si="225"/>
        <v>90.032847798109529</v>
      </c>
      <c r="S759">
        <f t="shared" si="226"/>
        <v>1.505711656161059E-2</v>
      </c>
      <c r="T759">
        <f t="shared" si="209"/>
        <v>65.22359729034504</v>
      </c>
    </row>
    <row r="760" spans="1:20" x14ac:dyDescent="0.25">
      <c r="A760">
        <f t="shared" si="210"/>
        <v>94.966158831885991</v>
      </c>
      <c r="B760">
        <f t="shared" si="227"/>
        <v>15.11433360454471</v>
      </c>
      <c r="C760" t="str">
        <f t="shared" si="211"/>
        <v>1.04607650943611-1817.74352498743i</v>
      </c>
      <c r="D760" t="str">
        <f t="shared" si="212"/>
        <v>3.47812499849901-1053.00675621422i</v>
      </c>
      <c r="E760" t="str">
        <f t="shared" si="213"/>
        <v>162.46953020793+0.0112810195997924i</v>
      </c>
      <c r="F760" t="str">
        <f t="shared" si="214"/>
        <v>2.42492492478496-9881.81950003115i</v>
      </c>
      <c r="G760" t="str">
        <f t="shared" si="215"/>
        <v>0.999999999942281-7.59729270611237E-06i</v>
      </c>
      <c r="H760" t="str">
        <f t="shared" si="216"/>
        <v>1129.41639121728+2.18986698549369i</v>
      </c>
      <c r="I760" t="str">
        <f t="shared" si="217"/>
        <v>68.7731034651239-31484.7534869978i</v>
      </c>
      <c r="K760" t="str">
        <f t="shared" si="218"/>
        <v>0.0106249165319142-0.0000297177927395537i</v>
      </c>
      <c r="L760" t="str">
        <f t="shared" si="219"/>
        <v>0.0000444444444444444-3.79872541111176i</v>
      </c>
      <c r="M760" t="e">
        <f t="shared" si="220"/>
        <v>#DIV/0!</v>
      </c>
      <c r="N760">
        <f t="shared" si="221"/>
        <v>90.032972617752762</v>
      </c>
      <c r="O760">
        <f t="shared" si="222"/>
        <v>65.190653564518399</v>
      </c>
      <c r="P760" s="3">
        <f t="shared" si="223"/>
        <v>65.190653564518399</v>
      </c>
      <c r="Q760" s="3">
        <f t="shared" si="224"/>
        <v>-89.967027382247238</v>
      </c>
      <c r="R760">
        <f t="shared" si="225"/>
        <v>90.032972617752762</v>
      </c>
      <c r="S760">
        <f t="shared" si="226"/>
        <v>1.511433360454471E-2</v>
      </c>
      <c r="T760">
        <f t="shared" si="209"/>
        <v>65.190653564518399</v>
      </c>
    </row>
    <row r="761" spans="1:20" x14ac:dyDescent="0.25">
      <c r="A761">
        <f t="shared" si="210"/>
        <v>95.327030235447168</v>
      </c>
      <c r="B761">
        <f t="shared" si="227"/>
        <v>15.17176807224198</v>
      </c>
      <c r="C761" t="str">
        <f t="shared" si="211"/>
        <v>1.04607645766366-1810.86226739701i</v>
      </c>
      <c r="D761" t="str">
        <f t="shared" si="212"/>
        <v>3.47812499848758-1049.0204789444i</v>
      </c>
      <c r="E761" t="str">
        <f t="shared" si="213"/>
        <v>162.469530156503+0.0113238877929462i</v>
      </c>
      <c r="F761" t="str">
        <f t="shared" si="214"/>
        <v>2.4249249247839-9844.41073936185i</v>
      </c>
      <c r="G761" t="str">
        <f t="shared" si="215"/>
        <v>0.999999999941842-7.62616241839224E-06i</v>
      </c>
      <c r="H761" t="str">
        <f t="shared" si="216"/>
        <v>1129.41642644567+2.19818848962073i</v>
      </c>
      <c r="I761" t="str">
        <f t="shared" si="217"/>
        <v>68.773103973089-31365.5652076504i</v>
      </c>
      <c r="K761" t="str">
        <f t="shared" si="218"/>
        <v>0.0106249158963565-0.0000298307185600959i</v>
      </c>
      <c r="L761" t="str">
        <f t="shared" si="219"/>
        <v>0.0000444444444444444-3.78434490048989i</v>
      </c>
      <c r="M761" t="e">
        <f t="shared" si="220"/>
        <v>#DIV/0!</v>
      </c>
      <c r="N761">
        <f t="shared" si="221"/>
        <v>90.033097911687889</v>
      </c>
      <c r="O761">
        <f t="shared" si="222"/>
        <v>65.157709839461404</v>
      </c>
      <c r="P761" s="3">
        <f t="shared" si="223"/>
        <v>65.157709839461404</v>
      </c>
      <c r="Q761" s="3">
        <f t="shared" si="224"/>
        <v>-89.966902088312111</v>
      </c>
      <c r="R761">
        <f t="shared" si="225"/>
        <v>90.033097911687889</v>
      </c>
      <c r="S761">
        <f t="shared" si="226"/>
        <v>1.517176807224198E-2</v>
      </c>
      <c r="T761">
        <f t="shared" si="209"/>
        <v>65.157709839461404</v>
      </c>
    </row>
    <row r="762" spans="1:20" x14ac:dyDescent="0.25">
      <c r="A762">
        <f t="shared" si="210"/>
        <v>95.689272950341859</v>
      </c>
      <c r="B762">
        <f t="shared" si="227"/>
        <v>15.2294207909165</v>
      </c>
      <c r="C762" t="str">
        <f t="shared" si="211"/>
        <v>1.04607640549699-1804.0070596683i</v>
      </c>
      <c r="D762" t="str">
        <f t="shared" si="212"/>
        <v>3.47812499847606-1045.04929218636i</v>
      </c>
      <c r="E762" t="str">
        <f t="shared" si="213"/>
        <v>162.469530104686+0.0113669188888791i</v>
      </c>
      <c r="F762" t="str">
        <f t="shared" si="214"/>
        <v>2.42492492478282-9807.14359384605i</v>
      </c>
      <c r="G762" t="str">
        <f t="shared" si="215"/>
        <v>0.999999999941399-7.65514183557875E-06i</v>
      </c>
      <c r="H762" t="str">
        <f t="shared" si="216"/>
        <v>1129.4164619423+2.20654161557307i</v>
      </c>
      <c r="I762" t="str">
        <f t="shared" si="217"/>
        <v>68.7731044849209-31246.8281324885i</v>
      </c>
      <c r="K762" t="str">
        <f t="shared" si="218"/>
        <v>0.0106249152559595-0.0000299440734782512i</v>
      </c>
      <c r="L762" t="str">
        <f t="shared" si="219"/>
        <v>0.0000444444444444444-3.77001882893992i</v>
      </c>
      <c r="M762" t="e">
        <f t="shared" si="220"/>
        <v>#DIV/0!</v>
      </c>
      <c r="N762">
        <f t="shared" si="221"/>
        <v>90.033223681716962</v>
      </c>
      <c r="O762">
        <f t="shared" si="222"/>
        <v>65.124766115180236</v>
      </c>
      <c r="P762" s="3">
        <f t="shared" si="223"/>
        <v>65.124766115180236</v>
      </c>
      <c r="Q762" s="3">
        <f t="shared" si="224"/>
        <v>-89.966776318283038</v>
      </c>
      <c r="R762">
        <f t="shared" si="225"/>
        <v>90.033223681716962</v>
      </c>
      <c r="S762">
        <f t="shared" si="226"/>
        <v>1.5229420790916499E-2</v>
      </c>
      <c r="T762">
        <f t="shared" si="209"/>
        <v>65.124766115180236</v>
      </c>
    </row>
    <row r="763" spans="1:20" x14ac:dyDescent="0.25">
      <c r="A763">
        <f t="shared" si="210"/>
        <v>96.052892187553169</v>
      </c>
      <c r="B763">
        <f t="shared" si="227"/>
        <v>15.287292589921982</v>
      </c>
      <c r="C763" t="str">
        <f t="shared" si="211"/>
        <v>1.04607635293318-1797.17780318676i</v>
      </c>
      <c r="D763" t="str">
        <f t="shared" si="212"/>
        <v>3.47812499846445-1041.09313881323i</v>
      </c>
      <c r="E763" t="str">
        <f t="shared" si="213"/>
        <v>162.469530052474+0.0114101135066692i</v>
      </c>
      <c r="F763" t="str">
        <f t="shared" si="214"/>
        <v>2.42492492478174-9770.01752738334i</v>
      </c>
      <c r="G763" t="str">
        <f t="shared" si="215"/>
        <v>0.999999999940953-7.68423137455052E-06i</v>
      </c>
      <c r="H763" t="str">
        <f t="shared" si="216"/>
        <v>1129.41649770922+2.21492648351493i</v>
      </c>
      <c r="I763" t="str">
        <f t="shared" si="217"/>
        <v>68.77310500065-31128.5405534398i</v>
      </c>
      <c r="K763" t="str">
        <f t="shared" si="218"/>
        <v>0.0106249146106863-0.000030057859124356i</v>
      </c>
      <c r="L763" t="str">
        <f t="shared" si="219"/>
        <v>0.0000444444444444444-3.7557469903765i</v>
      </c>
      <c r="M763" t="e">
        <f t="shared" si="220"/>
        <v>#DIV/0!</v>
      </c>
      <c r="N763">
        <f t="shared" si="221"/>
        <v>90.03334992964885</v>
      </c>
      <c r="O763">
        <f t="shared" si="222"/>
        <v>65.091822391680466</v>
      </c>
      <c r="P763" s="3">
        <f t="shared" si="223"/>
        <v>65.091822391680466</v>
      </c>
      <c r="Q763" s="3">
        <f t="shared" si="224"/>
        <v>-89.96665007035115</v>
      </c>
      <c r="R763">
        <f t="shared" si="225"/>
        <v>90.03334992964885</v>
      </c>
      <c r="S763">
        <f t="shared" si="226"/>
        <v>1.5287292589921982E-2</v>
      </c>
      <c r="T763">
        <f t="shared" si="209"/>
        <v>65.091822391680466</v>
      </c>
    </row>
    <row r="764" spans="1:20" x14ac:dyDescent="0.25">
      <c r="A764">
        <f t="shared" si="210"/>
        <v>96.417893177865878</v>
      </c>
      <c r="B764">
        <f t="shared" si="227"/>
        <v>15.345384301763687</v>
      </c>
      <c r="C764" t="str">
        <f t="shared" si="211"/>
        <v>1.04607629996909-1790.37439971129i</v>
      </c>
      <c r="D764" t="str">
        <f t="shared" si="212"/>
        <v>3.47812499845277-1037.15196191443i</v>
      </c>
      <c r="E764" t="str">
        <f t="shared" si="213"/>
        <v>162.469529999864+0.0114534722677349i</v>
      </c>
      <c r="F764" t="str">
        <f t="shared" si="214"/>
        <v>2.42492492478065-9733.0320059028i</v>
      </c>
      <c r="G764" t="str">
        <f t="shared" si="215"/>
        <v>0.999999999940503-7.71343145377034E-06i</v>
      </c>
      <c r="H764" t="str">
        <f t="shared" si="216"/>
        <v>1129.41653374849+2.22334321406715i</v>
      </c>
      <c r="I764" t="str">
        <f t="shared" si="217"/>
        <v>68.7731055203064-31010.7007688976i</v>
      </c>
      <c r="K764" t="str">
        <f t="shared" si="218"/>
        <v>0.0106249139604998-0.0000301720771349393i</v>
      </c>
      <c r="L764" t="str">
        <f t="shared" si="219"/>
        <v>0.0000444444444444444-3.74152917949442i</v>
      </c>
      <c r="M764" t="e">
        <f t="shared" si="220"/>
        <v>#DIV/0!</v>
      </c>
      <c r="N764">
        <f t="shared" si="221"/>
        <v>90.033476657299303</v>
      </c>
      <c r="O764">
        <f t="shared" si="222"/>
        <v>65.058878668968262</v>
      </c>
      <c r="P764" s="3">
        <f t="shared" si="223"/>
        <v>65.058878668968262</v>
      </c>
      <c r="Q764" s="3">
        <f t="shared" si="224"/>
        <v>-89.966523342700697</v>
      </c>
      <c r="R764">
        <f t="shared" si="225"/>
        <v>90.033476657299303</v>
      </c>
      <c r="S764">
        <f t="shared" si="226"/>
        <v>1.5345384301763687E-2</v>
      </c>
      <c r="T764">
        <f t="shared" si="209"/>
        <v>65.058878668968262</v>
      </c>
    </row>
    <row r="765" spans="1:20" x14ac:dyDescent="0.25">
      <c r="A765">
        <f t="shared" si="210"/>
        <v>96.784281171941757</v>
      </c>
      <c r="B765">
        <f t="shared" si="227"/>
        <v>15.403696762110389</v>
      </c>
      <c r="C765" t="str">
        <f t="shared" si="211"/>
        <v>1.04607624660166-1783.59675137259i</v>
      </c>
      <c r="D765" t="str">
        <f t="shared" si="212"/>
        <v>3.47812499844098-1033.22570479479i</v>
      </c>
      <c r="E765" t="str">
        <f t="shared" si="213"/>
        <v>162.469529946853+0.0114969957958669i</v>
      </c>
      <c r="F765" t="str">
        <f t="shared" si="214"/>
        <v>2.42492492477956-9696.18649735527i</v>
      </c>
      <c r="G765" t="str">
        <f t="shared" si="215"/>
        <v>0.99999999994005-7.74274249329116E-06i</v>
      </c>
      <c r="H765" t="str">
        <f t="shared" si="216"/>
        <v>1129.41657006218+2.23179192830898i</v>
      </c>
      <c r="I765" t="str">
        <f t="shared" si="217"/>
        <v>68.773106043921-30893.3070836971i</v>
      </c>
      <c r="K765" t="str">
        <f t="shared" si="218"/>
        <v>0.0106249133053625-0.0000302867291527462i</v>
      </c>
      <c r="L765" t="str">
        <f t="shared" si="219"/>
        <v>0.0000444444444444444-3.7273651917657i</v>
      </c>
      <c r="M765" t="e">
        <f t="shared" si="220"/>
        <v>#DIV/0!</v>
      </c>
      <c r="N765">
        <f t="shared" si="221"/>
        <v>90.033603866491021</v>
      </c>
      <c r="O765">
        <f t="shared" si="222"/>
        <v>65.025934947049336</v>
      </c>
      <c r="P765" s="3">
        <f t="shared" si="223"/>
        <v>65.025934947049336</v>
      </c>
      <c r="Q765" s="3">
        <f t="shared" si="224"/>
        <v>-89.966396133508979</v>
      </c>
      <c r="R765">
        <f t="shared" si="225"/>
        <v>90.033603866491021</v>
      </c>
      <c r="S765">
        <f t="shared" si="226"/>
        <v>1.5403696762110388E-2</v>
      </c>
      <c r="T765">
        <f t="shared" si="209"/>
        <v>65.025934947049336</v>
      </c>
    </row>
    <row r="766" spans="1:20" x14ac:dyDescent="0.25">
      <c r="A766">
        <f t="shared" si="210"/>
        <v>97.152061440395144</v>
      </c>
      <c r="B766">
        <f t="shared" si="227"/>
        <v>15.462230809806409</v>
      </c>
      <c r="C766" t="str">
        <f t="shared" si="211"/>
        <v>1.04607619282791-1776.84476067198i</v>
      </c>
      <c r="D766" t="str">
        <f t="shared" si="212"/>
        <v>3.47812499842911-1029.3143109738i</v>
      </c>
      <c r="E766" t="str">
        <f t="shared" si="213"/>
        <v>162.469529893439+0.0115406847172219i</v>
      </c>
      <c r="F766" t="str">
        <f t="shared" si="214"/>
        <v>2.42492492477845-9659.48047170576i</v>
      </c>
      <c r="G766" t="str">
        <f t="shared" si="215"/>
        <v>0.999999999939593-7.77216491476212E-06i</v>
      </c>
      <c r="H766" t="str">
        <f t="shared" si="216"/>
        <v>1129.41660665239+2.24027274777965i</v>
      </c>
      <c r="I766" t="str">
        <f t="shared" si="217"/>
        <v>68.7731065715217-30776.357809091i</v>
      </c>
      <c r="K766" t="str">
        <f t="shared" si="218"/>
        <v>0.0106249126452368-0.0000304018168267609i</v>
      </c>
      <c r="L766" t="str">
        <f t="shared" si="219"/>
        <v>0.0000444444444444444-3.71325482343665i</v>
      </c>
      <c r="M766" t="e">
        <f t="shared" si="220"/>
        <v>#DIV/0!</v>
      </c>
      <c r="N766">
        <f t="shared" si="221"/>
        <v>90.03373155905355</v>
      </c>
      <c r="O766">
        <f t="shared" si="222"/>
        <v>64.992991225930041</v>
      </c>
      <c r="P766" s="3">
        <f t="shared" si="223"/>
        <v>64.992991225930041</v>
      </c>
      <c r="Q766" s="3">
        <f t="shared" si="224"/>
        <v>-89.96626844094645</v>
      </c>
      <c r="R766">
        <f t="shared" si="225"/>
        <v>90.03373155905355</v>
      </c>
      <c r="S766">
        <f t="shared" si="226"/>
        <v>1.5462230809806408E-2</v>
      </c>
      <c r="T766">
        <f t="shared" si="209"/>
        <v>64.992991225930041</v>
      </c>
    </row>
    <row r="767" spans="1:20" x14ac:dyDescent="0.25">
      <c r="A767">
        <f t="shared" si="210"/>
        <v>97.521239273868645</v>
      </c>
      <c r="B767">
        <f t="shared" si="227"/>
        <v>15.520987286883674</v>
      </c>
      <c r="C767" t="str">
        <f t="shared" si="211"/>
        <v>1.04607613864481-1770.11833047979i</v>
      </c>
      <c r="D767" t="str">
        <f t="shared" si="212"/>
        <v>3.47812499841715-1025.41772418473i</v>
      </c>
      <c r="E767" t="str">
        <f t="shared" si="213"/>
        <v>162.469529839619+0.0115845396603408i</v>
      </c>
      <c r="F767" t="str">
        <f t="shared" si="214"/>
        <v>2.42492492477733-9622.91340092575i</v>
      </c>
      <c r="G767" t="str">
        <f t="shared" si="215"/>
        <v>0.999999999939134-7.80169914143463E-06i</v>
      </c>
      <c r="H767" t="str">
        <f t="shared" si="216"/>
        <v>1129.41664352119+2.24878579448035i</v>
      </c>
      <c r="I767" t="str">
        <f t="shared" si="217"/>
        <v>68.7731071031388-30659.8512627236i</v>
      </c>
      <c r="K767" t="str">
        <f t="shared" si="218"/>
        <v>0.0106249119800848-0.0000305173418122319i</v>
      </c>
      <c r="L767" t="str">
        <f t="shared" si="219"/>
        <v>0.0000444444444444444-3.69919787152485i</v>
      </c>
      <c r="M767" t="e">
        <f t="shared" si="220"/>
        <v>#DIV/0!</v>
      </c>
      <c r="N767">
        <f t="shared" si="221"/>
        <v>90.033859736823445</v>
      </c>
      <c r="O767">
        <f t="shared" si="222"/>
        <v>64.960047505616416</v>
      </c>
      <c r="P767" s="3">
        <f t="shared" si="223"/>
        <v>64.960047505616416</v>
      </c>
      <c r="Q767" s="3">
        <f t="shared" si="224"/>
        <v>-89.966140263176555</v>
      </c>
      <c r="R767">
        <f t="shared" si="225"/>
        <v>90.033859736823445</v>
      </c>
      <c r="S767">
        <f t="shared" si="226"/>
        <v>1.5520987286883675E-2</v>
      </c>
      <c r="T767">
        <f t="shared" si="209"/>
        <v>64.960047505616416</v>
      </c>
    </row>
    <row r="768" spans="1:20" x14ac:dyDescent="0.25">
      <c r="A768">
        <f t="shared" si="210"/>
        <v>97.891819983109357</v>
      </c>
      <c r="B768">
        <f t="shared" si="227"/>
        <v>15.579967038573832</v>
      </c>
      <c r="C768" t="str">
        <f t="shared" si="211"/>
        <v>1.04607608404901-1763.41736403404i</v>
      </c>
      <c r="D768" t="str">
        <f t="shared" si="212"/>
        <v>3.4781249984051-1021.53588837389i</v>
      </c>
      <c r="E768" t="str">
        <f t="shared" si="213"/>
        <v>162.469529785388+0.0116285612561445i</v>
      </c>
      <c r="F768" t="str">
        <f t="shared" si="214"/>
        <v>2.4249249247762-9586.48475898565i</v>
      </c>
      <c r="G768" t="str">
        <f t="shared" si="215"/>
        <v>0.99999999993867-7.83134559816845E-06i</v>
      </c>
      <c r="H768" t="str">
        <f t="shared" si="216"/>
        <v>1129.41668067075+2.25733119087595i</v>
      </c>
      <c r="I768" t="str">
        <f t="shared" si="217"/>
        <v>68.7731076388051-30543.7857686105i</v>
      </c>
      <c r="K768" t="str">
        <f t="shared" si="218"/>
        <v>0.010624911309868-0.000030633305770694i</v>
      </c>
      <c r="L768" t="str">
        <f t="shared" si="219"/>
        <v>0.0000444444444444444-3.68519413381635i</v>
      </c>
      <c r="M768" t="e">
        <f t="shared" si="220"/>
        <v>#DIV/0!</v>
      </c>
      <c r="N768">
        <f t="shared" si="221"/>
        <v>90.033988401644208</v>
      </c>
      <c r="O768">
        <f t="shared" si="222"/>
        <v>64.927103786114458</v>
      </c>
      <c r="P768" s="3">
        <f t="shared" si="223"/>
        <v>64.927103786114458</v>
      </c>
      <c r="Q768" s="3">
        <f t="shared" si="224"/>
        <v>-89.966011598355792</v>
      </c>
      <c r="R768">
        <f t="shared" si="225"/>
        <v>90.033988401644208</v>
      </c>
      <c r="S768">
        <f t="shared" si="226"/>
        <v>1.5579967038573832E-2</v>
      </c>
      <c r="T768">
        <f t="shared" si="209"/>
        <v>64.927103786114458</v>
      </c>
    </row>
    <row r="769" spans="1:20" x14ac:dyDescent="0.25">
      <c r="A769">
        <f t="shared" si="210"/>
        <v>98.263808899045173</v>
      </c>
      <c r="B769">
        <f t="shared" si="227"/>
        <v>15.639170913320413</v>
      </c>
      <c r="C769" t="str">
        <f t="shared" si="211"/>
        <v>1.04607602903755-1756.74176493909i</v>
      </c>
      <c r="D769" t="str">
        <f t="shared" si="212"/>
        <v>3.47812499839295-1017.66874769975i</v>
      </c>
      <c r="E769" t="str">
        <f t="shared" si="213"/>
        <v>162.469529730745+0.0116727501379624i</v>
      </c>
      <c r="F769" t="str">
        <f t="shared" si="214"/>
        <v>2.42492492477507-9550.19402184723i</v>
      </c>
      <c r="G769" t="str">
        <f t="shared" si="215"/>
        <v>0.999999999938203-7.86110471143782E-06i</v>
      </c>
      <c r="H769" t="str">
        <f t="shared" si="216"/>
        <v>1129.41671810318+2.2659090598966i</v>
      </c>
      <c r="I769" t="str">
        <f t="shared" si="217"/>
        <v>68.7731081785502-30428.15965711i</v>
      </c>
      <c r="K769" t="str">
        <f t="shared" si="218"/>
        <v>0.010624910634548-0.0000307497103699936i</v>
      </c>
      <c r="L769" t="str">
        <f t="shared" si="219"/>
        <v>0.0000444444444444444-3.67124340886267i</v>
      </c>
      <c r="M769" t="e">
        <f t="shared" si="220"/>
        <v>#DIV/0!</v>
      </c>
      <c r="N769">
        <f t="shared" si="221"/>
        <v>90.034117555366365</v>
      </c>
      <c r="O769">
        <f t="shared" si="222"/>
        <v>64.89416006743042</v>
      </c>
      <c r="P769" s="3">
        <f t="shared" si="223"/>
        <v>64.89416006743042</v>
      </c>
      <c r="Q769" s="3">
        <f t="shared" si="224"/>
        <v>-89.965882444633635</v>
      </c>
      <c r="R769">
        <f t="shared" si="225"/>
        <v>90.034117555366365</v>
      </c>
      <c r="S769">
        <f t="shared" si="226"/>
        <v>1.5639170913320413E-2</v>
      </c>
      <c r="T769">
        <f t="shared" si="209"/>
        <v>64.89416006743042</v>
      </c>
    </row>
    <row r="770" spans="1:20" x14ac:dyDescent="0.25">
      <c r="A770">
        <f t="shared" si="210"/>
        <v>98.637211372861543</v>
      </c>
      <c r="B770">
        <f t="shared" si="227"/>
        <v>15.698599762791032</v>
      </c>
      <c r="C770" t="str">
        <f t="shared" si="211"/>
        <v>1.04607597360726-1750.09143716424i</v>
      </c>
      <c r="D770" t="str">
        <f t="shared" si="212"/>
        <v>3.47812499838071-1013.81624653221i</v>
      </c>
      <c r="E770" t="str">
        <f t="shared" si="213"/>
        <v>162.469529675686+0.0117171069415261i</v>
      </c>
      <c r="F770" t="str">
        <f t="shared" si="214"/>
        <v>2.42492492477393-9514.04066745606i</v>
      </c>
      <c r="G770" t="str">
        <f t="shared" si="215"/>
        <v>0.999999999937732-7.89097690933757E-06i</v>
      </c>
      <c r="H770" t="str">
        <f t="shared" si="216"/>
        <v>1129.41675582062+2.27451952493956i</v>
      </c>
      <c r="I770" t="str">
        <f t="shared" si="217"/>
        <v>68.7731087224033-30312.9712649011i</v>
      </c>
      <c r="K770" t="str">
        <f t="shared" si="218"/>
        <v>0.010624909954086-0.0000308665572843116i</v>
      </c>
      <c r="L770" t="str">
        <f t="shared" si="219"/>
        <v>0.0000444444444444444-3.65734549597796i</v>
      </c>
      <c r="M770" t="e">
        <f t="shared" si="220"/>
        <v>#DIV/0!</v>
      </c>
      <c r="N770">
        <f t="shared" si="221"/>
        <v>90.034247199847428</v>
      </c>
      <c r="O770">
        <f t="shared" si="222"/>
        <v>64.861216349570682</v>
      </c>
      <c r="P770" s="3">
        <f t="shared" si="223"/>
        <v>64.861216349570682</v>
      </c>
      <c r="Q770" s="3">
        <f t="shared" si="224"/>
        <v>-89.965752800152572</v>
      </c>
      <c r="R770">
        <f t="shared" si="225"/>
        <v>90.034247199847428</v>
      </c>
      <c r="S770">
        <f t="shared" si="226"/>
        <v>1.5698599762791032E-2</v>
      </c>
      <c r="T770">
        <f t="shared" si="209"/>
        <v>64.861216349570682</v>
      </c>
    </row>
    <row r="771" spans="1:20" x14ac:dyDescent="0.25">
      <c r="A771">
        <f t="shared" si="210"/>
        <v>99.012032776078428</v>
      </c>
      <c r="B771">
        <f t="shared" si="227"/>
        <v>15.758254441889639</v>
      </c>
      <c r="C771" t="str">
        <f t="shared" si="211"/>
        <v>1.04607591775482-1743.46628504222i</v>
      </c>
      <c r="D771" t="str">
        <f t="shared" si="212"/>
        <v>3.47812499836839-1009.97832945174i</v>
      </c>
      <c r="E771" t="str">
        <f t="shared" si="213"/>
        <v>162.469529620207+0.0117616323049825i</v>
      </c>
      <c r="F771" t="str">
        <f t="shared" si="214"/>
        <v>2.42492492477278-9478.02417573397i</v>
      </c>
      <c r="G771" t="str">
        <f t="shared" si="215"/>
        <v>0.999999999937258-7.92096262158931E-06i</v>
      </c>
      <c r="H771" t="str">
        <f t="shared" si="216"/>
        <v>1129.41679382528+2.28316270987124i</v>
      </c>
      <c r="I771" t="str">
        <f t="shared" si="217"/>
        <v>68.7731092703998-30198.2189349613i</v>
      </c>
      <c r="K771" t="str">
        <f t="shared" si="218"/>
        <v>0.0106249092684426-0.0000309838481941882i</v>
      </c>
      <c r="L771" t="str">
        <f t="shared" si="219"/>
        <v>0.0000444444444444444-3.64350019523606i</v>
      </c>
      <c r="M771" t="e">
        <f t="shared" si="220"/>
        <v>#DIV/0!</v>
      </c>
      <c r="N771">
        <f t="shared" si="221"/>
        <v>90.034377336952033</v>
      </c>
      <c r="O771">
        <f t="shared" si="222"/>
        <v>64.828272632541172</v>
      </c>
      <c r="P771" s="3">
        <f t="shared" si="223"/>
        <v>64.828272632541172</v>
      </c>
      <c r="Q771" s="3">
        <f t="shared" si="224"/>
        <v>-89.965622663047967</v>
      </c>
      <c r="R771">
        <f t="shared" si="225"/>
        <v>90.034377336952033</v>
      </c>
      <c r="S771">
        <f t="shared" si="226"/>
        <v>1.5758254441889639E-2</v>
      </c>
      <c r="T771">
        <f t="shared" si="209"/>
        <v>64.828272632541172</v>
      </c>
    </row>
    <row r="772" spans="1:20" x14ac:dyDescent="0.25">
      <c r="A772">
        <f t="shared" si="210"/>
        <v>99.388278500627521</v>
      </c>
      <c r="B772">
        <f t="shared" si="227"/>
        <v>15.818135808768819</v>
      </c>
      <c r="C772" t="str">
        <f t="shared" si="211"/>
        <v>1.04607586147719-1736.86621326804i</v>
      </c>
      <c r="D772" t="str">
        <f t="shared" si="212"/>
        <v>3.47812499835596-1006.1549412486i</v>
      </c>
      <c r="E772" t="str">
        <f t="shared" si="213"/>
        <v>162.469529564306+0.0118063268689046i</v>
      </c>
      <c r="F772" t="str">
        <f t="shared" si="214"/>
        <v>2.42492492477163-9442.14402857165i</v>
      </c>
      <c r="G772" t="str">
        <f t="shared" si="215"/>
        <v>0.999999999936781-7.95106227954754E-06i</v>
      </c>
      <c r="H772" t="str">
        <f t="shared" si="216"/>
        <v>1129.41683211932+2.29183873902847i</v>
      </c>
      <c r="I772" t="str">
        <f t="shared" si="217"/>
        <v>68.7731098225674-30083.901016539i</v>
      </c>
      <c r="K772" t="str">
        <f t="shared" si="218"/>
        <v>0.0106249085775786-0.0000311015847865465i</v>
      </c>
      <c r="L772" t="str">
        <f t="shared" si="219"/>
        <v>0.0000444444444444444-3.62970730746769i</v>
      </c>
      <c r="M772" t="e">
        <f t="shared" si="220"/>
        <v>#DIV/0!</v>
      </c>
      <c r="N772">
        <f t="shared" si="221"/>
        <v>90.034507968551821</v>
      </c>
      <c r="O772">
        <f t="shared" si="222"/>
        <v>64.795328916348453</v>
      </c>
      <c r="P772" s="3">
        <f t="shared" si="223"/>
        <v>64.795328916348453</v>
      </c>
      <c r="Q772" s="3">
        <f t="shared" si="224"/>
        <v>-89.965492031448179</v>
      </c>
      <c r="R772">
        <f t="shared" si="225"/>
        <v>90.034507968551821</v>
      </c>
      <c r="S772">
        <f t="shared" si="226"/>
        <v>1.581813580876882E-2</v>
      </c>
      <c r="T772">
        <f t="shared" si="209"/>
        <v>64.795328916348453</v>
      </c>
    </row>
    <row r="773" spans="1:20" x14ac:dyDescent="0.25">
      <c r="A773">
        <f t="shared" si="210"/>
        <v>99.765953958929913</v>
      </c>
      <c r="B773">
        <f t="shared" si="227"/>
        <v>15.878244724842141</v>
      </c>
      <c r="C773" t="str">
        <f t="shared" si="211"/>
        <v>1.04607580477098-1730.29112689744i</v>
      </c>
      <c r="D773" t="str">
        <f t="shared" si="212"/>
        <v>3.47812499834345-1002.34602692209i</v>
      </c>
      <c r="E773" t="str">
        <f t="shared" si="213"/>
        <v>162.469529507979+0.0118511912763043i</v>
      </c>
      <c r="F773" t="str">
        <f t="shared" si="214"/>
        <v>2.42492492477045-9406.39970982115i</v>
      </c>
      <c r="G773" t="str">
        <f t="shared" si="215"/>
        <v>0.999999999936299-7.98127631620597E-06i</v>
      </c>
      <c r="H773" t="str">
        <f t="shared" si="216"/>
        <v>1129.41687070495+2.30054773722081i</v>
      </c>
      <c r="I773" t="str">
        <f t="shared" si="217"/>
        <v>68.7731103789406-29970.0158651329i</v>
      </c>
      <c r="K773" t="str">
        <f t="shared" si="218"/>
        <v>0.0106249078814541-0.0000312197687547173i</v>
      </c>
      <c r="L773" t="str">
        <f t="shared" si="219"/>
        <v>0.0000444444444444444-3.6159666342575i</v>
      </c>
      <c r="M773" t="e">
        <f t="shared" si="220"/>
        <v>#DIV/0!</v>
      </c>
      <c r="N773">
        <f t="shared" si="221"/>
        <v>90.034639096525581</v>
      </c>
      <c r="O773">
        <f t="shared" si="222"/>
        <v>64.762385200998821</v>
      </c>
      <c r="P773" s="3">
        <f t="shared" si="223"/>
        <v>64.762385200998821</v>
      </c>
      <c r="Q773" s="3">
        <f t="shared" si="224"/>
        <v>-89.965360903474419</v>
      </c>
      <c r="R773">
        <f t="shared" si="225"/>
        <v>90.034639096525581</v>
      </c>
      <c r="S773">
        <f t="shared" si="226"/>
        <v>1.5878244724842141E-2</v>
      </c>
      <c r="T773">
        <f t="shared" si="209"/>
        <v>64.762385200998821</v>
      </c>
    </row>
    <row r="774" spans="1:20" x14ac:dyDescent="0.25">
      <c r="A774">
        <f t="shared" si="210"/>
        <v>100.14506458397385</v>
      </c>
      <c r="B774">
        <f t="shared" si="227"/>
        <v>15.938582054796541</v>
      </c>
      <c r="C774" t="str">
        <f t="shared" si="211"/>
        <v>1.04607574763298-1723.7409313456i</v>
      </c>
      <c r="D774" t="str">
        <f t="shared" si="212"/>
        <v>3.47812499833082-998.551531679689i</v>
      </c>
      <c r="E774" t="str">
        <f t="shared" si="213"/>
        <v>162.469529451223+0.0118962261726323i</v>
      </c>
      <c r="F774" t="str">
        <f t="shared" si="214"/>
        <v>2.42492492476927-9370.7907052884i</v>
      </c>
      <c r="G774" t="str">
        <f t="shared" si="215"/>
        <v>0.999999999935814-8.01160516620368E-06i</v>
      </c>
      <c r="H774" t="str">
        <f t="shared" si="216"/>
        <v>1129.41690958439+2.30928982973196i</v>
      </c>
      <c r="I774" t="str">
        <f t="shared" si="217"/>
        <v>68.7731109395497-29856.5618424665i</v>
      </c>
      <c r="K774" t="str">
        <f t="shared" si="218"/>
        <v>0.0106249071800291-0.0000313384017984623i</v>
      </c>
      <c r="L774" t="str">
        <f t="shared" si="219"/>
        <v>0.0000444444444444444-3.60227797794132i</v>
      </c>
      <c r="M774" t="e">
        <f t="shared" si="220"/>
        <v>#DIV/0!</v>
      </c>
      <c r="N774">
        <f t="shared" si="221"/>
        <v>90.034770722759234</v>
      </c>
      <c r="O774">
        <f t="shared" si="222"/>
        <v>64.729441486498743</v>
      </c>
      <c r="P774" s="3">
        <f t="shared" si="223"/>
        <v>64.729441486498743</v>
      </c>
      <c r="Q774" s="3">
        <f t="shared" si="224"/>
        <v>-89.965229277240766</v>
      </c>
      <c r="R774">
        <f t="shared" si="225"/>
        <v>90.034770722759234</v>
      </c>
      <c r="S774">
        <f t="shared" si="226"/>
        <v>1.5938582054796542E-2</v>
      </c>
      <c r="T774">
        <f t="shared" si="209"/>
        <v>64.729441486498743</v>
      </c>
    </row>
    <row r="775" spans="1:20" x14ac:dyDescent="0.25">
      <c r="A775">
        <f t="shared" si="210"/>
        <v>100.52561582939295</v>
      </c>
      <c r="B775">
        <f t="shared" si="227"/>
        <v>15.999148666604768</v>
      </c>
      <c r="C775" t="str">
        <f t="shared" si="211"/>
        <v>1.04607569005997-1717.21553238577i</v>
      </c>
      <c r="D775" t="str">
        <f t="shared" si="212"/>
        <v>3.47812499831812-994.77140093631i</v>
      </c>
      <c r="E775" t="str">
        <f t="shared" si="213"/>
        <v>162.469529394035+0.0119414322057935i</v>
      </c>
      <c r="F775" t="str">
        <f t="shared" si="214"/>
        <v>2.4249249247681-9335.31650272598i</v>
      </c>
      <c r="G775" t="str">
        <f t="shared" si="215"/>
        <v>0.999999999935326-8.04204926583133E-06i</v>
      </c>
      <c r="H775" t="str">
        <f t="shared" si="216"/>
        <v>1129.41694875987+2.31806514232176i</v>
      </c>
      <c r="I775" t="str">
        <f t="shared" si="217"/>
        <v>68.7731115044271-29743.5373164658i</v>
      </c>
      <c r="K775" t="str">
        <f t="shared" si="218"/>
        <v>0.0106249064732633-0.000031457485624i</v>
      </c>
      <c r="L775" t="str">
        <f t="shared" si="219"/>
        <v>0.0000444444444444444-3.58864114160324i</v>
      </c>
      <c r="M775" t="e">
        <f t="shared" si="220"/>
        <v>#DIV/0!</v>
      </c>
      <c r="N775">
        <f t="shared" si="221"/>
        <v>90.034902849145908</v>
      </c>
      <c r="O775">
        <f t="shared" si="222"/>
        <v>64.696497772854741</v>
      </c>
      <c r="P775" s="3">
        <f t="shared" si="223"/>
        <v>64.696497772854741</v>
      </c>
      <c r="Q775" s="3">
        <f t="shared" si="224"/>
        <v>-89.965097150854092</v>
      </c>
      <c r="R775">
        <f t="shared" si="225"/>
        <v>90.034902849145908</v>
      </c>
      <c r="S775">
        <f t="shared" si="226"/>
        <v>1.5999148666604769E-2</v>
      </c>
      <c r="T775">
        <f t="shared" si="209"/>
        <v>64.696497772854741</v>
      </c>
    </row>
    <row r="776" spans="1:20" x14ac:dyDescent="0.25">
      <c r="A776">
        <f t="shared" si="210"/>
        <v>100.90761316954463</v>
      </c>
      <c r="B776">
        <f t="shared" si="227"/>
        <v>16.059945431537866</v>
      </c>
      <c r="C776" t="str">
        <f t="shared" si="211"/>
        <v>1.04607563204856-1710.71483614787i</v>
      </c>
      <c r="D776" t="str">
        <f t="shared" si="212"/>
        <v>3.4781249983053-991.005580313497i</v>
      </c>
      <c r="E776" t="str">
        <f t="shared" si="213"/>
        <v>162.469529336412+0.0119868100261591i</v>
      </c>
      <c r="F776" t="str">
        <f t="shared" si="214"/>
        <v>2.4249249247669-9299.97659182551i</v>
      </c>
      <c r="G776" t="str">
        <f t="shared" si="215"/>
        <v>0.999999999934833-0.0000080726090530375i</v>
      </c>
      <c r="H776" t="str">
        <f t="shared" si="216"/>
        <v>1129.41698823366+2.32687380122801i</v>
      </c>
      <c r="I776" t="str">
        <f t="shared" si="217"/>
        <v>68.7731120736061-29630.9406612353i</v>
      </c>
      <c r="K776" t="str">
        <f t="shared" si="218"/>
        <v>0.0106249057611159-0.0000315770219440291i</v>
      </c>
      <c r="L776" t="str">
        <f t="shared" si="219"/>
        <v>0.0000444444444444444-3.57505592907275i</v>
      </c>
      <c r="M776" t="e">
        <f t="shared" si="220"/>
        <v>#DIV/0!</v>
      </c>
      <c r="N776">
        <f t="shared" si="221"/>
        <v>90.035035477585822</v>
      </c>
      <c r="O776">
        <f t="shared" si="222"/>
        <v>64.663554060073182</v>
      </c>
      <c r="P776" s="3">
        <f t="shared" si="223"/>
        <v>64.663554060073182</v>
      </c>
      <c r="Q776" s="3">
        <f t="shared" si="224"/>
        <v>-89.964964522414178</v>
      </c>
      <c r="R776">
        <f t="shared" si="225"/>
        <v>90.035035477585822</v>
      </c>
      <c r="S776">
        <f t="shared" si="226"/>
        <v>1.6059945431537867E-2</v>
      </c>
      <c r="T776">
        <f t="shared" si="209"/>
        <v>64.663554060073182</v>
      </c>
    </row>
    <row r="777" spans="1:20" x14ac:dyDescent="0.25">
      <c r="A777">
        <f t="shared" si="210"/>
        <v>101.29106209958891</v>
      </c>
      <c r="B777">
        <f t="shared" si="227"/>
        <v>16.12097322417771</v>
      </c>
      <c r="C777" t="str">
        <f t="shared" si="211"/>
        <v>1.04607557359542-1704.23874911722i</v>
      </c>
      <c r="D777" t="str">
        <f t="shared" si="212"/>
        <v>3.4781249982924-987.254015638668i</v>
      </c>
      <c r="E777" t="str">
        <f t="shared" si="213"/>
        <v>162.46952927835+0.0120323602865663i</v>
      </c>
      <c r="F777" t="str">
        <f t="shared" si="214"/>
        <v>2.42492492476569-9264.77046421059i</v>
      </c>
      <c r="G777" t="str">
        <f t="shared" si="215"/>
        <v>0.999999999934337-8.10328496743502E-06i</v>
      </c>
      <c r="H777" t="str">
        <f t="shared" si="216"/>
        <v>1129.41702800802+2.33571593316817i</v>
      </c>
      <c r="I777" t="str">
        <f t="shared" si="217"/>
        <v>68.7731126471195-29518.770257034i</v>
      </c>
      <c r="K777" t="str">
        <f t="shared" si="218"/>
        <v>0.010624905043546-0.0000316970124777535i</v>
      </c>
      <c r="L777" t="str">
        <f t="shared" si="219"/>
        <v>0.0000444444444444444-3.56152214492205i</v>
      </c>
      <c r="M777" t="e">
        <f t="shared" si="220"/>
        <v>#DIV/0!</v>
      </c>
      <c r="N777">
        <f t="shared" si="221"/>
        <v>90.035168609986513</v>
      </c>
      <c r="O777">
        <f t="shared" si="222"/>
        <v>64.630610348160758</v>
      </c>
      <c r="P777" s="3">
        <f t="shared" si="223"/>
        <v>64.630610348160758</v>
      </c>
      <c r="Q777" s="3">
        <f t="shared" si="224"/>
        <v>-89.964831390013487</v>
      </c>
      <c r="R777">
        <f t="shared" si="225"/>
        <v>90.035168609986513</v>
      </c>
      <c r="S777">
        <f t="shared" si="226"/>
        <v>1.6120973224177711E-2</v>
      </c>
      <c r="T777">
        <f t="shared" si="209"/>
        <v>64.630610348160758</v>
      </c>
    </row>
    <row r="778" spans="1:20" x14ac:dyDescent="0.25">
      <c r="A778">
        <f t="shared" si="210"/>
        <v>101.67596813556736</v>
      </c>
      <c r="B778">
        <f t="shared" si="227"/>
        <v>16.182232922429588</v>
      </c>
      <c r="C778" t="str">
        <f t="shared" si="211"/>
        <v>1.04607551469723-1697.78717813313i</v>
      </c>
      <c r="D778" t="str">
        <f t="shared" si="212"/>
        <v>3.47812499827942-983.5166529443i</v>
      </c>
      <c r="E778" t="str">
        <f t="shared" si="213"/>
        <v>162.469529219846+0.012078083642337i</v>
      </c>
      <c r="F778" t="str">
        <f t="shared" si="214"/>
        <v>2.42492492476449-9229.69761342922i</v>
      </c>
      <c r="G778" t="str">
        <f t="shared" si="215"/>
        <v>0.999999999933837-8.13407745030721E-06i</v>
      </c>
      <c r="H778" t="str">
        <f t="shared" si="216"/>
        <v>1129.41706808524+2.34459166534123i</v>
      </c>
      <c r="I778" t="str">
        <f t="shared" si="217"/>
        <v>68.7731132249996-29407.0244902532i</v>
      </c>
      <c r="K778" t="str">
        <f t="shared" si="218"/>
        <v>0.0106249043205123-0.0000318174589509069i</v>
      </c>
      <c r="L778" t="str">
        <f t="shared" si="219"/>
        <v>0.0000444444444444444-3.54803959446309i</v>
      </c>
      <c r="M778" t="e">
        <f t="shared" si="220"/>
        <v>#DIV/0!</v>
      </c>
      <c r="N778">
        <f t="shared" si="221"/>
        <v>90.035302248262695</v>
      </c>
      <c r="O778">
        <f t="shared" si="222"/>
        <v>64.597666637124036</v>
      </c>
      <c r="P778" s="3">
        <f t="shared" si="223"/>
        <v>64.597666637124036</v>
      </c>
      <c r="Q778" s="3">
        <f t="shared" si="224"/>
        <v>-89.964697751737305</v>
      </c>
      <c r="R778">
        <f t="shared" si="225"/>
        <v>90.035302248262695</v>
      </c>
      <c r="S778">
        <f t="shared" si="226"/>
        <v>1.6182232922429589E-2</v>
      </c>
      <c r="T778">
        <f t="shared" si="209"/>
        <v>64.597666637124036</v>
      </c>
    </row>
    <row r="779" spans="1:20" x14ac:dyDescent="0.25">
      <c r="A779">
        <f t="shared" si="210"/>
        <v>102.06233681448252</v>
      </c>
      <c r="B779">
        <f t="shared" si="227"/>
        <v>16.243725407534821</v>
      </c>
      <c r="C779" t="str">
        <f t="shared" si="211"/>
        <v>1.04607545535055-1691.36003038756i</v>
      </c>
      <c r="D779" t="str">
        <f t="shared" si="212"/>
        <v>3.47812499826629-979.793438467163i</v>
      </c>
      <c r="E779" t="str">
        <f t="shared" si="213"/>
        <v>162.469529160897+0.0121239807512858i</v>
      </c>
      <c r="F779" t="str">
        <f t="shared" si="214"/>
        <v>2.42492492476325-9194.75753494654i</v>
      </c>
      <c r="G779" t="str">
        <f t="shared" si="215"/>
        <v>0.999999999933333-8.16498694461426E-06i</v>
      </c>
      <c r="H779" t="str">
        <f t="shared" si="216"/>
        <v>1129.41710846763+2.35350112542962i</v>
      </c>
      <c r="I779" t="str">
        <f t="shared" si="217"/>
        <v>68.7731138072796-29295.701753392i</v>
      </c>
      <c r="K779" t="str">
        <f t="shared" si="218"/>
        <v>0.0106249035919732-0.0000319383630957777i</v>
      </c>
      <c r="L779" t="str">
        <f t="shared" si="219"/>
        <v>0.0000444444444444444-3.53460808374486i</v>
      </c>
      <c r="M779" t="e">
        <f t="shared" si="220"/>
        <v>#DIV/0!</v>
      </c>
      <c r="N779">
        <f t="shared" si="221"/>
        <v>90.035436394336372</v>
      </c>
      <c r="O779">
        <f t="shared" si="222"/>
        <v>64.564722926969594</v>
      </c>
      <c r="P779" s="3">
        <f t="shared" si="223"/>
        <v>64.564722926969594</v>
      </c>
      <c r="Q779" s="3">
        <f t="shared" si="224"/>
        <v>-89.964563605663628</v>
      </c>
      <c r="R779">
        <f t="shared" si="225"/>
        <v>90.035436394336372</v>
      </c>
      <c r="S779">
        <f t="shared" si="226"/>
        <v>1.6243725407534822E-2</v>
      </c>
      <c r="T779">
        <f t="shared" si="209"/>
        <v>64.564722926969594</v>
      </c>
    </row>
    <row r="780" spans="1:20" x14ac:dyDescent="0.25">
      <c r="A780">
        <f t="shared" si="210"/>
        <v>102.45017369437757</v>
      </c>
      <c r="B780">
        <f t="shared" si="227"/>
        <v>16.305451564083455</v>
      </c>
      <c r="C780" t="str">
        <f t="shared" si="211"/>
        <v>1.04607539555205-1684.95721342389i</v>
      </c>
      <c r="D780" t="str">
        <f t="shared" si="212"/>
        <v>3.4781249982531-976.084318647588i</v>
      </c>
      <c r="E780" t="str">
        <f t="shared" si="213"/>
        <v>162.469529101498+0.0121700522737237i</v>
      </c>
      <c r="F780" t="str">
        <f t="shared" si="214"/>
        <v>2.42492492476202-9159.94972613798i</v>
      </c>
      <c r="G780" t="str">
        <f t="shared" si="215"/>
        <v>0.999999999932825-8.19601389499964E-06i</v>
      </c>
      <c r="H780" t="str">
        <f t="shared" si="216"/>
        <v>1129.41714915749+2.36244444160085i</v>
      </c>
      <c r="I780" t="str">
        <f t="shared" si="217"/>
        <v>68.773114393992-29184.8004450356i</v>
      </c>
      <c r="K780" t="str">
        <f t="shared" si="218"/>
        <v>0.0106249028578869-0.0000320597266512338i</v>
      </c>
      <c r="L780" t="str">
        <f t="shared" si="219"/>
        <v>0.0000444444444444444-3.52122741955056i</v>
      </c>
      <c r="M780" t="e">
        <f t="shared" si="220"/>
        <v>#DIV/0!</v>
      </c>
      <c r="N780">
        <f t="shared" si="221"/>
        <v>90.035571050136895</v>
      </c>
      <c r="O780">
        <f t="shared" si="222"/>
        <v>64.531779217704411</v>
      </c>
      <c r="P780" s="3">
        <f t="shared" si="223"/>
        <v>64.531779217704411</v>
      </c>
      <c r="Q780" s="3">
        <f t="shared" si="224"/>
        <v>-89.964428949863105</v>
      </c>
      <c r="R780">
        <f t="shared" si="225"/>
        <v>90.035571050136895</v>
      </c>
      <c r="S780">
        <f t="shared" si="226"/>
        <v>1.6305451564083456E-2</v>
      </c>
      <c r="T780">
        <f t="shared" si="209"/>
        <v>64.531779217704411</v>
      </c>
    </row>
    <row r="781" spans="1:20" x14ac:dyDescent="0.25">
      <c r="A781">
        <f t="shared" si="210"/>
        <v>102.8394843544162</v>
      </c>
      <c r="B781">
        <f t="shared" si="227"/>
        <v>16.367412280026972</v>
      </c>
      <c r="C781" t="str">
        <f t="shared" si="211"/>
        <v>1.04607533529809-1678.57863513539i</v>
      </c>
      <c r="D781" t="str">
        <f t="shared" si="212"/>
        <v>3.47812499823981-972.389240128637i</v>
      </c>
      <c r="E781" t="str">
        <f t="shared" si="213"/>
        <v>162.469529041647+0.0122162988724718i</v>
      </c>
      <c r="F781" t="str">
        <f t="shared" si="214"/>
        <v>2.4249249247608-9125.2736862815i</v>
      </c>
      <c r="G781" t="str">
        <f t="shared" si="215"/>
        <v>0.999999999932314-8.22715874779644E-06i</v>
      </c>
      <c r="H781" t="str">
        <f t="shared" si="216"/>
        <v>1129.41719015721+2.37142174250974i</v>
      </c>
      <c r="I781" t="str">
        <f t="shared" si="217"/>
        <v>68.7731149851749-29074.3189698326i</v>
      </c>
      <c r="K781" t="str">
        <f t="shared" si="218"/>
        <v>0.0106249021182109-0.0000321815513627474i</v>
      </c>
      <c r="L781" t="str">
        <f t="shared" si="219"/>
        <v>0.0000444444444444444-3.50789740939486i</v>
      </c>
      <c r="M781" t="e">
        <f t="shared" si="220"/>
        <v>#DIV/0!</v>
      </c>
      <c r="N781">
        <f t="shared" si="221"/>
        <v>90.035706217600861</v>
      </c>
      <c r="O781">
        <f t="shared" si="222"/>
        <v>64.498835509334953</v>
      </c>
      <c r="P781" s="3">
        <f t="shared" si="223"/>
        <v>64.498835509334953</v>
      </c>
      <c r="Q781" s="3">
        <f t="shared" si="224"/>
        <v>-89.964293782399139</v>
      </c>
      <c r="R781">
        <f t="shared" si="225"/>
        <v>90.035706217600861</v>
      </c>
      <c r="S781">
        <f t="shared" si="226"/>
        <v>1.6367412280026972E-2</v>
      </c>
      <c r="T781">
        <f t="shared" si="209"/>
        <v>64.498835509334953</v>
      </c>
    </row>
    <row r="782" spans="1:20" x14ac:dyDescent="0.25">
      <c r="A782">
        <f t="shared" si="210"/>
        <v>103.23027439496298</v>
      </c>
      <c r="B782">
        <f t="shared" si="227"/>
        <v>16.429608446691073</v>
      </c>
      <c r="C782" t="str">
        <f t="shared" si="211"/>
        <v>1.04607527458541-1672.22420376409i</v>
      </c>
      <c r="D782" t="str">
        <f t="shared" si="212"/>
        <v>3.4781249982264-968.708149755352i</v>
      </c>
      <c r="E782" t="str">
        <f t="shared" si="213"/>
        <v>162.469528981341+0.0122627212128756i</v>
      </c>
      <c r="F782" t="str">
        <f t="shared" si="214"/>
        <v>2.42492492475954-9090.7289165505i</v>
      </c>
      <c r="G782" t="str">
        <f t="shared" si="215"/>
        <v>0.999999999931799-0.0000082584219510338i</v>
      </c>
      <c r="H782" t="str">
        <f t="shared" si="216"/>
        <v>1129.41723146912+2.38043315729972i</v>
      </c>
      <c r="I782" t="str">
        <f t="shared" si="217"/>
        <v>68.7731155808578-28964.2557384686i</v>
      </c>
      <c r="K782" t="str">
        <f t="shared" si="218"/>
        <v>0.0106249013729028-0.00003230383898242i</v>
      </c>
      <c r="L782" t="str">
        <f t="shared" si="219"/>
        <v>0.0000444444444444444-3.49461786152109i</v>
      </c>
      <c r="M782" t="e">
        <f t="shared" si="220"/>
        <v>#DIV/0!</v>
      </c>
      <c r="N782">
        <f t="shared" si="221"/>
        <v>90.03584189867226</v>
      </c>
      <c r="O782">
        <f t="shared" si="222"/>
        <v>64.465891801868182</v>
      </c>
      <c r="P782" s="3">
        <f t="shared" si="223"/>
        <v>64.465891801868182</v>
      </c>
      <c r="Q782" s="3">
        <f t="shared" si="224"/>
        <v>-89.96415810132774</v>
      </c>
      <c r="R782">
        <f t="shared" si="225"/>
        <v>90.03584189867226</v>
      </c>
      <c r="S782">
        <f t="shared" si="226"/>
        <v>1.6429608446691075E-2</v>
      </c>
      <c r="T782">
        <f t="shared" si="209"/>
        <v>64.465891801868182</v>
      </c>
    </row>
    <row r="783" spans="1:20" x14ac:dyDescent="0.25">
      <c r="A783">
        <f t="shared" si="210"/>
        <v>103.62254943766384</v>
      </c>
      <c r="B783">
        <f t="shared" si="227"/>
        <v>16.4920409587885</v>
      </c>
      <c r="C783" t="str">
        <f t="shared" si="211"/>
        <v>1.0460752134105-1665.89382789938i</v>
      </c>
      <c r="D783" t="str">
        <f t="shared" si="212"/>
        <v>3.47812499821289-965.04099457402i</v>
      </c>
      <c r="E783" t="str">
        <f t="shared" si="213"/>
        <v>162.469528920575+0.0123093199628039i</v>
      </c>
      <c r="F783" t="str">
        <f t="shared" si="214"/>
        <v>2.42492492475827-9056.31492000695i</v>
      </c>
      <c r="G783" t="str">
        <f t="shared" si="215"/>
        <v>0.999999999931279-8.28980395444343E-06i</v>
      </c>
      <c r="H783" t="str">
        <f t="shared" si="216"/>
        <v>1129.41727309558+2.38947881560511i</v>
      </c>
      <c r="I783" t="str">
        <f t="shared" si="217"/>
        <v>68.7731161810754-28854.6091676471i</v>
      </c>
      <c r="K783" t="str">
        <f t="shared" si="218"/>
        <v>0.0106249006219198-0.0000324265912690083i</v>
      </c>
      <c r="L783" t="str">
        <f t="shared" si="219"/>
        <v>0.0000444444444444444-3.48138858489848i</v>
      </c>
      <c r="M783" t="e">
        <f t="shared" si="220"/>
        <v>#DIV/0!</v>
      </c>
      <c r="N783">
        <f t="shared" si="221"/>
        <v>90.035978095302525</v>
      </c>
      <c r="O783">
        <f t="shared" si="222"/>
        <v>64.432948095311048</v>
      </c>
      <c r="P783" s="3">
        <f t="shared" si="223"/>
        <v>64.432948095311048</v>
      </c>
      <c r="Q783" s="3">
        <f t="shared" si="224"/>
        <v>-89.964021904697475</v>
      </c>
      <c r="R783">
        <f t="shared" si="225"/>
        <v>90.035978095302525</v>
      </c>
      <c r="S783">
        <f t="shared" si="226"/>
        <v>1.6492040958788499E-2</v>
      </c>
      <c r="T783">
        <f t="shared" si="209"/>
        <v>64.432948095311048</v>
      </c>
    </row>
    <row r="784" spans="1:20" x14ac:dyDescent="0.25">
      <c r="A784">
        <f t="shared" si="210"/>
        <v>104.01631512552697</v>
      </c>
      <c r="B784">
        <f t="shared" si="227"/>
        <v>16.554710714431899</v>
      </c>
      <c r="C784" t="str">
        <f t="shared" si="211"/>
        <v>1.04607515176972-1659.58741647665i</v>
      </c>
      <c r="D784" t="str">
        <f t="shared" si="212"/>
        <v>3.47812499819928-961.387721831386i</v>
      </c>
      <c r="E784" t="str">
        <f t="shared" si="213"/>
        <v>162.469528859347+0.0123560957926663i</v>
      </c>
      <c r="F784" t="str">
        <f t="shared" si="214"/>
        <v>2.42492492475702-9022.03120159397i</v>
      </c>
      <c r="G784" t="str">
        <f t="shared" si="215"/>
        <v>0.999999999930756-8.32130520946596E-06i</v>
      </c>
      <c r="H784" t="str">
        <f t="shared" si="216"/>
        <v>1129.41731503902+2.39855884755294i</v>
      </c>
      <c r="I784" t="str">
        <f t="shared" si="217"/>
        <v>68.7731167858646-28745.3776800661i</v>
      </c>
      <c r="K784" t="str">
        <f t="shared" si="218"/>
        <v>0.0106248998652185-0.0000325498099879485i</v>
      </c>
      <c r="L784" t="str">
        <f t="shared" si="219"/>
        <v>0.0000444444444444444-3.46820938921944i</v>
      </c>
      <c r="M784" t="e">
        <f t="shared" si="220"/>
        <v>#DIV/0!</v>
      </c>
      <c r="N784">
        <f t="shared" si="221"/>
        <v>90.036114809450382</v>
      </c>
      <c r="O784">
        <f t="shared" si="222"/>
        <v>64.400004389670315</v>
      </c>
      <c r="P784" s="3">
        <f t="shared" si="223"/>
        <v>64.400004389670315</v>
      </c>
      <c r="Q784" s="3">
        <f t="shared" si="224"/>
        <v>-89.963885190549618</v>
      </c>
      <c r="R784">
        <f t="shared" si="225"/>
        <v>90.036114809450382</v>
      </c>
      <c r="S784">
        <f t="shared" si="226"/>
        <v>1.6554710714431899E-2</v>
      </c>
      <c r="T784">
        <f t="shared" si="209"/>
        <v>64.400004389670315</v>
      </c>
    </row>
    <row r="785" spans="1:20" x14ac:dyDescent="0.25">
      <c r="A785">
        <f t="shared" si="210"/>
        <v>104.41157712300398</v>
      </c>
      <c r="B785">
        <f t="shared" si="227"/>
        <v>16.617618615146739</v>
      </c>
      <c r="C785" t="str">
        <f t="shared" si="211"/>
        <v>1.04607508965963-1653.30487877607i</v>
      </c>
      <c r="D785" t="str">
        <f t="shared" si="212"/>
        <v>3.47812499818558-957.74827897389i</v>
      </c>
      <c r="E785" t="str">
        <f t="shared" si="213"/>
        <v>162.469528797652+0.0124030493754194i</v>
      </c>
      <c r="F785" t="str">
        <f t="shared" si="214"/>
        <v>2.42492492475573-8987.87726812873i</v>
      </c>
      <c r="G785" t="str">
        <f t="shared" si="215"/>
        <v>0.999999999930229-8.35292616925753E-06i</v>
      </c>
      <c r="H785" t="str">
        <f t="shared" si="216"/>
        <v>1129.41735730183+2.40767338376462i</v>
      </c>
      <c r="I785" t="str">
        <f t="shared" si="217"/>
        <v>68.7731173952587-28636.5597043935i</v>
      </c>
      <c r="K785" t="str">
        <f t="shared" si="218"/>
        <v>0.0106248991027555-0.0000326734969113823i</v>
      </c>
      <c r="L785" t="str">
        <f t="shared" si="219"/>
        <v>0.0000444444444444444-3.45508008489683i</v>
      </c>
      <c r="M785" t="e">
        <f t="shared" si="220"/>
        <v>#DIV/0!</v>
      </c>
      <c r="N785">
        <f t="shared" si="221"/>
        <v>90.036252043082087</v>
      </c>
      <c r="O785">
        <f t="shared" si="222"/>
        <v>64.36706068495306</v>
      </c>
      <c r="P785" s="3">
        <f t="shared" si="223"/>
        <v>64.36706068495306</v>
      </c>
      <c r="Q785" s="3">
        <f t="shared" si="224"/>
        <v>-89.963747956917913</v>
      </c>
      <c r="R785">
        <f t="shared" si="225"/>
        <v>90.036252043082087</v>
      </c>
      <c r="S785">
        <f t="shared" si="226"/>
        <v>1.661761861514674E-2</v>
      </c>
      <c r="T785">
        <f t="shared" si="209"/>
        <v>64.36706068495306</v>
      </c>
    </row>
    <row r="786" spans="1:20" x14ac:dyDescent="0.25">
      <c r="A786">
        <f t="shared" si="210"/>
        <v>104.80834111607139</v>
      </c>
      <c r="B786">
        <f t="shared" si="227"/>
        <v>16.680765565884297</v>
      </c>
      <c r="C786" t="str">
        <f t="shared" si="211"/>
        <v>1.04607502707661-1647.04612442124i</v>
      </c>
      <c r="D786" t="str">
        <f t="shared" si="212"/>
        <v>3.47812499817177-954.12261364693i</v>
      </c>
      <c r="E786" t="str">
        <f t="shared" si="213"/>
        <v>162.469528735488+0.0124501813865791i</v>
      </c>
      <c r="F786" t="str">
        <f t="shared" si="214"/>
        <v>2.42492492475445-8953.85262829548i</v>
      </c>
      <c r="G786" t="str">
        <f t="shared" si="215"/>
        <v>0.999999999929697-8.38466728869625E-06i</v>
      </c>
      <c r="H786" t="str">
        <f t="shared" si="216"/>
        <v>1129.41739988645+2.41682255535796i</v>
      </c>
      <c r="I786" t="str">
        <f t="shared" si="217"/>
        <v>68.7731180092926-28528.1536752463i</v>
      </c>
      <c r="K786" t="str">
        <f t="shared" si="218"/>
        <v>0.0106248983344869-0.0000327976538181818i</v>
      </c>
      <c r="L786" t="str">
        <f t="shared" si="219"/>
        <v>0.0000444444444444444-3.4420004830612i</v>
      </c>
      <c r="M786" t="e">
        <f t="shared" si="220"/>
        <v>#DIV/0!</v>
      </c>
      <c r="N786">
        <f t="shared" si="221"/>
        <v>90.036389798171342</v>
      </c>
      <c r="O786">
        <f t="shared" si="222"/>
        <v>64.334116981166403</v>
      </c>
      <c r="P786" s="3">
        <f t="shared" si="223"/>
        <v>64.334116981166403</v>
      </c>
      <c r="Q786" s="3">
        <f t="shared" si="224"/>
        <v>-89.963610201828658</v>
      </c>
      <c r="R786">
        <f t="shared" si="225"/>
        <v>90.036389798171342</v>
      </c>
      <c r="S786">
        <f t="shared" si="226"/>
        <v>1.6680765565884298E-2</v>
      </c>
      <c r="T786">
        <f t="shared" si="209"/>
        <v>64.334116981166403</v>
      </c>
    </row>
    <row r="787" spans="1:20" x14ac:dyDescent="0.25">
      <c r="A787">
        <f t="shared" si="210"/>
        <v>105.20661281231246</v>
      </c>
      <c r="B787">
        <f t="shared" si="227"/>
        <v>16.744152475034657</v>
      </c>
      <c r="C787" t="str">
        <f t="shared" si="211"/>
        <v>1.04607496401705-1640.81106337785i</v>
      </c>
      <c r="D787" t="str">
        <f t="shared" si="212"/>
        <v>3.47812499815786-950.510673694086i</v>
      </c>
      <c r="E787" t="str">
        <f t="shared" si="213"/>
        <v>162.469528672851+0.0124974925042266i</v>
      </c>
      <c r="F787" t="str">
        <f t="shared" si="214"/>
        <v>2.42492492475316-8919.95679263827i</v>
      </c>
      <c r="G787" t="str">
        <f t="shared" si="215"/>
        <v>0.999999999929162-8.41652902438879E-06i</v>
      </c>
      <c r="H787" t="str">
        <f t="shared" si="216"/>
        <v>1129.41744279534+2.42600649394913i</v>
      </c>
      <c r="I787" t="str">
        <f t="shared" si="217"/>
        <v>68.773118628003-28420.1580331675i</v>
      </c>
      <c r="K787" t="str">
        <f t="shared" si="218"/>
        <v>0.0106248975603684-0.0000329222824939754i</v>
      </c>
      <c r="L787" t="str">
        <f t="shared" si="219"/>
        <v>0.0000444444444444444-3.42897039555808i</v>
      </c>
      <c r="M787" t="e">
        <f t="shared" si="220"/>
        <v>#DIV/0!</v>
      </c>
      <c r="N787">
        <f t="shared" si="221"/>
        <v>90.036528076699327</v>
      </c>
      <c r="O787">
        <f t="shared" si="222"/>
        <v>64.30117327831725</v>
      </c>
      <c r="P787" s="3">
        <f t="shared" si="223"/>
        <v>64.30117327831725</v>
      </c>
      <c r="Q787" s="3">
        <f t="shared" si="224"/>
        <v>-89.963471923300673</v>
      </c>
      <c r="R787">
        <f t="shared" si="225"/>
        <v>90.036528076699327</v>
      </c>
      <c r="S787">
        <f t="shared" si="226"/>
        <v>1.6744152475034656E-2</v>
      </c>
      <c r="T787">
        <f t="shared" si="209"/>
        <v>64.30117327831725</v>
      </c>
    </row>
    <row r="788" spans="1:20" x14ac:dyDescent="0.25">
      <c r="A788">
        <f t="shared" si="210"/>
        <v>105.60639794099924</v>
      </c>
      <c r="B788">
        <f t="shared" si="227"/>
        <v>16.807780254439788</v>
      </c>
      <c r="C788" t="str">
        <f t="shared" si="211"/>
        <v>1.04607490047729-1634.59960595245i</v>
      </c>
      <c r="D788" t="str">
        <f t="shared" si="212"/>
        <v>3.47812499814382-946.912407156391i</v>
      </c>
      <c r="E788" t="str">
        <f t="shared" si="213"/>
        <v>162.469528609736+0.0125449834090214i</v>
      </c>
      <c r="F788" t="str">
        <f t="shared" si="214"/>
        <v>2.42492492475184-8886.18927355416i</v>
      </c>
      <c r="G788" t="str">
        <f t="shared" si="215"/>
        <v>0.999999999928623-8.44851183467691E-06i</v>
      </c>
      <c r="H788" t="str">
        <f t="shared" si="216"/>
        <v>1129.41748603095+2.43522533165432i</v>
      </c>
      <c r="I788" t="str">
        <f t="shared" si="217"/>
        <v>68.7731192514236-28312.5712246031i</v>
      </c>
      <c r="K788" t="str">
        <f t="shared" si="218"/>
        <v>0.0106248967803556-0.0000330473847311737i</v>
      </c>
      <c r="L788" t="str">
        <f t="shared" si="219"/>
        <v>0.0000444444444444444-3.41598963494529i</v>
      </c>
      <c r="M788" t="e">
        <f t="shared" si="220"/>
        <v>#DIV/0!</v>
      </c>
      <c r="N788">
        <f t="shared" si="221"/>
        <v>90.036666880654764</v>
      </c>
      <c r="O788">
        <f t="shared" si="222"/>
        <v>64.26822957641275</v>
      </c>
      <c r="P788" s="3">
        <f t="shared" si="223"/>
        <v>64.26822957641275</v>
      </c>
      <c r="Q788" s="3">
        <f t="shared" si="224"/>
        <v>-89.963333119345236</v>
      </c>
      <c r="R788">
        <f t="shared" si="225"/>
        <v>90.036666880654764</v>
      </c>
      <c r="S788">
        <f t="shared" si="226"/>
        <v>1.6807780254439787E-2</v>
      </c>
      <c r="T788">
        <f t="shared" si="209"/>
        <v>64.26822957641275</v>
      </c>
    </row>
    <row r="789" spans="1:20" x14ac:dyDescent="0.25">
      <c r="A789">
        <f t="shared" si="210"/>
        <v>106.00770225317504</v>
      </c>
      <c r="B789">
        <f t="shared" si="227"/>
        <v>16.87164981940666</v>
      </c>
      <c r="C789" t="str">
        <f t="shared" si="211"/>
        <v>1.04607483645376-1628.41166279115i</v>
      </c>
      <c r="D789" t="str">
        <f t="shared" si="212"/>
        <v>3.47812499812968-943.327762271574i</v>
      </c>
      <c r="E789" t="str">
        <f t="shared" si="213"/>
        <v>162.469528546141+0.0125926547842145i</v>
      </c>
      <c r="F789" t="str">
        <f t="shared" si="214"/>
        <v>2.42492492475052-8852.54958528605i</v>
      </c>
      <c r="G789" t="str">
        <f t="shared" si="215"/>
        <v>0.999999999928079-8.48061617964407E-06i</v>
      </c>
      <c r="H789" t="str">
        <f t="shared" si="216"/>
        <v>1129.41752959579+2.44447920109189i</v>
      </c>
      <c r="I789" t="str">
        <f t="shared" si="217"/>
        <v>68.7731198795916-28205.3917018814i</v>
      </c>
      <c r="K789" t="str">
        <f t="shared" si="218"/>
        <v>0.0106248959944035-0.0000331729623289943i</v>
      </c>
      <c r="L789" t="str">
        <f t="shared" si="219"/>
        <v>0.0000444444444444444-3.40305801449023i</v>
      </c>
      <c r="M789" t="e">
        <f t="shared" si="220"/>
        <v>#DIV/0!</v>
      </c>
      <c r="N789">
        <f t="shared" si="221"/>
        <v>90.036806212033923</v>
      </c>
      <c r="O789">
        <f t="shared" si="222"/>
        <v>64.235285875460136</v>
      </c>
      <c r="P789" s="3">
        <f t="shared" si="223"/>
        <v>64.235285875460136</v>
      </c>
      <c r="Q789" s="3">
        <f t="shared" si="224"/>
        <v>-89.963193787966077</v>
      </c>
      <c r="R789">
        <f t="shared" si="225"/>
        <v>90.036806212033923</v>
      </c>
      <c r="S789">
        <f t="shared" si="226"/>
        <v>1.687164981940666E-2</v>
      </c>
      <c r="T789">
        <f t="shared" si="209"/>
        <v>64.235285875460136</v>
      </c>
    </row>
    <row r="790" spans="1:20" x14ac:dyDescent="0.25">
      <c r="A790">
        <f t="shared" si="210"/>
        <v>106.41053152173711</v>
      </c>
      <c r="B790">
        <f t="shared" si="227"/>
        <v>16.935762088720406</v>
      </c>
      <c r="C790" t="str">
        <f t="shared" si="211"/>
        <v>1.04607477194276-1622.24714487834i</v>
      </c>
      <c r="D790" t="str">
        <f t="shared" si="212"/>
        <v>3.47812499811544-939.756687473318i</v>
      </c>
      <c r="E790" t="str">
        <f t="shared" si="213"/>
        <v>162.469528482062+0.0126405073156508i</v>
      </c>
      <c r="F790" t="str">
        <f t="shared" si="214"/>
        <v>2.4249249247492-8819.03724391577i</v>
      </c>
      <c r="G790" t="str">
        <f t="shared" si="215"/>
        <v>0.999999999927532-8.51284252112206E-06i</v>
      </c>
      <c r="H790" t="str">
        <f t="shared" si="216"/>
        <v>1129.41757349234+2.45376823538409i</v>
      </c>
      <c r="I790" t="str">
        <f t="shared" si="217"/>
        <v>68.7731205125423-28098.6179231883i</v>
      </c>
      <c r="K790" t="str">
        <f t="shared" si="218"/>
        <v>0.010624895202467-0.0000332990170934889i</v>
      </c>
      <c r="L790" t="str">
        <f t="shared" si="219"/>
        <v>0.0000444444444444444-3.39017534816719i</v>
      </c>
      <c r="M790" t="e">
        <f t="shared" si="220"/>
        <v>#DIV/0!</v>
      </c>
      <c r="N790">
        <f t="shared" si="221"/>
        <v>90.036946072840664</v>
      </c>
      <c r="O790">
        <f t="shared" si="222"/>
        <v>64.202342175466811</v>
      </c>
      <c r="P790" s="3">
        <f t="shared" si="223"/>
        <v>64.202342175466811</v>
      </c>
      <c r="Q790" s="3">
        <f t="shared" si="224"/>
        <v>-89.963053927159336</v>
      </c>
      <c r="R790">
        <f t="shared" si="225"/>
        <v>90.036946072840664</v>
      </c>
      <c r="S790">
        <f t="shared" si="226"/>
        <v>1.6935762088720406E-2</v>
      </c>
      <c r="T790">
        <f t="shared" si="209"/>
        <v>64.202342175466811</v>
      </c>
    </row>
    <row r="791" spans="1:20" x14ac:dyDescent="0.25">
      <c r="A791">
        <f t="shared" si="210"/>
        <v>106.81489154151971</v>
      </c>
      <c r="B791">
        <f t="shared" si="227"/>
        <v>17.000117984657543</v>
      </c>
      <c r="C791" t="str">
        <f t="shared" si="211"/>
        <v>1.04607470694052-1616.10596353531i</v>
      </c>
      <c r="D791" t="str">
        <f t="shared" si="212"/>
        <v>3.47812499810108-936.199131390506i</v>
      </c>
      <c r="E791" t="str">
        <f t="shared" si="213"/>
        <v>162.469528417495+0.0126885416917748i</v>
      </c>
      <c r="F791" t="str">
        <f t="shared" si="214"/>
        <v>2.42492492474786-8785.65176735696i</v>
      </c>
      <c r="G791" t="str">
        <f t="shared" si="215"/>
        <v>0.99999999992698-8.54519132269761E-06i</v>
      </c>
      <c r="H791" t="str">
        <f t="shared" si="216"/>
        <v>1129.41761772315+2.46309256815914i</v>
      </c>
      <c r="I791" t="str">
        <f t="shared" si="217"/>
        <v>68.7731211503128-27992.2483525476i</v>
      </c>
      <c r="K791" t="str">
        <f t="shared" si="218"/>
        <v>0.0106248944045004-0.0000334255508375678i</v>
      </c>
      <c r="L791" t="str">
        <f t="shared" si="219"/>
        <v>0.0000444444444444444-3.3773414506547i</v>
      </c>
      <c r="M791" t="e">
        <f t="shared" si="220"/>
        <v>#DIV/0!</v>
      </c>
      <c r="N791">
        <f t="shared" si="221"/>
        <v>90.037086465086418</v>
      </c>
      <c r="O791">
        <f t="shared" si="222"/>
        <v>64.169398476439824</v>
      </c>
      <c r="P791" s="3">
        <f t="shared" si="223"/>
        <v>64.169398476439824</v>
      </c>
      <c r="Q791" s="3">
        <f t="shared" si="224"/>
        <v>-89.962913534913582</v>
      </c>
      <c r="R791">
        <f t="shared" si="225"/>
        <v>90.037086465086418</v>
      </c>
      <c r="S791">
        <f t="shared" si="226"/>
        <v>1.7000117984657542E-2</v>
      </c>
      <c r="T791">
        <f t="shared" si="209"/>
        <v>64.169398476439824</v>
      </c>
    </row>
    <row r="792" spans="1:20" x14ac:dyDescent="0.25">
      <c r="A792">
        <f t="shared" si="210"/>
        <v>107.2207881293775</v>
      </c>
      <c r="B792">
        <f t="shared" si="227"/>
        <v>17.064718432999243</v>
      </c>
      <c r="C792" t="str">
        <f t="shared" si="211"/>
        <v>1.04607464144336-1609.98803041914i</v>
      </c>
      <c r="D792" t="str">
        <f t="shared" si="212"/>
        <v>3.47812499808664-932.655042846514i</v>
      </c>
      <c r="E792" t="str">
        <f t="shared" si="213"/>
        <v>162.469528352436+0.0127367586036603i</v>
      </c>
      <c r="F792" t="str">
        <f t="shared" si="214"/>
        <v>2.42492492474652-8752.39267534848i</v>
      </c>
      <c r="G792" t="str">
        <f t="shared" si="215"/>
        <v>0.999999999926424-8.57766304971909E-06i</v>
      </c>
      <c r="H792" t="str">
        <f t="shared" si="216"/>
        <v>1129.41766229074+2.47245233355298i</v>
      </c>
      <c r="I792" t="str">
        <f t="shared" si="217"/>
        <v>68.7731217929398-27886.2814597971i</v>
      </c>
      <c r="K792" t="str">
        <f t="shared" si="218"/>
        <v>0.0106248936004579-0.0000335525653810273i</v>
      </c>
      <c r="L792" t="str">
        <f t="shared" si="219"/>
        <v>0.0000444444444444444-3.36455613733284i</v>
      </c>
      <c r="M792" t="e">
        <f t="shared" si="220"/>
        <v>#DIV/0!</v>
      </c>
      <c r="N792">
        <f t="shared" si="221"/>
        <v>90.037227390790335</v>
      </c>
      <c r="O792">
        <f t="shared" si="222"/>
        <v>64.136454778386721</v>
      </c>
      <c r="P792" s="3">
        <f t="shared" si="223"/>
        <v>64.136454778386721</v>
      </c>
      <c r="Q792" s="3">
        <f t="shared" si="224"/>
        <v>-89.962772609209665</v>
      </c>
      <c r="R792">
        <f t="shared" si="225"/>
        <v>90.037227390790335</v>
      </c>
      <c r="S792">
        <f t="shared" si="226"/>
        <v>1.7064718432999244E-2</v>
      </c>
      <c r="T792">
        <f t="shared" si="209"/>
        <v>64.136454778386721</v>
      </c>
    </row>
    <row r="793" spans="1:20" x14ac:dyDescent="0.25">
      <c r="A793">
        <f t="shared" si="210"/>
        <v>107.62822712426913</v>
      </c>
      <c r="B793">
        <f t="shared" si="227"/>
        <v>17.12956436304464</v>
      </c>
      <c r="C793" t="str">
        <f t="shared" si="211"/>
        <v>1.04607457544748-1603.8932575213i</v>
      </c>
      <c r="D793" t="str">
        <f t="shared" si="212"/>
        <v>3.47812499807206-929.124370858419i</v>
      </c>
      <c r="E793" t="str">
        <f t="shared" si="213"/>
        <v>162.469528286882+0.0127851587450005i</v>
      </c>
      <c r="F793" t="str">
        <f t="shared" si="214"/>
        <v>2.42492492474515-8719.25948944693i</v>
      </c>
      <c r="G793" t="str">
        <f t="shared" si="215"/>
        <v>0.999999999925864-0.0000086102581693032i</v>
      </c>
      <c r="H793" t="str">
        <f t="shared" si="216"/>
        <v>1129.4177071977+2.48184766621134i</v>
      </c>
      <c r="I793" t="str">
        <f t="shared" si="217"/>
        <v>68.7731224404593-27780.7157205676i</v>
      </c>
      <c r="K793" t="str">
        <f t="shared" si="218"/>
        <v>0.0106248927902932-0.000033680062550575i</v>
      </c>
      <c r="L793" t="str">
        <f t="shared" si="219"/>
        <v>0.0000444444444444444-3.35181922428057i</v>
      </c>
      <c r="M793" t="e">
        <f t="shared" si="220"/>
        <v>#DIV/0!</v>
      </c>
      <c r="N793">
        <f t="shared" si="221"/>
        <v>90.037368851979139</v>
      </c>
      <c r="O793">
        <f t="shared" si="222"/>
        <v>64.103511081314863</v>
      </c>
      <c r="P793" s="3">
        <f t="shared" si="223"/>
        <v>64.103511081314863</v>
      </c>
      <c r="Q793" s="3">
        <f t="shared" si="224"/>
        <v>-89.962631148020861</v>
      </c>
      <c r="R793">
        <f t="shared" si="225"/>
        <v>90.037368851979139</v>
      </c>
      <c r="S793">
        <f t="shared" si="226"/>
        <v>1.7129564363044639E-2</v>
      </c>
      <c r="T793">
        <f t="shared" si="209"/>
        <v>64.103511081314863</v>
      </c>
    </row>
    <row r="794" spans="1:20" x14ac:dyDescent="0.25">
      <c r="A794">
        <f t="shared" si="210"/>
        <v>108.03721438734135</v>
      </c>
      <c r="B794">
        <f t="shared" si="227"/>
        <v>17.194656707624208</v>
      </c>
      <c r="C794" t="str">
        <f t="shared" si="211"/>
        <v>1.04607450894911-1597.82155716644i</v>
      </c>
      <c r="D794" t="str">
        <f t="shared" si="212"/>
        <v>3.47812499805739-925.607064636333i</v>
      </c>
      <c r="E794" t="str">
        <f t="shared" si="213"/>
        <v>162.469528220829+0.0128337428121235i</v>
      </c>
      <c r="F794" t="str">
        <f t="shared" si="214"/>
        <v>2.42492492474378-8686.25173302046i</v>
      </c>
      <c r="G794" t="str">
        <f t="shared" si="215"/>
        <v>0.999999999925299-8.64297715034167E-06i</v>
      </c>
      <c r="H794" t="str">
        <f t="shared" si="216"/>
        <v>1129.4177524466+2.49127870129159i</v>
      </c>
      <c r="I794" t="str">
        <f t="shared" si="217"/>
        <v>68.773123092909-27675.5496162605i</v>
      </c>
      <c r="K794" t="str">
        <f t="shared" si="218"/>
        <v>0.0106248919739597-0.000033808044179856i</v>
      </c>
      <c r="L794" t="str">
        <f t="shared" si="219"/>
        <v>0.0000444444444444444-3.33913052827313i</v>
      </c>
      <c r="M794" t="e">
        <f t="shared" si="220"/>
        <v>#DIV/0!</v>
      </c>
      <c r="N794">
        <f t="shared" si="221"/>
        <v>90.037510850687326</v>
      </c>
      <c r="O794">
        <f t="shared" si="222"/>
        <v>64.070567385231755</v>
      </c>
      <c r="P794" s="3">
        <f t="shared" si="223"/>
        <v>64.070567385231755</v>
      </c>
      <c r="Q794" s="3">
        <f t="shared" si="224"/>
        <v>-89.962489149312674</v>
      </c>
      <c r="R794">
        <f t="shared" si="225"/>
        <v>90.037510850687326</v>
      </c>
      <c r="S794">
        <f t="shared" si="226"/>
        <v>1.7194656707624208E-2</v>
      </c>
      <c r="T794">
        <f t="shared" si="209"/>
        <v>64.070567385231755</v>
      </c>
    </row>
    <row r="795" spans="1:20" x14ac:dyDescent="0.25">
      <c r="A795">
        <f t="shared" si="210"/>
        <v>108.44775580201325</v>
      </c>
      <c r="B795">
        <f t="shared" si="227"/>
        <v>17.259996403113181</v>
      </c>
      <c r="C795" t="str">
        <f t="shared" si="211"/>
        <v>1.04607444194434-1591.77284201108i</v>
      </c>
      <c r="D795" t="str">
        <f t="shared" si="212"/>
        <v>3.47812499804259-922.103073582617i</v>
      </c>
      <c r="E795" t="str">
        <f t="shared" si="213"/>
        <v>162.469528154273+0.0128825115040129i</v>
      </c>
      <c r="F795" t="str">
        <f t="shared" si="214"/>
        <v>2.42492492474241-8653.36893124132i</v>
      </c>
      <c r="G795" t="str">
        <f t="shared" si="215"/>
        <v>0.99999999992473-8.67582046350803E-06i</v>
      </c>
      <c r="H795" t="str">
        <f t="shared" si="216"/>
        <v>1129.41779804006+2.50074557446483i</v>
      </c>
      <c r="I795" t="str">
        <f t="shared" si="217"/>
        <v>68.7731237503283-27570.7816340262i</v>
      </c>
      <c r="K795" t="str">
        <f t="shared" si="218"/>
        <v>0.0106248911514103-0.0000339365121094797i</v>
      </c>
      <c r="L795" t="str">
        <f t="shared" si="219"/>
        <v>0.0000444444444444444-3.32648986677937i</v>
      </c>
      <c r="M795" t="e">
        <f t="shared" si="220"/>
        <v>#DIV/0!</v>
      </c>
      <c r="N795">
        <f t="shared" si="221"/>
        <v>90.037653388957096</v>
      </c>
      <c r="O795">
        <f t="shared" si="222"/>
        <v>64.037623690144741</v>
      </c>
      <c r="P795" s="3">
        <f t="shared" si="223"/>
        <v>64.037623690144741</v>
      </c>
      <c r="Q795" s="3">
        <f t="shared" si="224"/>
        <v>-89.962346611042904</v>
      </c>
      <c r="R795">
        <f t="shared" si="225"/>
        <v>90.037653388957096</v>
      </c>
      <c r="S795">
        <f t="shared" si="226"/>
        <v>1.7259996403113181E-2</v>
      </c>
      <c r="T795">
        <f t="shared" si="209"/>
        <v>64.037623690144741</v>
      </c>
    </row>
    <row r="796" spans="1:20" x14ac:dyDescent="0.25">
      <c r="A796">
        <f t="shared" si="210"/>
        <v>108.8598572740609</v>
      </c>
      <c r="B796">
        <f t="shared" si="227"/>
        <v>17.325584389445012</v>
      </c>
      <c r="C796" t="str">
        <f t="shared" si="211"/>
        <v>1.04607437442948-1585.74702504246i</v>
      </c>
      <c r="D796" t="str">
        <f t="shared" si="212"/>
        <v>3.47812499802768-918.612347291186i</v>
      </c>
      <c r="E796" t="str">
        <f t="shared" si="213"/>
        <v>162.46952808721+0.0129314655223018i</v>
      </c>
      <c r="F796" t="str">
        <f t="shared" si="214"/>
        <v>2.42492492474101-8620.61061107939i</v>
      </c>
      <c r="G796" t="str">
        <f t="shared" si="215"/>
        <v>0.999999999924157-8.70878858126437E-06i</v>
      </c>
      <c r="H796" t="str">
        <f t="shared" si="216"/>
        <v>1129.41784398067+2.51024842191751i</v>
      </c>
      <c r="I796" t="str">
        <f t="shared" si="217"/>
        <v>68.7731244127516-27466.4102667414i</v>
      </c>
      <c r="K796" t="str">
        <f t="shared" si="218"/>
        <v>0.0106248903225979-0.0000340654681870457i</v>
      </c>
      <c r="L796" t="str">
        <f t="shared" si="219"/>
        <v>0.0000444444444444444-3.31389705795912i</v>
      </c>
      <c r="M796" t="e">
        <f t="shared" si="220"/>
        <v>#DIV/0!</v>
      </c>
      <c r="N796">
        <f t="shared" si="221"/>
        <v>90.03779646883838</v>
      </c>
      <c r="O796">
        <f t="shared" si="222"/>
        <v>64.004679996061626</v>
      </c>
      <c r="P796" s="3">
        <f t="shared" si="223"/>
        <v>64.004679996061626</v>
      </c>
      <c r="Q796" s="3">
        <f t="shared" si="224"/>
        <v>-89.96220353116162</v>
      </c>
      <c r="R796">
        <f t="shared" si="225"/>
        <v>90.03779646883838</v>
      </c>
      <c r="S796">
        <f t="shared" si="226"/>
        <v>1.7325584389445012E-2</v>
      </c>
      <c r="T796">
        <f t="shared" si="209"/>
        <v>64.004679996061626</v>
      </c>
    </row>
    <row r="797" spans="1:20" x14ac:dyDescent="0.25">
      <c r="A797">
        <f t="shared" si="210"/>
        <v>109.27352473170234</v>
      </c>
      <c r="B797">
        <f t="shared" si="227"/>
        <v>17.391421610124905</v>
      </c>
      <c r="C797" t="str">
        <f t="shared" si="211"/>
        <v>1.04607430640044-1579.74401957717i</v>
      </c>
      <c r="D797" t="str">
        <f t="shared" si="212"/>
        <v>3.47812499801267-915.134835546777i</v>
      </c>
      <c r="E797" t="str">
        <f t="shared" si="213"/>
        <v>162.469528019637+0.012980605571287i</v>
      </c>
      <c r="F797" t="str">
        <f t="shared" si="214"/>
        <v>2.42492492473962-8587.9763012953i</v>
      </c>
      <c r="G797" t="str">
        <f t="shared" si="215"/>
        <v>0.99999999992358-8.74188197786813E-06i</v>
      </c>
      <c r="H797" t="str">
        <f t="shared" si="216"/>
        <v>1129.41789027111+2.51978738035385i</v>
      </c>
      <c r="I797" t="str">
        <f t="shared" si="217"/>
        <v>68.7731250802206-27362.43401299i</v>
      </c>
      <c r="K797" t="str">
        <f t="shared" si="218"/>
        <v>0.0106248894874746-0.0000341949142671709i</v>
      </c>
      <c r="L797" t="str">
        <f t="shared" si="219"/>
        <v>0.0000444444444444444-3.30135192066061i</v>
      </c>
      <c r="M797" t="e">
        <f t="shared" si="220"/>
        <v>#DIV/0!</v>
      </c>
      <c r="N797">
        <f t="shared" si="221"/>
        <v>90.037940092388908</v>
      </c>
      <c r="O797">
        <f t="shared" si="222"/>
        <v>63.971736302990003</v>
      </c>
      <c r="P797" s="3">
        <f t="shared" si="223"/>
        <v>63.971736302990003</v>
      </c>
      <c r="Q797" s="3">
        <f t="shared" si="224"/>
        <v>-89.962059907611092</v>
      </c>
      <c r="R797">
        <f t="shared" si="225"/>
        <v>90.037940092388908</v>
      </c>
      <c r="S797">
        <f t="shared" si="226"/>
        <v>1.7391421610124906E-2</v>
      </c>
      <c r="T797">
        <f t="shared" si="209"/>
        <v>63.971736302990003</v>
      </c>
    </row>
    <row r="798" spans="1:20" x14ac:dyDescent="0.25">
      <c r="A798">
        <f t="shared" si="210"/>
        <v>109.68876412568282</v>
      </c>
      <c r="B798">
        <f t="shared" si="227"/>
        <v>17.457509012243381</v>
      </c>
      <c r="C798" t="str">
        <f t="shared" si="211"/>
        <v>1.04607423785342-1573.76373925992i</v>
      </c>
      <c r="D798" t="str">
        <f t="shared" si="212"/>
        <v>3.47812499799753-911.670488324202i</v>
      </c>
      <c r="E798" t="str">
        <f t="shared" si="213"/>
        <v>162.469527951548+0.0130299323579538i</v>
      </c>
      <c r="F798" t="str">
        <f t="shared" si="214"/>
        <v>2.4249249247382-8555.46553243343i</v>
      </c>
      <c r="G798" t="str">
        <f t="shared" si="215"/>
        <v>0.999999999922998-8.77510112937893E-06i</v>
      </c>
      <c r="H798" t="str">
        <f t="shared" si="216"/>
        <v>1129.41793691403+2.52936258699741i</v>
      </c>
      <c r="I798" t="str">
        <f t="shared" si="217"/>
        <v>68.7731257527714-27258.8513770381i</v>
      </c>
      <c r="K798" t="str">
        <f t="shared" si="218"/>
        <v>0.0106248886459924-0.0000343248522115155i</v>
      </c>
      <c r="L798" t="str">
        <f t="shared" si="219"/>
        <v>0.0000444444444444444-3.28885427441782i</v>
      </c>
      <c r="M798" t="e">
        <f t="shared" si="220"/>
        <v>#DIV/0!</v>
      </c>
      <c r="N798">
        <f t="shared" si="221"/>
        <v>90.038084261674243</v>
      </c>
      <c r="O798">
        <f t="shared" si="222"/>
        <v>63.938792610937334</v>
      </c>
      <c r="P798" s="3">
        <f t="shared" si="223"/>
        <v>63.938792610937334</v>
      </c>
      <c r="Q798" s="3">
        <f t="shared" si="224"/>
        <v>-89.961915738325757</v>
      </c>
      <c r="R798">
        <f t="shared" si="225"/>
        <v>90.038084261674243</v>
      </c>
      <c r="S798">
        <f t="shared" si="226"/>
        <v>1.7457509012243383E-2</v>
      </c>
      <c r="T798">
        <f t="shared" si="209"/>
        <v>63.938792610937334</v>
      </c>
    </row>
    <row r="799" spans="1:20" x14ac:dyDescent="0.25">
      <c r="A799">
        <f t="shared" si="210"/>
        <v>110.10558142936043</v>
      </c>
      <c r="B799">
        <f t="shared" si="227"/>
        <v>17.523847546489908</v>
      </c>
      <c r="C799" t="str">
        <f t="shared" si="211"/>
        <v>1.04607416878451-1567.80609806245i</v>
      </c>
      <c r="D799" t="str">
        <f t="shared" si="212"/>
        <v>3.4781249979823-908.219255787682i</v>
      </c>
      <c r="E799" t="str">
        <f t="shared" si="213"/>
        <v>162.469527882942+0.0130794465919624i</v>
      </c>
      <c r="F799" t="str">
        <f t="shared" si="214"/>
        <v>2.42492492473679-8523.0778368156i</v>
      </c>
      <c r="G799" t="str">
        <f t="shared" si="215"/>
        <v>0.999999999922411-0.0000088084465136654i</v>
      </c>
      <c r="H799" t="str">
        <f t="shared" si="216"/>
        <v>1129.4179839121+2.53897417959323i</v>
      </c>
      <c r="I799" t="str">
        <f t="shared" si="217"/>
        <v>68.773126430443-27155.6608688146i</v>
      </c>
      <c r="K799" t="str">
        <f t="shared" si="218"/>
        <v>0.010624887798103-0.0000344552838888099i</v>
      </c>
      <c r="L799" t="str">
        <f t="shared" si="219"/>
        <v>0.0000444444444444444-3.27640393944793i</v>
      </c>
      <c r="M799" t="e">
        <f t="shared" si="220"/>
        <v>#DIV/0!</v>
      </c>
      <c r="N799">
        <f t="shared" si="221"/>
        <v>90.038228978767805</v>
      </c>
      <c r="O799">
        <f t="shared" si="222"/>
        <v>63.905848919911826</v>
      </c>
      <c r="P799" s="3">
        <f t="shared" si="223"/>
        <v>63.905848919911826</v>
      </c>
      <c r="Q799" s="3">
        <f t="shared" si="224"/>
        <v>-89.961771021232195</v>
      </c>
      <c r="R799">
        <f t="shared" si="225"/>
        <v>90.038228978767805</v>
      </c>
      <c r="S799">
        <f t="shared" si="226"/>
        <v>1.7523847546489908E-2</v>
      </c>
      <c r="T799">
        <f t="shared" si="209"/>
        <v>63.905848919911826</v>
      </c>
    </row>
    <row r="800" spans="1:20" x14ac:dyDescent="0.25">
      <c r="A800">
        <f t="shared" si="210"/>
        <v>110.52398263879201</v>
      </c>
      <c r="B800">
        <f t="shared" si="227"/>
        <v>17.590438167166571</v>
      </c>
      <c r="C800" t="str">
        <f t="shared" si="211"/>
        <v>1.04607409918964-1561.87101028202i</v>
      </c>
      <c r="D800" t="str">
        <f t="shared" si="212"/>
        <v>3.47812499796692-904.781088290058i</v>
      </c>
      <c r="E800" t="str">
        <f t="shared" si="213"/>
        <v>162.469527813813+0.0131291489856814i</v>
      </c>
      <c r="F800" t="str">
        <f t="shared" si="214"/>
        <v>2.42492492473535-8490.81274853378i</v>
      </c>
      <c r="G800" t="str">
        <f t="shared" si="215"/>
        <v>0.999999999921821-0.0000088419186104121i</v>
      </c>
      <c r="H800" t="str">
        <f t="shared" si="216"/>
        <v>1129.41803126805+2.54862229640991i</v>
      </c>
      <c r="I800" t="str">
        <f t="shared" si="217"/>
        <v>68.7731271132749-27052.8610038898i</v>
      </c>
      <c r="K800" t="str">
        <f t="shared" si="218"/>
        <v>0.0106248869437575-0.0000345862111748823i</v>
      </c>
      <c r="L800" t="str">
        <f t="shared" si="219"/>
        <v>0.0000444444444444444-3.26400073664866i</v>
      </c>
      <c r="M800" t="e">
        <f t="shared" si="220"/>
        <v>#DIV/0!</v>
      </c>
      <c r="N800">
        <f t="shared" si="221"/>
        <v>90.038374245750816</v>
      </c>
      <c r="O800">
        <f t="shared" si="222"/>
        <v>63.872905229920896</v>
      </c>
      <c r="P800" s="3">
        <f t="shared" si="223"/>
        <v>63.872905229920896</v>
      </c>
      <c r="Q800" s="3">
        <f t="shared" si="224"/>
        <v>-89.961625754249184</v>
      </c>
      <c r="R800">
        <f t="shared" si="225"/>
        <v>90.038374245750816</v>
      </c>
      <c r="S800">
        <f t="shared" si="226"/>
        <v>1.7590438167166572E-2</v>
      </c>
      <c r="T800">
        <f t="shared" si="209"/>
        <v>63.872905229920896</v>
      </c>
    </row>
    <row r="801" spans="1:20" x14ac:dyDescent="0.25">
      <c r="A801">
        <f t="shared" si="210"/>
        <v>110.94397377281942</v>
      </c>
      <c r="B801">
        <f t="shared" si="227"/>
        <v>17.657281832201804</v>
      </c>
      <c r="C801" t="str">
        <f t="shared" si="211"/>
        <v>1.04607402906491-1555.95839054045i</v>
      </c>
      <c r="D801" t="str">
        <f t="shared" si="212"/>
        <v>3.47812499795145-901.355936372153i</v>
      </c>
      <c r="E801" t="str">
        <f t="shared" si="213"/>
        <v>162.469527744158+0.0131790402541799i</v>
      </c>
      <c r="F801" t="str">
        <f t="shared" si="214"/>
        <v>2.42492492473392-8458.66980344399i</v>
      </c>
      <c r="G801" t="str">
        <f t="shared" si="215"/>
        <v>0.999999999921225-8.87551790112638E-06i</v>
      </c>
      <c r="H801" t="str">
        <f t="shared" si="216"/>
        <v>1129.41807898458+2.55830707624135i</v>
      </c>
      <c r="I801" t="str">
        <f t="shared" si="217"/>
        <v>68.7731278013057-26950.4503034527i</v>
      </c>
      <c r="K801" t="str">
        <f t="shared" si="218"/>
        <v>0.0106248860829068-0.0000347176359526841i</v>
      </c>
      <c r="L801" t="str">
        <f t="shared" si="219"/>
        <v>0.0000444444444444444-3.2516444875958i</v>
      </c>
      <c r="M801" t="e">
        <f t="shared" si="220"/>
        <v>#DIV/0!</v>
      </c>
      <c r="N801">
        <f t="shared" si="221"/>
        <v>90.0385200647125</v>
      </c>
      <c r="O801">
        <f t="shared" si="222"/>
        <v>63.839961540972716</v>
      </c>
      <c r="P801" s="3">
        <f t="shared" si="223"/>
        <v>63.839961540972716</v>
      </c>
      <c r="Q801" s="3">
        <f t="shared" si="224"/>
        <v>-89.9614799352875</v>
      </c>
      <c r="R801">
        <f t="shared" si="225"/>
        <v>90.0385200647125</v>
      </c>
      <c r="S801">
        <f t="shared" si="226"/>
        <v>1.7657281832201804E-2</v>
      </c>
      <c r="T801">
        <f t="shared" si="209"/>
        <v>63.839961540972716</v>
      </c>
    </row>
    <row r="802" spans="1:20" x14ac:dyDescent="0.25">
      <c r="A802">
        <f t="shared" si="210"/>
        <v>111.36556087315614</v>
      </c>
      <c r="B802">
        <f t="shared" si="227"/>
        <v>17.724379503164172</v>
      </c>
      <c r="C802" t="str">
        <f t="shared" si="211"/>
        <v>1.04607395840623-1550.06815378269i</v>
      </c>
      <c r="D802" t="str">
        <f t="shared" si="212"/>
        <v>3.47812499793585-897.943750761995i</v>
      </c>
      <c r="E802" t="str">
        <f t="shared" si="213"/>
        <v>162.469527673972+0.0132291211152481i</v>
      </c>
      <c r="F802" t="str">
        <f t="shared" si="214"/>
        <v>2.42492492473245-8426.64853915904i</v>
      </c>
      <c r="G802" t="str">
        <f t="shared" si="215"/>
        <v>0.999999999920625-8.90924486914532E-06i</v>
      </c>
      <c r="H802" t="str">
        <f t="shared" si="216"/>
        <v>1129.41812706444+2.56802865840901i</v>
      </c>
      <c r="I802" t="str">
        <f t="shared" si="217"/>
        <v>68.7731284945751-26848.4272942909i</v>
      </c>
      <c r="K802" t="str">
        <f t="shared" si="218"/>
        <v>0.0106248852155014-0.0000348495601123186i</v>
      </c>
      <c r="L802" t="str">
        <f t="shared" si="219"/>
        <v>0.0000444444444444444-3.23933501454054i</v>
      </c>
      <c r="M802" t="e">
        <f t="shared" si="220"/>
        <v>#DIV/0!</v>
      </c>
      <c r="N802">
        <f t="shared" si="221"/>
        <v>90.038666437749896</v>
      </c>
      <c r="O802">
        <f t="shared" si="222"/>
        <v>63.807017853075052</v>
      </c>
      <c r="P802" s="3">
        <f t="shared" si="223"/>
        <v>63.807017853075052</v>
      </c>
      <c r="Q802" s="3">
        <f t="shared" si="224"/>
        <v>-89.961333562250104</v>
      </c>
      <c r="R802">
        <f t="shared" si="225"/>
        <v>90.038666437749896</v>
      </c>
      <c r="S802">
        <f t="shared" si="226"/>
        <v>1.7724379503164172E-2</v>
      </c>
      <c r="T802">
        <f t="shared" si="209"/>
        <v>63.807017853075052</v>
      </c>
    </row>
    <row r="803" spans="1:20" x14ac:dyDescent="0.25">
      <c r="A803">
        <f t="shared" si="210"/>
        <v>111.78875000447414</v>
      </c>
      <c r="B803">
        <f t="shared" si="227"/>
        <v>17.791732145276196</v>
      </c>
      <c r="C803" t="str">
        <f t="shared" si="211"/>
        <v>1.04607388720948-1544.2002152757i</v>
      </c>
      <c r="D803" t="str">
        <f t="shared" si="212"/>
        <v>3.47812499792012-894.544482374155i</v>
      </c>
      <c r="E803" t="str">
        <f t="shared" si="213"/>
        <v>162.469527603252+0.0132793922894035i</v>
      </c>
      <c r="F803" t="str">
        <f t="shared" si="214"/>
        <v>2.42492492473098-8394.74849504238i</v>
      </c>
      <c r="G803" t="str">
        <f t="shared" si="215"/>
        <v>0.999999999920021-8.94309999964267E-06i</v>
      </c>
      <c r="H803" t="str">
        <f t="shared" si="216"/>
        <v>1129.41817551043+2.57778718276378i</v>
      </c>
      <c r="I803" t="str">
        <f t="shared" si="217"/>
        <v>68.7731291931248-26746.7905087702i</v>
      </c>
      <c r="K803" t="str">
        <f t="shared" si="218"/>
        <v>0.0106248843414912-0.0000349819855510663i</v>
      </c>
      <c r="L803" t="str">
        <f t="shared" si="219"/>
        <v>0.0000444444444444444-3.227072140407i</v>
      </c>
      <c r="M803" t="e">
        <f t="shared" si="220"/>
        <v>#DIV/0!</v>
      </c>
      <c r="N803">
        <f t="shared" si="221"/>
        <v>90.038813366968171</v>
      </c>
      <c r="O803">
        <f t="shared" si="222"/>
        <v>63.77407416623587</v>
      </c>
      <c r="P803" s="3">
        <f t="shared" si="223"/>
        <v>63.77407416623587</v>
      </c>
      <c r="Q803" s="3">
        <f t="shared" si="224"/>
        <v>-89.961186633031829</v>
      </c>
      <c r="R803">
        <f t="shared" si="225"/>
        <v>90.038813366968171</v>
      </c>
      <c r="S803">
        <f t="shared" si="226"/>
        <v>1.7791732145276195E-2</v>
      </c>
      <c r="T803">
        <f t="shared" si="209"/>
        <v>63.77407416623587</v>
      </c>
    </row>
    <row r="804" spans="1:20" x14ac:dyDescent="0.25">
      <c r="A804">
        <f t="shared" si="210"/>
        <v>112.21354725449115</v>
      </c>
      <c r="B804">
        <f t="shared" si="227"/>
        <v>17.859340727428247</v>
      </c>
      <c r="C804" t="str">
        <f t="shared" si="211"/>
        <v>1.04607381547068-1538.35449060725i</v>
      </c>
      <c r="D804" t="str">
        <f t="shared" si="212"/>
        <v>3.47812499790429-891.158082309014i</v>
      </c>
      <c r="E804" t="str">
        <f t="shared" si="213"/>
        <v>162.469527531994+0.0133298544998962i</v>
      </c>
      <c r="F804" t="str">
        <f t="shared" si="214"/>
        <v>2.4249249247295-8362.96921220115i</v>
      </c>
      <c r="G804" t="str">
        <f t="shared" si="215"/>
        <v>0.999999999919412-8.97708377963584E-06i</v>
      </c>
      <c r="H804" t="str">
        <f t="shared" si="216"/>
        <v>1129.41822432528+2.58758278968786i</v>
      </c>
      <c r="I804" t="str">
        <f t="shared" si="217"/>
        <v>68.7731298969917-26645.5384848097i</v>
      </c>
      <c r="K804" t="str">
        <f t="shared" si="218"/>
        <v>0.0106248834608262-0.0000351149141734142i</v>
      </c>
      <c r="L804" t="str">
        <f t="shared" si="219"/>
        <v>0.0000444444444444444-3.2148556887896i</v>
      </c>
      <c r="M804" t="e">
        <f t="shared" si="220"/>
        <v>#DIV/0!</v>
      </c>
      <c r="N804">
        <f t="shared" si="221"/>
        <v>90.038960854480308</v>
      </c>
      <c r="O804">
        <f t="shared" si="222"/>
        <v>63.741130480463426</v>
      </c>
      <c r="P804" s="3">
        <f t="shared" si="223"/>
        <v>63.741130480463426</v>
      </c>
      <c r="Q804" s="3">
        <f t="shared" si="224"/>
        <v>-89.961039145519692</v>
      </c>
      <c r="R804">
        <f t="shared" si="225"/>
        <v>90.038960854480308</v>
      </c>
      <c r="S804">
        <f t="shared" si="226"/>
        <v>1.7859340727428247E-2</v>
      </c>
      <c r="T804">
        <f t="shared" si="209"/>
        <v>63.741130480463426</v>
      </c>
    </row>
    <row r="805" spans="1:20" x14ac:dyDescent="0.25">
      <c r="A805">
        <f t="shared" si="210"/>
        <v>112.63995873405821</v>
      </c>
      <c r="B805">
        <f t="shared" si="227"/>
        <v>17.927206222192474</v>
      </c>
      <c r="C805" t="str">
        <f t="shared" si="211"/>
        <v>1.04607374318563-1532.5308956846i</v>
      </c>
      <c r="D805" t="str">
        <f t="shared" si="212"/>
        <v>3.47812499788834-887.784501852071i</v>
      </c>
      <c r="E805" t="str">
        <f t="shared" si="213"/>
        <v>162.469527460193+0.0133805084727405i</v>
      </c>
      <c r="F805" t="str">
        <f t="shared" si="214"/>
        <v>2.42492492472802-8331.31023347969i</v>
      </c>
      <c r="G805" t="str">
        <f t="shared" si="215"/>
        <v>0.999999999918798-9.01119669799293E-06i</v>
      </c>
      <c r="H805" t="str">
        <f t="shared" si="216"/>
        <v>1129.41827351185+2.59741562009713i</v>
      </c>
      <c r="I805" t="str">
        <f t="shared" si="217"/>
        <v>68.7731306062189-26544.6697658665i</v>
      </c>
      <c r="K805" t="str">
        <f t="shared" si="218"/>
        <v>0.0106248825734555-0.0000352483478910814i</v>
      </c>
      <c r="L805" t="str">
        <f t="shared" si="219"/>
        <v>0.0000444444444444444-3.20268548395059i</v>
      </c>
      <c r="M805" t="e">
        <f t="shared" si="220"/>
        <v>#DIV/0!</v>
      </c>
      <c r="N805">
        <f t="shared" si="221"/>
        <v>90.03910890240742</v>
      </c>
      <c r="O805">
        <f t="shared" si="222"/>
        <v>63.70818679576567</v>
      </c>
      <c r="P805" s="3">
        <f t="shared" si="223"/>
        <v>63.70818679576567</v>
      </c>
      <c r="Q805" s="3">
        <f t="shared" si="224"/>
        <v>-89.96089109759258</v>
      </c>
      <c r="R805">
        <f t="shared" si="225"/>
        <v>90.03910890240742</v>
      </c>
      <c r="S805">
        <f t="shared" si="226"/>
        <v>1.7927206222192474E-2</v>
      </c>
      <c r="T805">
        <f t="shared" si="209"/>
        <v>63.70818679576567</v>
      </c>
    </row>
    <row r="806" spans="1:20" x14ac:dyDescent="0.25">
      <c r="A806">
        <f t="shared" si="210"/>
        <v>113.06799057724763</v>
      </c>
      <c r="B806">
        <f t="shared" si="227"/>
        <v>17.995329605836805</v>
      </c>
      <c r="C806" t="str">
        <f t="shared" si="211"/>
        <v>1.04607367035016-1526.72934673337i</v>
      </c>
      <c r="D806" t="str">
        <f t="shared" si="212"/>
        <v>3.47812499787224-884.423692473233i</v>
      </c>
      <c r="E806" t="str">
        <f t="shared" si="213"/>
        <v>162.469527387845+0.0134313549367024i</v>
      </c>
      <c r="F806" t="str">
        <f t="shared" si="214"/>
        <v>2.42492492472651-8299.77110345291i</v>
      </c>
      <c r="G806" t="str">
        <f t="shared" si="215"/>
        <v>0.99999999991818-9.04543924543971E-06i</v>
      </c>
      <c r="H806" t="str">
        <f t="shared" si="216"/>
        <v>1129.41832307295+2.60728581544289i</v>
      </c>
      <c r="I806" t="str">
        <f t="shared" si="217"/>
        <v>68.7731313208468-26444.1829009095i</v>
      </c>
      <c r="K806" t="str">
        <f t="shared" si="218"/>
        <v>0.0106248816793281-0.0000353822886230476i</v>
      </c>
      <c r="L806" t="str">
        <f t="shared" si="219"/>
        <v>0.0000444444444444444-3.19056135081748i</v>
      </c>
      <c r="M806" t="e">
        <f t="shared" si="220"/>
        <v>#DIV/0!</v>
      </c>
      <c r="N806">
        <f t="shared" si="221"/>
        <v>90.039257512878692</v>
      </c>
      <c r="O806">
        <f t="shared" si="222"/>
        <v>63.675243112150739</v>
      </c>
      <c r="P806" s="3">
        <f t="shared" si="223"/>
        <v>63.675243112150739</v>
      </c>
      <c r="Q806" s="3">
        <f t="shared" si="224"/>
        <v>-89.960742487121308</v>
      </c>
      <c r="R806">
        <f t="shared" si="225"/>
        <v>90.039257512878692</v>
      </c>
      <c r="S806">
        <f t="shared" si="226"/>
        <v>1.7995329605836805E-2</v>
      </c>
      <c r="T806">
        <f t="shared" si="209"/>
        <v>63.675243112150739</v>
      </c>
    </row>
    <row r="807" spans="1:20" x14ac:dyDescent="0.25">
      <c r="A807">
        <f t="shared" si="210"/>
        <v>113.49764894144116</v>
      </c>
      <c r="B807">
        <f t="shared" si="227"/>
        <v>18.063711858338984</v>
      </c>
      <c r="C807" t="str">
        <f t="shared" si="211"/>
        <v>1.04607359696007-1520.94976029637i</v>
      </c>
      <c r="D807" t="str">
        <f t="shared" si="212"/>
        <v>3.47812499785605-881.075605826143i</v>
      </c>
      <c r="E807" t="str">
        <f t="shared" si="213"/>
        <v>162.469527314946+0.0134823946233059i</v>
      </c>
      <c r="F807" t="str">
        <f t="shared" si="214"/>
        <v>2.42492492472501-8268.35136841998i</v>
      </c>
      <c r="G807" t="str">
        <f t="shared" si="215"/>
        <v>0.999999999917557-9.07981191456672E-06i</v>
      </c>
      <c r="H807" t="str">
        <f t="shared" si="216"/>
        <v>1129.41837301143+2.61719351771392i</v>
      </c>
      <c r="I807" t="str">
        <f t="shared" si="217"/>
        <v>68.7731320409166-26344.0764444017i</v>
      </c>
      <c r="K807" t="str">
        <f t="shared" si="218"/>
        <v>0.0106248807783926-0.0000355167382955798i</v>
      </c>
      <c r="L807" t="str">
        <f t="shared" si="219"/>
        <v>0.0000444444444444444-3.17848311498055i</v>
      </c>
      <c r="M807" t="e">
        <f t="shared" si="220"/>
        <v>#DIV/0!</v>
      </c>
      <c r="N807">
        <f t="shared" si="221"/>
        <v>90.03940668803132</v>
      </c>
      <c r="O807">
        <f t="shared" si="222"/>
        <v>63.642299429627087</v>
      </c>
      <c r="P807" s="3">
        <f t="shared" si="223"/>
        <v>63.642299429627087</v>
      </c>
      <c r="Q807" s="3">
        <f t="shared" si="224"/>
        <v>-89.96059331196868</v>
      </c>
      <c r="R807">
        <f t="shared" si="225"/>
        <v>90.03940668803132</v>
      </c>
      <c r="S807">
        <f t="shared" si="226"/>
        <v>1.8063711858338983E-2</v>
      </c>
      <c r="T807">
        <f t="shared" si="209"/>
        <v>63.642299429627087</v>
      </c>
    </row>
    <row r="808" spans="1:20" x14ac:dyDescent="0.25">
      <c r="A808">
        <f t="shared" si="210"/>
        <v>113.92894000741863</v>
      </c>
      <c r="B808">
        <f t="shared" si="227"/>
        <v>18.132353963400671</v>
      </c>
      <c r="C808" t="str">
        <f t="shared" si="211"/>
        <v>1.04607352301121-1515.19205323228i</v>
      </c>
      <c r="D808" t="str">
        <f t="shared" si="212"/>
        <v>3.47812499783971-877.740193747432i</v>
      </c>
      <c r="E808" t="str">
        <f t="shared" si="213"/>
        <v>162.469527241493+0.0135336282668757i</v>
      </c>
      <c r="F808" t="str">
        <f t="shared" si="214"/>
        <v>2.42492492472347-8237.05057639728i</v>
      </c>
      <c r="G808" t="str">
        <f t="shared" si="215"/>
        <v>0.999999999916929-9.11431519983636E-06i</v>
      </c>
      <c r="H808" t="str">
        <f t="shared" si="216"/>
        <v>1129.41842333017+2.62713886943864i</v>
      </c>
      <c r="I808" t="str">
        <f t="shared" si="217"/>
        <v>68.7731327664685-26244.3489562777i</v>
      </c>
      <c r="K808" t="str">
        <f t="shared" si="218"/>
        <v>0.0106248798705971-0.0000356516988422605i</v>
      </c>
      <c r="L808" t="str">
        <f t="shared" si="219"/>
        <v>0.0000444444444444444-3.16645060269033i</v>
      </c>
      <c r="M808" t="e">
        <f t="shared" si="220"/>
        <v>#DIV/0!</v>
      </c>
      <c r="N808">
        <f t="shared" si="221"/>
        <v>90.039556430010649</v>
      </c>
      <c r="O808">
        <f t="shared" si="222"/>
        <v>63.609355748202873</v>
      </c>
      <c r="P808" s="3">
        <f t="shared" si="223"/>
        <v>63.609355748202873</v>
      </c>
      <c r="Q808" s="3">
        <f t="shared" si="224"/>
        <v>-89.960443569989351</v>
      </c>
      <c r="R808">
        <f t="shared" si="225"/>
        <v>90.039556430010649</v>
      </c>
      <c r="S808">
        <f t="shared" si="226"/>
        <v>1.8132353963400672E-2</v>
      </c>
      <c r="T808">
        <f t="shared" si="209"/>
        <v>63.609355748202873</v>
      </c>
    </row>
    <row r="809" spans="1:20" x14ac:dyDescent="0.25">
      <c r="A809">
        <f t="shared" si="210"/>
        <v>114.36186997944684</v>
      </c>
      <c r="B809">
        <f t="shared" si="227"/>
        <v>18.201256908461595</v>
      </c>
      <c r="C809" t="str">
        <f t="shared" si="211"/>
        <v>1.04607344849932-1509.45614271457i</v>
      </c>
      <c r="D809" t="str">
        <f t="shared" si="212"/>
        <v>3.47812499782327-874.417408256093i</v>
      </c>
      <c r="E809" t="str">
        <f t="shared" si="213"/>
        <v>162.46952716748+0.0135850566045161i</v>
      </c>
      <c r="F809" t="str">
        <f t="shared" si="214"/>
        <v>2.42492492472195-8205.86827711256i</v>
      </c>
      <c r="G809" t="str">
        <f t="shared" si="215"/>
        <v>0.999999999916297-9.14894959758995E-06i</v>
      </c>
      <c r="H809" t="str">
        <f t="shared" si="216"/>
        <v>1129.41847403206+2.63712201368706i</v>
      </c>
      <c r="I809" t="str">
        <f t="shared" si="217"/>
        <v>68.7731334975446-26144.9990019246i</v>
      </c>
      <c r="K809" t="str">
        <f t="shared" si="218"/>
        <v>0.0106248789558895-0.0000357871722040158i</v>
      </c>
      <c r="L809" t="str">
        <f t="shared" si="219"/>
        <v>0.0000444444444444444-3.15446364085507i</v>
      </c>
      <c r="M809" t="e">
        <f t="shared" si="220"/>
        <v>#DIV/0!</v>
      </c>
      <c r="N809">
        <f t="shared" si="221"/>
        <v>90.039706740970217</v>
      </c>
      <c r="O809">
        <f t="shared" si="222"/>
        <v>63.576412067886558</v>
      </c>
      <c r="P809" s="3">
        <f t="shared" si="223"/>
        <v>63.576412067886558</v>
      </c>
      <c r="Q809" s="3">
        <f t="shared" si="224"/>
        <v>-89.960293259029783</v>
      </c>
      <c r="R809">
        <f t="shared" si="225"/>
        <v>90.039706740970217</v>
      </c>
      <c r="S809">
        <f t="shared" si="226"/>
        <v>1.8201256908461593E-2</v>
      </c>
      <c r="T809">
        <f t="shared" si="209"/>
        <v>63.576412067886558</v>
      </c>
    </row>
    <row r="810" spans="1:20" x14ac:dyDescent="0.25">
      <c r="A810">
        <f t="shared" si="210"/>
        <v>114.79644508536873</v>
      </c>
      <c r="B810">
        <f t="shared" si="227"/>
        <v>18.270421684713749</v>
      </c>
      <c r="C810" t="str">
        <f t="shared" si="211"/>
        <v>1.04607337342002-1503.74194623022i</v>
      </c>
      <c r="D810" t="str">
        <f t="shared" si="212"/>
        <v>3.47812499780669-871.107201552733i</v>
      </c>
      <c r="E810" t="str">
        <f t="shared" si="213"/>
        <v>162.469527092904+0.0136366803761343i</v>
      </c>
      <c r="F810" t="str">
        <f t="shared" si="214"/>
        <v>2.4249249247204-8174.80402199789i</v>
      </c>
      <c r="G810" t="str">
        <f t="shared" si="215"/>
        <v>0.999999999915659-9.18371560605494E-06i</v>
      </c>
      <c r="H810" t="str">
        <f t="shared" si="216"/>
        <v>1129.41852512002+2.64714309407298i</v>
      </c>
      <c r="I810" t="str">
        <f t="shared" si="217"/>
        <v>68.7731342341881-26046.0251521596i</v>
      </c>
      <c r="K810" t="str">
        <f t="shared" si="218"/>
        <v>0.010624878034217-0.0000359231603291422i</v>
      </c>
      <c r="L810" t="str">
        <f t="shared" si="219"/>
        <v>0.0000444444444444444-3.14252205703833i</v>
      </c>
      <c r="M810" t="e">
        <f t="shared" si="220"/>
        <v>#DIV/0!</v>
      </c>
      <c r="N810">
        <f t="shared" si="221"/>
        <v>90.039857623071654</v>
      </c>
      <c r="O810">
        <f t="shared" si="222"/>
        <v>63.54346838868647</v>
      </c>
      <c r="P810" s="3">
        <f t="shared" si="223"/>
        <v>63.54346838868647</v>
      </c>
      <c r="Q810" s="3">
        <f t="shared" si="224"/>
        <v>-89.960142376928346</v>
      </c>
      <c r="R810">
        <f t="shared" si="225"/>
        <v>90.039857623071654</v>
      </c>
      <c r="S810">
        <f t="shared" si="226"/>
        <v>1.8270421684713749E-2</v>
      </c>
      <c r="T810">
        <f t="shared" si="209"/>
        <v>63.54346838868647</v>
      </c>
    </row>
    <row r="811" spans="1:20" x14ac:dyDescent="0.25">
      <c r="A811">
        <f t="shared" si="210"/>
        <v>115.23267157669314</v>
      </c>
      <c r="B811">
        <f t="shared" si="227"/>
        <v>18.339849287115662</v>
      </c>
      <c r="C811" t="str">
        <f t="shared" si="211"/>
        <v>1.04607329776904-1498.04938157861i</v>
      </c>
      <c r="D811" t="str">
        <f t="shared" si="212"/>
        <v>3.47812499779-867.809526018922i</v>
      </c>
      <c r="E811" t="str">
        <f t="shared" si="213"/>
        <v>162.46952701776+0.0136885003244529i</v>
      </c>
      <c r="F811" t="str">
        <f t="shared" si="214"/>
        <v>2.42492492471885-8143.85736418359i</v>
      </c>
      <c r="G811" t="str">
        <f t="shared" si="215"/>
        <v>0.999999999915017-9.21861372535203E-06i</v>
      </c>
      <c r="H811" t="str">
        <f t="shared" si="216"/>
        <v>1129.41857659699+2.65720225475587i</v>
      </c>
      <c r="I811" t="str">
        <f t="shared" si="217"/>
        <v>68.7731349764412-25947.4259832109i</v>
      </c>
      <c r="K811" t="str">
        <f t="shared" si="218"/>
        <v>0.0106248771055266-0.0000360596651733354i</v>
      </c>
      <c r="L811" t="str">
        <f t="shared" si="219"/>
        <v>0.0000444444444444444-3.1306256794564i</v>
      </c>
      <c r="M811" t="e">
        <f t="shared" si="220"/>
        <v>#DIV/0!</v>
      </c>
      <c r="N811">
        <f t="shared" si="221"/>
        <v>90.040009078484871</v>
      </c>
      <c r="O811">
        <f t="shared" si="222"/>
        <v>63.510524710611193</v>
      </c>
      <c r="P811" s="3">
        <f t="shared" si="223"/>
        <v>63.510524710611193</v>
      </c>
      <c r="Q811" s="3">
        <f t="shared" si="224"/>
        <v>-89.959990921515129</v>
      </c>
      <c r="R811">
        <f t="shared" si="225"/>
        <v>90.040009078484871</v>
      </c>
      <c r="S811">
        <f t="shared" si="226"/>
        <v>1.8339849287115663E-2</v>
      </c>
      <c r="T811">
        <f t="shared" si="209"/>
        <v>63.510524710611193</v>
      </c>
    </row>
    <row r="812" spans="1:20" x14ac:dyDescent="0.25">
      <c r="A812">
        <f t="shared" si="210"/>
        <v>115.67055572868458</v>
      </c>
      <c r="B812">
        <f t="shared" si="227"/>
        <v>18.409540714406702</v>
      </c>
      <c r="C812" t="str">
        <f t="shared" si="211"/>
        <v>1.04607322154206-1492.37836687027i</v>
      </c>
      <c r="D812" t="str">
        <f t="shared" si="212"/>
        <v>3.47812499777316-864.52433421648i</v>
      </c>
      <c r="E812" t="str">
        <f t="shared" si="213"/>
        <v>162.469526942043+0.0137405171950185i</v>
      </c>
      <c r="F812" t="str">
        <f t="shared" si="214"/>
        <v>2.42492492471727-8113.0278584915i</v>
      </c>
      <c r="G812" t="str">
        <f t="shared" si="215"/>
        <v>0.99999999991437-9.25364445750238E-06i</v>
      </c>
      <c r="H812" t="str">
        <f t="shared" si="216"/>
        <v>1129.41862846593+2.66729964044303i</v>
      </c>
      <c r="I812" t="str">
        <f t="shared" si="217"/>
        <v>68.7731357243454-25849.200076696i</v>
      </c>
      <c r="K812" t="str">
        <f t="shared" si="218"/>
        <v>0.010624876169765-0.0000361966886997185i</v>
      </c>
      <c r="L812" t="str">
        <f t="shared" si="219"/>
        <v>0.0000444444444444444-3.11877433697588i</v>
      </c>
      <c r="M812" t="e">
        <f t="shared" si="220"/>
        <v>#DIV/0!</v>
      </c>
      <c r="N812">
        <f t="shared" si="221"/>
        <v>90.040161109387967</v>
      </c>
      <c r="O812">
        <f t="shared" si="222"/>
        <v>63.477581033669196</v>
      </c>
      <c r="P812" s="3">
        <f t="shared" si="223"/>
        <v>63.477581033669196</v>
      </c>
      <c r="Q812" s="3">
        <f t="shared" si="224"/>
        <v>-89.959838890612033</v>
      </c>
      <c r="R812">
        <f t="shared" si="225"/>
        <v>90.040161109387967</v>
      </c>
      <c r="S812">
        <f t="shared" si="226"/>
        <v>1.8409540714406702E-2</v>
      </c>
      <c r="T812">
        <f t="shared" ref="T812:T875" si="228">P812</f>
        <v>63.477581033669196</v>
      </c>
    </row>
    <row r="813" spans="1:20" x14ac:dyDescent="0.25">
      <c r="A813">
        <f t="shared" ref="A813:A876" si="229">2*PI()*B813</f>
        <v>116.11010384045359</v>
      </c>
      <c r="B813">
        <f t="shared" si="227"/>
        <v>18.479496969121449</v>
      </c>
      <c r="C813" t="str">
        <f t="shared" ref="C813:C876" si="230">IMPRODUCT(D813,E813,$C$40,,K813,$C$41)</f>
        <v>1.04607314473468-1486.72882052576i</v>
      </c>
      <c r="D813" t="str">
        <f t="shared" ref="D813:D876" si="231">IMDIV(IMPRODUCT($C$37,$C$38,COMPLEX(1,A813/$C$38)),IMSUM(-1*A813*A813/$C$39,COMPLEX(0,1*A813)))</f>
        <v>3.47812499775621-861.251578886833i</v>
      </c>
      <c r="E813" t="str">
        <f t="shared" ref="E813:E876" si="232">IMDIV(IMPRODUCT(IMSUM(F813,G813),$C$29,H813),IMSUM(1,I813))</f>
        <v>162.46952686575+0.0137927317362056i</v>
      </c>
      <c r="F813" t="str">
        <f t="shared" ref="F813:F876" si="233">IMDIV(IMPRODUCT($C$14,$C$15,COMPLEX(1,A813/$C$15)),IMSUM(-1*A813*A813/$C$16,COMPLEX(0,A813)))</f>
        <v>2.42492492471569-8082.31506142893i</v>
      </c>
      <c r="G813" t="str">
        <f t="shared" ref="G813:G876" si="234">IMDIV(1,COMPLEX(1,A813*$C$9*$C$10))</f>
        <v>0.999999999913718-9.28880830643483E-06i</v>
      </c>
      <c r="H813" t="str">
        <f t="shared" ref="H813:H876" si="235">IMDIV($C$3,IMSUM(K813,COMPLEX(0,$C$28*A813)))</f>
        <v>1129.41868072982+2.67743539639168i</v>
      </c>
      <c r="I813" t="str">
        <f t="shared" ref="I813:I876" si="236">IMPRODUCT(F813,$C$29,H813,$C$31)</f>
        <v>68.7731364779443-25751.3460196025i</v>
      </c>
      <c r="K813" t="str">
        <f t="shared" ref="K813:K876" si="237">IF($C$26&lt;=0,IMDIV(1,IMSUM(IMDIV(1,L813),1/$C$18)),IMDIV(1,IMSUM(IMDIV(1,L813),1/$C$18,IMDIV(1,M813))))</f>
        <v>0.0106248752268782-0.0000363342328788686i</v>
      </c>
      <c r="L813" t="str">
        <f t="shared" ref="L813:L876" si="238">IMSUM($C$21/$C$22,IMDIV(1,COMPLEX(0,$C$20*$C$22*A813)))</f>
        <v>0.0000444444444444444-3.10696785911127i</v>
      </c>
      <c r="M813" t="e">
        <f t="shared" ref="M813:M876" si="239">IMSUM($C$25/$C$26,IMDIV(1,COMPLEX(0,$C$24*$C$26*A813)))</f>
        <v>#DIV/0!</v>
      </c>
      <c r="N813">
        <f t="shared" ref="N813:N876" si="240">ABS(R813)</f>
        <v>90.040313717967365</v>
      </c>
      <c r="O813">
        <f t="shared" ref="O813:O876" si="241">ABS(P813)</f>
        <v>63.444637357869155</v>
      </c>
      <c r="P813" s="3">
        <f t="shared" ref="P813:P876" si="242">20*LOG10(IMABS(C813))</f>
        <v>63.444637357869155</v>
      </c>
      <c r="Q813" s="3">
        <f t="shared" ref="Q813:Q876" si="243">IMARGUMENT(C813)*180/PI()</f>
        <v>-89.959686282032635</v>
      </c>
      <c r="R813">
        <f t="shared" ref="R813:R876" si="244">IF(Q813&lt;0,Q813+180,Q813-180)</f>
        <v>90.040313717967365</v>
      </c>
      <c r="S813">
        <f t="shared" ref="S813:S876" si="245">B813/1000</f>
        <v>1.8479496969121448E-2</v>
      </c>
      <c r="T813">
        <f t="shared" si="228"/>
        <v>63.444637357869155</v>
      </c>
    </row>
    <row r="814" spans="1:20" x14ac:dyDescent="0.25">
      <c r="A814">
        <f t="shared" si="229"/>
        <v>116.55132223504731</v>
      </c>
      <c r="B814">
        <f t="shared" ref="B814:B877" si="246">B813*(1+B$42)</f>
        <v>18.549719057604111</v>
      </c>
      <c r="C814" t="str">
        <f t="shared" si="230"/>
        <v>1.04607306734244-1481.10066127447i</v>
      </c>
      <c r="D814" t="str">
        <f t="shared" si="231"/>
        <v>3.47812499773914-857.991212950296i</v>
      </c>
      <c r="E814" t="str">
        <f t="shared" si="232"/>
        <v>162.469526788876+0.0138451446992423i</v>
      </c>
      <c r="F814" t="str">
        <f t="shared" si="233"/>
        <v>2.42492492471411-8051.71853118201i</v>
      </c>
      <c r="G814" t="str">
        <f t="shared" si="234"/>
        <v>0.999999999913061-9.32410577799316E-06i</v>
      </c>
      <c r="H814" t="str">
        <f t="shared" si="235"/>
        <v>1129.41873339169+2.68760966841111i</v>
      </c>
      <c r="I814" t="str">
        <f t="shared" si="236"/>
        <v>68.7731372372828-25653.8624042674i</v>
      </c>
      <c r="K814" t="str">
        <f t="shared" si="237"/>
        <v>0.010624874276812-0.0000364722996888477i</v>
      </c>
      <c r="L814" t="str">
        <f t="shared" si="238"/>
        <v>0.0000444444444444444-3.09520607602238i</v>
      </c>
      <c r="M814" t="e">
        <f t="shared" si="239"/>
        <v>#DIV/0!</v>
      </c>
      <c r="N814">
        <f t="shared" si="240"/>
        <v>90.040466906417763</v>
      </c>
      <c r="O814">
        <f t="shared" si="241"/>
        <v>63.411693683219845</v>
      </c>
      <c r="P814" s="3">
        <f t="shared" si="242"/>
        <v>63.411693683219845</v>
      </c>
      <c r="Q814" s="3">
        <f t="shared" si="243"/>
        <v>-89.959533093582237</v>
      </c>
      <c r="R814">
        <f t="shared" si="244"/>
        <v>90.040466906417763</v>
      </c>
      <c r="S814">
        <f t="shared" si="245"/>
        <v>1.8549719057604112E-2</v>
      </c>
      <c r="T814">
        <f t="shared" si="228"/>
        <v>63.411693683219845</v>
      </c>
    </row>
    <row r="815" spans="1:20" x14ac:dyDescent="0.25">
      <c r="A815">
        <f t="shared" si="229"/>
        <v>116.99421725954051</v>
      </c>
      <c r="B815">
        <f t="shared" si="246"/>
        <v>18.620207990023008</v>
      </c>
      <c r="C815" t="str">
        <f t="shared" si="230"/>
        <v>1.04607298936093-1475.49380815342i</v>
      </c>
      <c r="D815" t="str">
        <f t="shared" si="231"/>
        <v>3.4781249977219-854.743189505394i</v>
      </c>
      <c r="E815" t="str">
        <f t="shared" si="232"/>
        <v>162.469526711417+0.0138977568381996i</v>
      </c>
      <c r="F815" t="str">
        <f t="shared" si="233"/>
        <v>2.42492492471249-8021.2378276092i</v>
      </c>
      <c r="G815" t="str">
        <f t="shared" si="234"/>
        <v>0.999999999912399-9.35953737994333E-06i</v>
      </c>
      <c r="H815" t="str">
        <f t="shared" si="235"/>
        <v>1129.41878645454+2.69782260286458i</v>
      </c>
      <c r="I815" t="str">
        <f t="shared" si="236"/>
        <v>68.7731380024013-25556.747828355i</v>
      </c>
      <c r="K815" t="str">
        <f t="shared" si="237"/>
        <v>0.0106248733195118-0.0000366108911152286i</v>
      </c>
      <c r="L815" t="str">
        <f t="shared" si="238"/>
        <v>0.0000444444444444444-3.08348881851204i</v>
      </c>
      <c r="M815" t="e">
        <f t="shared" si="239"/>
        <v>#DIV/0!</v>
      </c>
      <c r="N815">
        <f t="shared" si="240"/>
        <v>90.040620676942169</v>
      </c>
      <c r="O815">
        <f t="shared" si="241"/>
        <v>63.378750009729913</v>
      </c>
      <c r="P815" s="3">
        <f t="shared" si="242"/>
        <v>63.378750009729913</v>
      </c>
      <c r="Q815" s="3">
        <f t="shared" si="243"/>
        <v>-89.959379323057831</v>
      </c>
      <c r="R815">
        <f t="shared" si="244"/>
        <v>90.040620676942169</v>
      </c>
      <c r="S815">
        <f t="shared" si="245"/>
        <v>1.8620207990023008E-2</v>
      </c>
      <c r="T815">
        <f t="shared" si="228"/>
        <v>63.378750009729913</v>
      </c>
    </row>
    <row r="816" spans="1:20" x14ac:dyDescent="0.25">
      <c r="A816">
        <f t="shared" si="229"/>
        <v>117.43879528512674</v>
      </c>
      <c r="B816">
        <f t="shared" si="246"/>
        <v>18.690964780385094</v>
      </c>
      <c r="C816" t="str">
        <f t="shared" si="230"/>
        <v>1.04607291078571-1469.90818050617i</v>
      </c>
      <c r="D816" t="str">
        <f t="shared" si="231"/>
        <v>3.47812499770456-851.507461828239i</v>
      </c>
      <c r="E816" t="str">
        <f t="shared" si="232"/>
        <v>162.469526633368+0.0139505689100301i</v>
      </c>
      <c r="F816" t="str">
        <f t="shared" si="233"/>
        <v>2.42492492471088-7990.87251223554i</v>
      </c>
      <c r="G816" t="str">
        <f t="shared" si="234"/>
        <v>0.999999999911732-9.39510362198085E-06i</v>
      </c>
      <c r="H816" t="str">
        <f t="shared" si="235"/>
        <v>1129.41883992144+2.70807434667166i</v>
      </c>
      <c r="I816" t="str">
        <f t="shared" si="236"/>
        <v>68.773138773346-25460.0008948406i</v>
      </c>
      <c r="K816" t="str">
        <f t="shared" si="237"/>
        <v>0.0106248723549225-0.0000367500091511249i</v>
      </c>
      <c r="L816" t="str">
        <f t="shared" si="238"/>
        <v>0.0000444444444444444-3.07181591802355i</v>
      </c>
      <c r="M816" t="e">
        <f t="shared" si="239"/>
        <v>#DIV/0!</v>
      </c>
      <c r="N816">
        <f t="shared" si="240"/>
        <v>90.040775031752005</v>
      </c>
      <c r="O816">
        <f t="shared" si="241"/>
        <v>63.345806337408312</v>
      </c>
      <c r="P816" s="3">
        <f t="shared" si="242"/>
        <v>63.345806337408312</v>
      </c>
      <c r="Q816" s="3">
        <f t="shared" si="243"/>
        <v>-89.959224968247995</v>
      </c>
      <c r="R816">
        <f t="shared" si="244"/>
        <v>90.040775031752005</v>
      </c>
      <c r="S816">
        <f t="shared" si="245"/>
        <v>1.8690964780385094E-2</v>
      </c>
      <c r="T816">
        <f t="shared" si="228"/>
        <v>63.345806337408312</v>
      </c>
    </row>
    <row r="817" spans="1:20" x14ac:dyDescent="0.25">
      <c r="A817">
        <f t="shared" si="229"/>
        <v>117.88506270721024</v>
      </c>
      <c r="B817">
        <f t="shared" si="246"/>
        <v>18.761990446550559</v>
      </c>
      <c r="C817" t="str">
        <f t="shared" si="230"/>
        <v>1.0460728316121-1464.34369798158i</v>
      </c>
      <c r="D817" t="str">
        <f t="shared" si="231"/>
        <v>3.4781249976871-848.283983371796i</v>
      </c>
      <c r="E817" t="str">
        <f t="shared" si="232"/>
        <v>162.469526554725+0.0140035816745479i</v>
      </c>
      <c r="F817" t="str">
        <f t="shared" si="233"/>
        <v>2.42492492470926-7960.62214824571i</v>
      </c>
      <c r="G817" t="str">
        <f t="shared" si="234"/>
        <v>0.99999999991106-9.43080501573804E-06i</v>
      </c>
      <c r="H817" t="str">
        <f t="shared" si="235"/>
        <v>1129.41889379546+2.71836504731028i</v>
      </c>
      <c r="I817" t="str">
        <f t="shared" si="236"/>
        <v>68.7731395501622-25363.6202119865i</v>
      </c>
      <c r="K817" t="str">
        <f t="shared" si="237"/>
        <v>0.0106248713829885-0.0000368896557972192i</v>
      </c>
      <c r="L817" t="str">
        <f t="shared" si="238"/>
        <v>0.0000444444444444444-3.06018720663832i</v>
      </c>
      <c r="M817" t="e">
        <f t="shared" si="239"/>
        <v>#DIV/0!</v>
      </c>
      <c r="N817">
        <f t="shared" si="240"/>
        <v>90.040929973067094</v>
      </c>
      <c r="O817">
        <f t="shared" si="241"/>
        <v>63.312862666263889</v>
      </c>
      <c r="P817" s="3">
        <f t="shared" si="242"/>
        <v>63.312862666263889</v>
      </c>
      <c r="Q817" s="3">
        <f t="shared" si="243"/>
        <v>-89.959070026932906</v>
      </c>
      <c r="R817">
        <f t="shared" si="244"/>
        <v>90.040929973067094</v>
      </c>
      <c r="S817">
        <f t="shared" si="245"/>
        <v>1.876199044655056E-2</v>
      </c>
      <c r="T817">
        <f t="shared" si="228"/>
        <v>63.312862666263889</v>
      </c>
    </row>
    <row r="818" spans="1:20" x14ac:dyDescent="0.25">
      <c r="A818">
        <f t="shared" si="229"/>
        <v>118.33302594549764</v>
      </c>
      <c r="B818">
        <f t="shared" si="246"/>
        <v>18.833286010247452</v>
      </c>
      <c r="C818" t="str">
        <f t="shared" si="230"/>
        <v>1.04607275183568-1458.80028053268i</v>
      </c>
      <c r="D818" t="str">
        <f t="shared" si="231"/>
        <v>3.47812499766947-845.072707765236i</v>
      </c>
      <c r="E818" t="str">
        <f t="shared" si="232"/>
        <v>162.469526475483+0.0140567958944671i</v>
      </c>
      <c r="F818" t="str">
        <f t="shared" si="233"/>
        <v>2.4249249247076-7930.48630047799i</v>
      </c>
      <c r="G818" t="str">
        <f t="shared" si="234"/>
        <v>0.999999999910383-9.46664207479144E-06i</v>
      </c>
      <c r="H818" t="str">
        <f t="shared" si="235"/>
        <v>1129.41894807971+2.72869485281865i</v>
      </c>
      <c r="I818" t="str">
        <f t="shared" si="236"/>
        <v>68.773140332892-25267.6043933244i</v>
      </c>
      <c r="K818" t="str">
        <f t="shared" si="237"/>
        <v>0.010624870403654-0.0000370298330617912i</v>
      </c>
      <c r="L818" t="str">
        <f t="shared" si="238"/>
        <v>0.0000444444444444444-3.04860251707344i</v>
      </c>
      <c r="M818" t="e">
        <f t="shared" si="239"/>
        <v>#DIV/0!</v>
      </c>
      <c r="N818">
        <f t="shared" si="240"/>
        <v>90.041085503115596</v>
      </c>
      <c r="O818">
        <f t="shared" si="241"/>
        <v>63.279918996305497</v>
      </c>
      <c r="P818" s="3">
        <f t="shared" si="242"/>
        <v>63.279918996305497</v>
      </c>
      <c r="Q818" s="3">
        <f t="shared" si="243"/>
        <v>-89.958914496884404</v>
      </c>
      <c r="R818">
        <f t="shared" si="244"/>
        <v>90.041085503115596</v>
      </c>
      <c r="S818">
        <f t="shared" si="245"/>
        <v>1.8833286010247453E-2</v>
      </c>
      <c r="T818">
        <f t="shared" si="228"/>
        <v>63.279918996305497</v>
      </c>
    </row>
    <row r="819" spans="1:20" x14ac:dyDescent="0.25">
      <c r="A819">
        <f t="shared" si="229"/>
        <v>118.78269144409053</v>
      </c>
      <c r="B819">
        <f t="shared" si="246"/>
        <v>18.904852497086392</v>
      </c>
      <c r="C819" t="str">
        <f t="shared" si="230"/>
        <v>1.04607267145183-1453.27784841558i</v>
      </c>
      <c r="D819" t="str">
        <f t="shared" si="231"/>
        <v>3.47812499765172-841.873588813291i</v>
      </c>
      <c r="E819" t="str">
        <f t="shared" si="232"/>
        <v>162.469526395638+0.014110212335399i</v>
      </c>
      <c r="F819" t="str">
        <f t="shared" si="233"/>
        <v>2.42492492470594-7900.46453541819i</v>
      </c>
      <c r="G819" t="str">
        <f t="shared" si="234"/>
        <v>0.9999999999097-9.50261531466916E-06i</v>
      </c>
      <c r="H819" t="str">
        <f t="shared" si="235"/>
        <v>1129.4190027773+2.73906391179771i</v>
      </c>
      <c r="I819" t="str">
        <f t="shared" si="236"/>
        <v>68.7731411215824-25171.9520576345i</v>
      </c>
      <c r="K819" t="str">
        <f t="shared" si="237"/>
        <v>0.0106248694168626-0.0000371705429607476i</v>
      </c>
      <c r="L819" t="str">
        <f t="shared" si="238"/>
        <v>0.0000444444444444444-3.03706168267926i</v>
      </c>
      <c r="M819" t="e">
        <f t="shared" si="239"/>
        <v>#DIV/0!</v>
      </c>
      <c r="N819">
        <f t="shared" si="240"/>
        <v>90.041241624134258</v>
      </c>
      <c r="O819">
        <f t="shared" si="241"/>
        <v>63.246975327542323</v>
      </c>
      <c r="P819" s="3">
        <f t="shared" si="242"/>
        <v>63.246975327542323</v>
      </c>
      <c r="Q819" s="3">
        <f t="shared" si="243"/>
        <v>-89.958758375865742</v>
      </c>
      <c r="R819">
        <f t="shared" si="244"/>
        <v>90.041241624134258</v>
      </c>
      <c r="S819">
        <f t="shared" si="245"/>
        <v>1.8904852497086393E-2</v>
      </c>
      <c r="T819">
        <f t="shared" si="228"/>
        <v>63.246975327542323</v>
      </c>
    </row>
    <row r="820" spans="1:20" x14ac:dyDescent="0.25">
      <c r="A820">
        <f t="shared" si="229"/>
        <v>119.23406567157807</v>
      </c>
      <c r="B820">
        <f t="shared" si="246"/>
        <v>18.97669093657532</v>
      </c>
      <c r="C820" t="str">
        <f t="shared" si="230"/>
        <v>1.04607259045591-1447.77632218821i</v>
      </c>
      <c r="D820" t="str">
        <f t="shared" si="231"/>
        <v>3.47812499763385-838.686580495564i</v>
      </c>
      <c r="E820" t="str">
        <f t="shared" si="232"/>
        <v>162.469526315184+0.0141638317658607i</v>
      </c>
      <c r="F820" t="str">
        <f t="shared" si="233"/>
        <v>2.42492492470429-7870.55642119316i</v>
      </c>
      <c r="G820" t="str">
        <f t="shared" si="234"/>
        <v>0.999999999909013-9.53872525285835E-06i</v>
      </c>
      <c r="H820" t="str">
        <f t="shared" si="235"/>
        <v>1129.41905789139+2.74947237341302i</v>
      </c>
      <c r="I820" t="str">
        <f t="shared" si="236"/>
        <v>68.7731419162786-25076.6618289261i</v>
      </c>
      <c r="K820" t="str">
        <f t="shared" si="237"/>
        <v>0.0106248684225575-0.0000373117875176501i</v>
      </c>
      <c r="L820" t="str">
        <f t="shared" si="238"/>
        <v>0.0000444444444444444-3.025564537437i</v>
      </c>
      <c r="M820" t="e">
        <f t="shared" si="239"/>
        <v>#DIV/0!</v>
      </c>
      <c r="N820">
        <f t="shared" si="240"/>
        <v>90.041398338368225</v>
      </c>
      <c r="O820">
        <f t="shared" si="241"/>
        <v>63.214031659983299</v>
      </c>
      <c r="P820" s="3">
        <f t="shared" si="242"/>
        <v>63.214031659983299</v>
      </c>
      <c r="Q820" s="3">
        <f t="shared" si="243"/>
        <v>-89.958601661631775</v>
      </c>
      <c r="R820">
        <f t="shared" si="244"/>
        <v>90.041398338368225</v>
      </c>
      <c r="S820">
        <f t="shared" si="245"/>
        <v>1.8976690936575322E-2</v>
      </c>
      <c r="T820">
        <f t="shared" si="228"/>
        <v>63.214031659983299</v>
      </c>
    </row>
    <row r="821" spans="1:20" x14ac:dyDescent="0.25">
      <c r="A821">
        <f t="shared" si="229"/>
        <v>119.68715512113008</v>
      </c>
      <c r="B821">
        <f t="shared" si="246"/>
        <v>19.048802362134307</v>
      </c>
      <c r="C821" t="str">
        <f t="shared" si="230"/>
        <v>1.04607250884324-1442.2956227093i</v>
      </c>
      <c r="D821" t="str">
        <f t="shared" si="231"/>
        <v>3.47812499761583-835.511636965861i</v>
      </c>
      <c r="E821" t="str">
        <f t="shared" si="232"/>
        <v>162.469526234119+0.0142176549572946i</v>
      </c>
      <c r="F821" t="str">
        <f t="shared" si="233"/>
        <v>2.42492492470262-7840.76152756454i</v>
      </c>
      <c r="G821" t="str">
        <f t="shared" si="234"/>
        <v>0.99999999990832-9.57497240881258E-06i</v>
      </c>
      <c r="H821" t="str">
        <f t="shared" si="235"/>
        <v>1129.41911342515+2.75992038739705i</v>
      </c>
      <c r="I821" t="str">
        <f t="shared" si="236"/>
        <v>68.7731427170258-24981.7323364169i</v>
      </c>
      <c r="K821" t="str">
        <f t="shared" si="237"/>
        <v>0.0106248674206815-0.0000374535687637452i</v>
      </c>
      <c r="L821" t="str">
        <f t="shared" si="238"/>
        <v>0.0000444444444444444-3.01411091595636i</v>
      </c>
      <c r="M821" t="e">
        <f t="shared" si="239"/>
        <v>#DIV/0!</v>
      </c>
      <c r="N821">
        <f t="shared" si="240"/>
        <v>90.041555648071224</v>
      </c>
      <c r="O821">
        <f t="shared" si="241"/>
        <v>63.181087993637789</v>
      </c>
      <c r="P821" s="3">
        <f t="shared" si="242"/>
        <v>63.181087993637789</v>
      </c>
      <c r="Q821" s="3">
        <f t="shared" si="243"/>
        <v>-89.958444351928776</v>
      </c>
      <c r="R821">
        <f t="shared" si="244"/>
        <v>90.041555648071224</v>
      </c>
      <c r="S821">
        <f t="shared" si="245"/>
        <v>1.9048802362134305E-2</v>
      </c>
      <c r="T821">
        <f t="shared" si="228"/>
        <v>63.181087993637789</v>
      </c>
    </row>
    <row r="822" spans="1:20" x14ac:dyDescent="0.25">
      <c r="A822">
        <f t="shared" si="229"/>
        <v>120.14196631059036</v>
      </c>
      <c r="B822">
        <f t="shared" si="246"/>
        <v>19.121187811110417</v>
      </c>
      <c r="C822" t="str">
        <f t="shared" si="230"/>
        <v>1.0460724266092-1436.83567113713i</v>
      </c>
      <c r="D822" t="str">
        <f t="shared" si="231"/>
        <v>3.47812499759769-832.348712551559i</v>
      </c>
      <c r="E822" t="str">
        <f t="shared" si="232"/>
        <v>162.469526152436+0.0142716826840715i</v>
      </c>
      <c r="F822" t="str">
        <f t="shared" si="233"/>
        <v>2.42492492470092-7811.07942592285i</v>
      </c>
      <c r="G822" t="str">
        <f t="shared" si="234"/>
        <v>0.999999999907622-9.61135730395935E-06i</v>
      </c>
      <c r="H822" t="str">
        <f t="shared" si="235"/>
        <v>1129.41916938177+2.77040810405122i</v>
      </c>
      <c r="I822" t="str">
        <f t="shared" si="236"/>
        <v>68.7731435238699-24887.1622145145i</v>
      </c>
      <c r="K822" t="str">
        <f t="shared" si="237"/>
        <v>0.010624866411177-0.0000375958887379924i</v>
      </c>
      <c r="L822" t="str">
        <f t="shared" si="238"/>
        <v>0.0000444444444444444-3.00270065347317i</v>
      </c>
      <c r="M822" t="e">
        <f t="shared" si="239"/>
        <v>#DIV/0!</v>
      </c>
      <c r="N822">
        <f t="shared" si="240"/>
        <v>90.04171355550551</v>
      </c>
      <c r="O822">
        <f t="shared" si="241"/>
        <v>63.148144328514924</v>
      </c>
      <c r="P822" s="3">
        <f t="shared" si="242"/>
        <v>63.148144328514924</v>
      </c>
      <c r="Q822" s="3">
        <f t="shared" si="243"/>
        <v>-89.95828644449449</v>
      </c>
      <c r="R822">
        <f t="shared" si="244"/>
        <v>90.04171355550551</v>
      </c>
      <c r="S822">
        <f t="shared" si="245"/>
        <v>1.9121187811110416E-2</v>
      </c>
      <c r="T822">
        <f t="shared" si="228"/>
        <v>63.148144328514924</v>
      </c>
    </row>
    <row r="823" spans="1:20" x14ac:dyDescent="0.25">
      <c r="A823">
        <f t="shared" si="229"/>
        <v>120.59850578257061</v>
      </c>
      <c r="B823">
        <f t="shared" si="246"/>
        <v>19.193848324792636</v>
      </c>
      <c r="C823" t="str">
        <f t="shared" si="230"/>
        <v>1.04607234374895-1431.39638892844i</v>
      </c>
      <c r="D823" t="str">
        <f t="shared" si="231"/>
        <v>3.47812499757938-829.197761752919i</v>
      </c>
      <c r="E823" t="str">
        <f t="shared" si="232"/>
        <v>162.469526070131+0.0143259157235122i</v>
      </c>
      <c r="F823" t="str">
        <f t="shared" si="233"/>
        <v>2.4249249246992-7781.509689281i</v>
      </c>
      <c r="G823" t="str">
        <f t="shared" si="234"/>
        <v>0.999999999906918-9.64788046170761E-06i</v>
      </c>
      <c r="H823" t="str">
        <f t="shared" si="235"/>
        <v>1129.41922576447+2.78093567424823i</v>
      </c>
      <c r="I823" t="str">
        <f t="shared" si="236"/>
        <v>68.7731443368582-24792.9501027955i</v>
      </c>
      <c r="K823" t="str">
        <f t="shared" si="237"/>
        <v>0.0106248653939858-0.0000377387494870945i</v>
      </c>
      <c r="L823" t="str">
        <f t="shared" si="238"/>
        <v>0.0000444444444444444-2.99133358584694i</v>
      </c>
      <c r="M823" t="e">
        <f t="shared" si="239"/>
        <v>#DIV/0!</v>
      </c>
      <c r="N823">
        <f t="shared" si="240"/>
        <v>90.041872062941962</v>
      </c>
      <c r="O823">
        <f t="shared" si="241"/>
        <v>63.11520066462387</v>
      </c>
      <c r="P823" s="3">
        <f t="shared" si="242"/>
        <v>63.11520066462387</v>
      </c>
      <c r="Q823" s="3">
        <f t="shared" si="243"/>
        <v>-89.958127937058038</v>
      </c>
      <c r="R823">
        <f t="shared" si="244"/>
        <v>90.041872062941962</v>
      </c>
      <c r="S823">
        <f t="shared" si="245"/>
        <v>1.9193848324792637E-2</v>
      </c>
      <c r="T823">
        <f t="shared" si="228"/>
        <v>63.11520066462387</v>
      </c>
    </row>
    <row r="824" spans="1:20" x14ac:dyDescent="0.25">
      <c r="A824">
        <f t="shared" si="229"/>
        <v>121.05678010454439</v>
      </c>
      <c r="B824">
        <f t="shared" si="246"/>
        <v>19.266784948426849</v>
      </c>
      <c r="C824" t="str">
        <f t="shared" si="230"/>
        <v>1.04607226025778-1425.97769783738i</v>
      </c>
      <c r="D824" t="str">
        <f t="shared" si="231"/>
        <v>3.47812499756096-826.058739242475i</v>
      </c>
      <c r="E824" t="str">
        <f t="shared" si="232"/>
        <v>162.469525987199+0.0143803548558857i</v>
      </c>
      <c r="F824" t="str">
        <f t="shared" si="233"/>
        <v>2.4249249246975-7752.05189226857i</v>
      </c>
      <c r="G824" t="str">
        <f t="shared" si="234"/>
        <v>0.99999999990621-9.68454240745523E-06i</v>
      </c>
      <c r="H824" t="str">
        <f t="shared" si="235"/>
        <v>1129.4192825765+2.79150324943398i</v>
      </c>
      <c r="I824" t="str">
        <f t="shared" si="236"/>
        <v>68.7731451560372-24699.0946459879i</v>
      </c>
      <c r="K824" t="str">
        <f t="shared" si="237"/>
        <v>0.0106248643690495-0.0000378821530655262i</v>
      </c>
      <c r="L824" t="str">
        <f t="shared" si="238"/>
        <v>0.0000444444444444444-2.98000954955862i</v>
      </c>
      <c r="M824" t="e">
        <f t="shared" si="239"/>
        <v>#DIV/0!</v>
      </c>
      <c r="N824">
        <f t="shared" si="240"/>
        <v>90.042031172660046</v>
      </c>
      <c r="O824">
        <f t="shared" si="241"/>
        <v>63.08225700197432</v>
      </c>
      <c r="P824" s="3">
        <f t="shared" si="242"/>
        <v>63.08225700197432</v>
      </c>
      <c r="Q824" s="3">
        <f t="shared" si="243"/>
        <v>-89.957968827339954</v>
      </c>
      <c r="R824">
        <f t="shared" si="244"/>
        <v>90.042031172660046</v>
      </c>
      <c r="S824">
        <f t="shared" si="245"/>
        <v>1.926678494842685E-2</v>
      </c>
      <c r="T824">
        <f t="shared" si="228"/>
        <v>63.08225700197432</v>
      </c>
    </row>
    <row r="825" spans="1:20" x14ac:dyDescent="0.25">
      <c r="A825">
        <f t="shared" si="229"/>
        <v>121.51679586894164</v>
      </c>
      <c r="B825">
        <f t="shared" si="246"/>
        <v>19.339998731230871</v>
      </c>
      <c r="C825" t="str">
        <f t="shared" si="230"/>
        <v>1.04607217613099-1420.57951991422i</v>
      </c>
      <c r="D825" t="str">
        <f t="shared" si="231"/>
        <v>3.47812499754238-822.931599864312i</v>
      </c>
      <c r="E825" t="str">
        <f t="shared" si="232"/>
        <v>162.469525903636+0.0144350008644325i</v>
      </c>
      <c r="F825" t="str">
        <f t="shared" si="233"/>
        <v>2.42492492469576-7722.70561112507i</v>
      </c>
      <c r="G825" t="str">
        <f t="shared" si="234"/>
        <v>0.999999999905495-9.72134366859662E-06i</v>
      </c>
      <c r="H825" t="str">
        <f t="shared" si="235"/>
        <v>1129.41933982113+2.80211098162997i</v>
      </c>
      <c r="I825" t="str">
        <f t="shared" si="236"/>
        <v>68.7731459814525-24605.5944939487i</v>
      </c>
      <c r="K825" t="str">
        <f t="shared" si="237"/>
        <v>0.0106248633363091-0.0000380261015355635i</v>
      </c>
      <c r="L825" t="str">
        <f t="shared" si="238"/>
        <v>0.0000444444444444444-2.96872838170814i</v>
      </c>
      <c r="M825" t="e">
        <f t="shared" si="239"/>
        <v>#DIV/0!</v>
      </c>
      <c r="N825">
        <f t="shared" si="240"/>
        <v>90.042190886947893</v>
      </c>
      <c r="O825">
        <f t="shared" si="241"/>
        <v>63.049313340575466</v>
      </c>
      <c r="P825" s="3">
        <f t="shared" si="242"/>
        <v>63.049313340575466</v>
      </c>
      <c r="Q825" s="3">
        <f t="shared" si="243"/>
        <v>-89.957809113052107</v>
      </c>
      <c r="R825">
        <f t="shared" si="244"/>
        <v>90.042190886947893</v>
      </c>
      <c r="S825">
        <f t="shared" si="245"/>
        <v>1.9339998731230872E-2</v>
      </c>
      <c r="T825">
        <f t="shared" si="228"/>
        <v>63.049313340575466</v>
      </c>
    </row>
    <row r="826" spans="1:20" x14ac:dyDescent="0.25">
      <c r="A826">
        <f t="shared" si="229"/>
        <v>121.97855969324362</v>
      </c>
      <c r="B826">
        <f t="shared" si="246"/>
        <v>19.413490726409549</v>
      </c>
      <c r="C826" t="str">
        <f t="shared" si="230"/>
        <v>1.04607209136356-1415.20177750439i</v>
      </c>
      <c r="D826" t="str">
        <f t="shared" si="231"/>
        <v>3.47812499752366-819.816298633496i</v>
      </c>
      <c r="E826" t="str">
        <f t="shared" si="232"/>
        <v>162.469525819437+0.0144898545353607i</v>
      </c>
      <c r="F826" t="str">
        <f t="shared" si="233"/>
        <v>2.42492492469401-7693.47042369453i</v>
      </c>
      <c r="G826" t="str">
        <f t="shared" si="234"/>
        <v>0.999999999904776-9.75828477453027E-06i</v>
      </c>
      <c r="H826" t="str">
        <f t="shared" si="235"/>
        <v>1129.41939750164+2.81275902343542i</v>
      </c>
      <c r="I826" t="str">
        <f t="shared" si="236"/>
        <v>68.7731468131528-24512.448301647i</v>
      </c>
      <c r="K826" t="str">
        <f t="shared" si="237"/>
        <v>0.0106248622957052-0.0000381705969673146i</v>
      </c>
      <c r="L826" t="str">
        <f t="shared" si="238"/>
        <v>0.0000444444444444444-2.95748992001209i</v>
      </c>
      <c r="M826" t="e">
        <f t="shared" si="239"/>
        <v>#DIV/0!</v>
      </c>
      <c r="N826">
        <f t="shared" si="240"/>
        <v>90.042351208102346</v>
      </c>
      <c r="O826">
        <f t="shared" si="241"/>
        <v>63.016369680437052</v>
      </c>
      <c r="P826" s="3">
        <f t="shared" si="242"/>
        <v>63.016369680437052</v>
      </c>
      <c r="Q826" s="3">
        <f t="shared" si="243"/>
        <v>-89.957648791897654</v>
      </c>
      <c r="R826">
        <f t="shared" si="244"/>
        <v>90.042351208102346</v>
      </c>
      <c r="S826">
        <f t="shared" si="245"/>
        <v>1.9413490726409549E-2</v>
      </c>
      <c r="T826">
        <f t="shared" si="228"/>
        <v>63.016369680437052</v>
      </c>
    </row>
    <row r="827" spans="1:20" x14ac:dyDescent="0.25">
      <c r="A827">
        <f t="shared" si="229"/>
        <v>122.44207822007796</v>
      </c>
      <c r="B827">
        <f t="shared" si="246"/>
        <v>19.487261991169905</v>
      </c>
      <c r="C827" t="str">
        <f t="shared" si="230"/>
        <v>1.04607200595074-1409.84439324724i</v>
      </c>
      <c r="D827" t="str">
        <f t="shared" si="231"/>
        <v>3.47812499750482-816.712790735371i</v>
      </c>
      <c r="E827" t="str">
        <f t="shared" si="232"/>
        <v>162.469525734596+0.0145449166578834i</v>
      </c>
      <c r="F827" t="str">
        <f t="shared" si="233"/>
        <v>2.42492492469226-7664.34590941893i</v>
      </c>
      <c r="G827" t="str">
        <f t="shared" si="234"/>
        <v>0.999999999904051-9.79536625666638E-06i</v>
      </c>
      <c r="H827" t="str">
        <f t="shared" si="235"/>
        <v>1129.41945562135+2.82344752802947i</v>
      </c>
      <c r="I827" t="str">
        <f t="shared" si="236"/>
        <v>68.7731476511864-24419.6547291435i</v>
      </c>
      <c r="K827" t="str">
        <f t="shared" si="237"/>
        <v>0.0106248612471779-0.0000383156414387478i</v>
      </c>
      <c r="L827" t="str">
        <f t="shared" si="238"/>
        <v>0.0000444444444444444-2.94629400280144i</v>
      </c>
      <c r="M827" t="e">
        <f t="shared" si="239"/>
        <v>#DIV/0!</v>
      </c>
      <c r="N827">
        <f t="shared" si="240"/>
        <v>90.042512138428947</v>
      </c>
      <c r="O827">
        <f t="shared" si="241"/>
        <v>62.983426021568533</v>
      </c>
      <c r="P827" s="3">
        <f t="shared" si="242"/>
        <v>62.983426021568533</v>
      </c>
      <c r="Q827" s="3">
        <f t="shared" si="243"/>
        <v>-89.957487861571053</v>
      </c>
      <c r="R827">
        <f t="shared" si="244"/>
        <v>90.042512138428947</v>
      </c>
      <c r="S827">
        <f t="shared" si="245"/>
        <v>1.9487261991169905E-2</v>
      </c>
      <c r="T827">
        <f t="shared" si="228"/>
        <v>62.983426021568533</v>
      </c>
    </row>
    <row r="828" spans="1:20" x14ac:dyDescent="0.25">
      <c r="A828">
        <f t="shared" si="229"/>
        <v>122.90735811731425</v>
      </c>
      <c r="B828">
        <f t="shared" si="246"/>
        <v>19.56131358673635</v>
      </c>
      <c r="C828" t="str">
        <f t="shared" si="230"/>
        <v>1.0460719198875-1404.50729007499i</v>
      </c>
      <c r="D828" t="str">
        <f t="shared" si="231"/>
        <v>3.47812499748582-813.62103152493i</v>
      </c>
      <c r="E828" t="str">
        <f t="shared" si="232"/>
        <v>162.46952564911+0.0146001880241957i</v>
      </c>
      <c r="F828" t="str">
        <f t="shared" si="233"/>
        <v>2.42492492469048-7635.33164933236i</v>
      </c>
      <c r="G828" t="str">
        <f t="shared" si="234"/>
        <v>0.99999999990332-9.83258864843453E-06i</v>
      </c>
      <c r="H828" t="str">
        <f t="shared" si="235"/>
        <v>1129.41951418363+2.83417664917335i</v>
      </c>
      <c r="I828" t="str">
        <f t="shared" si="236"/>
        <v>68.7731484956017-24327.2124415721i</v>
      </c>
      <c r="K828" t="str">
        <f t="shared" si="237"/>
        <v>0.0106248601906668-0.0000384612370357221i</v>
      </c>
      <c r="L828" t="str">
        <f t="shared" si="238"/>
        <v>0.0000444444444444444-2.93514046901917i</v>
      </c>
      <c r="M828" t="e">
        <f t="shared" si="239"/>
        <v>#DIV/0!</v>
      </c>
      <c r="N828">
        <f t="shared" si="240"/>
        <v>90.04267368024199</v>
      </c>
      <c r="O828">
        <f t="shared" si="241"/>
        <v>62.950482363979532</v>
      </c>
      <c r="P828" s="3">
        <f t="shared" si="242"/>
        <v>62.950482363979532</v>
      </c>
      <c r="Q828" s="3">
        <f t="shared" si="243"/>
        <v>-89.95732631975801</v>
      </c>
      <c r="R828">
        <f t="shared" si="244"/>
        <v>90.04267368024199</v>
      </c>
      <c r="S828">
        <f t="shared" si="245"/>
        <v>1.9561313586736351E-2</v>
      </c>
      <c r="T828">
        <f t="shared" si="228"/>
        <v>62.950482363979532</v>
      </c>
    </row>
    <row r="829" spans="1:20" x14ac:dyDescent="0.25">
      <c r="A829">
        <f t="shared" si="229"/>
        <v>123.37440607816005</v>
      </c>
      <c r="B829">
        <f t="shared" si="246"/>
        <v>19.63564657836595</v>
      </c>
      <c r="C829" t="str">
        <f t="shared" si="230"/>
        <v>1.04607183316901-1399.19039121163i</v>
      </c>
      <c r="D829" t="str">
        <f t="shared" si="231"/>
        <v>3.47812499746667-810.540976526177i</v>
      </c>
      <c r="E829" t="str">
        <f t="shared" si="232"/>
        <v>162.469525562972+0.0146556694295189i</v>
      </c>
      <c r="F829" t="str">
        <f t="shared" si="233"/>
        <v>2.4249249246887-7606.42722605489i</v>
      </c>
      <c r="G829" t="str">
        <f t="shared" si="234"/>
        <v>0.999999999902584-9.86995248529131E-06i</v>
      </c>
      <c r="H829" t="str">
        <f t="shared" si="235"/>
        <v>1129.41957319183+2.84494654121257i</v>
      </c>
      <c r="I829" t="str">
        <f t="shared" si="236"/>
        <v>68.7731493464459-24235.1201091187i</v>
      </c>
      <c r="K829" t="str">
        <f t="shared" si="237"/>
        <v>0.0106248591261112-0.0000386073858520174i</v>
      </c>
      <c r="L829" t="str">
        <f t="shared" si="238"/>
        <v>0.0000444444444444444-2.92402915821794i</v>
      </c>
      <c r="M829" t="e">
        <f t="shared" si="239"/>
        <v>#DIV/0!</v>
      </c>
      <c r="N829">
        <f t="shared" si="240"/>
        <v>90.042835835864551</v>
      </c>
      <c r="O829">
        <f t="shared" si="241"/>
        <v>62.917538707679853</v>
      </c>
      <c r="P829" s="3">
        <f t="shared" si="242"/>
        <v>62.917538707679853</v>
      </c>
      <c r="Q829" s="3">
        <f t="shared" si="243"/>
        <v>-89.957164164135449</v>
      </c>
      <c r="R829">
        <f t="shared" si="244"/>
        <v>90.042835835864551</v>
      </c>
      <c r="S829">
        <f t="shared" si="245"/>
        <v>1.9635646578365949E-2</v>
      </c>
      <c r="T829">
        <f t="shared" si="228"/>
        <v>62.917538707679853</v>
      </c>
    </row>
    <row r="830" spans="1:20" x14ac:dyDescent="0.25">
      <c r="A830">
        <f t="shared" si="229"/>
        <v>123.84322882125706</v>
      </c>
      <c r="B830">
        <f t="shared" si="246"/>
        <v>19.710262035363741</v>
      </c>
      <c r="C830" t="str">
        <f t="shared" si="230"/>
        <v>1.0460717457902-1393.89362017179i</v>
      </c>
      <c r="D830" t="str">
        <f t="shared" si="231"/>
        <v>3.47812499744739-807.472581431491i</v>
      </c>
      <c r="E830" t="str">
        <f t="shared" si="232"/>
        <v>162.469525476179+0.0147113616720846i</v>
      </c>
      <c r="F830" t="str">
        <f t="shared" si="233"/>
        <v>2.4249249246869-7577.63222378674i</v>
      </c>
      <c r="G830" t="str">
        <f t="shared" si="234"/>
        <v>0.999999999901842-9.90745830472808E-06i</v>
      </c>
      <c r="H830" t="str">
        <f t="shared" si="235"/>
        <v>1129.41963264934+2.85575735907927i</v>
      </c>
      <c r="I830" t="str">
        <f t="shared" si="236"/>
        <v>68.7731502037695-24143.3764070044i</v>
      </c>
      <c r="K830" t="str">
        <f t="shared" si="237"/>
        <v>0.0106248580534498-0.0000387540899893644i</v>
      </c>
      <c r="L830" t="str">
        <f t="shared" si="238"/>
        <v>0.0000444444444444444-2.91295991055782i</v>
      </c>
      <c r="M830" t="e">
        <f t="shared" si="239"/>
        <v>#DIV/0!</v>
      </c>
      <c r="N830">
        <f t="shared" si="240"/>
        <v>90.042998607628576</v>
      </c>
      <c r="O830">
        <f t="shared" si="241"/>
        <v>62.884595052679359</v>
      </c>
      <c r="P830" s="3">
        <f t="shared" si="242"/>
        <v>62.884595052679359</v>
      </c>
      <c r="Q830" s="3">
        <f t="shared" si="243"/>
        <v>-89.957001392371424</v>
      </c>
      <c r="R830">
        <f t="shared" si="244"/>
        <v>90.042998607628576</v>
      </c>
      <c r="S830">
        <f t="shared" si="245"/>
        <v>1.9710262035363739E-2</v>
      </c>
      <c r="T830">
        <f t="shared" si="228"/>
        <v>62.884595052679359</v>
      </c>
    </row>
    <row r="831" spans="1:20" x14ac:dyDescent="0.25">
      <c r="A831">
        <f t="shared" si="229"/>
        <v>124.31383309077785</v>
      </c>
      <c r="B831">
        <f t="shared" si="246"/>
        <v>19.785161031098124</v>
      </c>
      <c r="C831" t="str">
        <f t="shared" si="230"/>
        <v>1.04607165774606-1388.61690075963i</v>
      </c>
      <c r="D831" t="str">
        <f t="shared" si="231"/>
        <v>3.47812499742795-804.415802100976i</v>
      </c>
      <c r="E831" t="str">
        <f t="shared" si="232"/>
        <v>162.469525388726+0.014767265553168i</v>
      </c>
      <c r="F831" t="str">
        <f t="shared" si="233"/>
        <v>2.42492492468508-7548.94622830212i</v>
      </c>
      <c r="G831" t="str">
        <f t="shared" si="234"/>
        <v>0.999999999901095-9.94510664627861E-06i</v>
      </c>
      <c r="H831" t="str">
        <f t="shared" si="235"/>
        <v>1129.4196925596+2.86660925829428i</v>
      </c>
      <c r="I831" t="str">
        <f t="shared" si="236"/>
        <v>68.7731510676209-24051.9800154654i</v>
      </c>
      <c r="K831" t="str">
        <f t="shared" si="237"/>
        <v>0.0106248569726209-0.0000389013515574744i</v>
      </c>
      <c r="L831" t="str">
        <f t="shared" si="238"/>
        <v>0.0000444444444444444-2.90193256680397i</v>
      </c>
      <c r="M831" t="e">
        <f t="shared" si="239"/>
        <v>#DIV/0!</v>
      </c>
      <c r="N831">
        <f t="shared" si="240"/>
        <v>90.043161997874805</v>
      </c>
      <c r="O831">
        <f t="shared" si="241"/>
        <v>62.851651398987855</v>
      </c>
      <c r="P831" s="3">
        <f t="shared" si="242"/>
        <v>62.851651398987855</v>
      </c>
      <c r="Q831" s="3">
        <f t="shared" si="243"/>
        <v>-89.956838002125195</v>
      </c>
      <c r="R831">
        <f t="shared" si="244"/>
        <v>90.043161997874805</v>
      </c>
      <c r="S831">
        <f t="shared" si="245"/>
        <v>1.9785161031098123E-2</v>
      </c>
      <c r="T831">
        <f t="shared" si="228"/>
        <v>62.851651398987855</v>
      </c>
    </row>
    <row r="832" spans="1:20" x14ac:dyDescent="0.25">
      <c r="A832">
        <f t="shared" si="229"/>
        <v>124.7862256565228</v>
      </c>
      <c r="B832">
        <f t="shared" si="246"/>
        <v>19.860344643016298</v>
      </c>
      <c r="C832" t="str">
        <f t="shared" si="230"/>
        <v>1.04607156903156-1383.36015706778i</v>
      </c>
      <c r="D832" t="str">
        <f t="shared" si="231"/>
        <v>3.47812499740836-801.370594561836i</v>
      </c>
      <c r="E832" t="str">
        <f t="shared" si="232"/>
        <v>162.469525300605+0.0148233818770883i</v>
      </c>
      <c r="F832" t="str">
        <f t="shared" si="233"/>
        <v>2.42492492468326-7520.36882694336i</v>
      </c>
      <c r="G832" t="str">
        <f t="shared" si="234"/>
        <v>0.999999999900342-9.98289805152694E-06i</v>
      </c>
      <c r="H832" t="str">
        <f t="shared" si="235"/>
        <v>1129.41975292604+2.87750239496944i</v>
      </c>
      <c r="I832" t="str">
        <f t="shared" si="236"/>
        <v>68.7731519380491-23960.9296197338i</v>
      </c>
      <c r="K832" t="str">
        <f t="shared" si="237"/>
        <v>0.0106248558835624-0.0000390491726740698i</v>
      </c>
      <c r="L832" t="str">
        <f t="shared" si="238"/>
        <v>0.0000444444444444444-2.89094696832433i</v>
      </c>
      <c r="M832" t="e">
        <f t="shared" si="239"/>
        <v>#DIV/0!</v>
      </c>
      <c r="N832">
        <f t="shared" si="240"/>
        <v>90.043326008952917</v>
      </c>
      <c r="O832">
        <f t="shared" si="241"/>
        <v>62.818707746615388</v>
      </c>
      <c r="P832" s="3">
        <f t="shared" si="242"/>
        <v>62.818707746615388</v>
      </c>
      <c r="Q832" s="3">
        <f t="shared" si="243"/>
        <v>-89.956673991047083</v>
      </c>
      <c r="R832">
        <f t="shared" si="244"/>
        <v>90.043326008952917</v>
      </c>
      <c r="S832">
        <f t="shared" si="245"/>
        <v>1.9860344643016298E-2</v>
      </c>
      <c r="T832">
        <f t="shared" si="228"/>
        <v>62.818707746615388</v>
      </c>
    </row>
    <row r="833" spans="1:20" x14ac:dyDescent="0.25">
      <c r="A833">
        <f t="shared" si="229"/>
        <v>125.2604133140176</v>
      </c>
      <c r="B833">
        <f t="shared" si="246"/>
        <v>19.93581395265976</v>
      </c>
      <c r="C833" t="str">
        <f t="shared" si="230"/>
        <v>1.04607147964157-1378.12331347621i</v>
      </c>
      <c r="D833" t="str">
        <f t="shared" si="231"/>
        <v>3.47812499738862-798.336915007738i</v>
      </c>
      <c r="E833" t="str">
        <f t="shared" si="232"/>
        <v>162.469525211814+0.0148797114512184i</v>
      </c>
      <c r="F833" t="str">
        <f t="shared" si="233"/>
        <v>2.42492492468141-7491.89960861494i</v>
      </c>
      <c r="G833" t="str">
        <f t="shared" si="234"/>
        <v>0.999999999899583-0.0000100208330641151i</v>
      </c>
      <c r="H833" t="str">
        <f t="shared" si="235"/>
        <v>1129.41981375214+2.88843692580994i</v>
      </c>
      <c r="I833" t="str">
        <f t="shared" si="236"/>
        <v>68.7731528151054-23870.2239100191i</v>
      </c>
      <c r="K833" t="str">
        <f t="shared" si="237"/>
        <v>0.0106248547862115-0.0000391975554649143i</v>
      </c>
      <c r="L833" t="str">
        <f t="shared" si="238"/>
        <v>0.0000444444444444444-2.8800029570874i</v>
      </c>
      <c r="M833" t="e">
        <f t="shared" si="239"/>
        <v>#DIV/0!</v>
      </c>
      <c r="N833">
        <f t="shared" si="240"/>
        <v>90.043490643221446</v>
      </c>
      <c r="O833">
        <f t="shared" si="241"/>
        <v>62.785764095571963</v>
      </c>
      <c r="P833" s="3">
        <f t="shared" si="242"/>
        <v>62.785764095571963</v>
      </c>
      <c r="Q833" s="3">
        <f t="shared" si="243"/>
        <v>-89.956509356778554</v>
      </c>
      <c r="R833">
        <f t="shared" si="244"/>
        <v>90.043490643221446</v>
      </c>
      <c r="S833">
        <f t="shared" si="245"/>
        <v>1.993581395265976E-2</v>
      </c>
      <c r="T833">
        <f t="shared" si="228"/>
        <v>62.785764095571963</v>
      </c>
    </row>
    <row r="834" spans="1:20" x14ac:dyDescent="0.25">
      <c r="A834">
        <f t="shared" si="229"/>
        <v>125.73640288461087</v>
      </c>
      <c r="B834">
        <f t="shared" si="246"/>
        <v>20.011570045679868</v>
      </c>
      <c r="C834" t="str">
        <f t="shared" si="230"/>
        <v>1.04607138957093-1372.90629465118i</v>
      </c>
      <c r="D834" t="str">
        <f t="shared" si="231"/>
        <v>3.47812499736874-795.314719798187i</v>
      </c>
      <c r="E834" t="str">
        <f t="shared" si="232"/>
        <v>162.469525122348+0.0149362550860051i</v>
      </c>
      <c r="F834" t="str">
        <f t="shared" si="233"/>
        <v>2.42492492467956-7463.53816377763i</v>
      </c>
      <c r="G834" t="str">
        <f t="shared" si="234"/>
        <v>0.999999999898818-0.0000100589122297511i</v>
      </c>
      <c r="H834" t="str">
        <f t="shared" si="235"/>
        <v>1129.4198750414+2.89941300811642i</v>
      </c>
      <c r="I834" t="str">
        <f t="shared" si="236"/>
        <v>68.7731536988405-23779.8615814893i</v>
      </c>
      <c r="K834" t="str">
        <f t="shared" si="237"/>
        <v>0.0106248536805051-0.000039346502063844i</v>
      </c>
      <c r="L834" t="str">
        <f t="shared" si="238"/>
        <v>0.0000444444444444444-2.8691003756599i</v>
      </c>
      <c r="M834" t="e">
        <f t="shared" si="239"/>
        <v>#DIV/0!</v>
      </c>
      <c r="N834">
        <f t="shared" si="240"/>
        <v>90.043655903047977</v>
      </c>
      <c r="O834">
        <f t="shared" si="241"/>
        <v>62.752820445867769</v>
      </c>
      <c r="P834" s="3">
        <f t="shared" si="242"/>
        <v>62.752820445867769</v>
      </c>
      <c r="Q834" s="3">
        <f t="shared" si="243"/>
        <v>-89.956344096952023</v>
      </c>
      <c r="R834">
        <f t="shared" si="244"/>
        <v>90.043655903047977</v>
      </c>
      <c r="S834">
        <f t="shared" si="245"/>
        <v>2.0011570045679869E-2</v>
      </c>
      <c r="T834">
        <f t="shared" si="228"/>
        <v>62.752820445867769</v>
      </c>
    </row>
    <row r="835" spans="1:20" x14ac:dyDescent="0.25">
      <c r="A835">
        <f t="shared" si="229"/>
        <v>126.21420121557237</v>
      </c>
      <c r="B835">
        <f t="shared" si="246"/>
        <v>20.08761401185345</v>
      </c>
      <c r="C835" t="str">
        <f t="shared" si="230"/>
        <v>1.04607129881443-1367.7090255441i</v>
      </c>
      <c r="D835" t="str">
        <f t="shared" si="231"/>
        <v>3.47812499734871-792.303965457887i</v>
      </c>
      <c r="E835" t="str">
        <f t="shared" si="232"/>
        <v>162.4695250322+0.01499301359497i</v>
      </c>
      <c r="F835" t="str">
        <f t="shared" si="233"/>
        <v>2.42492492467771-7435.28408444251i</v>
      </c>
      <c r="G835" t="str">
        <f t="shared" si="234"/>
        <v>0.999999999898048-0.0000100971360962164i</v>
      </c>
      <c r="H835" t="str">
        <f t="shared" si="235"/>
        <v>1129.41993679736+2.9104307997873i</v>
      </c>
      <c r="I835" t="str">
        <f t="shared" si="236"/>
        <v>68.7731545893053-23689.8413342522i</v>
      </c>
      <c r="K835" t="str">
        <f t="shared" si="237"/>
        <v>0.0106248525663796-0.0000394960146127974i</v>
      </c>
      <c r="L835" t="str">
        <f t="shared" si="238"/>
        <v>0.0000444444444444444-2.85823906720451i</v>
      </c>
      <c r="M835" t="e">
        <f t="shared" si="239"/>
        <v>#DIV/0!</v>
      </c>
      <c r="N835">
        <f t="shared" si="240"/>
        <v>90.043821790809005</v>
      </c>
      <c r="O835">
        <f t="shared" si="241"/>
        <v>62.719876797512867</v>
      </c>
      <c r="P835" s="3">
        <f t="shared" si="242"/>
        <v>62.719876797512867</v>
      </c>
      <c r="Q835" s="3">
        <f t="shared" si="243"/>
        <v>-89.956178209190995</v>
      </c>
      <c r="R835">
        <f t="shared" si="244"/>
        <v>90.043821790809005</v>
      </c>
      <c r="S835">
        <f t="shared" si="245"/>
        <v>2.0087614011853449E-2</v>
      </c>
      <c r="T835">
        <f t="shared" si="228"/>
        <v>62.719876797512867</v>
      </c>
    </row>
    <row r="836" spans="1:20" x14ac:dyDescent="0.25">
      <c r="A836">
        <f t="shared" si="229"/>
        <v>126.69381518019156</v>
      </c>
      <c r="B836">
        <f t="shared" si="246"/>
        <v>20.163946945098495</v>
      </c>
      <c r="C836" t="str">
        <f t="shared" si="230"/>
        <v>1.04607120736697-1362.53143139051i</v>
      </c>
      <c r="D836" t="str">
        <f t="shared" si="231"/>
        <v>3.47812499732851-789.304608676119i</v>
      </c>
      <c r="E836" t="str">
        <f t="shared" si="232"/>
        <v>162.469524941365+0.0150499877947358i</v>
      </c>
      <c r="F836" t="str">
        <f t="shared" si="233"/>
        <v>2.42492492467581-7407.13696416507i</v>
      </c>
      <c r="G836" t="str">
        <f t="shared" si="234"/>
        <v>0.999999999897272-0.0000101355052133741i</v>
      </c>
      <c r="H836" t="str">
        <f t="shared" si="235"/>
        <v>1129.41999902355+2.92149045932099i</v>
      </c>
      <c r="I836" t="str">
        <f t="shared" si="236"/>
        <v>68.7731554865489-23600.1618733355i</v>
      </c>
      <c r="K836" t="str">
        <f t="shared" si="237"/>
        <v>0.0106248514437709-0.0000396460952618457i</v>
      </c>
      <c r="L836" t="str">
        <f t="shared" si="238"/>
        <v>0.0000444444444444444-2.8474188754777i</v>
      </c>
      <c r="M836" t="e">
        <f t="shared" si="239"/>
        <v>#DIV/0!</v>
      </c>
      <c r="N836">
        <f t="shared" si="240"/>
        <v>90.043988308890064</v>
      </c>
      <c r="O836">
        <f t="shared" si="241"/>
        <v>62.686933150517525</v>
      </c>
      <c r="P836" s="3">
        <f t="shared" si="242"/>
        <v>62.686933150517525</v>
      </c>
      <c r="Q836" s="3">
        <f t="shared" si="243"/>
        <v>-89.956011691109936</v>
      </c>
      <c r="R836">
        <f t="shared" si="244"/>
        <v>90.043988308890064</v>
      </c>
      <c r="S836">
        <f t="shared" si="245"/>
        <v>2.0163946945098495E-2</v>
      </c>
      <c r="T836">
        <f t="shared" si="228"/>
        <v>62.686933150517525</v>
      </c>
    </row>
    <row r="837" spans="1:20" x14ac:dyDescent="0.25">
      <c r="A837">
        <f t="shared" si="229"/>
        <v>127.1752516778763</v>
      </c>
      <c r="B837">
        <f t="shared" si="246"/>
        <v>20.24056994348987</v>
      </c>
      <c r="C837" t="str">
        <f t="shared" si="230"/>
        <v>1.04607111522313-1357.37343770901i</v>
      </c>
      <c r="D837" t="str">
        <f t="shared" si="231"/>
        <v>3.47812499730818-786.316606306144i</v>
      </c>
      <c r="E837" t="str">
        <f t="shared" si="232"/>
        <v>162.469524849839+0.0151071785050175i</v>
      </c>
      <c r="F837" t="str">
        <f t="shared" si="233"/>
        <v>2.42492492467393-7379.09639803971i</v>
      </c>
      <c r="G837" t="str">
        <f t="shared" si="234"/>
        <v>0.999999999896489-0.000010174020133177i</v>
      </c>
      <c r="H837" t="str">
        <f t="shared" si="235"/>
        <v>1129.42006172357+2.93259214581835i</v>
      </c>
      <c r="I837" t="str">
        <f t="shared" si="236"/>
        <v>68.7731563906261-23510.8219086711i</v>
      </c>
      <c r="K837" t="str">
        <f t="shared" si="237"/>
        <v>0.0106248503126144-0.0000397967461692252i</v>
      </c>
      <c r="L837" t="str">
        <f t="shared" si="238"/>
        <v>0.0000444444444444444-2.83663964482736i</v>
      </c>
      <c r="M837" t="e">
        <f t="shared" si="239"/>
        <v>#DIV/0!</v>
      </c>
      <c r="N837">
        <f t="shared" si="240"/>
        <v>90.044155459685783</v>
      </c>
      <c r="O837">
        <f t="shared" si="241"/>
        <v>62.653989504892294</v>
      </c>
      <c r="P837" s="3">
        <f t="shared" si="242"/>
        <v>62.653989504892294</v>
      </c>
      <c r="Q837" s="3">
        <f t="shared" si="243"/>
        <v>-89.955844540314217</v>
      </c>
      <c r="R837">
        <f t="shared" si="244"/>
        <v>90.044155459685783</v>
      </c>
      <c r="S837">
        <f t="shared" si="245"/>
        <v>2.0240569943489869E-2</v>
      </c>
      <c r="T837">
        <f t="shared" si="228"/>
        <v>62.653989504892294</v>
      </c>
    </row>
    <row r="838" spans="1:20" x14ac:dyDescent="0.25">
      <c r="A838">
        <f t="shared" si="229"/>
        <v>127.65851763425223</v>
      </c>
      <c r="B838">
        <f t="shared" si="246"/>
        <v>20.317484109275131</v>
      </c>
      <c r="C838" t="str">
        <f t="shared" si="230"/>
        <v>1.04607102237771-1352.23497030009i</v>
      </c>
      <c r="D838" t="str">
        <f t="shared" si="231"/>
        <v>3.47812499728769-783.339915364531i</v>
      </c>
      <c r="E838" t="str">
        <f t="shared" si="232"/>
        <v>162.469524757616+0.015164586548657i</v>
      </c>
      <c r="F838" t="str">
        <f t="shared" si="233"/>
        <v>2.42492492467202-7351.16198269333i</v>
      </c>
      <c r="G838" t="str">
        <f t="shared" si="234"/>
        <v>0.999999999895701-0.000010212681409675i</v>
      </c>
      <c r="H838" t="str">
        <f t="shared" si="235"/>
        <v>1129.42012490101+2.94373601898476i</v>
      </c>
      <c r="I838" t="str">
        <f t="shared" si="236"/>
        <v>68.7731573015868-23421.8201550727i</v>
      </c>
      <c r="K838" t="str">
        <f t="shared" si="237"/>
        <v>0.010624849172845-0.0000399479695013664i</v>
      </c>
      <c r="L838" t="str">
        <f t="shared" si="238"/>
        <v>0.0000444444444444444-2.82590122019063i</v>
      </c>
      <c r="M838" t="e">
        <f t="shared" si="239"/>
        <v>#DIV/0!</v>
      </c>
      <c r="N838">
        <f t="shared" si="240"/>
        <v>90.044323245599855</v>
      </c>
      <c r="O838">
        <f t="shared" si="241"/>
        <v>62.621045860647371</v>
      </c>
      <c r="P838" s="3">
        <f t="shared" si="242"/>
        <v>62.621045860647371</v>
      </c>
      <c r="Q838" s="3">
        <f t="shared" si="243"/>
        <v>-89.955676754400145</v>
      </c>
      <c r="R838">
        <f t="shared" si="244"/>
        <v>90.044323245599855</v>
      </c>
      <c r="S838">
        <f t="shared" si="245"/>
        <v>2.0317484109275131E-2</v>
      </c>
      <c r="T838">
        <f t="shared" si="228"/>
        <v>62.621045860647371</v>
      </c>
    </row>
    <row r="839" spans="1:20" x14ac:dyDescent="0.25">
      <c r="A839">
        <f t="shared" si="229"/>
        <v>128.14362000126238</v>
      </c>
      <c r="B839">
        <f t="shared" si="246"/>
        <v>20.394690548890377</v>
      </c>
      <c r="C839" t="str">
        <f t="shared" si="230"/>
        <v>1.04607092882536-1347.11595524521i</v>
      </c>
      <c r="D839" t="str">
        <f t="shared" si="231"/>
        <v>3.47812499726703-780.374493030589i</v>
      </c>
      <c r="E839" t="str">
        <f t="shared" si="232"/>
        <v>162.469524664691+0.0152222127516211i</v>
      </c>
      <c r="F839" t="str">
        <f t="shared" si="233"/>
        <v>2.42492492467009-7323.33331628005i</v>
      </c>
      <c r="G839" t="str">
        <f t="shared" si="234"/>
        <v>0.999999999894907-0.0000102514895990236i</v>
      </c>
      <c r="H839" t="str">
        <f t="shared" si="235"/>
        <v>1129.42018855952+2.95492223913249i</v>
      </c>
      <c r="I839" t="str">
        <f t="shared" si="236"/>
        <v>68.7731582194831-23333.1553322208i</v>
      </c>
      <c r="K839" t="str">
        <f t="shared" si="237"/>
        <v>0.0106248480243972-0.0000400997674329263i</v>
      </c>
      <c r="L839" t="str">
        <f t="shared" si="238"/>
        <v>0.0000444444444444444-2.81520344709169i</v>
      </c>
      <c r="M839" t="e">
        <f t="shared" si="239"/>
        <v>#DIV/0!</v>
      </c>
      <c r="N839">
        <f t="shared" si="240"/>
        <v>90.044491669045101</v>
      </c>
      <c r="O839">
        <f t="shared" si="241"/>
        <v>62.588102217793498</v>
      </c>
      <c r="P839" s="3">
        <f t="shared" si="242"/>
        <v>62.588102217793498</v>
      </c>
      <c r="Q839" s="3">
        <f t="shared" si="243"/>
        <v>-89.955508330954899</v>
      </c>
      <c r="R839">
        <f t="shared" si="244"/>
        <v>90.044491669045101</v>
      </c>
      <c r="S839">
        <f t="shared" si="245"/>
        <v>2.0394690548890378E-2</v>
      </c>
      <c r="T839">
        <f t="shared" si="228"/>
        <v>62.588102217793498</v>
      </c>
    </row>
    <row r="840" spans="1:20" x14ac:dyDescent="0.25">
      <c r="A840">
        <f t="shared" si="229"/>
        <v>128.63056575726719</v>
      </c>
      <c r="B840">
        <f t="shared" si="246"/>
        <v>20.472190372976161</v>
      </c>
      <c r="C840" t="str">
        <f t="shared" si="230"/>
        <v>1.04607083456069-1342.01631890559i</v>
      </c>
      <c r="D840" t="str">
        <f t="shared" si="231"/>
        <v>3.47812499724622-777.420296645717i</v>
      </c>
      <c r="E840" t="str">
        <f t="shared" si="232"/>
        <v>162.469524571059+0.0152800579430173i</v>
      </c>
      <c r="F840" t="str">
        <f t="shared" si="233"/>
        <v>2.42492492466815-7295.60999847512i</v>
      </c>
      <c r="G840" t="str">
        <f t="shared" si="234"/>
        <v>0.999999999894107-0.0000102904452594917i</v>
      </c>
      <c r="H840" t="str">
        <f t="shared" si="235"/>
        <v>1129.42025270277+2.96615096718317i</v>
      </c>
      <c r="I840" t="str">
        <f t="shared" si="236"/>
        <v>68.7731591443694-23244.8261646421i</v>
      </c>
      <c r="K840" t="str">
        <f t="shared" si="237"/>
        <v>0.0106248468672048-0.0000402521421468194i</v>
      </c>
      <c r="L840" t="str">
        <f t="shared" si="238"/>
        <v>0.0000444444444444444-2.80454617163945i</v>
      </c>
      <c r="M840" t="e">
        <f t="shared" si="239"/>
        <v>#DIV/0!</v>
      </c>
      <c r="N840">
        <f t="shared" si="240"/>
        <v>90.044660732443475</v>
      </c>
      <c r="O840">
        <f t="shared" si="241"/>
        <v>62.555158576341078</v>
      </c>
      <c r="P840" s="3">
        <f t="shared" si="242"/>
        <v>62.555158576341078</v>
      </c>
      <c r="Q840" s="3">
        <f t="shared" si="243"/>
        <v>-89.955339267556525</v>
      </c>
      <c r="R840">
        <f t="shared" si="244"/>
        <v>90.044660732443475</v>
      </c>
      <c r="S840">
        <f t="shared" si="245"/>
        <v>2.0472190372976162E-2</v>
      </c>
      <c r="T840">
        <f t="shared" si="228"/>
        <v>62.555158576341078</v>
      </c>
    </row>
    <row r="841" spans="1:20" x14ac:dyDescent="0.25">
      <c r="A841">
        <f t="shared" si="229"/>
        <v>129.11936190714482</v>
      </c>
      <c r="B841">
        <f t="shared" si="246"/>
        <v>20.549984696393473</v>
      </c>
      <c r="C841" t="str">
        <f t="shared" si="230"/>
        <v>1.04607073957829-1336.93598792126i</v>
      </c>
      <c r="D841" t="str">
        <f t="shared" si="231"/>
        <v>3.47812499722524-774.477283712811i</v>
      </c>
      <c r="E841" t="str">
        <f t="shared" si="232"/>
        <v>162.469524476713+0.0153381229550966i</v>
      </c>
      <c r="F841" t="str">
        <f t="shared" si="233"/>
        <v>2.42492492466618-7267.99163046932i</v>
      </c>
      <c r="G841" t="str">
        <f t="shared" si="234"/>
        <v>0.9999999998933-0.0000103295489514694i</v>
      </c>
      <c r="H841" t="str">
        <f t="shared" si="235"/>
        <v>1129.42031733442+2.97742236466978i</v>
      </c>
      <c r="I841" t="str">
        <f t="shared" si="236"/>
        <v>68.7731600762966-23156.8313816913i</v>
      </c>
      <c r="K841" t="str">
        <f t="shared" si="237"/>
        <v>0.0106248457012014-0.0000404050958342484i</v>
      </c>
      <c r="L841" t="str">
        <f t="shared" si="238"/>
        <v>0.0000444444444444444-2.79392924052546i</v>
      </c>
      <c r="M841" t="e">
        <f t="shared" si="239"/>
        <v>#DIV/0!</v>
      </c>
      <c r="N841">
        <f t="shared" si="240"/>
        <v>90.044830438226214</v>
      </c>
      <c r="O841">
        <f t="shared" si="241"/>
        <v>62.522214936300848</v>
      </c>
      <c r="P841" s="3">
        <f t="shared" si="242"/>
        <v>62.522214936300848</v>
      </c>
      <c r="Q841" s="3">
        <f t="shared" si="243"/>
        <v>-89.955169561773786</v>
      </c>
      <c r="R841">
        <f t="shared" si="244"/>
        <v>90.044830438226214</v>
      </c>
      <c r="S841">
        <f t="shared" si="245"/>
        <v>2.0549984696393474E-2</v>
      </c>
      <c r="T841">
        <f t="shared" si="228"/>
        <v>62.522214936300848</v>
      </c>
    </row>
    <row r="842" spans="1:20" x14ac:dyDescent="0.25">
      <c r="A842">
        <f t="shared" si="229"/>
        <v>129.61001548239199</v>
      </c>
      <c r="B842">
        <f t="shared" si="246"/>
        <v>20.62807463823977</v>
      </c>
      <c r="C842" t="str">
        <f t="shared" si="230"/>
        <v>1.04607064387262-1331.87488920995i</v>
      </c>
      <c r="D842" t="str">
        <f t="shared" si="231"/>
        <v>3.47812499720412-771.545411895644i</v>
      </c>
      <c r="E842" t="str">
        <f t="shared" si="232"/>
        <v>162.469524381649+0.0153964086232838i</v>
      </c>
      <c r="F842" t="str">
        <f t="shared" si="233"/>
        <v>2.42492492466422-7240.4778149632i</v>
      </c>
      <c r="G842" t="str">
        <f t="shared" si="234"/>
        <v>0.999999999892488-0.0000103688012374766i</v>
      </c>
      <c r="H842" t="str">
        <f t="shared" si="235"/>
        <v>1129.42038245822+2.98873659373939i</v>
      </c>
      <c r="I842" t="str">
        <f t="shared" si="236"/>
        <v>68.7731610153218-23069.1697175346i</v>
      </c>
      <c r="K842" t="str">
        <f t="shared" si="237"/>
        <v>0.0106248445263197-0.0000405586306947366i</v>
      </c>
      <c r="L842" t="str">
        <f t="shared" si="238"/>
        <v>0.0000444444444444444-2.78335250102157i</v>
      </c>
      <c r="M842" t="e">
        <f t="shared" si="239"/>
        <v>#DIV/0!</v>
      </c>
      <c r="N842">
        <f t="shared" si="240"/>
        <v>90.045000788833718</v>
      </c>
      <c r="O842">
        <f t="shared" si="241"/>
        <v>62.489271297683544</v>
      </c>
      <c r="P842" s="3">
        <f t="shared" si="242"/>
        <v>62.489271297683544</v>
      </c>
      <c r="Q842" s="3">
        <f t="shared" si="243"/>
        <v>-89.954999211166282</v>
      </c>
      <c r="R842">
        <f t="shared" si="244"/>
        <v>90.045000788833718</v>
      </c>
      <c r="S842">
        <f t="shared" si="245"/>
        <v>2.062807463823977E-2</v>
      </c>
      <c r="T842">
        <f t="shared" si="228"/>
        <v>62.489271297683544</v>
      </c>
    </row>
    <row r="843" spans="1:20" x14ac:dyDescent="0.25">
      <c r="A843">
        <f t="shared" si="229"/>
        <v>130.10253354122509</v>
      </c>
      <c r="B843">
        <f t="shared" si="246"/>
        <v>20.706461321865081</v>
      </c>
      <c r="C843" t="str">
        <f t="shared" si="230"/>
        <v>1.04607054743825-1326.83294996606i</v>
      </c>
      <c r="D843" t="str">
        <f t="shared" si="231"/>
        <v>3.47812499718284-768.624639018254i</v>
      </c>
      <c r="E843" t="str">
        <f t="shared" si="232"/>
        <v>162.469524285862+0.0154549157861743i</v>
      </c>
      <c r="F843" t="str">
        <f t="shared" si="233"/>
        <v>2.42492492466223-7213.06815616124i</v>
      </c>
      <c r="G843" t="str">
        <f t="shared" si="234"/>
        <v>0.999999999891669-0.0000104082026821705i</v>
      </c>
      <c r="H843" t="str">
        <f t="shared" si="235"/>
        <v>1129.4204480779+3.00009381715502i</v>
      </c>
      <c r="I843" t="str">
        <f t="shared" si="236"/>
        <v>68.7731619614962-22981.8399111291i</v>
      </c>
      <c r="K843" t="str">
        <f t="shared" si="237"/>
        <v>0.0106248433424922-0.0000407127489361581i</v>
      </c>
      <c r="L843" t="str">
        <f t="shared" si="238"/>
        <v>0.0000444444444444444-2.77281580097786i</v>
      </c>
      <c r="M843" t="e">
        <f t="shared" si="239"/>
        <v>#DIV/0!</v>
      </c>
      <c r="N843">
        <f t="shared" si="240"/>
        <v>90.045171786715642</v>
      </c>
      <c r="O843">
        <f t="shared" si="241"/>
        <v>62.456327660500037</v>
      </c>
      <c r="P843" s="3">
        <f t="shared" si="242"/>
        <v>62.456327660500037</v>
      </c>
      <c r="Q843" s="3">
        <f t="shared" si="243"/>
        <v>-89.954828213284358</v>
      </c>
      <c r="R843">
        <f t="shared" si="244"/>
        <v>90.045171786715642</v>
      </c>
      <c r="S843">
        <f t="shared" si="245"/>
        <v>2.0706461321865082E-2</v>
      </c>
      <c r="T843">
        <f t="shared" si="228"/>
        <v>62.456327660500037</v>
      </c>
    </row>
    <row r="844" spans="1:20" x14ac:dyDescent="0.25">
      <c r="A844">
        <f t="shared" si="229"/>
        <v>130.59692316868174</v>
      </c>
      <c r="B844">
        <f t="shared" si="246"/>
        <v>20.785145874888169</v>
      </c>
      <c r="C844" t="str">
        <f t="shared" si="230"/>
        <v>1.04607045026957-1321.81009765959i</v>
      </c>
      <c r="D844" t="str">
        <f t="shared" si="231"/>
        <v>3.47812499716137-765.71492306434i</v>
      </c>
      <c r="E844" t="str">
        <f t="shared" si="232"/>
        <v>162.469524189344+0.015513645285556i</v>
      </c>
      <c r="F844" t="str">
        <f t="shared" si="233"/>
        <v>2.42492492466022-7185.76225976629i</v>
      </c>
      <c r="G844" t="str">
        <f t="shared" si="234"/>
        <v>0.999999999890844-0.0000104477538523541i</v>
      </c>
      <c r="H844" t="str">
        <f t="shared" si="235"/>
        <v>1129.42051419725+3.0114941982984i</v>
      </c>
      <c r="I844" t="str">
        <f t="shared" si="236"/>
        <v>68.7731629148753-22894.8407062066i</v>
      </c>
      <c r="K844" t="str">
        <f t="shared" si="237"/>
        <v>0.0106248421496508-0.0000408674527747711i</v>
      </c>
      <c r="L844" t="str">
        <f t="shared" si="238"/>
        <v>0.0000444444444444444-2.76231898882034i</v>
      </c>
      <c r="M844" t="e">
        <f t="shared" si="239"/>
        <v>#DIV/0!</v>
      </c>
      <c r="N844">
        <f t="shared" si="240"/>
        <v>90.045343434330974</v>
      </c>
      <c r="O844">
        <f t="shared" si="241"/>
        <v>62.423384024761148</v>
      </c>
      <c r="P844" s="3">
        <f t="shared" si="242"/>
        <v>62.423384024761148</v>
      </c>
      <c r="Q844" s="3">
        <f t="shared" si="243"/>
        <v>-89.954656565669026</v>
      </c>
      <c r="R844">
        <f t="shared" si="244"/>
        <v>90.045343434330974</v>
      </c>
      <c r="S844">
        <f t="shared" si="245"/>
        <v>2.078514587488817E-2</v>
      </c>
      <c r="T844">
        <f t="shared" si="228"/>
        <v>62.423384024761148</v>
      </c>
    </row>
    <row r="845" spans="1:20" x14ac:dyDescent="0.25">
      <c r="A845">
        <f t="shared" si="229"/>
        <v>131.09319147672272</v>
      </c>
      <c r="B845">
        <f t="shared" si="246"/>
        <v>20.864129429212745</v>
      </c>
      <c r="C845" t="str">
        <f t="shared" si="230"/>
        <v>1.04607035236112-1316.80626003516i</v>
      </c>
      <c r="D845" t="str">
        <f t="shared" si="231"/>
        <v>3.47812499713976-762.816222176664i</v>
      </c>
      <c r="E845" t="str">
        <f t="shared" si="232"/>
        <v>162.469524092093+0.0155725979664114i</v>
      </c>
      <c r="F845" t="str">
        <f t="shared" si="233"/>
        <v>2.4249249246582-7158.5597329739i</v>
      </c>
      <c r="G845" t="str">
        <f t="shared" si="234"/>
        <v>0.999999999890013-0.0000104874553169843i</v>
      </c>
      <c r="H845" t="str">
        <f t="shared" si="235"/>
        <v>1129.42058082006+3.02293790117201i</v>
      </c>
      <c r="I845" t="str">
        <f t="shared" si="236"/>
        <v>68.7731638755129-22808.1708512539i</v>
      </c>
      <c r="K845" t="str">
        <f t="shared" si="237"/>
        <v>0.0106248409477269-0.0000410227444352482i</v>
      </c>
      <c r="L845" t="str">
        <f t="shared" si="238"/>
        <v>0.0000444444444444444-2.75186191354886i</v>
      </c>
      <c r="M845" t="e">
        <f t="shared" si="239"/>
        <v>#DIV/0!</v>
      </c>
      <c r="N845">
        <f t="shared" si="240"/>
        <v>90.04551573414804</v>
      </c>
      <c r="O845">
        <f t="shared" si="241"/>
        <v>62.390440390478133</v>
      </c>
      <c r="P845" s="3">
        <f t="shared" si="242"/>
        <v>62.390440390478133</v>
      </c>
      <c r="Q845" s="3">
        <f t="shared" si="243"/>
        <v>-89.95448426585196</v>
      </c>
      <c r="R845">
        <f t="shared" si="244"/>
        <v>90.04551573414804</v>
      </c>
      <c r="S845">
        <f t="shared" si="245"/>
        <v>2.0864129429212744E-2</v>
      </c>
      <c r="T845">
        <f t="shared" si="228"/>
        <v>62.390440390478133</v>
      </c>
    </row>
    <row r="846" spans="1:20" x14ac:dyDescent="0.25">
      <c r="A846">
        <f t="shared" si="229"/>
        <v>131.59134560433426</v>
      </c>
      <c r="B846">
        <f t="shared" si="246"/>
        <v>20.943413121043754</v>
      </c>
      <c r="C846" t="str">
        <f t="shared" si="230"/>
        <v>1.04607025370707-1311.82136511083i</v>
      </c>
      <c r="D846" t="str">
        <f t="shared" si="231"/>
        <v>3.47812499711799-759.928494656444i</v>
      </c>
      <c r="E846" t="str">
        <f t="shared" si="232"/>
        <v>162.4695239941+0.0156317746769392i</v>
      </c>
      <c r="F846" t="str">
        <f t="shared" si="233"/>
        <v>2.42492492465619-7131.4601844666i</v>
      </c>
      <c r="G846" t="str">
        <f t="shared" si="234"/>
        <v>0.999999999889176-0.00001052730764718i</v>
      </c>
      <c r="H846" t="str">
        <f t="shared" si="235"/>
        <v>1129.42064795018+3.0344250904018i</v>
      </c>
      <c r="I846" t="str">
        <f t="shared" si="236"/>
        <v>68.7731648434674-22721.8290994966i</v>
      </c>
      <c r="K846" t="str">
        <f t="shared" si="237"/>
        <v>0.0106248397366512-0.0000411786261507095i</v>
      </c>
      <c r="L846" t="str">
        <f t="shared" si="238"/>
        <v>0.0000444444444444444-2.74144442473486i</v>
      </c>
      <c r="M846" t="e">
        <f t="shared" si="239"/>
        <v>#DIV/0!</v>
      </c>
      <c r="N846">
        <f t="shared" si="240"/>
        <v>90.045688688644503</v>
      </c>
      <c r="O846">
        <f t="shared" si="241"/>
        <v>62.357496757661707</v>
      </c>
      <c r="P846" s="3">
        <f t="shared" si="242"/>
        <v>62.357496757661707</v>
      </c>
      <c r="Q846" s="3">
        <f t="shared" si="243"/>
        <v>-89.954311311355497</v>
      </c>
      <c r="R846">
        <f t="shared" si="244"/>
        <v>90.045688688644503</v>
      </c>
      <c r="S846">
        <f t="shared" si="245"/>
        <v>2.0943413121043756E-2</v>
      </c>
      <c r="T846">
        <f t="shared" si="228"/>
        <v>62.357496757661707</v>
      </c>
    </row>
    <row r="847" spans="1:20" x14ac:dyDescent="0.25">
      <c r="A847">
        <f t="shared" si="229"/>
        <v>132.09139271763075</v>
      </c>
      <c r="B847">
        <f t="shared" si="246"/>
        <v>21.02299809090372</v>
      </c>
      <c r="C847" t="str">
        <f t="shared" si="230"/>
        <v>1.04607015430196-1306.85534117726i</v>
      </c>
      <c r="D847" t="str">
        <f t="shared" si="231"/>
        <v>3.47812499709604-757.05169896274i</v>
      </c>
      <c r="E847" t="str">
        <f t="shared" si="232"/>
        <v>162.469523895362+0.0156911762685622i</v>
      </c>
      <c r="F847" t="str">
        <f t="shared" si="233"/>
        <v>2.42492492465413-7104.46322440821i</v>
      </c>
      <c r="G847" t="str">
        <f t="shared" si="234"/>
        <v>0.999999999888332-0.0000105673114162305i</v>
      </c>
      <c r="H847" t="str">
        <f t="shared" si="235"/>
        <v>1129.42071559145+3.04595593123902i</v>
      </c>
      <c r="I847" t="str">
        <f t="shared" si="236"/>
        <v>68.7731658187902-22635.8142088789i</v>
      </c>
      <c r="K847" t="str">
        <f t="shared" si="237"/>
        <v>0.0106248385163542-0.0000413351001627534i</v>
      </c>
      <c r="L847" t="str">
        <f t="shared" si="238"/>
        <v>0.0000444444444444444-2.73106637251929i</v>
      </c>
      <c r="M847" t="e">
        <f t="shared" si="239"/>
        <v>#DIV/0!</v>
      </c>
      <c r="N847">
        <f t="shared" si="240"/>
        <v>90.045862300307505</v>
      </c>
      <c r="O847">
        <f t="shared" si="241"/>
        <v>62.324553126323352</v>
      </c>
      <c r="P847" s="3">
        <f t="shared" si="242"/>
        <v>62.324553126323352</v>
      </c>
      <c r="Q847" s="3">
        <f t="shared" si="243"/>
        <v>-89.954137699692495</v>
      </c>
      <c r="R847">
        <f t="shared" si="244"/>
        <v>90.045862300307505</v>
      </c>
      <c r="S847">
        <f t="shared" si="245"/>
        <v>2.102299809090372E-2</v>
      </c>
      <c r="T847">
        <f t="shared" si="228"/>
        <v>62.324553126323352</v>
      </c>
    </row>
    <row r="848" spans="1:20" x14ac:dyDescent="0.25">
      <c r="A848">
        <f t="shared" si="229"/>
        <v>132.59334000995773</v>
      </c>
      <c r="B848">
        <f t="shared" si="246"/>
        <v>21.102885483649153</v>
      </c>
      <c r="C848" t="str">
        <f t="shared" si="230"/>
        <v>1.04607005413989-1301.90811679651i</v>
      </c>
      <c r="D848" t="str">
        <f t="shared" si="231"/>
        <v>3.47812499707392-754.185793711889i</v>
      </c>
      <c r="E848" t="str">
        <f t="shared" si="232"/>
        <v>162.469523795872+0.0157508035959292i</v>
      </c>
      <c r="F848" t="str">
        <f t="shared" si="233"/>
        <v>2.42492492465207-7077.56846443846i</v>
      </c>
      <c r="G848" t="str">
        <f t="shared" si="234"/>
        <v>0.999999999887482-0.0000106074671996031i</v>
      </c>
      <c r="H848" t="str">
        <f t="shared" si="235"/>
        <v>1129.42078374778+3.05753058956316i</v>
      </c>
      <c r="I848" t="str">
        <f t="shared" si="236"/>
        <v>68.77316680154-22550.1249420481i</v>
      </c>
      <c r="K848" t="str">
        <f t="shared" si="237"/>
        <v>0.0106248372867656-0.0000414921687214898i</v>
      </c>
      <c r="L848" t="str">
        <f t="shared" si="238"/>
        <v>0.0000444444444444444-2.72072760761037i</v>
      </c>
      <c r="M848" t="e">
        <f t="shared" si="239"/>
        <v>#DIV/0!</v>
      </c>
      <c r="N848">
        <f t="shared" si="240"/>
        <v>90.046036571633564</v>
      </c>
      <c r="O848">
        <f t="shared" si="241"/>
        <v>62.291609496474187</v>
      </c>
      <c r="P848" s="3">
        <f t="shared" si="242"/>
        <v>62.291609496474187</v>
      </c>
      <c r="Q848" s="3">
        <f t="shared" si="243"/>
        <v>-89.953963428366436</v>
      </c>
      <c r="R848">
        <f t="shared" si="244"/>
        <v>90.046036571633564</v>
      </c>
      <c r="S848">
        <f t="shared" si="245"/>
        <v>2.1102885483649154E-2</v>
      </c>
      <c r="T848">
        <f t="shared" si="228"/>
        <v>62.291609496474187</v>
      </c>
    </row>
    <row r="849" spans="1:20" x14ac:dyDescent="0.25">
      <c r="A849">
        <f t="shared" si="229"/>
        <v>133.09719470199559</v>
      </c>
      <c r="B849">
        <f t="shared" si="246"/>
        <v>21.183076448487022</v>
      </c>
      <c r="C849" t="str">
        <f t="shared" si="230"/>
        <v>1.04606995321516-1296.97962080109i</v>
      </c>
      <c r="D849" t="str">
        <f t="shared" si="231"/>
        <v>3.47812499705164-751.330737676878i</v>
      </c>
      <c r="E849" t="str">
        <f t="shared" si="232"/>
        <v>162.469523695625+0.015810657516955i</v>
      </c>
      <c r="F849" t="str">
        <f t="shared" si="233"/>
        <v>2.42492492464999-7050.77551766718i</v>
      </c>
      <c r="G849" t="str">
        <f t="shared" si="234"/>
        <v>0.999999999886625-0.0000106477755749524i</v>
      </c>
      <c r="H849" t="str">
        <f t="shared" si="235"/>
        <v>1129.42085242309+3.06914923188403i</v>
      </c>
      <c r="I849" t="str">
        <f t="shared" si="236"/>
        <v>68.7731677917733-22464.7600663354i</v>
      </c>
      <c r="K849" t="str">
        <f t="shared" si="237"/>
        <v>0.0106248360478146-0.000041649834085572i</v>
      </c>
      <c r="L849" t="str">
        <f t="shared" si="238"/>
        <v>0.0000444444444444444-2.7104279812815i</v>
      </c>
      <c r="M849" t="e">
        <f t="shared" si="239"/>
        <v>#DIV/0!</v>
      </c>
      <c r="N849">
        <f t="shared" si="240"/>
        <v>90.046211505128696</v>
      </c>
      <c r="O849">
        <f t="shared" si="241"/>
        <v>62.258665868125519</v>
      </c>
      <c r="P849" s="3">
        <f t="shared" si="242"/>
        <v>62.258665868125519</v>
      </c>
      <c r="Q849" s="3">
        <f t="shared" si="243"/>
        <v>-89.953788494871304</v>
      </c>
      <c r="R849">
        <f t="shared" si="244"/>
        <v>90.046211505128696</v>
      </c>
      <c r="S849">
        <f t="shared" si="245"/>
        <v>2.118307644848702E-2</v>
      </c>
      <c r="T849">
        <f t="shared" si="228"/>
        <v>62.258665868125519</v>
      </c>
    </row>
    <row r="850" spans="1:20" x14ac:dyDescent="0.25">
      <c r="A850">
        <f t="shared" si="229"/>
        <v>133.60296404186317</v>
      </c>
      <c r="B850">
        <f t="shared" si="246"/>
        <v>21.263572138991272</v>
      </c>
      <c r="C850" t="str">
        <f t="shared" si="230"/>
        <v>1.04606985152196-1292.06978229293i</v>
      </c>
      <c r="D850" t="str">
        <f t="shared" si="231"/>
        <v>3.4781249970292-748.486489786773i</v>
      </c>
      <c r="E850" t="str">
        <f t="shared" si="232"/>
        <v>162.469523594613+0.0158707388928053i</v>
      </c>
      <c r="F850" t="str">
        <f t="shared" si="233"/>
        <v>2.42492492464791-7024.08399866887i</v>
      </c>
      <c r="G850" t="str">
        <f t="shared" si="234"/>
        <v>0.999999999885762-0.0000106882371221281i</v>
      </c>
      <c r="H850" t="str">
        <f t="shared" si="235"/>
        <v>1129.42092162134+3.08081202534415i</v>
      </c>
      <c r="I850" t="str">
        <f t="shared" si="236"/>
        <v>68.7731687895468-22379.7183537387i</v>
      </c>
      <c r="K850" t="str">
        <f t="shared" si="237"/>
        <v>0.01062483479943-0.0000418080985222288i</v>
      </c>
      <c r="L850" t="str">
        <f t="shared" si="238"/>
        <v>0.0000444444444444444-2.7001673453691i</v>
      </c>
      <c r="M850" t="e">
        <f t="shared" si="239"/>
        <v>#DIV/0!</v>
      </c>
      <c r="N850">
        <f t="shared" si="240"/>
        <v>90.046387103308419</v>
      </c>
      <c r="O850">
        <f t="shared" si="241"/>
        <v>62.225722241288764</v>
      </c>
      <c r="P850" s="3">
        <f t="shared" si="242"/>
        <v>62.225722241288764</v>
      </c>
      <c r="Q850" s="3">
        <f t="shared" si="243"/>
        <v>-89.953612896691581</v>
      </c>
      <c r="R850">
        <f t="shared" si="244"/>
        <v>90.046387103308419</v>
      </c>
      <c r="S850">
        <f t="shared" si="245"/>
        <v>2.1263572138991271E-2</v>
      </c>
      <c r="T850">
        <f t="shared" si="228"/>
        <v>62.225722241288764</v>
      </c>
    </row>
    <row r="851" spans="1:20" x14ac:dyDescent="0.25">
      <c r="A851">
        <f t="shared" si="229"/>
        <v>134.11065530522225</v>
      </c>
      <c r="B851">
        <f t="shared" si="246"/>
        <v>21.344373713119438</v>
      </c>
      <c r="C851" t="str">
        <f t="shared" si="230"/>
        <v>1.04606974905451-1287.17853064237i</v>
      </c>
      <c r="D851" t="str">
        <f t="shared" si="231"/>
        <v>3.47812499700659-745.653009126106i</v>
      </c>
      <c r="E851" t="str">
        <f t="shared" si="232"/>
        <v>162.469523492833+0.0159310485879259i</v>
      </c>
      <c r="F851" t="str">
        <f t="shared" si="233"/>
        <v>2.4249249246458-6997.49352347702i</v>
      </c>
      <c r="G851" t="str">
        <f t="shared" si="234"/>
        <v>0.999999999884892-0.0000107288524231828i</v>
      </c>
      <c r="H851" t="str">
        <f t="shared" si="235"/>
        <v>1129.42099134648+3.09251913772126i</v>
      </c>
      <c r="I851" t="str">
        <f t="shared" si="236"/>
        <v>68.773169794917-22294.9985809035i</v>
      </c>
      <c r="K851" t="str">
        <f t="shared" si="237"/>
        <v>0.01062483354154-0.0000419669643072975i</v>
      </c>
      <c r="L851" t="str">
        <f t="shared" si="238"/>
        <v>0.0000444444444444444-2.68994555227047i</v>
      </c>
      <c r="M851" t="e">
        <f t="shared" si="239"/>
        <v>#DIV/0!</v>
      </c>
      <c r="N851">
        <f t="shared" si="240"/>
        <v>90.046563368697832</v>
      </c>
      <c r="O851">
        <f t="shared" si="241"/>
        <v>62.192778615975548</v>
      </c>
      <c r="P851" s="3">
        <f t="shared" si="242"/>
        <v>62.192778615975548</v>
      </c>
      <c r="Q851" s="3">
        <f t="shared" si="243"/>
        <v>-89.953436631302168</v>
      </c>
      <c r="R851">
        <f t="shared" si="244"/>
        <v>90.046563368697832</v>
      </c>
      <c r="S851">
        <f t="shared" si="245"/>
        <v>2.1344373713119438E-2</v>
      </c>
      <c r="T851">
        <f t="shared" si="228"/>
        <v>62.192778615975548</v>
      </c>
    </row>
    <row r="852" spans="1:20" x14ac:dyDescent="0.25">
      <c r="A852">
        <f t="shared" si="229"/>
        <v>134.6202757953821</v>
      </c>
      <c r="B852">
        <f t="shared" si="246"/>
        <v>21.425482333229294</v>
      </c>
      <c r="C852" t="str">
        <f t="shared" si="230"/>
        <v>1.04606964580678-1282.30579548709i</v>
      </c>
      <c r="D852" t="str">
        <f t="shared" si="231"/>
        <v>3.47812499698379-742.830254934307i</v>
      </c>
      <c r="E852" t="str">
        <f t="shared" si="232"/>
        <v>162.469523390277+0.0159915874700404i</v>
      </c>
      <c r="F852" t="str">
        <f t="shared" si="233"/>
        <v>2.42492492464367-6971.00370957871i</v>
      </c>
      <c r="G852" t="str">
        <f t="shared" si="234"/>
        <v>0.999999999884015-0.0000107696220623815i</v>
      </c>
      <c r="H852" t="str">
        <f t="shared" si="235"/>
        <v>1129.42106160256+3.10427073743075i</v>
      </c>
      <c r="I852" t="str">
        <f t="shared" si="236"/>
        <v>68.7731708079431-22210.5995291083i</v>
      </c>
      <c r="K852" t="str">
        <f t="shared" si="237"/>
        <v>0.0106248322740721-0.0000421264337252561i</v>
      </c>
      <c r="L852" t="str">
        <f t="shared" si="238"/>
        <v>0.0000444444444444444-2.67976245494169i</v>
      </c>
      <c r="M852" t="e">
        <f t="shared" si="239"/>
        <v>#DIV/0!</v>
      </c>
      <c r="N852">
        <f t="shared" si="240"/>
        <v>90.046740303831626</v>
      </c>
      <c r="O852">
        <f t="shared" si="241"/>
        <v>62.159834992197304</v>
      </c>
      <c r="P852" s="3">
        <f t="shared" si="242"/>
        <v>62.159834992197304</v>
      </c>
      <c r="Q852" s="3">
        <f t="shared" si="243"/>
        <v>-89.953259696168374</v>
      </c>
      <c r="R852">
        <f t="shared" si="244"/>
        <v>90.046740303831626</v>
      </c>
      <c r="S852">
        <f t="shared" si="245"/>
        <v>2.1425482333229294E-2</v>
      </c>
      <c r="T852">
        <f t="shared" si="228"/>
        <v>62.159834992197304</v>
      </c>
    </row>
    <row r="853" spans="1:20" x14ac:dyDescent="0.25">
      <c r="A853">
        <f t="shared" si="229"/>
        <v>135.13183284340454</v>
      </c>
      <c r="B853">
        <f t="shared" si="246"/>
        <v>21.506899166095565</v>
      </c>
      <c r="C853" t="str">
        <f t="shared" si="230"/>
        <v>1.04606954177294-1277.45150673119i</v>
      </c>
      <c r="D853" t="str">
        <f t="shared" si="231"/>
        <v>3.47812499696081-740.01818660511i</v>
      </c>
      <c r="E853" t="str">
        <f t="shared" si="232"/>
        <v>162.469523286942+0.016052356410175i</v>
      </c>
      <c r="F853" t="str">
        <f t="shared" si="233"/>
        <v>2.42492492464153-6944.61417590908i</v>
      </c>
      <c r="G853" t="str">
        <f t="shared" si="234"/>
        <v>0.999999999883132-0.000010810546626209i</v>
      </c>
      <c r="H853" t="str">
        <f t="shared" si="235"/>
        <v>1129.4211323936+3.11606699352792i</v>
      </c>
      <c r="I853" t="str">
        <f t="shared" si="236"/>
        <v>68.7731718286821-22126.5199842438i</v>
      </c>
      <c r="K853" t="str">
        <f t="shared" si="237"/>
        <v>0.0106248309969535-0.0000422865090692561i</v>
      </c>
      <c r="L853" t="str">
        <f t="shared" si="238"/>
        <v>0.0000444444444444444-2.66961790689549i</v>
      </c>
      <c r="M853" t="e">
        <f t="shared" si="239"/>
        <v>#DIV/0!</v>
      </c>
      <c r="N853">
        <f t="shared" si="240"/>
        <v>90.04691791125407</v>
      </c>
      <c r="O853">
        <f t="shared" si="241"/>
        <v>62.126891369965939</v>
      </c>
      <c r="P853" s="3">
        <f t="shared" si="242"/>
        <v>62.126891369965939</v>
      </c>
      <c r="Q853" s="3">
        <f t="shared" si="243"/>
        <v>-89.95308208874593</v>
      </c>
      <c r="R853">
        <f t="shared" si="244"/>
        <v>90.04691791125407</v>
      </c>
      <c r="S853">
        <f t="shared" si="245"/>
        <v>2.1506899166095564E-2</v>
      </c>
      <c r="T853">
        <f t="shared" si="228"/>
        <v>62.126891369965939</v>
      </c>
    </row>
    <row r="854" spans="1:20" x14ac:dyDescent="0.25">
      <c r="A854">
        <f t="shared" si="229"/>
        <v>135.6453338082095</v>
      </c>
      <c r="B854">
        <f t="shared" si="246"/>
        <v>21.588625382926729</v>
      </c>
      <c r="C854" t="str">
        <f t="shared" si="230"/>
        <v>1.04606943694698-1272.61559454408i</v>
      </c>
      <c r="D854" t="str">
        <f t="shared" si="231"/>
        <v>3.47812499693766-737.216763685971i</v>
      </c>
      <c r="E854" t="str">
        <f t="shared" si="232"/>
        <v>162.469523182819+0.0161133562826692i</v>
      </c>
      <c r="F854" t="str">
        <f t="shared" si="233"/>
        <v>2.42492492463936-6918.32454284588i</v>
      </c>
      <c r="G854" t="str">
        <f t="shared" si="234"/>
        <v>0.999999999882242-0.0000108516267033789i</v>
      </c>
      <c r="H854" t="str">
        <f t="shared" si="235"/>
        <v>1129.42120372368+3.12790807571056i</v>
      </c>
      <c r="I854" t="str">
        <f t="shared" si="236"/>
        <v>68.7731728571928-22042.7587367979i</v>
      </c>
      <c r="K854" t="str">
        <f t="shared" si="237"/>
        <v>0.0106248297101107-0.0000424471926411557i</v>
      </c>
      <c r="L854" t="str">
        <f t="shared" si="238"/>
        <v>0.0000444444444444444-2.65951176219913i</v>
      </c>
      <c r="M854" t="e">
        <f t="shared" si="239"/>
        <v>#DIV/0!</v>
      </c>
      <c r="N854">
        <f t="shared" si="240"/>
        <v>90.047096193519124</v>
      </c>
      <c r="O854">
        <f t="shared" si="241"/>
        <v>62.093947749293108</v>
      </c>
      <c r="P854" s="3">
        <f t="shared" si="242"/>
        <v>62.093947749293108</v>
      </c>
      <c r="Q854" s="3">
        <f t="shared" si="243"/>
        <v>-89.952903806480876</v>
      </c>
      <c r="R854">
        <f t="shared" si="244"/>
        <v>90.047096193519124</v>
      </c>
      <c r="S854">
        <f t="shared" si="245"/>
        <v>2.1588625382926729E-2</v>
      </c>
      <c r="T854">
        <f t="shared" si="228"/>
        <v>62.093947749293108</v>
      </c>
    </row>
    <row r="855" spans="1:20" x14ac:dyDescent="0.25">
      <c r="A855">
        <f t="shared" si="229"/>
        <v>136.16078607668069</v>
      </c>
      <c r="B855">
        <f t="shared" si="246"/>
        <v>21.670662159381852</v>
      </c>
      <c r="C855" t="str">
        <f t="shared" si="230"/>
        <v>1.04606933132282-1267.79798935952i</v>
      </c>
      <c r="D855" t="str">
        <f t="shared" si="231"/>
        <v>3.47812499691435-734.425945877481i</v>
      </c>
      <c r="E855" t="str">
        <f t="shared" si="232"/>
        <v>162.469523077904+0.0161745879651892i</v>
      </c>
      <c r="F855" t="str">
        <f t="shared" si="233"/>
        <v>2.42492492463719-6892.13443220388i</v>
      </c>
      <c r="G855" t="str">
        <f t="shared" si="234"/>
        <v>0.999999999881346-0.000010892862884842i</v>
      </c>
      <c r="H855" t="str">
        <f t="shared" si="235"/>
        <v>1129.42127559691+3.1397941543215i</v>
      </c>
      <c r="I855" t="str">
        <f t="shared" si="236"/>
        <v>68.773173893537-21959.314581837i</v>
      </c>
      <c r="K855" t="str">
        <f t="shared" si="237"/>
        <v>0.0106248284134695-0.0000426084867515527i</v>
      </c>
      <c r="L855" t="str">
        <f t="shared" si="238"/>
        <v>0.0000444444444444444-2.64944387547234i</v>
      </c>
      <c r="M855" t="e">
        <f t="shared" si="239"/>
        <v>#DIV/0!</v>
      </c>
      <c r="N855">
        <f t="shared" si="240"/>
        <v>90.047275153190427</v>
      </c>
      <c r="O855">
        <f t="shared" si="241"/>
        <v>62.061004130190554</v>
      </c>
      <c r="P855" s="3">
        <f t="shared" si="242"/>
        <v>62.061004130190554</v>
      </c>
      <c r="Q855" s="3">
        <f t="shared" si="243"/>
        <v>-89.952724846809573</v>
      </c>
      <c r="R855">
        <f t="shared" si="244"/>
        <v>90.047275153190427</v>
      </c>
      <c r="S855">
        <f t="shared" si="245"/>
        <v>2.1670662159381852E-2</v>
      </c>
      <c r="T855">
        <f t="shared" si="228"/>
        <v>62.061004130190554</v>
      </c>
    </row>
    <row r="856" spans="1:20" x14ac:dyDescent="0.25">
      <c r="A856">
        <f t="shared" si="229"/>
        <v>136.6781970637721</v>
      </c>
      <c r="B856">
        <f t="shared" si="246"/>
        <v>21.753010675587504</v>
      </c>
      <c r="C856" t="str">
        <f t="shared" si="230"/>
        <v>1.04606922489439-1262.99862187468i</v>
      </c>
      <c r="D856" t="str">
        <f t="shared" si="231"/>
        <v>3.47812499689086-731.645693032789i</v>
      </c>
      <c r="E856" t="str">
        <f t="shared" si="232"/>
        <v>162.46952297219+0.0162360523387249i</v>
      </c>
      <c r="F856" t="str">
        <f t="shared" si="233"/>
        <v>2.42492492463501-6866.04346722956i</v>
      </c>
      <c r="G856" t="str">
        <f t="shared" si="234"/>
        <v>0.999999999880442-0.0000109342557637945i</v>
      </c>
      <c r="H856" t="str">
        <f t="shared" si="235"/>
        <v>1129.42134801742+3.15172540035066i</v>
      </c>
      <c r="I856" t="str">
        <f t="shared" si="236"/>
        <v>68.7731749377717-21876.1863189888i</v>
      </c>
      <c r="K856" t="str">
        <f t="shared" si="237"/>
        <v>0.0106248271069555-0.0000427703937198175i</v>
      </c>
      <c r="L856" t="str">
        <f t="shared" si="238"/>
        <v>0.0000444444444444444-2.63941410188517i</v>
      </c>
      <c r="M856" t="e">
        <f t="shared" si="239"/>
        <v>#DIV/0!</v>
      </c>
      <c r="N856">
        <f t="shared" si="240"/>
        <v>90.047454792841407</v>
      </c>
      <c r="O856">
        <f t="shared" si="241"/>
        <v>62.028060512670493</v>
      </c>
      <c r="P856" s="3">
        <f t="shared" si="242"/>
        <v>62.028060512670493</v>
      </c>
      <c r="Q856" s="3">
        <f t="shared" si="243"/>
        <v>-89.952545207158593</v>
      </c>
      <c r="R856">
        <f t="shared" si="244"/>
        <v>90.047454792841407</v>
      </c>
      <c r="S856">
        <f t="shared" si="245"/>
        <v>2.1753010675587502E-2</v>
      </c>
      <c r="T856">
        <f t="shared" si="228"/>
        <v>62.028060512670493</v>
      </c>
    </row>
    <row r="857" spans="1:20" x14ac:dyDescent="0.25">
      <c r="A857">
        <f t="shared" si="229"/>
        <v>137.19757421261443</v>
      </c>
      <c r="B857">
        <f t="shared" si="246"/>
        <v>21.835672116154736</v>
      </c>
      <c r="C857" t="str">
        <f t="shared" si="230"/>
        <v>1.04606911765567-1258.21742304903i</v>
      </c>
      <c r="D857" t="str">
        <f t="shared" si="231"/>
        <v>3.4781249968672-728.875965157021i</v>
      </c>
      <c r="E857" t="str">
        <f t="shared" si="232"/>
        <v>162.46952286567+0.0162977502876302i</v>
      </c>
      <c r="F857" t="str">
        <f t="shared" si="233"/>
        <v>2.4249249246328-6840.05127259561i</v>
      </c>
      <c r="G857" t="str">
        <f t="shared" si="234"/>
        <v>0.999999999879532-0.000010975805935687i</v>
      </c>
      <c r="H857" t="str">
        <f t="shared" si="235"/>
        <v>1129.42142098937+3.16370198543788i</v>
      </c>
      <c r="I857" t="str">
        <f t="shared" si="236"/>
        <v>68.7731759899568-21793.3727524251i</v>
      </c>
      <c r="K857" t="str">
        <f t="shared" si="237"/>
        <v>0.0106248257904935-0.000042932915874126i</v>
      </c>
      <c r="L857" t="str">
        <f t="shared" si="238"/>
        <v>0.0000444444444444444-2.62942229715598i</v>
      </c>
      <c r="M857" t="e">
        <f t="shared" si="239"/>
        <v>#DIV/0!</v>
      </c>
      <c r="N857">
        <f t="shared" si="240"/>
        <v>90.047635115055172</v>
      </c>
      <c r="O857">
        <f t="shared" si="241"/>
        <v>61.99511689674484</v>
      </c>
      <c r="P857" s="3">
        <f t="shared" si="242"/>
        <v>61.99511689674484</v>
      </c>
      <c r="Q857" s="3">
        <f t="shared" si="243"/>
        <v>-89.952364884944828</v>
      </c>
      <c r="R857">
        <f t="shared" si="244"/>
        <v>90.047635115055172</v>
      </c>
      <c r="S857">
        <f t="shared" si="245"/>
        <v>2.1835672116154736E-2</v>
      </c>
      <c r="T857">
        <f t="shared" si="228"/>
        <v>61.99511689674484</v>
      </c>
    </row>
    <row r="858" spans="1:20" x14ac:dyDescent="0.25">
      <c r="A858">
        <f t="shared" si="229"/>
        <v>137.71892499462237</v>
      </c>
      <c r="B858">
        <f t="shared" si="246"/>
        <v>21.918647670196126</v>
      </c>
      <c r="C858" t="str">
        <f t="shared" si="230"/>
        <v>1.04606900960042-1253.45432410341i</v>
      </c>
      <c r="D858" t="str">
        <f t="shared" si="231"/>
        <v>3.47812499684334-726.116722406711i</v>
      </c>
      <c r="E858" t="str">
        <f t="shared" si="232"/>
        <v>162.46952275834+0.0163596826996161i</v>
      </c>
      <c r="F858" t="str">
        <f t="shared" si="233"/>
        <v>2.42492492463058-6814.15747439556i</v>
      </c>
      <c r="G858" t="str">
        <f t="shared" si="234"/>
        <v>0.999999999878614-0.0000110175139982324i</v>
      </c>
      <c r="H858" t="str">
        <f t="shared" si="235"/>
        <v>1129.42149451696+3.17572408187533i</v>
      </c>
      <c r="I858" t="str">
        <f t="shared" si="236"/>
        <v>68.7731770501536-21710.8726908449i</v>
      </c>
      <c r="K858" t="str">
        <f t="shared" si="237"/>
        <v>0.0106248244640077-0.0000430960555514937i</v>
      </c>
      <c r="L858" t="str">
        <f t="shared" si="238"/>
        <v>0.0000444444444444444-2.61946831754929i</v>
      </c>
      <c r="M858" t="e">
        <f t="shared" si="239"/>
        <v>#DIV/0!</v>
      </c>
      <c r="N858">
        <f t="shared" si="240"/>
        <v>90.047816122424692</v>
      </c>
      <c r="O858">
        <f t="shared" si="241"/>
        <v>61.962173282425688</v>
      </c>
      <c r="P858" s="3">
        <f t="shared" si="242"/>
        <v>61.962173282425688</v>
      </c>
      <c r="Q858" s="3">
        <f t="shared" si="243"/>
        <v>-89.952183877575308</v>
      </c>
      <c r="R858">
        <f t="shared" si="244"/>
        <v>90.047816122424692</v>
      </c>
      <c r="S858">
        <f t="shared" si="245"/>
        <v>2.1918647670196127E-2</v>
      </c>
      <c r="T858">
        <f t="shared" si="228"/>
        <v>61.962173282425688</v>
      </c>
    </row>
    <row r="859" spans="1:20" x14ac:dyDescent="0.25">
      <c r="A859">
        <f t="shared" si="229"/>
        <v>138.24225690960193</v>
      </c>
      <c r="B859">
        <f t="shared" si="246"/>
        <v>22.001938531342873</v>
      </c>
      <c r="C859" t="str">
        <f t="shared" si="230"/>
        <v>1.04606890072232-1248.70925651904i</v>
      </c>
      <c r="D859" t="str">
        <f t="shared" si="231"/>
        <v>3.4781249968193-723.367925089227i</v>
      </c>
      <c r="E859" t="str">
        <f t="shared" si="232"/>
        <v>162.469522650193+0.016421850465755i</v>
      </c>
      <c r="F859" t="str">
        <f t="shared" si="233"/>
        <v>2.42492492462833-6788.36170013845i</v>
      </c>
      <c r="G859" t="str">
        <f t="shared" si="234"/>
        <v>0.99999999987769-0.0000110593805514155i</v>
      </c>
      <c r="H859" t="str">
        <f t="shared" si="235"/>
        <v>1129.42156860445+3.1877918626099i</v>
      </c>
      <c r="I859" t="str">
        <f t="shared" si="236"/>
        <v>68.7731781184239-21628.6849474577i</v>
      </c>
      <c r="K859" t="str">
        <f t="shared" si="237"/>
        <v>0.0106248231274217-0.0000432598150978087i</v>
      </c>
      <c r="L859" t="str">
        <f t="shared" si="238"/>
        <v>0.0000444444444444444-2.60955201987377i</v>
      </c>
      <c r="M859" t="e">
        <f t="shared" si="239"/>
        <v>#DIV/0!</v>
      </c>
      <c r="N859">
        <f t="shared" si="240"/>
        <v>90.047997817552812</v>
      </c>
      <c r="O859">
        <f t="shared" si="241"/>
        <v>61.929229669725245</v>
      </c>
      <c r="P859" s="3">
        <f t="shared" si="242"/>
        <v>61.929229669725245</v>
      </c>
      <c r="Q859" s="3">
        <f t="shared" si="243"/>
        <v>-89.952002182447188</v>
      </c>
      <c r="R859">
        <f t="shared" si="244"/>
        <v>90.047997817552812</v>
      </c>
      <c r="S859">
        <f t="shared" si="245"/>
        <v>2.2001938531342871E-2</v>
      </c>
      <c r="T859">
        <f t="shared" si="228"/>
        <v>61.929229669725245</v>
      </c>
    </row>
    <row r="860" spans="1:20" x14ac:dyDescent="0.25">
      <c r="A860">
        <f t="shared" si="229"/>
        <v>138.76757748585842</v>
      </c>
      <c r="B860">
        <f t="shared" si="246"/>
        <v>22.085545897761975</v>
      </c>
      <c r="C860" t="str">
        <f t="shared" si="230"/>
        <v>1.04606879101534-1243.98215203656i</v>
      </c>
      <c r="D860" t="str">
        <f t="shared" si="231"/>
        <v>3.47812499679509-720.629533662201i</v>
      </c>
      <c r="E860" t="str">
        <f t="shared" si="232"/>
        <v>162.469522541222+0.0164842544805342i</v>
      </c>
      <c r="F860" t="str">
        <f t="shared" si="233"/>
        <v>2.42492492462608-6762.66357874345i</v>
      </c>
      <c r="G860" t="str">
        <f t="shared" si="234"/>
        <v>0.999999999876759-0.0000111014061975005i</v>
      </c>
      <c r="H860" t="str">
        <f t="shared" si="235"/>
        <v>1129.42164325606+3.1999055012456i</v>
      </c>
      <c r="I860" t="str">
        <f t="shared" si="236"/>
        <v>68.7731791948273-21546.8083399646i</v>
      </c>
      <c r="K860" t="str">
        <f t="shared" si="237"/>
        <v>0.0106248217806588-0.0000434241968678654i</v>
      </c>
      <c r="L860" t="str">
        <f t="shared" si="238"/>
        <v>0.0000444444444444444-2.59967326148015i</v>
      </c>
      <c r="M860" t="e">
        <f t="shared" si="239"/>
        <v>#DIV/0!</v>
      </c>
      <c r="N860">
        <f t="shared" si="240"/>
        <v>90.048180203052198</v>
      </c>
      <c r="O860">
        <f t="shared" si="241"/>
        <v>61.896286058656038</v>
      </c>
      <c r="P860" s="3">
        <f t="shared" si="242"/>
        <v>61.896286058656038</v>
      </c>
      <c r="Q860" s="3">
        <f t="shared" si="243"/>
        <v>-89.951819796947802</v>
      </c>
      <c r="R860">
        <f t="shared" si="244"/>
        <v>90.048180203052198</v>
      </c>
      <c r="S860">
        <f t="shared" si="245"/>
        <v>2.2085545897761974E-2</v>
      </c>
      <c r="T860">
        <f t="shared" si="228"/>
        <v>61.896286058656038</v>
      </c>
    </row>
    <row r="861" spans="1:20" x14ac:dyDescent="0.25">
      <c r="A861">
        <f t="shared" si="229"/>
        <v>139.2948942803047</v>
      </c>
      <c r="B861">
        <f t="shared" si="246"/>
        <v>22.169470972173471</v>
      </c>
      <c r="C861" t="str">
        <f t="shared" si="230"/>
        <v>1.0460686804729-1239.27294265495i</v>
      </c>
      <c r="D861" t="str">
        <f t="shared" si="231"/>
        <v>3.47812499677067-717.901508732944i</v>
      </c>
      <c r="E861" t="str">
        <f t="shared" si="232"/>
        <v>162.469522431422+0.0165468956418138i</v>
      </c>
      <c r="F861" t="str">
        <f t="shared" si="233"/>
        <v>2.4249249246238-6737.06274053437i</v>
      </c>
      <c r="G861" t="str">
        <f t="shared" si="234"/>
        <v>0.99999999987582-0.0000111435915410406i</v>
      </c>
      <c r="H861" t="str">
        <f t="shared" si="235"/>
        <v>1129.42171847612+3.21206517204644i</v>
      </c>
      <c r="I861" t="str">
        <f t="shared" si="236"/>
        <v>68.7731802794281-21465.2416905435i</v>
      </c>
      <c r="K861" t="str">
        <f t="shared" si="237"/>
        <v>0.0106248204236413-0.0000435892032253989i</v>
      </c>
      <c r="L861" t="str">
        <f t="shared" si="238"/>
        <v>0.0000444444444444444-2.58983190025916i</v>
      </c>
      <c r="M861" t="e">
        <f t="shared" si="239"/>
        <v>#DIV/0!</v>
      </c>
      <c r="N861">
        <f t="shared" si="240"/>
        <v>90.04836328154542</v>
      </c>
      <c r="O861">
        <f t="shared" si="241"/>
        <v>61.863342449230252</v>
      </c>
      <c r="P861" s="3">
        <f t="shared" si="242"/>
        <v>61.863342449230252</v>
      </c>
      <c r="Q861" s="3">
        <f t="shared" si="243"/>
        <v>-89.95163671845458</v>
      </c>
      <c r="R861">
        <f t="shared" si="244"/>
        <v>90.04836328154542</v>
      </c>
      <c r="S861">
        <f t="shared" si="245"/>
        <v>2.216947097217347E-2</v>
      </c>
      <c r="T861">
        <f t="shared" si="228"/>
        <v>61.863342449230252</v>
      </c>
    </row>
    <row r="862" spans="1:20" x14ac:dyDescent="0.25">
      <c r="A862">
        <f t="shared" si="229"/>
        <v>139.82421487856988</v>
      </c>
      <c r="B862">
        <f t="shared" si="246"/>
        <v>22.253714961867733</v>
      </c>
      <c r="C862" t="str">
        <f t="shared" si="230"/>
        <v>1.04606856908887-1234.58156063067i</v>
      </c>
      <c r="D862" t="str">
        <f t="shared" si="231"/>
        <v>3.47812499674609-715.183811057911i</v>
      </c>
      <c r="E862" t="str">
        <f t="shared" si="232"/>
        <v>162.469522320785+0.016609774850888i</v>
      </c>
      <c r="F862" t="str">
        <f t="shared" si="233"/>
        <v>2.4249249246215-6711.55881723465i</v>
      </c>
      <c r="G862" t="str">
        <f t="shared" si="234"/>
        <v>0.999999999874875-0.000011185937188886i</v>
      </c>
      <c r="H862" t="str">
        <f t="shared" si="235"/>
        <v>1129.42179426894+3.22427104993838i</v>
      </c>
      <c r="I862" t="str">
        <f t="shared" si="236"/>
        <v>68.7731813722868-21383.9838258307i</v>
      </c>
      <c r="K862" t="str">
        <f t="shared" si="237"/>
        <v>0.0106248190562913-0.0000437548365431175i</v>
      </c>
      <c r="L862" t="str">
        <f t="shared" si="238"/>
        <v>0.0000444444444444444-2.58002779463953i</v>
      </c>
      <c r="M862" t="e">
        <f t="shared" si="239"/>
        <v>#DIV/0!</v>
      </c>
      <c r="N862">
        <f t="shared" si="240"/>
        <v>90.048547055665082</v>
      </c>
      <c r="O862">
        <f t="shared" si="241"/>
        <v>61.830398841460536</v>
      </c>
      <c r="P862" s="3">
        <f t="shared" si="242"/>
        <v>61.830398841460536</v>
      </c>
      <c r="Q862" s="3">
        <f t="shared" si="243"/>
        <v>-89.951452944334918</v>
      </c>
      <c r="R862">
        <f t="shared" si="244"/>
        <v>90.048547055665082</v>
      </c>
      <c r="S862">
        <f t="shared" si="245"/>
        <v>2.2253714961867732E-2</v>
      </c>
      <c r="T862">
        <f t="shared" si="228"/>
        <v>61.830398841460536</v>
      </c>
    </row>
    <row r="863" spans="1:20" x14ac:dyDescent="0.25">
      <c r="A863">
        <f t="shared" si="229"/>
        <v>140.35554689510843</v>
      </c>
      <c r="B863">
        <f t="shared" si="246"/>
        <v>22.338279078722831</v>
      </c>
      <c r="C863" t="str">
        <f t="shared" si="230"/>
        <v>1.04606845685667-1229.90793847662i</v>
      </c>
      <c r="D863" t="str">
        <f t="shared" si="231"/>
        <v>3.47812499672132-712.476401542108i</v>
      </c>
      <c r="E863" t="str">
        <f t="shared" si="232"/>
        <v>162.469522209306+0.0166728930124611i</v>
      </c>
      <c r="F863" t="str">
        <f t="shared" si="233"/>
        <v>2.4249249246192-6686.15144196176i</v>
      </c>
      <c r="G863" t="str">
        <f t="shared" si="234"/>
        <v>0.999999999873922-0.000011228443750193i</v>
      </c>
      <c r="H863" t="str">
        <f t="shared" si="235"/>
        <v>1129.42187063889+3.23652331051235i</v>
      </c>
      <c r="I863" t="str">
        <f t="shared" si="236"/>
        <v>68.7731824734676-21303.0335769045i</v>
      </c>
      <c r="K863" t="str">
        <f t="shared" si="237"/>
        <v>0.01062481767853-0.0000439210992027379i</v>
      </c>
      <c r="L863" t="str">
        <f t="shared" si="238"/>
        <v>0.0000444444444444444-2.5702608035859i</v>
      </c>
      <c r="M863" t="e">
        <f t="shared" si="239"/>
        <v>#DIV/0!</v>
      </c>
      <c r="N863">
        <f t="shared" si="240"/>
        <v>90.048731528053708</v>
      </c>
      <c r="O863">
        <f t="shared" si="241"/>
        <v>61.797455235359507</v>
      </c>
      <c r="P863" s="3">
        <f t="shared" si="242"/>
        <v>61.797455235359507</v>
      </c>
      <c r="Q863" s="3">
        <f t="shared" si="243"/>
        <v>-89.951268471946292</v>
      </c>
      <c r="R863">
        <f t="shared" si="244"/>
        <v>90.048731528053708</v>
      </c>
      <c r="S863">
        <f t="shared" si="245"/>
        <v>2.2338279078722829E-2</v>
      </c>
      <c r="T863">
        <f t="shared" si="228"/>
        <v>61.797455235359507</v>
      </c>
    </row>
    <row r="864" spans="1:20" x14ac:dyDescent="0.25">
      <c r="A864">
        <f t="shared" si="229"/>
        <v>140.88889797330987</v>
      </c>
      <c r="B864">
        <f t="shared" si="246"/>
        <v>22.423164539221979</v>
      </c>
      <c r="C864" t="str">
        <f t="shared" si="230"/>
        <v>1.04606834376999-1225.25200896117i</v>
      </c>
      <c r="D864" t="str">
        <f t="shared" si="231"/>
        <v>3.47812499669634-709.77924123853i</v>
      </c>
      <c r="E864" t="str">
        <f t="shared" si="232"/>
        <v>162.469522096979+0.0167362510346859i</v>
      </c>
      <c r="F864" t="str">
        <f t="shared" si="233"/>
        <v>2.42492492461687-6660.84024922201i</v>
      </c>
      <c r="G864" t="str">
        <f t="shared" si="234"/>
        <v>0.999999999872962-0.0000112711118364329i</v>
      </c>
      <c r="H864" t="str">
        <f t="shared" si="235"/>
        <v>1129.42194759035+3.24882213002641i</v>
      </c>
      <c r="I864" t="str">
        <f t="shared" si="236"/>
        <v>68.7731835830311-21222.389779268i</v>
      </c>
      <c r="K864" t="str">
        <f t="shared" si="237"/>
        <v>0.0106248162902783-0.0000440879935950188i</v>
      </c>
      <c r="L864" t="str">
        <f t="shared" si="238"/>
        <v>0.0000444444444444444-2.56053078659684i</v>
      </c>
      <c r="M864" t="e">
        <f t="shared" si="239"/>
        <v>#DIV/0!</v>
      </c>
      <c r="N864">
        <f t="shared" si="240"/>
        <v>90.048916701363964</v>
      </c>
      <c r="O864">
        <f t="shared" si="241"/>
        <v>61.76451163093985</v>
      </c>
      <c r="P864" s="3">
        <f t="shared" si="242"/>
        <v>61.76451163093985</v>
      </c>
      <c r="Q864" s="3">
        <f t="shared" si="243"/>
        <v>-89.951083298636036</v>
      </c>
      <c r="R864">
        <f t="shared" si="244"/>
        <v>90.048916701363964</v>
      </c>
      <c r="S864">
        <f t="shared" si="245"/>
        <v>2.2423164539221978E-2</v>
      </c>
      <c r="T864">
        <f t="shared" si="228"/>
        <v>61.76451163093985</v>
      </c>
    </row>
    <row r="865" spans="1:20" x14ac:dyDescent="0.25">
      <c r="A865">
        <f t="shared" si="229"/>
        <v>141.42427578560844</v>
      </c>
      <c r="B865">
        <f t="shared" si="246"/>
        <v>22.508372564471024</v>
      </c>
      <c r="C865" t="str">
        <f t="shared" si="230"/>
        <v>1.0460682298222-1220.6137051072i</v>
      </c>
      <c r="D865" t="str">
        <f t="shared" si="231"/>
        <v>3.4781249966712-707.092291347633i</v>
      </c>
      <c r="E865" t="str">
        <f t="shared" si="232"/>
        <v>162.469521983796+0.0167998498291687i</v>
      </c>
      <c r="F865" t="str">
        <f t="shared" si="233"/>
        <v>2.42492492461453-6635.62487490551i</v>
      </c>
      <c r="G865" t="str">
        <f t="shared" si="234"/>
        <v>0.999999999871995-0.0000113139420614005i</v>
      </c>
      <c r="H865" t="str">
        <f t="shared" si="235"/>
        <v>1129.42202512777+3.26116768540867i</v>
      </c>
      <c r="I865" t="str">
        <f t="shared" si="236"/>
        <v>68.7731847010452-21142.0512728339i</v>
      </c>
      <c r="K865" t="str">
        <f t="shared" si="237"/>
        <v>0.0106248148914561-0.0000442555221197956i</v>
      </c>
      <c r="L865" t="str">
        <f t="shared" si="238"/>
        <v>0.0000444444444444444-2.55083760370277i</v>
      </c>
      <c r="M865" t="e">
        <f t="shared" si="239"/>
        <v>#DIV/0!</v>
      </c>
      <c r="N865">
        <f t="shared" si="240"/>
        <v>90.049102578258413</v>
      </c>
      <c r="O865">
        <f t="shared" si="241"/>
        <v>61.731568028214284</v>
      </c>
      <c r="P865" s="3">
        <f t="shared" si="242"/>
        <v>61.731568028214284</v>
      </c>
      <c r="Q865" s="3">
        <f t="shared" si="243"/>
        <v>-89.950897421741587</v>
      </c>
      <c r="R865">
        <f t="shared" si="244"/>
        <v>90.049102578258413</v>
      </c>
      <c r="S865">
        <f t="shared" si="245"/>
        <v>2.2508372564471024E-2</v>
      </c>
      <c r="T865">
        <f t="shared" si="228"/>
        <v>61.731568028214284</v>
      </c>
    </row>
    <row r="866" spans="1:20" x14ac:dyDescent="0.25">
      <c r="A866">
        <f t="shared" si="229"/>
        <v>141.96168803359376</v>
      </c>
      <c r="B866">
        <f t="shared" si="246"/>
        <v>22.593904380216014</v>
      </c>
      <c r="C866" t="str">
        <f t="shared" si="230"/>
        <v>1.04606811500675-1215.99296019115i</v>
      </c>
      <c r="D866" t="str">
        <f t="shared" si="231"/>
        <v>3.47812499664583-704.415513216729i</v>
      </c>
      <c r="E866" t="str">
        <f t="shared" si="232"/>
        <v>162.469521869751+0.0168636903109802i</v>
      </c>
      <c r="F866" t="str">
        <f t="shared" si="233"/>
        <v>2.42492492461216-6610.50495628052i</v>
      </c>
      <c r="G866" t="str">
        <f t="shared" si="234"/>
        <v>0.99999999987102-0.0000113569350412227i</v>
      </c>
      <c r="H866" t="str">
        <f t="shared" si="235"/>
        <v>1129.42210325561+3.27356015425945i</v>
      </c>
      <c r="I866" t="str">
        <f t="shared" si="236"/>
        <v>68.7731858275723-21062.0169019054i</v>
      </c>
      <c r="K866" t="str">
        <f t="shared" si="237"/>
        <v>0.010624813481983-0.0000444236871860144i</v>
      </c>
      <c r="L866" t="str">
        <f t="shared" si="238"/>
        <v>0.0000444444444444444-2.541181115464i</v>
      </c>
      <c r="M866" t="e">
        <f t="shared" si="239"/>
        <v>#DIV/0!</v>
      </c>
      <c r="N866">
        <f t="shared" si="240"/>
        <v>90.049289161409902</v>
      </c>
      <c r="O866">
        <f t="shared" si="241"/>
        <v>61.698624427195696</v>
      </c>
      <c r="P866" s="3">
        <f t="shared" si="242"/>
        <v>61.698624427195696</v>
      </c>
      <c r="Q866" s="3">
        <f t="shared" si="243"/>
        <v>-89.950710838590098</v>
      </c>
      <c r="R866">
        <f t="shared" si="244"/>
        <v>90.049289161409902</v>
      </c>
      <c r="S866">
        <f t="shared" si="245"/>
        <v>2.2593904380216013E-2</v>
      </c>
      <c r="T866">
        <f t="shared" si="228"/>
        <v>61.698624427195696</v>
      </c>
    </row>
    <row r="867" spans="1:20" x14ac:dyDescent="0.25">
      <c r="A867">
        <f t="shared" si="229"/>
        <v>142.50114244812141</v>
      </c>
      <c r="B867">
        <f t="shared" si="246"/>
        <v>22.679761216860836</v>
      </c>
      <c r="C867" t="str">
        <f t="shared" si="230"/>
        <v>1.04606799931715-1211.38970774208i</v>
      </c>
      <c r="D867" t="str">
        <f t="shared" si="231"/>
        <v>3.47812499662031-701.748868339479i</v>
      </c>
      <c r="E867" t="str">
        <f t="shared" si="232"/>
        <v>162.469521754838+0.0169277733986639i</v>
      </c>
      <c r="F867" t="str">
        <f t="shared" si="233"/>
        <v>2.42492492460978-6585.48013198869i</v>
      </c>
      <c r="G867" t="str">
        <f t="shared" si="234"/>
        <v>0.999999999870038-0.0000114000913943681i</v>
      </c>
      <c r="H867" t="str">
        <f t="shared" si="235"/>
        <v>1129.42218197834+3.28599971485394i</v>
      </c>
      <c r="I867" t="str">
        <f t="shared" si="236"/>
        <v>68.7731869626766-20982.285515161i</v>
      </c>
      <c r="K867" t="str">
        <f t="shared" si="237"/>
        <v>0.010624812061778-0.0000445924912117663i</v>
      </c>
      <c r="L867" t="str">
        <f t="shared" si="238"/>
        <v>0.0000444444444444444-2.53156118296872i</v>
      </c>
      <c r="M867" t="e">
        <f t="shared" si="239"/>
        <v>#DIV/0!</v>
      </c>
      <c r="N867">
        <f t="shared" si="240"/>
        <v>90.049476453501313</v>
      </c>
      <c r="O867">
        <f t="shared" si="241"/>
        <v>61.665680827897276</v>
      </c>
      <c r="P867" s="3">
        <f t="shared" si="242"/>
        <v>61.665680827897276</v>
      </c>
      <c r="Q867" s="3">
        <f t="shared" si="243"/>
        <v>-89.950523546498687</v>
      </c>
      <c r="R867">
        <f t="shared" si="244"/>
        <v>90.049476453501313</v>
      </c>
      <c r="S867">
        <f t="shared" si="245"/>
        <v>2.2679761216860835E-2</v>
      </c>
      <c r="T867">
        <f t="shared" si="228"/>
        <v>61.665680827897276</v>
      </c>
    </row>
    <row r="868" spans="1:20" x14ac:dyDescent="0.25">
      <c r="A868">
        <f t="shared" si="229"/>
        <v>143.04264678942428</v>
      </c>
      <c r="B868">
        <f t="shared" si="246"/>
        <v>22.765944309484908</v>
      </c>
      <c r="C868" t="str">
        <f t="shared" si="230"/>
        <v>1.04606788274664-1206.80388154064i</v>
      </c>
      <c r="D868" t="str">
        <f t="shared" si="231"/>
        <v>3.47812499659457-699.09231835529i</v>
      </c>
      <c r="E868" t="str">
        <f t="shared" si="232"/>
        <v>162.469521639051+0.0169921000142596i</v>
      </c>
      <c r="F868" t="str">
        <f t="shared" si="233"/>
        <v>2.42492492460738-6560.55004203944i</v>
      </c>
      <c r="G868" t="str">
        <f t="shared" si="234"/>
        <v>0.999999999869048-0.0000114434117416554i</v>
      </c>
      <c r="H868" t="str">
        <f t="shared" si="235"/>
        <v>1129.42226130051+3.29848654614498i</v>
      </c>
      <c r="I868" t="str">
        <f t="shared" si="236"/>
        <v>68.773188106424-20902.8559656381i</v>
      </c>
      <c r="K868" t="str">
        <f t="shared" si="237"/>
        <v>0.0106248106307593-0.0000447619366243226i</v>
      </c>
      <c r="L868" t="str">
        <f t="shared" si="238"/>
        <v>0.0000444444444444444-2.52197766783097i</v>
      </c>
      <c r="M868" t="e">
        <f t="shared" si="239"/>
        <v>#DIV/0!</v>
      </c>
      <c r="N868">
        <f t="shared" si="240"/>
        <v>90.049664457225745</v>
      </c>
      <c r="O868">
        <f t="shared" si="241"/>
        <v>61.632737230331998</v>
      </c>
      <c r="P868" s="3">
        <f t="shared" si="242"/>
        <v>61.632737230331998</v>
      </c>
      <c r="Q868" s="3">
        <f t="shared" si="243"/>
        <v>-89.950335542774255</v>
      </c>
      <c r="R868">
        <f t="shared" si="244"/>
        <v>90.049664457225745</v>
      </c>
      <c r="S868">
        <f t="shared" si="245"/>
        <v>2.276594430948491E-2</v>
      </c>
      <c r="T868">
        <f t="shared" si="228"/>
        <v>61.632737230331998</v>
      </c>
    </row>
    <row r="869" spans="1:20" x14ac:dyDescent="0.25">
      <c r="A869">
        <f t="shared" si="229"/>
        <v>143.5862088472241</v>
      </c>
      <c r="B869">
        <f t="shared" si="246"/>
        <v>22.852454897860952</v>
      </c>
      <c r="C869" t="str">
        <f t="shared" si="230"/>
        <v>1.04606776528858-1202.23541561818i</v>
      </c>
      <c r="D869" t="str">
        <f t="shared" si="231"/>
        <v>3.47812499656864-696.445825048802i</v>
      </c>
      <c r="E869" t="str">
        <f t="shared" si="232"/>
        <v>162.469521522381+0.0170566710833207i</v>
      </c>
      <c r="F869" t="str">
        <f t="shared" si="233"/>
        <v>2.42492492460496-6535.71432780506i</v>
      </c>
      <c r="G869" t="str">
        <f t="shared" si="234"/>
        <v>0.999999999868051-0.0000114868967062622i</v>
      </c>
      <c r="H869" t="str">
        <f t="shared" si="235"/>
        <v>1129.42234122668+3.31102082776539i</v>
      </c>
      <c r="I869" t="str">
        <f t="shared" si="236"/>
        <v>68.7731892588802-20823.727110716i</v>
      </c>
      <c r="K869" t="str">
        <f t="shared" si="237"/>
        <v>0.0106248091888446-0.0000449320258601697i</v>
      </c>
      <c r="L869" t="str">
        <f t="shared" si="238"/>
        <v>0.0000444444444444444-2.51243043218865i</v>
      </c>
      <c r="M869" t="e">
        <f t="shared" si="239"/>
        <v>#DIV/0!</v>
      </c>
      <c r="N869">
        <f t="shared" si="240"/>
        <v>90.049853175286543</v>
      </c>
      <c r="O869">
        <f t="shared" si="241"/>
        <v>61.599793634513048</v>
      </c>
      <c r="P869" s="3">
        <f t="shared" si="242"/>
        <v>61.599793634513048</v>
      </c>
      <c r="Q869" s="3">
        <f t="shared" si="243"/>
        <v>-89.950146824713457</v>
      </c>
      <c r="R869">
        <f t="shared" si="244"/>
        <v>90.049853175286543</v>
      </c>
      <c r="S869">
        <f t="shared" si="245"/>
        <v>2.285245489786095E-2</v>
      </c>
      <c r="T869">
        <f t="shared" si="228"/>
        <v>61.599793634513048</v>
      </c>
    </row>
    <row r="870" spans="1:20" x14ac:dyDescent="0.25">
      <c r="A870">
        <f t="shared" si="229"/>
        <v>144.13183644084356</v>
      </c>
      <c r="B870">
        <f t="shared" si="246"/>
        <v>22.939294226472825</v>
      </c>
      <c r="C870" t="str">
        <f t="shared" si="230"/>
        <v>1.0460676469361-1197.68424425577i</v>
      </c>
      <c r="D870" t="str">
        <f t="shared" si="231"/>
        <v>3.47812499654249-693.80935034932i</v>
      </c>
      <c r="E870" t="str">
        <f t="shared" si="232"/>
        <v>162.469521404823+0.0171214875349028i</v>
      </c>
      <c r="F870" t="str">
        <f t="shared" si="233"/>
        <v>2.42492492460252-6510.97263201548i</v>
      </c>
      <c r="G870" t="str">
        <f t="shared" si="234"/>
        <v>0.999999999867047-0.0000115305469137345i</v>
      </c>
      <c r="H870" t="str">
        <f t="shared" si="235"/>
        <v>1129.42242176146+3.32360274003069i</v>
      </c>
      <c r="I870" t="str">
        <f t="shared" si="236"/>
        <v>68.773190420112-20744.8978120996i</v>
      </c>
      <c r="K870" t="str">
        <f t="shared" si="237"/>
        <v>0.0106248077359509-0.0000451027613650433i</v>
      </c>
      <c r="L870" t="str">
        <f t="shared" si="238"/>
        <v>0.0000444444444444444-2.50291933870158i</v>
      </c>
      <c r="M870" t="e">
        <f t="shared" si="239"/>
        <v>#DIV/0!</v>
      </c>
      <c r="N870">
        <f t="shared" si="240"/>
        <v>90.05004261039727</v>
      </c>
      <c r="O870">
        <f t="shared" si="241"/>
        <v>61.566850040453609</v>
      </c>
      <c r="P870" s="3">
        <f t="shared" si="242"/>
        <v>61.566850040453609</v>
      </c>
      <c r="Q870" s="3">
        <f t="shared" si="243"/>
        <v>-89.94995738960273</v>
      </c>
      <c r="R870">
        <f t="shared" si="244"/>
        <v>90.05004261039727</v>
      </c>
      <c r="S870">
        <f t="shared" si="245"/>
        <v>2.2939294226472826E-2</v>
      </c>
      <c r="T870">
        <f t="shared" si="228"/>
        <v>61.566850040453609</v>
      </c>
    </row>
    <row r="871" spans="1:20" x14ac:dyDescent="0.25">
      <c r="A871">
        <f t="shared" si="229"/>
        <v>144.67953741931876</v>
      </c>
      <c r="B871">
        <f t="shared" si="246"/>
        <v>23.026463544533421</v>
      </c>
      <c r="C871" t="str">
        <f t="shared" si="230"/>
        <v>1.04606752768248-1193.15030198331i</v>
      </c>
      <c r="D871" t="str">
        <f t="shared" si="231"/>
        <v>3.47812499651618-691.182856330275i</v>
      </c>
      <c r="E871" t="str">
        <f t="shared" si="232"/>
        <v>162.46952128637+0.0171865503016011i</v>
      </c>
      <c r="F871" t="str">
        <f t="shared" si="233"/>
        <v>2.42492492460006-6486.32459875313i</v>
      </c>
      <c r="G871" t="str">
        <f t="shared" si="234"/>
        <v>0.999999999866034-0.0000115743629919949i</v>
      </c>
      <c r="H871" t="str">
        <f t="shared" si="235"/>
        <v>1129.42250290947+3.3362324639416i</v>
      </c>
      <c r="I871" t="str">
        <f t="shared" si="236"/>
        <v>68.7731915901863-20666.366935803i</v>
      </c>
      <c r="K871" t="str">
        <f t="shared" si="237"/>
        <v>0.0106248062719946-0.0000452741455939637i</v>
      </c>
      <c r="L871" t="str">
        <f t="shared" si="238"/>
        <v>0.0000444444444444444-2.49344425054949i</v>
      </c>
      <c r="M871" t="e">
        <f t="shared" si="239"/>
        <v>#DIV/0!</v>
      </c>
      <c r="N871">
        <f t="shared" si="240"/>
        <v>90.05023276528182</v>
      </c>
      <c r="O871">
        <f t="shared" si="241"/>
        <v>61.533906448167308</v>
      </c>
      <c r="P871" s="3">
        <f t="shared" si="242"/>
        <v>61.533906448167308</v>
      </c>
      <c r="Q871" s="3">
        <f t="shared" si="243"/>
        <v>-89.94976723471818</v>
      </c>
      <c r="R871">
        <f t="shared" si="244"/>
        <v>90.05023276528182</v>
      </c>
      <c r="S871">
        <f t="shared" si="245"/>
        <v>2.3026463544533422E-2</v>
      </c>
      <c r="T871">
        <f t="shared" si="228"/>
        <v>61.533906448167308</v>
      </c>
    </row>
    <row r="872" spans="1:20" x14ac:dyDescent="0.25">
      <c r="A872">
        <f t="shared" si="229"/>
        <v>145.22931966151216</v>
      </c>
      <c r="B872">
        <f t="shared" si="246"/>
        <v>23.113964106002648</v>
      </c>
      <c r="C872" t="str">
        <f t="shared" si="230"/>
        <v>1.04606740752092-1188.63352357851i</v>
      </c>
      <c r="D872" t="str">
        <f t="shared" si="231"/>
        <v>3.47812499648966-688.566305208666i</v>
      </c>
      <c r="E872" t="str">
        <f t="shared" si="232"/>
        <v>162.469521167015+0.0172518603195666i</v>
      </c>
      <c r="F872" t="str">
        <f t="shared" si="233"/>
        <v>2.42492492459759-6461.76987344776i</v>
      </c>
      <c r="G872" t="str">
        <f t="shared" si="234"/>
        <v>0.999999999865014-0.0000116183455713527i</v>
      </c>
      <c r="H872" t="str">
        <f t="shared" si="235"/>
        <v>1129.42258467538+3.34891018118663i</v>
      </c>
      <c r="I872" t="str">
        <f t="shared" si="236"/>
        <v>68.7731927691686-20588.1333521331i</v>
      </c>
      <c r="K872" t="str">
        <f t="shared" si="237"/>
        <v>0.0106248047968916-0.0000454461810112713i</v>
      </c>
      <c r="L872" t="str">
        <f t="shared" si="238"/>
        <v>0.0000444444444444444-2.48400503143006i</v>
      </c>
      <c r="M872" t="e">
        <f t="shared" si="239"/>
        <v>#DIV/0!</v>
      </c>
      <c r="N872">
        <f t="shared" si="240"/>
        <v>90.050423642674446</v>
      </c>
      <c r="O872">
        <f t="shared" si="241"/>
        <v>61.50096285766756</v>
      </c>
      <c r="P872" s="3">
        <f t="shared" si="242"/>
        <v>61.50096285766756</v>
      </c>
      <c r="Q872" s="3">
        <f t="shared" si="243"/>
        <v>-89.949576357325554</v>
      </c>
      <c r="R872">
        <f t="shared" si="244"/>
        <v>90.050423642674446</v>
      </c>
      <c r="S872">
        <f t="shared" si="245"/>
        <v>2.3113964106002648E-2</v>
      </c>
      <c r="T872">
        <f t="shared" si="228"/>
        <v>61.50096285766756</v>
      </c>
    </row>
    <row r="873" spans="1:20" x14ac:dyDescent="0.25">
      <c r="A873">
        <f t="shared" si="229"/>
        <v>145.78119107622592</v>
      </c>
      <c r="B873">
        <f t="shared" si="246"/>
        <v>23.201797169605459</v>
      </c>
      <c r="C873" t="str">
        <f t="shared" si="230"/>
        <v>1.04606728644434-1184.13384406598i</v>
      </c>
      <c r="D873" t="str">
        <f t="shared" si="231"/>
        <v>3.47812499646292-685.959659344523i</v>
      </c>
      <c r="E873" t="str">
        <f t="shared" si="232"/>
        <v>162.469521046752+0.0173174185284934i</v>
      </c>
      <c r="F873" t="str">
        <f t="shared" si="233"/>
        <v>2.4249249245951-6437.30810287137i</v>
      </c>
      <c r="G873" t="str">
        <f t="shared" si="234"/>
        <v>0.999999999863986-0.0000116624952845118i</v>
      </c>
      <c r="H873" t="str">
        <f t="shared" si="235"/>
        <v>1129.42266706391+3.36163607414501i</v>
      </c>
      <c r="I873" t="str">
        <f t="shared" si="236"/>
        <v>68.7731939571299-20510.1959356736i</v>
      </c>
      <c r="K873" t="str">
        <f t="shared" si="237"/>
        <v>0.0106248033105568-0.0000456188700906619i</v>
      </c>
      <c r="L873" t="str">
        <f t="shared" si="238"/>
        <v>0.0000444444444444444-2.47460154555694i</v>
      </c>
      <c r="M873" t="e">
        <f t="shared" si="239"/>
        <v>#DIV/0!</v>
      </c>
      <c r="N873">
        <f t="shared" si="240"/>
        <v>90.050615245319719</v>
      </c>
      <c r="O873">
        <f t="shared" si="241"/>
        <v>61.468019268967865</v>
      </c>
      <c r="P873" s="3">
        <f t="shared" si="242"/>
        <v>61.468019268967865</v>
      </c>
      <c r="Q873" s="3">
        <f t="shared" si="243"/>
        <v>-89.949384754680281</v>
      </c>
      <c r="R873">
        <f t="shared" si="244"/>
        <v>90.050615245319719</v>
      </c>
      <c r="S873">
        <f t="shared" si="245"/>
        <v>2.3201797169605458E-2</v>
      </c>
      <c r="T873">
        <f t="shared" si="228"/>
        <v>61.468019268967865</v>
      </c>
    </row>
    <row r="874" spans="1:20" x14ac:dyDescent="0.25">
      <c r="A874">
        <f t="shared" si="229"/>
        <v>146.3351596023156</v>
      </c>
      <c r="B874">
        <f t="shared" si="246"/>
        <v>23.289963998849959</v>
      </c>
      <c r="C874" t="str">
        <f t="shared" si="230"/>
        <v>1.04606716444591-1179.65119871634i</v>
      </c>
      <c r="D874" t="str">
        <f t="shared" si="231"/>
        <v>3.47812499643599-683.362881240372i</v>
      </c>
      <c r="E874" t="str">
        <f t="shared" si="232"/>
        <v>162.469520925573+0.0173832258716552i</v>
      </c>
      <c r="F874" t="str">
        <f t="shared" si="233"/>
        <v>2.42492492459258-6412.93893513319i</v>
      </c>
      <c r="G874" t="str">
        <f t="shared" si="234"/>
        <v>0.999999999862951-0.0000117068127665808i</v>
      </c>
      <c r="H874" t="str">
        <f t="shared" si="235"/>
        <v>1129.42275007978+3.37441032588874i</v>
      </c>
      <c r="I874" t="str">
        <f t="shared" si="236"/>
        <v>68.7731951541357-20432.5535652683i</v>
      </c>
      <c r="K874" t="str">
        <f t="shared" si="237"/>
        <v>0.0106248018129049-0.0000457922153152218i</v>
      </c>
      <c r="L874" t="str">
        <f t="shared" si="238"/>
        <v>0.0000444444444444444-2.46523365765784i</v>
      </c>
      <c r="M874" t="e">
        <f t="shared" si="239"/>
        <v>#DIV/0!</v>
      </c>
      <c r="N874">
        <f t="shared" si="240"/>
        <v>90.050807575972726</v>
      </c>
      <c r="O874">
        <f t="shared" si="241"/>
        <v>61.435075682082072</v>
      </c>
      <c r="P874" s="3">
        <f t="shared" si="242"/>
        <v>61.435075682082072</v>
      </c>
      <c r="Q874" s="3">
        <f t="shared" si="243"/>
        <v>-89.949192424027274</v>
      </c>
      <c r="R874">
        <f t="shared" si="244"/>
        <v>90.050807575972726</v>
      </c>
      <c r="S874">
        <f t="shared" si="245"/>
        <v>2.3289963998849958E-2</v>
      </c>
      <c r="T874">
        <f t="shared" si="228"/>
        <v>61.435075682082072</v>
      </c>
    </row>
    <row r="875" spans="1:20" x14ac:dyDescent="0.25">
      <c r="A875">
        <f t="shared" si="229"/>
        <v>146.89123320880441</v>
      </c>
      <c r="B875">
        <f t="shared" si="246"/>
        <v>23.378465862045591</v>
      </c>
      <c r="C875" t="str">
        <f t="shared" si="230"/>
        <v>1.04606704151862-1175.18552304523i</v>
      </c>
      <c r="D875" t="str">
        <f t="shared" si="231"/>
        <v>3.47812499640886-680.775933540695i</v>
      </c>
      <c r="E875" t="str">
        <f t="shared" si="232"/>
        <v>162.469520803471+0.0174492832959159i</v>
      </c>
      <c r="F875" t="str">
        <f t="shared" si="233"/>
        <v>2.42492492459007-6388.66201967462i</v>
      </c>
      <c r="G875" t="str">
        <f t="shared" si="234"/>
        <v>0.999999999861907-0.0000117512986550816i</v>
      </c>
      <c r="H875" t="str">
        <f t="shared" si="235"/>
        <v>1129.42283372777+3.38723312018569i</v>
      </c>
      <c r="I875" t="str">
        <f t="shared" si="236"/>
        <v>68.7731963602556-20355.205124006i</v>
      </c>
      <c r="K875" t="str">
        <f t="shared" si="237"/>
        <v>0.0106248003038497-0.0000459662191774632i</v>
      </c>
      <c r="L875" t="str">
        <f t="shared" si="238"/>
        <v>0.0000444444444444444-2.45590123297255i</v>
      </c>
      <c r="M875" t="e">
        <f t="shared" si="239"/>
        <v>#DIV/0!</v>
      </c>
      <c r="N875">
        <f t="shared" si="240"/>
        <v>90.051000637398886</v>
      </c>
      <c r="O875">
        <f t="shared" si="241"/>
        <v>61.402132097023994</v>
      </c>
      <c r="P875" s="3">
        <f t="shared" si="242"/>
        <v>61.402132097023994</v>
      </c>
      <c r="Q875" s="3">
        <f t="shared" si="243"/>
        <v>-89.948999362601114</v>
      </c>
      <c r="R875">
        <f t="shared" si="244"/>
        <v>90.051000637398886</v>
      </c>
      <c r="S875">
        <f t="shared" si="245"/>
        <v>2.3378465862045592E-2</v>
      </c>
      <c r="T875">
        <f t="shared" si="228"/>
        <v>61.402132097023994</v>
      </c>
    </row>
    <row r="876" spans="1:20" x14ac:dyDescent="0.25">
      <c r="A876">
        <f t="shared" si="229"/>
        <v>147.44941989499787</v>
      </c>
      <c r="B876">
        <f t="shared" si="246"/>
        <v>23.467304032321366</v>
      </c>
      <c r="C876" t="str">
        <f t="shared" si="230"/>
        <v>1.04606691765522-1170.73675281239i</v>
      </c>
      <c r="D876" t="str">
        <f t="shared" si="231"/>
        <v>3.47812499638151-678.198779031368i</v>
      </c>
      <c r="E876" t="str">
        <f t="shared" si="232"/>
        <v>162.46952068044+0.017515591751722i</v>
      </c>
      <c r="F876" t="str">
        <f t="shared" si="233"/>
        <v>2.4249249245875-6364.47700726397i</v>
      </c>
      <c r="G876" t="str">
        <f t="shared" si="234"/>
        <v>0.999999999860856-0.0000117959535899585i</v>
      </c>
      <c r="H876" t="str">
        <f t="shared" si="235"/>
        <v>1129.42291801272+3.40010464150224i</v>
      </c>
      <c r="I876" t="str">
        <f t="shared" si="236"/>
        <v>68.7731975755604-20278.1494992033i</v>
      </c>
      <c r="K876" t="str">
        <f t="shared" si="237"/>
        <v>0.0106247987833042-0.0000461408841793609i</v>
      </c>
      <c r="L876" t="str">
        <f t="shared" si="238"/>
        <v>0.0000444444444444444-2.44660413725099i</v>
      </c>
      <c r="M876" t="e">
        <f t="shared" si="239"/>
        <v>#DIV/0!</v>
      </c>
      <c r="N876">
        <f t="shared" si="240"/>
        <v>90.051194432374231</v>
      </c>
      <c r="O876">
        <f t="shared" si="241"/>
        <v>61.369188513807408</v>
      </c>
      <c r="P876" s="3">
        <f t="shared" si="242"/>
        <v>61.369188513807408</v>
      </c>
      <c r="Q876" s="3">
        <f t="shared" si="243"/>
        <v>-89.948805567625769</v>
      </c>
      <c r="R876">
        <f t="shared" si="244"/>
        <v>90.051194432374231</v>
      </c>
      <c r="S876">
        <f t="shared" si="245"/>
        <v>2.3467304032321366E-2</v>
      </c>
      <c r="T876">
        <f t="shared" ref="T876:T939" si="247">P876</f>
        <v>61.369188513807408</v>
      </c>
    </row>
    <row r="877" spans="1:20" x14ac:dyDescent="0.25">
      <c r="A877">
        <f t="shared" ref="A877:A940" si="248">2*PI()*B877</f>
        <v>148.00972769059885</v>
      </c>
      <c r="B877">
        <f t="shared" si="246"/>
        <v>23.556479787644186</v>
      </c>
      <c r="C877" t="str">
        <f t="shared" ref="C877:C940" si="249">IMPRODUCT(D877,E877,$C$40,,K877,$C$41)</f>
        <v>1.04606679284882-1166.30482402077i</v>
      </c>
      <c r="D877" t="str">
        <f t="shared" ref="D877:D940" si="250">IMDIV(IMPRODUCT($C$37,$C$38,COMPLEX(1,A877/$C$38)),IMSUM(-1*A877*A877/$C$39,COMPLEX(0,1*A877)))</f>
        <v>3.47812499635395-675.631380639168i</v>
      </c>
      <c r="E877" t="str">
        <f t="shared" ref="E877:E940" si="251">IMDIV(IMPRODUCT(IMSUM(F877,G877),$C$29,H877),IMSUM(1,I877))</f>
        <v>162.469520556472+0.0175821521931664i</v>
      </c>
      <c r="F877" t="str">
        <f t="shared" ref="F877:F940" si="252">IMDIV(IMPRODUCT($C$14,$C$15,COMPLEX(1,A877/$C$15)),IMSUM(-1*A877*A877/$C$16,COMPLEX(0,A877)))</f>
        <v>2.42492492458494-6340.38354999181i</v>
      </c>
      <c r="G877" t="str">
        <f t="shared" ref="G877:G940" si="253">IMDIV(1,COMPLEX(1,A877*$C$9*$C$10))</f>
        <v>0.999999999859796-0.0000118407782135878i</v>
      </c>
      <c r="H877" t="str">
        <f t="shared" ref="H877:H940" si="254">IMDIV($C$3,IMSUM(K877,COMPLEX(0,$C$28*A877)))</f>
        <v>1129.42300293945+3.41302507500551i</v>
      </c>
      <c r="I877" t="str">
        <f t="shared" ref="I877:I940" si="255">IMPRODUCT(F877,$C$29,H877,$C$31)</f>
        <v>68.7731988001183-20201.3855823892i</v>
      </c>
      <c r="K877" t="str">
        <f t="shared" ref="K877:K940" si="256">IF($C$26&lt;=0,IMDIV(1,IMSUM(IMDIV(1,L877),1/$C$18)),IMDIV(1,IMSUM(IMDIV(1,L877),1/$C$18,IMDIV(1,M877))))</f>
        <v>0.0106247972511811-0.0000463162128323869i</v>
      </c>
      <c r="L877" t="str">
        <f t="shared" ref="L877:L940" si="257">IMSUM($C$21/$C$22,IMDIV(1,COMPLEX(0,$C$20*$C$22*A877)))</f>
        <v>0.0000444444444444444-2.43734223675134i</v>
      </c>
      <c r="M877" t="e">
        <f t="shared" ref="M877:M940" si="258">IMSUM($C$25/$C$26,IMDIV(1,COMPLEX(0,$C$24*$C$26*A877)))</f>
        <v>#DIV/0!</v>
      </c>
      <c r="N877">
        <f t="shared" ref="N877:N940" si="259">ABS(R877)</f>
        <v>90.051388963685284</v>
      </c>
      <c r="O877">
        <f t="shared" ref="O877:O940" si="260">ABS(P877)</f>
        <v>61.336244932446363</v>
      </c>
      <c r="P877" s="3">
        <f t="shared" ref="P877:P940" si="261">20*LOG10(IMABS(C877))</f>
        <v>61.336244932446363</v>
      </c>
      <c r="Q877" s="3">
        <f t="shared" ref="Q877:Q940" si="262">IMARGUMENT(C877)*180/PI()</f>
        <v>-89.948611036314716</v>
      </c>
      <c r="R877">
        <f t="shared" ref="R877:R940" si="263">IF(Q877&lt;0,Q877+180,Q877-180)</f>
        <v>90.051388963685284</v>
      </c>
      <c r="S877">
        <f t="shared" ref="S877:S940" si="264">B877/1000</f>
        <v>2.3556479787644184E-2</v>
      </c>
      <c r="T877">
        <f t="shared" si="247"/>
        <v>61.336244932446363</v>
      </c>
    </row>
    <row r="878" spans="1:20" x14ac:dyDescent="0.25">
      <c r="A878">
        <f t="shared" si="248"/>
        <v>148.57216465582312</v>
      </c>
      <c r="B878">
        <f t="shared" ref="B878:B941" si="265">B877*(1+B$42)</f>
        <v>23.645994410837233</v>
      </c>
      <c r="C878" t="str">
        <f t="shared" si="249"/>
        <v>1.04606666709207-1161.8896729156i</v>
      </c>
      <c r="D878" t="str">
        <f t="shared" si="250"/>
        <v>3.4781249963262-673.073701431206i</v>
      </c>
      <c r="E878" t="str">
        <f t="shared" si="251"/>
        <v>162.46952043156+0.0176489655779288i</v>
      </c>
      <c r="F878" t="str">
        <f t="shared" si="252"/>
        <v>2.42492492458235-6316.38130126564i</v>
      </c>
      <c r="G878" t="str">
        <f t="shared" si="253"/>
        <v>0.999999999858728-0.0000118857731707867i</v>
      </c>
      <c r="H878" t="str">
        <f t="shared" si="254"/>
        <v>1129.42308851286+3.42599460656652i</v>
      </c>
      <c r="I878" t="str">
        <f t="shared" si="255"/>
        <v>68.7732000340006-20124.9122692889i</v>
      </c>
      <c r="K878" t="str">
        <f t="shared" si="256"/>
        <v>0.0106247957073922-0.0000464922076575474i</v>
      </c>
      <c r="L878" t="str">
        <f t="shared" si="257"/>
        <v>0.0000444444444444444-2.42811539823803i</v>
      </c>
      <c r="M878" t="e">
        <f t="shared" si="258"/>
        <v>#DIV/0!</v>
      </c>
      <c r="N878">
        <f t="shared" si="259"/>
        <v>90.051584234129109</v>
      </c>
      <c r="O878">
        <f t="shared" si="260"/>
        <v>61.303301352955103</v>
      </c>
      <c r="P878" s="3">
        <f t="shared" si="261"/>
        <v>61.303301352955103</v>
      </c>
      <c r="Q878" s="3">
        <f t="shared" si="262"/>
        <v>-89.948415765870891</v>
      </c>
      <c r="R878">
        <f t="shared" si="263"/>
        <v>90.051584234129109</v>
      </c>
      <c r="S878">
        <f t="shared" si="264"/>
        <v>2.3645994410837232E-2</v>
      </c>
      <c r="T878">
        <f t="shared" si="247"/>
        <v>61.303301352955103</v>
      </c>
    </row>
    <row r="879" spans="1:20" x14ac:dyDescent="0.25">
      <c r="A879">
        <f t="shared" si="248"/>
        <v>149.13673888151524</v>
      </c>
      <c r="B879">
        <f t="shared" si="265"/>
        <v>23.735849189598415</v>
      </c>
      <c r="C879" t="str">
        <f t="shared" si="249"/>
        <v>1.04606654037783-1157.49123598345i</v>
      </c>
      <c r="D879" t="str">
        <f t="shared" si="250"/>
        <v>3.47812499629822-670.525704614405i</v>
      </c>
      <c r="E879" t="str">
        <f t="shared" si="251"/>
        <v>162.469520305697+0.0177160328673626i</v>
      </c>
      <c r="F879" t="str">
        <f t="shared" si="252"/>
        <v>2.42492492457975-6292.46991580506i</v>
      </c>
      <c r="G879" t="str">
        <f t="shared" si="253"/>
        <v>0.999999999857653-0.0000119309391088229i</v>
      </c>
      <c r="H879" t="str">
        <f t="shared" si="254"/>
        <v>1129.42317473787+3.43901342276253i</v>
      </c>
      <c r="I879" t="str">
        <f t="shared" si="255"/>
        <v>68.7732012772776-20048.7284598082i</v>
      </c>
      <c r="K879" t="str">
        <f t="shared" si="256"/>
        <v>0.0106247941518487-0.0000466688711854181i</v>
      </c>
      <c r="L879" t="str">
        <f t="shared" si="257"/>
        <v>0.0000444444444444444-2.41892348897991i</v>
      </c>
      <c r="M879" t="e">
        <f t="shared" si="258"/>
        <v>#DIV/0!</v>
      </c>
      <c r="N879">
        <f t="shared" si="259"/>
        <v>90.051780246513445</v>
      </c>
      <c r="O879">
        <f t="shared" si="260"/>
        <v>61.270357775347861</v>
      </c>
      <c r="P879" s="3">
        <f t="shared" si="261"/>
        <v>61.270357775347861</v>
      </c>
      <c r="Q879" s="3">
        <f t="shared" si="262"/>
        <v>-89.948219753486555</v>
      </c>
      <c r="R879">
        <f t="shared" si="263"/>
        <v>90.051780246513445</v>
      </c>
      <c r="S879">
        <f t="shared" si="264"/>
        <v>2.3735849189598417E-2</v>
      </c>
      <c r="T879">
        <f t="shared" si="247"/>
        <v>61.270357775347861</v>
      </c>
    </row>
    <row r="880" spans="1:20" x14ac:dyDescent="0.25">
      <c r="A880">
        <f t="shared" si="248"/>
        <v>149.70345848926502</v>
      </c>
      <c r="B880">
        <f t="shared" si="265"/>
        <v>23.826045416518891</v>
      </c>
      <c r="C880" t="str">
        <f t="shared" si="249"/>
        <v>1.04606641269871-1153.10944995131i</v>
      </c>
      <c r="D880" t="str">
        <f t="shared" si="250"/>
        <v>3.47812499627004-667.987353534976i</v>
      </c>
      <c r="E880" t="str">
        <f t="shared" si="251"/>
        <v>162.469520178876+0.0177833550264534i</v>
      </c>
      <c r="F880" t="str">
        <f t="shared" si="252"/>
        <v>2.42492492457712-6268.64904963672i</v>
      </c>
      <c r="G880" t="str">
        <f t="shared" si="253"/>
        <v>0.999999999856569-0.0000119762766774234i</v>
      </c>
      <c r="H880" t="str">
        <f t="shared" si="254"/>
        <v>1129.42326161944+3.45208171088001i</v>
      </c>
      <c r="I880" t="str">
        <f t="shared" si="255"/>
        <v>68.773202530022-19972.8330580172i</v>
      </c>
      <c r="K880" t="str">
        <f t="shared" si="256"/>
        <v>0.010624792584461-0.0000468462059561812i</v>
      </c>
      <c r="L880" t="str">
        <f t="shared" si="257"/>
        <v>0.0000444444444444444-2.40976637674826i</v>
      </c>
      <c r="M880" t="e">
        <f t="shared" si="258"/>
        <v>#DIV/0!</v>
      </c>
      <c r="N880">
        <f t="shared" si="259"/>
        <v>90.051977003656674</v>
      </c>
      <c r="O880">
        <f t="shared" si="260"/>
        <v>61.237414199638849</v>
      </c>
      <c r="P880" s="3">
        <f t="shared" si="261"/>
        <v>61.237414199638849</v>
      </c>
      <c r="Q880" s="3">
        <f t="shared" si="262"/>
        <v>-89.948022996343326</v>
      </c>
      <c r="R880">
        <f t="shared" si="263"/>
        <v>90.051977003656674</v>
      </c>
      <c r="S880">
        <f t="shared" si="264"/>
        <v>2.3826045416518889E-2</v>
      </c>
      <c r="T880">
        <f t="shared" si="247"/>
        <v>61.237414199638849</v>
      </c>
    </row>
    <row r="881" spans="1:20" x14ac:dyDescent="0.25">
      <c r="A881">
        <f t="shared" si="248"/>
        <v>150.27233163152425</v>
      </c>
      <c r="B881">
        <f t="shared" si="265"/>
        <v>23.916584389101665</v>
      </c>
      <c r="C881" t="str">
        <f t="shared" si="249"/>
        <v>1.04606628404744-1148.74425178572i</v>
      </c>
      <c r="D881" t="str">
        <f t="shared" si="250"/>
        <v>3.47812499624164-665.458611677888i</v>
      </c>
      <c r="E881" t="str">
        <f t="shared" si="251"/>
        <v>162.469520051089+0.017850933023874i</v>
      </c>
      <c r="F881" t="str">
        <f t="shared" si="252"/>
        <v>2.42492492457447-6244.91836008953i</v>
      </c>
      <c r="G881" t="str">
        <f t="shared" si="253"/>
        <v>0.999999999855477-0.0000120217865287845i</v>
      </c>
      <c r="H881" t="str">
        <f t="shared" si="254"/>
        <v>1129.42334916258+3.46519965891697i</v>
      </c>
      <c r="I881" t="str">
        <f t="shared" si="255"/>
        <v>68.7732037923051-19897.2249721354i</v>
      </c>
      <c r="K881" t="str">
        <f t="shared" si="256"/>
        <v>0.010624791005139-0.0000470242145196611i</v>
      </c>
      <c r="L881" t="str">
        <f t="shared" si="257"/>
        <v>0.0000444444444444444-2.40064392981497i</v>
      </c>
      <c r="M881" t="e">
        <f t="shared" si="258"/>
        <v>#DIV/0!</v>
      </c>
      <c r="N881">
        <f t="shared" si="259"/>
        <v>90.052174508387864</v>
      </c>
      <c r="O881">
        <f t="shared" si="260"/>
        <v>61.204470625842539</v>
      </c>
      <c r="P881" s="3">
        <f t="shared" si="261"/>
        <v>61.204470625842539</v>
      </c>
      <c r="Q881" s="3">
        <f t="shared" si="262"/>
        <v>-89.947825491612136</v>
      </c>
      <c r="R881">
        <f t="shared" si="263"/>
        <v>90.052174508387864</v>
      </c>
      <c r="S881">
        <f t="shared" si="264"/>
        <v>2.3916584389101665E-2</v>
      </c>
      <c r="T881">
        <f t="shared" si="247"/>
        <v>61.204470625842539</v>
      </c>
    </row>
    <row r="882" spans="1:20" x14ac:dyDescent="0.25">
      <c r="A882">
        <f t="shared" si="248"/>
        <v>150.84336649172403</v>
      </c>
      <c r="B882">
        <f t="shared" si="265"/>
        <v>24.007467409780251</v>
      </c>
      <c r="C882" t="str">
        <f t="shared" si="249"/>
        <v>1.04606615441667-1144.39557869185i</v>
      </c>
      <c r="D882" t="str">
        <f t="shared" si="250"/>
        <v>3.47812499621301-662.939442666338i</v>
      </c>
      <c r="E882" t="str">
        <f t="shared" si="251"/>
        <v>162.469519922329+0.017918767831976i</v>
      </c>
      <c r="F882" t="str">
        <f t="shared" si="252"/>
        <v>2.4249249245718-6221.27750578949i</v>
      </c>
      <c r="G882" t="str">
        <f t="shared" si="253"/>
        <v>0.999999999854376-0.0000120674693175806i</v>
      </c>
      <c r="H882" t="str">
        <f t="shared" si="254"/>
        <v>1129.42343737232+3.47836745558597i</v>
      </c>
      <c r="I882" t="str">
        <f t="shared" si="255"/>
        <v>68.7732050641989-19821.903114515i</v>
      </c>
      <c r="K882" t="str">
        <f t="shared" si="256"/>
        <v>0.0106247894137919-0.0000472028994353617i</v>
      </c>
      <c r="L882" t="str">
        <f t="shared" si="257"/>
        <v>0.0000444444444444444-2.39155601695056i</v>
      </c>
      <c r="M882" t="e">
        <f t="shared" si="258"/>
        <v>#DIV/0!</v>
      </c>
      <c r="N882">
        <f t="shared" si="259"/>
        <v>90.052372763546842</v>
      </c>
      <c r="O882">
        <f t="shared" si="260"/>
        <v>61.171527053973584</v>
      </c>
      <c r="P882" s="3">
        <f t="shared" si="261"/>
        <v>61.171527053973584</v>
      </c>
      <c r="Q882" s="3">
        <f t="shared" si="262"/>
        <v>-89.947627236453158</v>
      </c>
      <c r="R882">
        <f t="shared" si="263"/>
        <v>90.052372763546842</v>
      </c>
      <c r="S882">
        <f t="shared" si="264"/>
        <v>2.4007467409780249E-2</v>
      </c>
      <c r="T882">
        <f t="shared" si="247"/>
        <v>61.171527053973584</v>
      </c>
    </row>
    <row r="883" spans="1:20" x14ac:dyDescent="0.25">
      <c r="A883">
        <f t="shared" si="248"/>
        <v>151.41657128439257</v>
      </c>
      <c r="B883">
        <f t="shared" si="265"/>
        <v>24.098695785937416</v>
      </c>
      <c r="C883" t="str">
        <f t="shared" si="249"/>
        <v>1.04606602379879-1140.06336811257i</v>
      </c>
      <c r="D883" t="str">
        <f t="shared" si="250"/>
        <v>3.47812499618417-660.429810261235i</v>
      </c>
      <c r="E883" t="str">
        <f t="shared" si="251"/>
        <v>162.469519792589+0.0179868604267911i</v>
      </c>
      <c r="F883" t="str">
        <f t="shared" si="252"/>
        <v>2.42492492456911-6197.72614665501i</v>
      </c>
      <c r="G883" t="str">
        <f t="shared" si="253"/>
        <v>0.999999999853267-0.000012113325700974i</v>
      </c>
      <c r="H883" t="str">
        <f t="shared" si="254"/>
        <v>1129.42352625373+3.49158529031682i</v>
      </c>
      <c r="I883" t="str">
        <f t="shared" si="255"/>
        <v>68.7732063457786-19746.8664016255i</v>
      </c>
      <c r="K883" t="str">
        <f t="shared" si="256"/>
        <v>0.010624787810328-0.0000473822632725024i</v>
      </c>
      <c r="L883" t="str">
        <f t="shared" si="257"/>
        <v>0.0000444444444444444-2.38250250742235i</v>
      </c>
      <c r="M883" t="e">
        <f t="shared" si="258"/>
        <v>#DIV/0!</v>
      </c>
      <c r="N883">
        <f t="shared" si="259"/>
        <v>90.052571771984162</v>
      </c>
      <c r="O883">
        <f t="shared" si="260"/>
        <v>61.138583484046606</v>
      </c>
      <c r="P883" s="3">
        <f t="shared" si="261"/>
        <v>61.138583484046606</v>
      </c>
      <c r="Q883" s="3">
        <f t="shared" si="262"/>
        <v>-89.947428228015838</v>
      </c>
      <c r="R883">
        <f t="shared" si="263"/>
        <v>90.052571771984162</v>
      </c>
      <c r="S883">
        <f t="shared" si="264"/>
        <v>2.4098695785937416E-2</v>
      </c>
      <c r="T883">
        <f t="shared" si="247"/>
        <v>61.138583484046606</v>
      </c>
    </row>
    <row r="884" spans="1:20" x14ac:dyDescent="0.25">
      <c r="A884">
        <f t="shared" si="248"/>
        <v>151.99195425527327</v>
      </c>
      <c r="B884">
        <f t="shared" si="265"/>
        <v>24.190270829923978</v>
      </c>
      <c r="C884" t="str">
        <f t="shared" si="249"/>
        <v>1.04606589218641-1135.74755772758i</v>
      </c>
      <c r="D884" t="str">
        <f t="shared" si="250"/>
        <v>3.47812499615513-657.929678360679i</v>
      </c>
      <c r="E884" t="str">
        <f t="shared" si="251"/>
        <v>162.469519661861+0.0180552117880811i</v>
      </c>
      <c r="F884" t="str">
        <f t="shared" si="252"/>
        <v>2.4249249245664-6174.26394389191i</v>
      </c>
      <c r="G884" t="str">
        <f t="shared" si="253"/>
        <v>0.99999999985215-0.0000121593563386241i</v>
      </c>
      <c r="H884" t="str">
        <f t="shared" si="254"/>
        <v>1129.42361581194+3.50485335325903i</v>
      </c>
      <c r="I884" t="str">
        <f t="shared" si="255"/>
        <v>68.7732076371166-19672.1137540392i</v>
      </c>
      <c r="K884" t="str">
        <f t="shared" si="256"/>
        <v>0.0106247861946551-0.0000475623086100545i</v>
      </c>
      <c r="L884" t="str">
        <f t="shared" si="257"/>
        <v>0.0000444444444444444-2.37348327099258i</v>
      </c>
      <c r="M884" t="e">
        <f t="shared" si="258"/>
        <v>#DIV/0!</v>
      </c>
      <c r="N884">
        <f t="shared" si="259"/>
        <v>90.052771536561295</v>
      </c>
      <c r="O884">
        <f t="shared" si="260"/>
        <v>61.105639916076406</v>
      </c>
      <c r="P884" s="3">
        <f t="shared" si="261"/>
        <v>61.105639916076406</v>
      </c>
      <c r="Q884" s="3">
        <f t="shared" si="262"/>
        <v>-89.947228463438705</v>
      </c>
      <c r="R884">
        <f t="shared" si="263"/>
        <v>90.052771536561295</v>
      </c>
      <c r="S884">
        <f t="shared" si="264"/>
        <v>2.419027082992398E-2</v>
      </c>
      <c r="T884">
        <f t="shared" si="247"/>
        <v>61.105639916076406</v>
      </c>
    </row>
    <row r="885" spans="1:20" x14ac:dyDescent="0.25">
      <c r="A885">
        <f t="shared" si="248"/>
        <v>152.56952368144331</v>
      </c>
      <c r="B885">
        <f t="shared" si="265"/>
        <v>24.28219385907769</v>
      </c>
      <c r="C885" t="str">
        <f t="shared" si="249"/>
        <v>1.04606575957195-1131.44808545249i</v>
      </c>
      <c r="D885" t="str">
        <f t="shared" si="250"/>
        <v>3.47812499612586-655.439010999427i</v>
      </c>
      <c r="E885" t="str">
        <f t="shared" si="251"/>
        <v>162.469519530137+0.0181238228993266i</v>
      </c>
      <c r="F885" t="str">
        <f t="shared" si="252"/>
        <v>2.42492492456367-6150.89055998847i</v>
      </c>
      <c r="G885" t="str">
        <f t="shared" si="253"/>
        <v>0.999999999851024-0.0000122055618926972i</v>
      </c>
      <c r="H885" t="str">
        <f t="shared" si="254"/>
        <v>1129.42370605209+3.51817183528482i</v>
      </c>
      <c r="I885" t="str">
        <f t="shared" si="255"/>
        <v>68.7732089382863-19597.6440964136i</v>
      </c>
      <c r="K885" t="str">
        <f t="shared" si="256"/>
        <v>0.0106247845666803-0.0000477430380367796i</v>
      </c>
      <c r="L885" t="str">
        <f t="shared" si="257"/>
        <v>0.0000444444444444444-2.3644981779165i</v>
      </c>
      <c r="M885" t="e">
        <f t="shared" si="258"/>
        <v>#DIV/0!</v>
      </c>
      <c r="N885">
        <f t="shared" si="259"/>
        <v>90.052972060150466</v>
      </c>
      <c r="O885">
        <f t="shared" si="260"/>
        <v>61.072696350077827</v>
      </c>
      <c r="P885" s="3">
        <f t="shared" si="261"/>
        <v>61.072696350077827</v>
      </c>
      <c r="Q885" s="3">
        <f t="shared" si="262"/>
        <v>-89.947027939849534</v>
      </c>
      <c r="R885">
        <f t="shared" si="263"/>
        <v>90.052972060150466</v>
      </c>
      <c r="S885">
        <f t="shared" si="264"/>
        <v>2.4282193859077691E-2</v>
      </c>
      <c r="T885">
        <f t="shared" si="247"/>
        <v>61.072696350077827</v>
      </c>
    </row>
    <row r="886" spans="1:20" x14ac:dyDescent="0.25">
      <c r="A886">
        <f t="shared" si="248"/>
        <v>153.14928787143282</v>
      </c>
      <c r="B886">
        <f t="shared" si="265"/>
        <v>24.374466195742187</v>
      </c>
      <c r="C886" t="str">
        <f t="shared" si="249"/>
        <v>1.04606562594763-1127.16488943795i</v>
      </c>
      <c r="D886" t="str">
        <f t="shared" si="250"/>
        <v>3.47812499609634-652.957772348393i</v>
      </c>
      <c r="E886" t="str">
        <f t="shared" si="251"/>
        <v>162.469519397411+0.0181926947477416i</v>
      </c>
      <c r="F886" t="str">
        <f t="shared" si="252"/>
        <v>2.42492492456092-6127.60565871072i</v>
      </c>
      <c r="G886" t="str">
        <f t="shared" si="253"/>
        <v>0.99999999984989-0.0000122519430278755i</v>
      </c>
      <c r="H886" t="str">
        <f t="shared" si="254"/>
        <v>1129.42379697939+3.53154092799192i</v>
      </c>
      <c r="I886" t="str">
        <f t="shared" si="255"/>
        <v>68.773210249365-19523.4563574781i</v>
      </c>
      <c r="K886" t="str">
        <f t="shared" si="256"/>
        <v>0.0106247829263098-0.0000479244541512659i</v>
      </c>
      <c r="L886" t="str">
        <f t="shared" si="257"/>
        <v>0.0000444444444444444-2.35554709894052i</v>
      </c>
      <c r="M886" t="e">
        <f t="shared" si="258"/>
        <v>#DIV/0!</v>
      </c>
      <c r="N886">
        <f t="shared" si="259"/>
        <v>90.053173345634889</v>
      </c>
      <c r="O886">
        <f t="shared" si="260"/>
        <v>61.039752786065897</v>
      </c>
      <c r="P886" s="3">
        <f t="shared" si="261"/>
        <v>61.039752786065897</v>
      </c>
      <c r="Q886" s="3">
        <f t="shared" si="262"/>
        <v>-89.946826654365111</v>
      </c>
      <c r="R886">
        <f t="shared" si="263"/>
        <v>90.053173345634889</v>
      </c>
      <c r="S886">
        <f t="shared" si="264"/>
        <v>2.4374466195742187E-2</v>
      </c>
      <c r="T886">
        <f t="shared" si="247"/>
        <v>61.039752786065897</v>
      </c>
    </row>
    <row r="887" spans="1:20" x14ac:dyDescent="0.25">
      <c r="A887">
        <f t="shared" si="248"/>
        <v>153.73125516534427</v>
      </c>
      <c r="B887">
        <f t="shared" si="265"/>
        <v>24.467089167286009</v>
      </c>
      <c r="C887" t="str">
        <f t="shared" si="249"/>
        <v>1.04606549130599-1122.89790806877i</v>
      </c>
      <c r="D887" t="str">
        <f t="shared" si="250"/>
        <v>3.47812499606663-650.485926714131i</v>
      </c>
      <c r="E887" t="str">
        <f t="shared" si="251"/>
        <v>162.469519263674+0.0182618283243056i</v>
      </c>
      <c r="F887" t="str">
        <f t="shared" si="252"/>
        <v>2.42492492455815-6104.40890509759i</v>
      </c>
      <c r="G887" t="str">
        <f t="shared" si="253"/>
        <v>0.999999999848747-0.0000122985004113673i</v>
      </c>
      <c r="H887" t="str">
        <f t="shared" si="254"/>
        <v>1129.42388859905+3.54496082370593i</v>
      </c>
      <c r="I887" t="str">
        <f t="shared" si="255"/>
        <v>68.7732115704262-19449.5494700169i</v>
      </c>
      <c r="K887" t="str">
        <f t="shared" si="256"/>
        <v>0.0106247812734494-0.0000481065595619646i</v>
      </c>
      <c r="L887" t="str">
        <f t="shared" si="257"/>
        <v>0.0000444444444444444-2.34662990530038i</v>
      </c>
      <c r="M887" t="e">
        <f t="shared" si="258"/>
        <v>#DIV/0!</v>
      </c>
      <c r="N887">
        <f t="shared" si="259"/>
        <v>90.053375395908674</v>
      </c>
      <c r="O887">
        <f t="shared" si="260"/>
        <v>61.006809224055907</v>
      </c>
      <c r="P887" s="3">
        <f t="shared" si="261"/>
        <v>61.006809224055907</v>
      </c>
      <c r="Q887" s="3">
        <f t="shared" si="262"/>
        <v>-89.946624604091326</v>
      </c>
      <c r="R887">
        <f t="shared" si="263"/>
        <v>90.053375395908674</v>
      </c>
      <c r="S887">
        <f t="shared" si="264"/>
        <v>2.4467089167286009E-2</v>
      </c>
      <c r="T887">
        <f t="shared" si="247"/>
        <v>61.006809224055907</v>
      </c>
    </row>
    <row r="888" spans="1:20" x14ac:dyDescent="0.25">
      <c r="A888">
        <f t="shared" si="248"/>
        <v>154.31543393497259</v>
      </c>
      <c r="B888">
        <f t="shared" si="265"/>
        <v>24.560064106121697</v>
      </c>
      <c r="C888" t="str">
        <f t="shared" si="249"/>
        <v>1.0460653556391-1118.64707996297i</v>
      </c>
      <c r="D888" t="str">
        <f t="shared" si="250"/>
        <v>3.47812499603666-648.023438538305i</v>
      </c>
      <c r="E888" t="str">
        <f t="shared" si="251"/>
        <v>162.46951912892+0.0183312246237467i</v>
      </c>
      <c r="F888" t="str">
        <f t="shared" si="252"/>
        <v>2.42492492455535-6081.29996545592i</v>
      </c>
      <c r="G888" t="str">
        <f t="shared" si="253"/>
        <v>0.999999999847595-0.0000123452347129163i</v>
      </c>
      <c r="H888" t="str">
        <f t="shared" si="254"/>
        <v>1129.42398091635+3.55843171548351i</v>
      </c>
      <c r="I888" t="str">
        <f t="shared" si="255"/>
        <v>68.7732129015457-19375.9223708544i</v>
      </c>
      <c r="K888" t="str">
        <f t="shared" si="256"/>
        <v>0.0106247796080039-0.0000482893568872285i</v>
      </c>
      <c r="L888" t="str">
        <f t="shared" si="257"/>
        <v>0.0000444444444444444-2.33774646871925i</v>
      </c>
      <c r="M888" t="e">
        <f t="shared" si="258"/>
        <v>#DIV/0!</v>
      </c>
      <c r="N888">
        <f t="shared" si="259"/>
        <v>90.053578213876918</v>
      </c>
      <c r="O888">
        <f t="shared" si="260"/>
        <v>60.973865664062956</v>
      </c>
      <c r="P888" s="3">
        <f t="shared" si="261"/>
        <v>60.973865664062956</v>
      </c>
      <c r="Q888" s="3">
        <f t="shared" si="262"/>
        <v>-89.946421786123082</v>
      </c>
      <c r="R888">
        <f t="shared" si="263"/>
        <v>90.053578213876918</v>
      </c>
      <c r="S888">
        <f t="shared" si="264"/>
        <v>2.4560064106121698E-2</v>
      </c>
      <c r="T888">
        <f t="shared" si="247"/>
        <v>60.973865664062956</v>
      </c>
    </row>
    <row r="889" spans="1:20" x14ac:dyDescent="0.25">
      <c r="A889">
        <f t="shared" si="248"/>
        <v>154.90183258392548</v>
      </c>
      <c r="B889">
        <f t="shared" si="265"/>
        <v>24.65339234972496</v>
      </c>
      <c r="C889" t="str">
        <f t="shared" si="249"/>
        <v>1.04606521893931-1114.41234397096i</v>
      </c>
      <c r="D889" t="str">
        <f t="shared" si="250"/>
        <v>3.4781249960065-645.570272397205i</v>
      </c>
      <c r="E889" t="str">
        <f t="shared" si="251"/>
        <v>162.469518993139+0.0184008846446021i</v>
      </c>
      <c r="F889" t="str">
        <f t="shared" si="252"/>
        <v>2.42492492455255-6058.27850735595i</v>
      </c>
      <c r="G889" t="str">
        <f t="shared" si="253"/>
        <v>0.999999999846435-0.000012392146604811i</v>
      </c>
      <c r="H889" t="str">
        <f t="shared" si="254"/>
        <v>1129.42407393661+3.57195379711499i</v>
      </c>
      <c r="I889" t="str">
        <f t="shared" si="255"/>
        <v>68.7732142428018-19302.5740008407i</v>
      </c>
      <c r="K889" t="str">
        <f t="shared" si="256"/>
        <v>0.0106247779298775-0.0000484728487553488i</v>
      </c>
      <c r="L889" t="str">
        <f t="shared" si="257"/>
        <v>0.0000444444444444444-2.32889666140591i</v>
      </c>
      <c r="M889" t="e">
        <f t="shared" si="258"/>
        <v>#DIV/0!</v>
      </c>
      <c r="N889">
        <f t="shared" si="259"/>
        <v>90.053781802455745</v>
      </c>
      <c r="O889">
        <f t="shared" si="260"/>
        <v>60.940922106102384</v>
      </c>
      <c r="P889" s="3">
        <f t="shared" si="261"/>
        <v>60.940922106102384</v>
      </c>
      <c r="Q889" s="3">
        <f t="shared" si="262"/>
        <v>-89.946218197544255</v>
      </c>
      <c r="R889">
        <f t="shared" si="263"/>
        <v>90.053781802455745</v>
      </c>
      <c r="S889">
        <f t="shared" si="264"/>
        <v>2.465339234972496E-2</v>
      </c>
      <c r="T889">
        <f t="shared" si="247"/>
        <v>60.940922106102384</v>
      </c>
    </row>
    <row r="890" spans="1:20" x14ac:dyDescent="0.25">
      <c r="A890">
        <f t="shared" si="248"/>
        <v>155.49045954774442</v>
      </c>
      <c r="B890">
        <f t="shared" si="265"/>
        <v>24.747075240653917</v>
      </c>
      <c r="C890" t="str">
        <f t="shared" si="249"/>
        <v>1.04606508119863-1110.19363917465i</v>
      </c>
      <c r="D890" t="str">
        <f t="shared" si="250"/>
        <v>3.4781249959761-643.126393001204i</v>
      </c>
      <c r="E890" t="str">
        <f t="shared" si="251"/>
        <v>162.469518856324+0.0184708093891764i</v>
      </c>
      <c r="F890" t="str">
        <f t="shared" si="252"/>
        <v>2.42492492454971-6035.34419962618i</v>
      </c>
      <c r="G890" t="str">
        <f t="shared" si="253"/>
        <v>0.999999999845265-0.0000124392367618948i</v>
      </c>
      <c r="H890" t="str">
        <f t="shared" si="254"/>
        <v>1129.42416766516+3.5855272631271i</v>
      </c>
      <c r="I890" t="str">
        <f t="shared" si="255"/>
        <v>68.7732155942696-19229.5033048341i</v>
      </c>
      <c r="K890" t="str">
        <f t="shared" si="256"/>
        <v>0.0106247762389737-0.0000486570378045935i</v>
      </c>
      <c r="L890" t="str">
        <f t="shared" si="257"/>
        <v>0.0000444444444444444-2.3200803560529i</v>
      </c>
      <c r="M890" t="e">
        <f t="shared" si="258"/>
        <v>#DIV/0!</v>
      </c>
      <c r="N890">
        <f t="shared" si="259"/>
        <v>90.053986164572393</v>
      </c>
      <c r="O890">
        <f t="shared" si="260"/>
        <v>60.907978550189753</v>
      </c>
      <c r="P890" s="3">
        <f t="shared" si="261"/>
        <v>60.907978550189753</v>
      </c>
      <c r="Q890" s="3">
        <f t="shared" si="262"/>
        <v>-89.946013835427607</v>
      </c>
      <c r="R890">
        <f t="shared" si="263"/>
        <v>90.053986164572393</v>
      </c>
      <c r="S890">
        <f t="shared" si="264"/>
        <v>2.4747075240653917E-2</v>
      </c>
      <c r="T890">
        <f t="shared" si="247"/>
        <v>60.907978550189753</v>
      </c>
    </row>
    <row r="891" spans="1:20" x14ac:dyDescent="0.25">
      <c r="A891">
        <f t="shared" si="248"/>
        <v>156.08132329402585</v>
      </c>
      <c r="B891">
        <f t="shared" si="265"/>
        <v>24.841114126568403</v>
      </c>
      <c r="C891" t="str">
        <f t="shared" si="249"/>
        <v>1.04606494240915-1105.99090488652i</v>
      </c>
      <c r="D891" t="str">
        <f t="shared" si="250"/>
        <v>3.47812499594544-640.691765194277i</v>
      </c>
      <c r="E891" t="str">
        <f t="shared" si="251"/>
        <v>162.469518718467+0.0185409998636148i</v>
      </c>
      <c r="F891" t="str">
        <f t="shared" si="252"/>
        <v>2.42492492454685-6012.49671234891i</v>
      </c>
      <c r="G891" t="str">
        <f t="shared" si="253"/>
        <v>0.999999999844087-0.0000124865058615753i</v>
      </c>
      <c r="H891" t="str">
        <f t="shared" si="254"/>
        <v>1129.42426210744+3.59915230878597i</v>
      </c>
      <c r="I891" t="str">
        <f t="shared" si="255"/>
        <v>68.7732169560292-19156.709231689i</v>
      </c>
      <c r="K891" t="str">
        <f t="shared" si="256"/>
        <v>0.010624774535195-0.0000488419266832435i</v>
      </c>
      <c r="L891" t="str">
        <f t="shared" si="257"/>
        <v>0.0000444444444444444-2.31129742583473i</v>
      </c>
      <c r="M891" t="e">
        <f t="shared" si="258"/>
        <v>#DIV/0!</v>
      </c>
      <c r="N891">
        <f t="shared" si="259"/>
        <v>90.05419130316514</v>
      </c>
      <c r="O891">
        <f t="shared" si="260"/>
        <v>60.875034996340361</v>
      </c>
      <c r="P891" s="3">
        <f t="shared" si="261"/>
        <v>60.875034996340361</v>
      </c>
      <c r="Q891" s="3">
        <f t="shared" si="262"/>
        <v>-89.94580869683486</v>
      </c>
      <c r="R891">
        <f t="shared" si="263"/>
        <v>90.05419130316514</v>
      </c>
      <c r="S891">
        <f t="shared" si="264"/>
        <v>2.4841114126568403E-2</v>
      </c>
      <c r="T891">
        <f t="shared" si="247"/>
        <v>60.875034996340361</v>
      </c>
    </row>
    <row r="892" spans="1:20" x14ac:dyDescent="0.25">
      <c r="A892">
        <f t="shared" si="248"/>
        <v>156.67443232254314</v>
      </c>
      <c r="B892">
        <f t="shared" si="265"/>
        <v>24.935510360249364</v>
      </c>
      <c r="C892" t="str">
        <f t="shared" si="249"/>
        <v>1.04606480256299-1101.80408064888i</v>
      </c>
      <c r="D892" t="str">
        <f t="shared" si="250"/>
        <v>3.47812499591458-638.266353953492i</v>
      </c>
      <c r="E892" t="str">
        <f t="shared" si="251"/>
        <v>162.469518579561+0.0186114570778534i</v>
      </c>
      <c r="F892" t="str">
        <f t="shared" si="252"/>
        <v>2.42492492454397-5989.73571685543i</v>
      </c>
      <c r="G892" t="str">
        <f t="shared" si="253"/>
        <v>0.9999999998429-0.0000125339545838344i</v>
      </c>
      <c r="H892" t="str">
        <f t="shared" si="254"/>
        <v>1129.42435726883+3.61282913009953i</v>
      </c>
      <c r="I892" t="str">
        <f t="shared" si="255"/>
        <v>68.7732183281563-19084.1907342373i</v>
      </c>
      <c r="K892" t="str">
        <f t="shared" si="256"/>
        <v>0.0106247728184437-0.0000490275180496327i</v>
      </c>
      <c r="L892" t="str">
        <f t="shared" si="257"/>
        <v>0.0000444444444444444-2.30254774440599i</v>
      </c>
      <c r="M892" t="e">
        <f t="shared" si="258"/>
        <v>#DIV/0!</v>
      </c>
      <c r="N892">
        <f t="shared" si="259"/>
        <v>90.054397221183478</v>
      </c>
      <c r="O892">
        <f t="shared" si="260"/>
        <v>60.84209144457035</v>
      </c>
      <c r="P892" s="3">
        <f t="shared" si="261"/>
        <v>60.84209144457035</v>
      </c>
      <c r="Q892" s="3">
        <f t="shared" si="262"/>
        <v>-89.945602778816522</v>
      </c>
      <c r="R892">
        <f t="shared" si="263"/>
        <v>90.054397221183478</v>
      </c>
      <c r="S892">
        <f t="shared" si="264"/>
        <v>2.4935510360249363E-2</v>
      </c>
      <c r="T892">
        <f t="shared" si="247"/>
        <v>60.84209144457035</v>
      </c>
    </row>
    <row r="893" spans="1:20" x14ac:dyDescent="0.25">
      <c r="A893">
        <f t="shared" si="248"/>
        <v>157.26979516536881</v>
      </c>
      <c r="B893">
        <f t="shared" si="265"/>
        <v>25.030265299618311</v>
      </c>
      <c r="C893" t="str">
        <f t="shared" si="249"/>
        <v>1.04606466165194-1097.63310623283i</v>
      </c>
      <c r="D893" t="str">
        <f t="shared" si="250"/>
        <v>3.47812499588346-635.850124388487i</v>
      </c>
      <c r="E893" t="str">
        <f t="shared" si="251"/>
        <v>162.469518439598+0.0186821820456948i</v>
      </c>
      <c r="F893" t="str">
        <f t="shared" si="252"/>
        <v>2.42492492454107-5967.06088572111i</v>
      </c>
      <c r="G893" t="str">
        <f t="shared" si="253"/>
        <v>0.999999999841704-0.0000125815836112379i</v>
      </c>
      <c r="H893" t="str">
        <f t="shared" si="254"/>
        <v>1129.42445315484+3.62655792382094i</v>
      </c>
      <c r="I893" t="str">
        <f t="shared" si="255"/>
        <v>68.7732197107322-19011.9467692767i</v>
      </c>
      <c r="K893" t="str">
        <f t="shared" si="256"/>
        <v>0.0106247710886208-0.000049213814572185i</v>
      </c>
      <c r="L893" t="str">
        <f t="shared" si="257"/>
        <v>0.0000444444444444444-2.29383118589957i</v>
      </c>
      <c r="M893" t="e">
        <f t="shared" si="258"/>
        <v>#DIV/0!</v>
      </c>
      <c r="N893">
        <f t="shared" si="259"/>
        <v>90.054603921588082</v>
      </c>
      <c r="O893">
        <f t="shared" si="260"/>
        <v>60.809147894895332</v>
      </c>
      <c r="P893" s="3">
        <f t="shared" si="261"/>
        <v>60.809147894895332</v>
      </c>
      <c r="Q893" s="3">
        <f t="shared" si="262"/>
        <v>-89.945396078411918</v>
      </c>
      <c r="R893">
        <f t="shared" si="263"/>
        <v>90.054603921588082</v>
      </c>
      <c r="S893">
        <f t="shared" si="264"/>
        <v>2.5030265299618312E-2</v>
      </c>
      <c r="T893">
        <f t="shared" si="247"/>
        <v>60.809147894895332</v>
      </c>
    </row>
    <row r="894" spans="1:20" x14ac:dyDescent="0.25">
      <c r="A894">
        <f t="shared" si="248"/>
        <v>157.86742038699722</v>
      </c>
      <c r="B894">
        <f t="shared" si="265"/>
        <v>25.12538030775686</v>
      </c>
      <c r="C894" t="str">
        <f t="shared" si="249"/>
        <v>1.04606451966799-1093.4779216375i</v>
      </c>
      <c r="D894" t="str">
        <f t="shared" si="250"/>
        <v>3.47812499585212-633.443041740995i</v>
      </c>
      <c r="E894" t="str">
        <f t="shared" si="251"/>
        <v>162.469518298568+0.0187531757847908i</v>
      </c>
      <c r="F894" t="str">
        <f t="shared" si="252"/>
        <v>2.42492492453815-5944.47189276095i</v>
      </c>
      <c r="G894" t="str">
        <f t="shared" si="253"/>
        <v>0.999999999840498-0.0000126293936289454i</v>
      </c>
      <c r="H894" t="str">
        <f t="shared" si="254"/>
        <v>1129.42454977098+3.64033888745086i</v>
      </c>
      <c r="I894" t="str">
        <f t="shared" si="255"/>
        <v>68.7732211038359-18939.9762975534i</v>
      </c>
      <c r="K894" t="str">
        <f t="shared" si="256"/>
        <v>0.0106247693456268-0.0000494008189294516i</v>
      </c>
      <c r="L894" t="str">
        <f t="shared" si="257"/>
        <v>0.0000444444444444444-2.28514762492486i</v>
      </c>
      <c r="M894" t="e">
        <f t="shared" si="258"/>
        <v>#DIV/0!</v>
      </c>
      <c r="N894">
        <f t="shared" si="259"/>
        <v>90.054811407350797</v>
      </c>
      <c r="O894">
        <f t="shared" si="260"/>
        <v>60.776204347331237</v>
      </c>
      <c r="P894" s="3">
        <f t="shared" si="261"/>
        <v>60.776204347331237</v>
      </c>
      <c r="Q894" s="3">
        <f t="shared" si="262"/>
        <v>-89.945188592649203</v>
      </c>
      <c r="R894">
        <f t="shared" si="263"/>
        <v>90.054811407350797</v>
      </c>
      <c r="S894">
        <f t="shared" si="264"/>
        <v>2.5125380307756861E-2</v>
      </c>
      <c r="T894">
        <f t="shared" si="247"/>
        <v>60.776204347331237</v>
      </c>
    </row>
    <row r="895" spans="1:20" x14ac:dyDescent="0.25">
      <c r="A895">
        <f t="shared" si="248"/>
        <v>158.46731658446782</v>
      </c>
      <c r="B895">
        <f t="shared" si="265"/>
        <v>25.220856752926338</v>
      </c>
      <c r="C895" t="str">
        <f t="shared" si="249"/>
        <v>1.046064376603-1089.33846708917i</v>
      </c>
      <c r="D895" t="str">
        <f t="shared" si="250"/>
        <v>3.47812499582053-631.045071384317i</v>
      </c>
      <c r="E895" t="str">
        <f t="shared" si="251"/>
        <v>162.469518156466+0.0188244393166563i</v>
      </c>
      <c r="F895" t="str">
        <f t="shared" si="252"/>
        <v>2.42492492453519-5921.96841302463i</v>
      </c>
      <c r="G895" t="str">
        <f t="shared" si="253"/>
        <v>0.999999999839284-0.0000126773853247199i</v>
      </c>
      <c r="H895" t="str">
        <f t="shared" si="254"/>
        <v>1129.42464712281+3.65417221924054i</v>
      </c>
      <c r="I895" t="str">
        <f t="shared" si="255"/>
        <v>68.7732225075462-18868.2782837478i</v>
      </c>
      <c r="K895" t="str">
        <f t="shared" si="256"/>
        <v>0.0106247675893615-0.0000495885338101512i</v>
      </c>
      <c r="L895" t="str">
        <f t="shared" si="257"/>
        <v>0.0000444444444444444-2.27649693656591i</v>
      </c>
      <c r="M895" t="e">
        <f t="shared" si="258"/>
        <v>#DIV/0!</v>
      </c>
      <c r="N895">
        <f t="shared" si="259"/>
        <v>90.055019681454823</v>
      </c>
      <c r="O895">
        <f t="shared" si="260"/>
        <v>60.743260801894188</v>
      </c>
      <c r="P895" s="3">
        <f t="shared" si="261"/>
        <v>60.743260801894188</v>
      </c>
      <c r="Q895" s="3">
        <f t="shared" si="262"/>
        <v>-89.944980318545177</v>
      </c>
      <c r="R895">
        <f t="shared" si="263"/>
        <v>90.055019681454823</v>
      </c>
      <c r="S895">
        <f t="shared" si="264"/>
        <v>2.5220856752926339E-2</v>
      </c>
      <c r="T895">
        <f t="shared" si="247"/>
        <v>60.743260801894188</v>
      </c>
    </row>
    <row r="896" spans="1:20" x14ac:dyDescent="0.25">
      <c r="A896">
        <f t="shared" si="248"/>
        <v>159.06949238748879</v>
      </c>
      <c r="B896">
        <f t="shared" si="265"/>
        <v>25.31669600858746</v>
      </c>
      <c r="C896" t="str">
        <f t="shared" si="249"/>
        <v>1.04606423244866-1085.21468304039i</v>
      </c>
      <c r="D896" t="str">
        <f t="shared" si="250"/>
        <v>3.47812499578871-628.65617882285i</v>
      </c>
      <c r="E896" t="str">
        <f t="shared" si="251"/>
        <v>162.46951801328+0.0188959736666955i</v>
      </c>
      <c r="F896" t="str">
        <f t="shared" si="252"/>
        <v>2.42492492453223-5899.5501227921i</v>
      </c>
      <c r="G896" t="str">
        <f t="shared" si="253"/>
        <v>0.99999999983806-0.0000127255593889383i</v>
      </c>
      <c r="H896" t="str">
        <f t="shared" si="254"/>
        <v>1129.42474521593+3.66805811819475i</v>
      </c>
      <c r="I896" t="str">
        <f t="shared" si="255"/>
        <v>68.7732239219458-18796.8516964601i</v>
      </c>
      <c r="K896" t="str">
        <f t="shared" si="256"/>
        <v>0.0106247658197238-0.0000497769619132073i</v>
      </c>
      <c r="L896" t="str">
        <f t="shared" si="257"/>
        <v>0.0000444444444444444-2.26787899637966i</v>
      </c>
      <c r="M896" t="e">
        <f t="shared" si="258"/>
        <v>#DIV/0!</v>
      </c>
      <c r="N896">
        <f t="shared" si="259"/>
        <v>90.055228746894699</v>
      </c>
      <c r="O896">
        <f t="shared" si="260"/>
        <v>60.710317258600313</v>
      </c>
      <c r="P896" s="3">
        <f t="shared" si="261"/>
        <v>60.710317258600313</v>
      </c>
      <c r="Q896" s="3">
        <f t="shared" si="262"/>
        <v>-89.944771253105301</v>
      </c>
      <c r="R896">
        <f t="shared" si="263"/>
        <v>90.055228746894699</v>
      </c>
      <c r="S896">
        <f t="shared" si="264"/>
        <v>2.531669600858746E-2</v>
      </c>
      <c r="T896">
        <f t="shared" si="247"/>
        <v>60.710317258600313</v>
      </c>
    </row>
    <row r="897" spans="1:20" x14ac:dyDescent="0.25">
      <c r="A897">
        <f t="shared" si="248"/>
        <v>159.67395645856126</v>
      </c>
      <c r="B897">
        <f t="shared" si="265"/>
        <v>25.412899453420092</v>
      </c>
      <c r="C897" t="str">
        <f t="shared" si="249"/>
        <v>1.04606408719674-1081.10651016917i</v>
      </c>
      <c r="D897" t="str">
        <f t="shared" si="250"/>
        <v>3.47812499575665-626.276329691572i</v>
      </c>
      <c r="E897" t="str">
        <f t="shared" si="251"/>
        <v>162.469517869006+0.0189677798642049i</v>
      </c>
      <c r="F897" t="str">
        <f t="shared" si="252"/>
        <v>2.42492492452925-5877.21669956873i</v>
      </c>
      <c r="G897" t="str">
        <f t="shared" si="253"/>
        <v>0.999999999836827-0.0000127739165146005i</v>
      </c>
      <c r="H897" t="str">
        <f t="shared" si="254"/>
        <v>1129.42484405598+3.68199678407441i</v>
      </c>
      <c r="I897" t="str">
        <f t="shared" si="255"/>
        <v>68.7732253471146-18725.6955081947i</v>
      </c>
      <c r="K897" t="str">
        <f t="shared" si="256"/>
        <v>0.0106247640366119-0.0000499661059477866i</v>
      </c>
      <c r="L897" t="str">
        <f t="shared" si="257"/>
        <v>0.0000444444444444444-2.25929368039417i</v>
      </c>
      <c r="M897" t="e">
        <f t="shared" si="258"/>
        <v>#DIV/0!</v>
      </c>
      <c r="N897">
        <f t="shared" si="259"/>
        <v>90.055438606676219</v>
      </c>
      <c r="O897">
        <f t="shared" si="260"/>
        <v>60.67737371746616</v>
      </c>
      <c r="P897" s="3">
        <f t="shared" si="261"/>
        <v>60.67737371746616</v>
      </c>
      <c r="Q897" s="3">
        <f t="shared" si="262"/>
        <v>-89.944561393323781</v>
      </c>
      <c r="R897">
        <f t="shared" si="263"/>
        <v>90.055438606676219</v>
      </c>
      <c r="S897">
        <f t="shared" si="264"/>
        <v>2.5412899453420092E-2</v>
      </c>
      <c r="T897">
        <f t="shared" si="247"/>
        <v>60.67737371746616</v>
      </c>
    </row>
    <row r="898" spans="1:20" x14ac:dyDescent="0.25">
      <c r="A898">
        <f t="shared" si="248"/>
        <v>160.28071749310382</v>
      </c>
      <c r="B898">
        <f t="shared" si="265"/>
        <v>25.509468471343091</v>
      </c>
      <c r="C898" t="str">
        <f t="shared" si="249"/>
        <v>1.04606394083884-1077.01388937802i</v>
      </c>
      <c r="D898" t="str">
        <f t="shared" si="250"/>
        <v>3.47812499572433-623.905489755549i</v>
      </c>
      <c r="E898" t="str">
        <f t="shared" si="251"/>
        <v>162.469517723632+0.019039858942405i</v>
      </c>
      <c r="F898" t="str">
        <f t="shared" si="252"/>
        <v>2.42492492452623-5854.96782208067i</v>
      </c>
      <c r="G898" t="str">
        <f t="shared" si="253"/>
        <v>0.999999999835585-0.0000128224573973401i</v>
      </c>
      <c r="H898" t="str">
        <f t="shared" si="254"/>
        <v>1129.42494364866+3.69598841739974i</v>
      </c>
      <c r="I898" t="str">
        <f t="shared" si="255"/>
        <v>68.7732267831355-18654.8086953461i</v>
      </c>
      <c r="K898" t="str">
        <f t="shared" si="256"/>
        <v>0.0106247622399232-0.0000501559686333394i</v>
      </c>
      <c r="L898" t="str">
        <f t="shared" si="257"/>
        <v>0.0000444444444444444-2.25074086510676i</v>
      </c>
      <c r="M898" t="e">
        <f t="shared" si="258"/>
        <v>#DIV/0!</v>
      </c>
      <c r="N898">
        <f t="shared" si="259"/>
        <v>90.055649263816719</v>
      </c>
      <c r="O898">
        <f t="shared" si="260"/>
        <v>60.644430178507832</v>
      </c>
      <c r="P898" s="3">
        <f t="shared" si="261"/>
        <v>60.644430178507832</v>
      </c>
      <c r="Q898" s="3">
        <f t="shared" si="262"/>
        <v>-89.944350736183281</v>
      </c>
      <c r="R898">
        <f t="shared" si="263"/>
        <v>90.055649263816719</v>
      </c>
      <c r="S898">
        <f t="shared" si="264"/>
        <v>2.550946847134309E-2</v>
      </c>
      <c r="T898">
        <f t="shared" si="247"/>
        <v>60.644430178507832</v>
      </c>
    </row>
    <row r="899" spans="1:20" x14ac:dyDescent="0.25">
      <c r="A899">
        <f t="shared" si="248"/>
        <v>160.88978421957762</v>
      </c>
      <c r="B899">
        <f t="shared" si="265"/>
        <v>25.606404451534196</v>
      </c>
      <c r="C899" t="str">
        <f t="shared" si="249"/>
        <v>1.04606379336662-1072.93676179325i</v>
      </c>
      <c r="D899" t="str">
        <f t="shared" si="250"/>
        <v>3.47812499569177-621.543624909458i</v>
      </c>
      <c r="E899" t="str">
        <f t="shared" si="251"/>
        <v>162.469517577152+0.0191122119384359i</v>
      </c>
      <c r="F899" t="str">
        <f t="shared" si="252"/>
        <v>2.42492492452319-5832.80317027039i</v>
      </c>
      <c r="G899" t="str">
        <f t="shared" si="253"/>
        <v>0.999999999834333-0.0000128711827354339i</v>
      </c>
      <c r="H899" t="str">
        <f t="shared" si="254"/>
        <v>1129.42504399969+3.71003321945284i</v>
      </c>
      <c r="I899" t="str">
        <f t="shared" si="255"/>
        <v>68.7732282300899-18584.1902381836i</v>
      </c>
      <c r="K899" t="str">
        <f t="shared" si="256"/>
        <v>0.0106247604295544-0.0000503465526996362i</v>
      </c>
      <c r="L899" t="str">
        <f t="shared" si="257"/>
        <v>0.0000444444444444444-2.24222042748233i</v>
      </c>
      <c r="M899" t="e">
        <f t="shared" si="258"/>
        <v>#DIV/0!</v>
      </c>
      <c r="N899">
        <f t="shared" si="259"/>
        <v>90.055860721344899</v>
      </c>
      <c r="O899">
        <f t="shared" si="260"/>
        <v>60.611486641742154</v>
      </c>
      <c r="P899" s="3">
        <f t="shared" si="261"/>
        <v>60.611486641742154</v>
      </c>
      <c r="Q899" s="3">
        <f t="shared" si="262"/>
        <v>-89.944139278655101</v>
      </c>
      <c r="R899">
        <f t="shared" si="263"/>
        <v>90.055860721344899</v>
      </c>
      <c r="S899">
        <f t="shared" si="264"/>
        <v>2.5606404451534195E-2</v>
      </c>
      <c r="T899">
        <f t="shared" si="247"/>
        <v>60.611486641742154</v>
      </c>
    </row>
    <row r="900" spans="1:20" x14ac:dyDescent="0.25">
      <c r="A900">
        <f t="shared" si="248"/>
        <v>161.50116539961201</v>
      </c>
      <c r="B900">
        <f t="shared" si="265"/>
        <v>25.703708788450026</v>
      </c>
      <c r="C900" t="str">
        <f t="shared" si="249"/>
        <v>1.04606364477148-1068.87506876399i</v>
      </c>
      <c r="D900" t="str">
        <f t="shared" si="250"/>
        <v>3.47812499565897-619.19070117708i</v>
      </c>
      <c r="E900" t="str">
        <f t="shared" si="251"/>
        <v>162.469517429556+0.0191848398933852i</v>
      </c>
      <c r="F900" t="str">
        <f t="shared" si="252"/>
        <v>2.42492492452013-5810.72242529196i</v>
      </c>
      <c r="G900" t="str">
        <f t="shared" si="253"/>
        <v>0.999999999833071-0.0000129200932298123i</v>
      </c>
      <c r="H900" t="str">
        <f t="shared" si="254"/>
        <v>1129.42514511485+3.72413139228094i</v>
      </c>
      <c r="I900" t="str">
        <f t="shared" si="255"/>
        <v>68.773229688063-18513.8391208372i</v>
      </c>
      <c r="K900" t="str">
        <f t="shared" si="256"/>
        <v>0.0106247586054012-0.000050537860886809i</v>
      </c>
      <c r="L900" t="str">
        <f t="shared" si="257"/>
        <v>0.0000444444444444444-2.23373224495151i</v>
      </c>
      <c r="M900" t="e">
        <f t="shared" si="258"/>
        <v>#DIV/0!</v>
      </c>
      <c r="N900">
        <f t="shared" si="259"/>
        <v>90.056072982300989</v>
      </c>
      <c r="O900">
        <f t="shared" si="260"/>
        <v>60.578543107185652</v>
      </c>
      <c r="P900" s="3">
        <f t="shared" si="261"/>
        <v>60.578543107185652</v>
      </c>
      <c r="Q900" s="3">
        <f t="shared" si="262"/>
        <v>-89.943927017699011</v>
      </c>
      <c r="R900">
        <f t="shared" si="263"/>
        <v>90.056072982300989</v>
      </c>
      <c r="S900">
        <f t="shared" si="264"/>
        <v>2.5703708788450026E-2</v>
      </c>
      <c r="T900">
        <f t="shared" si="247"/>
        <v>60.578543107185652</v>
      </c>
    </row>
    <row r="901" spans="1:20" x14ac:dyDescent="0.25">
      <c r="A901">
        <f t="shared" si="248"/>
        <v>162.11486982813054</v>
      </c>
      <c r="B901">
        <f t="shared" si="265"/>
        <v>25.801382881846138</v>
      </c>
      <c r="C901" t="str">
        <f t="shared" si="249"/>
        <v>1.04606349504495-1064.82875186144i</v>
      </c>
      <c r="D901" t="str">
        <f t="shared" si="250"/>
        <v>3.47812499562591-616.846684710813i</v>
      </c>
      <c r="E901" t="str">
        <f t="shared" si="251"/>
        <v>162.469517280837+0.0192577438522872i</v>
      </c>
      <c r="F901" t="str">
        <f t="shared" si="252"/>
        <v>2.42492492451705-5788.72526950638i</v>
      </c>
      <c r="G901" t="str">
        <f t="shared" si="253"/>
        <v>0.9999999998318-0.000012969189584069i</v>
      </c>
      <c r="H901" t="str">
        <f t="shared" si="254"/>
        <v>1129.42524699996+3.73828313869892i</v>
      </c>
      <c r="I901" t="str">
        <f t="shared" si="255"/>
        <v>68.7732311571366-18443.7543312821i</v>
      </c>
      <c r="K901" t="str">
        <f t="shared" si="256"/>
        <v>0.0106247567673588-0.0000507298959453888i</v>
      </c>
      <c r="L901" t="str">
        <f t="shared" si="257"/>
        <v>0.0000444444444444444-2.22527619540896i</v>
      </c>
      <c r="M901" t="e">
        <f t="shared" si="258"/>
        <v>#DIV/0!</v>
      </c>
      <c r="N901">
        <f t="shared" si="259"/>
        <v>90.056286049736741</v>
      </c>
      <c r="O901">
        <f t="shared" si="260"/>
        <v>60.545599574855309</v>
      </c>
      <c r="P901" s="3">
        <f t="shared" si="261"/>
        <v>60.545599574855309</v>
      </c>
      <c r="Q901" s="3">
        <f t="shared" si="262"/>
        <v>-89.943713950263259</v>
      </c>
      <c r="R901">
        <f t="shared" si="263"/>
        <v>90.056286049736741</v>
      </c>
      <c r="S901">
        <f t="shared" si="264"/>
        <v>2.5801382881846139E-2</v>
      </c>
      <c r="T901">
        <f t="shared" si="247"/>
        <v>60.545599574855309</v>
      </c>
    </row>
    <row r="902" spans="1:20" x14ac:dyDescent="0.25">
      <c r="A902">
        <f t="shared" si="248"/>
        <v>162.73090633347746</v>
      </c>
      <c r="B902">
        <f t="shared" si="265"/>
        <v>25.899428136797155</v>
      </c>
      <c r="C902" t="str">
        <f t="shared" si="249"/>
        <v>1.04606334417829-1060.79775287795i</v>
      </c>
      <c r="D902" t="str">
        <f t="shared" si="250"/>
        <v>3.47812499559262-614.511541791202i</v>
      </c>
      <c r="E902" t="str">
        <f t="shared" si="251"/>
        <v>162.469517130985+0.0193309248641695i</v>
      </c>
      <c r="F902" t="str">
        <f t="shared" si="252"/>
        <v>2.42492492451396-5766.81138647726i</v>
      </c>
      <c r="G902" t="str">
        <f t="shared" si="253"/>
        <v>0.999999999830519-0.0000130184725044718i</v>
      </c>
      <c r="H902" t="str">
        <f t="shared" si="254"/>
        <v>1129.42534966088+3.75248866229267i</v>
      </c>
      <c r="I902" t="str">
        <f t="shared" si="255"/>
        <v>68.7732326373982-18373.9348613255i</v>
      </c>
      <c r="K902" t="str">
        <f t="shared" si="256"/>
        <v>0.0106247549153213-0.0000509226606363467i</v>
      </c>
      <c r="L902" t="str">
        <f t="shared" si="257"/>
        <v>0.0000444444444444444-2.21685215721155i</v>
      </c>
      <c r="M902" t="e">
        <f t="shared" si="258"/>
        <v>#DIV/0!</v>
      </c>
      <c r="N902">
        <f t="shared" si="259"/>
        <v>90.056499926715489</v>
      </c>
      <c r="O902">
        <f t="shared" si="260"/>
        <v>60.51265604476788</v>
      </c>
      <c r="P902" s="3">
        <f t="shared" si="261"/>
        <v>60.51265604476788</v>
      </c>
      <c r="Q902" s="3">
        <f t="shared" si="262"/>
        <v>-89.943500073284511</v>
      </c>
      <c r="R902">
        <f t="shared" si="263"/>
        <v>90.056499926715489</v>
      </c>
      <c r="S902">
        <f t="shared" si="264"/>
        <v>2.5899428136797156E-2</v>
      </c>
      <c r="T902">
        <f t="shared" si="247"/>
        <v>60.51265604476788</v>
      </c>
    </row>
    <row r="903" spans="1:20" x14ac:dyDescent="0.25">
      <c r="A903">
        <f t="shared" si="248"/>
        <v>163.34928377754466</v>
      </c>
      <c r="B903">
        <f t="shared" si="265"/>
        <v>25.997845963716983</v>
      </c>
      <c r="C903" t="str">
        <f t="shared" si="249"/>
        <v>1.04606319216303-1056.78201382627i</v>
      </c>
      <c r="D903" t="str">
        <f t="shared" si="250"/>
        <v>3.47812499555904-612.185238826418i</v>
      </c>
      <c r="E903" t="str">
        <f t="shared" si="251"/>
        <v>162.469516979993+0.0194043839820385i</v>
      </c>
      <c r="F903" t="str">
        <f t="shared" si="252"/>
        <v>2.42492492451081-5744.98046096595i</v>
      </c>
      <c r="G903" t="str">
        <f t="shared" si="253"/>
        <v>0.999999999829229-0.000013067942699972i</v>
      </c>
      <c r="H903" t="str">
        <f t="shared" si="254"/>
        <v>1129.42545310351+3.76674816742142i</v>
      </c>
      <c r="I903" t="str">
        <f t="shared" si="255"/>
        <v>68.7732341289287-18304.3797065903i</v>
      </c>
      <c r="K903" t="str">
        <f t="shared" si="256"/>
        <v>0.0106247530491823-0.0000511161577311309i</v>
      </c>
      <c r="L903" t="str">
        <f t="shared" si="257"/>
        <v>0.0000444444444444444-2.20846000917668i</v>
      </c>
      <c r="M903" t="e">
        <f t="shared" si="258"/>
        <v>#DIV/0!</v>
      </c>
      <c r="N903">
        <f t="shared" si="259"/>
        <v>90.05671461631222</v>
      </c>
      <c r="O903">
        <f t="shared" si="260"/>
        <v>60.479712516940623</v>
      </c>
      <c r="P903" s="3">
        <f t="shared" si="261"/>
        <v>60.479712516940623</v>
      </c>
      <c r="Q903" s="3">
        <f t="shared" si="262"/>
        <v>-89.94328538368778</v>
      </c>
      <c r="R903">
        <f t="shared" si="263"/>
        <v>90.05671461631222</v>
      </c>
      <c r="S903">
        <f t="shared" si="264"/>
        <v>2.5997845963716983E-2</v>
      </c>
      <c r="T903">
        <f t="shared" si="247"/>
        <v>60.479712516940623</v>
      </c>
    </row>
    <row r="904" spans="1:20" x14ac:dyDescent="0.25">
      <c r="A904">
        <f t="shared" si="248"/>
        <v>163.97001105589933</v>
      </c>
      <c r="B904">
        <f t="shared" si="265"/>
        <v>26.096637778379108</v>
      </c>
      <c r="C904" t="str">
        <f t="shared" si="249"/>
        <v>1.04606303899028-1052.78147693863i</v>
      </c>
      <c r="D904" t="str">
        <f t="shared" si="250"/>
        <v>3.47812499552525-609.867742351827i</v>
      </c>
      <c r="E904" t="str">
        <f t="shared" si="251"/>
        <v>162.46951682785+0.019478122262906i</v>
      </c>
      <c r="F904" t="str">
        <f t="shared" si="252"/>
        <v>2.42492492450767-5723.23217892734i</v>
      </c>
      <c r="G904" t="str">
        <f t="shared" si="253"/>
        <v>0.999999999827929-0.0000131176008822147i</v>
      </c>
      <c r="H904" t="str">
        <f t="shared" si="254"/>
        <v>1129.42555733382+3.78106185922143i</v>
      </c>
      <c r="I904" t="str">
        <f t="shared" si="255"/>
        <v>68.7732356318181-18235.087866503i</v>
      </c>
      <c r="K904" t="str">
        <f t="shared" si="256"/>
        <v>0.0106247511688343-0.0000513103900117094i</v>
      </c>
      <c r="L904" t="str">
        <f t="shared" si="257"/>
        <v>0.0000444444444444444-2.20009963058048i</v>
      </c>
      <c r="M904" t="e">
        <f t="shared" si="258"/>
        <v>#DIV/0!</v>
      </c>
      <c r="N904">
        <f t="shared" si="259"/>
        <v>90.056930121613561</v>
      </c>
      <c r="O904">
        <f t="shared" si="260"/>
        <v>60.446768991390634</v>
      </c>
      <c r="P904" s="3">
        <f t="shared" si="261"/>
        <v>60.446768991390634</v>
      </c>
      <c r="Q904" s="3">
        <f t="shared" si="262"/>
        <v>-89.943069878386439</v>
      </c>
      <c r="R904">
        <f t="shared" si="263"/>
        <v>90.056930121613561</v>
      </c>
      <c r="S904">
        <f t="shared" si="264"/>
        <v>2.6096637778379107E-2</v>
      </c>
      <c r="T904">
        <f t="shared" si="247"/>
        <v>60.446768991390634</v>
      </c>
    </row>
    <row r="905" spans="1:20" x14ac:dyDescent="0.25">
      <c r="A905">
        <f t="shared" si="248"/>
        <v>164.59309709791177</v>
      </c>
      <c r="B905">
        <f t="shared" si="265"/>
        <v>26.19580500193695</v>
      </c>
      <c r="C905" t="str">
        <f t="shared" si="249"/>
        <v>1.04606288465132-1048.79608466597i</v>
      </c>
      <c r="D905" t="str">
        <f t="shared" si="250"/>
        <v>3.47812499549116-607.559019029452i</v>
      </c>
      <c r="E905" t="str">
        <f t="shared" si="251"/>
        <v>162.469516674549+0.0195521407678002i</v>
      </c>
      <c r="F905" t="str">
        <f t="shared" si="252"/>
        <v>2.42492492450448-5701.56622750501i</v>
      </c>
      <c r="G905" t="str">
        <f t="shared" si="253"/>
        <v>0.999999999826618-0.0000131674477655499i</v>
      </c>
      <c r="H905" t="str">
        <f t="shared" si="254"/>
        <v>1129.42566235778+3.79542994360821i</v>
      </c>
      <c r="I905" t="str">
        <f t="shared" si="255"/>
        <v>68.773237146149-18166.0583442763i</v>
      </c>
      <c r="K905" t="str">
        <f t="shared" si="256"/>
        <v>0.0106247492741693-0.0000515053602706076i</v>
      </c>
      <c r="L905" t="str">
        <f t="shared" si="257"/>
        <v>0.0000444444444444444-2.19177090115608i</v>
      </c>
      <c r="M905" t="e">
        <f t="shared" si="258"/>
        <v>#DIV/0!</v>
      </c>
      <c r="N905">
        <f t="shared" si="259"/>
        <v>90.057146445717876</v>
      </c>
      <c r="O905">
        <f t="shared" si="260"/>
        <v>60.4138254681353</v>
      </c>
      <c r="P905" s="3">
        <f t="shared" si="261"/>
        <v>60.4138254681353</v>
      </c>
      <c r="Q905" s="3">
        <f t="shared" si="262"/>
        <v>-89.942853554282124</v>
      </c>
      <c r="R905">
        <f t="shared" si="263"/>
        <v>90.057146445717876</v>
      </c>
      <c r="S905">
        <f t="shared" si="264"/>
        <v>2.619580500193695E-2</v>
      </c>
      <c r="T905">
        <f t="shared" si="247"/>
        <v>60.4138254681353</v>
      </c>
    </row>
    <row r="906" spans="1:20" x14ac:dyDescent="0.25">
      <c r="A906">
        <f t="shared" si="248"/>
        <v>165.21855086688382</v>
      </c>
      <c r="B906">
        <f t="shared" si="265"/>
        <v>26.295349060944311</v>
      </c>
      <c r="C906" t="str">
        <f t="shared" si="249"/>
        <v>1.04606272913707-1044.82577967708i</v>
      </c>
      <c r="D906" t="str">
        <f t="shared" si="250"/>
        <v>3.47812499545682-605.25903564754i</v>
      </c>
      <c r="E906" t="str">
        <f t="shared" si="251"/>
        <v>162.469516520082+0.019626440561774i</v>
      </c>
      <c r="F906" t="str">
        <f t="shared" si="252"/>
        <v>2.42492492450129-5679.98229502704i</v>
      </c>
      <c r="G906" t="str">
        <f t="shared" si="253"/>
        <v>0.999999999825298-0.0000132174840670416i</v>
      </c>
      <c r="H906" t="str">
        <f t="shared" si="254"/>
        <v>1129.42576818148+3.80985262728017i</v>
      </c>
      <c r="I906" t="str">
        <f t="shared" si="255"/>
        <v>68.773238672013-18097.2901468984i</v>
      </c>
      <c r="K906" t="str">
        <f t="shared" si="256"/>
        <v>0.010624747365078-0.000051701071310949i</v>
      </c>
      <c r="L906" t="str">
        <f t="shared" si="257"/>
        <v>0.0000444444444444444-2.18347370109193i</v>
      </c>
      <c r="M906" t="e">
        <f t="shared" si="258"/>
        <v>#DIV/0!</v>
      </c>
      <c r="N906">
        <f t="shared" si="259"/>
        <v>90.057363591735239</v>
      </c>
      <c r="O906">
        <f t="shared" si="260"/>
        <v>60.380881947192051</v>
      </c>
      <c r="P906" s="3">
        <f t="shared" si="261"/>
        <v>60.380881947192051</v>
      </c>
      <c r="Q906" s="3">
        <f t="shared" si="262"/>
        <v>-89.942636408264761</v>
      </c>
      <c r="R906">
        <f t="shared" si="263"/>
        <v>90.057363591735239</v>
      </c>
      <c r="S906">
        <f t="shared" si="264"/>
        <v>2.6295349060944311E-2</v>
      </c>
      <c r="T906">
        <f t="shared" si="247"/>
        <v>60.380881947192051</v>
      </c>
    </row>
    <row r="907" spans="1:20" x14ac:dyDescent="0.25">
      <c r="A907">
        <f t="shared" si="248"/>
        <v>165.84638136017799</v>
      </c>
      <c r="B907">
        <f t="shared" si="265"/>
        <v>26.3952713873759</v>
      </c>
      <c r="C907" t="str">
        <f t="shared" si="249"/>
        <v>1.04606257243893-1040.8705048578i</v>
      </c>
      <c r="D907" t="str">
        <f t="shared" si="250"/>
        <v>3.47812499542224-602.967759120056i</v>
      </c>
      <c r="E907" t="str">
        <f t="shared" si="251"/>
        <v>162.469516364438+0.0197010227139593i</v>
      </c>
      <c r="F907" t="str">
        <f t="shared" si="252"/>
        <v>2.42492492449806-5658.48007100129i</v>
      </c>
      <c r="G907" t="str">
        <f t="shared" si="253"/>
        <v>0.999999999823968-0.0000132677105064787i</v>
      </c>
      <c r="H907" t="str">
        <f t="shared" si="254"/>
        <v>1129.42587481095+3.82433011772078i</v>
      </c>
      <c r="I907" t="str">
        <f t="shared" si="255"/>
        <v>68.7732402094927-18028.7822851147i</v>
      </c>
      <c r="K907" t="str">
        <f t="shared" si="256"/>
        <v>0.0106247454414509-0.0000518975259464952i</v>
      </c>
      <c r="L907" t="str">
        <f t="shared" si="257"/>
        <v>0.0000444444444444444-2.17520791103002i</v>
      </c>
      <c r="M907" t="e">
        <f t="shared" si="258"/>
        <v>#DIV/0!</v>
      </c>
      <c r="N907">
        <f t="shared" si="259"/>
        <v>90.05758156278759</v>
      </c>
      <c r="O907">
        <f t="shared" si="260"/>
        <v>60.347938428578594</v>
      </c>
      <c r="P907" s="3">
        <f t="shared" si="261"/>
        <v>60.347938428578594</v>
      </c>
      <c r="Q907" s="3">
        <f t="shared" si="262"/>
        <v>-89.94241843721241</v>
      </c>
      <c r="R907">
        <f t="shared" si="263"/>
        <v>90.05758156278759</v>
      </c>
      <c r="S907">
        <f t="shared" si="264"/>
        <v>2.63952713873759E-2</v>
      </c>
      <c r="T907">
        <f t="shared" si="247"/>
        <v>60.347938428578594</v>
      </c>
    </row>
    <row r="908" spans="1:20" x14ac:dyDescent="0.25">
      <c r="A908">
        <f t="shared" si="248"/>
        <v>166.47659760934667</v>
      </c>
      <c r="B908">
        <f t="shared" si="265"/>
        <v>26.495573418647929</v>
      </c>
      <c r="C908" t="str">
        <f t="shared" si="249"/>
        <v>1.04606241454752-1036.93020331017i</v>
      </c>
      <c r="D908" t="str">
        <f t="shared" si="250"/>
        <v>3.47812499538737-600.685156486217i</v>
      </c>
      <c r="E908" t="str">
        <f t="shared" si="251"/>
        <v>162.46951620761+0.0197758882975132i</v>
      </c>
      <c r="F908" t="str">
        <f t="shared" si="252"/>
        <v>2.42492492449481-5637.05924611104i</v>
      </c>
      <c r="G908" t="str">
        <f t="shared" si="253"/>
        <v>0.999999999822627-0.0000133181278063854i</v>
      </c>
      <c r="H908" t="str">
        <f t="shared" si="254"/>
        <v>1129.42598225237+3.83886262320252i</v>
      </c>
      <c r="I908" t="str">
        <f t="shared" si="255"/>
        <v>68.7732417586804-17960.5337734172i</v>
      </c>
      <c r="K908" t="str">
        <f t="shared" si="256"/>
        <v>0.0106247435031771-0.0000520947270016869i</v>
      </c>
      <c r="L908" t="str">
        <f t="shared" si="257"/>
        <v>0.0000444444444444444-2.16697341206418i</v>
      </c>
      <c r="M908" t="e">
        <f t="shared" si="258"/>
        <v>#DIV/0!</v>
      </c>
      <c r="N908">
        <f t="shared" si="259"/>
        <v>90.057800362008706</v>
      </c>
      <c r="O908">
        <f t="shared" si="260"/>
        <v>60.314994912312621</v>
      </c>
      <c r="P908" s="3">
        <f t="shared" si="261"/>
        <v>60.314994912312621</v>
      </c>
      <c r="Q908" s="3">
        <f t="shared" si="262"/>
        <v>-89.942199637991294</v>
      </c>
      <c r="R908">
        <f t="shared" si="263"/>
        <v>90.057800362008706</v>
      </c>
      <c r="S908">
        <f t="shared" si="264"/>
        <v>2.649557341864793E-2</v>
      </c>
      <c r="T908">
        <f t="shared" si="247"/>
        <v>60.314994912312621</v>
      </c>
    </row>
    <row r="909" spans="1:20" x14ac:dyDescent="0.25">
      <c r="A909">
        <f t="shared" si="248"/>
        <v>167.10920868026218</v>
      </c>
      <c r="B909">
        <f t="shared" si="265"/>
        <v>26.596256597638792</v>
      </c>
      <c r="C909" t="str">
        <f t="shared" si="249"/>
        <v>1.04606225545392-1033.00481835161i</v>
      </c>
      <c r="D909" t="str">
        <f t="shared" si="250"/>
        <v>3.47812499535226-598.411194910021i</v>
      </c>
      <c r="E909" t="str">
        <f t="shared" si="251"/>
        <v>162.469516049587+0.0198510383897109i</v>
      </c>
      <c r="F909" t="str">
        <f t="shared" si="252"/>
        <v>2.42492492449154-5615.71951221057i</v>
      </c>
      <c r="G909" t="str">
        <f t="shared" si="253"/>
        <v>0.999999999821277-0.0000133687366920317i</v>
      </c>
      <c r="H909" t="str">
        <f t="shared" si="254"/>
        <v>1129.42609051192+3.85345035278913i</v>
      </c>
      <c r="I909" t="str">
        <f t="shared" si="255"/>
        <v>68.7732433196654-17892.5436300283i</v>
      </c>
      <c r="K909" t="str">
        <f t="shared" si="256"/>
        <v>0.0106247415501451-0.0000522926773116833i</v>
      </c>
      <c r="L909" t="str">
        <f t="shared" si="257"/>
        <v>0.0000444444444444444-2.15877008573837i</v>
      </c>
      <c r="M909" t="e">
        <f t="shared" si="258"/>
        <v>#DIV/0!</v>
      </c>
      <c r="N909">
        <f t="shared" si="259"/>
        <v>90.058019992544189</v>
      </c>
      <c r="O909">
        <f t="shared" si="260"/>
        <v>60.282051398411845</v>
      </c>
      <c r="P909" s="3">
        <f t="shared" si="261"/>
        <v>60.282051398411845</v>
      </c>
      <c r="Q909" s="3">
        <f t="shared" si="262"/>
        <v>-89.941980007455811</v>
      </c>
      <c r="R909">
        <f t="shared" si="263"/>
        <v>90.058019992544189</v>
      </c>
      <c r="S909">
        <f t="shared" si="264"/>
        <v>2.6596256597638791E-2</v>
      </c>
      <c r="T909">
        <f t="shared" si="247"/>
        <v>60.282051398411845</v>
      </c>
    </row>
    <row r="910" spans="1:20" x14ac:dyDescent="0.25">
      <c r="A910">
        <f t="shared" si="248"/>
        <v>167.74422367324718</v>
      </c>
      <c r="B910">
        <f t="shared" si="265"/>
        <v>26.69732237270982</v>
      </c>
      <c r="C910" t="str">
        <f t="shared" si="249"/>
        <v>1.04606209514901-1029.09429351416i</v>
      </c>
      <c r="D910" t="str">
        <f t="shared" si="250"/>
        <v>3.47812499531687-596.145841679763i</v>
      </c>
      <c r="E910" t="str">
        <f t="shared" si="251"/>
        <v>162.469515890361+0.0199264740719058i</v>
      </c>
      <c r="F910" t="str">
        <f t="shared" si="252"/>
        <v>2.42492492448824-5594.4605623206i</v>
      </c>
      <c r="G910" t="str">
        <f t="shared" si="253"/>
        <v>0.999999999819916-0.0000134195378914432i</v>
      </c>
      <c r="H910" t="str">
        <f t="shared" si="254"/>
        <v>1129.42619959581+3.86809351633883i</v>
      </c>
      <c r="I910" t="str">
        <f t="shared" si="255"/>
        <v>68.7732448925357-17824.8108768865i</v>
      </c>
      <c r="K910" t="str">
        <f t="shared" si="256"/>
        <v>0.0106247395822426-0.0000524913797224027i</v>
      </c>
      <c r="L910" t="str">
        <f t="shared" si="257"/>
        <v>0.0000444444444444444-2.150597814045i</v>
      </c>
      <c r="M910" t="e">
        <f t="shared" si="258"/>
        <v>#DIV/0!</v>
      </c>
      <c r="N910">
        <f t="shared" si="259"/>
        <v>90.05824045755169</v>
      </c>
      <c r="O910">
        <f t="shared" si="260"/>
        <v>60.249107886894457</v>
      </c>
      <c r="P910" s="3">
        <f t="shared" si="261"/>
        <v>60.249107886894457</v>
      </c>
      <c r="Q910" s="3">
        <f t="shared" si="262"/>
        <v>-89.94175954244831</v>
      </c>
      <c r="R910">
        <f t="shared" si="263"/>
        <v>90.05824045755169</v>
      </c>
      <c r="S910">
        <f t="shared" si="264"/>
        <v>2.669732237270982E-2</v>
      </c>
      <c r="T910">
        <f t="shared" si="247"/>
        <v>60.249107886894457</v>
      </c>
    </row>
    <row r="911" spans="1:20" x14ac:dyDescent="0.25">
      <c r="A911">
        <f t="shared" si="248"/>
        <v>168.38165172320555</v>
      </c>
      <c r="B911">
        <f t="shared" si="265"/>
        <v>26.79877219772612</v>
      </c>
      <c r="C911" t="str">
        <f t="shared" si="249"/>
        <v>1.04606193362356-1025.1985725436i</v>
      </c>
      <c r="D911" t="str">
        <f t="shared" si="250"/>
        <v>3.4781249952812-593.889064207576i</v>
      </c>
      <c r="E911" t="str">
        <f t="shared" si="251"/>
        <v>162.469515729922+0.0200021964295629i</v>
      </c>
      <c r="F911" t="str">
        <f t="shared" si="252"/>
        <v>2.4249249244849-5573.28209062399i</v>
      </c>
      <c r="G911" t="str">
        <f t="shared" si="253"/>
        <v>0.999999999818545-0.0000134705321354121i</v>
      </c>
      <c r="H911" t="str">
        <f t="shared" si="254"/>
        <v>1129.42630951033+3.88279232450742i</v>
      </c>
      <c r="I911" t="str">
        <f t="shared" si="255"/>
        <v>68.7732464773816-17757.3345396336i</v>
      </c>
      <c r="K911" t="str">
        <f t="shared" si="256"/>
        <v>0.0106247375993564-0.0000526908370905641i</v>
      </c>
      <c r="L911" t="str">
        <f t="shared" si="257"/>
        <v>0.0000444444444444444-2.14245647942319i</v>
      </c>
      <c r="M911" t="e">
        <f t="shared" si="258"/>
        <v>#DIV/0!</v>
      </c>
      <c r="N911">
        <f t="shared" si="259"/>
        <v>90.058461760200757</v>
      </c>
      <c r="O911">
        <f t="shared" si="260"/>
        <v>60.216164377778526</v>
      </c>
      <c r="P911" s="3">
        <f t="shared" si="261"/>
        <v>60.216164377778526</v>
      </c>
      <c r="Q911" s="3">
        <f t="shared" si="262"/>
        <v>-89.941538239799243</v>
      </c>
      <c r="R911">
        <f t="shared" si="263"/>
        <v>90.058461760200757</v>
      </c>
      <c r="S911">
        <f t="shared" si="264"/>
        <v>2.6798772197726119E-2</v>
      </c>
      <c r="T911">
        <f t="shared" si="247"/>
        <v>60.216164377778526</v>
      </c>
    </row>
    <row r="912" spans="1:20" x14ac:dyDescent="0.25">
      <c r="A912">
        <f t="shared" si="248"/>
        <v>169.02150199975372</v>
      </c>
      <c r="B912">
        <f t="shared" si="265"/>
        <v>26.90060753207748</v>
      </c>
      <c r="C912" t="str">
        <f t="shared" si="249"/>
        <v>1.0460617708682-1021.31759939869i</v>
      </c>
      <c r="D912" t="str">
        <f t="shared" si="250"/>
        <v>3.47812499524527-591.640830028964i</v>
      </c>
      <c r="E912" t="str">
        <f t="shared" si="251"/>
        <v>162.469515568263+0.02007820655227i</v>
      </c>
      <c r="F912" t="str">
        <f t="shared" si="252"/>
        <v>2.42492492448155-5552.18379246136i</v>
      </c>
      <c r="G912" t="str">
        <f t="shared" si="253"/>
        <v>0.999999999817163-0.000013521720157508i</v>
      </c>
      <c r="H912" t="str">
        <f t="shared" si="254"/>
        <v>1129.42642026179+3.89754698875131i</v>
      </c>
      <c r="I912" t="str">
        <f t="shared" si="255"/>
        <v>68.7732480742952-17690.1136475997i</v>
      </c>
      <c r="K912" t="str">
        <f t="shared" si="256"/>
        <v>0.0106247356013724-0.0000528910522837276i</v>
      </c>
      <c r="L912" t="str">
        <f t="shared" si="257"/>
        <v>0.0000444444444444444-2.13434596475711i</v>
      </c>
      <c r="M912" t="e">
        <f t="shared" si="258"/>
        <v>#DIV/0!</v>
      </c>
      <c r="N912">
        <f t="shared" si="259"/>
        <v>90.058683903672986</v>
      </c>
      <c r="O912">
        <f t="shared" si="260"/>
        <v>60.183220871082469</v>
      </c>
      <c r="P912" s="3">
        <f t="shared" si="261"/>
        <v>60.183220871082469</v>
      </c>
      <c r="Q912" s="3">
        <f t="shared" si="262"/>
        <v>-89.941316096327014</v>
      </c>
      <c r="R912">
        <f t="shared" si="263"/>
        <v>90.058683903672986</v>
      </c>
      <c r="S912">
        <f t="shared" si="264"/>
        <v>2.6900607532077479E-2</v>
      </c>
      <c r="T912">
        <f t="shared" si="247"/>
        <v>60.183220871082469</v>
      </c>
    </row>
    <row r="913" spans="1:20" x14ac:dyDescent="0.25">
      <c r="A913">
        <f t="shared" si="248"/>
        <v>169.66378370735279</v>
      </c>
      <c r="B913">
        <f t="shared" si="265"/>
        <v>27.002829840699373</v>
      </c>
      <c r="C913" t="str">
        <f t="shared" si="249"/>
        <v>1.04606160687363-1017.4513182503i</v>
      </c>
      <c r="D913" t="str">
        <f t="shared" si="250"/>
        <v>3.47812499520907-589.401106802319i</v>
      </c>
      <c r="E913" t="str">
        <f t="shared" si="251"/>
        <v>162.469515405372+0.0201545055337718i</v>
      </c>
      <c r="F913" t="str">
        <f t="shared" si="252"/>
        <v>2.42492492447818-5531.1653643266i</v>
      </c>
      <c r="G913" t="str">
        <f t="shared" si="253"/>
        <v>0.999999999815771-0.0000135731026940876i</v>
      </c>
      <c r="H913" t="str">
        <f t="shared" si="254"/>
        <v>1129.42653185659+3.91235772133054i</v>
      </c>
      <c r="I913" t="str">
        <f t="shared" si="255"/>
        <v>68.7732496833689-17623.1472337901i</v>
      </c>
      <c r="K913" t="str">
        <f t="shared" si="256"/>
        <v>0.0106247335881756-0.0000530920281803349i</v>
      </c>
      <c r="L913" t="str">
        <f t="shared" si="257"/>
        <v>0.0000444444444444444-2.12626615337429i</v>
      </c>
      <c r="M913" t="e">
        <f t="shared" si="258"/>
        <v>#DIV/0!</v>
      </c>
      <c r="N913">
        <f t="shared" si="259"/>
        <v>90.058906891162081</v>
      </c>
      <c r="O913">
        <f t="shared" si="260"/>
        <v>60.150277366824469</v>
      </c>
      <c r="P913" s="3">
        <f t="shared" si="261"/>
        <v>60.150277366824469</v>
      </c>
      <c r="Q913" s="3">
        <f t="shared" si="262"/>
        <v>-89.941093108837919</v>
      </c>
      <c r="R913">
        <f t="shared" si="263"/>
        <v>90.058906891162081</v>
      </c>
      <c r="S913">
        <f t="shared" si="264"/>
        <v>2.7002829840699374E-2</v>
      </c>
      <c r="T913">
        <f t="shared" si="247"/>
        <v>60.150277366824469</v>
      </c>
    </row>
    <row r="914" spans="1:20" x14ac:dyDescent="0.25">
      <c r="A914">
        <f t="shared" si="248"/>
        <v>170.30850608544074</v>
      </c>
      <c r="B914">
        <f t="shared" si="265"/>
        <v>27.105440594094031</v>
      </c>
      <c r="C914" t="str">
        <f t="shared" si="249"/>
        <v>1.0460614416304-1013.5996734807i</v>
      </c>
      <c r="D914" t="str">
        <f t="shared" si="250"/>
        <v>3.47812499517259-587.169862308472i</v>
      </c>
      <c r="E914" t="str">
        <f t="shared" si="251"/>
        <v>162.469515241242+0.0202310944719637i</v>
      </c>
      <c r="F914" t="str">
        <f t="shared" si="252"/>
        <v>2.42492492447478-5510.22650386254i</v>
      </c>
      <c r="G914" t="str">
        <f t="shared" si="253"/>
        <v>0.999999999814368-0.0000136246804843061i</v>
      </c>
      <c r="H914" t="str">
        <f t="shared" si="254"/>
        <v>1129.42664430113+3.92722473531176i</v>
      </c>
      <c r="I914" t="str">
        <f t="shared" si="255"/>
        <v>68.7732513046947-17556.43433487i</v>
      </c>
      <c r="K914" t="str">
        <f t="shared" si="256"/>
        <v>0.0106247315596502-0.0000532937676697515i</v>
      </c>
      <c r="L914" t="str">
        <f t="shared" si="257"/>
        <v>0.0000444444444444444-2.11821692904392i</v>
      </c>
      <c r="M914" t="e">
        <f t="shared" si="258"/>
        <v>#DIV/0!</v>
      </c>
      <c r="N914">
        <f t="shared" si="259"/>
        <v>90.059130725873786</v>
      </c>
      <c r="O914">
        <f t="shared" si="260"/>
        <v>60.117333865023276</v>
      </c>
      <c r="P914" s="3">
        <f t="shared" si="261"/>
        <v>60.117333865023276</v>
      </c>
      <c r="Q914" s="3">
        <f t="shared" si="262"/>
        <v>-89.940869274126214</v>
      </c>
      <c r="R914">
        <f t="shared" si="263"/>
        <v>90.059130725873786</v>
      </c>
      <c r="S914">
        <f t="shared" si="264"/>
        <v>2.7105440594094029E-2</v>
      </c>
      <c r="T914">
        <f t="shared" si="247"/>
        <v>60.117333865023276</v>
      </c>
    </row>
    <row r="915" spans="1:20" x14ac:dyDescent="0.25">
      <c r="A915">
        <f t="shared" si="248"/>
        <v>170.9556784085654</v>
      </c>
      <c r="B915">
        <f t="shared" si="265"/>
        <v>27.208441268351589</v>
      </c>
      <c r="C915" t="str">
        <f t="shared" si="249"/>
        <v>1.04606127512899-1009.76260968268i</v>
      </c>
      <c r="D915" t="str">
        <f t="shared" si="250"/>
        <v>3.47812499513584-584.947064450223i</v>
      </c>
      <c r="E915" t="str">
        <f t="shared" si="251"/>
        <v>162.469515075861+0.0203079744689098i</v>
      </c>
      <c r="F915" t="str">
        <f t="shared" si="252"/>
        <v>2.42492492447136-5489.36690985668i</v>
      </c>
      <c r="G915" t="str">
        <f t="shared" si="253"/>
        <v>0.999999999812955-0.0000136764542701271i</v>
      </c>
      <c r="H915" t="str">
        <f t="shared" si="254"/>
        <v>1129.42675760189+3.94214824457133i</v>
      </c>
      <c r="I915" t="str">
        <f t="shared" si="255"/>
        <v>68.7732529383656-17489.9739911524i</v>
      </c>
      <c r="K915" t="str">
        <f t="shared" si="256"/>
        <v>0.0106247295156795-0.000053496273652307i</v>
      </c>
      <c r="L915" t="str">
        <f t="shared" si="257"/>
        <v>0.0000444444444444444-2.11019817597522i</v>
      </c>
      <c r="M915" t="e">
        <f t="shared" si="258"/>
        <v>#DIV/0!</v>
      </c>
      <c r="N915">
        <f t="shared" si="259"/>
        <v>90.059355411026118</v>
      </c>
      <c r="O915">
        <f t="shared" si="260"/>
        <v>60.08439036569753</v>
      </c>
      <c r="P915" s="3">
        <f t="shared" si="261"/>
        <v>60.08439036569753</v>
      </c>
      <c r="Q915" s="3">
        <f t="shared" si="262"/>
        <v>-89.940644588973882</v>
      </c>
      <c r="R915">
        <f t="shared" si="263"/>
        <v>90.059355411026118</v>
      </c>
      <c r="S915">
        <f t="shared" si="264"/>
        <v>2.7208441268351587E-2</v>
      </c>
      <c r="T915">
        <f t="shared" si="247"/>
        <v>60.08439036569753</v>
      </c>
    </row>
    <row r="916" spans="1:20" x14ac:dyDescent="0.25">
      <c r="A916">
        <f t="shared" si="248"/>
        <v>171.60530998651797</v>
      </c>
      <c r="B916">
        <f t="shared" si="265"/>
        <v>27.311833345171326</v>
      </c>
      <c r="C916" t="str">
        <f t="shared" si="249"/>
        <v>1.04606110735986-1005.94007165879i</v>
      </c>
      <c r="D916" t="str">
        <f t="shared" si="250"/>
        <v>3.4781249950988-582.732681251874i</v>
      </c>
      <c r="E916" t="str">
        <f t="shared" si="251"/>
        <v>162.469514909222+0.0203851466308839i</v>
      </c>
      <c r="F916" t="str">
        <f t="shared" si="252"/>
        <v>2.4249249244679-5468.58628223669i</v>
      </c>
      <c r="G916" t="str">
        <f t="shared" si="253"/>
        <v>0.99999999981153-0.000013728424796334i</v>
      </c>
      <c r="H916" t="str">
        <f t="shared" si="254"/>
        <v>1129.42687176538+3.95712846379853i</v>
      </c>
      <c r="I916" t="str">
        <f t="shared" si="255"/>
        <v>68.7732545844759-17423.7652465824i</v>
      </c>
      <c r="K916" t="str">
        <f t="shared" si="256"/>
        <v>0.0106247274561459-0.0000536995490393379i</v>
      </c>
      <c r="L916" t="str">
        <f t="shared" si="257"/>
        <v>0.0000444444444444444-2.10220977881572i</v>
      </c>
      <c r="M916" t="e">
        <f t="shared" si="258"/>
        <v>#DIV/0!</v>
      </c>
      <c r="N916">
        <f t="shared" si="259"/>
        <v>90.059580949849192</v>
      </c>
      <c r="O916">
        <f t="shared" si="260"/>
        <v>60.051446868866094</v>
      </c>
      <c r="P916" s="3">
        <f t="shared" si="261"/>
        <v>60.051446868866094</v>
      </c>
      <c r="Q916" s="3">
        <f t="shared" si="262"/>
        <v>-89.940419050150808</v>
      </c>
      <c r="R916">
        <f t="shared" si="263"/>
        <v>90.059580949849192</v>
      </c>
      <c r="S916">
        <f t="shared" si="264"/>
        <v>2.7311833345171326E-2</v>
      </c>
      <c r="T916">
        <f t="shared" si="247"/>
        <v>60.051446868866094</v>
      </c>
    </row>
    <row r="917" spans="1:20" x14ac:dyDescent="0.25">
      <c r="A917">
        <f t="shared" si="248"/>
        <v>172.25741016446673</v>
      </c>
      <c r="B917">
        <f t="shared" si="265"/>
        <v>27.415618311882977</v>
      </c>
      <c r="C917" t="str">
        <f t="shared" si="249"/>
        <v>1.04606093831332-1002.13200442054i</v>
      </c>
      <c r="D917" t="str">
        <f t="shared" si="250"/>
        <v>3.47812499506147-580.526680858783i</v>
      </c>
      <c r="E917" t="str">
        <f t="shared" si="251"/>
        <v>162.469514741314+0.0204626120683364i</v>
      </c>
      <c r="F917" t="str">
        <f t="shared" si="252"/>
        <v>2.42492492446441-5447.88432206632i</v>
      </c>
      <c r="G917" t="str">
        <f t="shared" si="253"/>
        <v>0.999999999810095-0.0000137805928105403i</v>
      </c>
      <c r="H917" t="str">
        <f t="shared" si="254"/>
        <v>1129.42698679818+3.97216560849835i</v>
      </c>
      <c r="I917" t="str">
        <f t="shared" si="255"/>
        <v>68.7732562431191-17357.8071487253i</v>
      </c>
      <c r="K917" t="str">
        <f t="shared" si="256"/>
        <v>0.010624725380931-0.0000539035967532277i</v>
      </c>
      <c r="L917" t="str">
        <f t="shared" si="257"/>
        <v>0.0000444444444444444-2.09425162264965i</v>
      </c>
      <c r="M917" t="e">
        <f t="shared" si="258"/>
        <v>#DIV/0!</v>
      </c>
      <c r="N917">
        <f t="shared" si="259"/>
        <v>90.059807345585497</v>
      </c>
      <c r="O917">
        <f t="shared" si="260"/>
        <v>60.01850337454799</v>
      </c>
      <c r="P917" s="3">
        <f t="shared" si="261"/>
        <v>60.01850337454799</v>
      </c>
      <c r="Q917" s="3">
        <f t="shared" si="262"/>
        <v>-89.940192654414503</v>
      </c>
      <c r="R917">
        <f t="shared" si="263"/>
        <v>90.059807345585497</v>
      </c>
      <c r="S917">
        <f t="shared" si="264"/>
        <v>2.7415618311882977E-2</v>
      </c>
      <c r="T917">
        <f t="shared" si="247"/>
        <v>60.01850337454799</v>
      </c>
    </row>
    <row r="918" spans="1:20" x14ac:dyDescent="0.25">
      <c r="A918">
        <f t="shared" si="248"/>
        <v>172.91198832309172</v>
      </c>
      <c r="B918">
        <f t="shared" si="265"/>
        <v>27.519797661468132</v>
      </c>
      <c r="C918" t="str">
        <f t="shared" si="249"/>
        <v>1.04606076797961-998.338353187595i</v>
      </c>
      <c r="D918" t="str">
        <f t="shared" si="250"/>
        <v>3.47812499502387-578.329031536893i</v>
      </c>
      <c r="E918" t="str">
        <f t="shared" si="251"/>
        <v>162.469514572128+0.0205403718959687i</v>
      </c>
      <c r="F918" t="str">
        <f t="shared" si="252"/>
        <v>2.42492492446091-5427.26073154091i</v>
      </c>
      <c r="G918" t="str">
        <f t="shared" si="253"/>
        <v>0.999999999808649-0.0000138329590632004i</v>
      </c>
      <c r="H918" t="str">
        <f t="shared" si="254"/>
        <v>1129.42710270691+3.98725989499508i</v>
      </c>
      <c r="I918" t="str">
        <f t="shared" si="255"/>
        <v>68.7732579143932-17292.0987487519i</v>
      </c>
      <c r="K918" t="str">
        <f t="shared" si="256"/>
        <v>0.0106247232899152-0.0000541084197274498i</v>
      </c>
      <c r="L918" t="str">
        <f t="shared" si="257"/>
        <v>0.0000444444444444444-2.08632359299627i</v>
      </c>
      <c r="M918" t="e">
        <f t="shared" si="258"/>
        <v>#DIV/0!</v>
      </c>
      <c r="N918">
        <f t="shared" si="259"/>
        <v>90.060034601489704</v>
      </c>
      <c r="O918">
        <f t="shared" si="260"/>
        <v>59.985559882762267</v>
      </c>
      <c r="P918" s="3">
        <f t="shared" si="261"/>
        <v>59.985559882762267</v>
      </c>
      <c r="Q918" s="3">
        <f t="shared" si="262"/>
        <v>-89.939965398510296</v>
      </c>
      <c r="R918">
        <f t="shared" si="263"/>
        <v>90.060034601489704</v>
      </c>
      <c r="S918">
        <f t="shared" si="264"/>
        <v>2.7519797661468132E-2</v>
      </c>
      <c r="T918">
        <f t="shared" si="247"/>
        <v>59.985559882762267</v>
      </c>
    </row>
    <row r="919" spans="1:20" x14ac:dyDescent="0.25">
      <c r="A919">
        <f t="shared" si="248"/>
        <v>173.56905387871944</v>
      </c>
      <c r="B919">
        <f t="shared" si="265"/>
        <v>27.624372892581711</v>
      </c>
      <c r="C919" t="str">
        <f t="shared" si="249"/>
        <v>1.04606059634899-994.559063387025i</v>
      </c>
      <c r="D919" t="str">
        <f t="shared" si="250"/>
        <v>3.47812499498599-576.139701672284i</v>
      </c>
      <c r="E919" t="str">
        <f t="shared" si="251"/>
        <v>162.469514401654+0.020618427232709i</v>
      </c>
      <c r="F919" t="str">
        <f t="shared" si="252"/>
        <v>2.42492492445739-5406.71521398322i</v>
      </c>
      <c r="G919" t="str">
        <f t="shared" si="253"/>
        <v>0.999999999807192-0.0000138855243076204i</v>
      </c>
      <c r="H919" t="str">
        <f t="shared" si="254"/>
        <v>1129.42721949823+4.00241154043485i</v>
      </c>
      <c r="I919" t="str">
        <f t="shared" si="255"/>
        <v>68.7732595983931-17226.6391014245i</v>
      </c>
      <c r="K919" t="str">
        <f t="shared" si="256"/>
        <v>0.0106247211829784-0.0000543140209066096i</v>
      </c>
      <c r="L919" t="str">
        <f t="shared" si="257"/>
        <v>0.0000444444444444444-2.07842557580819i</v>
      </c>
      <c r="M919" t="e">
        <f t="shared" si="258"/>
        <v>#DIV/0!</v>
      </c>
      <c r="N919">
        <f t="shared" si="259"/>
        <v>90.060262720828959</v>
      </c>
      <c r="O919">
        <f t="shared" si="260"/>
        <v>59.952616393528359</v>
      </c>
      <c r="P919" s="3">
        <f t="shared" si="261"/>
        <v>59.952616393528359</v>
      </c>
      <c r="Q919" s="3">
        <f t="shared" si="262"/>
        <v>-89.939737279171041</v>
      </c>
      <c r="R919">
        <f t="shared" si="263"/>
        <v>90.060262720828959</v>
      </c>
      <c r="S919">
        <f t="shared" si="264"/>
        <v>2.7624372892581711E-2</v>
      </c>
      <c r="T919">
        <f t="shared" si="247"/>
        <v>59.952616393528359</v>
      </c>
    </row>
    <row r="920" spans="1:20" x14ac:dyDescent="0.25">
      <c r="A920">
        <f t="shared" si="248"/>
        <v>174.22861628345859</v>
      </c>
      <c r="B920">
        <f t="shared" si="265"/>
        <v>27.729345509573523</v>
      </c>
      <c r="C920" t="str">
        <f t="shared" si="249"/>
        <v>1.04606042341161-990.794080652443i</v>
      </c>
      <c r="D920" t="str">
        <f t="shared" si="250"/>
        <v>3.4781249949478-573.958659770702i</v>
      </c>
      <c r="E920" t="str">
        <f t="shared" si="251"/>
        <v>162.46951422988+0.0206967792017443i</v>
      </c>
      <c r="F920" t="str">
        <f t="shared" si="252"/>
        <v>2.42492492445382-5386.24747383899i</v>
      </c>
      <c r="G920" t="str">
        <f t="shared" si="253"/>
        <v>0.999999999805724-0.0000139382892999688i</v>
      </c>
      <c r="H920" t="str">
        <f t="shared" si="254"/>
        <v>1129.42733717886+4.01762076278911i</v>
      </c>
      <c r="I920" t="str">
        <f t="shared" si="255"/>
        <v>68.7732612952143-17161.4272650841i</v>
      </c>
      <c r="K920" t="str">
        <f t="shared" si="256"/>
        <v>0.0106247190599993-0.0000545204032464849i</v>
      </c>
      <c r="L920" t="str">
        <f t="shared" si="257"/>
        <v>0.0000444444444444444-2.07055745746981i</v>
      </c>
      <c r="M920" t="e">
        <f t="shared" si="258"/>
        <v>#DIV/0!</v>
      </c>
      <c r="N920">
        <f t="shared" si="259"/>
        <v>90.060491706882701</v>
      </c>
      <c r="O920">
        <f t="shared" si="260"/>
        <v>59.91967290686538</v>
      </c>
      <c r="P920" s="3">
        <f t="shared" si="261"/>
        <v>59.91967290686538</v>
      </c>
      <c r="Q920" s="3">
        <f t="shared" si="262"/>
        <v>-89.939508293117299</v>
      </c>
      <c r="R920">
        <f t="shared" si="263"/>
        <v>90.060491706882701</v>
      </c>
      <c r="S920">
        <f t="shared" si="264"/>
        <v>2.7729345509573525E-2</v>
      </c>
      <c r="T920">
        <f t="shared" si="247"/>
        <v>59.91967290686538</v>
      </c>
    </row>
    <row r="921" spans="1:20" x14ac:dyDescent="0.25">
      <c r="A921">
        <f t="shared" si="248"/>
        <v>174.89068502533573</v>
      </c>
      <c r="B921">
        <f t="shared" si="265"/>
        <v>27.834717022509903</v>
      </c>
      <c r="C921" t="str">
        <f t="shared" si="249"/>
        <v>1.04606024915746-987.043350823351i</v>
      </c>
      <c r="D921" t="str">
        <f t="shared" si="250"/>
        <v>3.47812499490933-571.785874457136i</v>
      </c>
      <c r="E921" t="str">
        <f t="shared" si="251"/>
        <v>162.4695140568+0.020775428930519i</v>
      </c>
      <c r="F921" t="str">
        <f t="shared" si="252"/>
        <v>2.42492492445023-5365.857216673i</v>
      </c>
      <c r="G921" t="str">
        <f t="shared" si="253"/>
        <v>0.999999999804245-0.000013991254799288i</v>
      </c>
      <c r="H921" t="str">
        <f t="shared" si="254"/>
        <v>1129.42745575558+4.03288778085774i</v>
      </c>
      <c r="I921" t="str">
        <f t="shared" si="255"/>
        <v>68.7732630049561-17096.4623016366i</v>
      </c>
      <c r="K921" t="str">
        <f t="shared" si="256"/>
        <v>0.0106247169208558-0.0000547275697140708i</v>
      </c>
      <c r="L921" t="str">
        <f t="shared" si="257"/>
        <v>0.0000444444444444444-2.06271912479558i</v>
      </c>
      <c r="M921" t="e">
        <f t="shared" si="258"/>
        <v>#DIV/0!</v>
      </c>
      <c r="N921">
        <f t="shared" si="259"/>
        <v>90.060721562942888</v>
      </c>
      <c r="O921">
        <f t="shared" si="260"/>
        <v>59.886729422793287</v>
      </c>
      <c r="P921" s="3">
        <f t="shared" si="261"/>
        <v>59.886729422793287</v>
      </c>
      <c r="Q921" s="3">
        <f t="shared" si="262"/>
        <v>-89.939278437057112</v>
      </c>
      <c r="R921">
        <f t="shared" si="263"/>
        <v>90.060721562942888</v>
      </c>
      <c r="S921">
        <f t="shared" si="264"/>
        <v>2.7834717022509902E-2</v>
      </c>
      <c r="T921">
        <f t="shared" si="247"/>
        <v>59.886729422793287</v>
      </c>
    </row>
    <row r="922" spans="1:20" x14ac:dyDescent="0.25">
      <c r="A922">
        <f t="shared" si="248"/>
        <v>175.55526962843203</v>
      </c>
      <c r="B922">
        <f t="shared" si="265"/>
        <v>27.940488947195441</v>
      </c>
      <c r="C922" t="str">
        <f t="shared" si="249"/>
        <v>1.04606007357652-983.306819944212i</v>
      </c>
      <c r="D922" t="str">
        <f t="shared" si="250"/>
        <v>3.47812499487057-569.621314475337i</v>
      </c>
      <c r="E922" t="str">
        <f t="shared" si="251"/>
        <v>162.469513882402+0.0208543775507856i</v>
      </c>
      <c r="F922" t="str">
        <f t="shared" si="252"/>
        <v>2.42492492444662-5345.54414916453i</v>
      </c>
      <c r="G922" t="str">
        <f t="shared" si="253"/>
        <v>0.999999999802754-0.0000140444215675044i</v>
      </c>
      <c r="H922" t="str">
        <f t="shared" si="254"/>
        <v>1129.42757523523+4.04821281427216i</v>
      </c>
      <c r="I922" t="str">
        <f t="shared" si="255"/>
        <v>68.7732647277173-17031.7432765397i</v>
      </c>
      <c r="K922" t="str">
        <f t="shared" si="256"/>
        <v>0.0106247147654247-0.0000549355232876198i</v>
      </c>
      <c r="L922" t="str">
        <f t="shared" si="257"/>
        <v>0.0000444444444444444-2.05491046502847i</v>
      </c>
      <c r="M922" t="e">
        <f t="shared" si="258"/>
        <v>#DIV/0!</v>
      </c>
      <c r="N922">
        <f t="shared" si="259"/>
        <v>90.060952292313885</v>
      </c>
      <c r="O922">
        <f t="shared" si="260"/>
        <v>59.853785941331552</v>
      </c>
      <c r="P922" s="3">
        <f t="shared" si="261"/>
        <v>59.853785941331552</v>
      </c>
      <c r="Q922" s="3">
        <f t="shared" si="262"/>
        <v>-89.939047707686115</v>
      </c>
      <c r="R922">
        <f t="shared" si="263"/>
        <v>90.060952292313885</v>
      </c>
      <c r="S922">
        <f t="shared" si="264"/>
        <v>2.794048894719544E-2</v>
      </c>
      <c r="T922">
        <f t="shared" si="247"/>
        <v>59.853785941331552</v>
      </c>
    </row>
    <row r="923" spans="1:20" x14ac:dyDescent="0.25">
      <c r="A923">
        <f t="shared" si="248"/>
        <v>176.22237965302008</v>
      </c>
      <c r="B923">
        <f t="shared" si="265"/>
        <v>28.046662805194785</v>
      </c>
      <c r="C923" t="str">
        <f t="shared" si="249"/>
        <v>1.04605989665867-979.584434263788i</v>
      </c>
      <c r="D923" t="str">
        <f t="shared" si="250"/>
        <v>3.47812499483151-567.464948687382i</v>
      </c>
      <c r="E923" t="str">
        <f t="shared" si="251"/>
        <v>162.469513706677+0.0209336261985787i</v>
      </c>
      <c r="F923" t="str">
        <f t="shared" si="252"/>
        <v>2.42492492444298-5325.30797910326i</v>
      </c>
      <c r="G923" t="str">
        <f t="shared" si="253"/>
        <v>0.999999999801252-0.0000140977903694397i</v>
      </c>
      <c r="H923" t="str">
        <f t="shared" si="254"/>
        <v>1129.42769562465+4.06359608349839i</v>
      </c>
      <c r="I923" t="str">
        <f t="shared" si="255"/>
        <v>68.773266463596-16967.2692587877i</v>
      </c>
      <c r="K923" t="str">
        <f t="shared" si="256"/>
        <v>0.0106247125935821-0.000055144266956686i</v>
      </c>
      <c r="L923" t="str">
        <f t="shared" si="257"/>
        <v>0.0000444444444444444-2.04713136583829i</v>
      </c>
      <c r="M923" t="e">
        <f t="shared" si="258"/>
        <v>#DIV/0!</v>
      </c>
      <c r="N923">
        <f t="shared" si="259"/>
        <v>90.061183898312692</v>
      </c>
      <c r="O923">
        <f t="shared" si="260"/>
        <v>59.820842462500167</v>
      </c>
      <c r="P923" s="3">
        <f t="shared" si="261"/>
        <v>59.820842462500167</v>
      </c>
      <c r="Q923" s="3">
        <f t="shared" si="262"/>
        <v>-89.938816101687308</v>
      </c>
      <c r="R923">
        <f t="shared" si="263"/>
        <v>90.061183898312692</v>
      </c>
      <c r="S923">
        <f t="shared" si="264"/>
        <v>2.8046662805194786E-2</v>
      </c>
      <c r="T923">
        <f t="shared" si="247"/>
        <v>59.820842462500167</v>
      </c>
    </row>
    <row r="924" spans="1:20" x14ac:dyDescent="0.25">
      <c r="A924">
        <f t="shared" si="248"/>
        <v>176.89202469570156</v>
      </c>
      <c r="B924">
        <f t="shared" si="265"/>
        <v>28.153240123854527</v>
      </c>
      <c r="C924" t="str">
        <f t="shared" si="249"/>
        <v>1.04605971839383-975.876140234297i</v>
      </c>
      <c r="D924" t="str">
        <f t="shared" si="250"/>
        <v>3.47812499479215-565.316746073223i</v>
      </c>
      <c r="E924" t="str">
        <f t="shared" si="251"/>
        <v>162.469513529612+0.0210131760142739i</v>
      </c>
      <c r="F924" t="str">
        <f t="shared" si="252"/>
        <v>2.4249249244393-5305.14841538509i</v>
      </c>
      <c r="G924" t="str">
        <f t="shared" si="253"/>
        <v>0.999999999799739-0.0000141513619728221i</v>
      </c>
      <c r="H924" t="str">
        <f t="shared" si="254"/>
        <v>1129.42781693079+4.07903780984031i</v>
      </c>
      <c r="I924" t="str">
        <f t="shared" si="255"/>
        <v>68.7732682126914-16903.0393209006i</v>
      </c>
      <c r="K924" t="str">
        <f t="shared" si="256"/>
        <v>0.0106247104052031-0.000055353803722167i</v>
      </c>
      <c r="L924" t="str">
        <f t="shared" si="257"/>
        <v>0.0000444444444444444-2.03938171532007i</v>
      </c>
      <c r="M924" t="e">
        <f t="shared" si="258"/>
        <v>#DIV/0!</v>
      </c>
      <c r="N924">
        <f t="shared" si="259"/>
        <v>90.061416384268824</v>
      </c>
      <c r="O924">
        <f t="shared" si="260"/>
        <v>59.787898986319028</v>
      </c>
      <c r="P924" s="3">
        <f t="shared" si="261"/>
        <v>59.787898986319028</v>
      </c>
      <c r="Q924" s="3">
        <f t="shared" si="262"/>
        <v>-89.938583615731176</v>
      </c>
      <c r="R924">
        <f t="shared" si="263"/>
        <v>90.061416384268824</v>
      </c>
      <c r="S924">
        <f t="shared" si="264"/>
        <v>2.8153240123854527E-2</v>
      </c>
      <c r="T924">
        <f t="shared" si="247"/>
        <v>59.787898986319028</v>
      </c>
    </row>
    <row r="925" spans="1:20" x14ac:dyDescent="0.25">
      <c r="A925">
        <f t="shared" si="248"/>
        <v>177.56421438954524</v>
      </c>
      <c r="B925">
        <f t="shared" si="265"/>
        <v>28.260222436325176</v>
      </c>
      <c r="C925" t="str">
        <f t="shared" si="249"/>
        <v>1.04605953877166-972.181884510709i</v>
      </c>
      <c r="D925" t="str">
        <f t="shared" si="250"/>
        <v>3.47812499475251-563.176675730251i</v>
      </c>
      <c r="E925" t="str">
        <f t="shared" si="251"/>
        <v>162.469513351201+0.0210930281425643i</v>
      </c>
      <c r="F925" t="str">
        <f t="shared" si="252"/>
        <v>2.42492492443561-5285.06516800797i</v>
      </c>
      <c r="G925" t="str">
        <f t="shared" si="253"/>
        <v>0.999999999798214-0.0000142051371482972i</v>
      </c>
      <c r="H925" t="str">
        <f t="shared" si="254"/>
        <v>1129.42793916062+4.09453821544294i</v>
      </c>
      <c r="I925" t="str">
        <f t="shared" si="255"/>
        <v>68.7732699751056-16839.0525389091i</v>
      </c>
      <c r="K925" t="str">
        <f t="shared" si="256"/>
        <v>0.0106247082001617-0.0000555641365963468i</v>
      </c>
      <c r="L925" t="str">
        <f t="shared" si="257"/>
        <v>0.0000444444444444444-2.0316614019925i</v>
      </c>
      <c r="M925" t="e">
        <f t="shared" si="258"/>
        <v>#DIV/0!</v>
      </c>
      <c r="N925">
        <f t="shared" si="259"/>
        <v>90.061649753524463</v>
      </c>
      <c r="O925">
        <f t="shared" si="260"/>
        <v>59.754955512808536</v>
      </c>
      <c r="P925" s="3">
        <f t="shared" si="261"/>
        <v>59.754955512808536</v>
      </c>
      <c r="Q925" s="3">
        <f t="shared" si="262"/>
        <v>-89.938350246475537</v>
      </c>
      <c r="R925">
        <f t="shared" si="263"/>
        <v>90.061649753524463</v>
      </c>
      <c r="S925">
        <f t="shared" si="264"/>
        <v>2.8260222436325175E-2</v>
      </c>
      <c r="T925">
        <f t="shared" si="247"/>
        <v>59.754955512808536</v>
      </c>
    </row>
    <row r="926" spans="1:20" x14ac:dyDescent="0.25">
      <c r="A926">
        <f t="shared" si="248"/>
        <v>178.23895840422551</v>
      </c>
      <c r="B926">
        <f t="shared" si="265"/>
        <v>28.367611281583212</v>
      </c>
      <c r="C926" t="str">
        <f t="shared" si="249"/>
        <v>1.04605935778186-968.501613949893i</v>
      </c>
      <c r="D926" t="str">
        <f t="shared" si="250"/>
        <v>3.47812499471254-561.044706872827i</v>
      </c>
      <c r="E926" t="str">
        <f t="shared" si="251"/>
        <v>162.469513171431+0.0211731837325088i</v>
      </c>
      <c r="F926" t="str">
        <f t="shared" si="252"/>
        <v>2.42492492443188-5265.05794806758i</v>
      </c>
      <c r="G926" t="str">
        <f t="shared" si="253"/>
        <v>0.999999999796678-0.0000142591166694388i</v>
      </c>
      <c r="H926" t="str">
        <f t="shared" si="254"/>
        <v>1129.42806232118+4.11009752329543i</v>
      </c>
      <c r="I926" t="str">
        <f t="shared" si="255"/>
        <v>68.7732717509383-16775.3079923418i</v>
      </c>
      <c r="K926" t="str">
        <f t="shared" si="256"/>
        <v>0.0106247059783311-0.0000557752686029394i</v>
      </c>
      <c r="L926" t="str">
        <f t="shared" si="257"/>
        <v>0.0000444444444444444-2.02397031479628i</v>
      </c>
      <c r="M926" t="e">
        <f t="shared" si="258"/>
        <v>#DIV/0!</v>
      </c>
      <c r="N926">
        <f t="shared" si="259"/>
        <v>90.061884009434479</v>
      </c>
      <c r="O926">
        <f t="shared" si="260"/>
        <v>59.722012041988826</v>
      </c>
      <c r="P926" s="3">
        <f t="shared" si="261"/>
        <v>59.722012041988826</v>
      </c>
      <c r="Q926" s="3">
        <f t="shared" si="262"/>
        <v>-89.938115990565521</v>
      </c>
      <c r="R926">
        <f t="shared" si="263"/>
        <v>90.061884009434479</v>
      </c>
      <c r="S926">
        <f t="shared" si="264"/>
        <v>2.8367611281583213E-2</v>
      </c>
      <c r="T926">
        <f t="shared" si="247"/>
        <v>59.722012041988826</v>
      </c>
    </row>
    <row r="927" spans="1:20" x14ac:dyDescent="0.25">
      <c r="A927">
        <f t="shared" si="248"/>
        <v>178.91626644616156</v>
      </c>
      <c r="B927">
        <f t="shared" si="265"/>
        <v>28.475408204453228</v>
      </c>
      <c r="C927" t="str">
        <f t="shared" si="249"/>
        <v>1.04605917541396-964.835275609926i</v>
      </c>
      <c r="D927" t="str">
        <f t="shared" si="250"/>
        <v>3.47812499467228-558.920808831871i</v>
      </c>
      <c r="E927" t="str">
        <f t="shared" si="251"/>
        <v>162.469512990292+0.0212536439375359i</v>
      </c>
      <c r="F927" t="str">
        <f t="shared" si="252"/>
        <v>2.42492492442812-5245.12646775341i</v>
      </c>
      <c r="G927" t="str">
        <f t="shared" si="253"/>
        <v>0.999999999795129-0.0000143133013127605i</v>
      </c>
      <c r="H927" t="str">
        <f t="shared" si="254"/>
        <v>1129.42818641957+4.12571595723458i</v>
      </c>
      <c r="I927" t="str">
        <f t="shared" si="255"/>
        <v>68.7732735402947-16711.8047642124i</v>
      </c>
      <c r="K927" t="str">
        <f t="shared" si="256"/>
        <v>0.0106247037395834-0.0000559872027771322i</v>
      </c>
      <c r="L927" t="str">
        <f t="shared" si="257"/>
        <v>0.0000444444444444444-2.01630834309252i</v>
      </c>
      <c r="M927" t="e">
        <f t="shared" si="258"/>
        <v>#DIV/0!</v>
      </c>
      <c r="N927">
        <f t="shared" si="259"/>
        <v>90.062119155366418</v>
      </c>
      <c r="O927">
        <f t="shared" si="260"/>
        <v>59.689068573880427</v>
      </c>
      <c r="P927" s="3">
        <f t="shared" si="261"/>
        <v>59.689068573880427</v>
      </c>
      <c r="Q927" s="3">
        <f t="shared" si="262"/>
        <v>-89.937880844633582</v>
      </c>
      <c r="R927">
        <f t="shared" si="263"/>
        <v>90.062119155366418</v>
      </c>
      <c r="S927">
        <f t="shared" si="264"/>
        <v>2.8475408204453226E-2</v>
      </c>
      <c r="T927">
        <f t="shared" si="247"/>
        <v>59.689068573880427</v>
      </c>
    </row>
    <row r="928" spans="1:20" x14ac:dyDescent="0.25">
      <c r="A928">
        <f t="shared" si="248"/>
        <v>179.596148258657</v>
      </c>
      <c r="B928">
        <f t="shared" si="265"/>
        <v>28.583614755630151</v>
      </c>
      <c r="C928" t="str">
        <f t="shared" si="249"/>
        <v>1.04605899165754-961.182816749308i</v>
      </c>
      <c r="D928" t="str">
        <f t="shared" si="250"/>
        <v>3.47812499463172-556.804951054393i</v>
      </c>
      <c r="E928" t="str">
        <f t="shared" si="251"/>
        <v>162.469512807774+0.0213344099154452i</v>
      </c>
      <c r="F928" t="str">
        <f t="shared" si="252"/>
        <v>2.42492492442434-5225.2704403444i</v>
      </c>
      <c r="G928" t="str">
        <f t="shared" si="253"/>
        <v>0.999999999793569-0.0000143676918577267i</v>
      </c>
      <c r="H928" t="str">
        <f t="shared" si="254"/>
        <v>1129.4283114629+4.14139374194755i</v>
      </c>
      <c r="I928" t="str">
        <f t="shared" si="255"/>
        <v>68.7732753432747-16648.5419410052i</v>
      </c>
      <c r="K928" t="str">
        <f t="shared" si="256"/>
        <v>0.0106247014837899-0.000056199942165628i</v>
      </c>
      <c r="L928" t="str">
        <f t="shared" si="257"/>
        <v>0.0000444444444444444-2.00867537666121i</v>
      </c>
      <c r="M928" t="e">
        <f t="shared" si="258"/>
        <v>#DIV/0!</v>
      </c>
      <c r="N928">
        <f t="shared" si="259"/>
        <v>90.062355194700686</v>
      </c>
      <c r="O928">
        <f t="shared" si="260"/>
        <v>59.656125108504057</v>
      </c>
      <c r="P928" s="3">
        <f t="shared" si="261"/>
        <v>59.656125108504057</v>
      </c>
      <c r="Q928" s="3">
        <f t="shared" si="262"/>
        <v>-89.937644805299314</v>
      </c>
      <c r="R928">
        <f t="shared" si="263"/>
        <v>90.062355194700686</v>
      </c>
      <c r="S928">
        <f t="shared" si="264"/>
        <v>2.8583614755630152E-2</v>
      </c>
      <c r="T928">
        <f t="shared" si="247"/>
        <v>59.656125108504057</v>
      </c>
    </row>
    <row r="929" spans="1:20" x14ac:dyDescent="0.25">
      <c r="A929">
        <f t="shared" si="248"/>
        <v>180.27861362203987</v>
      </c>
      <c r="B929">
        <f t="shared" si="265"/>
        <v>28.692232491701546</v>
      </c>
      <c r="C929" t="str">
        <f t="shared" si="249"/>
        <v>1.04605880650203-957.544184826191i</v>
      </c>
      <c r="D929" t="str">
        <f t="shared" si="250"/>
        <v>3.47812499459084-554.697103103068i</v>
      </c>
      <c r="E929" t="str">
        <f t="shared" si="251"/>
        <v>162.469512623867+0.0214154828284561i</v>
      </c>
      <c r="F929" t="str">
        <f t="shared" si="252"/>
        <v>2.42492492442053-5205.48958020491i</v>
      </c>
      <c r="G929" t="str">
        <f t="shared" si="253"/>
        <v>0.999999999791997-0.0000144222890867633i</v>
      </c>
      <c r="H929" t="str">
        <f t="shared" si="254"/>
        <v>1129.42843745839+4.15713110297562i</v>
      </c>
      <c r="I929" t="str">
        <f t="shared" si="255"/>
        <v>68.7732771599827-16585.5186126633i</v>
      </c>
      <c r="K929" t="str">
        <f t="shared" si="256"/>
        <v>0.0106246992108208-0.0000564134898266899i</v>
      </c>
      <c r="L929" t="str">
        <f t="shared" si="257"/>
        <v>0.0000444444444444444-2.00107130569955i</v>
      </c>
      <c r="M929" t="e">
        <f t="shared" si="258"/>
        <v>#DIV/0!</v>
      </c>
      <c r="N929">
        <f t="shared" si="259"/>
        <v>90.062592130830424</v>
      </c>
      <c r="O929">
        <f t="shared" si="260"/>
        <v>59.623181645880507</v>
      </c>
      <c r="P929" s="3">
        <f t="shared" si="261"/>
        <v>59.623181645880507</v>
      </c>
      <c r="Q929" s="3">
        <f t="shared" si="262"/>
        <v>-89.937407869169576</v>
      </c>
      <c r="R929">
        <f t="shared" si="263"/>
        <v>90.062592130830424</v>
      </c>
      <c r="S929">
        <f t="shared" si="264"/>
        <v>2.8692232491701546E-2</v>
      </c>
      <c r="T929">
        <f t="shared" si="247"/>
        <v>59.623181645880507</v>
      </c>
    </row>
    <row r="930" spans="1:20" x14ac:dyDescent="0.25">
      <c r="A930">
        <f t="shared" si="248"/>
        <v>180.96367235380364</v>
      </c>
      <c r="B930">
        <f t="shared" si="265"/>
        <v>28.801262975170012</v>
      </c>
      <c r="C930" t="str">
        <f t="shared" si="249"/>
        <v>1.04605861993669-953.919327497614i</v>
      </c>
      <c r="D930" t="str">
        <f t="shared" si="250"/>
        <v>3.47812499454965-552.597234655796i</v>
      </c>
      <c r="E930" t="str">
        <f t="shared" si="251"/>
        <v>162.469512438559+0.0214968638431984i</v>
      </c>
      <c r="F930" t="str">
        <f t="shared" si="252"/>
        <v>2.42492492441669-5185.78360278064i</v>
      </c>
      <c r="G930" t="str">
        <f t="shared" si="253"/>
        <v>0.999999999790414-0.0000144770937852701i</v>
      </c>
      <c r="H930" t="str">
        <f t="shared" si="254"/>
        <v>1129.42856441328+4.17292826671728i</v>
      </c>
      <c r="I930" t="str">
        <f t="shared" si="255"/>
        <v>68.7732789905248-16522.7338725751i</v>
      </c>
      <c r="K930" t="str">
        <f t="shared" si="256"/>
        <v>0.0106246969205452-0.0000566278488301849i</v>
      </c>
      <c r="L930" t="str">
        <f t="shared" si="257"/>
        <v>0.0000444444444444444-1.99349602082044i</v>
      </c>
      <c r="M930" t="e">
        <f t="shared" si="258"/>
        <v>#DIV/0!</v>
      </c>
      <c r="N930">
        <f t="shared" si="259"/>
        <v>90.062829967161733</v>
      </c>
      <c r="O930">
        <f t="shared" si="260"/>
        <v>59.590238186030547</v>
      </c>
      <c r="P930" s="3">
        <f t="shared" si="261"/>
        <v>59.590238186030547</v>
      </c>
      <c r="Q930" s="3">
        <f t="shared" si="262"/>
        <v>-89.937170032838267</v>
      </c>
      <c r="R930">
        <f t="shared" si="263"/>
        <v>90.062829967161733</v>
      </c>
      <c r="S930">
        <f t="shared" si="264"/>
        <v>2.8801262975170012E-2</v>
      </c>
      <c r="T930">
        <f t="shared" si="247"/>
        <v>59.590238186030547</v>
      </c>
    </row>
    <row r="931" spans="1:20" x14ac:dyDescent="0.25">
      <c r="A931">
        <f t="shared" si="248"/>
        <v>181.65133430874809</v>
      </c>
      <c r="B931">
        <f t="shared" si="265"/>
        <v>28.910707774475657</v>
      </c>
      <c r="C931" t="str">
        <f t="shared" si="249"/>
        <v>1.04605843195088-950.308192618816i</v>
      </c>
      <c r="D931" t="str">
        <f t="shared" si="250"/>
        <v>3.47812499450815-550.505315505267i</v>
      </c>
      <c r="E931" t="str">
        <f t="shared" si="251"/>
        <v>162.469512251841+0.0215785541307487i</v>
      </c>
      <c r="F931" t="str">
        <f t="shared" si="252"/>
        <v>2.42492492441282-5166.1522245945i</v>
      </c>
      <c r="G931" t="str">
        <f t="shared" si="253"/>
        <v>0.999999999788818-0.0000145321067416309i</v>
      </c>
      <c r="H931" t="str">
        <f t="shared" si="254"/>
        <v>1129.42869233488+4.18878546043121i</v>
      </c>
      <c r="I931" t="str">
        <f t="shared" si="255"/>
        <v>68.7732808350048-16460.1868175611i</v>
      </c>
      <c r="K931" t="str">
        <f t="shared" si="256"/>
        <v>0.0106246946128315-0.0000568430222576277i</v>
      </c>
      <c r="L931" t="str">
        <f t="shared" si="257"/>
        <v>0.0000444444444444444-1.98594941305084i</v>
      </c>
      <c r="M931" t="e">
        <f t="shared" si="258"/>
        <v>#DIV/0!</v>
      </c>
      <c r="N931">
        <f t="shared" si="259"/>
        <v>90.063068707113587</v>
      </c>
      <c r="O931">
        <f t="shared" si="260"/>
        <v>59.557294728975585</v>
      </c>
      <c r="P931" s="3">
        <f t="shared" si="261"/>
        <v>59.557294728975585</v>
      </c>
      <c r="Q931" s="3">
        <f t="shared" si="262"/>
        <v>-89.936931292886413</v>
      </c>
      <c r="R931">
        <f t="shared" si="263"/>
        <v>90.063068707113587</v>
      </c>
      <c r="S931">
        <f t="shared" si="264"/>
        <v>2.8910707774475658E-2</v>
      </c>
      <c r="T931">
        <f t="shared" si="247"/>
        <v>59.557294728975585</v>
      </c>
    </row>
    <row r="932" spans="1:20" x14ac:dyDescent="0.25">
      <c r="A932">
        <f t="shared" si="248"/>
        <v>182.34160937912134</v>
      </c>
      <c r="B932">
        <f t="shared" si="265"/>
        <v>29.020568464018666</v>
      </c>
      <c r="C932" t="str">
        <f t="shared" si="249"/>
        <v>1.04605824253377-946.710728242391i</v>
      </c>
      <c r="D932" t="str">
        <f t="shared" si="250"/>
        <v>3.47812499446634-548.421315558518i</v>
      </c>
      <c r="E932" t="str">
        <f t="shared" si="251"/>
        <v>162.469512063701+0.0216605548666149i</v>
      </c>
      <c r="F932" t="str">
        <f t="shared" si="252"/>
        <v>2.42492492440893-5146.59516324251i</v>
      </c>
      <c r="G932" t="str">
        <f t="shared" si="253"/>
        <v>0.99999999978721-0.0000145873287472257i</v>
      </c>
      <c r="H932" t="str">
        <f t="shared" si="254"/>
        <v>1129.42882123055+4.20470291223989i</v>
      </c>
      <c r="I932" t="str">
        <f t="shared" si="255"/>
        <v>68.7732826935286-16397.8765478607i</v>
      </c>
      <c r="K932" t="str">
        <f t="shared" si="256"/>
        <v>0.0106246922875469-0.0000570590132022237i</v>
      </c>
      <c r="L932" t="str">
        <f t="shared" si="257"/>
        <v>0.0000444444444444444-1.97843137383029i</v>
      </c>
      <c r="M932" t="e">
        <f t="shared" si="258"/>
        <v>#DIV/0!</v>
      </c>
      <c r="N932">
        <f t="shared" si="259"/>
        <v>90.063308354117908</v>
      </c>
      <c r="O932">
        <f t="shared" si="260"/>
        <v>59.524351274736716</v>
      </c>
      <c r="P932" s="3">
        <f t="shared" si="261"/>
        <v>59.524351274736716</v>
      </c>
      <c r="Q932" s="3">
        <f t="shared" si="262"/>
        <v>-89.936691645882092</v>
      </c>
      <c r="R932">
        <f t="shared" si="263"/>
        <v>90.063308354117908</v>
      </c>
      <c r="S932">
        <f t="shared" si="264"/>
        <v>2.9020568464018667E-2</v>
      </c>
      <c r="T932">
        <f t="shared" si="247"/>
        <v>59.524351274736716</v>
      </c>
    </row>
    <row r="933" spans="1:20" x14ac:dyDescent="0.25">
      <c r="A933">
        <f t="shared" si="248"/>
        <v>183.03450749476201</v>
      </c>
      <c r="B933">
        <f t="shared" si="265"/>
        <v>29.130846624181938</v>
      </c>
      <c r="C933" t="str">
        <f t="shared" si="249"/>
        <v>1.04605805167435-943.126882617598i</v>
      </c>
      <c r="D933" t="str">
        <f t="shared" si="250"/>
        <v>3.4781249944242-546.345204836511i</v>
      </c>
      <c r="E933" t="str">
        <f t="shared" si="251"/>
        <v>162.469511874128+0.0217428672308015i</v>
      </c>
      <c r="F933" t="str">
        <f t="shared" si="252"/>
        <v>2.424924924405-5127.11213738977i</v>
      </c>
      <c r="G933" t="str">
        <f t="shared" si="253"/>
        <v>0.99999999978559-0.0000146427605964414i</v>
      </c>
      <c r="H933" t="str">
        <f t="shared" si="254"/>
        <v>1129.42895110772+4.22068085113292i</v>
      </c>
      <c r="I933" t="str">
        <f t="shared" si="255"/>
        <v>68.7732845662055-16335.8021671201i</v>
      </c>
      <c r="K933" t="str">
        <f t="shared" si="256"/>
        <v>0.0106246899445575-0.0000572758247689156i</v>
      </c>
      <c r="L933" t="str">
        <f t="shared" si="257"/>
        <v>0.0000444444444444444-1.97094179500925i</v>
      </c>
      <c r="M933" t="e">
        <f t="shared" si="258"/>
        <v>#DIV/0!</v>
      </c>
      <c r="N933">
        <f t="shared" si="259"/>
        <v>90.063548911619719</v>
      </c>
      <c r="O933">
        <f t="shared" si="260"/>
        <v>59.491407823335301</v>
      </c>
      <c r="P933" s="3">
        <f t="shared" si="261"/>
        <v>59.491407823335301</v>
      </c>
      <c r="Q933" s="3">
        <f t="shared" si="262"/>
        <v>-89.936451088380281</v>
      </c>
      <c r="R933">
        <f t="shared" si="263"/>
        <v>90.063548911619719</v>
      </c>
      <c r="S933">
        <f t="shared" si="264"/>
        <v>2.9130846624181937E-2</v>
      </c>
      <c r="T933">
        <f t="shared" si="247"/>
        <v>59.491407823335301</v>
      </c>
    </row>
    <row r="934" spans="1:20" x14ac:dyDescent="0.25">
      <c r="A934">
        <f t="shared" si="248"/>
        <v>183.73003862324211</v>
      </c>
      <c r="B934">
        <f t="shared" si="265"/>
        <v>29.241543841353831</v>
      </c>
      <c r="C934" t="str">
        <f t="shared" si="249"/>
        <v>1.04605785936182-939.556604189643i</v>
      </c>
      <c r="D934" t="str">
        <f t="shared" si="250"/>
        <v>3.47812499438174-544.276953473697i</v>
      </c>
      <c r="E934" t="str">
        <f t="shared" si="251"/>
        <v>162.469511683113+0.021825492407781i</v>
      </c>
      <c r="F934" t="str">
        <f t="shared" si="252"/>
        <v>2.42492492440104-5107.70286676643i</v>
      </c>
      <c r="G934" t="str">
        <f t="shared" si="253"/>
        <v>0.999999999783957-0.0000146984030866839i</v>
      </c>
      <c r="H934" t="str">
        <f t="shared" si="254"/>
        <v>1129.42908197383+4.23671950696978i</v>
      </c>
      <c r="I934" t="str">
        <f t="shared" si="255"/>
        <v>68.77328645314-16273.962782378i</v>
      </c>
      <c r="K934" t="str">
        <f t="shared" si="256"/>
        <v>0.0106246875837287-0.0000574934600744244i</v>
      </c>
      <c r="L934" t="str">
        <f t="shared" si="257"/>
        <v>0.0000444444444444444-1.96348056884763i</v>
      </c>
      <c r="M934" t="e">
        <f t="shared" si="258"/>
        <v>#DIV/0!</v>
      </c>
      <c r="N934">
        <f t="shared" si="259"/>
        <v>90.063790383077063</v>
      </c>
      <c r="O934">
        <f t="shared" si="260"/>
        <v>59.458464374793223</v>
      </c>
      <c r="P934" s="3">
        <f t="shared" si="261"/>
        <v>59.458464374793223</v>
      </c>
      <c r="Q934" s="3">
        <f t="shared" si="262"/>
        <v>-89.936209616922937</v>
      </c>
      <c r="R934">
        <f t="shared" si="263"/>
        <v>90.063790383077063</v>
      </c>
      <c r="S934">
        <f t="shared" si="264"/>
        <v>2.9241543841353832E-2</v>
      </c>
      <c r="T934">
        <f t="shared" si="247"/>
        <v>59.458464374793223</v>
      </c>
    </row>
    <row r="935" spans="1:20" x14ac:dyDescent="0.25">
      <c r="A935">
        <f t="shared" si="248"/>
        <v>184.42821277001042</v>
      </c>
      <c r="B935">
        <f t="shared" si="265"/>
        <v>29.352661707950976</v>
      </c>
      <c r="C935" t="str">
        <f t="shared" si="249"/>
        <v>1.04605766558494-935.999841598848i</v>
      </c>
      <c r="D935" t="str">
        <f t="shared" si="250"/>
        <v>3.47812499433897-542.216531717588i</v>
      </c>
      <c r="E935" t="str">
        <f t="shared" si="251"/>
        <v>162.469511490643+0.0219084315865352i</v>
      </c>
      <c r="F935" t="str">
        <f t="shared" si="252"/>
        <v>2.42492492439705-5088.36707216362i</v>
      </c>
      <c r="G935" t="str">
        <f t="shared" si="253"/>
        <v>0.999999999782312-0.000014754257018389i</v>
      </c>
      <c r="H935" t="str">
        <f t="shared" si="254"/>
        <v>1129.42921383645+4.25281911048389i</v>
      </c>
      <c r="I935" t="str">
        <f t="shared" si="255"/>
        <v>68.7732883544432-16212.3575040546i</v>
      </c>
      <c r="K935" t="str">
        <f t="shared" si="256"/>
        <v>0.0106246852049245-0.0000577119222472974i</v>
      </c>
      <c r="L935" t="str">
        <f t="shared" si="257"/>
        <v>0.0000444444444444444-1.95604758801318i</v>
      </c>
      <c r="M935" t="e">
        <f t="shared" si="258"/>
        <v>#DIV/0!</v>
      </c>
      <c r="N935">
        <f t="shared" si="259"/>
        <v>90.064032771961067</v>
      </c>
      <c r="O935">
        <f t="shared" si="260"/>
        <v>59.425520929132027</v>
      </c>
      <c r="P935" s="3">
        <f t="shared" si="261"/>
        <v>59.425520929132027</v>
      </c>
      <c r="Q935" s="3">
        <f t="shared" si="262"/>
        <v>-89.935967228038933</v>
      </c>
      <c r="R935">
        <f t="shared" si="263"/>
        <v>90.064032771961067</v>
      </c>
      <c r="S935">
        <f t="shared" si="264"/>
        <v>2.9352661707950974E-2</v>
      </c>
      <c r="T935">
        <f t="shared" si="247"/>
        <v>59.425520929132027</v>
      </c>
    </row>
    <row r="936" spans="1:20" x14ac:dyDescent="0.25">
      <c r="A936">
        <f t="shared" si="248"/>
        <v>185.12903997853647</v>
      </c>
      <c r="B936">
        <f t="shared" si="265"/>
        <v>29.46420182244119</v>
      </c>
      <c r="C936" t="str">
        <f t="shared" si="249"/>
        <v>1.04605747033271-932.456543679986i</v>
      </c>
      <c r="D936" t="str">
        <f t="shared" si="250"/>
        <v>3.47812499429587-540.163909928321i</v>
      </c>
      <c r="E936" t="str">
        <f t="shared" si="251"/>
        <v>162.469511296707+0.0219916859605838i</v>
      </c>
      <c r="F936" t="str">
        <f t="shared" si="252"/>
        <v>2.42492492439303-5069.10447542941i</v>
      </c>
      <c r="G936" t="str">
        <f t="shared" si="253"/>
        <v>0.999999999780654-0.0000148103231950343i</v>
      </c>
      <c r="H936" t="str">
        <f t="shared" si="254"/>
        <v>1129.42934670315+4.26897989328537i</v>
      </c>
      <c r="I936" t="str">
        <f t="shared" si="255"/>
        <v>68.7732902702235-16150.9854459371i</v>
      </c>
      <c r="K936" t="str">
        <f t="shared" si="256"/>
        <v>0.0106246828080081-0.0000579312144279507i</v>
      </c>
      <c r="L936" t="str">
        <f t="shared" si="257"/>
        <v>0.0000444444444444444-1.94864274557998i</v>
      </c>
      <c r="M936" t="e">
        <f t="shared" si="258"/>
        <v>#DIV/0!</v>
      </c>
      <c r="N936">
        <f t="shared" si="259"/>
        <v>90.064276081756077</v>
      </c>
      <c r="O936">
        <f t="shared" si="260"/>
        <v>59.392577486373604</v>
      </c>
      <c r="P936" s="3">
        <f t="shared" si="261"/>
        <v>59.392577486373604</v>
      </c>
      <c r="Q936" s="3">
        <f t="shared" si="262"/>
        <v>-89.935723918243923</v>
      </c>
      <c r="R936">
        <f t="shared" si="263"/>
        <v>90.064276081756077</v>
      </c>
      <c r="S936">
        <f t="shared" si="264"/>
        <v>2.946420182244119E-2</v>
      </c>
      <c r="T936">
        <f t="shared" si="247"/>
        <v>59.392577486373604</v>
      </c>
    </row>
    <row r="937" spans="1:20" x14ac:dyDescent="0.25">
      <c r="A937">
        <f t="shared" si="248"/>
        <v>185.83253033045492</v>
      </c>
      <c r="B937">
        <f t="shared" si="265"/>
        <v>29.576165789366467</v>
      </c>
      <c r="C937" t="str">
        <f t="shared" si="249"/>
        <v>1.04605727359384-928.926659461545i</v>
      </c>
      <c r="D937" t="str">
        <f t="shared" si="250"/>
        <v>3.47812499425242-538.119058578243i</v>
      </c>
      <c r="E937" t="str">
        <f t="shared" si="251"/>
        <v>162.469511101295+0.0220752567279614i</v>
      </c>
      <c r="F937" t="str">
        <f t="shared" si="252"/>
        <v>2.42492492438898-5049.9147994649i</v>
      </c>
      <c r="G937" t="str">
        <f t="shared" si="253"/>
        <v>0.999999999778984-0.0000148666024231506i</v>
      </c>
      <c r="H937" t="str">
        <f t="shared" si="254"/>
        <v>1129.42948058156+4.28520208786454i</v>
      </c>
      <c r="I937" t="str">
        <f t="shared" si="255"/>
        <v>68.7732922005904-16089.8457251675i</v>
      </c>
      <c r="K937" t="str">
        <f t="shared" si="256"/>
        <v>0.0106246803928417-0.0000581513397687151i</v>
      </c>
      <c r="L937" t="str">
        <f t="shared" si="257"/>
        <v>0.0000444444444444444-1.94126593502688i</v>
      </c>
      <c r="M937" t="e">
        <f t="shared" si="258"/>
        <v>#DIV/0!</v>
      </c>
      <c r="N937">
        <f t="shared" si="259"/>
        <v>90.064520315959697</v>
      </c>
      <c r="O937">
        <f t="shared" si="260"/>
        <v>59.359634046540236</v>
      </c>
      <c r="P937" s="3">
        <f t="shared" si="261"/>
        <v>59.359634046540236</v>
      </c>
      <c r="Q937" s="3">
        <f t="shared" si="262"/>
        <v>-89.935479684040303</v>
      </c>
      <c r="R937">
        <f t="shared" si="263"/>
        <v>90.064520315959697</v>
      </c>
      <c r="S937">
        <f t="shared" si="264"/>
        <v>2.9576165789366466E-2</v>
      </c>
      <c r="T937">
        <f t="shared" si="247"/>
        <v>59.359634046540236</v>
      </c>
    </row>
    <row r="938" spans="1:20" x14ac:dyDescent="0.25">
      <c r="A938">
        <f t="shared" si="248"/>
        <v>186.53869394571063</v>
      </c>
      <c r="B938">
        <f t="shared" si="265"/>
        <v>29.688555219366059</v>
      </c>
      <c r="C938" t="str">
        <f t="shared" si="249"/>
        <v>1.04605707535695-925.410138164946i</v>
      </c>
      <c r="D938" t="str">
        <f t="shared" si="250"/>
        <v>3.47812499420865-536.081948251483i</v>
      </c>
      <c r="E938" t="str">
        <f t="shared" si="251"/>
        <v>162.469510904396+0.0221591450912628i</v>
      </c>
      <c r="F938" t="str">
        <f t="shared" si="252"/>
        <v>2.42492492438489-5030.79776822016i</v>
      </c>
      <c r="G938" t="str">
        <f t="shared" si="253"/>
        <v>0.999999999777301-0.0000149230955123335i</v>
      </c>
      <c r="H938" t="str">
        <f t="shared" si="254"/>
        <v>1129.42961547942+4.30148592759546i</v>
      </c>
      <c r="I938" t="str">
        <f t="shared" si="255"/>
        <v>68.7732941456569-16028.9374622309i</v>
      </c>
      <c r="K938" t="str">
        <f t="shared" si="256"/>
        <v>0.0106246779592862-0.0000583723014338805i</v>
      </c>
      <c r="L938" t="str">
        <f t="shared" si="257"/>
        <v>0.0000444444444444444-1.93391705023598i</v>
      </c>
      <c r="M938" t="e">
        <f t="shared" si="258"/>
        <v>#DIV/0!</v>
      </c>
      <c r="N938">
        <f t="shared" si="259"/>
        <v>90.064765478082677</v>
      </c>
      <c r="O938">
        <f t="shared" si="260"/>
        <v>59.326690609654101</v>
      </c>
      <c r="P938" s="3">
        <f t="shared" si="261"/>
        <v>59.326690609654101</v>
      </c>
      <c r="Q938" s="3">
        <f t="shared" si="262"/>
        <v>-89.935234521917323</v>
      </c>
      <c r="R938">
        <f t="shared" si="263"/>
        <v>90.064765478082677</v>
      </c>
      <c r="S938">
        <f t="shared" si="264"/>
        <v>2.9688555219366058E-2</v>
      </c>
      <c r="T938">
        <f t="shared" si="247"/>
        <v>59.326690609654101</v>
      </c>
    </row>
    <row r="939" spans="1:20" x14ac:dyDescent="0.25">
      <c r="A939">
        <f t="shared" si="248"/>
        <v>187.24754098270435</v>
      </c>
      <c r="B939">
        <f t="shared" si="265"/>
        <v>29.801371729199651</v>
      </c>
      <c r="C939" t="str">
        <f t="shared" si="249"/>
        <v>1.04605687561073-921.906929203852i</v>
      </c>
      <c r="D939" t="str">
        <f t="shared" si="250"/>
        <v>3.47812499416457-534.052549643527i</v>
      </c>
      <c r="E939" t="str">
        <f t="shared" si="251"/>
        <v>162.469510705997+0.0222433522576689i</v>
      </c>
      <c r="F939" t="str">
        <f t="shared" si="252"/>
        <v>2.42492492438078-5011.7531066903i</v>
      </c>
      <c r="G939" t="str">
        <f t="shared" si="253"/>
        <v>0.999999999775605-0.0000149798032752549i</v>
      </c>
      <c r="H939" t="str">
        <f t="shared" si="254"/>
        <v>1129.42975140446+4.31783164673889i</v>
      </c>
      <c r="I939" t="str">
        <f t="shared" si="255"/>
        <v>68.7732961055334-15968.2597809413i</v>
      </c>
      <c r="K939" t="str">
        <f t="shared" si="256"/>
        <v>0.0106246755072017-0.0000585941025997415i</v>
      </c>
      <c r="L939" t="str">
        <f t="shared" si="257"/>
        <v>0.0000444444444444444-1.92659598549111i</v>
      </c>
      <c r="M939" t="e">
        <f t="shared" si="258"/>
        <v>#DIV/0!</v>
      </c>
      <c r="N939">
        <f t="shared" si="259"/>
        <v>90.065011571649222</v>
      </c>
      <c r="O939">
        <f t="shared" si="260"/>
        <v>59.293747175737664</v>
      </c>
      <c r="P939" s="3">
        <f t="shared" si="261"/>
        <v>59.293747175737664</v>
      </c>
      <c r="Q939" s="3">
        <f t="shared" si="262"/>
        <v>-89.934988428350778</v>
      </c>
      <c r="R939">
        <f t="shared" si="263"/>
        <v>90.065011571649222</v>
      </c>
      <c r="S939">
        <f t="shared" si="264"/>
        <v>2.9801371729199652E-2</v>
      </c>
      <c r="T939">
        <f t="shared" si="247"/>
        <v>59.293747175737664</v>
      </c>
    </row>
    <row r="940" spans="1:20" x14ac:dyDescent="0.25">
      <c r="A940">
        <f t="shared" si="248"/>
        <v>187.95908163843862</v>
      </c>
      <c r="B940">
        <f t="shared" si="265"/>
        <v>29.91461694177061</v>
      </c>
      <c r="C940" t="str">
        <f t="shared" si="249"/>
        <v>1.04605667434363-918.416982183419i</v>
      </c>
      <c r="D940" t="str">
        <f t="shared" si="250"/>
        <v>3.47812499412012-532.030833560788i</v>
      </c>
      <c r="E940" t="str">
        <f t="shared" si="251"/>
        <v>162.469510506088+0.0223278794389445i</v>
      </c>
      <c r="F940" t="str">
        <f t="shared" si="252"/>
        <v>2.42492492437663-4992.78054091141i</v>
      </c>
      <c r="G940" t="str">
        <f t="shared" si="253"/>
        <v>0.999999999773897-0.0000150367265276752i</v>
      </c>
      <c r="H940" t="str">
        <f t="shared" si="254"/>
        <v>1129.42988836452+4.33423948044606i</v>
      </c>
      <c r="I940" t="str">
        <f t="shared" si="255"/>
        <v>68.7732980803329-15907.8118084298i</v>
      </c>
      <c r="K940" t="str">
        <f t="shared" si="256"/>
        <v>0.0106246730364471-0.000058816746454643i</v>
      </c>
      <c r="L940" t="str">
        <f t="shared" si="257"/>
        <v>0.0000444444444444444-1.9193026354763i</v>
      </c>
      <c r="M940" t="e">
        <f t="shared" si="258"/>
        <v>#DIV/0!</v>
      </c>
      <c r="N940">
        <f t="shared" si="259"/>
        <v>90.065258600196785</v>
      </c>
      <c r="O940">
        <f t="shared" si="260"/>
        <v>59.260803744813479</v>
      </c>
      <c r="P940" s="3">
        <f t="shared" si="261"/>
        <v>59.260803744813479</v>
      </c>
      <c r="Q940" s="3">
        <f t="shared" si="262"/>
        <v>-89.934741399803215</v>
      </c>
      <c r="R940">
        <f t="shared" si="263"/>
        <v>90.065258600196785</v>
      </c>
      <c r="S940">
        <f t="shared" si="264"/>
        <v>2.9914616941770611E-2</v>
      </c>
      <c r="T940">
        <f t="shared" ref="T940:T1003" si="266">P940</f>
        <v>59.260803744813479</v>
      </c>
    </row>
    <row r="941" spans="1:20" x14ac:dyDescent="0.25">
      <c r="A941">
        <f t="shared" ref="A941:A1004" si="267">2*PI()*B941</f>
        <v>188.6733261486647</v>
      </c>
      <c r="B941">
        <f t="shared" si="265"/>
        <v>30.02829248614934</v>
      </c>
      <c r="C941" t="str">
        <f t="shared" ref="C941:C1004" si="268">IMPRODUCT(D941,E941,$C$40,,K941,$C$41)</f>
        <v>1.04605647154415-914.940246899602i</v>
      </c>
      <c r="D941" t="str">
        <f t="shared" ref="D941:D1004" si="269">IMDIV(IMPRODUCT($C$37,$C$38,COMPLEX(1,A941/$C$38)),IMSUM(-1*A941*A941/$C$39,COMPLEX(0,1*A941)))</f>
        <v>3.47812499407535-530.016770920208i</v>
      </c>
      <c r="E941" t="str">
        <f t="shared" ref="E941:E1004" si="270">IMDIV(IMPRODUCT(IMSUM(F941,G941),$C$29,H941),IMSUM(1,I941))</f>
        <v>162.469510304657+0.0224127278514612i</v>
      </c>
      <c r="F941" t="str">
        <f t="shared" ref="F941:F1004" si="271">IMDIV(IMPRODUCT($C$14,$C$15,COMPLEX(1,A941/$C$15)),IMSUM(-1*A941*A941/$C$16,COMPLEX(0,A941)))</f>
        <v>2.42492492437246-4973.87979795682i</v>
      </c>
      <c r="G941" t="str">
        <f t="shared" ref="G941:G1004" si="272">IMDIV(1,COMPLEX(1,A941*$C$9*$C$10))</f>
        <v>0.999999999772175-0.0000150938660884544i</v>
      </c>
      <c r="H941" t="str">
        <f t="shared" ref="H941:H1004" si="273">IMDIV($C$3,IMSUM(K941,COMPLEX(0,$C$28*A941)))</f>
        <v>1129.43002636747+4.35070966476173i</v>
      </c>
      <c r="I941" t="str">
        <f t="shared" ref="I941:I1004" si="274">IMPRODUCT(F941,$C$29,H941,$C$31)</f>
        <v>68.7733000701683-15847.5926751321i</v>
      </c>
      <c r="K941" t="str">
        <f t="shared" ref="K941:K1004" si="275">IF($C$26&lt;=0,IMDIV(1,IMSUM(IMDIV(1,L941),1/$C$18)),IMDIV(1,IMSUM(IMDIV(1,L941),1/$C$18,IMDIV(1,M941))))</f>
        <v>0.0106246705468803-0.0000590402361990249i</v>
      </c>
      <c r="L941" t="str">
        <f t="shared" ref="L941:L1004" si="276">IMSUM($C$21/$C$22,IMDIV(1,COMPLEX(0,$C$20*$C$22*A941)))</f>
        <v>0.0000444444444444444-1.91203689527426i</v>
      </c>
      <c r="M941" t="e">
        <f t="shared" ref="M941:M1004" si="277">IMSUM($C$25/$C$26,IMDIV(1,COMPLEX(0,$C$24*$C$26*A941)))</f>
        <v>#DIV/0!</v>
      </c>
      <c r="N941">
        <f t="shared" ref="N941:N1004" si="278">ABS(R941)</f>
        <v>90.065506567276344</v>
      </c>
      <c r="O941">
        <f t="shared" ref="O941:O1004" si="279">ABS(P941)</f>
        <v>59.227860316904462</v>
      </c>
      <c r="P941" s="3">
        <f t="shared" ref="P941:P1004" si="280">20*LOG10(IMABS(C941))</f>
        <v>59.227860316904462</v>
      </c>
      <c r="Q941" s="3">
        <f t="shared" ref="Q941:Q1004" si="281">IMARGUMENT(C941)*180/PI()</f>
        <v>-89.934493432723656</v>
      </c>
      <c r="R941">
        <f t="shared" ref="R941:R1004" si="282">IF(Q941&lt;0,Q941+180,Q941-180)</f>
        <v>90.065506567276344</v>
      </c>
      <c r="S941">
        <f t="shared" ref="S941:S1004" si="283">B941/1000</f>
        <v>3.0028292486149341E-2</v>
      </c>
      <c r="T941">
        <f t="shared" si="266"/>
        <v>59.227860316904462</v>
      </c>
    </row>
    <row r="942" spans="1:20" x14ac:dyDescent="0.25">
      <c r="A942">
        <f t="shared" si="267"/>
        <v>189.39028478802965</v>
      </c>
      <c r="B942">
        <f t="shared" ref="B942:B1005" si="284">B941*(1+B$42)</f>
        <v>30.142399997596709</v>
      </c>
      <c r="C942" t="str">
        <f t="shared" si="268"/>
        <v>1.04605626720053-911.476673338385i</v>
      </c>
      <c r="D942" t="str">
        <f t="shared" si="269"/>
        <v>3.47812499403024-528.010332748816i</v>
      </c>
      <c r="E942" t="str">
        <f t="shared" si="270"/>
        <v>162.469510101693+0.0224978987162119i</v>
      </c>
      <c r="F942" t="str">
        <f t="shared" si="271"/>
        <v>2.42492492436826-4955.05060593297i</v>
      </c>
      <c r="G942" t="str">
        <f t="shared" si="272"/>
        <v>0.999999999770441-0.0000151512227795643i</v>
      </c>
      <c r="H942" t="str">
        <f t="shared" si="273"/>
        <v>1129.43016542126+4.36724243662794i</v>
      </c>
      <c r="I942" t="str">
        <f t="shared" si="274"/>
        <v>68.7733020751556-15787.6015147757i</v>
      </c>
      <c r="K942" t="str">
        <f t="shared" si="275"/>
        <v>0.010624668038358-0.0000592645750454691i</v>
      </c>
      <c r="L942" t="str">
        <f t="shared" si="276"/>
        <v>0.0000444444444444444-1.90479866036487i</v>
      </c>
      <c r="M942" t="e">
        <f t="shared" si="277"/>
        <v>#DIV/0!</v>
      </c>
      <c r="N942">
        <f t="shared" si="278"/>
        <v>90.065755476452281</v>
      </c>
      <c r="O942">
        <f t="shared" si="279"/>
        <v>59.194916892033447</v>
      </c>
      <c r="P942" s="3">
        <f t="shared" si="280"/>
        <v>59.194916892033447</v>
      </c>
      <c r="Q942" s="3">
        <f t="shared" si="281"/>
        <v>-89.934244523547719</v>
      </c>
      <c r="R942">
        <f t="shared" si="282"/>
        <v>90.065755476452281</v>
      </c>
      <c r="S942">
        <f t="shared" si="283"/>
        <v>3.0142399997596707E-2</v>
      </c>
      <c r="T942">
        <f t="shared" si="266"/>
        <v>59.194916892033447</v>
      </c>
    </row>
    <row r="943" spans="1:20" x14ac:dyDescent="0.25">
      <c r="A943">
        <f t="shared" si="267"/>
        <v>190.10996787022415</v>
      </c>
      <c r="B943">
        <f t="shared" si="284"/>
        <v>30.256941117587576</v>
      </c>
      <c r="C943" t="str">
        <f t="shared" si="268"/>
        <v>1.04605606130105-908.026211675095i</v>
      </c>
      <c r="D943" t="str">
        <f t="shared" si="269"/>
        <v>3.47812499398479-526.011490183329i</v>
      </c>
      <c r="E943" t="str">
        <f t="shared" si="270"/>
        <v>162.469509897182+0.0225833932588505i</v>
      </c>
      <c r="F943" t="str">
        <f t="shared" si="271"/>
        <v>2.42492492436402-4936.29269397564i</v>
      </c>
      <c r="G943" t="str">
        <f t="shared" si="272"/>
        <v>0.999999999768693-0.0000152087974261i</v>
      </c>
      <c r="H943" t="str">
        <f t="shared" si="273"/>
        <v>1129.43030553388+4.38383803388708i</v>
      </c>
      <c r="I943" t="str">
        <f t="shared" si="274"/>
        <v>68.7733040954098-15727.8374643677i</v>
      </c>
      <c r="K943" t="str">
        <f t="shared" si="275"/>
        <v>0.0106246655107359-0.0000594897662187445i</v>
      </c>
      <c r="L943" t="str">
        <f t="shared" si="276"/>
        <v>0.0000444444444444444-1.8975878266237i</v>
      </c>
      <c r="M943" t="e">
        <f t="shared" si="277"/>
        <v>#DIV/0!</v>
      </c>
      <c r="N943">
        <f t="shared" si="278"/>
        <v>90.066005331302534</v>
      </c>
      <c r="O943">
        <f t="shared" si="279"/>
        <v>59.161973470223536</v>
      </c>
      <c r="P943" s="3">
        <f t="shared" si="280"/>
        <v>59.161973470223536</v>
      </c>
      <c r="Q943" s="3">
        <f t="shared" si="281"/>
        <v>-89.933994668697466</v>
      </c>
      <c r="R943">
        <f t="shared" si="282"/>
        <v>90.066005331302534</v>
      </c>
      <c r="S943">
        <f t="shared" si="283"/>
        <v>3.0256941117587578E-2</v>
      </c>
      <c r="T943">
        <f t="shared" si="266"/>
        <v>59.161973470223536</v>
      </c>
    </row>
    <row r="944" spans="1:20" x14ac:dyDescent="0.25">
      <c r="A944">
        <f t="shared" si="267"/>
        <v>190.832385748131</v>
      </c>
      <c r="B944">
        <f t="shared" si="284"/>
        <v>30.37191749383441</v>
      </c>
      <c r="C944" t="str">
        <f t="shared" si="268"/>
        <v>1.04605585383386-904.588812273691i</v>
      </c>
      <c r="D944" t="str">
        <f t="shared" si="269"/>
        <v>3.47812499393899-524.020214469721i</v>
      </c>
      <c r="E944" t="str">
        <f t="shared" si="270"/>
        <v>162.469509691115+0.0226692127096661i</v>
      </c>
      <c r="F944" t="str">
        <f t="shared" si="271"/>
        <v>2.42492492435975-4917.60579224592i</v>
      </c>
      <c r="G944" t="str">
        <f t="shared" si="272"/>
        <v>0.999999999766931-0.0000152665908562923i</v>
      </c>
      <c r="H944" t="str">
        <f t="shared" si="273"/>
        <v>1129.43044671341+4.40049669528544i</v>
      </c>
      <c r="I944" t="str">
        <f t="shared" si="274"/>
        <v>68.7733061310462-15668.2996641822i</v>
      </c>
      <c r="K944" t="str">
        <f t="shared" si="275"/>
        <v>0.0106246629638686-0.0000597158129558529i</v>
      </c>
      <c r="L944" t="str">
        <f t="shared" si="276"/>
        <v>0.0000444444444444444-1.89040429032049i</v>
      </c>
      <c r="M944" t="e">
        <f t="shared" si="277"/>
        <v>#DIV/0!</v>
      </c>
      <c r="N944">
        <f t="shared" si="278"/>
        <v>90.066256135418584</v>
      </c>
      <c r="O944">
        <f t="shared" si="279"/>
        <v>59.129030051498113</v>
      </c>
      <c r="P944" s="3">
        <f t="shared" si="280"/>
        <v>59.129030051498113</v>
      </c>
      <c r="Q944" s="3">
        <f t="shared" si="281"/>
        <v>-89.933743864581416</v>
      </c>
      <c r="R944">
        <f t="shared" si="282"/>
        <v>90.066256135418584</v>
      </c>
      <c r="S944">
        <f t="shared" si="283"/>
        <v>3.0371917493834409E-2</v>
      </c>
      <c r="T944">
        <f t="shared" si="266"/>
        <v>59.129030051498113</v>
      </c>
    </row>
    <row r="945" spans="1:20" x14ac:dyDescent="0.25">
      <c r="A945">
        <f t="shared" si="267"/>
        <v>191.55754881397391</v>
      </c>
      <c r="B945">
        <f t="shared" si="284"/>
        <v>30.48733078031098</v>
      </c>
      <c r="C945" t="str">
        <f t="shared" si="268"/>
        <v>1.04605564478702-901.164425686032i</v>
      </c>
      <c r="D945" t="str">
        <f t="shared" si="269"/>
        <v>3.47812499389283-522.036476962824i</v>
      </c>
      <c r="E945" t="str">
        <f t="shared" si="270"/>
        <v>162.46950948348+0.0227553583036501i</v>
      </c>
      <c r="F945" t="str">
        <f t="shared" si="271"/>
        <v>2.42492492435545-4898.98963192649i</v>
      </c>
      <c r="G945" t="str">
        <f t="shared" si="272"/>
        <v>0.999999999765157-0.000015324603901519i</v>
      </c>
      <c r="H945" t="str">
        <f t="shared" si="273"/>
        <v>1129.43058896797+4.41721866047676i</v>
      </c>
      <c r="I945" t="str">
        <f t="shared" si="274"/>
        <v>68.773308182183-15608.9872577479i</v>
      </c>
      <c r="K945" t="str">
        <f t="shared" si="275"/>
        <v>0.0106246603976096-0.0000599427185060767i</v>
      </c>
      <c r="L945" t="str">
        <f t="shared" si="276"/>
        <v>0.0000444444444444444-1.88324794811764i</v>
      </c>
      <c r="M945" t="e">
        <f t="shared" si="277"/>
        <v>#DIV/0!</v>
      </c>
      <c r="N945">
        <f t="shared" si="278"/>
        <v>90.066507892405539</v>
      </c>
      <c r="O945">
        <f t="shared" si="279"/>
        <v>59.096086635880695</v>
      </c>
      <c r="P945" s="3">
        <f t="shared" si="280"/>
        <v>59.096086635880695</v>
      </c>
      <c r="Q945" s="3">
        <f t="shared" si="281"/>
        <v>-89.933492107594461</v>
      </c>
      <c r="R945">
        <f t="shared" si="282"/>
        <v>90.066507892405539</v>
      </c>
      <c r="S945">
        <f t="shared" si="283"/>
        <v>3.0487330780310979E-2</v>
      </c>
      <c r="T945">
        <f t="shared" si="266"/>
        <v>59.096086635880695</v>
      </c>
    </row>
    <row r="946" spans="1:20" x14ac:dyDescent="0.25">
      <c r="A946">
        <f t="shared" si="267"/>
        <v>192.28546749946702</v>
      </c>
      <c r="B946">
        <f t="shared" si="284"/>
        <v>30.603182637276163</v>
      </c>
      <c r="C946" t="str">
        <f t="shared" si="268"/>
        <v>1.04605543414851-897.753002651154i</v>
      </c>
      <c r="D946" t="str">
        <f t="shared" si="269"/>
        <v>3.47812499384633-520.06024912591i</v>
      </c>
      <c r="E946" t="str">
        <f t="shared" si="270"/>
        <v>162.469509274263+0.0228418312804802i</v>
      </c>
      <c r="F946" t="str">
        <f t="shared" si="271"/>
        <v>2.42492492435111-4880.44394521762i</v>
      </c>
      <c r="G946" t="str">
        <f t="shared" si="272"/>
        <v>0.999999999763368-0.0000153828373963173i</v>
      </c>
      <c r="H946" t="str">
        <f t="shared" si="273"/>
        <v>1129.43073230574+4.4340041700255i</v>
      </c>
      <c r="I946" t="str">
        <f t="shared" si="274"/>
        <v>68.773310248938-15549.899391836i</v>
      </c>
      <c r="K946" t="str">
        <f t="shared" si="275"/>
        <v>0.0106246578118112-0.000060170486131023i</v>
      </c>
      <c r="L946" t="str">
        <f t="shared" si="276"/>
        <v>0.0000444444444444444-1.87611869706878i</v>
      </c>
      <c r="M946" t="e">
        <f t="shared" si="277"/>
        <v>#DIV/0!</v>
      </c>
      <c r="N946">
        <f t="shared" si="278"/>
        <v>90.066760605882237</v>
      </c>
      <c r="O946">
        <f t="shared" si="279"/>
        <v>59.063143223394817</v>
      </c>
      <c r="P946" s="3">
        <f t="shared" si="280"/>
        <v>59.063143223394817</v>
      </c>
      <c r="Q946" s="3">
        <f t="shared" si="281"/>
        <v>-89.933239394117763</v>
      </c>
      <c r="R946">
        <f t="shared" si="282"/>
        <v>90.066760605882237</v>
      </c>
      <c r="S946">
        <f t="shared" si="283"/>
        <v>3.0603182637276162E-2</v>
      </c>
      <c r="T946">
        <f t="shared" si="266"/>
        <v>59.063143223394817</v>
      </c>
    </row>
    <row r="947" spans="1:20" x14ac:dyDescent="0.25">
      <c r="A947">
        <f t="shared" si="267"/>
        <v>193.01615227596497</v>
      </c>
      <c r="B947">
        <f t="shared" si="284"/>
        <v>30.719474731297812</v>
      </c>
      <c r="C947" t="str">
        <f t="shared" si="268"/>
        <v>1.04605522190618-894.354494094589i</v>
      </c>
      <c r="D947" t="str">
        <f t="shared" si="269"/>
        <v>3.47812499379947-518.091502530275i</v>
      </c>
      <c r="E947" t="str">
        <f t="shared" si="270"/>
        <v>162.469509063453+0.0229286328845512i</v>
      </c>
      <c r="F947" t="str">
        <f t="shared" si="271"/>
        <v>2.42492492434674-4861.96846533339i</v>
      </c>
      <c r="G947" t="str">
        <f t="shared" si="272"/>
        <v>0.999999999761567-0.0000154412921783955i</v>
      </c>
      <c r="H947" t="str">
        <f t="shared" si="273"/>
        <v>1129.43087673497+4.45085346541045i</v>
      </c>
      <c r="I947" t="str">
        <f t="shared" si="274"/>
        <v>68.7733123314307-15491.0352164476i</v>
      </c>
      <c r="K947" t="str">
        <f t="shared" si="275"/>
        <v>0.0106246552063246-0.0000603991191046723i</v>
      </c>
      <c r="L947" t="str">
        <f t="shared" si="276"/>
        <v>0.0000444444444444444-1.86901643461723i</v>
      </c>
      <c r="M947" t="e">
        <f t="shared" si="277"/>
        <v>#DIV/0!</v>
      </c>
      <c r="N947">
        <f t="shared" si="278"/>
        <v>90.067014279481143</v>
      </c>
      <c r="O947">
        <f t="shared" si="279"/>
        <v>59.030199814064297</v>
      </c>
      <c r="P947" s="3">
        <f t="shared" si="280"/>
        <v>59.030199814064297</v>
      </c>
      <c r="Q947" s="3">
        <f t="shared" si="281"/>
        <v>-89.932985720518857</v>
      </c>
      <c r="R947">
        <f t="shared" si="282"/>
        <v>90.067014279481143</v>
      </c>
      <c r="S947">
        <f t="shared" si="283"/>
        <v>3.0719474731297811E-2</v>
      </c>
      <c r="T947">
        <f t="shared" si="266"/>
        <v>59.030199814064297</v>
      </c>
    </row>
    <row r="948" spans="1:20" x14ac:dyDescent="0.25">
      <c r="A948">
        <f t="shared" si="267"/>
        <v>193.74961365461365</v>
      </c>
      <c r="B948">
        <f t="shared" si="284"/>
        <v>30.836208735276745</v>
      </c>
      <c r="C948" t="str">
        <f t="shared" si="268"/>
        <v>1.04605500804785-890.968851127681i</v>
      </c>
      <c r="D948" t="str">
        <f t="shared" si="269"/>
        <v>3.47812499375225-516.13020885484i</v>
      </c>
      <c r="E948" t="str">
        <f t="shared" si="270"/>
        <v>162.46950885104+0.0230157643649741i</v>
      </c>
      <c r="F948" t="str">
        <f t="shared" si="271"/>
        <v>2.42492492434233-4843.56292649781i</v>
      </c>
      <c r="G948" t="str">
        <f t="shared" si="272"/>
        <v>0.999999999759751-0.0000154999690886452i</v>
      </c>
      <c r="H948" t="str">
        <f t="shared" si="273"/>
        <v>1129.43102226397+4.46776678902793i</v>
      </c>
      <c r="I948" t="str">
        <f t="shared" si="274"/>
        <v>68.7733144297788-15432.3938848017i</v>
      </c>
      <c r="K948" t="str">
        <f t="shared" si="275"/>
        <v>0.0106246525810001-0.0000606286207134243i</v>
      </c>
      <c r="L948" t="str">
        <f t="shared" si="276"/>
        <v>0.0000444444444444444-1.86194105859457i</v>
      </c>
      <c r="M948" t="e">
        <f t="shared" si="277"/>
        <v>#DIV/0!</v>
      </c>
      <c r="N948">
        <f t="shared" si="278"/>
        <v>90.067268916848604</v>
      </c>
      <c r="O948">
        <f t="shared" si="279"/>
        <v>58.997256407913461</v>
      </c>
      <c r="P948" s="3">
        <f t="shared" si="280"/>
        <v>58.997256407913461</v>
      </c>
      <c r="Q948" s="3">
        <f t="shared" si="281"/>
        <v>-89.932731083151396</v>
      </c>
      <c r="R948">
        <f t="shared" si="282"/>
        <v>90.067268916848604</v>
      </c>
      <c r="S948">
        <f t="shared" si="283"/>
        <v>3.0836208735276746E-2</v>
      </c>
      <c r="T948">
        <f t="shared" si="266"/>
        <v>58.997256407913461</v>
      </c>
    </row>
    <row r="949" spans="1:20" x14ac:dyDescent="0.25">
      <c r="A949">
        <f t="shared" si="267"/>
        <v>194.48586218650121</v>
      </c>
      <c r="B949">
        <f t="shared" si="284"/>
        <v>30.953386328470799</v>
      </c>
      <c r="C949" t="str">
        <f t="shared" si="268"/>
        <v>1.0460547925613-887.596025046788i</v>
      </c>
      <c r="D949" t="str">
        <f t="shared" si="269"/>
        <v>3.47812499370469-514.176339885739i</v>
      </c>
      <c r="E949" t="str">
        <f t="shared" si="270"/>
        <v>162.469508637008+0.02310322697565i</v>
      </c>
      <c r="F949" t="str">
        <f t="shared" si="271"/>
        <v>2.42492492433791-4825.22706394104i</v>
      </c>
      <c r="G949" t="str">
        <f t="shared" si="272"/>
        <v>0.999999999757922-0.0000155588689711536i</v>
      </c>
      <c r="H949" t="str">
        <f t="shared" si="273"/>
        <v>1129.43116890112+4.48474438419573i</v>
      </c>
      <c r="I949" t="str">
        <f t="shared" si="274"/>
        <v>68.7733165441046-15373.9745533234i</v>
      </c>
      <c r="K949" t="str">
        <f t="shared" si="275"/>
        <v>0.0106246499356865-0.0000608589942561444i</v>
      </c>
      <c r="L949" t="str">
        <f t="shared" si="276"/>
        <v>0.0000444444444444444-1.85489246721914i</v>
      </c>
      <c r="M949" t="e">
        <f t="shared" si="277"/>
        <v>#DIV/0!</v>
      </c>
      <c r="N949">
        <f t="shared" si="278"/>
        <v>90.067524521644756</v>
      </c>
      <c r="O949">
        <f t="shared" si="279"/>
        <v>58.964313004966222</v>
      </c>
      <c r="P949" s="3">
        <f t="shared" si="280"/>
        <v>58.964313004966222</v>
      </c>
      <c r="Q949" s="3">
        <f t="shared" si="281"/>
        <v>-89.932475478355244</v>
      </c>
      <c r="R949">
        <f t="shared" si="282"/>
        <v>90.067524521644756</v>
      </c>
      <c r="S949">
        <f t="shared" si="283"/>
        <v>3.0953386328470799E-2</v>
      </c>
      <c r="T949">
        <f t="shared" si="266"/>
        <v>58.964313004966222</v>
      </c>
    </row>
    <row r="950" spans="1:20" x14ac:dyDescent="0.25">
      <c r="A950">
        <f t="shared" si="267"/>
        <v>195.22490846280991</v>
      </c>
      <c r="B950">
        <f t="shared" si="284"/>
        <v>31.07100919651899</v>
      </c>
      <c r="C950" t="str">
        <f t="shared" si="268"/>
        <v>1.04605457543399-884.235967332677i</v>
      </c>
      <c r="D950" t="str">
        <f t="shared" si="269"/>
        <v>3.47812499365675-512.229867515906i</v>
      </c>
      <c r="E950" t="str">
        <f t="shared" si="270"/>
        <v>162.469508421347+0.0231910219752098i</v>
      </c>
      <c r="F950" t="str">
        <f t="shared" si="271"/>
        <v>2.42492492433343-4806.96061389552i</v>
      </c>
      <c r="G950" t="str">
        <f t="shared" si="272"/>
        <v>0.999999999756078-0.0000156179926732152i</v>
      </c>
      <c r="H950" t="str">
        <f t="shared" si="273"/>
        <v>1129.43131665486+4.50178649515635i</v>
      </c>
      <c r="I950" t="str">
        <f t="shared" si="274"/>
        <v>68.7733186745303-15315.7763816308i</v>
      </c>
      <c r="K950" t="str">
        <f t="shared" si="275"/>
        <v>0.0106246472702316-0.0000610902430442124i</v>
      </c>
      <c r="L950" t="str">
        <f t="shared" si="276"/>
        <v>0.0000444444444444444-1.84787055909458i</v>
      </c>
      <c r="M950" t="e">
        <f t="shared" si="277"/>
        <v>#DIV/0!</v>
      </c>
      <c r="N950">
        <f t="shared" si="278"/>
        <v>90.067781097543588</v>
      </c>
      <c r="O950">
        <f t="shared" si="279"/>
        <v>58.931369605246971</v>
      </c>
      <c r="P950" s="3">
        <f t="shared" si="280"/>
        <v>58.931369605246971</v>
      </c>
      <c r="Q950" s="3">
        <f t="shared" si="281"/>
        <v>-89.932218902456412</v>
      </c>
      <c r="R950">
        <f t="shared" si="282"/>
        <v>90.067781097543588</v>
      </c>
      <c r="S950">
        <f t="shared" si="283"/>
        <v>3.1071009196518989E-2</v>
      </c>
      <c r="T950">
        <f t="shared" si="266"/>
        <v>58.931369605246971</v>
      </c>
    </row>
    <row r="951" spans="1:20" x14ac:dyDescent="0.25">
      <c r="A951">
        <f t="shared" si="267"/>
        <v>195.96676311496861</v>
      </c>
      <c r="B951">
        <f t="shared" si="284"/>
        <v>31.189079031465763</v>
      </c>
      <c r="C951" t="str">
        <f t="shared" si="268"/>
        <v>1.04605435665352-880.888629649807i</v>
      </c>
      <c r="D951" t="str">
        <f t="shared" si="269"/>
        <v>3.47812499360844-510.290763744685i</v>
      </c>
      <c r="E951" t="str">
        <f t="shared" si="270"/>
        <v>162.469508204045+0.0232791506270838i</v>
      </c>
      <c r="F951" t="str">
        <f t="shared" si="271"/>
        <v>2.42492492432892-4788.76331359224i</v>
      </c>
      <c r="G951" t="str">
        <f t="shared" si="272"/>
        <v>0.999999999754221-0.0000156773410453443i</v>
      </c>
      <c r="H951" t="str">
        <f t="shared" si="273"/>
        <v>1129.43146553367+4.51889336708031i</v>
      </c>
      <c r="I951" t="str">
        <f t="shared" si="274"/>
        <v>68.7733208211766-15257.7985325233i</v>
      </c>
      <c r="K951" t="str">
        <f t="shared" si="275"/>
        <v>0.0106246445844822-0.0000613223704015683i</v>
      </c>
      <c r="L951" t="str">
        <f t="shared" si="276"/>
        <v>0.0000444444444444444-1.84087523320839i</v>
      </c>
      <c r="M951" t="e">
        <f t="shared" si="277"/>
        <v>#DIV/0!</v>
      </c>
      <c r="N951">
        <f t="shared" si="278"/>
        <v>90.06803864823307</v>
      </c>
      <c r="O951">
        <f t="shared" si="279"/>
        <v>58.898426208780485</v>
      </c>
      <c r="P951" s="3">
        <f t="shared" si="280"/>
        <v>58.898426208780485</v>
      </c>
      <c r="Q951" s="3">
        <f t="shared" si="281"/>
        <v>-89.93196135176693</v>
      </c>
      <c r="R951">
        <f t="shared" si="282"/>
        <v>90.06803864823307</v>
      </c>
      <c r="S951">
        <f t="shared" si="283"/>
        <v>3.1189079031465762E-2</v>
      </c>
      <c r="T951">
        <f t="shared" si="266"/>
        <v>58.898426208780485</v>
      </c>
    </row>
    <row r="952" spans="1:20" x14ac:dyDescent="0.25">
      <c r="A952">
        <f t="shared" si="267"/>
        <v>196.7114368148055</v>
      </c>
      <c r="B952">
        <f t="shared" si="284"/>
        <v>31.307597531785333</v>
      </c>
      <c r="C952" t="str">
        <f t="shared" si="268"/>
        <v>1.04605413620727-877.553963845584i</v>
      </c>
      <c r="D952" t="str">
        <f t="shared" si="269"/>
        <v>3.47812499355979-508.359000677421i</v>
      </c>
      <c r="E952" t="str">
        <f t="shared" si="270"/>
        <v>162.469507985086+0.0233676141995164i</v>
      </c>
      <c r="F952" t="str">
        <f t="shared" si="271"/>
        <v>2.4249249243244-4770.63490125696i</v>
      </c>
      <c r="G952" t="str">
        <f t="shared" si="272"/>
        <v>0.999999999752349-0.0000157369149412871i</v>
      </c>
      <c r="H952" t="str">
        <f t="shared" si="273"/>
        <v>1129.43161554614+4.53606524607014i</v>
      </c>
      <c r="I952" t="str">
        <f t="shared" si="274"/>
        <v>68.7733229841689-15200.0401719708i</v>
      </c>
      <c r="K952" t="str">
        <f t="shared" si="275"/>
        <v>0.0106246418782837-0.0000615553796647603i</v>
      </c>
      <c r="L952" t="str">
        <f t="shared" si="276"/>
        <v>0.0000444444444444444-1.83390638893045i</v>
      </c>
      <c r="M952" t="e">
        <f t="shared" si="277"/>
        <v>#DIV/0!</v>
      </c>
      <c r="N952">
        <f t="shared" si="278"/>
        <v>90.068297177415133</v>
      </c>
      <c r="O952">
        <f t="shared" si="279"/>
        <v>58.865482815591335</v>
      </c>
      <c r="P952" s="3">
        <f t="shared" si="280"/>
        <v>58.865482815591335</v>
      </c>
      <c r="Q952" s="3">
        <f t="shared" si="281"/>
        <v>-89.931702822584867</v>
      </c>
      <c r="R952">
        <f t="shared" si="282"/>
        <v>90.068297177415133</v>
      </c>
      <c r="S952">
        <f t="shared" si="283"/>
        <v>3.1307597531785331E-2</v>
      </c>
      <c r="T952">
        <f t="shared" si="266"/>
        <v>58.865482815591335</v>
      </c>
    </row>
    <row r="953" spans="1:20" x14ac:dyDescent="0.25">
      <c r="A953">
        <f t="shared" si="267"/>
        <v>197.45894027470177</v>
      </c>
      <c r="B953">
        <f t="shared" si="284"/>
        <v>31.42656640240612</v>
      </c>
      <c r="C953" t="str">
        <f t="shared" si="268"/>
        <v>1.0460539140826-874.231921949734i</v>
      </c>
      <c r="D953" t="str">
        <f t="shared" si="269"/>
        <v>3.47812499351074-506.434550525046i</v>
      </c>
      <c r="E953" t="str">
        <f t="shared" si="270"/>
        <v>162.469507764463+0.0234564139655647i</v>
      </c>
      <c r="F953" t="str">
        <f t="shared" si="271"/>
        <v>2.42492492431982-4752.57511610631i</v>
      </c>
      <c r="G953" t="str">
        <f t="shared" si="272"/>
        <v>0.999999999750464-0.0000157967152180342i</v>
      </c>
      <c r="H953" t="str">
        <f t="shared" si="273"/>
        <v>1129.4317667009+4.55330237916354i</v>
      </c>
      <c r="I953" t="str">
        <f t="shared" si="274"/>
        <v>68.7733251636299-15142.5004690993i</v>
      </c>
      <c r="K953" t="str">
        <f t="shared" si="275"/>
        <v>0.0106246391514804-0.0000617892741829919i</v>
      </c>
      <c r="L953" t="str">
        <f t="shared" si="276"/>
        <v>0.0000444444444444444-1.82696392601161i</v>
      </c>
      <c r="M953" t="e">
        <f t="shared" si="277"/>
        <v>#DIV/0!</v>
      </c>
      <c r="N953">
        <f t="shared" si="278"/>
        <v>90.068556688805785</v>
      </c>
      <c r="O953">
        <f t="shared" si="279"/>
        <v>58.832539425704624</v>
      </c>
      <c r="P953" s="3">
        <f t="shared" si="280"/>
        <v>58.832539425704624</v>
      </c>
      <c r="Q953" s="3">
        <f t="shared" si="281"/>
        <v>-89.931443311194215</v>
      </c>
      <c r="R953">
        <f t="shared" si="282"/>
        <v>90.068556688805785</v>
      </c>
      <c r="S953">
        <f t="shared" si="283"/>
        <v>3.1426566402406118E-2</v>
      </c>
      <c r="T953">
        <f t="shared" si="266"/>
        <v>58.832539425704624</v>
      </c>
    </row>
    <row r="954" spans="1:20" x14ac:dyDescent="0.25">
      <c r="A954">
        <f t="shared" si="267"/>
        <v>198.20928424774564</v>
      </c>
      <c r="B954">
        <f t="shared" si="284"/>
        <v>31.545987354735264</v>
      </c>
      <c r="C954" t="str">
        <f t="shared" si="268"/>
        <v>1.04605369026663-870.922456173554i</v>
      </c>
      <c r="D954" t="str">
        <f t="shared" si="269"/>
        <v>3.47812499346133-504.517385603704i</v>
      </c>
      <c r="E954" t="str">
        <f t="shared" si="270"/>
        <v>162.469507542159+0.0235455512031268i</v>
      </c>
      <c r="F954" t="str">
        <f t="shared" si="271"/>
        <v>2.42492492431521-4734.58369834427i</v>
      </c>
      <c r="G954" t="str">
        <f t="shared" si="272"/>
        <v>0.999999999748564-0.0000158567427358327i</v>
      </c>
      <c r="H954" t="str">
        <f t="shared" si="273"/>
        <v>1129.43191900665+4.57060501433722i</v>
      </c>
      <c r="I954" t="str">
        <f t="shared" si="274"/>
        <v>68.7733273596869-15085.1785961812i</v>
      </c>
      <c r="K954" t="str">
        <f t="shared" si="275"/>
        <v>0.0106246364039154-0.0000620240573181713i</v>
      </c>
      <c r="L954" t="str">
        <f t="shared" si="276"/>
        <v>0.0000444444444444444-1.8200477445822i</v>
      </c>
      <c r="M954" t="e">
        <f t="shared" si="277"/>
        <v>#DIV/0!</v>
      </c>
      <c r="N954">
        <f t="shared" si="278"/>
        <v>90.068817186135064</v>
      </c>
      <c r="O954">
        <f t="shared" si="279"/>
        <v>58.799596039145321</v>
      </c>
      <c r="P954" s="3">
        <f t="shared" si="280"/>
        <v>58.799596039145321</v>
      </c>
      <c r="Q954" s="3">
        <f t="shared" si="281"/>
        <v>-89.931182813864936</v>
      </c>
      <c r="R954">
        <f t="shared" si="282"/>
        <v>90.068817186135064</v>
      </c>
      <c r="S954">
        <f t="shared" si="283"/>
        <v>3.1545987354735266E-2</v>
      </c>
      <c r="T954">
        <f t="shared" si="266"/>
        <v>58.799596039145321</v>
      </c>
    </row>
    <row r="955" spans="1:20" x14ac:dyDescent="0.25">
      <c r="A955">
        <f t="shared" si="267"/>
        <v>198.96247952788707</v>
      </c>
      <c r="B955">
        <f t="shared" si="284"/>
        <v>31.66586210668326</v>
      </c>
      <c r="C955" t="str">
        <f t="shared" si="268"/>
        <v>1.04605346474653-867.625518909283i</v>
      </c>
      <c r="D955" t="str">
        <f t="shared" si="269"/>
        <v>3.47812499341155-502.607478334334i</v>
      </c>
      <c r="E955" t="str">
        <f t="shared" si="270"/>
        <v>162.469507318163+0.0236350271949672i</v>
      </c>
      <c r="F955" t="str">
        <f t="shared" si="271"/>
        <v>2.42492492431057-4716.66038915827i</v>
      </c>
      <c r="G955" t="str">
        <f t="shared" si="272"/>
        <v>0.999999999746649-0.0000159169983581984i</v>
      </c>
      <c r="H955" t="str">
        <f t="shared" si="273"/>
        <v>1129.43207247214+4.58797340051017i</v>
      </c>
      <c r="I955" t="str">
        <f t="shared" si="274"/>
        <v>68.7733295724657-15028.073728622i</v>
      </c>
      <c r="K955" t="str">
        <f t="shared" si="275"/>
        <v>0.0106246336354307-0.000062259732444958i</v>
      </c>
      <c r="L955" t="str">
        <f t="shared" si="276"/>
        <v>0.0000444444444444444-1.81315774515062i</v>
      </c>
      <c r="M955" t="e">
        <f t="shared" si="277"/>
        <v>#DIV/0!</v>
      </c>
      <c r="N955">
        <f t="shared" si="278"/>
        <v>90.069078673147217</v>
      </c>
      <c r="O955">
        <f t="shared" si="279"/>
        <v>58.766652655938934</v>
      </c>
      <c r="P955" s="3">
        <f t="shared" si="280"/>
        <v>58.766652655938934</v>
      </c>
      <c r="Q955" s="3">
        <f t="shared" si="281"/>
        <v>-89.930921326852783</v>
      </c>
      <c r="R955">
        <f t="shared" si="282"/>
        <v>90.069078673147217</v>
      </c>
      <c r="S955">
        <f t="shared" si="283"/>
        <v>3.1665862106683262E-2</v>
      </c>
      <c r="T955">
        <f t="shared" si="266"/>
        <v>58.766652655938934</v>
      </c>
    </row>
    <row r="956" spans="1:20" x14ac:dyDescent="0.25">
      <c r="A956">
        <f t="shared" si="267"/>
        <v>199.71853695009307</v>
      </c>
      <c r="B956">
        <f t="shared" si="284"/>
        <v>31.786192382688657</v>
      </c>
      <c r="C956" t="str">
        <f t="shared" si="268"/>
        <v>1.0460532375094-864.341062729359i</v>
      </c>
      <c r="D956" t="str">
        <f t="shared" si="269"/>
        <v>3.47812499336138-500.704801242277i</v>
      </c>
      <c r="E956" t="str">
        <f t="shared" si="270"/>
        <v>162.469507092461+0.023724843228738i</v>
      </c>
      <c r="F956" t="str">
        <f t="shared" si="271"/>
        <v>2.42492492430589-4698.80493071545i</v>
      </c>
      <c r="G956" t="str">
        <f t="shared" si="272"/>
        <v>0.99999999974472-0.0000159774829519287i</v>
      </c>
      <c r="H956" t="str">
        <f t="shared" si="273"/>
        <v>1129.43222710622+4.60540778754745i</v>
      </c>
      <c r="I956" t="str">
        <f t="shared" si="274"/>
        <v>68.7733318020927-14971.1850449491i</v>
      </c>
      <c r="K956" t="str">
        <f t="shared" si="275"/>
        <v>0.010624630845867-0.0000624963029508104i</v>
      </c>
      <c r="L956" t="str">
        <f t="shared" si="276"/>
        <v>0.0000444444444444444-1.80629382860194i</v>
      </c>
      <c r="M956" t="e">
        <f t="shared" si="277"/>
        <v>#DIV/0!</v>
      </c>
      <c r="N956">
        <f t="shared" si="278"/>
        <v>90.069341153600675</v>
      </c>
      <c r="O956">
        <f t="shared" si="279"/>
        <v>58.733709276110858</v>
      </c>
      <c r="P956" s="3">
        <f t="shared" si="280"/>
        <v>58.733709276110858</v>
      </c>
      <c r="Q956" s="3">
        <f t="shared" si="281"/>
        <v>-89.930658846399325</v>
      </c>
      <c r="R956">
        <f t="shared" si="282"/>
        <v>90.069341153600675</v>
      </c>
      <c r="S956">
        <f t="shared" si="283"/>
        <v>3.1786192382688656E-2</v>
      </c>
      <c r="T956">
        <f t="shared" si="266"/>
        <v>58.733709276110858</v>
      </c>
    </row>
    <row r="957" spans="1:20" x14ac:dyDescent="0.25">
      <c r="A957">
        <f t="shared" si="267"/>
        <v>200.47746739050342</v>
      </c>
      <c r="B957">
        <f t="shared" si="284"/>
        <v>31.906979913742877</v>
      </c>
      <c r="C957" t="str">
        <f t="shared" si="268"/>
        <v>1.04605300854206-861.069040385783i</v>
      </c>
      <c r="D957" t="str">
        <f t="shared" si="269"/>
        <v>3.47812499331083-498.809326956885i</v>
      </c>
      <c r="E957" t="str">
        <f t="shared" si="270"/>
        <v>162.469506865041+0.0238150005969682i</v>
      </c>
      <c r="F957" t="str">
        <f t="shared" si="271"/>
        <v>2.42492492430118-4681.01706615907i</v>
      </c>
      <c r="G957" t="str">
        <f t="shared" si="272"/>
        <v>0.999999999742776-0.0000160381973871149i</v>
      </c>
      <c r="H957" t="str">
        <f t="shared" si="273"/>
        <v>1129.43238291778+4.62290842626381i</v>
      </c>
      <c r="I957" t="str">
        <f t="shared" si="274"/>
        <v>68.7733340486975-14914.5117267997i</v>
      </c>
      <c r="K957" t="str">
        <f t="shared" si="275"/>
        <v>0.0106246280350638-0.0000627337722360367i</v>
      </c>
      <c r="L957" t="str">
        <f t="shared" si="276"/>
        <v>0.0000444444444444444-1.79945589619639i</v>
      </c>
      <c r="M957" t="e">
        <f t="shared" si="277"/>
        <v>#DIV/0!</v>
      </c>
      <c r="N957">
        <f t="shared" si="278"/>
        <v>90.06960463126812</v>
      </c>
      <c r="O957">
        <f t="shared" si="279"/>
        <v>58.700765899686886</v>
      </c>
      <c r="P957" s="3">
        <f t="shared" si="280"/>
        <v>58.700765899686886</v>
      </c>
      <c r="Q957" s="3">
        <f t="shared" si="281"/>
        <v>-89.93039536873188</v>
      </c>
      <c r="R957">
        <f t="shared" si="282"/>
        <v>90.06960463126812</v>
      </c>
      <c r="S957">
        <f t="shared" si="283"/>
        <v>3.1906979913742875E-2</v>
      </c>
      <c r="T957">
        <f t="shared" si="266"/>
        <v>58.700765899686886</v>
      </c>
    </row>
    <row r="958" spans="1:20" x14ac:dyDescent="0.25">
      <c r="A958">
        <f t="shared" si="267"/>
        <v>201.23928176658734</v>
      </c>
      <c r="B958">
        <f t="shared" si="284"/>
        <v>32.0282264374151</v>
      </c>
      <c r="C958" t="str">
        <f t="shared" si="268"/>
        <v>1.04605277783141-857.809404809405i</v>
      </c>
      <c r="D958" t="str">
        <f t="shared" si="269"/>
        <v>3.4781249932599-496.921028211122i</v>
      </c>
      <c r="E958" t="str">
        <f t="shared" si="270"/>
        <v>162.469506635889+0.0239055005971135i</v>
      </c>
      <c r="F958" t="str">
        <f t="shared" si="271"/>
        <v>2.42492492429643-4663.2965396047i</v>
      </c>
      <c r="G958" t="str">
        <f t="shared" si="272"/>
        <v>0.999999999740818-0.0000160991425371544i</v>
      </c>
      <c r="H958" t="str">
        <f t="shared" si="273"/>
        <v>1129.43253991579+4.64047556842714i</v>
      </c>
      <c r="I958" t="str">
        <f t="shared" si="274"/>
        <v>68.7733363124085-14858.052958909i</v>
      </c>
      <c r="K958" t="str">
        <f t="shared" si="275"/>
        <v>0.0106246252028594-0.0000629721437138407i</v>
      </c>
      <c r="L958" t="str">
        <f t="shared" si="276"/>
        <v>0.0000444444444444444-1.79264384956803i</v>
      </c>
      <c r="M958" t="e">
        <f t="shared" si="277"/>
        <v>#DIV/0!</v>
      </c>
      <c r="N958">
        <f t="shared" si="278"/>
        <v>90.069869109936519</v>
      </c>
      <c r="O958">
        <f t="shared" si="279"/>
        <v>58.66782252669281</v>
      </c>
      <c r="P958" s="3">
        <f t="shared" si="280"/>
        <v>58.66782252669281</v>
      </c>
      <c r="Q958" s="3">
        <f t="shared" si="281"/>
        <v>-89.930130890063481</v>
      </c>
      <c r="R958">
        <f t="shared" si="282"/>
        <v>90.069869109936519</v>
      </c>
      <c r="S958">
        <f t="shared" si="283"/>
        <v>3.2028226437415097E-2</v>
      </c>
      <c r="T958">
        <f t="shared" si="266"/>
        <v>58.66782252669281</v>
      </c>
    </row>
    <row r="959" spans="1:20" x14ac:dyDescent="0.25">
      <c r="A959">
        <f t="shared" si="267"/>
        <v>202.00399103730038</v>
      </c>
      <c r="B959">
        <f t="shared" si="284"/>
        <v>32.14993369787728</v>
      </c>
      <c r="C959" t="str">
        <f t="shared" si="268"/>
        <v>1.0460525453641-854.562109109294i</v>
      </c>
      <c r="D959" t="str">
        <f t="shared" si="269"/>
        <v>3.47812499320857-495.039877841179i</v>
      </c>
      <c r="E959" t="str">
        <f t="shared" si="270"/>
        <v>162.469506404994+0.0239963445315565i</v>
      </c>
      <c r="F959" t="str">
        <f t="shared" si="271"/>
        <v>2.42492492429165-4645.64309613665i</v>
      </c>
      <c r="G959" t="str">
        <f t="shared" si="272"/>
        <v>0.999999999738844-0.0000161603192787636i</v>
      </c>
      <c r="H959" t="str">
        <f t="shared" si="273"/>
        <v>1129.43269810927+4.6581094667622i</v>
      </c>
      <c r="I959" t="str">
        <f t="shared" si="274"/>
        <v>68.7733385933563-14801.8079290985i</v>
      </c>
      <c r="K959" t="str">
        <f t="shared" si="275"/>
        <v>0.0106246223490909-0.0000632114208103721i</v>
      </c>
      <c r="L959" t="str">
        <f t="shared" si="276"/>
        <v>0.0000444444444444444-1.78585759072328i</v>
      </c>
      <c r="M959" t="e">
        <f t="shared" si="277"/>
        <v>#DIV/0!</v>
      </c>
      <c r="N959">
        <f t="shared" si="278"/>
        <v>90.070134593407246</v>
      </c>
      <c r="O959">
        <f t="shared" si="279"/>
        <v>58.634879157154963</v>
      </c>
      <c r="P959" s="3">
        <f t="shared" si="280"/>
        <v>58.634879157154963</v>
      </c>
      <c r="Q959" s="3">
        <f t="shared" si="281"/>
        <v>-89.929865406592754</v>
      </c>
      <c r="R959">
        <f t="shared" si="282"/>
        <v>90.070134593407246</v>
      </c>
      <c r="S959">
        <f t="shared" si="283"/>
        <v>3.2149933697877282E-2</v>
      </c>
      <c r="T959">
        <f t="shared" si="266"/>
        <v>58.634879157154963</v>
      </c>
    </row>
    <row r="960" spans="1:20" x14ac:dyDescent="0.25">
      <c r="A960">
        <f t="shared" si="267"/>
        <v>202.77160620324213</v>
      </c>
      <c r="B960">
        <f t="shared" si="284"/>
        <v>32.272103445929211</v>
      </c>
      <c r="C960" t="str">
        <f t="shared" si="268"/>
        <v>1.04605231112691-851.327106571994i</v>
      </c>
      <c r="D960" t="str">
        <f t="shared" si="269"/>
        <v>3.47812499315686-493.165848786076i</v>
      </c>
      <c r="E960" t="str">
        <f t="shared" si="270"/>
        <v>162.469506172339+0.0240875337076525i</v>
      </c>
      <c r="F960" t="str">
        <f t="shared" si="271"/>
        <v>2.42492492428682-4628.05648180418i</v>
      </c>
      <c r="G960" t="str">
        <f t="shared" si="272"/>
        <v>0.999999999736856-0.0000162217284919907i</v>
      </c>
      <c r="H960" t="str">
        <f t="shared" si="273"/>
        <v>1129.43285750733+4.67581037495415i</v>
      </c>
      <c r="I960" t="str">
        <f t="shared" si="274"/>
        <v>68.7733408916704-14745.7758282648i</v>
      </c>
      <c r="K960" t="str">
        <f t="shared" si="275"/>
        <v>0.0106246194735942-0.0000634516069647747i</v>
      </c>
      <c r="L960" t="str">
        <f t="shared" si="276"/>
        <v>0.0000444444444444444-1.77909702203953i</v>
      </c>
      <c r="M960" t="e">
        <f t="shared" si="277"/>
        <v>#DIV/0!</v>
      </c>
      <c r="N960">
        <f t="shared" si="278"/>
        <v>90.070401085496087</v>
      </c>
      <c r="O960">
        <f t="shared" si="279"/>
        <v>58.601935791099507</v>
      </c>
      <c r="P960" s="3">
        <f t="shared" si="280"/>
        <v>58.601935791099507</v>
      </c>
      <c r="Q960" s="3">
        <f t="shared" si="281"/>
        <v>-89.929598914503913</v>
      </c>
      <c r="R960">
        <f t="shared" si="282"/>
        <v>90.070401085496087</v>
      </c>
      <c r="S960">
        <f t="shared" si="283"/>
        <v>3.2272103445929214E-2</v>
      </c>
      <c r="T960">
        <f t="shared" si="266"/>
        <v>58.601935791099507</v>
      </c>
    </row>
    <row r="961" spans="1:20" x14ac:dyDescent="0.25">
      <c r="A961">
        <f t="shared" si="267"/>
        <v>203.54213830681445</v>
      </c>
      <c r="B961">
        <f t="shared" si="284"/>
        <v>32.394737439023743</v>
      </c>
      <c r="C961" t="str">
        <f t="shared" si="268"/>
        <v>1.04605207510625-848.104350660917i</v>
      </c>
      <c r="D961" t="str">
        <f t="shared" si="269"/>
        <v>3.47812499310476-491.298914087275i</v>
      </c>
      <c r="E961" t="str">
        <f t="shared" si="270"/>
        <v>162.469505937915+0.0241790694377124i</v>
      </c>
      <c r="F961" t="str">
        <f t="shared" si="271"/>
        <v>2.42492492428197-4610.53644361796i</v>
      </c>
      <c r="G961" t="str">
        <f t="shared" si="272"/>
        <v>0.999999999734852-0.0000162833710602277i</v>
      </c>
      <c r="H961" t="str">
        <f t="shared" si="273"/>
        <v>1129.43301811916+4.69357854765253i</v>
      </c>
      <c r="I961" t="str">
        <f t="shared" si="274"/>
        <v>68.7733432074856-14689.9558503674i</v>
      </c>
      <c r="K961" t="str">
        <f t="shared" si="275"/>
        <v>0.0106246165762037-0.0000636927056292362i</v>
      </c>
      <c r="L961" t="str">
        <f t="shared" si="276"/>
        <v>0.0000444444444444444-1.77236204626373i</v>
      </c>
      <c r="M961" t="e">
        <f t="shared" si="277"/>
        <v>#DIV/0!</v>
      </c>
      <c r="N961">
        <f t="shared" si="278"/>
        <v>90.07066859003325</v>
      </c>
      <c r="O961">
        <f t="shared" si="279"/>
        <v>58.568992428553045</v>
      </c>
      <c r="P961" s="3">
        <f t="shared" si="280"/>
        <v>58.568992428553045</v>
      </c>
      <c r="Q961" s="3">
        <f t="shared" si="281"/>
        <v>-89.92933140996675</v>
      </c>
      <c r="R961">
        <f t="shared" si="282"/>
        <v>90.07066859003325</v>
      </c>
      <c r="S961">
        <f t="shared" si="283"/>
        <v>3.2394737439023741E-2</v>
      </c>
      <c r="T961">
        <f t="shared" si="266"/>
        <v>58.568992428553045</v>
      </c>
    </row>
    <row r="962" spans="1:20" x14ac:dyDescent="0.25">
      <c r="A962">
        <f t="shared" si="267"/>
        <v>204.31559843238031</v>
      </c>
      <c r="B962">
        <f t="shared" si="284"/>
        <v>32.517837441292031</v>
      </c>
      <c r="C962" t="str">
        <f t="shared" si="268"/>
        <v>1.04605183728849-844.893795015624i</v>
      </c>
      <c r="D962" t="str">
        <f t="shared" si="269"/>
        <v>3.47812499305225-489.439046888294i</v>
      </c>
      <c r="E962" t="str">
        <f t="shared" si="270"/>
        <v>162.469505701705+0.0242709530390373i</v>
      </c>
      <c r="F962" t="str">
        <f t="shared" si="271"/>
        <v>2.42492492427707-4593.08272954635i</v>
      </c>
      <c r="G962" t="str">
        <f t="shared" si="272"/>
        <v>0.999999999732833-0.0000163452478702235i</v>
      </c>
      <c r="H962" t="str">
        <f t="shared" si="273"/>
        <v>1129.43317995398+4.71141424047452i</v>
      </c>
      <c r="I962" t="str">
        <f t="shared" si="274"/>
        <v>68.7733455409343-14634.3471924169i</v>
      </c>
      <c r="K962" t="str">
        <f t="shared" si="275"/>
        <v>0.0106246136567528-0.0000639347202690372i</v>
      </c>
      <c r="L962" t="str">
        <f t="shared" si="276"/>
        <v>0.0000444444444444444-1.76565256651099i</v>
      </c>
      <c r="M962" t="e">
        <f t="shared" si="277"/>
        <v>#DIV/0!</v>
      </c>
      <c r="N962">
        <f t="shared" si="278"/>
        <v>90.070937110863525</v>
      </c>
      <c r="O962">
        <f t="shared" si="279"/>
        <v>58.536049069542145</v>
      </c>
      <c r="P962" s="3">
        <f t="shared" si="280"/>
        <v>58.536049069542145</v>
      </c>
      <c r="Q962" s="3">
        <f t="shared" si="281"/>
        <v>-89.929062889136475</v>
      </c>
      <c r="R962">
        <f t="shared" si="282"/>
        <v>90.070937110863525</v>
      </c>
      <c r="S962">
        <f t="shared" si="283"/>
        <v>3.2517837441292032E-2</v>
      </c>
      <c r="T962">
        <f t="shared" si="266"/>
        <v>58.536049069542145</v>
      </c>
    </row>
    <row r="963" spans="1:20" x14ac:dyDescent="0.25">
      <c r="A963">
        <f t="shared" si="267"/>
        <v>205.09199770642334</v>
      </c>
      <c r="B963">
        <f t="shared" si="284"/>
        <v>32.641405223568938</v>
      </c>
      <c r="C963" t="str">
        <f t="shared" si="268"/>
        <v>1.04605159766011-841.695393451209i</v>
      </c>
      <c r="D963" t="str">
        <f t="shared" si="269"/>
        <v>3.47812499299935-487.58622043432i</v>
      </c>
      <c r="E963" t="str">
        <f t="shared" si="270"/>
        <v>162.469505463697+0.0243631858339535i</v>
      </c>
      <c r="F963" t="str">
        <f t="shared" si="271"/>
        <v>2.42492492427213-4575.69508851181i</v>
      </c>
      <c r="G963" t="str">
        <f t="shared" si="272"/>
        <v>0.999999999730798-0.000016407359812097i</v>
      </c>
      <c r="H963" t="str">
        <f t="shared" si="273"/>
        <v>1129.43334302111+4.72931771000869i</v>
      </c>
      <c r="I963" t="str">
        <f t="shared" si="274"/>
        <v>68.7733478921496-14578.9490544643i</v>
      </c>
      <c r="K963" t="str">
        <f t="shared" si="275"/>
        <v>0.0106246107150736-0.0000641776543625997i</v>
      </c>
      <c r="L963" t="str">
        <f t="shared" si="276"/>
        <v>0.0000444444444444444-1.75896848626319i</v>
      </c>
      <c r="M963" t="e">
        <f t="shared" si="277"/>
        <v>#DIV/0!</v>
      </c>
      <c r="N963">
        <f t="shared" si="278"/>
        <v>90.071206651846254</v>
      </c>
      <c r="O963">
        <f t="shared" si="279"/>
        <v>58.503105714093891</v>
      </c>
      <c r="P963" s="3">
        <f t="shared" si="280"/>
        <v>58.503105714093891</v>
      </c>
      <c r="Q963" s="3">
        <f t="shared" si="281"/>
        <v>-89.928793348153746</v>
      </c>
      <c r="R963">
        <f t="shared" si="282"/>
        <v>90.071206651846254</v>
      </c>
      <c r="S963">
        <f t="shared" si="283"/>
        <v>3.2641405223568939E-2</v>
      </c>
      <c r="T963">
        <f t="shared" si="266"/>
        <v>58.503105714093891</v>
      </c>
    </row>
    <row r="964" spans="1:20" x14ac:dyDescent="0.25">
      <c r="A964">
        <f t="shared" si="267"/>
        <v>205.87134729770779</v>
      </c>
      <c r="B964">
        <f t="shared" si="284"/>
        <v>32.765442563418503</v>
      </c>
      <c r="C964" t="str">
        <f t="shared" si="268"/>
        <v>1.04605135620712-838.509099957571i</v>
      </c>
      <c r="D964" t="str">
        <f t="shared" si="269"/>
        <v>3.47812499294603-485.740408071819i</v>
      </c>
      <c r="E964" t="str">
        <f t="shared" si="270"/>
        <v>162.469505223877+0.0244557691497975i</v>
      </c>
      <c r="F964" t="str">
        <f t="shared" si="271"/>
        <v>2.42492492426716-4558.37327038727i</v>
      </c>
      <c r="G964" t="str">
        <f t="shared" si="272"/>
        <v>0.999999999728749-0.0000164697077793492i</v>
      </c>
      <c r="H964" t="str">
        <f t="shared" si="273"/>
        <v>1129.43350732995+4.74728921381911i</v>
      </c>
      <c r="I964" t="str">
        <f t="shared" si="274"/>
        <v>68.7733502612692-14523.7606395888i</v>
      </c>
      <c r="K964" t="str">
        <f t="shared" si="275"/>
        <v>0.0106246077509967-0.0000644215114015387i</v>
      </c>
      <c r="L964" t="str">
        <f t="shared" si="276"/>
        <v>0.0000444444444444444-1.75230970936759i</v>
      </c>
      <c r="M964" t="e">
        <f t="shared" si="277"/>
        <v>#DIV/0!</v>
      </c>
      <c r="N964">
        <f t="shared" si="278"/>
        <v>90.071477216855413</v>
      </c>
      <c r="O964">
        <f t="shared" si="279"/>
        <v>58.4701623622352</v>
      </c>
      <c r="P964" s="3">
        <f t="shared" si="280"/>
        <v>58.4701623622352</v>
      </c>
      <c r="Q964" s="3">
        <f t="shared" si="281"/>
        <v>-89.928522783144587</v>
      </c>
      <c r="R964">
        <f t="shared" si="282"/>
        <v>90.071477216855413</v>
      </c>
      <c r="S964">
        <f t="shared" si="283"/>
        <v>3.2765442563418505E-2</v>
      </c>
      <c r="T964">
        <f t="shared" si="266"/>
        <v>58.4701623622352</v>
      </c>
    </row>
    <row r="965" spans="1:20" x14ac:dyDescent="0.25">
      <c r="A965">
        <f t="shared" si="267"/>
        <v>206.65365841743906</v>
      </c>
      <c r="B965">
        <f t="shared" si="284"/>
        <v>32.889951245159494</v>
      </c>
      <c r="C965" t="str">
        <f t="shared" si="268"/>
        <v>1.04605111291583-835.334868698833i</v>
      </c>
      <c r="D965" t="str">
        <f t="shared" si="269"/>
        <v>3.47812499289233-483.901583248166i</v>
      </c>
      <c r="E965" t="str">
        <f t="shared" si="270"/>
        <v>162.469504982231+0.0245487043189725i</v>
      </c>
      <c r="F965" t="str">
        <f t="shared" si="271"/>
        <v>2.42492492426215-4541.11702599261i</v>
      </c>
      <c r="G965" t="str">
        <f t="shared" si="272"/>
        <v>0.999999999726683-0.0000165322926688765i</v>
      </c>
      <c r="H965" t="str">
        <f t="shared" si="273"/>
        <v>1129.43367288992+4.76532901044828i</v>
      </c>
      <c r="I965" t="str">
        <f t="shared" si="274"/>
        <v>68.7733526484268-14468.7811538864i</v>
      </c>
      <c r="K965" t="str">
        <f t="shared" si="275"/>
        <v>0.0106246047643518-0.0000646662948907098i</v>
      </c>
      <c r="L965" t="str">
        <f t="shared" si="276"/>
        <v>0.0000444444444444444-1.74567614003546i</v>
      </c>
      <c r="M965" t="e">
        <f t="shared" si="277"/>
        <v>#DIV/0!</v>
      </c>
      <c r="N965">
        <f t="shared" si="278"/>
        <v>90.071748809779692</v>
      </c>
      <c r="O965">
        <f t="shared" si="279"/>
        <v>58.437219013993634</v>
      </c>
      <c r="P965" s="3">
        <f t="shared" si="280"/>
        <v>58.437219013993634</v>
      </c>
      <c r="Q965" s="3">
        <f t="shared" si="281"/>
        <v>-89.928251190220308</v>
      </c>
      <c r="R965">
        <f t="shared" si="282"/>
        <v>90.071748809779692</v>
      </c>
      <c r="S965">
        <f t="shared" si="283"/>
        <v>3.2889951245159497E-2</v>
      </c>
      <c r="T965">
        <f t="shared" si="266"/>
        <v>58.437219013993634</v>
      </c>
    </row>
    <row r="966" spans="1:20" x14ac:dyDescent="0.25">
      <c r="A966">
        <f t="shared" si="267"/>
        <v>207.43894231942534</v>
      </c>
      <c r="B966">
        <f t="shared" si="284"/>
        <v>33.014933059891099</v>
      </c>
      <c r="C966" t="str">
        <f t="shared" si="268"/>
        <v>1.04605086777212-832.17265401259i</v>
      </c>
      <c r="D966" t="str">
        <f t="shared" si="269"/>
        <v>3.47812499283821-482.069719511244i</v>
      </c>
      <c r="E966" t="str">
        <f t="shared" si="270"/>
        <v>162.469504738745+0.0246419926789419i</v>
      </c>
      <c r="F966" t="str">
        <f t="shared" si="271"/>
        <v>2.42492492425711-4523.92610709093i</v>
      </c>
      <c r="G966" t="str">
        <f t="shared" si="272"/>
        <v>0.999999999724602-0.0000165951153809837i</v>
      </c>
      <c r="H966" t="str">
        <f t="shared" si="273"/>
        <v>1129.43383971059+4.78343735942175i</v>
      </c>
      <c r="I966" t="str">
        <f t="shared" si="274"/>
        <v>68.7733550537622-14414.009806459i</v>
      </c>
      <c r="K966" t="str">
        <f t="shared" si="275"/>
        <v>0.0106246017549669-0.0000649120083482613i</v>
      </c>
      <c r="L966" t="str">
        <f t="shared" si="276"/>
        <v>0.0000444444444444444-1.73906768284066i</v>
      </c>
      <c r="M966" t="e">
        <f t="shared" si="277"/>
        <v>#DIV/0!</v>
      </c>
      <c r="N966">
        <f t="shared" si="278"/>
        <v>90.072021434522526</v>
      </c>
      <c r="O966">
        <f t="shared" si="279"/>
        <v>58.404275669396526</v>
      </c>
      <c r="P966" s="3">
        <f t="shared" si="280"/>
        <v>58.404275669396526</v>
      </c>
      <c r="Q966" s="3">
        <f t="shared" si="281"/>
        <v>-89.927978565477474</v>
      </c>
      <c r="R966">
        <f t="shared" si="282"/>
        <v>90.072021434522526</v>
      </c>
      <c r="S966">
        <f t="shared" si="283"/>
        <v>3.3014933059891102E-2</v>
      </c>
      <c r="T966">
        <f t="shared" si="266"/>
        <v>58.404275669396526</v>
      </c>
    </row>
    <row r="967" spans="1:20" x14ac:dyDescent="0.25">
      <c r="A967">
        <f t="shared" si="267"/>
        <v>208.22721030023916</v>
      </c>
      <c r="B967">
        <f t="shared" si="284"/>
        <v>33.140389805518687</v>
      </c>
      <c r="C967" t="str">
        <f t="shared" si="268"/>
        <v>1.0460506207619-829.022410409347i</v>
      </c>
      <c r="D967" t="str">
        <f t="shared" si="269"/>
        <v>3.47812499278367-480.24479050908i</v>
      </c>
      <c r="E967" t="str">
        <f t="shared" si="270"/>
        <v>162.469504493407+0.024735635572245i</v>
      </c>
      <c r="F967" t="str">
        <f t="shared" si="271"/>
        <v>2.42492492425202-4506.80026638509i</v>
      </c>
      <c r="G967" t="str">
        <f t="shared" si="272"/>
        <v>0.999999999722505-0.0000166581768193965i</v>
      </c>
      <c r="H967" t="str">
        <f t="shared" si="273"/>
        <v>1129.43400780152+4.80161452125108i</v>
      </c>
      <c r="I967" t="str">
        <f t="shared" si="274"/>
        <v>68.7733574774118-14359.4458094019i</v>
      </c>
      <c r="K967" t="str">
        <f t="shared" si="275"/>
        <v>0.010624598722669-0.0000651586553056828i</v>
      </c>
      <c r="L967" t="str">
        <f t="shared" si="276"/>
        <v>0.0000444444444444444-1.73248424271833i</v>
      </c>
      <c r="M967" t="e">
        <f t="shared" si="277"/>
        <v>#DIV/0!</v>
      </c>
      <c r="N967">
        <f t="shared" si="278"/>
        <v>90.072295095002104</v>
      </c>
      <c r="O967">
        <f t="shared" si="279"/>
        <v>58.371332328471873</v>
      </c>
      <c r="P967" s="3">
        <f t="shared" si="280"/>
        <v>58.371332328471873</v>
      </c>
      <c r="Q967" s="3">
        <f t="shared" si="281"/>
        <v>-89.927704904997896</v>
      </c>
      <c r="R967">
        <f t="shared" si="282"/>
        <v>90.072295095002104</v>
      </c>
      <c r="S967">
        <f t="shared" si="283"/>
        <v>3.3140389805518686E-2</v>
      </c>
      <c r="T967">
        <f t="shared" si="266"/>
        <v>58.371332328471873</v>
      </c>
    </row>
    <row r="968" spans="1:20" x14ac:dyDescent="0.25">
      <c r="A968">
        <f t="shared" si="267"/>
        <v>209.01847369938008</v>
      </c>
      <c r="B968">
        <f t="shared" si="284"/>
        <v>33.266323286779659</v>
      </c>
      <c r="C968" t="str">
        <f t="shared" si="268"/>
        <v>1.04605037187103-825.884092571764i</v>
      </c>
      <c r="D968" t="str">
        <f t="shared" si="269"/>
        <v>3.47812499272872-478.426769989457i</v>
      </c>
      <c r="E968" t="str">
        <f t="shared" si="270"/>
        <v>162.469504246199+0.0248296343465516i</v>
      </c>
      <c r="F968" t="str">
        <f t="shared" si="271"/>
        <v>2.4249249242469-4489.73925751411i</v>
      </c>
      <c r="G968" t="str">
        <f t="shared" si="272"/>
        <v>0.999999999720392-0.0000167214778912749i</v>
      </c>
      <c r="H968" t="str">
        <f t="shared" si="273"/>
        <v>1129.43417717241+4.81986075743807i</v>
      </c>
      <c r="I968" t="str">
        <f t="shared" si="274"/>
        <v>68.7733599195154-14305.0883777942i</v>
      </c>
      <c r="K968" t="str">
        <f t="shared" si="275"/>
        <v>0.0106245956672836-0.000065406239307856i</v>
      </c>
      <c r="L968" t="str">
        <f t="shared" si="276"/>
        <v>0.0000444444444444444-1.72592572496347i</v>
      </c>
      <c r="M968" t="e">
        <f t="shared" si="277"/>
        <v>#DIV/0!</v>
      </c>
      <c r="N968">
        <f t="shared" si="278"/>
        <v>90.072569795151537</v>
      </c>
      <c r="O968">
        <f t="shared" si="279"/>
        <v>58.338388991247328</v>
      </c>
      <c r="P968" s="3">
        <f t="shared" si="280"/>
        <v>58.338388991247328</v>
      </c>
      <c r="Q968" s="3">
        <f t="shared" si="281"/>
        <v>-89.927430204848463</v>
      </c>
      <c r="R968">
        <f t="shared" si="282"/>
        <v>90.072569795151537</v>
      </c>
      <c r="S968">
        <f t="shared" si="283"/>
        <v>3.3266323286779656E-2</v>
      </c>
      <c r="T968">
        <f t="shared" si="266"/>
        <v>58.338388991247328</v>
      </c>
    </row>
    <row r="969" spans="1:20" x14ac:dyDescent="0.25">
      <c r="A969">
        <f t="shared" si="267"/>
        <v>209.81274389943769</v>
      </c>
      <c r="B969">
        <f t="shared" si="284"/>
        <v>33.39273531526942</v>
      </c>
      <c r="C969" t="str">
        <f t="shared" si="268"/>
        <v>1.04605012108516-822.757655354107i</v>
      </c>
      <c r="D969" t="str">
        <f t="shared" si="269"/>
        <v>3.47812499267335-476.615631799539i</v>
      </c>
      <c r="E969" t="str">
        <f t="shared" si="270"/>
        <v>162.46950399711+0.0249239903546334i</v>
      </c>
      <c r="F969" t="str">
        <f t="shared" si="271"/>
        <v>2.42492492424173-4472.74283504967i</v>
      </c>
      <c r="G969" t="str">
        <f t="shared" si="272"/>
        <v>0.999999999718263-0.000016785019507226i</v>
      </c>
      <c r="H969" t="str">
        <f t="shared" si="273"/>
        <v>1129.43434783299+4.83817633047834i</v>
      </c>
      <c r="I969" t="str">
        <f t="shared" si="274"/>
        <v>68.7733623802135-14250.9367296856i</v>
      </c>
      <c r="K969" t="str">
        <f t="shared" si="275"/>
        <v>0.010624592588635-0.0000656547639131063i</v>
      </c>
      <c r="L969" t="str">
        <f t="shared" si="276"/>
        <v>0.0000444444444444444-1.7193920352296i</v>
      </c>
      <c r="M969" t="e">
        <f t="shared" si="277"/>
        <v>#DIV/0!</v>
      </c>
      <c r="N969">
        <f t="shared" si="278"/>
        <v>90.072845538918827</v>
      </c>
      <c r="O969">
        <f t="shared" si="279"/>
        <v>58.305445657751314</v>
      </c>
      <c r="P969" s="3">
        <f t="shared" si="280"/>
        <v>58.305445657751314</v>
      </c>
      <c r="Q969" s="3">
        <f t="shared" si="281"/>
        <v>-89.927154461081173</v>
      </c>
      <c r="R969">
        <f t="shared" si="282"/>
        <v>90.072845538918827</v>
      </c>
      <c r="S969">
        <f t="shared" si="283"/>
        <v>3.3392735315269421E-2</v>
      </c>
      <c r="T969">
        <f t="shared" si="266"/>
        <v>58.305445657751314</v>
      </c>
    </row>
    <row r="970" spans="1:20" x14ac:dyDescent="0.25">
      <c r="A970">
        <f t="shared" si="267"/>
        <v>210.61003232625558</v>
      </c>
      <c r="B970">
        <f t="shared" si="284"/>
        <v>33.519627709467443</v>
      </c>
      <c r="C970" t="str">
        <f t="shared" si="268"/>
        <v>1.04604986838975-819.643053781515i</v>
      </c>
      <c r="D970" t="str">
        <f t="shared" si="269"/>
        <v>3.47812499261756-474.811349885496i</v>
      </c>
      <c r="E970" t="str">
        <f t="shared" si="270"/>
        <v>162.469503746126+0.0250187049544199i</v>
      </c>
      <c r="F970" t="str">
        <f t="shared" si="271"/>
        <v>2.42492492423653-4455.81075449252i</v>
      </c>
      <c r="G970" t="str">
        <f t="shared" si="272"/>
        <v>0.999999999716118-0.0000168488025813173i</v>
      </c>
      <c r="H970" t="str">
        <f t="shared" si="273"/>
        <v>1129.4345197931+4.85656150386533i</v>
      </c>
      <c r="I970" t="str">
        <f t="shared" si="274"/>
        <v>68.7733648596498-14196.9900860868i</v>
      </c>
      <c r="K970" t="str">
        <f t="shared" si="275"/>
        <v>0.0106245894865459-0.0000659042326932525i</v>
      </c>
      <c r="L970" t="str">
        <f t="shared" si="276"/>
        <v>0.0000444444444444444-1.71288307952739i</v>
      </c>
      <c r="M970" t="e">
        <f t="shared" si="277"/>
        <v>#DIV/0!</v>
      </c>
      <c r="N970">
        <f t="shared" si="278"/>
        <v>90.073122330266955</v>
      </c>
      <c r="O970">
        <f t="shared" si="279"/>
        <v>58.272502328012081</v>
      </c>
      <c r="P970" s="3">
        <f t="shared" si="280"/>
        <v>58.272502328012081</v>
      </c>
      <c r="Q970" s="3">
        <f t="shared" si="281"/>
        <v>-89.926877669733045</v>
      </c>
      <c r="R970">
        <f t="shared" si="282"/>
        <v>90.073122330266955</v>
      </c>
      <c r="S970">
        <f t="shared" si="283"/>
        <v>3.3519627709467439E-2</v>
      </c>
      <c r="T970">
        <f t="shared" si="266"/>
        <v>58.272502328012081</v>
      </c>
    </row>
    <row r="971" spans="1:20" x14ac:dyDescent="0.25">
      <c r="A971">
        <f t="shared" si="267"/>
        <v>211.41035044909532</v>
      </c>
      <c r="B971">
        <f t="shared" si="284"/>
        <v>33.647002294763418</v>
      </c>
      <c r="C971" t="str">
        <f t="shared" si="268"/>
        <v>1.04604961377048-816.540243049411i</v>
      </c>
      <c r="D971" t="str">
        <f t="shared" si="269"/>
        <v>3.47812499256136-473.01389829213i</v>
      </c>
      <c r="E971" t="str">
        <f t="shared" si="270"/>
        <v>162.46950349323+0.0251137795090127i</v>
      </c>
      <c r="F971" t="str">
        <f t="shared" si="271"/>
        <v>2.42492492423129-4438.94277226902i</v>
      </c>
      <c r="G971" t="str">
        <f t="shared" si="272"/>
        <v>0.999999999713956-0.0000169128280310898i</v>
      </c>
      <c r="H971" t="str">
        <f t="shared" si="273"/>
        <v>1129.43469306261+4.87501654209342i</v>
      </c>
      <c r="I971" t="str">
        <f t="shared" si="274"/>
        <v>68.7733673579633-14143.247670957i</v>
      </c>
      <c r="K971" t="str">
        <f t="shared" si="275"/>
        <v>0.0106245863608381-0.0000661546492336571i</v>
      </c>
      <c r="L971" t="str">
        <f t="shared" si="276"/>
        <v>0.0000444444444444444-1.70639876422335i</v>
      </c>
      <c r="M971" t="e">
        <f t="shared" si="277"/>
        <v>#DIV/0!</v>
      </c>
      <c r="N971">
        <f t="shared" si="278"/>
        <v>90.07340017317388</v>
      </c>
      <c r="O971">
        <f t="shared" si="279"/>
        <v>58.239559002058357</v>
      </c>
      <c r="P971" s="3">
        <f t="shared" si="280"/>
        <v>58.239559002058357</v>
      </c>
      <c r="Q971" s="3">
        <f t="shared" si="281"/>
        <v>-89.92659982682612</v>
      </c>
      <c r="R971">
        <f t="shared" si="282"/>
        <v>90.07340017317388</v>
      </c>
      <c r="S971">
        <f t="shared" si="283"/>
        <v>3.3647002294763417E-2</v>
      </c>
      <c r="T971">
        <f t="shared" si="266"/>
        <v>58.239559002058357</v>
      </c>
    </row>
    <row r="972" spans="1:20" x14ac:dyDescent="0.25">
      <c r="A972">
        <f t="shared" si="267"/>
        <v>212.21370978080191</v>
      </c>
      <c r="B972">
        <f t="shared" si="284"/>
        <v>33.774860903483521</v>
      </c>
      <c r="C972" t="str">
        <f t="shared" si="268"/>
        <v>1.04604935721249-813.449178522799i</v>
      </c>
      <c r="D972" t="str">
        <f t="shared" si="269"/>
        <v>3.47812499250471-471.22325116249i</v>
      </c>
      <c r="E972" t="str">
        <f t="shared" si="270"/>
        <v>162.469503238408+0.0252092153866826i</v>
      </c>
      <c r="F972" t="str">
        <f t="shared" si="271"/>
        <v>2.424924924226-4422.13864572753i</v>
      </c>
      <c r="G972" t="str">
        <f t="shared" si="272"/>
        <v>0.999999999711778-0.000016977096777571i</v>
      </c>
      <c r="H972" t="str">
        <f t="shared" si="273"/>
        <v>1129.43486765151+4.89354171066282i</v>
      </c>
      <c r="I972" t="str">
        <f t="shared" si="274"/>
        <v>68.7733698753005-14089.7087111936i</v>
      </c>
      <c r="K972" t="str">
        <f t="shared" si="275"/>
        <v>0.0106245832113316-0.0000664060171332801i</v>
      </c>
      <c r="L972" t="str">
        <f t="shared" si="276"/>
        <v>0.0000444444444444444-1.6999389960384i</v>
      </c>
      <c r="M972" t="e">
        <f t="shared" si="277"/>
        <v>#DIV/0!</v>
      </c>
      <c r="N972">
        <f t="shared" si="278"/>
        <v>90.073679071632696</v>
      </c>
      <c r="O972">
        <f t="shared" si="279"/>
        <v>58.206615679918741</v>
      </c>
      <c r="P972" s="3">
        <f t="shared" si="280"/>
        <v>58.206615679918741</v>
      </c>
      <c r="Q972" s="3">
        <f t="shared" si="281"/>
        <v>-89.926320928367304</v>
      </c>
      <c r="R972">
        <f t="shared" si="282"/>
        <v>90.073679071632696</v>
      </c>
      <c r="S972">
        <f t="shared" si="283"/>
        <v>3.3774860903483521E-2</v>
      </c>
      <c r="T972">
        <f t="shared" si="266"/>
        <v>58.206615679918741</v>
      </c>
    </row>
    <row r="973" spans="1:20" x14ac:dyDescent="0.25">
      <c r="A973">
        <f t="shared" si="267"/>
        <v>213.02012187796896</v>
      </c>
      <c r="B973">
        <f t="shared" si="284"/>
        <v>33.903205374916759</v>
      </c>
      <c r="C973" t="str">
        <f t="shared" si="268"/>
        <v>1.0460490987011-810.369815735685i</v>
      </c>
      <c r="D973" t="str">
        <f t="shared" si="269"/>
        <v>3.47812499244764-469.43938273752i</v>
      </c>
      <c r="E973" t="str">
        <f t="shared" si="270"/>
        <v>162.469502981646+0.0253050139609199i</v>
      </c>
      <c r="F973" t="str">
        <f t="shared" si="271"/>
        <v>2.42492492422068-4405.39813313509i</v>
      </c>
      <c r="G973" t="str">
        <f t="shared" si="272"/>
        <v>0.999999999709584-0.0000170416097452883i</v>
      </c>
      <c r="H973" t="str">
        <f t="shared" si="273"/>
        <v>1129.43504356985+4.91213727608248i</v>
      </c>
      <c r="I973" t="str">
        <f t="shared" si="274"/>
        <v>68.7733724118066-14036.3724366208i</v>
      </c>
      <c r="K973" t="str">
        <f t="shared" si="275"/>
        <v>0.0106245800378452-0.0000666583400047271i</v>
      </c>
      <c r="L973" t="str">
        <f t="shared" si="276"/>
        <v>0.0000444444444444444-1.69350368204662i</v>
      </c>
      <c r="M973" t="e">
        <f t="shared" si="277"/>
        <v>#DIV/0!</v>
      </c>
      <c r="N973">
        <f t="shared" si="278"/>
        <v>90.073959029651661</v>
      </c>
      <c r="O973">
        <f t="shared" si="279"/>
        <v>58.173672361622344</v>
      </c>
      <c r="P973" s="3">
        <f t="shared" si="280"/>
        <v>58.173672361622344</v>
      </c>
      <c r="Q973" s="3">
        <f t="shared" si="281"/>
        <v>-89.926040970348339</v>
      </c>
      <c r="R973">
        <f t="shared" si="282"/>
        <v>90.073959029651661</v>
      </c>
      <c r="S973">
        <f t="shared" si="283"/>
        <v>3.3903205374916756E-2</v>
      </c>
      <c r="T973">
        <f t="shared" si="266"/>
        <v>58.173672361622344</v>
      </c>
    </row>
    <row r="974" spans="1:20" x14ac:dyDescent="0.25">
      <c r="A974">
        <f t="shared" si="267"/>
        <v>213.82959834110525</v>
      </c>
      <c r="B974">
        <f t="shared" si="284"/>
        <v>34.032037555341446</v>
      </c>
      <c r="C974" t="str">
        <f t="shared" si="268"/>
        <v>1.04604883822157-807.302110390418i</v>
      </c>
      <c r="D974" t="str">
        <f t="shared" si="269"/>
        <v>3.47812499239014-467.662267355673i</v>
      </c>
      <c r="E974" t="str">
        <f t="shared" si="270"/>
        <v>162.46950272293+0.0254011766104309i</v>
      </c>
      <c r="F974" t="str">
        <f t="shared" si="271"/>
        <v>2.42492492421533-4388.7209936738i</v>
      </c>
      <c r="G974" t="str">
        <f t="shared" si="272"/>
        <v>0.999999999707372-0.0000171063678622826i</v>
      </c>
      <c r="H974" t="str">
        <f t="shared" si="273"/>
        <v>1129.43522082774+4.93080350587408i</v>
      </c>
      <c r="I974" t="str">
        <f t="shared" si="274"/>
        <v>68.7733749676251-13983.2380799783i</v>
      </c>
      <c r="K974" t="str">
        <f t="shared" si="275"/>
        <v>0.0106245768401965-0.0000669116214743026i</v>
      </c>
      <c r="L974" t="str">
        <f t="shared" si="276"/>
        <v>0.0000444444444444444-1.68709272967386i</v>
      </c>
      <c r="M974" t="e">
        <f t="shared" si="277"/>
        <v>#DIV/0!</v>
      </c>
      <c r="N974">
        <f t="shared" si="278"/>
        <v>90.074240051254179</v>
      </c>
      <c r="O974">
        <f t="shared" si="279"/>
        <v>58.140729047198604</v>
      </c>
      <c r="P974" s="3">
        <f t="shared" si="280"/>
        <v>58.140729047198604</v>
      </c>
      <c r="Q974" s="3">
        <f t="shared" si="281"/>
        <v>-89.925759948745821</v>
      </c>
      <c r="R974">
        <f t="shared" si="282"/>
        <v>90.074240051254179</v>
      </c>
      <c r="S974">
        <f t="shared" si="283"/>
        <v>3.4032037555341448E-2</v>
      </c>
      <c r="T974">
        <f t="shared" si="266"/>
        <v>58.140729047198604</v>
      </c>
    </row>
    <row r="975" spans="1:20" x14ac:dyDescent="0.25">
      <c r="A975">
        <f t="shared" si="267"/>
        <v>214.64215081480145</v>
      </c>
      <c r="B975">
        <f t="shared" si="284"/>
        <v>34.161359298051742</v>
      </c>
      <c r="C975" t="str">
        <f t="shared" si="268"/>
        <v>1.0460485757587-804.246018357013i</v>
      </c>
      <c r="D975" t="str">
        <f t="shared" si="269"/>
        <v>3.4781249923322-465.891879452547i</v>
      </c>
      <c r="E975" t="str">
        <f t="shared" si="270"/>
        <v>162.469502462245+0.0254977047191547i</v>
      </c>
      <c r="F975" t="str">
        <f t="shared" si="271"/>
        <v>2.42492492420993-4372.1069874374i</v>
      </c>
      <c r="G975" t="str">
        <f t="shared" si="272"/>
        <v>0.999999999705144-0.000017171372060121i</v>
      </c>
      <c r="H975" t="str">
        <f t="shared" si="273"/>
        <v>1129.43539943539+4.94954066857642i</v>
      </c>
      <c r="I975" t="str">
        <f t="shared" si="274"/>
        <v>68.7733775429051-13930.3048769105i</v>
      </c>
      <c r="K975" t="str">
        <f t="shared" si="275"/>
        <v>0.0106245736182014-0.0000671658651820621i</v>
      </c>
      <c r="L975" t="str">
        <f t="shared" si="276"/>
        <v>0.0000444444444444444-1.68070604669641i</v>
      </c>
      <c r="M975" t="e">
        <f t="shared" si="277"/>
        <v>#DIV/0!</v>
      </c>
      <c r="N975">
        <f t="shared" si="278"/>
        <v>90.074522140478891</v>
      </c>
      <c r="O975">
        <f t="shared" si="279"/>
        <v>58.10778573667686</v>
      </c>
      <c r="P975" s="3">
        <f t="shared" si="280"/>
        <v>58.10778573667686</v>
      </c>
      <c r="Q975" s="3">
        <f t="shared" si="281"/>
        <v>-89.925477859521109</v>
      </c>
      <c r="R975">
        <f t="shared" si="282"/>
        <v>90.074522140478891</v>
      </c>
      <c r="S975">
        <f t="shared" si="283"/>
        <v>3.4161359298051745E-2</v>
      </c>
      <c r="T975">
        <f t="shared" si="266"/>
        <v>58.10778573667686</v>
      </c>
    </row>
    <row r="976" spans="1:20" x14ac:dyDescent="0.25">
      <c r="A976">
        <f t="shared" si="267"/>
        <v>215.45779098789771</v>
      </c>
      <c r="B976">
        <f t="shared" si="284"/>
        <v>34.291172463384342</v>
      </c>
      <c r="C976" t="str">
        <f t="shared" si="268"/>
        <v>1.0460483112975-801.201495672553i</v>
      </c>
      <c r="D976" t="str">
        <f t="shared" si="269"/>
        <v>3.4781249922738-464.128193560517i</v>
      </c>
      <c r="E976" t="str">
        <f t="shared" si="270"/>
        <v>162.469502199574+0.0255945996763147i</v>
      </c>
      <c r="F976" t="str">
        <f t="shared" si="271"/>
        <v>2.42492492420448-4355.55587542782i</v>
      </c>
      <c r="G976" t="str">
        <f t="shared" si="272"/>
        <v>0.999999999702899-0.0000172366232739108i</v>
      </c>
      <c r="H976" t="str">
        <f t="shared" si="273"/>
        <v>1129.43557940307+4.96834903374858i</v>
      </c>
      <c r="I976" t="str">
        <f t="shared" si="274"/>
        <v>68.7733801377928-13877.5720659554i</v>
      </c>
      <c r="K976" t="str">
        <f t="shared" si="275"/>
        <v>0.0106245703716746-0.0000674210747818622i</v>
      </c>
      <c r="L976" t="str">
        <f t="shared" si="276"/>
        <v>0.0000444444444444444-1.67434354123971i</v>
      </c>
      <c r="M976" t="e">
        <f t="shared" si="277"/>
        <v>#DIV/0!</v>
      </c>
      <c r="N976">
        <f t="shared" si="278"/>
        <v>90.074805301379854</v>
      </c>
      <c r="O976">
        <f t="shared" si="279"/>
        <v>58.074842430086733</v>
      </c>
      <c r="P976" s="3">
        <f t="shared" si="280"/>
        <v>58.074842430086733</v>
      </c>
      <c r="Q976" s="3">
        <f t="shared" si="281"/>
        <v>-89.925194698620146</v>
      </c>
      <c r="R976">
        <f t="shared" si="282"/>
        <v>90.074805301379854</v>
      </c>
      <c r="S976">
        <f t="shared" si="283"/>
        <v>3.429117246338434E-2</v>
      </c>
      <c r="T976">
        <f t="shared" si="266"/>
        <v>58.074842430086733</v>
      </c>
    </row>
    <row r="977" spans="1:20" x14ac:dyDescent="0.25">
      <c r="A977">
        <f t="shared" si="267"/>
        <v>216.27653059365173</v>
      </c>
      <c r="B977">
        <f t="shared" si="284"/>
        <v>34.421478918745201</v>
      </c>
      <c r="C977" t="str">
        <f t="shared" si="268"/>
        <v>1.04604804482273-798.168498540568i</v>
      </c>
      <c r="D977" t="str">
        <f t="shared" si="269"/>
        <v>3.47812499221497-462.371184308372i</v>
      </c>
      <c r="E977" t="str">
        <f t="shared" si="270"/>
        <v>162.469501934904+0.0256918628764199i</v>
      </c>
      <c r="F977" t="str">
        <f t="shared" si="271"/>
        <v>2.42492492419899-4339.06741955179i</v>
      </c>
      <c r="G977" t="str">
        <f t="shared" si="272"/>
        <v>0.999999999700637-0.0000173021224423125i</v>
      </c>
      <c r="H977" t="str">
        <f t="shared" si="273"/>
        <v>1129.43576074115+4.98722887197445i</v>
      </c>
      <c r="I977" t="str">
        <f t="shared" si="274"/>
        <v>68.7733827524403-13825.0388885342i</v>
      </c>
      <c r="K977" t="str">
        <f t="shared" si="275"/>
        <v>0.0106245671004293-0.0000676772539414158i</v>
      </c>
      <c r="L977" t="str">
        <f t="shared" si="276"/>
        <v>0.0000444444444444444-1.66800512177695i</v>
      </c>
      <c r="M977" t="e">
        <f t="shared" si="277"/>
        <v>#DIV/0!</v>
      </c>
      <c r="N977">
        <f t="shared" si="278"/>
        <v>90.07508953802639</v>
      </c>
      <c r="O977">
        <f t="shared" si="279"/>
        <v>58.041899127458301</v>
      </c>
      <c r="P977" s="3">
        <f t="shared" si="280"/>
        <v>58.041899127458301</v>
      </c>
      <c r="Q977" s="3">
        <f t="shared" si="281"/>
        <v>-89.92491046197361</v>
      </c>
      <c r="R977">
        <f t="shared" si="282"/>
        <v>90.07508953802639</v>
      </c>
      <c r="S977">
        <f t="shared" si="283"/>
        <v>3.4421478918745203E-2</v>
      </c>
      <c r="T977">
        <f t="shared" si="266"/>
        <v>58.041899127458301</v>
      </c>
    </row>
    <row r="978" spans="1:20" x14ac:dyDescent="0.25">
      <c r="A978">
        <f t="shared" si="267"/>
        <v>217.09838140990757</v>
      </c>
      <c r="B978">
        <f t="shared" si="284"/>
        <v>34.552280538636431</v>
      </c>
      <c r="C978" t="str">
        <f t="shared" si="268"/>
        <v>1.0460477763191-795.146983330382i</v>
      </c>
      <c r="D978" t="str">
        <f t="shared" si="269"/>
        <v>3.47812499215569-460.620826420942i</v>
      </c>
      <c r="E978" t="str">
        <f t="shared" si="270"/>
        <v>162.46950166822+0.025789495719256i</v>
      </c>
      <c r="F978" t="str">
        <f t="shared" si="271"/>
        <v>2.42492492419346-4322.64138261732i</v>
      </c>
      <c r="G978" t="str">
        <f t="shared" si="272"/>
        <v>0.999999999698357-0.0000173678705075537i</v>
      </c>
      <c r="H978" t="str">
        <f t="shared" si="273"/>
        <v>1129.43594346004+5.00618045486591i</v>
      </c>
      <c r="I978" t="str">
        <f t="shared" si="274"/>
        <v>68.7733853869953-13772.704588939i</v>
      </c>
      <c r="K978" t="str">
        <f t="shared" si="275"/>
        <v>0.0106245638042774-0.00006793440634234i</v>
      </c>
      <c r="L978" t="str">
        <f t="shared" si="276"/>
        <v>0.0000444444444444444-1.66169069712787i</v>
      </c>
      <c r="M978" t="e">
        <f t="shared" si="277"/>
        <v>#DIV/0!</v>
      </c>
      <c r="N978">
        <f t="shared" si="278"/>
        <v>90.075374854503281</v>
      </c>
      <c r="O978">
        <f t="shared" si="279"/>
        <v>58.008955828821769</v>
      </c>
      <c r="P978" s="3">
        <f t="shared" si="280"/>
        <v>58.008955828821769</v>
      </c>
      <c r="Q978" s="3">
        <f t="shared" si="281"/>
        <v>-89.924625145496719</v>
      </c>
      <c r="R978">
        <f t="shared" si="282"/>
        <v>90.075374854503281</v>
      </c>
      <c r="S978">
        <f t="shared" si="283"/>
        <v>3.4552280538636432E-2</v>
      </c>
      <c r="T978">
        <f t="shared" si="266"/>
        <v>58.008955828821769</v>
      </c>
    </row>
    <row r="979" spans="1:20" x14ac:dyDescent="0.25">
      <c r="A979">
        <f t="shared" si="267"/>
        <v>217.92335525926524</v>
      </c>
      <c r="B979">
        <f t="shared" si="284"/>
        <v>34.683579204683248</v>
      </c>
      <c r="C979" t="str">
        <f t="shared" si="268"/>
        <v>1.04604750577116-792.136906576465i</v>
      </c>
      <c r="D979" t="str">
        <f t="shared" si="269"/>
        <v>3.47812499209597-458.877094718743i</v>
      </c>
      <c r="E979" t="str">
        <f t="shared" si="270"/>
        <v>162.469501399504+0.0258874996099795i</v>
      </c>
      <c r="F979" t="str">
        <f t="shared" si="271"/>
        <v>2.4249249241879-4306.27752833036i</v>
      </c>
      <c r="G979" t="str">
        <f t="shared" si="272"/>
        <v>0.99999999969606-0.0000174338684154424i</v>
      </c>
      <c r="H979" t="str">
        <f t="shared" si="273"/>
        <v>1129.43612757028+5.02520405506748i</v>
      </c>
      <c r="I979" t="str">
        <f t="shared" si="274"/>
        <v>68.7733880416111-13720.5684143238i</v>
      </c>
      <c r="K979" t="str">
        <f t="shared" si="275"/>
        <v>0.0106245604830292-0.0000681925356802133i</v>
      </c>
      <c r="L979" t="str">
        <f t="shared" si="276"/>
        <v>0.0000444444444444444-1.65540017645733i</v>
      </c>
      <c r="M979" t="e">
        <f t="shared" si="277"/>
        <v>#DIV/0!</v>
      </c>
      <c r="N979">
        <f t="shared" si="278"/>
        <v>90.075661254910827</v>
      </c>
      <c r="O979">
        <f t="shared" si="279"/>
        <v>57.976012534207335</v>
      </c>
      <c r="P979" s="3">
        <f t="shared" si="280"/>
        <v>57.976012534207335</v>
      </c>
      <c r="Q979" s="3">
        <f t="shared" si="281"/>
        <v>-89.924338745089173</v>
      </c>
      <c r="R979">
        <f t="shared" si="282"/>
        <v>90.075661254910827</v>
      </c>
      <c r="S979">
        <f t="shared" si="283"/>
        <v>3.4683579204683249E-2</v>
      </c>
      <c r="T979">
        <f t="shared" si="266"/>
        <v>57.976012534207335</v>
      </c>
    </row>
    <row r="980" spans="1:20" x14ac:dyDescent="0.25">
      <c r="A980">
        <f t="shared" si="267"/>
        <v>218.75146400925044</v>
      </c>
      <c r="B980">
        <f t="shared" si="284"/>
        <v>34.815376805661046</v>
      </c>
      <c r="C980" t="str">
        <f t="shared" si="268"/>
        <v>1.04604723316329-789.138224977873i</v>
      </c>
      <c r="D980" t="str">
        <f t="shared" si="269"/>
        <v>3.47812499203579-457.139964117607i</v>
      </c>
      <c r="E980" t="str">
        <f t="shared" si="270"/>
        <v>162.469501128744+0.0259858759590369i</v>
      </c>
      <c r="F980" t="str">
        <f t="shared" si="271"/>
        <v>2.42492492418229-4289.97562129137i</v>
      </c>
      <c r="G980" t="str">
        <f t="shared" si="272"/>
        <v>0.999999999693746-0.0000175001171153805i</v>
      </c>
      <c r="H980" t="str">
        <f t="shared" si="273"/>
        <v>1129.43631308245+5.04429994625971i</v>
      </c>
      <c r="I980" t="str">
        <f t="shared" si="274"/>
        <v>68.7733907164398-13668.6296146919i</v>
      </c>
      <c r="K980" t="str">
        <f t="shared" si="275"/>
        <v>0.0106245571364937-0.0000684516456646247i</v>
      </c>
      <c r="L980" t="str">
        <f t="shared" si="276"/>
        <v>0.0000444444444444444-1.64913346927409i</v>
      </c>
      <c r="M980" t="e">
        <f t="shared" si="277"/>
        <v>#DIV/0!</v>
      </c>
      <c r="N980">
        <f t="shared" si="278"/>
        <v>90.075948743364847</v>
      </c>
      <c r="O980">
        <f t="shared" si="279"/>
        <v>57.943069243645844</v>
      </c>
      <c r="P980" s="3">
        <f t="shared" si="280"/>
        <v>57.943069243645844</v>
      </c>
      <c r="Q980" s="3">
        <f t="shared" si="281"/>
        <v>-89.924051256635153</v>
      </c>
      <c r="R980">
        <f t="shared" si="282"/>
        <v>90.075948743364847</v>
      </c>
      <c r="S980">
        <f t="shared" si="283"/>
        <v>3.4815376805661047E-2</v>
      </c>
      <c r="T980">
        <f t="shared" si="266"/>
        <v>57.943069243645844</v>
      </c>
    </row>
    <row r="981" spans="1:20" x14ac:dyDescent="0.25">
      <c r="A981">
        <f t="shared" si="267"/>
        <v>219.58271957248562</v>
      </c>
      <c r="B981">
        <f t="shared" si="284"/>
        <v>34.94767523752256</v>
      </c>
      <c r="C981" t="str">
        <f t="shared" si="268"/>
        <v>1.04604695847987-786.150895397538i</v>
      </c>
      <c r="D981" t="str">
        <f t="shared" si="269"/>
        <v>3.47812499197513-455.409409628326i</v>
      </c>
      <c r="E981" t="str">
        <f t="shared" si="270"/>
        <v>162.469500855921+0.0260846261822932i</v>
      </c>
      <c r="F981" t="str">
        <f t="shared" si="271"/>
        <v>2.42492492417662-4273.73542699191i</v>
      </c>
      <c r="G981" t="str">
        <f t="shared" si="272"/>
        <v>0.999999999691414-0.0000175666175603781i</v>
      </c>
      <c r="H981" t="str">
        <f t="shared" si="273"/>
        <v>1129.43650000724+5.06346840316337i</v>
      </c>
      <c r="I981" t="str">
        <f t="shared" si="274"/>
        <v>68.7733934116351-13616.8874428865i</v>
      </c>
      <c r="K981" t="str">
        <f t="shared" si="275"/>
        <v>0.0106245537644783-0.000068711740019228i</v>
      </c>
      <c r="L981" t="str">
        <f t="shared" si="276"/>
        <v>0.0000444444444444444-1.64289048542946i</v>
      </c>
      <c r="M981" t="e">
        <f t="shared" si="277"/>
        <v>#DIV/0!</v>
      </c>
      <c r="N981">
        <f t="shared" si="278"/>
        <v>90.076237323996779</v>
      </c>
      <c r="O981">
        <f t="shared" si="279"/>
        <v>57.910125957167857</v>
      </c>
      <c r="P981" s="3">
        <f t="shared" si="280"/>
        <v>57.910125957167857</v>
      </c>
      <c r="Q981" s="3">
        <f t="shared" si="281"/>
        <v>-89.923762676003221</v>
      </c>
      <c r="R981">
        <f t="shared" si="282"/>
        <v>90.076237323996779</v>
      </c>
      <c r="S981">
        <f t="shared" si="283"/>
        <v>3.4947675237522562E-2</v>
      </c>
      <c r="T981">
        <f t="shared" si="266"/>
        <v>57.910125957167857</v>
      </c>
    </row>
    <row r="982" spans="1:20" x14ac:dyDescent="0.25">
      <c r="A982">
        <f t="shared" si="267"/>
        <v>220.41713390686104</v>
      </c>
      <c r="B982">
        <f t="shared" si="284"/>
        <v>35.080476403425145</v>
      </c>
      <c r="C982" t="str">
        <f t="shared" si="268"/>
        <v>1.04604668170501-783.174874861748i</v>
      </c>
      <c r="D982" t="str">
        <f t="shared" si="269"/>
        <v>3.47812499191403-453.685406356297i</v>
      </c>
      <c r="E982" t="str">
        <f t="shared" si="270"/>
        <v>162.469500581022+0.0261837517009516i</v>
      </c>
      <c r="F982" t="str">
        <f t="shared" si="271"/>
        <v>2.42492492417093-4257.55671181139i</v>
      </c>
      <c r="G982" t="str">
        <f t="shared" si="272"/>
        <v>0.999999999689064-0.0000176333707070661i</v>
      </c>
      <c r="H982" t="str">
        <f t="shared" si="273"/>
        <v>1129.43668835539+5.08270970154332i</v>
      </c>
      <c r="I982" t="str">
        <f t="shared" si="274"/>
        <v>68.7733961273528-13565.3411545788i</v>
      </c>
      <c r="K982" t="str">
        <f t="shared" si="275"/>
        <v>0.0106245503667891-0.0000689728224817959i</v>
      </c>
      <c r="L982" t="str">
        <f t="shared" si="276"/>
        <v>0.0000444444444444444-1.63667113511601i</v>
      </c>
      <c r="M982" t="e">
        <f t="shared" si="277"/>
        <v>#DIV/0!</v>
      </c>
      <c r="N982">
        <f t="shared" si="278"/>
        <v>90.076527000953675</v>
      </c>
      <c r="O982">
        <f t="shared" si="279"/>
        <v>57.877182674804772</v>
      </c>
      <c r="P982" s="3">
        <f t="shared" si="280"/>
        <v>57.877182674804772</v>
      </c>
      <c r="Q982" s="3">
        <f t="shared" si="281"/>
        <v>-89.923472999046325</v>
      </c>
      <c r="R982">
        <f t="shared" si="282"/>
        <v>90.076527000953675</v>
      </c>
      <c r="S982">
        <f t="shared" si="283"/>
        <v>3.5080476403425147E-2</v>
      </c>
      <c r="T982">
        <f t="shared" si="266"/>
        <v>57.877182674804772</v>
      </c>
    </row>
    <row r="983" spans="1:20" x14ac:dyDescent="0.25">
      <c r="A983">
        <f t="shared" si="267"/>
        <v>221.25471901570711</v>
      </c>
      <c r="B983">
        <f t="shared" si="284"/>
        <v>35.213782213758158</v>
      </c>
      <c r="C983" t="str">
        <f t="shared" si="268"/>
        <v>1.04604640282291-780.21012055943i</v>
      </c>
      <c r="D983" t="str">
        <f t="shared" si="269"/>
        <v>3.47812499185246-451.96792950115i</v>
      </c>
      <c r="E983" t="str">
        <f t="shared" si="270"/>
        <v>162.46950030403+0.0262832539416619i</v>
      </c>
      <c r="F983" t="str">
        <f t="shared" si="271"/>
        <v>2.42492492416519-4241.43924301353i</v>
      </c>
      <c r="G983" t="str">
        <f t="shared" si="272"/>
        <v>0.999999999686697-0.000017700377515711i</v>
      </c>
      <c r="H983" t="str">
        <f t="shared" si="273"/>
        <v>1129.43687813775+5.10202411821248i</v>
      </c>
      <c r="I983" t="str">
        <f t="shared" si="274"/>
        <v>68.7733988637485-13513.9900082584i</v>
      </c>
      <c r="K983" t="str">
        <f t="shared" si="275"/>
        <v>0.0106245469432306-0.0000692348968042705i</v>
      </c>
      <c r="L983" t="str">
        <f t="shared" si="276"/>
        <v>0.0000444444444444444-1.63047532886632i</v>
      </c>
      <c r="M983" t="e">
        <f t="shared" si="277"/>
        <v>#DIV/0!</v>
      </c>
      <c r="N983">
        <f t="shared" si="278"/>
        <v>90.076817778398407</v>
      </c>
      <c r="O983">
        <f t="shared" si="279"/>
        <v>57.84423939658771</v>
      </c>
      <c r="P983" s="3">
        <f t="shared" si="280"/>
        <v>57.84423939658771</v>
      </c>
      <c r="Q983" s="3">
        <f t="shared" si="281"/>
        <v>-89.923182221601593</v>
      </c>
      <c r="R983">
        <f t="shared" si="282"/>
        <v>90.076817778398407</v>
      </c>
      <c r="S983">
        <f t="shared" si="283"/>
        <v>3.5213782213758156E-2</v>
      </c>
      <c r="T983">
        <f t="shared" si="266"/>
        <v>57.84423939658771</v>
      </c>
    </row>
    <row r="984" spans="1:20" x14ac:dyDescent="0.25">
      <c r="A984">
        <f t="shared" si="267"/>
        <v>222.09548694796678</v>
      </c>
      <c r="B984">
        <f t="shared" si="284"/>
        <v>35.347594586170437</v>
      </c>
      <c r="C984" t="str">
        <f t="shared" si="268"/>
        <v>1.04604612181748-777.256589841608i</v>
      </c>
      <c r="D984" t="str">
        <f t="shared" si="269"/>
        <v>3.47812499179042-450.256954356406i</v>
      </c>
      <c r="E984" t="str">
        <f t="shared" si="270"/>
        <v>162.469500024929+0.0263831343364766i</v>
      </c>
      <c r="F984" t="str">
        <f t="shared" si="271"/>
        <v>2.4249249241594-4225.38278874313i</v>
      </c>
      <c r="G984" t="str">
        <f t="shared" si="272"/>
        <v>0.999999999684311-0.0000177676389502283i</v>
      </c>
      <c r="H984" t="str">
        <f t="shared" si="273"/>
        <v>1129.43706936523+5.12141193103583i</v>
      </c>
      <c r="I984" t="str">
        <f t="shared" si="274"/>
        <v>68.7734016209792-13462.8332652216i</v>
      </c>
      <c r="K984" t="str">
        <f t="shared" si="275"/>
        <v>0.0106245434936059-0.0000694979667528198i</v>
      </c>
      <c r="L984" t="str">
        <f t="shared" si="276"/>
        <v>0.0000444444444444444-1.62430297755163i</v>
      </c>
      <c r="M984" t="e">
        <f t="shared" si="277"/>
        <v>#DIV/0!</v>
      </c>
      <c r="N984">
        <f t="shared" si="278"/>
        <v>90.077109660509564</v>
      </c>
      <c r="O984">
        <f t="shared" si="279"/>
        <v>57.811296122548342</v>
      </c>
      <c r="P984" s="3">
        <f t="shared" si="280"/>
        <v>57.811296122548342</v>
      </c>
      <c r="Q984" s="3">
        <f t="shared" si="281"/>
        <v>-89.922890339490436</v>
      </c>
      <c r="R984">
        <f t="shared" si="282"/>
        <v>90.077109660509564</v>
      </c>
      <c r="S984">
        <f t="shared" si="283"/>
        <v>3.5347594586170435E-2</v>
      </c>
      <c r="T984">
        <f t="shared" si="266"/>
        <v>57.811296122548342</v>
      </c>
    </row>
    <row r="985" spans="1:20" x14ac:dyDescent="0.25">
      <c r="A985">
        <f t="shared" si="267"/>
        <v>222.93944979836905</v>
      </c>
      <c r="B985">
        <f t="shared" si="284"/>
        <v>35.481915445597885</v>
      </c>
      <c r="C985" t="str">
        <f t="shared" si="268"/>
        <v>1.04604583867244-774.314240220741i</v>
      </c>
      <c r="D985" t="str">
        <f t="shared" si="269"/>
        <v>3.47812499172791-448.552456309113i</v>
      </c>
      <c r="E985" t="str">
        <f t="shared" si="270"/>
        <v>162.469499743704+0.0264833943228971i</v>
      </c>
      <c r="F985" t="str">
        <f t="shared" si="271"/>
        <v>2.42492492415357-4209.38711802272i</v>
      </c>
      <c r="G985" t="str">
        <f t="shared" si="272"/>
        <v>0.999999999681907-0.0000178351559781963i</v>
      </c>
      <c r="H985" t="str">
        <f t="shared" si="273"/>
        <v>1129.43726204886+5.14087341893462i</v>
      </c>
      <c r="I985" t="str">
        <f t="shared" si="274"/>
        <v>68.773404399206-13411.8701895619i</v>
      </c>
      <c r="K985" t="str">
        <f t="shared" si="275"/>
        <v>0.0106245400177164-0.0000697620361078898i</v>
      </c>
      <c r="L985" t="str">
        <f t="shared" si="276"/>
        <v>0.0000444444444444444-1.61815399238058i</v>
      </c>
      <c r="M985" t="e">
        <f t="shared" si="277"/>
        <v>#DIV/0!</v>
      </c>
      <c r="N985">
        <f t="shared" si="278"/>
        <v>90.077402651481535</v>
      </c>
      <c r="O985">
        <f t="shared" si="279"/>
        <v>57.778352852718378</v>
      </c>
      <c r="P985" s="3">
        <f t="shared" si="280"/>
        <v>57.778352852718378</v>
      </c>
      <c r="Q985" s="3">
        <f t="shared" si="281"/>
        <v>-89.922597348518465</v>
      </c>
      <c r="R985">
        <f t="shared" si="282"/>
        <v>90.077402651481535</v>
      </c>
      <c r="S985">
        <f t="shared" si="283"/>
        <v>3.5481915445597888E-2</v>
      </c>
      <c r="T985">
        <f t="shared" si="266"/>
        <v>57.778352852718378</v>
      </c>
    </row>
    <row r="986" spans="1:20" x14ac:dyDescent="0.25">
      <c r="A986">
        <f t="shared" si="267"/>
        <v>223.78661970760282</v>
      </c>
      <c r="B986">
        <f t="shared" si="284"/>
        <v>35.616746724291154</v>
      </c>
      <c r="C986" t="str">
        <f t="shared" si="268"/>
        <v>1.04604555337171-771.383029370151i</v>
      </c>
      <c r="D986" t="str">
        <f t="shared" si="269"/>
        <v>3.47812499166492-446.854410839493i</v>
      </c>
      <c r="E986" t="str">
        <f t="shared" si="270"/>
        <v>162.469499460337+0.0265840353439119i</v>
      </c>
      <c r="F986" t="str">
        <f t="shared" si="271"/>
        <v>2.4249249241477-4193.45200074918i</v>
      </c>
      <c r="G986" t="str">
        <f t="shared" si="272"/>
        <v>0.999999999679485-0.00001790292957087i</v>
      </c>
      <c r="H986" t="str">
        <f t="shared" si="273"/>
        <v>1129.43745619969+5.16040886188971i</v>
      </c>
      <c r="I986" t="str">
        <f t="shared" si="274"/>
        <v>68.7734071985848-13361.1000481577i</v>
      </c>
      <c r="K986" t="str">
        <f t="shared" si="275"/>
        <v>0.0106245365153624-0.0000700271086642582i</v>
      </c>
      <c r="L986" t="str">
        <f t="shared" si="276"/>
        <v>0.0000444444444444444-1.61202828489797i</v>
      </c>
      <c r="M986" t="e">
        <f t="shared" si="277"/>
        <v>#DIV/0!</v>
      </c>
      <c r="N986">
        <f t="shared" si="278"/>
        <v>90.077696755524713</v>
      </c>
      <c r="O986">
        <f t="shared" si="279"/>
        <v>57.745409587129963</v>
      </c>
      <c r="P986" s="3">
        <f t="shared" si="280"/>
        <v>57.745409587129963</v>
      </c>
      <c r="Q986" s="3">
        <f t="shared" si="281"/>
        <v>-89.922303244475287</v>
      </c>
      <c r="R986">
        <f t="shared" si="282"/>
        <v>90.077696755524713</v>
      </c>
      <c r="S986">
        <f t="shared" si="283"/>
        <v>3.5616746724291153E-2</v>
      </c>
      <c r="T986">
        <f t="shared" si="266"/>
        <v>57.745409587129963</v>
      </c>
    </row>
    <row r="987" spans="1:20" x14ac:dyDescent="0.25">
      <c r="A987">
        <f t="shared" si="267"/>
        <v>224.63700886249174</v>
      </c>
      <c r="B987">
        <f t="shared" si="284"/>
        <v>35.752090361843464</v>
      </c>
      <c r="C987" t="str">
        <f t="shared" si="268"/>
        <v>1.04604526589876-768.462915123378i</v>
      </c>
      <c r="D987" t="str">
        <f t="shared" si="269"/>
        <v>3.47812499160145-445.162793520593i</v>
      </c>
      <c r="E987" t="str">
        <f t="shared" si="270"/>
        <v>162.469499174813+0.0266850588479854i</v>
      </c>
      <c r="F987" t="str">
        <f t="shared" si="271"/>
        <v>2.42492492414178-4177.57720769053i</v>
      </c>
      <c r="G987" t="str">
        <f t="shared" si="272"/>
        <v>0.999999999677045-0.0000179709607031955i</v>
      </c>
      <c r="H987" t="str">
        <f t="shared" si="273"/>
        <v>1129.43765182892+5.18001854094662i</v>
      </c>
      <c r="I987" t="str">
        <f t="shared" si="274"/>
        <v>68.7734100192802-13310.522110664i</v>
      </c>
      <c r="K987" t="str">
        <f t="shared" si="275"/>
        <v>0.0106245329863422-0.0000702931882310893i</v>
      </c>
      <c r="L987" t="str">
        <f t="shared" si="276"/>
        <v>0.0000444444444444444-1.60592576698343i</v>
      </c>
      <c r="M987" t="e">
        <f t="shared" si="277"/>
        <v>#DIV/0!</v>
      </c>
      <c r="N987">
        <f t="shared" si="278"/>
        <v>90.077991976865349</v>
      </c>
      <c r="O987">
        <f t="shared" si="279"/>
        <v>57.712466325815292</v>
      </c>
      <c r="P987" s="3">
        <f t="shared" si="280"/>
        <v>57.712466325815292</v>
      </c>
      <c r="Q987" s="3">
        <f t="shared" si="281"/>
        <v>-89.922008023134651</v>
      </c>
      <c r="R987">
        <f t="shared" si="282"/>
        <v>90.077991976865349</v>
      </c>
      <c r="S987">
        <f t="shared" si="283"/>
        <v>3.5752090361843465E-2</v>
      </c>
      <c r="T987">
        <f t="shared" si="266"/>
        <v>57.712466325815292</v>
      </c>
    </row>
    <row r="988" spans="1:20" x14ac:dyDescent="0.25">
      <c r="A988">
        <f t="shared" si="267"/>
        <v>225.49062949616925</v>
      </c>
      <c r="B988">
        <f t="shared" si="284"/>
        <v>35.887948305218472</v>
      </c>
      <c r="C988" t="str">
        <f t="shared" si="268"/>
        <v>1.04604497623695-765.553855473601i</v>
      </c>
      <c r="D988" t="str">
        <f t="shared" si="269"/>
        <v>3.47812499153751-443.477580017931i</v>
      </c>
      <c r="E988" t="str">
        <f t="shared" si="270"/>
        <v>162.469498887116+0.026786466289073i</v>
      </c>
      <c r="F988" t="str">
        <f t="shared" si="271"/>
        <v>2.42492492413582-4161.76251048253i</v>
      </c>
      <c r="G988" t="str">
        <f t="shared" si="272"/>
        <v>0.999999999674585-0.0000180392503538233i</v>
      </c>
      <c r="H988" t="str">
        <f t="shared" si="273"/>
        <v>1129.43784894782+5.19970273821874i</v>
      </c>
      <c r="I988" t="str">
        <f t="shared" si="274"/>
        <v>68.7734128614542-13260.1356495002i</v>
      </c>
      <c r="K988" t="str">
        <f t="shared" si="275"/>
        <v>0.0106245294304528-0.000070560278631988i</v>
      </c>
      <c r="L988" t="str">
        <f t="shared" si="276"/>
        <v>0.0000444444444444444-1.5998463508502i</v>
      </c>
      <c r="M988" t="e">
        <f t="shared" si="277"/>
        <v>#DIV/0!</v>
      </c>
      <c r="N988">
        <f t="shared" si="278"/>
        <v>90.078288319745823</v>
      </c>
      <c r="O988">
        <f t="shared" si="279"/>
        <v>57.679523068806951</v>
      </c>
      <c r="P988" s="3">
        <f t="shared" si="280"/>
        <v>57.679523068806951</v>
      </c>
      <c r="Q988" s="3">
        <f t="shared" si="281"/>
        <v>-89.921711680254177</v>
      </c>
      <c r="R988">
        <f t="shared" si="282"/>
        <v>90.078288319745823</v>
      </c>
      <c r="S988">
        <f t="shared" si="283"/>
        <v>3.5887948305218471E-2</v>
      </c>
      <c r="T988">
        <f t="shared" si="266"/>
        <v>57.679523068806951</v>
      </c>
    </row>
    <row r="989" spans="1:20" x14ac:dyDescent="0.25">
      <c r="A989">
        <f t="shared" si="267"/>
        <v>226.34749388825469</v>
      </c>
      <c r="B989">
        <f t="shared" si="284"/>
        <v>36.024322508778305</v>
      </c>
      <c r="C989" t="str">
        <f t="shared" si="268"/>
        <v>1.04604468436984-762.655808573018i</v>
      </c>
      <c r="D989" t="str">
        <f t="shared" si="269"/>
        <v>3.47812499147306-441.798746089141i</v>
      </c>
      <c r="E989" t="str">
        <f t="shared" si="270"/>
        <v>162.469498597228+0.0268882591267117i</v>
      </c>
      <c r="F989" t="str">
        <f t="shared" si="271"/>
        <v>2.42492492412981-4146.00768162542i</v>
      </c>
      <c r="G989" t="str">
        <f t="shared" si="272"/>
        <v>0.999999999672108-0.000018107799505123i</v>
      </c>
      <c r="H989" t="str">
        <f t="shared" si="273"/>
        <v>1129.4380475677+5.21946173689154i</v>
      </c>
      <c r="I989" t="str">
        <f t="shared" si="274"/>
        <v>68.7734157252676-13209.9399398398i</v>
      </c>
      <c r="K989" t="str">
        <f t="shared" si="275"/>
        <v>0.0106245258474898-0.0000708283837050537i</v>
      </c>
      <c r="L989" t="str">
        <f t="shared" si="276"/>
        <v>0.0000444444444444444-1.59378994904383i</v>
      </c>
      <c r="M989" t="e">
        <f t="shared" si="277"/>
        <v>#DIV/0!</v>
      </c>
      <c r="N989">
        <f t="shared" si="278"/>
        <v>90.07858578842449</v>
      </c>
      <c r="O989">
        <f t="shared" si="279"/>
        <v>57.646579816137695</v>
      </c>
      <c r="P989" s="3">
        <f t="shared" si="280"/>
        <v>57.646579816137695</v>
      </c>
      <c r="Q989" s="3">
        <f t="shared" si="281"/>
        <v>-89.92141421157551</v>
      </c>
      <c r="R989">
        <f t="shared" si="282"/>
        <v>90.07858578842449</v>
      </c>
      <c r="S989">
        <f t="shared" si="283"/>
        <v>3.6024322508778302E-2</v>
      </c>
      <c r="T989">
        <f t="shared" si="266"/>
        <v>57.646579816137695</v>
      </c>
    </row>
    <row r="990" spans="1:20" x14ac:dyDescent="0.25">
      <c r="A990">
        <f t="shared" si="267"/>
        <v>227.20761436503008</v>
      </c>
      <c r="B990">
        <f t="shared" si="284"/>
        <v>36.161214934311666</v>
      </c>
      <c r="C990" t="str">
        <f t="shared" si="268"/>
        <v>1.04604439028047-759.768732732267i</v>
      </c>
      <c r="D990" t="str">
        <f t="shared" si="269"/>
        <v>3.47812499140814-440.126267583639i</v>
      </c>
      <c r="E990" t="str">
        <f t="shared" si="270"/>
        <v>162.469498305135+0.0269904388259252i</v>
      </c>
      <c r="F990" t="str">
        <f t="shared" si="271"/>
        <v>2.42492492412376-4130.31249448075i</v>
      </c>
      <c r="G990" t="str">
        <f t="shared" si="272"/>
        <v>0.999999999669611-0.000018176609143197i</v>
      </c>
      <c r="H990" t="str">
        <f t="shared" si="273"/>
        <v>1129.4382477+5.23929582122702i</v>
      </c>
      <c r="I990" t="str">
        <f t="shared" si="274"/>
        <v>68.7734186108869-13159.9342596008i</v>
      </c>
      <c r="K990" t="str">
        <f t="shared" si="275"/>
        <v>0.010624522237247-0.0000710975073029355i</v>
      </c>
      <c r="L990" t="str">
        <f t="shared" si="276"/>
        <v>0.0000444444444444444-1.58775647444096i</v>
      </c>
      <c r="M990" t="e">
        <f t="shared" si="277"/>
        <v>#DIV/0!</v>
      </c>
      <c r="N990">
        <f t="shared" si="278"/>
        <v>90.078884387175918</v>
      </c>
      <c r="O990">
        <f t="shared" si="279"/>
        <v>57.613636567840743</v>
      </c>
      <c r="P990" s="3">
        <f t="shared" si="280"/>
        <v>57.613636567840743</v>
      </c>
      <c r="Q990" s="3">
        <f t="shared" si="281"/>
        <v>-89.921115612824082</v>
      </c>
      <c r="R990">
        <f t="shared" si="282"/>
        <v>90.078884387175918</v>
      </c>
      <c r="S990">
        <f t="shared" si="283"/>
        <v>3.6161214934311667E-2</v>
      </c>
      <c r="T990">
        <f t="shared" si="266"/>
        <v>57.613636567840743</v>
      </c>
    </row>
    <row r="991" spans="1:20" x14ac:dyDescent="0.25">
      <c r="A991">
        <f t="shared" si="267"/>
        <v>228.07100329961719</v>
      </c>
      <c r="B991">
        <f t="shared" si="284"/>
        <v>36.298627551062047</v>
      </c>
      <c r="C991" t="str">
        <f t="shared" si="268"/>
        <v>1.04604409395203-756.892586419766i</v>
      </c>
      <c r="D991" t="str">
        <f t="shared" si="269"/>
        <v>3.47812499134272-438.460120442256i</v>
      </c>
      <c r="E991" t="str">
        <f t="shared" si="270"/>
        <v>162.469498010816+0.0270930068573872i</v>
      </c>
      <c r="F991" t="str">
        <f t="shared" si="271"/>
        <v>2.42492492411766-4114.67672326796i</v>
      </c>
      <c r="G991" t="str">
        <f t="shared" si="272"/>
        <v>0.999999999667095-0.0000182456802578953i</v>
      </c>
      <c r="H991" t="str">
        <f t="shared" si="273"/>
        <v>1129.43844935625+5.2592052765676i</v>
      </c>
      <c r="I991" t="str">
        <f t="shared" si="274"/>
        <v>68.7734215184792-13110.1178894349i</v>
      </c>
      <c r="K991" t="str">
        <f t="shared" si="275"/>
        <v>0.0106245185995167-0.0000713676532928882i</v>
      </c>
      <c r="L991" t="str">
        <f t="shared" si="276"/>
        <v>0.0000444444444444444-1.58174584024801i</v>
      </c>
      <c r="M991" t="e">
        <f t="shared" si="277"/>
        <v>#DIV/0!</v>
      </c>
      <c r="N991">
        <f t="shared" si="278"/>
        <v>90.079184120290847</v>
      </c>
      <c r="O991">
        <f t="shared" si="279"/>
        <v>57.58069332394907</v>
      </c>
      <c r="P991" s="3">
        <f t="shared" si="280"/>
        <v>57.58069332394907</v>
      </c>
      <c r="Q991" s="3">
        <f t="shared" si="281"/>
        <v>-89.920815879709153</v>
      </c>
      <c r="R991">
        <f t="shared" si="282"/>
        <v>90.079184120290847</v>
      </c>
      <c r="S991">
        <f t="shared" si="283"/>
        <v>3.629862755106205E-2</v>
      </c>
      <c r="T991">
        <f t="shared" si="266"/>
        <v>57.58069332394907</v>
      </c>
    </row>
    <row r="992" spans="1:20" x14ac:dyDescent="0.25">
      <c r="A992">
        <f t="shared" si="267"/>
        <v>228.93767311215575</v>
      </c>
      <c r="B992">
        <f t="shared" si="284"/>
        <v>36.436562335756086</v>
      </c>
      <c r="C992" t="str">
        <f t="shared" si="268"/>
        <v>1.0460437953674-754.027328261206i</v>
      </c>
      <c r="D992" t="str">
        <f t="shared" si="269"/>
        <v>3.4781249912768-436.800280696907i</v>
      </c>
      <c r="E992" t="str">
        <f t="shared" si="270"/>
        <v>162.469497714258+0.0271959646972851i</v>
      </c>
      <c r="F992" t="str">
        <f t="shared" si="271"/>
        <v>2.4249249241115-4099.10014306121i</v>
      </c>
      <c r="G992" t="str">
        <f t="shared" si="272"/>
        <v>0.99999999966456-0.0000183150138428289i</v>
      </c>
      <c r="H992" t="str">
        <f t="shared" si="273"/>
        <v>1129.43865254803+5.2791903893399i</v>
      </c>
      <c r="I992" t="str">
        <f t="shared" si="274"/>
        <v>68.773424448209-13060.4901127165i</v>
      </c>
      <c r="K992" t="str">
        <f t="shared" si="275"/>
        <v>0.0106245149340897-0.0000716388255568241i</v>
      </c>
      <c r="L992" t="str">
        <f t="shared" si="276"/>
        <v>0.0000444444444444444-1.57575796000001i</v>
      </c>
      <c r="M992" t="e">
        <f t="shared" si="277"/>
        <v>#DIV/0!</v>
      </c>
      <c r="N992">
        <f t="shared" si="278"/>
        <v>90.079484992076303</v>
      </c>
      <c r="O992">
        <f t="shared" si="279"/>
        <v>57.547750084496471</v>
      </c>
      <c r="P992" s="3">
        <f t="shared" si="280"/>
        <v>57.547750084496471</v>
      </c>
      <c r="Q992" s="3">
        <f t="shared" si="281"/>
        <v>-89.920515007923697</v>
      </c>
      <c r="R992">
        <f t="shared" si="282"/>
        <v>90.079484992076303</v>
      </c>
      <c r="S992">
        <f t="shared" si="283"/>
        <v>3.6436562335756088E-2</v>
      </c>
      <c r="T992">
        <f t="shared" si="266"/>
        <v>57.547750084496471</v>
      </c>
    </row>
    <row r="993" spans="1:20" x14ac:dyDescent="0.25">
      <c r="A993">
        <f t="shared" si="267"/>
        <v>229.80763626998191</v>
      </c>
      <c r="B993">
        <f t="shared" si="284"/>
        <v>36.575021272631957</v>
      </c>
      <c r="C993" t="str">
        <f t="shared" si="268"/>
        <v>1.04604349450945-751.172917038867i</v>
      </c>
      <c r="D993" t="str">
        <f t="shared" si="269"/>
        <v>3.47812499121038-435.146724470241i</v>
      </c>
      <c r="E993" t="str">
        <f t="shared" si="270"/>
        <v>162.469497415441+0.0272993138274941i</v>
      </c>
      <c r="F993" t="str">
        <f t="shared" si="271"/>
        <v>2.42492492410532-4083.58252978621i</v>
      </c>
      <c r="G993" t="str">
        <f t="shared" si="272"/>
        <v>0.999999999662006-0.0000183846108953847i</v>
      </c>
      <c r="H993" t="str">
        <f t="shared" si="273"/>
        <v>1129.43885728707+5.29925144705952i</v>
      </c>
      <c r="I993" t="str">
        <f t="shared" si="274"/>
        <v>68.7734274002481-13011.050215534i</v>
      </c>
      <c r="K993" t="str">
        <f t="shared" si="275"/>
        <v>0.010624511240755-0.000071911027991372i</v>
      </c>
      <c r="L993" t="str">
        <f t="shared" si="276"/>
        <v>0.0000444444444444444-1.56979274755929i</v>
      </c>
      <c r="M993" t="e">
        <f t="shared" si="277"/>
        <v>#DIV/0!</v>
      </c>
      <c r="N993">
        <f t="shared" si="278"/>
        <v>90.079787006855653</v>
      </c>
      <c r="O993">
        <f t="shared" si="279"/>
        <v>57.514806849516511</v>
      </c>
      <c r="P993" s="3">
        <f t="shared" si="280"/>
        <v>57.514806849516511</v>
      </c>
      <c r="Q993" s="3">
        <f t="shared" si="281"/>
        <v>-89.920212993144347</v>
      </c>
      <c r="R993">
        <f t="shared" si="282"/>
        <v>90.079787006855653</v>
      </c>
      <c r="S993">
        <f t="shared" si="283"/>
        <v>3.6575021272631958E-2</v>
      </c>
      <c r="T993">
        <f t="shared" si="266"/>
        <v>57.514806849516511</v>
      </c>
    </row>
    <row r="994" spans="1:20" x14ac:dyDescent="0.25">
      <c r="A994">
        <f t="shared" si="267"/>
        <v>230.68090528780786</v>
      </c>
      <c r="B994">
        <f t="shared" si="284"/>
        <v>36.714006353467958</v>
      </c>
      <c r="C994" t="str">
        <f t="shared" si="268"/>
        <v>1.04604319136086-748.329311691102i</v>
      </c>
      <c r="D994" t="str">
        <f t="shared" si="269"/>
        <v>3.47812499114345-433.499427975295i</v>
      </c>
      <c r="E994" t="str">
        <f t="shared" si="270"/>
        <v>162.46949711435+0.0274030557354764i</v>
      </c>
      <c r="F994" t="str">
        <f t="shared" si="271"/>
        <v>2.42492492409907-4068.12366021684i</v>
      </c>
      <c r="G994" t="str">
        <f t="shared" si="272"/>
        <v>0.999999999659432-0.0000184544724167396i</v>
      </c>
      <c r="H994" t="str">
        <f t="shared" si="273"/>
        <v>1129.43906358512+5.31938873833448i</v>
      </c>
      <c r="I994" t="str">
        <f t="shared" si="274"/>
        <v>68.7734303747634-12961.7974866772i</v>
      </c>
      <c r="K994" t="str">
        <f t="shared" si="275"/>
        <v>0.0106245075193003-0.0000721842645079308i</v>
      </c>
      <c r="L994" t="str">
        <f t="shared" si="276"/>
        <v>0.0000444444444444444-1.56385011711426i</v>
      </c>
      <c r="M994" t="e">
        <f t="shared" si="277"/>
        <v>#DIV/0!</v>
      </c>
      <c r="N994">
        <f t="shared" si="278"/>
        <v>90.080090168968567</v>
      </c>
      <c r="O994">
        <f t="shared" si="279"/>
        <v>57.481863619043445</v>
      </c>
      <c r="P994" s="3">
        <f t="shared" si="280"/>
        <v>57.481863619043445</v>
      </c>
      <c r="Q994" s="3">
        <f t="shared" si="281"/>
        <v>-89.919909831031433</v>
      </c>
      <c r="R994">
        <f t="shared" si="282"/>
        <v>90.080090168968567</v>
      </c>
      <c r="S994">
        <f t="shared" si="283"/>
        <v>3.6714006353467957E-2</v>
      </c>
      <c r="T994">
        <f t="shared" si="266"/>
        <v>57.481863619043445</v>
      </c>
    </row>
    <row r="995" spans="1:20" x14ac:dyDescent="0.25">
      <c r="A995">
        <f t="shared" si="267"/>
        <v>231.55749272790155</v>
      </c>
      <c r="B995">
        <f t="shared" si="284"/>
        <v>36.853519577611138</v>
      </c>
      <c r="C995" t="str">
        <f t="shared" si="268"/>
        <v>1.04604288590414-745.496471311676i</v>
      </c>
      <c r="D995" t="str">
        <f t="shared" si="269"/>
        <v>3.47812499107601-431.858367515156i</v>
      </c>
      <c r="E995" t="str">
        <f t="shared" si="270"/>
        <v>162.469496810966+0.0275071919143797i</v>
      </c>
      <c r="F995" t="str">
        <f t="shared" si="271"/>
        <v>2.42492492409278-4052.72331197209i</v>
      </c>
      <c r="G995" t="str">
        <f t="shared" si="272"/>
        <v>0.999999999656839-0.0000185245994118752i</v>
      </c>
      <c r="H995" t="str">
        <f t="shared" si="273"/>
        <v>1129.43927145407+5.33960255287008i</v>
      </c>
      <c r="I995" t="str">
        <f t="shared" si="274"/>
        <v>68.773433371929-12912.7312176296i</v>
      </c>
      <c r="K995" t="str">
        <f t="shared" si="275"/>
        <v>0.0106245037695114-0.0000724585390327261i</v>
      </c>
      <c r="L995" t="str">
        <f t="shared" si="276"/>
        <v>0.0000444444444444444-1.55792998317818i</v>
      </c>
      <c r="M995" t="e">
        <f t="shared" si="277"/>
        <v>#DIV/0!</v>
      </c>
      <c r="N995">
        <f t="shared" si="278"/>
        <v>90.080394482771254</v>
      </c>
      <c r="O995">
        <f t="shared" si="279"/>
        <v>57.448920393111365</v>
      </c>
      <c r="P995" s="3">
        <f t="shared" si="280"/>
        <v>57.448920393111365</v>
      </c>
      <c r="Q995" s="3">
        <f t="shared" si="281"/>
        <v>-89.919605517228746</v>
      </c>
      <c r="R995">
        <f t="shared" si="282"/>
        <v>90.080394482771254</v>
      </c>
      <c r="S995">
        <f t="shared" si="283"/>
        <v>3.6853519577611141E-2</v>
      </c>
      <c r="T995">
        <f t="shared" si="266"/>
        <v>57.448920393111365</v>
      </c>
    </row>
    <row r="996" spans="1:20" x14ac:dyDescent="0.25">
      <c r="A996">
        <f t="shared" si="267"/>
        <v>232.43741120026755</v>
      </c>
      <c r="B996">
        <f t="shared" si="284"/>
        <v>36.993562952006059</v>
      </c>
      <c r="C996" t="str">
        <f t="shared" si="268"/>
        <v>1.04604257812176-742.674355149253i</v>
      </c>
      <c r="D996" t="str">
        <f t="shared" si="269"/>
        <v>3.47812499100805-430.22351948262i</v>
      </c>
      <c r="E996" t="str">
        <f t="shared" si="270"/>
        <v>162.469496505274+0.0276117238630171i</v>
      </c>
      <c r="F996" t="str">
        <f t="shared" si="271"/>
        <v>2.42492492408645-4037.38126351279i</v>
      </c>
      <c r="G996" t="str">
        <f t="shared" si="272"/>
        <v>0.999999999654226-0.0000185949928895917i</v>
      </c>
      <c r="H996" t="str">
        <f t="shared" si="273"/>
        <v>1129.43948090587+5.35989318147226i</v>
      </c>
      <c r="I996" t="str">
        <f t="shared" si="274"/>
        <v>68.7734363919149-12863.8507025561i</v>
      </c>
      <c r="K996" t="str">
        <f t="shared" si="275"/>
        <v>0.0106244999911727-0.0000727338555068643i</v>
      </c>
      <c r="L996" t="str">
        <f t="shared" si="276"/>
        <v>0.0000444444444444444-1.55203226058794i</v>
      </c>
      <c r="M996" t="e">
        <f t="shared" si="277"/>
        <v>#DIV/0!</v>
      </c>
      <c r="N996">
        <f t="shared" si="278"/>
        <v>90.08069995263638</v>
      </c>
      <c r="O996">
        <f t="shared" si="279"/>
        <v>57.415977171755152</v>
      </c>
      <c r="P996" s="3">
        <f t="shared" si="280"/>
        <v>57.415977171755152</v>
      </c>
      <c r="Q996" s="3">
        <f t="shared" si="281"/>
        <v>-89.91930004736362</v>
      </c>
      <c r="R996">
        <f t="shared" si="282"/>
        <v>90.08069995263638</v>
      </c>
      <c r="S996">
        <f t="shared" si="283"/>
        <v>3.6993562952006058E-2</v>
      </c>
      <c r="T996">
        <f t="shared" si="266"/>
        <v>57.415977171755152</v>
      </c>
    </row>
    <row r="997" spans="1:20" x14ac:dyDescent="0.25">
      <c r="A997">
        <f t="shared" si="267"/>
        <v>233.32067336282856</v>
      </c>
      <c r="B997">
        <f t="shared" si="284"/>
        <v>37.13413849122368</v>
      </c>
      <c r="C997" t="str">
        <f t="shared" si="268"/>
        <v>1.04604226799605-739.862922606723i</v>
      </c>
      <c r="D997" t="str">
        <f t="shared" si="269"/>
        <v>3.47812499093959-428.594860359849i</v>
      </c>
      <c r="E997" t="str">
        <f t="shared" si="270"/>
        <v>162.469496197253+0.0277166530859204i</v>
      </c>
      <c r="F997" t="str">
        <f t="shared" si="271"/>
        <v>2.42492492408006-4022.09729413841i</v>
      </c>
      <c r="G997" t="str">
        <f t="shared" si="272"/>
        <v>0.999999999651593-0.0000186656538625231i</v>
      </c>
      <c r="H997" t="str">
        <f t="shared" si="273"/>
        <v>1129.43969195258+5.38026091605256i</v>
      </c>
      <c r="I997" t="str">
        <f t="shared" si="274"/>
        <v>68.7734394348958-12815.1552382943i</v>
      </c>
      <c r="K997" t="str">
        <f t="shared" si="275"/>
        <v>0.0106244961840668-0.0000730102178863906i</v>
      </c>
      <c r="L997" t="str">
        <f t="shared" si="276"/>
        <v>0.0000444444444444444-1.54615686450283i</v>
      </c>
      <c r="M997" t="e">
        <f t="shared" si="277"/>
        <v>#DIV/0!</v>
      </c>
      <c r="N997">
        <f t="shared" si="278"/>
        <v>90.081006582953236</v>
      </c>
      <c r="O997">
        <f t="shared" si="279"/>
        <v>57.383033955009381</v>
      </c>
      <c r="P997" s="3">
        <f t="shared" si="280"/>
        <v>57.383033955009381</v>
      </c>
      <c r="Q997" s="3">
        <f t="shared" si="281"/>
        <v>-89.918993417046764</v>
      </c>
      <c r="R997">
        <f t="shared" si="282"/>
        <v>90.081006582953236</v>
      </c>
      <c r="S997">
        <f t="shared" si="283"/>
        <v>3.7134138491223684E-2</v>
      </c>
      <c r="T997">
        <f t="shared" si="266"/>
        <v>57.383033955009381</v>
      </c>
    </row>
    <row r="998" spans="1:20" x14ac:dyDescent="0.25">
      <c r="A998">
        <f t="shared" si="267"/>
        <v>234.20729192160729</v>
      </c>
      <c r="B998">
        <f t="shared" si="284"/>
        <v>37.275248217490329</v>
      </c>
      <c r="C998" t="str">
        <f t="shared" si="268"/>
        <v>1.04604195550912-737.062133240689i</v>
      </c>
      <c r="D998" t="str">
        <f t="shared" si="269"/>
        <v>3.47812499087061-426.972366718034i</v>
      </c>
      <c r="E998" t="str">
        <f t="shared" si="270"/>
        <v>162.469495886888+0.0278219810933367i</v>
      </c>
      <c r="F998" t="str">
        <f t="shared" si="271"/>
        <v>2.42492492407363-4006.87118398394i</v>
      </c>
      <c r="G998" t="str">
        <f t="shared" si="272"/>
        <v>0.99999999964894-0.0000187365833471509i</v>
      </c>
      <c r="H998" t="str">
        <f t="shared" si="273"/>
        <v>1129.43990460636+5.40070604963194i</v>
      </c>
      <c r="I998" t="str">
        <f t="shared" si="274"/>
        <v>68.7734425010479-12766.6441243437i</v>
      </c>
      <c r="K998" t="str">
        <f t="shared" si="275"/>
        <v>0.0106244923479746-0.0000732876301423447i</v>
      </c>
      <c r="L998" t="str">
        <f t="shared" si="276"/>
        <v>0.0000444444444444444-1.5403037104033i</v>
      </c>
      <c r="M998" t="e">
        <f t="shared" si="277"/>
        <v>#DIV/0!</v>
      </c>
      <c r="N998">
        <f t="shared" si="278"/>
        <v>90.081314378127715</v>
      </c>
      <c r="O998">
        <f t="shared" si="279"/>
        <v>57.350090742909202</v>
      </c>
      <c r="P998" s="3">
        <f t="shared" si="280"/>
        <v>57.350090742909202</v>
      </c>
      <c r="Q998" s="3">
        <f t="shared" si="281"/>
        <v>-89.918685621872285</v>
      </c>
      <c r="R998">
        <f t="shared" si="282"/>
        <v>90.081314378127715</v>
      </c>
      <c r="S998">
        <f t="shared" si="283"/>
        <v>3.7275248217490328E-2</v>
      </c>
      <c r="T998">
        <f t="shared" si="266"/>
        <v>57.350090742909202</v>
      </c>
    </row>
    <row r="999" spans="1:20" x14ac:dyDescent="0.25">
      <c r="A999">
        <f t="shared" si="267"/>
        <v>235.09727963090941</v>
      </c>
      <c r="B999">
        <f t="shared" si="284"/>
        <v>37.416894160716794</v>
      </c>
      <c r="C999" t="str">
        <f t="shared" si="268"/>
        <v>1.04604164064299-734.271946760867i</v>
      </c>
      <c r="D999" t="str">
        <f t="shared" si="269"/>
        <v>3.47812499080109-425.356015217059i</v>
      </c>
      <c r="E999" t="str">
        <f t="shared" si="270"/>
        <v>162.469495574161+0.0279277094012451i</v>
      </c>
      <c r="F999" t="str">
        <f t="shared" si="271"/>
        <v>2.42492492406716-3991.70271401664i</v>
      </c>
      <c r="G999" t="str">
        <f t="shared" si="272"/>
        <v>0.999999999646267-0.0000188077823638199i</v>
      </c>
      <c r="H999" t="str">
        <f t="shared" si="273"/>
        <v>1129.44011887941+5.42122887634485i</v>
      </c>
      <c r="I999" t="str">
        <f t="shared" si="274"/>
        <v>68.7734455905453-12718.3166628552i</v>
      </c>
      <c r="K999" t="str">
        <f t="shared" si="275"/>
        <v>0.0106244884826756-0.0000735660962608175i</v>
      </c>
      <c r="L999" t="str">
        <f t="shared" si="276"/>
        <v>0.0000444444444444444-1.53447271408976i</v>
      </c>
      <c r="M999" t="e">
        <f t="shared" si="277"/>
        <v>#DIV/0!</v>
      </c>
      <c r="N999">
        <f t="shared" si="278"/>
        <v>90.081623342582404</v>
      </c>
      <c r="O999">
        <f t="shared" si="279"/>
        <v>57.317147535490108</v>
      </c>
      <c r="P999" s="3">
        <f t="shared" si="280"/>
        <v>57.317147535490108</v>
      </c>
      <c r="Q999" s="3">
        <f t="shared" si="281"/>
        <v>-89.918376657417596</v>
      </c>
      <c r="R999">
        <f t="shared" si="282"/>
        <v>90.081623342582404</v>
      </c>
      <c r="S999">
        <f t="shared" si="283"/>
        <v>3.7416894160716793E-2</v>
      </c>
      <c r="T999">
        <f t="shared" si="266"/>
        <v>57.317147535490108</v>
      </c>
    </row>
    <row r="1000" spans="1:20" x14ac:dyDescent="0.25">
      <c r="A1000">
        <f t="shared" si="267"/>
        <v>235.99064929350689</v>
      </c>
      <c r="B1000">
        <f t="shared" si="284"/>
        <v>37.559078358527522</v>
      </c>
      <c r="C1000" t="str">
        <f t="shared" si="268"/>
        <v>1.04604132337963-731.492323029473i</v>
      </c>
      <c r="D1000" t="str">
        <f t="shared" si="269"/>
        <v>3.47812499073104-423.745782605164i</v>
      </c>
      <c r="E1000" t="str">
        <f t="shared" si="270"/>
        <v>162.469495259052+0.0280338395314287i</v>
      </c>
      <c r="F1000" t="str">
        <f t="shared" si="271"/>
        <v>2.42492492406062-3976.59166603298i</v>
      </c>
      <c r="G1000" t="str">
        <f t="shared" si="272"/>
        <v>0.999999999643574-0.0000188792519367515i</v>
      </c>
      <c r="H1000" t="str">
        <f t="shared" si="273"/>
        <v>1129.44033478409+5.44182969144386i</v>
      </c>
      <c r="I1000" t="str">
        <f t="shared" si="274"/>
        <v>68.7734487035665-12670.1721586224i</v>
      </c>
      <c r="K1000" t="str">
        <f t="shared" si="275"/>
        <v>0.0106244845879474-0.0000738456202430077i</v>
      </c>
      <c r="L1000" t="str">
        <f t="shared" si="276"/>
        <v>0.0000444444444444444-1.52866379168137i</v>
      </c>
      <c r="M1000" t="e">
        <f t="shared" si="277"/>
        <v>#DIV/0!</v>
      </c>
      <c r="N1000">
        <f t="shared" si="278"/>
        <v>90.081933480756632</v>
      </c>
      <c r="O1000">
        <f t="shared" si="279"/>
        <v>57.284204332787574</v>
      </c>
      <c r="P1000" s="3">
        <f t="shared" si="280"/>
        <v>57.284204332787574</v>
      </c>
      <c r="Q1000" s="3">
        <f t="shared" si="281"/>
        <v>-89.918066519243368</v>
      </c>
      <c r="R1000">
        <f t="shared" si="282"/>
        <v>90.081933480756632</v>
      </c>
      <c r="S1000">
        <f t="shared" si="283"/>
        <v>3.7559078358527523E-2</v>
      </c>
      <c r="T1000">
        <f t="shared" si="266"/>
        <v>57.284204332787574</v>
      </c>
    </row>
    <row r="1001" spans="1:20" x14ac:dyDescent="0.25">
      <c r="A1001">
        <f t="shared" si="267"/>
        <v>236.88741376082226</v>
      </c>
      <c r="B1001">
        <f t="shared" si="284"/>
        <v>37.70180285628993</v>
      </c>
      <c r="C1001" t="str">
        <f t="shared" si="268"/>
        <v>1.0460410037007-728.723222060695i</v>
      </c>
      <c r="D1001" t="str">
        <f t="shared" si="269"/>
        <v>3.47812499066047-422.141645718615i</v>
      </c>
      <c r="E1001" t="str">
        <f t="shared" si="270"/>
        <v>162.469494941545+0.028140373011419i</v>
      </c>
      <c r="F1001" t="str">
        <f t="shared" si="271"/>
        <v>2.42492492405404-3961.53782265549i</v>
      </c>
      <c r="G1001" t="str">
        <f t="shared" si="272"/>
        <v>0.99999999964086-0.0000189509930940597i</v>
      </c>
      <c r="H1001" t="str">
        <f t="shared" si="273"/>
        <v>1129.44055233282+5.46250879130371i</v>
      </c>
      <c r="I1001" t="str">
        <f t="shared" si="274"/>
        <v>68.7734518402917-12622.2099190704i</v>
      </c>
      <c r="K1001" t="str">
        <f t="shared" si="275"/>
        <v>0.0106244806635659-0.0000741262061052783i</v>
      </c>
      <c r="L1001" t="str">
        <f t="shared" si="276"/>
        <v>0.0000444444444444444-1.52287685961483i</v>
      </c>
      <c r="M1001" t="e">
        <f t="shared" si="277"/>
        <v>#DIV/0!</v>
      </c>
      <c r="N1001">
        <f t="shared" si="278"/>
        <v>90.082244797106654</v>
      </c>
      <c r="O1001">
        <f t="shared" si="279"/>
        <v>57.251261134837613</v>
      </c>
      <c r="P1001" s="3">
        <f t="shared" si="280"/>
        <v>57.251261134837613</v>
      </c>
      <c r="Q1001" s="3">
        <f t="shared" si="281"/>
        <v>-89.917755202893346</v>
      </c>
      <c r="R1001">
        <f t="shared" si="282"/>
        <v>90.082244797106654</v>
      </c>
      <c r="S1001">
        <f t="shared" si="283"/>
        <v>3.7701802856289927E-2</v>
      </c>
      <c r="T1001">
        <f t="shared" si="266"/>
        <v>57.251261134837613</v>
      </c>
    </row>
    <row r="1002" spans="1:20" x14ac:dyDescent="0.25">
      <c r="A1002">
        <f t="shared" si="267"/>
        <v>237.78758593311341</v>
      </c>
      <c r="B1002">
        <f t="shared" si="284"/>
        <v>37.845069707143836</v>
      </c>
      <c r="C1002" t="str">
        <f t="shared" si="268"/>
        <v>1.04604068158782-725.964604020072i</v>
      </c>
      <c r="D1002" t="str">
        <f t="shared" si="269"/>
        <v>3.47812499058936-420.543581481362i</v>
      </c>
      <c r="E1002" t="str">
        <f t="shared" si="270"/>
        <v>162.46949462162+0.0282473113745866i</v>
      </c>
      <c r="F1002" t="str">
        <f t="shared" si="271"/>
        <v>2.42492492404741-3946.54096732956i</v>
      </c>
      <c r="G1002" t="str">
        <f t="shared" si="272"/>
        <v>0.999999999638125-0.0000190230068677652i</v>
      </c>
      <c r="H1002" t="str">
        <f t="shared" si="273"/>
        <v>1129.44077153812+5.48326647342553i</v>
      </c>
      <c r="I1002" t="str">
        <f t="shared" si="274"/>
        <v>68.7734550009013-12574.4292542464i</v>
      </c>
      <c r="K1002" t="str">
        <f t="shared" si="275"/>
        <v>0.0106244767093053-0.0000744078578792144i</v>
      </c>
      <c r="L1002" t="str">
        <f t="shared" si="276"/>
        <v>0.0000444444444444444-1.51711183464319i</v>
      </c>
      <c r="M1002" t="e">
        <f t="shared" si="277"/>
        <v>#DIV/0!</v>
      </c>
      <c r="N1002">
        <f t="shared" si="278"/>
        <v>90.082557296105449</v>
      </c>
      <c r="O1002">
        <f t="shared" si="279"/>
        <v>57.218317941676247</v>
      </c>
      <c r="P1002" s="3">
        <f t="shared" si="280"/>
        <v>57.218317941676247</v>
      </c>
      <c r="Q1002" s="3">
        <f t="shared" si="281"/>
        <v>-89.917442703894551</v>
      </c>
      <c r="R1002">
        <f t="shared" si="282"/>
        <v>90.082557296105449</v>
      </c>
      <c r="S1002">
        <f t="shared" si="283"/>
        <v>3.7845069707143839E-2</v>
      </c>
      <c r="T1002">
        <f t="shared" si="266"/>
        <v>57.218317941676247</v>
      </c>
    </row>
    <row r="1003" spans="1:20" x14ac:dyDescent="0.25">
      <c r="A1003">
        <f t="shared" si="267"/>
        <v>238.69117875965924</v>
      </c>
      <c r="B1003">
        <f t="shared" si="284"/>
        <v>37.988880972030984</v>
      </c>
      <c r="C1003" t="str">
        <f t="shared" si="268"/>
        <v>1.04604035702249-723.216429223979i</v>
      </c>
      <c r="D1003" t="str">
        <f t="shared" si="269"/>
        <v>3.47812499051769-418.951566904715i</v>
      </c>
      <c r="E1003" t="str">
        <f t="shared" si="270"/>
        <v>162.469494299261+0.028354656160122i</v>
      </c>
      <c r="F1003" t="str">
        <f t="shared" si="271"/>
        <v>2.42492492404073-3931.60088432039i</v>
      </c>
      <c r="G1003" t="str">
        <f t="shared" si="272"/>
        <v>0.99999999963537-0.00001909529429381i</v>
      </c>
      <c r="H1003" t="str">
        <f t="shared" si="273"/>
        <v>1129.44099241259+5.50410303644104i</v>
      </c>
      <c r="I1003" t="str">
        <f t="shared" si="274"/>
        <v>68.7734581855754-12526.8294768091i</v>
      </c>
      <c r="K1003" t="str">
        <f t="shared" si="275"/>
        <v>0.0106244727249383-0.0000746905796116808i</v>
      </c>
      <c r="L1003" t="str">
        <f t="shared" si="276"/>
        <v>0.0000444444444444444-1.51136863383462i</v>
      </c>
      <c r="M1003" t="e">
        <f t="shared" si="277"/>
        <v>#DIV/0!</v>
      </c>
      <c r="N1003">
        <f t="shared" si="278"/>
        <v>90.082870982243122</v>
      </c>
      <c r="O1003">
        <f t="shared" si="279"/>
        <v>57.185374753340184</v>
      </c>
      <c r="P1003" s="3">
        <f t="shared" si="280"/>
        <v>57.185374753340184</v>
      </c>
      <c r="Q1003" s="3">
        <f t="shared" si="281"/>
        <v>-89.917129017756878</v>
      </c>
      <c r="R1003">
        <f t="shared" si="282"/>
        <v>90.082870982243122</v>
      </c>
      <c r="S1003">
        <f t="shared" si="283"/>
        <v>3.7988880972030986E-2</v>
      </c>
      <c r="T1003">
        <f t="shared" si="266"/>
        <v>57.185374753340184</v>
      </c>
    </row>
    <row r="1004" spans="1:20" x14ac:dyDescent="0.25">
      <c r="A1004">
        <f t="shared" si="267"/>
        <v>239.59820523894595</v>
      </c>
      <c r="B1004">
        <f t="shared" si="284"/>
        <v>38.133238719724702</v>
      </c>
      <c r="C1004" t="str">
        <f t="shared" si="268"/>
        <v>1.04604002998605-720.478658138985i</v>
      </c>
      <c r="D1004" t="str">
        <f t="shared" si="269"/>
        <v>3.47812499044549-417.36557908701i</v>
      </c>
      <c r="E1004" t="str">
        <f t="shared" si="270"/>
        <v>162.469493974448+0.0284624089130821i</v>
      </c>
      <c r="F1004" t="str">
        <f t="shared" si="271"/>
        <v>2.42492492403399-3916.71735870987i</v>
      </c>
      <c r="G1004" t="str">
        <f t="shared" si="272"/>
        <v>0.999999999632593-0.0000191678564120733i</v>
      </c>
      <c r="H1004" t="str">
        <f t="shared" si="273"/>
        <v>1129.44121496895+5.52501878011722i</v>
      </c>
      <c r="I1004" t="str">
        <f t="shared" si="274"/>
        <v>68.7734613944986-12479.40990202i</v>
      </c>
      <c r="K1004" t="str">
        <f t="shared" si="275"/>
        <v>0.0106244687102356-0.000074974375364879i</v>
      </c>
      <c r="L1004" t="str">
        <f t="shared" si="276"/>
        <v>0.0000444444444444444-1.50564717457125i</v>
      </c>
      <c r="M1004" t="e">
        <f t="shared" si="277"/>
        <v>#DIV/0!</v>
      </c>
      <c r="N1004">
        <f t="shared" si="278"/>
        <v>90.083185860026688</v>
      </c>
      <c r="O1004">
        <f t="shared" si="279"/>
        <v>57.15243156986601</v>
      </c>
      <c r="P1004" s="3">
        <f t="shared" si="280"/>
        <v>57.15243156986601</v>
      </c>
      <c r="Q1004" s="3">
        <f t="shared" si="281"/>
        <v>-89.916814139973312</v>
      </c>
      <c r="R1004">
        <f t="shared" si="282"/>
        <v>90.083185860026688</v>
      </c>
      <c r="S1004">
        <f t="shared" si="283"/>
        <v>3.8133238719724703E-2</v>
      </c>
      <c r="T1004">
        <f t="shared" ref="T1004:T1067" si="285">P1004</f>
        <v>57.15243156986601</v>
      </c>
    </row>
    <row r="1005" spans="1:20" x14ac:dyDescent="0.25">
      <c r="A1005">
        <f t="shared" ref="A1005:A1068" si="286">2*PI()*B1005</f>
        <v>240.50867841885392</v>
      </c>
      <c r="B1005">
        <f t="shared" si="284"/>
        <v>38.278145026859654</v>
      </c>
      <c r="C1005" t="str">
        <f t="shared" ref="C1005:C1068" si="287">IMPRODUCT(D1005,E1005,$C$40,,K1005,$C$41)</f>
        <v>1.04603970045963-717.751251381323i</v>
      </c>
      <c r="D1005" t="str">
        <f t="shared" ref="D1005:D1068" si="288">IMDIV(IMPRODUCT($C$37,$C$38,COMPLEX(1,A1005/$C$38)),IMSUM(-1*A1005*A1005/$C$39,COMPLEX(0,1*A1005)))</f>
        <v>3.47812499037274-415.785595213281i</v>
      </c>
      <c r="E1005" t="str">
        <f t="shared" ref="E1005:E1068" si="289">IMDIV(IMPRODUCT(IMSUM(F1005,G1005),$C$29,H1005),IMSUM(1,I1005))</f>
        <v>162.46949364716+0.0285705711844046i</v>
      </c>
      <c r="F1005" t="str">
        <f t="shared" ref="F1005:F1068" si="290">IMDIV(IMPRODUCT($C$14,$C$15,COMPLEX(1,A1005/$C$15)),IMSUM(-1*A1005*A1005/$C$16,COMPLEX(0,A1005)))</f>
        <v>2.42492492402721-3901.8901763935i</v>
      </c>
      <c r="G1005" t="str">
        <f t="shared" ref="G1005:G1068" si="291">IMDIV(1,COMPLEX(1,A1005*$C$9*$C$10))</f>
        <v>0.999999999629796-0.0000192406942663853i</v>
      </c>
      <c r="H1005" t="str">
        <f t="shared" ref="H1005:H1068" si="292">IMDIV($C$3,IMSUM(K1005,COMPLEX(0,$C$28*A1005)))</f>
        <v>1129.44143922002+5.54601400536031i</v>
      </c>
      <c r="I1005" t="str">
        <f t="shared" ref="I1005:I1068" si="293">IMPRODUCT(F1005,$C$29,H1005,$C$31)</f>
        <v>68.7734646278563-12432.1698477328i</v>
      </c>
      <c r="K1005" t="str">
        <f t="shared" ref="K1005:K1068" si="294">IF($C$26&lt;=0,IMDIV(1,IMSUM(IMDIV(1,L1005),1/$C$18)),IMDIV(1,IMSUM(IMDIV(1,L1005),1/$C$18,IMDIV(1,M1005))))</f>
        <v>0.0106244646649662-0.0000752592492164049i</v>
      </c>
      <c r="L1005" t="str">
        <f t="shared" ref="L1005:L1068" si="295">IMSUM($C$21/$C$22,IMDIV(1,COMPLEX(0,$C$20*$C$22*A1005)))</f>
        <v>0.0000444444444444444-1.49994737454797i</v>
      </c>
      <c r="M1005" t="e">
        <f t="shared" ref="M1005:M1068" si="296">IMSUM($C$25/$C$26,IMDIV(1,COMPLEX(0,$C$24*$C$26*A1005)))</f>
        <v>#DIV/0!</v>
      </c>
      <c r="N1005">
        <f t="shared" ref="N1005:N1068" si="297">ABS(R1005)</f>
        <v>90.083501933980244</v>
      </c>
      <c r="O1005">
        <f t="shared" ref="O1005:O1068" si="298">ABS(P1005)</f>
        <v>57.119488391290588</v>
      </c>
      <c r="P1005" s="3">
        <f t="shared" ref="P1005:P1068" si="299">20*LOG10(IMABS(C1005))</f>
        <v>57.119488391290588</v>
      </c>
      <c r="Q1005" s="3">
        <f t="shared" ref="Q1005:Q1068" si="300">IMARGUMENT(C1005)*180/PI()</f>
        <v>-89.916498066019756</v>
      </c>
      <c r="R1005">
        <f t="shared" ref="R1005:R1068" si="301">IF(Q1005&lt;0,Q1005+180,Q1005-180)</f>
        <v>90.083501933980244</v>
      </c>
      <c r="S1005">
        <f t="shared" ref="S1005:S1068" si="302">B1005/1000</f>
        <v>3.8278145026859653E-2</v>
      </c>
      <c r="T1005">
        <f t="shared" si="285"/>
        <v>57.119488391290588</v>
      </c>
    </row>
    <row r="1006" spans="1:20" x14ac:dyDescent="0.25">
      <c r="A1006">
        <f t="shared" si="286"/>
        <v>241.42261139684558</v>
      </c>
      <c r="B1006">
        <f t="shared" ref="B1006:B1069" si="303">B1005*(1+B$42)</f>
        <v>38.423601977961724</v>
      </c>
      <c r="C1006" t="str">
        <f t="shared" si="287"/>
        <v>1.04603936842429-715.034169716353i</v>
      </c>
      <c r="D1006" t="str">
        <f t="shared" si="288"/>
        <v>3.47812499029943-414.211592554927i</v>
      </c>
      <c r="E1006" t="str">
        <f t="shared" si="289"/>
        <v>162.469493317383+0.0286791445309079i</v>
      </c>
      <c r="F1006" t="str">
        <f t="shared" si="290"/>
        <v>2.42492492402037-3887.11912407727i</v>
      </c>
      <c r="G1006" t="str">
        <f t="shared" si="291"/>
        <v>0.999999999626977-0.0000193138089045431i</v>
      </c>
      <c r="H1006" t="str">
        <f t="shared" si="292"/>
        <v>1129.4416651787+5.56708901422014i</v>
      </c>
      <c r="I1006" t="str">
        <f t="shared" si="293"/>
        <v>68.7734678858337-12385.1086343832i</v>
      </c>
      <c r="K1006" t="str">
        <f t="shared" si="294"/>
        <v>0.0106244605888975-0.0000755452052593078i</v>
      </c>
      <c r="L1006" t="str">
        <f t="shared" si="295"/>
        <v>0.0000444444444444444-1.49426915177123i</v>
      </c>
      <c r="M1006" t="e">
        <f t="shared" si="296"/>
        <v>#DIV/0!</v>
      </c>
      <c r="N1006">
        <f t="shared" si="297"/>
        <v>90.083819208645068</v>
      </c>
      <c r="O1006">
        <f t="shared" si="298"/>
        <v>57.086545217651512</v>
      </c>
      <c r="P1006" s="3">
        <f t="shared" si="299"/>
        <v>57.086545217651512</v>
      </c>
      <c r="Q1006" s="3">
        <f t="shared" si="300"/>
        <v>-89.916180791354932</v>
      </c>
      <c r="R1006">
        <f t="shared" si="301"/>
        <v>90.083819208645068</v>
      </c>
      <c r="S1006">
        <f t="shared" si="302"/>
        <v>3.8423601977961727E-2</v>
      </c>
      <c r="T1006">
        <f t="shared" si="285"/>
        <v>57.086545217651512</v>
      </c>
    </row>
    <row r="1007" spans="1:20" x14ac:dyDescent="0.25">
      <c r="A1007">
        <f t="shared" si="286"/>
        <v>242.34001732015361</v>
      </c>
      <c r="B1007">
        <f t="shared" si="303"/>
        <v>38.569611665477979</v>
      </c>
      <c r="C1007" t="str">
        <f t="shared" si="287"/>
        <v>1.04603903386096-712.327374057927i</v>
      </c>
      <c r="D1007" t="str">
        <f t="shared" si="288"/>
        <v>3.47812499022556-412.643548469394i</v>
      </c>
      <c r="E1007" t="str">
        <f t="shared" si="289"/>
        <v>162.469492985094+0.028788130515355i</v>
      </c>
      <c r="F1007" t="str">
        <f t="shared" si="290"/>
        <v>2.42492492401348-3872.40398927464i</v>
      </c>
      <c r="G1007" t="str">
        <f t="shared" si="291"/>
        <v>0.999999999624136-0.0000193872013783254i</v>
      </c>
      <c r="H1007" t="str">
        <f t="shared" si="292"/>
        <v>1129.44189285798+5.58824410989454i</v>
      </c>
      <c r="I1007" t="str">
        <f t="shared" si="293"/>
        <v>68.7734711686176-12338.2255849799i</v>
      </c>
      <c r="K1007" t="str">
        <f t="shared" si="294"/>
        <v>0.010624456481795-0.0000758322476021468i</v>
      </c>
      <c r="L1007" t="str">
        <f t="shared" si="295"/>
        <v>0.0000444444444444444-1.48861242455791i</v>
      </c>
      <c r="M1007" t="e">
        <f t="shared" si="296"/>
        <v>#DIV/0!</v>
      </c>
      <c r="N1007">
        <f t="shared" si="297"/>
        <v>90.084137688579617</v>
      </c>
      <c r="O1007">
        <f t="shared" si="298"/>
        <v>57.053602048986136</v>
      </c>
      <c r="P1007" s="3">
        <f t="shared" si="299"/>
        <v>57.053602048986136</v>
      </c>
      <c r="Q1007" s="3">
        <f t="shared" si="300"/>
        <v>-89.915862311420383</v>
      </c>
      <c r="R1007">
        <f t="shared" si="301"/>
        <v>90.084137688579617</v>
      </c>
      <c r="S1007">
        <f t="shared" si="302"/>
        <v>3.8569611665477982E-2</v>
      </c>
      <c r="T1007">
        <f t="shared" si="285"/>
        <v>57.053602048986136</v>
      </c>
    </row>
    <row r="1008" spans="1:20" x14ac:dyDescent="0.25">
      <c r="A1008">
        <f t="shared" si="286"/>
        <v>243.26090938597019</v>
      </c>
      <c r="B1008">
        <f t="shared" si="303"/>
        <v>38.716176189806795</v>
      </c>
      <c r="C1008" t="str">
        <f t="shared" si="287"/>
        <v>1.04603869675048-709.630825467893i</v>
      </c>
      <c r="D1008" t="str">
        <f t="shared" si="288"/>
        <v>3.47812499015114-411.08144039984i</v>
      </c>
      <c r="E1008" t="str">
        <f t="shared" si="289"/>
        <v>162.469492650276+0.0288975307064471i</v>
      </c>
      <c r="F1008" t="str">
        <f t="shared" si="290"/>
        <v>2.42492492400655-3857.74456030347i</v>
      </c>
      <c r="G1008" t="str">
        <f t="shared" si="291"/>
        <v>0.999999999621275-0.0000194608727435073i</v>
      </c>
      <c r="H1008" t="str">
        <f t="shared" si="292"/>
        <v>1129.44212227096+5.60947959673371i</v>
      </c>
      <c r="I1008" t="str">
        <f t="shared" si="293"/>
        <v>68.7734744763963-12291.5200250944i</v>
      </c>
      <c r="K1008" t="str">
        <f t="shared" si="294"/>
        <v>0.0106244523434225-0.000076120380369051i</v>
      </c>
      <c r="L1008" t="str">
        <f t="shared" si="295"/>
        <v>0.0000444444444444444-1.48297711153409i</v>
      </c>
      <c r="M1008" t="e">
        <f t="shared" si="296"/>
        <v>#DIV/0!</v>
      </c>
      <c r="N1008">
        <f t="shared" si="297"/>
        <v>90.084457378359659</v>
      </c>
      <c r="O1008">
        <f t="shared" si="298"/>
        <v>57.020658885332494</v>
      </c>
      <c r="P1008" s="3">
        <f t="shared" si="299"/>
        <v>57.020658885332494</v>
      </c>
      <c r="Q1008" s="3">
        <f t="shared" si="300"/>
        <v>-89.915542621640341</v>
      </c>
      <c r="R1008">
        <f t="shared" si="301"/>
        <v>90.084457378359659</v>
      </c>
      <c r="S1008">
        <f t="shared" si="302"/>
        <v>3.8716176189806793E-2</v>
      </c>
      <c r="T1008">
        <f t="shared" si="285"/>
        <v>57.020658885332494</v>
      </c>
    </row>
    <row r="1009" spans="1:20" x14ac:dyDescent="0.25">
      <c r="A1009">
        <f t="shared" si="286"/>
        <v>244.18530084163689</v>
      </c>
      <c r="B1009">
        <f t="shared" si="303"/>
        <v>38.863297659328062</v>
      </c>
      <c r="C1009" t="str">
        <f t="shared" si="287"/>
        <v>1.04603835707326-706.944485155479i</v>
      </c>
      <c r="D1009" t="str">
        <f t="shared" si="288"/>
        <v>3.47812499007614-409.525245874816i</v>
      </c>
      <c r="E1009" t="str">
        <f t="shared" si="289"/>
        <v>162.469492312909+0.0290073466788583i</v>
      </c>
      <c r="F1009" t="str">
        <f t="shared" si="290"/>
        <v>2.42492492399955-3843.14062628293i</v>
      </c>
      <c r="G1009" t="str">
        <f t="shared" si="291"/>
        <v>0.999999999618391-0.0000195348240598763i</v>
      </c>
      <c r="H1009" t="str">
        <f t="shared" si="292"/>
        <v>1129.44235343086+5.63079578024496i</v>
      </c>
      <c r="I1009" t="str">
        <f t="shared" si="293"/>
        <v>68.7734778093629-12244.9912828518i</v>
      </c>
      <c r="K1009" t="str">
        <f t="shared" si="294"/>
        <v>0.0106244481735418-0.0000764096076997789i</v>
      </c>
      <c r="L1009" t="str">
        <f t="shared" si="295"/>
        <v>0.0000444444444444444-1.47736313163388i</v>
      </c>
      <c r="M1009" t="e">
        <f t="shared" si="296"/>
        <v>#DIV/0!</v>
      </c>
      <c r="N1009">
        <f t="shared" si="297"/>
        <v>90.084778282578284</v>
      </c>
      <c r="O1009">
        <f t="shared" si="298"/>
        <v>56.987715726728567</v>
      </c>
      <c r="P1009" s="3">
        <f t="shared" si="299"/>
        <v>56.987715726728567</v>
      </c>
      <c r="Q1009" s="3">
        <f t="shared" si="300"/>
        <v>-89.915221717421716</v>
      </c>
      <c r="R1009">
        <f t="shared" si="301"/>
        <v>90.084778282578284</v>
      </c>
      <c r="S1009">
        <f t="shared" si="302"/>
        <v>3.8863297659328062E-2</v>
      </c>
      <c r="T1009">
        <f t="shared" si="285"/>
        <v>56.987715726728567</v>
      </c>
    </row>
    <row r="1010" spans="1:20" x14ac:dyDescent="0.25">
      <c r="A1010">
        <f t="shared" si="286"/>
        <v>245.11320498483514</v>
      </c>
      <c r="B1010">
        <f t="shared" si="303"/>
        <v>39.010978190433512</v>
      </c>
      <c r="C1010" t="str">
        <f t="shared" si="287"/>
        <v>1.04603801480993-704.268314476793i</v>
      </c>
      <c r="D1010" t="str">
        <f t="shared" si="288"/>
        <v>3.47812499000058-407.974942507942i</v>
      </c>
      <c r="E1010" t="str">
        <f t="shared" si="289"/>
        <v>162.469491972974+0.0291175800132502i</v>
      </c>
      <c r="F1010" t="str">
        <f t="shared" si="290"/>
        <v>2.42492492399251-3828.59197713053i</v>
      </c>
      <c r="G1010" t="str">
        <f t="shared" si="291"/>
        <v>0.999999999615485-0.0000196090563912468i</v>
      </c>
      <c r="H1010" t="str">
        <f t="shared" si="292"/>
        <v>1129.44258635098+5.65219296709625i</v>
      </c>
      <c r="I1010" t="str">
        <f t="shared" si="293"/>
        <v>68.7734811677065-12198.6386889204i</v>
      </c>
      <c r="K1010" t="str">
        <f t="shared" si="294"/>
        <v>0.0106244439719132-0.0000766999337497742i</v>
      </c>
      <c r="L1010" t="str">
        <f t="shared" si="295"/>
        <v>0.0000444444444444444-1.4717704040983i</v>
      </c>
      <c r="M1010" t="e">
        <f t="shared" si="296"/>
        <v>#DIV/0!</v>
      </c>
      <c r="N1010">
        <f t="shared" si="297"/>
        <v>90.085100405845964</v>
      </c>
      <c r="O1010">
        <f t="shared" si="298"/>
        <v>56.954772573212971</v>
      </c>
      <c r="P1010" s="3">
        <f t="shared" si="299"/>
        <v>56.954772573212971</v>
      </c>
      <c r="Q1010" s="3">
        <f t="shared" si="300"/>
        <v>-89.914899594154036</v>
      </c>
      <c r="R1010">
        <f t="shared" si="301"/>
        <v>90.085100405845964</v>
      </c>
      <c r="S1010">
        <f t="shared" si="302"/>
        <v>3.9010978190433511E-2</v>
      </c>
      <c r="T1010">
        <f t="shared" si="285"/>
        <v>56.954772573212971</v>
      </c>
    </row>
    <row r="1011" spans="1:20" x14ac:dyDescent="0.25">
      <c r="A1011">
        <f t="shared" si="286"/>
        <v>246.04463516377749</v>
      </c>
      <c r="B1011">
        <f t="shared" si="303"/>
        <v>39.159219907557159</v>
      </c>
      <c r="C1011" t="str">
        <f t="shared" si="287"/>
        <v>1.04603766994073-701.602274934209i</v>
      </c>
      <c r="D1011" t="str">
        <f t="shared" si="288"/>
        <v>3.47812498992445-406.430507997583i</v>
      </c>
      <c r="E1011" t="str">
        <f t="shared" si="289"/>
        <v>162.469491630451+0.0292282322962912i</v>
      </c>
      <c r="F1011" t="str">
        <f t="shared" si="290"/>
        <v>2.42492492398541-3814.09840355908i</v>
      </c>
      <c r="G1011" t="str">
        <f t="shared" si="291"/>
        <v>0.999999999612557-0.0000196835708054759i</v>
      </c>
      <c r="H1011" t="str">
        <f t="shared" si="292"/>
        <v>1129.44282104471+5.67367146512146i</v>
      </c>
      <c r="I1011" t="str">
        <f t="shared" si="293"/>
        <v>68.7734845516217-12152.4615765025i</v>
      </c>
      <c r="K1011" t="str">
        <f t="shared" si="294"/>
        <v>0.0106244397382949-0.000076991362690227i</v>
      </c>
      <c r="L1011" t="str">
        <f t="shared" si="295"/>
        <v>0.0000444444444444444-1.4661988484741i</v>
      </c>
      <c r="M1011" t="e">
        <f t="shared" si="296"/>
        <v>#DIV/0!</v>
      </c>
      <c r="N1011">
        <f t="shared" si="297"/>
        <v>90.085423752790661</v>
      </c>
      <c r="O1011">
        <f t="shared" si="298"/>
        <v>56.92182942482431</v>
      </c>
      <c r="P1011" s="3">
        <f t="shared" si="299"/>
        <v>56.92182942482431</v>
      </c>
      <c r="Q1011" s="3">
        <f t="shared" si="300"/>
        <v>-89.914576247209339</v>
      </c>
      <c r="R1011">
        <f t="shared" si="301"/>
        <v>90.085423752790661</v>
      </c>
      <c r="S1011">
        <f t="shared" si="302"/>
        <v>3.9159219907557156E-2</v>
      </c>
      <c r="T1011">
        <f t="shared" si="285"/>
        <v>56.92182942482431</v>
      </c>
    </row>
    <row r="1012" spans="1:20" x14ac:dyDescent="0.25">
      <c r="A1012">
        <f t="shared" si="286"/>
        <v>246.97960477739986</v>
      </c>
      <c r="B1012">
        <f t="shared" si="303"/>
        <v>39.308024943205879</v>
      </c>
      <c r="C1012" t="str">
        <f t="shared" si="287"/>
        <v>1.04603732244577-698.946328175853i</v>
      </c>
      <c r="D1012" t="str">
        <f t="shared" si="288"/>
        <v>3.47812498984772-404.891920126528i</v>
      </c>
      <c r="E1012" t="str">
        <f t="shared" si="289"/>
        <v>162.469491285322+0.0293393051207043i</v>
      </c>
      <c r="F1012" t="str">
        <f t="shared" si="290"/>
        <v>2.42492492397825-3799.65969707364i</v>
      </c>
      <c r="G1012" t="str">
        <f t="shared" si="291"/>
        <v>0.999999999609607-0.0000197583683744785i</v>
      </c>
      <c r="H1012" t="str">
        <f t="shared" si="292"/>
        <v>1129.44305752558+5.69523158332446i</v>
      </c>
      <c r="I1012" t="str">
        <f t="shared" si="293"/>
        <v>68.7734879613037-12106.459281325i</v>
      </c>
      <c r="K1012" t="str">
        <f t="shared" si="294"/>
        <v>0.0106244354724433-0.0000772838987081335i</v>
      </c>
      <c r="L1012" t="str">
        <f t="shared" si="295"/>
        <v>0.0000444444444444444-1.46064838461257i</v>
      </c>
      <c r="M1012" t="e">
        <f t="shared" si="296"/>
        <v>#DIV/0!</v>
      </c>
      <c r="N1012">
        <f t="shared" si="297"/>
        <v>90.085748328057861</v>
      </c>
      <c r="O1012">
        <f t="shared" si="298"/>
        <v>56.888886281601607</v>
      </c>
      <c r="P1012" s="3">
        <f t="shared" si="299"/>
        <v>56.888886281601607</v>
      </c>
      <c r="Q1012" s="3">
        <f t="shared" si="300"/>
        <v>-89.914251671942139</v>
      </c>
      <c r="R1012">
        <f t="shared" si="301"/>
        <v>90.085748328057861</v>
      </c>
      <c r="S1012">
        <f t="shared" si="302"/>
        <v>3.9308024943205878E-2</v>
      </c>
      <c r="T1012">
        <f t="shared" si="285"/>
        <v>56.888886281601607</v>
      </c>
    </row>
    <row r="1013" spans="1:20" x14ac:dyDescent="0.25">
      <c r="A1013">
        <f t="shared" si="286"/>
        <v>247.91812727555401</v>
      </c>
      <c r="B1013">
        <f t="shared" si="303"/>
        <v>39.457395437990066</v>
      </c>
      <c r="C1013" t="str">
        <f t="shared" si="287"/>
        <v>1.04603697230515-696.300435995039i</v>
      </c>
      <c r="D1013" t="str">
        <f t="shared" si="288"/>
        <v>3.47812498977042-403.359156761678i</v>
      </c>
      <c r="E1013" t="str">
        <f t="shared" si="289"/>
        <v>162.469490937563+0.0294508000852581i</v>
      </c>
      <c r="F1013" t="str">
        <f t="shared" si="290"/>
        <v>2.42492492397104-3785.27564996859i</v>
      </c>
      <c r="G1013" t="str">
        <f t="shared" si="291"/>
        <v>0.999999999606634-0.0000198334501742425i</v>
      </c>
      <c r="H1013" t="str">
        <f t="shared" si="292"/>
        <v>1129.44329580717+5.71687363188331i</v>
      </c>
      <c r="I1013" t="str">
        <f t="shared" si="293"/>
        <v>68.773491396947-12060.6311416293i</v>
      </c>
      <c r="K1013" t="str">
        <f t="shared" si="294"/>
        <v>0.0106244311741132-0.0000775775460063544i</v>
      </c>
      <c r="L1013" t="str">
        <f t="shared" si="295"/>
        <v>0.0000444444444444444-1.45511893266843i</v>
      </c>
      <c r="M1013" t="e">
        <f t="shared" si="296"/>
        <v>#DIV/0!</v>
      </c>
      <c r="N1013">
        <f t="shared" si="297"/>
        <v>90.086074136310671</v>
      </c>
      <c r="O1013">
        <f t="shared" si="298"/>
        <v>56.855943143584184</v>
      </c>
      <c r="P1013" s="3">
        <f t="shared" si="299"/>
        <v>56.855943143584184</v>
      </c>
      <c r="Q1013" s="3">
        <f t="shared" si="300"/>
        <v>-89.913925863689329</v>
      </c>
      <c r="R1013">
        <f t="shared" si="301"/>
        <v>90.086074136310671</v>
      </c>
      <c r="S1013">
        <f t="shared" si="302"/>
        <v>3.9457395437990067E-2</v>
      </c>
      <c r="T1013">
        <f t="shared" si="285"/>
        <v>56.855943143584184</v>
      </c>
    </row>
    <row r="1014" spans="1:20" x14ac:dyDescent="0.25">
      <c r="A1014">
        <f t="shared" si="286"/>
        <v>248.86021615920114</v>
      </c>
      <c r="B1014">
        <f t="shared" si="303"/>
        <v>39.60733354065443</v>
      </c>
      <c r="C1014" t="str">
        <f t="shared" si="287"/>
        <v>1.04603661949877-693.664560329727i</v>
      </c>
      <c r="D1014" t="str">
        <f t="shared" si="288"/>
        <v>3.47812498969253-401.832195853715i</v>
      </c>
      <c r="E1014" t="str">
        <f t="shared" si="289"/>
        <v>162.469490587157+0.0295627187948163i</v>
      </c>
      <c r="F1014" t="str">
        <f t="shared" si="290"/>
        <v>2.42492492396378-3770.94605532457i</v>
      </c>
      <c r="G1014" t="str">
        <f t="shared" si="291"/>
        <v>0.999999999603639-0.000019908817284845i</v>
      </c>
      <c r="H1014" t="str">
        <f t="shared" si="292"/>
        <v>1129.4435359032+5.73859792215517i</v>
      </c>
      <c r="I1014" t="str">
        <f t="shared" si="293"/>
        <v>68.773494858749-12014.9764981623i</v>
      </c>
      <c r="K1014" t="str">
        <f t="shared" si="294"/>
        <v>0.0106244268430573-0.0000778723088036748i</v>
      </c>
      <c r="L1014" t="str">
        <f t="shared" si="295"/>
        <v>0.0000444444444444444-1.44961041309866i</v>
      </c>
      <c r="M1014" t="e">
        <f t="shared" si="296"/>
        <v>#DIV/0!</v>
      </c>
      <c r="N1014">
        <f t="shared" si="297"/>
        <v>90.086401182229849</v>
      </c>
      <c r="O1014">
        <f t="shared" si="298"/>
        <v>56.823000010811782</v>
      </c>
      <c r="P1014" s="3">
        <f t="shared" si="299"/>
        <v>56.823000010811782</v>
      </c>
      <c r="Q1014" s="3">
        <f t="shared" si="300"/>
        <v>-89.913598817770151</v>
      </c>
      <c r="R1014">
        <f t="shared" si="301"/>
        <v>90.086401182229849</v>
      </c>
      <c r="S1014">
        <f t="shared" si="302"/>
        <v>3.9607333540654432E-2</v>
      </c>
      <c r="T1014">
        <f t="shared" si="285"/>
        <v>56.823000010811782</v>
      </c>
    </row>
    <row r="1015" spans="1:20" x14ac:dyDescent="0.25">
      <c r="A1015">
        <f t="shared" si="286"/>
        <v>249.80588498060609</v>
      </c>
      <c r="B1015">
        <f t="shared" si="303"/>
        <v>39.757841408108916</v>
      </c>
      <c r="C1015" t="str">
        <f t="shared" si="287"/>
        <v>1.04603626400617-691.038663261955i</v>
      </c>
      <c r="D1015" t="str">
        <f t="shared" si="288"/>
        <v>3.47812498961404-400.311015436795i</v>
      </c>
      <c r="E1015" t="str">
        <f t="shared" si="289"/>
        <v>162.469490234085+0.0296750628603482i</v>
      </c>
      <c r="F1015" t="str">
        <f t="shared" si="290"/>
        <v>2.42492492395646-3756.67070700555i</v>
      </c>
      <c r="G1015" t="str">
        <f t="shared" si="291"/>
        <v>0.999999999600621-0.0000199844707904671i</v>
      </c>
      <c r="H1015" t="str">
        <f t="shared" si="292"/>
        <v>1129.44377782752+5.76040476668093i</v>
      </c>
      <c r="I1015" t="str">
        <f t="shared" si="293"/>
        <v>68.7734983469124-11969.4946941668i</v>
      </c>
      <c r="K1015" t="str">
        <f t="shared" si="294"/>
        <v>0.0106244224790263-0.000078168191334866i</v>
      </c>
      <c r="L1015" t="str">
        <f t="shared" si="295"/>
        <v>0.0000444444444444444-1.44412274666134i</v>
      </c>
      <c r="M1015" t="e">
        <f t="shared" si="296"/>
        <v>#DIV/0!</v>
      </c>
      <c r="N1015">
        <f t="shared" si="297"/>
        <v>90.086729470513902</v>
      </c>
      <c r="O1015">
        <f t="shared" si="298"/>
        <v>56.790056883324247</v>
      </c>
      <c r="P1015" s="3">
        <f t="shared" si="299"/>
        <v>56.790056883324247</v>
      </c>
      <c r="Q1015" s="3">
        <f t="shared" si="300"/>
        <v>-89.913270529486098</v>
      </c>
      <c r="R1015">
        <f t="shared" si="301"/>
        <v>90.086729470513902</v>
      </c>
      <c r="S1015">
        <f t="shared" si="302"/>
        <v>3.9757841408108917E-2</v>
      </c>
      <c r="T1015">
        <f t="shared" si="285"/>
        <v>56.790056883324247</v>
      </c>
    </row>
    <row r="1016" spans="1:20" x14ac:dyDescent="0.25">
      <c r="A1016">
        <f t="shared" si="286"/>
        <v>250.75514734353243</v>
      </c>
      <c r="B1016">
        <f t="shared" si="303"/>
        <v>39.908921205459734</v>
      </c>
      <c r="C1016" t="str">
        <f t="shared" si="287"/>
        <v>1.04603590580707-688.422707017318i</v>
      </c>
      <c r="D1016" t="str">
        <f t="shared" si="288"/>
        <v>3.47812498953496-398.795593628226i</v>
      </c>
      <c r="E1016" t="str">
        <f t="shared" si="289"/>
        <v>162.469489878325+0.0297878338989303i</v>
      </c>
      <c r="F1016" t="str">
        <f t="shared" si="290"/>
        <v>2.42492492394909-3742.44939965587i</v>
      </c>
      <c r="G1016" t="str">
        <f t="shared" si="291"/>
        <v>0.99999999959758-0.0000200604117794099i</v>
      </c>
      <c r="H1016" t="str">
        <f t="shared" si="292"/>
        <v>1129.444021594+5.78229447918867i</v>
      </c>
      <c r="I1016" t="str">
        <f t="shared" si="293"/>
        <v>68.7735018616335-11924.1850753714i</v>
      </c>
      <c r="K1016" t="str">
        <f t="shared" si="294"/>
        <v>0.0106244180817694-0.0000784651978507417i</v>
      </c>
      <c r="L1016" t="str">
        <f t="shared" si="295"/>
        <v>0.0000444444444444444-1.43865585441457i</v>
      </c>
      <c r="M1016" t="e">
        <f t="shared" si="296"/>
        <v>#DIV/0!</v>
      </c>
      <c r="N1016">
        <f t="shared" si="297"/>
        <v>90.087059005879127</v>
      </c>
      <c r="O1016">
        <f t="shared" si="298"/>
        <v>56.757113761161904</v>
      </c>
      <c r="P1016" s="3">
        <f t="shared" si="299"/>
        <v>56.757113761161904</v>
      </c>
      <c r="Q1016" s="3">
        <f t="shared" si="300"/>
        <v>-89.912940994120873</v>
      </c>
      <c r="R1016">
        <f t="shared" si="301"/>
        <v>90.087059005879127</v>
      </c>
      <c r="S1016">
        <f t="shared" si="302"/>
        <v>3.9908921205459733E-2</v>
      </c>
      <c r="T1016">
        <f t="shared" si="285"/>
        <v>56.757113761161904</v>
      </c>
    </row>
    <row r="1017" spans="1:20" x14ac:dyDescent="0.25">
      <c r="A1017">
        <f t="shared" si="286"/>
        <v>251.70801690343785</v>
      </c>
      <c r="B1017">
        <f t="shared" si="303"/>
        <v>40.060575106040481</v>
      </c>
      <c r="C1017" t="str">
        <f t="shared" si="287"/>
        <v>1.04603554488075-685.816653964387i</v>
      </c>
      <c r="D1017" t="str">
        <f t="shared" si="288"/>
        <v>3.47812498945527-397.285908628155i</v>
      </c>
      <c r="E1017" t="str">
        <f t="shared" si="289"/>
        <v>162.469489519855+0.0299010335338277i</v>
      </c>
      <c r="F1017" t="str">
        <f t="shared" si="290"/>
        <v>2.42492492394166-3728.28192869722i</v>
      </c>
      <c r="G1017" t="str">
        <f t="shared" si="291"/>
        <v>0.999999999594516-0.0000201366413441099i</v>
      </c>
      <c r="H1017" t="str">
        <f t="shared" si="292"/>
        <v>1129.44426721671+5.80426737459957i</v>
      </c>
      <c r="I1017" t="str">
        <f t="shared" si="293"/>
        <v>68.7735054031172-11879.0469899824i</v>
      </c>
      <c r="K1017" t="str">
        <f t="shared" si="294"/>
        <v>0.0106244136510335-0.0000787633326182235i</v>
      </c>
      <c r="L1017" t="str">
        <f t="shared" si="295"/>
        <v>0.0000444444444444444-1.43320965771525i</v>
      </c>
      <c r="M1017" t="e">
        <f t="shared" si="296"/>
        <v>#DIV/0!</v>
      </c>
      <c r="N1017">
        <f t="shared" si="297"/>
        <v>90.087389793059671</v>
      </c>
      <c r="O1017">
        <f t="shared" si="298"/>
        <v>56.724170644365032</v>
      </c>
      <c r="P1017" s="3">
        <f t="shared" si="299"/>
        <v>56.724170644365032</v>
      </c>
      <c r="Q1017" s="3">
        <f t="shared" si="300"/>
        <v>-89.912610206940329</v>
      </c>
      <c r="R1017">
        <f t="shared" si="301"/>
        <v>90.087389793059671</v>
      </c>
      <c r="S1017">
        <f t="shared" si="302"/>
        <v>4.0060575106040483E-2</v>
      </c>
      <c r="T1017">
        <f t="shared" si="285"/>
        <v>56.724170644365032</v>
      </c>
    </row>
    <row r="1018" spans="1:20" x14ac:dyDescent="0.25">
      <c r="A1018">
        <f t="shared" si="286"/>
        <v>252.66450736767092</v>
      </c>
      <c r="B1018">
        <f t="shared" si="303"/>
        <v>40.212805291443438</v>
      </c>
      <c r="C1018" t="str">
        <f t="shared" si="287"/>
        <v>1.04603518120644-683.220466614236i</v>
      </c>
      <c r="D1018" t="str">
        <f t="shared" si="288"/>
        <v>3.47812498937498-395.781938719259i</v>
      </c>
      <c r="E1018" t="str">
        <f t="shared" si="289"/>
        <v>162.469489158659+0.0300146633944534i</v>
      </c>
      <c r="F1018" t="str">
        <f t="shared" si="290"/>
        <v>2.42492492393417-3714.16809032579i</v>
      </c>
      <c r="G1018" t="str">
        <f t="shared" si="291"/>
        <v>0.999999999591428-0.0000202131605811552i</v>
      </c>
      <c r="H1018" t="str">
        <f t="shared" si="292"/>
        <v>1129.44451470977+5.8263237690315i</v>
      </c>
      <c r="I1018" t="str">
        <f t="shared" si="293"/>
        <v>68.7735089715676-11834.0797886731i</v>
      </c>
      <c r="K1018" t="str">
        <f t="shared" si="294"/>
        <v>0.0106244091865637-0.0000790625999203975i</v>
      </c>
      <c r="L1018" t="str">
        <f t="shared" si="295"/>
        <v>0.0000444444444444444-1.42778407821802i</v>
      </c>
      <c r="M1018" t="e">
        <f t="shared" si="296"/>
        <v>#DIV/0!</v>
      </c>
      <c r="N1018">
        <f t="shared" si="297"/>
        <v>90.087721836807674</v>
      </c>
      <c r="O1018">
        <f t="shared" si="298"/>
        <v>56.691227532974779</v>
      </c>
      <c r="P1018" s="3">
        <f t="shared" si="299"/>
        <v>56.691227532974779</v>
      </c>
      <c r="Q1018" s="3">
        <f t="shared" si="300"/>
        <v>-89.912278163192326</v>
      </c>
      <c r="R1018">
        <f t="shared" si="301"/>
        <v>90.087721836807674</v>
      </c>
      <c r="S1018">
        <f t="shared" si="302"/>
        <v>4.0212805291443436E-2</v>
      </c>
      <c r="T1018">
        <f t="shared" si="285"/>
        <v>56.691227532974779</v>
      </c>
    </row>
    <row r="1019" spans="1:20" x14ac:dyDescent="0.25">
      <c r="A1019">
        <f t="shared" si="286"/>
        <v>253.6246324956681</v>
      </c>
      <c r="B1019">
        <f t="shared" si="303"/>
        <v>40.365613951550927</v>
      </c>
      <c r="C1019" t="str">
        <f t="shared" si="287"/>
        <v>1.04603481476336-680.634107619833i</v>
      </c>
      <c r="D1019" t="str">
        <f t="shared" si="288"/>
        <v>3.47812498929408-394.283662266426i</v>
      </c>
      <c r="E1019" t="str">
        <f t="shared" si="289"/>
        <v>162.469488794712+0.0301287251164452i</v>
      </c>
      <c r="F1019" t="str">
        <f t="shared" si="290"/>
        <v>2.42492492392662-3700.10768150928i</v>
      </c>
      <c r="G1019" t="str">
        <f t="shared" si="291"/>
        <v>0.999999999588317-0.0000202899705913004i</v>
      </c>
      <c r="H1019" t="str">
        <f t="shared" si="292"/>
        <v>1129.44476408741+5.8484639798036i</v>
      </c>
      <c r="I1019" t="str">
        <f t="shared" si="293"/>
        <v>68.7735125671874-11789.2828245752i</v>
      </c>
      <c r="K1019" t="str">
        <f t="shared" si="294"/>
        <v>0.0106244046881034-0.0000793630040565769i</v>
      </c>
      <c r="L1019" t="str">
        <f t="shared" si="295"/>
        <v>0.0000444444444444444-1.4223790378741i</v>
      </c>
      <c r="M1019" t="e">
        <f t="shared" si="296"/>
        <v>#DIV/0!</v>
      </c>
      <c r="N1019">
        <f t="shared" si="297"/>
        <v>90.088055141893236</v>
      </c>
      <c r="O1019">
        <f t="shared" si="298"/>
        <v>56.6582844270322</v>
      </c>
      <c r="P1019" s="3">
        <f t="shared" si="299"/>
        <v>56.6582844270322</v>
      </c>
      <c r="Q1019" s="3">
        <f t="shared" si="300"/>
        <v>-89.911944858106764</v>
      </c>
      <c r="R1019">
        <f t="shared" si="301"/>
        <v>90.088055141893236</v>
      </c>
      <c r="S1019">
        <f t="shared" si="302"/>
        <v>4.036561395155093E-2</v>
      </c>
      <c r="T1019">
        <f t="shared" si="285"/>
        <v>56.6582844270322</v>
      </c>
    </row>
    <row r="1020" spans="1:20" x14ac:dyDescent="0.25">
      <c r="A1020">
        <f t="shared" si="286"/>
        <v>254.58840609915165</v>
      </c>
      <c r="B1020">
        <f t="shared" si="303"/>
        <v>40.519003284566821</v>
      </c>
      <c r="C1020" t="str">
        <f t="shared" si="287"/>
        <v>1.04603444553032-678.057539775526i</v>
      </c>
      <c r="D1020" t="str">
        <f t="shared" si="288"/>
        <v>3.47812498921255-392.791057716444i</v>
      </c>
      <c r="E1020" t="str">
        <f t="shared" si="289"/>
        <v>162.469488427994+0.0302432203416433i</v>
      </c>
      <c r="F1020" t="str">
        <f t="shared" si="290"/>
        <v>2.42492492391902-3686.10049998398i</v>
      </c>
      <c r="G1020" t="str">
        <f t="shared" si="291"/>
        <v>0.999999999585182-0.0000203670724794835i</v>
      </c>
      <c r="H1020" t="str">
        <f t="shared" si="292"/>
        <v>1129.44501536399+5.87068832544144i</v>
      </c>
      <c r="I1020" t="str">
        <f t="shared" si="293"/>
        <v>68.7735161901847-11744.6554532694i</v>
      </c>
      <c r="K1020" t="str">
        <f t="shared" si="294"/>
        <v>0.0106244001553937-0.0000796645493423629i</v>
      </c>
      <c r="L1020" t="str">
        <f t="shared" si="295"/>
        <v>0.0000444444444444444-1.41699445893017i</v>
      </c>
      <c r="M1020" t="e">
        <f t="shared" si="296"/>
        <v>#DIV/0!</v>
      </c>
      <c r="N1020">
        <f t="shared" si="297"/>
        <v>90.088389713104505</v>
      </c>
      <c r="O1020">
        <f t="shared" si="298"/>
        <v>56.625341326578692</v>
      </c>
      <c r="P1020" s="3">
        <f t="shared" si="299"/>
        <v>56.625341326578692</v>
      </c>
      <c r="Q1020" s="3">
        <f t="shared" si="300"/>
        <v>-89.911610286895495</v>
      </c>
      <c r="R1020">
        <f t="shared" si="301"/>
        <v>90.088389713104505</v>
      </c>
      <c r="S1020">
        <f t="shared" si="302"/>
        <v>4.0519003284566819E-2</v>
      </c>
      <c r="T1020">
        <f t="shared" si="285"/>
        <v>56.625341326578692</v>
      </c>
    </row>
    <row r="1021" spans="1:20" x14ac:dyDescent="0.25">
      <c r="A1021">
        <f t="shared" si="286"/>
        <v>255.55584204232844</v>
      </c>
      <c r="B1021">
        <f t="shared" si="303"/>
        <v>40.672975497048178</v>
      </c>
      <c r="C1021" t="str">
        <f t="shared" si="287"/>
        <v>1.04603407348607-675.490726016527i</v>
      </c>
      <c r="D1021" t="str">
        <f t="shared" si="288"/>
        <v>3.47812498913042-391.304103597699i</v>
      </c>
      <c r="E1021" t="str">
        <f t="shared" si="289"/>
        <v>162.469488058485+0.0303581507181586i</v>
      </c>
      <c r="F1021" t="str">
        <f t="shared" si="290"/>
        <v>2.42492492391137-3672.1463442519i</v>
      </c>
      <c r="G1021" t="str">
        <f t="shared" si="291"/>
        <v>0.999999999582024-0.000020444467354841i</v>
      </c>
      <c r="H1021" t="str">
        <f t="shared" si="292"/>
        <v>1129.44526855399+5.89299712568134i</v>
      </c>
      <c r="I1021" t="str">
        <f t="shared" si="293"/>
        <v>68.7735198407706-11700.1970327762i</v>
      </c>
      <c r="K1021" t="str">
        <f t="shared" si="294"/>
        <v>0.0106243955881738-0.000079967240109707i</v>
      </c>
      <c r="L1021" t="str">
        <f t="shared" si="295"/>
        <v>0.0000444444444444444-1.41163026392724i</v>
      </c>
      <c r="M1021" t="e">
        <f t="shared" si="296"/>
        <v>#DIV/0!</v>
      </c>
      <c r="N1021">
        <f t="shared" si="297"/>
        <v>90.088725555247834</v>
      </c>
      <c r="O1021">
        <f t="shared" si="298"/>
        <v>56.592398231656098</v>
      </c>
      <c r="P1021" s="3">
        <f t="shared" si="299"/>
        <v>56.592398231656098</v>
      </c>
      <c r="Q1021" s="3">
        <f t="shared" si="300"/>
        <v>-89.911274444752166</v>
      </c>
      <c r="R1021">
        <f t="shared" si="301"/>
        <v>90.088725555247834</v>
      </c>
      <c r="S1021">
        <f t="shared" si="302"/>
        <v>4.067297549704818E-2</v>
      </c>
      <c r="T1021">
        <f t="shared" si="285"/>
        <v>56.592398231656098</v>
      </c>
    </row>
    <row r="1022" spans="1:20" x14ac:dyDescent="0.25">
      <c r="A1022">
        <f t="shared" si="286"/>
        <v>256.52695424208929</v>
      </c>
      <c r="B1022">
        <f t="shared" si="303"/>
        <v>40.827532803936961</v>
      </c>
      <c r="C1022" t="str">
        <f t="shared" si="287"/>
        <v>1.04603369860924-672.933629418355i</v>
      </c>
      <c r="D1022" t="str">
        <f t="shared" si="288"/>
        <v>3.47812498904766-389.822778519852i</v>
      </c>
      <c r="E1022" t="str">
        <f t="shared" si="289"/>
        <v>162.469487686163+0.0304735179003436i</v>
      </c>
      <c r="F1022" t="str">
        <f t="shared" si="290"/>
        <v>2.42492492390365-3658.2450135778i</v>
      </c>
      <c r="G1022" t="str">
        <f t="shared" si="291"/>
        <v>0.999999999578841-0.000020522156330724i</v>
      </c>
      <c r="H1022" t="str">
        <f t="shared" si="292"/>
        <v>1129.44552367196+5.91539070147447i</v>
      </c>
      <c r="I1022" t="str">
        <f t="shared" si="293"/>
        <v>68.7735235191521-11655.906923546i</v>
      </c>
      <c r="K1022" t="str">
        <f t="shared" si="294"/>
        <v>0.0106243909861811-0.0000802710807069703i</v>
      </c>
      <c r="L1022" t="str">
        <f t="shared" si="295"/>
        <v>0.0000444444444444444-1.40628637569958i</v>
      </c>
      <c r="M1022" t="e">
        <f t="shared" si="296"/>
        <v>#DIV/0!</v>
      </c>
      <c r="N1022">
        <f t="shared" si="297"/>
        <v>90.089062673147708</v>
      </c>
      <c r="O1022">
        <f t="shared" si="298"/>
        <v>56.559455142306483</v>
      </c>
      <c r="P1022" s="3">
        <f t="shared" si="299"/>
        <v>56.559455142306483</v>
      </c>
      <c r="Q1022" s="3">
        <f t="shared" si="300"/>
        <v>-89.910937326852292</v>
      </c>
      <c r="R1022">
        <f t="shared" si="301"/>
        <v>90.089062673147708</v>
      </c>
      <c r="S1022">
        <f t="shared" si="302"/>
        <v>4.0827532803936958E-2</v>
      </c>
      <c r="T1022">
        <f t="shared" si="285"/>
        <v>56.559455142306483</v>
      </c>
    </row>
    <row r="1023" spans="1:20" x14ac:dyDescent="0.25">
      <c r="A1023">
        <f t="shared" si="286"/>
        <v>257.50175666820923</v>
      </c>
      <c r="B1023">
        <f t="shared" si="303"/>
        <v>40.98267742859192</v>
      </c>
      <c r="C1023" t="str">
        <f t="shared" si="287"/>
        <v>1.04603332087831-670.386213196324i</v>
      </c>
      <c r="D1023" t="str">
        <f t="shared" si="288"/>
        <v>3.47812498896426-388.347061173548i</v>
      </c>
      <c r="E1023" t="str">
        <f t="shared" si="289"/>
        <v>162.469487311007+0.0305893235488766i</v>
      </c>
      <c r="F1023" t="str">
        <f t="shared" si="290"/>
        <v>2.42492492389587-3644.39630798638i</v>
      </c>
      <c r="G1023" t="str">
        <f t="shared" si="291"/>
        <v>0.999999999575634-0.0000206001405247147i</v>
      </c>
      <c r="H1023" t="str">
        <f t="shared" si="292"/>
        <v>1129.44578073258+5.93786937499205i</v>
      </c>
      <c r="I1023" t="str">
        <f t="shared" si="293"/>
        <v>68.7735272255407-11611.7844884508i</v>
      </c>
      <c r="K1023" t="str">
        <f t="shared" si="294"/>
        <v>0.0106243863491509-0.0000805760754989865i</v>
      </c>
      <c r="L1023" t="str">
        <f t="shared" si="295"/>
        <v>0.0000444444444444444-1.40096271737356i</v>
      </c>
      <c r="M1023" t="e">
        <f t="shared" si="296"/>
        <v>#DIV/0!</v>
      </c>
      <c r="N1023">
        <f t="shared" si="297"/>
        <v>90.089401071646961</v>
      </c>
      <c r="O1023">
        <f t="shared" si="298"/>
        <v>56.526512058572379</v>
      </c>
      <c r="P1023" s="3">
        <f t="shared" si="299"/>
        <v>56.526512058572379</v>
      </c>
      <c r="Q1023" s="3">
        <f t="shared" si="300"/>
        <v>-89.910598928353039</v>
      </c>
      <c r="R1023">
        <f t="shared" si="301"/>
        <v>90.089401071646961</v>
      </c>
      <c r="S1023">
        <f t="shared" si="302"/>
        <v>4.0982677428591921E-2</v>
      </c>
      <c r="T1023">
        <f t="shared" si="285"/>
        <v>56.526512058572379</v>
      </c>
    </row>
    <row r="1024" spans="1:20" x14ac:dyDescent="0.25">
      <c r="A1024">
        <f t="shared" si="286"/>
        <v>258.48026334354842</v>
      </c>
      <c r="B1024">
        <f t="shared" si="303"/>
        <v>41.138411602820568</v>
      </c>
      <c r="C1024" t="str">
        <f t="shared" si="287"/>
        <v>1.04603294027148-667.84844070499i</v>
      </c>
      <c r="D1024" t="str">
        <f t="shared" si="288"/>
        <v>3.47812498888023-386.876930330097i</v>
      </c>
      <c r="E1024" t="str">
        <f t="shared" si="289"/>
        <v>162.469486932995+0.030705569330732i</v>
      </c>
      <c r="F1024" t="str">
        <f t="shared" si="290"/>
        <v>2.42492492388804-3630.60002825937i</v>
      </c>
      <c r="G1024" t="str">
        <f t="shared" si="291"/>
        <v>0.999999999572403-0.0000206784210586419i</v>
      </c>
      <c r="H1024" t="str">
        <f t="shared" si="292"/>
        <v>1129.44603975064+5.96043346962999i</v>
      </c>
      <c r="I1024" t="str">
        <f t="shared" si="293"/>
        <v>68.7735309601508-11567.8290927744i</v>
      </c>
      <c r="K1024" t="str">
        <f t="shared" si="294"/>
        <v>0.0106243816768164-0.0000808822288671246i</v>
      </c>
      <c r="L1024" t="str">
        <f t="shared" si="295"/>
        <v>0.0000444444444444444-1.39565921236657i</v>
      </c>
      <c r="M1024" t="e">
        <f t="shared" si="296"/>
        <v>#DIV/0!</v>
      </c>
      <c r="N1024">
        <f t="shared" si="297"/>
        <v>90.089740755606712</v>
      </c>
      <c r="O1024">
        <f t="shared" si="298"/>
        <v>56.493568980496434</v>
      </c>
      <c r="P1024" s="3">
        <f t="shared" si="299"/>
        <v>56.493568980496434</v>
      </c>
      <c r="Q1024" s="3">
        <f t="shared" si="300"/>
        <v>-89.910259244393288</v>
      </c>
      <c r="R1024">
        <f t="shared" si="301"/>
        <v>90.089740755606712</v>
      </c>
      <c r="S1024">
        <f t="shared" si="302"/>
        <v>4.1138411602820571E-2</v>
      </c>
      <c r="T1024">
        <f t="shared" si="285"/>
        <v>56.493568980496434</v>
      </c>
    </row>
    <row r="1025" spans="1:20" x14ac:dyDescent="0.25">
      <c r="A1025">
        <f t="shared" si="286"/>
        <v>259.46248834425387</v>
      </c>
      <c r="B1025">
        <f t="shared" si="303"/>
        <v>41.294737566911287</v>
      </c>
      <c r="C1025" t="str">
        <f t="shared" si="287"/>
        <v>1.04603255676689-665.320275437634i</v>
      </c>
      <c r="D1025" t="str">
        <f t="shared" si="288"/>
        <v>3.47812498879555-385.412364841171i</v>
      </c>
      <c r="E1025" t="str">
        <f t="shared" si="289"/>
        <v>162.469486552105+0.0308222569192551i</v>
      </c>
      <c r="F1025" t="str">
        <f t="shared" si="290"/>
        <v>2.42492492388013-3616.85597593263i</v>
      </c>
      <c r="G1025" t="str">
        <f t="shared" si="291"/>
        <v>0.999999999569147-0.0000207569990585971i</v>
      </c>
      <c r="H1025" t="str">
        <f t="shared" si="292"/>
        <v>1129.44630074108+5.98308331001334i</v>
      </c>
      <c r="I1025" t="str">
        <f t="shared" si="293"/>
        <v>68.7735347231978-11524.0401042042i</v>
      </c>
      <c r="K1025" t="str">
        <f t="shared" si="294"/>
        <v>0.0106243769689088-0.0000811895452093508i</v>
      </c>
      <c r="L1025" t="str">
        <f t="shared" si="295"/>
        <v>0.0000444444444444444-1.3903757843859i</v>
      </c>
      <c r="M1025" t="e">
        <f t="shared" si="296"/>
        <v>#DIV/0!</v>
      </c>
      <c r="N1025">
        <f t="shared" si="297"/>
        <v>90.090081729906544</v>
      </c>
      <c r="O1025">
        <f t="shared" si="298"/>
        <v>56.460625908121628</v>
      </c>
      <c r="P1025" s="3">
        <f t="shared" si="299"/>
        <v>56.460625908121628</v>
      </c>
      <c r="Q1025" s="3">
        <f t="shared" si="300"/>
        <v>-89.909918270093456</v>
      </c>
      <c r="R1025">
        <f t="shared" si="301"/>
        <v>90.090081729906544</v>
      </c>
      <c r="S1025">
        <f t="shared" si="302"/>
        <v>4.1294737566911287E-2</v>
      </c>
      <c r="T1025">
        <f t="shared" si="285"/>
        <v>56.460625908121628</v>
      </c>
    </row>
    <row r="1026" spans="1:20" x14ac:dyDescent="0.25">
      <c r="A1026">
        <f t="shared" si="286"/>
        <v>260.44844579996203</v>
      </c>
      <c r="B1026">
        <f t="shared" si="303"/>
        <v>41.451657569665549</v>
      </c>
      <c r="C1026" t="str">
        <f t="shared" si="287"/>
        <v>1.04603217034252-662.801681025767i</v>
      </c>
      <c r="D1026" t="str">
        <f t="shared" si="288"/>
        <v>3.47812498871024-383.953343638507i</v>
      </c>
      <c r="E1026" t="str">
        <f t="shared" si="289"/>
        <v>162.469486168316+0.0309393879941283i</v>
      </c>
      <c r="F1026" t="str">
        <f t="shared" si="290"/>
        <v>2.42492492387218-3603.16395329338i</v>
      </c>
      <c r="G1026" t="str">
        <f t="shared" si="291"/>
        <v>0.999999999565866-0.0000208358756549514i</v>
      </c>
      <c r="H1026" t="str">
        <f t="shared" si="292"/>
        <v>1129.44656371888+6.00581922200077i</v>
      </c>
      <c r="I1026" t="str">
        <f t="shared" si="293"/>
        <v>68.7735385148966-11480.4168928204i</v>
      </c>
      <c r="K1026" t="str">
        <f t="shared" si="294"/>
        <v>0.0106243722251574-0.0000814980289402895i</v>
      </c>
      <c r="L1026" t="str">
        <f t="shared" si="295"/>
        <v>0.0000444444444444444-1.38511235742768i</v>
      </c>
      <c r="M1026" t="e">
        <f t="shared" si="296"/>
        <v>#DIV/0!</v>
      </c>
      <c r="N1026">
        <f t="shared" si="297"/>
        <v>90.090423999444482</v>
      </c>
      <c r="O1026">
        <f t="shared" si="298"/>
        <v>56.427682841491574</v>
      </c>
      <c r="P1026" s="3">
        <f t="shared" si="299"/>
        <v>56.427682841491574</v>
      </c>
      <c r="Q1026" s="3">
        <f t="shared" si="300"/>
        <v>-89.909576000555518</v>
      </c>
      <c r="R1026">
        <f t="shared" si="301"/>
        <v>90.090423999444482</v>
      </c>
      <c r="S1026">
        <f t="shared" si="302"/>
        <v>4.1451657569665547E-2</v>
      </c>
      <c r="T1026">
        <f t="shared" si="285"/>
        <v>56.427682841491574</v>
      </c>
    </row>
    <row r="1027" spans="1:20" x14ac:dyDescent="0.25">
      <c r="A1027">
        <f t="shared" si="286"/>
        <v>261.43814989400192</v>
      </c>
      <c r="B1027">
        <f t="shared" si="303"/>
        <v>41.609173868430283</v>
      </c>
      <c r="C1027" t="str">
        <f t="shared" si="287"/>
        <v>1.04603178097607-660.292621238552i</v>
      </c>
      <c r="D1027" t="str">
        <f t="shared" si="288"/>
        <v>3.47812498862427-382.499845733593i</v>
      </c>
      <c r="E1027" t="str">
        <f t="shared" si="289"/>
        <v>162.469485781605+0.0310569642414477i</v>
      </c>
      <c r="F1027" t="str">
        <f t="shared" si="290"/>
        <v>2.42492492386417-3589.52376337727i</v>
      </c>
      <c r="G1027" t="str">
        <f t="shared" si="291"/>
        <v>0.999999999562561-0.0000209150519823711i</v>
      </c>
      <c r="H1027" t="str">
        <f t="shared" si="292"/>
        <v>1129.44682869919+6.02864153268981i</v>
      </c>
      <c r="I1027" t="str">
        <f t="shared" si="293"/>
        <v>68.7735423354669-11436.9588310887i</v>
      </c>
      <c r="K1027" t="str">
        <f t="shared" si="294"/>
        <v>0.0106243674452893-0.0000818076844912888i</v>
      </c>
      <c r="L1027" t="str">
        <f t="shared" si="295"/>
        <v>0.0000444444444444444-1.37986885577573i</v>
      </c>
      <c r="M1027" t="e">
        <f t="shared" si="296"/>
        <v>#DIV/0!</v>
      </c>
      <c r="N1027">
        <f t="shared" si="297"/>
        <v>90.090767569137128</v>
      </c>
      <c r="O1027">
        <f t="shared" si="298"/>
        <v>56.394739780649871</v>
      </c>
      <c r="P1027" s="3">
        <f t="shared" si="299"/>
        <v>56.394739780649871</v>
      </c>
      <c r="Q1027" s="3">
        <f t="shared" si="300"/>
        <v>-89.909232430862872</v>
      </c>
      <c r="R1027">
        <f t="shared" si="301"/>
        <v>90.090767569137128</v>
      </c>
      <c r="S1027">
        <f t="shared" si="302"/>
        <v>4.1609173868430285E-2</v>
      </c>
      <c r="T1027">
        <f t="shared" si="285"/>
        <v>56.394739780649871</v>
      </c>
    </row>
    <row r="1028" spans="1:20" x14ac:dyDescent="0.25">
      <c r="A1028">
        <f t="shared" si="286"/>
        <v>262.43161486359918</v>
      </c>
      <c r="B1028">
        <f t="shared" si="303"/>
        <v>41.767288729130321</v>
      </c>
      <c r="C1028" t="str">
        <f t="shared" si="287"/>
        <v>1.04603138864522-657.793059982331i</v>
      </c>
      <c r="D1028" t="str">
        <f t="shared" si="288"/>
        <v>3.47812498853765-381.051850217375i</v>
      </c>
      <c r="E1028" t="str">
        <f t="shared" si="289"/>
        <v>162.469485391951+0.0311749873537156i</v>
      </c>
      <c r="F1028" t="str">
        <f t="shared" si="290"/>
        <v>2.42492492385609-3575.93520996559i</v>
      </c>
      <c r="G1028" t="str">
        <f t="shared" si="291"/>
        <v>0.99999999955923-0.0000209945291798341i</v>
      </c>
      <c r="H1028" t="str">
        <f t="shared" si="292"/>
        <v>1129.44709569725+6.05155057042096i</v>
      </c>
      <c r="I1028" t="str">
        <f t="shared" si="293"/>
        <v>68.7735461851268-11393.6652938502i</v>
      </c>
      <c r="K1028" t="str">
        <f t="shared" si="294"/>
        <v>0.0106243626290296-0.0000821185163104801i</v>
      </c>
      <c r="L1028" t="str">
        <f t="shared" si="295"/>
        <v>0.0000444444444444444-1.37464520400053i</v>
      </c>
      <c r="M1028" t="e">
        <f t="shared" si="296"/>
        <v>#DIV/0!</v>
      </c>
      <c r="N1028">
        <f t="shared" si="297"/>
        <v>90.091112443919684</v>
      </c>
      <c r="O1028">
        <f t="shared" si="298"/>
        <v>56.361796725640716</v>
      </c>
      <c r="P1028" s="3">
        <f t="shared" si="299"/>
        <v>56.361796725640716</v>
      </c>
      <c r="Q1028" s="3">
        <f t="shared" si="300"/>
        <v>-89.908887556080316</v>
      </c>
      <c r="R1028">
        <f t="shared" si="301"/>
        <v>90.091112443919684</v>
      </c>
      <c r="S1028">
        <f t="shared" si="302"/>
        <v>4.1767288729130318E-2</v>
      </c>
      <c r="T1028">
        <f t="shared" si="285"/>
        <v>56.361796725640716</v>
      </c>
    </row>
    <row r="1029" spans="1:20" x14ac:dyDescent="0.25">
      <c r="A1029">
        <f t="shared" si="286"/>
        <v>263.42885500008089</v>
      </c>
      <c r="B1029">
        <f t="shared" si="303"/>
        <v>41.92600442630102</v>
      </c>
      <c r="C1029" t="str">
        <f t="shared" si="287"/>
        <v>1.04603099332734-655.302961300058i</v>
      </c>
      <c r="D1029" t="str">
        <f t="shared" si="288"/>
        <v>3.47812498845037-379.60933625995i</v>
      </c>
      <c r="E1029" t="str">
        <f t="shared" si="289"/>
        <v>162.469484999329+0.0312934590298805i</v>
      </c>
      <c r="F1029" t="str">
        <f t="shared" si="290"/>
        <v>2.42492492384795-3562.39809758242i</v>
      </c>
      <c r="G1029" t="str">
        <f t="shared" si="291"/>
        <v>0.999999999555873-0.0000210743083906468i</v>
      </c>
      <c r="H1029" t="str">
        <f t="shared" si="292"/>
        <v>1129.44736472844+6.07454666478299i</v>
      </c>
      <c r="I1029" t="str">
        <f t="shared" si="293"/>
        <v>68.773550064099-11350.5356583129i</v>
      </c>
      <c r="K1029" t="str">
        <f t="shared" si="294"/>
        <v>0.0106243577761012-0.0000824305288628442i</v>
      </c>
      <c r="L1029" t="str">
        <f t="shared" si="295"/>
        <v>0.0000444444444444444-1.36944132695809i</v>
      </c>
      <c r="M1029" t="e">
        <f t="shared" si="296"/>
        <v>#DIV/0!</v>
      </c>
      <c r="N1029">
        <f t="shared" si="297"/>
        <v>90.091458628746054</v>
      </c>
      <c r="O1029">
        <f t="shared" si="298"/>
        <v>56.32885367650826</v>
      </c>
      <c r="P1029" s="3">
        <f t="shared" si="299"/>
        <v>56.32885367650826</v>
      </c>
      <c r="Q1029" s="3">
        <f t="shared" si="300"/>
        <v>-89.908541371253946</v>
      </c>
      <c r="R1029">
        <f t="shared" si="301"/>
        <v>90.091458628746054</v>
      </c>
      <c r="S1029">
        <f t="shared" si="302"/>
        <v>4.1926004426301018E-2</v>
      </c>
      <c r="T1029">
        <f t="shared" si="285"/>
        <v>56.32885367650826</v>
      </c>
    </row>
    <row r="1030" spans="1:20" x14ac:dyDescent="0.25">
      <c r="A1030">
        <f t="shared" si="286"/>
        <v>264.4298846490812</v>
      </c>
      <c r="B1030">
        <f t="shared" si="303"/>
        <v>42.085323243120968</v>
      </c>
      <c r="C1030" t="str">
        <f t="shared" si="287"/>
        <v>1.04603059499967-652.822289370845i</v>
      </c>
      <c r="D1030" t="str">
        <f t="shared" si="288"/>
        <v>3.47812498836243-378.172283110272i</v>
      </c>
      <c r="E1030" t="str">
        <f t="shared" si="289"/>
        <v>162.469484603721+0.0314123809753503i</v>
      </c>
      <c r="F1030" t="str">
        <f t="shared" si="290"/>
        <v>2.42492492383975-3548.91223149188i</v>
      </c>
      <c r="G1030" t="str">
        <f t="shared" si="291"/>
        <v>0.999999999552492-0.0000211543907624597i</v>
      </c>
      <c r="H1030" t="str">
        <f t="shared" si="292"/>
        <v>1129.44763580824+6.09763014661732i</v>
      </c>
      <c r="I1030" t="str">
        <f t="shared" si="293"/>
        <v>68.7735539726075-11307.5693040425i</v>
      </c>
      <c r="K1030" t="str">
        <f t="shared" si="294"/>
        <v>0.0106243528862249-0.0000827437266302729i</v>
      </c>
      <c r="L1030" t="str">
        <f t="shared" si="295"/>
        <v>0.0000444444444444444-1.36425714978889i</v>
      </c>
      <c r="M1030" t="e">
        <f t="shared" si="296"/>
        <v>#DIV/0!</v>
      </c>
      <c r="N1030">
        <f t="shared" si="297"/>
        <v>90.091806128588942</v>
      </c>
      <c r="O1030">
        <f t="shared" si="298"/>
        <v>56.29591063329751</v>
      </c>
      <c r="P1030" s="3">
        <f t="shared" si="299"/>
        <v>56.29591063329751</v>
      </c>
      <c r="Q1030" s="3">
        <f t="shared" si="300"/>
        <v>-89.908193871411058</v>
      </c>
      <c r="R1030">
        <f t="shared" si="301"/>
        <v>90.091806128588942</v>
      </c>
      <c r="S1030">
        <f t="shared" si="302"/>
        <v>4.2085323243120969E-2</v>
      </c>
      <c r="T1030">
        <f t="shared" si="285"/>
        <v>56.29591063329751</v>
      </c>
    </row>
    <row r="1031" spans="1:20" x14ac:dyDescent="0.25">
      <c r="A1031">
        <f t="shared" si="286"/>
        <v>265.43471821074769</v>
      </c>
      <c r="B1031">
        <f t="shared" si="303"/>
        <v>42.245247471444827</v>
      </c>
      <c r="C1031" t="str">
        <f t="shared" si="287"/>
        <v>1.04603019363934-650.351008509381i</v>
      </c>
      <c r="D1031" t="str">
        <f t="shared" si="288"/>
        <v>3.47812498827381-376.740670095847i</v>
      </c>
      <c r="E1031" t="str">
        <f t="shared" si="289"/>
        <v>162.469484205101+0.0315317549020374i</v>
      </c>
      <c r="F1031" t="str">
        <f t="shared" si="290"/>
        <v>2.42492492383148-3535.47741769524i</v>
      </c>
      <c r="G1031" t="str">
        <f t="shared" si="291"/>
        <v>0.999999999549084-0.0000212347774472847i</v>
      </c>
      <c r="H1031" t="str">
        <f t="shared" si="292"/>
        <v>1129.44790895224+6.12080134802272i</v>
      </c>
      <c r="I1031" t="str">
        <f t="shared" si="293"/>
        <v>68.773557910876-11264.7656129536i</v>
      </c>
      <c r="K1031" t="str">
        <f t="shared" si="294"/>
        <v>0.0106243479591195-0.0000830581141116332i</v>
      </c>
      <c r="L1031" t="str">
        <f t="shared" si="295"/>
        <v>0.0000444444444444444-1.35909259791681i</v>
      </c>
      <c r="M1031" t="e">
        <f t="shared" si="296"/>
        <v>#DIV/0!</v>
      </c>
      <c r="N1031">
        <f t="shared" si="297"/>
        <v>90.092154948439841</v>
      </c>
      <c r="O1031">
        <f t="shared" si="298"/>
        <v>56.26296759605335</v>
      </c>
      <c r="P1031" s="3">
        <f t="shared" si="299"/>
        <v>56.26296759605335</v>
      </c>
      <c r="Q1031" s="3">
        <f t="shared" si="300"/>
        <v>-89.907845051560159</v>
      </c>
      <c r="R1031">
        <f t="shared" si="301"/>
        <v>90.092154948439841</v>
      </c>
      <c r="S1031">
        <f t="shared" si="302"/>
        <v>4.2245247471444827E-2</v>
      </c>
      <c r="T1031">
        <f t="shared" si="285"/>
        <v>56.26296759605335</v>
      </c>
    </row>
    <row r="1032" spans="1:20" x14ac:dyDescent="0.25">
      <c r="A1032">
        <f t="shared" si="286"/>
        <v>266.44337013994857</v>
      </c>
      <c r="B1032">
        <f t="shared" si="303"/>
        <v>42.40577941183632</v>
      </c>
      <c r="C1032" t="str">
        <f t="shared" si="287"/>
        <v>1.0460297892233-647.889083165466i</v>
      </c>
      <c r="D1032" t="str">
        <f t="shared" si="288"/>
        <v>3.47812498818452-375.314476622443i</v>
      </c>
      <c r="E1032" t="str">
        <f t="shared" si="289"/>
        <v>162.469483803445+0.0316515825283612i</v>
      </c>
      <c r="F1032" t="str">
        <f t="shared" si="290"/>
        <v>2.42492492382316-3522.0934629282i</v>
      </c>
      <c r="G1032" t="str">
        <f t="shared" si="291"/>
        <v>0.999999999545651-0.0000213154696015112i</v>
      </c>
      <c r="H1032" t="str">
        <f t="shared" si="292"/>
        <v>1129.44818417616+6.14406060236028i</v>
      </c>
      <c r="I1032" t="str">
        <f t="shared" si="293"/>
        <v>68.7735618791306-11222.1239693007i</v>
      </c>
      <c r="K1032" t="str">
        <f t="shared" si="294"/>
        <v>0.0106243429945017-0.0000833736958228319i</v>
      </c>
      <c r="L1032" t="str">
        <f t="shared" si="295"/>
        <v>0.0000444444444444444-1.35394759704802i</v>
      </c>
      <c r="M1032" t="e">
        <f t="shared" si="296"/>
        <v>#DIV/0!</v>
      </c>
      <c r="N1032">
        <f t="shared" si="297"/>
        <v>90.092505093309128</v>
      </c>
      <c r="O1032">
        <f t="shared" si="298"/>
        <v>56.230024564821278</v>
      </c>
      <c r="P1032" s="3">
        <f t="shared" si="299"/>
        <v>56.230024564821278</v>
      </c>
      <c r="Q1032" s="3">
        <f t="shared" si="300"/>
        <v>-89.907494906690872</v>
      </c>
      <c r="R1032">
        <f t="shared" si="301"/>
        <v>90.092505093309128</v>
      </c>
      <c r="S1032">
        <f t="shared" si="302"/>
        <v>4.240577941183632E-2</v>
      </c>
      <c r="T1032">
        <f t="shared" si="285"/>
        <v>56.230024564821278</v>
      </c>
    </row>
    <row r="1033" spans="1:20" x14ac:dyDescent="0.25">
      <c r="A1033">
        <f t="shared" si="286"/>
        <v>267.45585494648037</v>
      </c>
      <c r="B1033">
        <f t="shared" si="303"/>
        <v>42.566921373601296</v>
      </c>
      <c r="C1033" t="str">
        <f t="shared" si="287"/>
        <v>1.04602938172822-645.436477923469i</v>
      </c>
      <c r="D1033" t="str">
        <f t="shared" si="288"/>
        <v>3.47812498809456-373.893682173789i</v>
      </c>
      <c r="E1033" t="str">
        <f t="shared" si="289"/>
        <v>162.469483398731+0.0317718655792779i</v>
      </c>
      <c r="F1033" t="str">
        <f t="shared" si="290"/>
        <v>2.42492492381478-3508.76017465809i</v>
      </c>
      <c r="G1033" t="str">
        <f t="shared" si="291"/>
        <v>0.999999999542191-0.0000213964683859229i</v>
      </c>
      <c r="H1033" t="str">
        <f t="shared" si="292"/>
        <v>1129.44846149586+6.16740824425838i</v>
      </c>
      <c r="I1033" t="str">
        <f t="shared" si="293"/>
        <v>68.7735658776015-11179.6437596697i</v>
      </c>
      <c r="K1033" t="str">
        <f t="shared" si="294"/>
        <v>0.0106243379920857-0.0000836904762968771i</v>
      </c>
      <c r="L1033" t="str">
        <f t="shared" si="295"/>
        <v>0.0000444444444444444-1.34882207316998i</v>
      </c>
      <c r="M1033" t="e">
        <f t="shared" si="296"/>
        <v>#DIV/0!</v>
      </c>
      <c r="N1033">
        <f t="shared" si="297"/>
        <v>90.09285656822621</v>
      </c>
      <c r="O1033">
        <f t="shared" si="298"/>
        <v>56.19708153964698</v>
      </c>
      <c r="P1033" s="3">
        <f t="shared" si="299"/>
        <v>56.19708153964698</v>
      </c>
      <c r="Q1033" s="3">
        <f t="shared" si="300"/>
        <v>-89.90714343177379</v>
      </c>
      <c r="R1033">
        <f t="shared" si="301"/>
        <v>90.09285656822621</v>
      </c>
      <c r="S1033">
        <f t="shared" si="302"/>
        <v>4.2566921373601296E-2</v>
      </c>
      <c r="T1033">
        <f t="shared" si="285"/>
        <v>56.19708153964698</v>
      </c>
    </row>
    <row r="1034" spans="1:20" x14ac:dyDescent="0.25">
      <c r="A1034">
        <f t="shared" si="286"/>
        <v>268.472187195277</v>
      </c>
      <c r="B1034">
        <f t="shared" si="303"/>
        <v>42.728675674820984</v>
      </c>
      <c r="C1034" t="str">
        <f t="shared" si="287"/>
        <v>1.04602897113077-642.993157501856i</v>
      </c>
      <c r="D1034" t="str">
        <f t="shared" si="288"/>
        <v>3.47812498800391-372.478266311276i</v>
      </c>
      <c r="E1034" t="str">
        <f t="shared" si="289"/>
        <v>162.469482990938+0.031892605786314i</v>
      </c>
      <c r="F1034" t="str">
        <f t="shared" si="290"/>
        <v>2.42492492380632-3495.47736108105i</v>
      </c>
      <c r="G1034" t="str">
        <f t="shared" si="291"/>
        <v>0.999999999538705-0.0000214777749657146i</v>
      </c>
      <c r="H1034" t="str">
        <f t="shared" si="292"/>
        <v>1129.44874092727+6.19084460961695i</v>
      </c>
      <c r="I1034" t="str">
        <f t="shared" si="293"/>
        <v>68.773569906516-11137.3243729681i</v>
      </c>
      <c r="K1034" t="str">
        <f t="shared" si="294"/>
        <v>0.010624332951584-0.0000840084600839467i</v>
      </c>
      <c r="L1034" t="str">
        <f t="shared" si="295"/>
        <v>0.0000444444444444444-1.34371595255029i</v>
      </c>
      <c r="M1034" t="e">
        <f t="shared" si="296"/>
        <v>#DIV/0!</v>
      </c>
      <c r="N1034">
        <f t="shared" si="297"/>
        <v>90.093209378239507</v>
      </c>
      <c r="O1034">
        <f t="shared" si="298"/>
        <v>56.164138520576763</v>
      </c>
      <c r="P1034" s="3">
        <f t="shared" si="299"/>
        <v>56.164138520576763</v>
      </c>
      <c r="Q1034" s="3">
        <f t="shared" si="300"/>
        <v>-89.906790621760493</v>
      </c>
      <c r="R1034">
        <f t="shared" si="301"/>
        <v>90.093209378239507</v>
      </c>
      <c r="S1034">
        <f t="shared" si="302"/>
        <v>4.2728675674820984E-2</v>
      </c>
      <c r="T1034">
        <f t="shared" si="285"/>
        <v>56.164138520576763</v>
      </c>
    </row>
    <row r="1035" spans="1:20" x14ac:dyDescent="0.25">
      <c r="A1035">
        <f t="shared" si="286"/>
        <v>269.49238150661904</v>
      </c>
      <c r="B1035">
        <f t="shared" si="303"/>
        <v>42.891044642385303</v>
      </c>
      <c r="C1035" t="str">
        <f t="shared" si="287"/>
        <v>1.04602855740714-640.559086752626i</v>
      </c>
      <c r="D1035" t="str">
        <f t="shared" si="288"/>
        <v>3.47812498791256-371.068208673675i</v>
      </c>
      <c r="E1035" t="str">
        <f t="shared" si="289"/>
        <v>162.46948258004+0.032013804887574i</v>
      </c>
      <c r="F1035" t="str">
        <f t="shared" si="290"/>
        <v>2.4249249237978-3482.24483111937i</v>
      </c>
      <c r="G1035" t="str">
        <f t="shared" si="291"/>
        <v>0.999999999535193-0.0000215593905105085i</v>
      </c>
      <c r="H1035" t="str">
        <f t="shared" si="292"/>
        <v>1129.44902248649+6.21437003561306i</v>
      </c>
      <c r="I1035" t="str">
        <f t="shared" si="293"/>
        <v>68.7735739661087-11095.1652004176i</v>
      </c>
      <c r="K1035" t="str">
        <f t="shared" si="294"/>
        <v>0.0106243278727065-0.0000843276517514496i</v>
      </c>
      <c r="L1035" t="str">
        <f t="shared" si="295"/>
        <v>0.0000444444444444444-1.33862916173569i</v>
      </c>
      <c r="M1035" t="e">
        <f t="shared" si="296"/>
        <v>#DIV/0!</v>
      </c>
      <c r="N1035">
        <f t="shared" si="297"/>
        <v>90.093563528416581</v>
      </c>
      <c r="O1035">
        <f t="shared" si="298"/>
        <v>56.131195507656884</v>
      </c>
      <c r="P1035" s="3">
        <f t="shared" si="299"/>
        <v>56.131195507656884</v>
      </c>
      <c r="Q1035" s="3">
        <f t="shared" si="300"/>
        <v>-89.906436471583419</v>
      </c>
      <c r="R1035">
        <f t="shared" si="301"/>
        <v>90.093563528416581</v>
      </c>
      <c r="S1035">
        <f t="shared" si="302"/>
        <v>4.2891044642385301E-2</v>
      </c>
      <c r="T1035">
        <f t="shared" si="285"/>
        <v>56.131195507656884</v>
      </c>
    </row>
    <row r="1036" spans="1:20" x14ac:dyDescent="0.25">
      <c r="A1036">
        <f t="shared" si="286"/>
        <v>270.51645255634418</v>
      </c>
      <c r="B1036">
        <f t="shared" si="303"/>
        <v>43.054030612026366</v>
      </c>
      <c r="C1036" t="str">
        <f t="shared" si="287"/>
        <v>1.0460281405337-638.134230660862i</v>
      </c>
      <c r="D1036" t="str">
        <f t="shared" si="288"/>
        <v>3.47812498782053-369.663488976832i</v>
      </c>
      <c r="E1036" t="str">
        <f t="shared" si="289"/>
        <v>162.469482166015+0.032135464627796i</v>
      </c>
      <c r="F1036" t="str">
        <f t="shared" si="290"/>
        <v>2.42492492378922-3469.06239441866i</v>
      </c>
      <c r="G1036" t="str">
        <f t="shared" si="291"/>
        <v>0.999999999531654-0.0000216413161943719i</v>
      </c>
      <c r="H1036" t="str">
        <f t="shared" si="292"/>
        <v>1129.44930618972+6.23798486070503i</v>
      </c>
      <c r="I1036" t="str">
        <f t="shared" si="293"/>
        <v>68.7735780566119-11053.1656355443i</v>
      </c>
      <c r="K1036" t="str">
        <f t="shared" si="294"/>
        <v>0.0106243227551611-0.0000846480558840909i</v>
      </c>
      <c r="L1036" t="str">
        <f t="shared" si="295"/>
        <v>0.0000444444444444444-1.333561627551i</v>
      </c>
      <c r="M1036" t="e">
        <f t="shared" si="296"/>
        <v>#DIV/0!</v>
      </c>
      <c r="N1036">
        <f t="shared" si="297"/>
        <v>90.09391902384418</v>
      </c>
      <c r="O1036">
        <f t="shared" si="298"/>
        <v>56.098252500934287</v>
      </c>
      <c r="P1036" s="3">
        <f t="shared" si="299"/>
        <v>56.098252500934287</v>
      </c>
      <c r="Q1036" s="3">
        <f t="shared" si="300"/>
        <v>-89.90608097615582</v>
      </c>
      <c r="R1036">
        <f t="shared" si="301"/>
        <v>90.09391902384418</v>
      </c>
      <c r="S1036">
        <f t="shared" si="302"/>
        <v>4.3054030612026367E-2</v>
      </c>
      <c r="T1036">
        <f t="shared" si="285"/>
        <v>56.098252500934287</v>
      </c>
    </row>
    <row r="1037" spans="1:20" x14ac:dyDescent="0.25">
      <c r="A1037">
        <f t="shared" si="286"/>
        <v>271.54441507605833</v>
      </c>
      <c r="B1037">
        <f t="shared" si="303"/>
        <v>43.217635928352067</v>
      </c>
      <c r="C1037" t="str">
        <f t="shared" si="287"/>
        <v>1.04602772048641-635.718554344192i</v>
      </c>
      <c r="D1037" t="str">
        <f t="shared" si="288"/>
        <v>3.47812498772779-368.264087013383i</v>
      </c>
      <c r="E1037" t="str">
        <f t="shared" si="289"/>
        <v>162.469481748838+0.0322575867583494i</v>
      </c>
      <c r="F1037" t="str">
        <f t="shared" si="290"/>
        <v>2.42492492378058-3455.92986134515i</v>
      </c>
      <c r="G1037" t="str">
        <f t="shared" si="291"/>
        <v>0.999999999528087-0.0000217235531958331i</v>
      </c>
      <c r="H1037" t="str">
        <f t="shared" si="292"/>
        <v>1129.44959205328+6.26168942463774i</v>
      </c>
      <c r="I1037" t="str">
        <f t="shared" si="293"/>
        <v>68.7735821782606-11011.3250741704i</v>
      </c>
      <c r="K1037" t="str">
        <f t="shared" si="294"/>
        <v>0.0106243175986535-0.0000849696770839387i</v>
      </c>
      <c r="L1037" t="str">
        <f t="shared" si="295"/>
        <v>0.0000444444444444444-1.32851327709803i</v>
      </c>
      <c r="M1037" t="e">
        <f t="shared" si="296"/>
        <v>#DIV/0!</v>
      </c>
      <c r="N1037">
        <f t="shared" si="297"/>
        <v>90.094275869628262</v>
      </c>
      <c r="O1037">
        <f t="shared" si="298"/>
        <v>56.065309500456088</v>
      </c>
      <c r="P1037" s="3">
        <f t="shared" si="299"/>
        <v>56.065309500456088</v>
      </c>
      <c r="Q1037" s="3">
        <f t="shared" si="300"/>
        <v>-89.905724130371738</v>
      </c>
      <c r="R1037">
        <f t="shared" si="301"/>
        <v>90.094275869628262</v>
      </c>
      <c r="S1037">
        <f t="shared" si="302"/>
        <v>4.3217635928352066E-2</v>
      </c>
      <c r="T1037">
        <f t="shared" si="285"/>
        <v>56.065309500456088</v>
      </c>
    </row>
    <row r="1038" spans="1:20" x14ac:dyDescent="0.25">
      <c r="A1038">
        <f t="shared" si="286"/>
        <v>272.57628385334732</v>
      </c>
      <c r="B1038">
        <f t="shared" si="303"/>
        <v>43.381862944879806</v>
      </c>
      <c r="C1038" t="str">
        <f t="shared" si="287"/>
        <v>1.04602729724112-633.312023052302i</v>
      </c>
      <c r="D1038" t="str">
        <f t="shared" si="288"/>
        <v>3.47812498763434-366.869982652461i</v>
      </c>
      <c r="E1038" t="str">
        <f t="shared" si="289"/>
        <v>162.469481328485+0.0323801730372764i</v>
      </c>
      <c r="F1038" t="str">
        <f t="shared" si="290"/>
        <v>2.42492492377186-3442.84704298293i</v>
      </c>
      <c r="G1038" t="str">
        <f t="shared" si="291"/>
        <v>0.999999999524494-0.0000218061026978989i</v>
      </c>
      <c r="H1038" t="str">
        <f t="shared" si="292"/>
        <v>1129.44988009362+6.28548406844752i</v>
      </c>
      <c r="I1038" t="str">
        <f t="shared" si="293"/>
        <v>68.7735863312923-10969.6429144053i</v>
      </c>
      <c r="K1038" t="str">
        <f t="shared" si="294"/>
        <v>0.0106243124028871-0.0000852925199704886i</v>
      </c>
      <c r="L1038" t="str">
        <f t="shared" si="295"/>
        <v>0.0000444444444444444-1.32348403775456i</v>
      </c>
      <c r="M1038" t="e">
        <f t="shared" si="296"/>
        <v>#DIV/0!</v>
      </c>
      <c r="N1038">
        <f t="shared" si="297"/>
        <v>90.094634070894188</v>
      </c>
      <c r="O1038">
        <f t="shared" si="298"/>
        <v>56.032366506269867</v>
      </c>
      <c r="P1038" s="3">
        <f t="shared" si="299"/>
        <v>56.032366506269867</v>
      </c>
      <c r="Q1038" s="3">
        <f t="shared" si="300"/>
        <v>-89.905365929105812</v>
      </c>
      <c r="R1038">
        <f t="shared" si="301"/>
        <v>90.094634070894188</v>
      </c>
      <c r="S1038">
        <f t="shared" si="302"/>
        <v>4.3381862944879807E-2</v>
      </c>
      <c r="T1038">
        <f t="shared" si="285"/>
        <v>56.032366506269867</v>
      </c>
    </row>
    <row r="1039" spans="1:20" x14ac:dyDescent="0.25">
      <c r="A1039">
        <f t="shared" si="286"/>
        <v>273.61207373199005</v>
      </c>
      <c r="B1039">
        <f t="shared" si="303"/>
        <v>43.546714024070347</v>
      </c>
      <c r="C1039" t="str">
        <f t="shared" si="287"/>
        <v>1.04602687077351-630.914602166428i</v>
      </c>
      <c r="D1039" t="str">
        <f t="shared" si="288"/>
        <v>3.47812498754018-365.481155839405i</v>
      </c>
      <c r="E1039" t="str">
        <f t="shared" si="289"/>
        <v>162.469480904933+0.0325032252292953i</v>
      </c>
      <c r="F1039" t="str">
        <f t="shared" si="290"/>
        <v>2.42492492376308-3429.81375113126i</v>
      </c>
      <c r="G1039" t="str">
        <f t="shared" si="291"/>
        <v>0.999999999520873-0.0000218889658880716i</v>
      </c>
      <c r="H1039" t="str">
        <f t="shared" si="292"/>
        <v>1129.45017032732+6.30936913446686i</v>
      </c>
      <c r="I1039" t="str">
        <f t="shared" si="293"/>
        <v>68.7735905159458-10928.1185566371i</v>
      </c>
      <c r="K1039" t="str">
        <f t="shared" si="294"/>
        <v>0.010624307167563-0.0000856165891807274i</v>
      </c>
      <c r="L1039" t="str">
        <f t="shared" si="295"/>
        <v>0.0000444444444444444-1.3184738371733i</v>
      </c>
      <c r="M1039" t="e">
        <f t="shared" si="296"/>
        <v>#DIV/0!</v>
      </c>
      <c r="N1039">
        <f t="shared" si="297"/>
        <v>90.094993632786711</v>
      </c>
      <c r="O1039">
        <f t="shared" si="298"/>
        <v>55.99942351842347</v>
      </c>
      <c r="P1039" s="3">
        <f t="shared" si="299"/>
        <v>55.99942351842347</v>
      </c>
      <c r="Q1039" s="3">
        <f t="shared" si="300"/>
        <v>-89.905006367213289</v>
      </c>
      <c r="R1039">
        <f t="shared" si="301"/>
        <v>90.094993632786711</v>
      </c>
      <c r="S1039">
        <f t="shared" si="302"/>
        <v>4.354671402407035E-2</v>
      </c>
      <c r="T1039">
        <f t="shared" si="285"/>
        <v>55.99942351842347</v>
      </c>
    </row>
    <row r="1040" spans="1:20" x14ac:dyDescent="0.25">
      <c r="A1040">
        <f t="shared" si="286"/>
        <v>274.6517996121716</v>
      </c>
      <c r="B1040">
        <f t="shared" si="303"/>
        <v>43.712191537361818</v>
      </c>
      <c r="C1040" t="str">
        <f t="shared" si="287"/>
        <v>1.04602644105897-628.526257198858i</v>
      </c>
      <c r="D1040" t="str">
        <f t="shared" si="288"/>
        <v>3.4781249874453-364.097586595478i</v>
      </c>
      <c r="E1040" t="str">
        <f t="shared" si="289"/>
        <v>162.469480478155+0.0326267451058619i</v>
      </c>
      <c r="F1040" t="str">
        <f t="shared" si="290"/>
        <v>2.42492492375423-3416.82979830188i</v>
      </c>
      <c r="G1040" t="str">
        <f t="shared" si="291"/>
        <v>0.999999999517225-0.0000219721439583661i</v>
      </c>
      <c r="H1040" t="str">
        <f t="shared" si="292"/>
        <v>1129.4504627711+6.33334496632958i</v>
      </c>
      <c r="I1040" t="str">
        <f t="shared" si="293"/>
        <v>68.7735947324631-10886.7514035243i</v>
      </c>
      <c r="K1040" t="str">
        <f t="shared" si="294"/>
        <v>0.01062430189238-0.0000859418893692017i</v>
      </c>
      <c r="L1040" t="str">
        <f t="shared" si="295"/>
        <v>0.0000444444444444444-1.31348260328083i</v>
      </c>
      <c r="M1040" t="e">
        <f t="shared" si="296"/>
        <v>#DIV/0!</v>
      </c>
      <c r="N1040">
        <f t="shared" si="297"/>
        <v>90.095354560470042</v>
      </c>
      <c r="O1040">
        <f t="shared" si="298"/>
        <v>55.966480536965051</v>
      </c>
      <c r="P1040" s="3">
        <f t="shared" si="299"/>
        <v>55.966480536965051</v>
      </c>
      <c r="Q1040" s="3">
        <f t="shared" si="300"/>
        <v>-89.904645439529958</v>
      </c>
      <c r="R1040">
        <f t="shared" si="301"/>
        <v>90.095354560470042</v>
      </c>
      <c r="S1040">
        <f t="shared" si="302"/>
        <v>4.3712191537361819E-2</v>
      </c>
      <c r="T1040">
        <f t="shared" si="285"/>
        <v>55.966480536965051</v>
      </c>
    </row>
    <row r="1041" spans="1:20" x14ac:dyDescent="0.25">
      <c r="A1041">
        <f t="shared" si="286"/>
        <v>275.69547645069787</v>
      </c>
      <c r="B1041">
        <f t="shared" si="303"/>
        <v>43.878297865203791</v>
      </c>
      <c r="C1041" t="str">
        <f t="shared" si="287"/>
        <v>1.04602600807289-626.146953792465i</v>
      </c>
      <c r="D1041" t="str">
        <f t="shared" si="288"/>
        <v>3.47812498734971-362.719255017571i</v>
      </c>
      <c r="E1041" t="str">
        <f t="shared" si="289"/>
        <v>162.46948004813+0.0327507344451604i</v>
      </c>
      <c r="F1041" t="str">
        <f t="shared" si="290"/>
        <v>2.42492492374531-3403.89499771626i</v>
      </c>
      <c r="G1041" t="str">
        <f t="shared" si="291"/>
        <v>0.999999999513549-0.0000220556381053268i</v>
      </c>
      <c r="H1041" t="str">
        <f t="shared" si="292"/>
        <v>1129.45075744177+6.35741190897544i</v>
      </c>
      <c r="I1041" t="str">
        <f t="shared" si="293"/>
        <v>68.7735989810853-10845.5408599863i</v>
      </c>
      <c r="K1041" t="str">
        <f t="shared" si="294"/>
        <v>0.0106242965770348-0.0000862684252080823i</v>
      </c>
      <c r="L1041" t="str">
        <f t="shared" si="295"/>
        <v>0.0000444444444444444-1.30851026427658i</v>
      </c>
      <c r="M1041" t="e">
        <f t="shared" si="296"/>
        <v>#DIV/0!</v>
      </c>
      <c r="N1041">
        <f t="shared" si="297"/>
        <v>90.095716859127947</v>
      </c>
      <c r="O1041">
        <f t="shared" si="298"/>
        <v>55.933537561943481</v>
      </c>
      <c r="P1041" s="3">
        <f t="shared" si="299"/>
        <v>55.933537561943481</v>
      </c>
      <c r="Q1041" s="3">
        <f t="shared" si="300"/>
        <v>-89.904283140872053</v>
      </c>
      <c r="R1041">
        <f t="shared" si="301"/>
        <v>90.095716859127947</v>
      </c>
      <c r="S1041">
        <f t="shared" si="302"/>
        <v>4.3878297865203794E-2</v>
      </c>
      <c r="T1041">
        <f t="shared" si="285"/>
        <v>55.933537561943481</v>
      </c>
    </row>
    <row r="1042" spans="1:20" x14ac:dyDescent="0.25">
      <c r="A1042">
        <f t="shared" si="286"/>
        <v>276.74311926121055</v>
      </c>
      <c r="B1042">
        <f t="shared" si="303"/>
        <v>44.045035397091567</v>
      </c>
      <c r="C1042" t="str">
        <f t="shared" si="287"/>
        <v>1.04602557179029-623.776657720161i</v>
      </c>
      <c r="D1042" t="str">
        <f t="shared" si="288"/>
        <v>3.47812498725338-361.34614127792i</v>
      </c>
      <c r="E1042" t="str">
        <f t="shared" si="289"/>
        <v>162.469479614831+0.0328751950321259i</v>
      </c>
      <c r="F1042" t="str">
        <f t="shared" si="290"/>
        <v>2.42492492373633-3391.00916330295i</v>
      </c>
      <c r="G1042" t="str">
        <f t="shared" si="291"/>
        <v>0.999999999509845-0.000022139449530045i</v>
      </c>
      <c r="H1042" t="str">
        <f t="shared" si="292"/>
        <v>1129.45105435628+6.38157030865532i</v>
      </c>
      <c r="I1042" t="str">
        <f t="shared" si="293"/>
        <v>68.7736032620561-10804.4863331954i</v>
      </c>
      <c r="K1042" t="str">
        <f t="shared" si="294"/>
        <v>0.0106242912212217-0.0000865962013872305i</v>
      </c>
      <c r="L1042" t="str">
        <f t="shared" si="295"/>
        <v>0.0000444444444444444-1.30355674863178i</v>
      </c>
      <c r="M1042" t="e">
        <f t="shared" si="296"/>
        <v>#DIV/0!</v>
      </c>
      <c r="N1042">
        <f t="shared" si="297"/>
        <v>90.096080533963871</v>
      </c>
      <c r="O1042">
        <f t="shared" si="298"/>
        <v>55.900594593407654</v>
      </c>
      <c r="P1042" s="3">
        <f t="shared" si="299"/>
        <v>55.900594593407654</v>
      </c>
      <c r="Q1042" s="3">
        <f t="shared" si="300"/>
        <v>-89.903919466036129</v>
      </c>
      <c r="R1042">
        <f t="shared" si="301"/>
        <v>90.096080533963871</v>
      </c>
      <c r="S1042">
        <f t="shared" si="302"/>
        <v>4.4045035397091564E-2</v>
      </c>
      <c r="T1042">
        <f t="shared" si="285"/>
        <v>55.900594593407654</v>
      </c>
    </row>
    <row r="1043" spans="1:20" x14ac:dyDescent="0.25">
      <c r="A1043">
        <f t="shared" si="286"/>
        <v>277.7947431144031</v>
      </c>
      <c r="B1043">
        <f t="shared" si="303"/>
        <v>44.212406531600514</v>
      </c>
      <c r="C1043" t="str">
        <f t="shared" si="287"/>
        <v>1.04602513218617-621.415334884439i</v>
      </c>
      <c r="D1043" t="str">
        <f t="shared" si="288"/>
        <v>3.47812498715633-359.978225623825i</v>
      </c>
      <c r="E1043" t="str">
        <f t="shared" si="289"/>
        <v>162.469479178234+0.0330001286585495i</v>
      </c>
      <c r="F1043" t="str">
        <f t="shared" si="290"/>
        <v>2.42492492372729-3378.17210969491i</v>
      </c>
      <c r="G1043" t="str">
        <f t="shared" si="291"/>
        <v>0.999999999506113-0.0000222235794381763i</v>
      </c>
      <c r="H1043" t="str">
        <f t="shared" si="292"/>
        <v>1129.45135353174+6.40582051293649i</v>
      </c>
      <c r="I1043" t="str">
        <f t="shared" si="293"/>
        <v>68.773607575624-10763.5872325689i</v>
      </c>
      <c r="K1043" t="str">
        <f t="shared" si="294"/>
        <v>0.0106242858246325-0.0000869252226142652i</v>
      </c>
      <c r="L1043" t="str">
        <f t="shared" si="295"/>
        <v>0.0000444444444444444-1.29862198508845i</v>
      </c>
      <c r="M1043" t="e">
        <f t="shared" si="296"/>
        <v>#DIV/0!</v>
      </c>
      <c r="N1043">
        <f t="shared" si="297"/>
        <v>90.096445590200886</v>
      </c>
      <c r="O1043">
        <f t="shared" si="298"/>
        <v>55.8676516314069</v>
      </c>
      <c r="P1043" s="3">
        <f t="shared" si="299"/>
        <v>55.8676516314069</v>
      </c>
      <c r="Q1043" s="3">
        <f t="shared" si="300"/>
        <v>-89.903554409799114</v>
      </c>
      <c r="R1043">
        <f t="shared" si="301"/>
        <v>90.096445590200886</v>
      </c>
      <c r="S1043">
        <f t="shared" si="302"/>
        <v>4.4212406531600516E-2</v>
      </c>
      <c r="T1043">
        <f t="shared" si="285"/>
        <v>55.8676516314069</v>
      </c>
    </row>
    <row r="1044" spans="1:20" x14ac:dyDescent="0.25">
      <c r="A1044">
        <f t="shared" si="286"/>
        <v>278.85036313823787</v>
      </c>
      <c r="B1044">
        <f t="shared" si="303"/>
        <v>44.380413676420595</v>
      </c>
      <c r="C1044" t="str">
        <f t="shared" si="287"/>
        <v>1.04602468923504-619.062951316869i</v>
      </c>
      <c r="D1044" t="str">
        <f t="shared" si="288"/>
        <v>3.47812498705853-358.615488377359i</v>
      </c>
      <c r="E1044" t="str">
        <f t="shared" si="289"/>
        <v>162.469478738312+0.0331255371229735i</v>
      </c>
      <c r="F1044" t="str">
        <f t="shared" si="290"/>
        <v>2.42492492371817-3365.38365222679i</v>
      </c>
      <c r="G1044" t="str">
        <f t="shared" si="291"/>
        <v>0.999999999502352-0.0000223080290399575i</v>
      </c>
      <c r="H1044" t="str">
        <f t="shared" si="292"/>
        <v>1129.45165498536+6.43016287070721i</v>
      </c>
      <c r="I1044" t="str">
        <f t="shared" si="293"/>
        <v>68.7736119220374-10722.8429697593i</v>
      </c>
      <c r="K1044" t="str">
        <f t="shared" si="294"/>
        <v>0.0106242803869568-0.0000872554936146302i</v>
      </c>
      <c r="L1044" t="str">
        <f t="shared" si="295"/>
        <v>0.0000444444444444444-1.29370590265834i</v>
      </c>
      <c r="M1044" t="e">
        <f t="shared" si="296"/>
        <v>#DIV/0!</v>
      </c>
      <c r="N1044">
        <f t="shared" si="297"/>
        <v>90.096812033081846</v>
      </c>
      <c r="O1044">
        <f t="shared" si="298"/>
        <v>55.834708675990854</v>
      </c>
      <c r="P1044" s="3">
        <f t="shared" si="299"/>
        <v>55.834708675990854</v>
      </c>
      <c r="Q1044" s="3">
        <f t="shared" si="300"/>
        <v>-89.903187966918154</v>
      </c>
      <c r="R1044">
        <f t="shared" si="301"/>
        <v>90.096812033081846</v>
      </c>
      <c r="S1044">
        <f t="shared" si="302"/>
        <v>4.4380413676420594E-2</v>
      </c>
      <c r="T1044">
        <f t="shared" si="285"/>
        <v>55.834708675990854</v>
      </c>
    </row>
    <row r="1045" spans="1:20" x14ac:dyDescent="0.25">
      <c r="A1045">
        <f t="shared" si="286"/>
        <v>279.90999451816316</v>
      </c>
      <c r="B1045">
        <f t="shared" si="303"/>
        <v>44.549059248390996</v>
      </c>
      <c r="C1045" t="str">
        <f t="shared" si="287"/>
        <v>1.04602424291164-616.719473177647i</v>
      </c>
      <c r="D1045" t="str">
        <f t="shared" si="288"/>
        <v>3.47812498695999-357.257909935089i</v>
      </c>
      <c r="E1045" t="str">
        <f t="shared" si="289"/>
        <v>162.469478295044+0.0332514222308073i</v>
      </c>
      <c r="F1045" t="str">
        <f t="shared" si="290"/>
        <v>2.42492492370898-3352.64360693236i</v>
      </c>
      <c r="G1045" t="str">
        <f t="shared" si="291"/>
        <v>0.999999999498562-0.0000223927995502245i</v>
      </c>
      <c r="H1045" t="str">
        <f t="shared" si="292"/>
        <v>1129.45195873448+6.45459773218142i</v>
      </c>
      <c r="I1045" t="str">
        <f t="shared" si="293"/>
        <v>68.7736163015434-10682.2529586466i</v>
      </c>
      <c r="K1045" t="str">
        <f t="shared" si="294"/>
        <v>0.010624274907882-0.000087587019131658i</v>
      </c>
      <c r="L1045" t="str">
        <f t="shared" si="295"/>
        <v>0.0000444444444444444-1.28880843062198i</v>
      </c>
      <c r="M1045" t="e">
        <f t="shared" si="296"/>
        <v>#DIV/0!</v>
      </c>
      <c r="N1045">
        <f t="shared" si="297"/>
        <v>90.097179867869514</v>
      </c>
      <c r="O1045">
        <f t="shared" si="298"/>
        <v>55.801765727209983</v>
      </c>
      <c r="P1045" s="3">
        <f t="shared" si="299"/>
        <v>55.801765727209983</v>
      </c>
      <c r="Q1045" s="3">
        <f t="shared" si="300"/>
        <v>-89.902820132130486</v>
      </c>
      <c r="R1045">
        <f t="shared" si="301"/>
        <v>90.097179867869514</v>
      </c>
      <c r="S1045">
        <f t="shared" si="302"/>
        <v>4.4549059248390997E-2</v>
      </c>
      <c r="T1045">
        <f t="shared" si="285"/>
        <v>55.801765727209983</v>
      </c>
    </row>
    <row r="1046" spans="1:20" x14ac:dyDescent="0.25">
      <c r="A1046">
        <f t="shared" si="286"/>
        <v>280.97365249733218</v>
      </c>
      <c r="B1046">
        <f t="shared" si="303"/>
        <v>44.718345673534884</v>
      </c>
      <c r="C1046" t="str">
        <f t="shared" si="287"/>
        <v>1.04602379319016-614.384866755031i</v>
      </c>
      <c r="D1046" t="str">
        <f t="shared" si="288"/>
        <v>3.4781249868607-355.905470767793i</v>
      </c>
      <c r="E1046" t="str">
        <f t="shared" si="289"/>
        <v>162.469477848401+0.0333777857943606i</v>
      </c>
      <c r="F1046" t="str">
        <f t="shared" si="290"/>
        <v>2.42492492369972-3339.95179054177i</v>
      </c>
      <c r="G1046" t="str">
        <f t="shared" si="291"/>
        <v>0.999999999494744-0.0000224778921884295i</v>
      </c>
      <c r="H1046" t="str">
        <f t="shared" si="292"/>
        <v>1129.45226479658+6.47912544890497i</v>
      </c>
      <c r="I1046" t="str">
        <f t="shared" si="293"/>
        <v>68.773620714397-10641.8166153299i</v>
      </c>
      <c r="K1046" t="str">
        <f t="shared" si="294"/>
        <v>0.0106242693870928-0.0000879198039266424i</v>
      </c>
      <c r="L1046" t="str">
        <f t="shared" si="295"/>
        <v>0.0000444444444444444-1.28392949852757i</v>
      </c>
      <c r="M1046" t="e">
        <f t="shared" si="296"/>
        <v>#DIV/0!</v>
      </c>
      <c r="N1046">
        <f t="shared" si="297"/>
        <v>90.097549099846546</v>
      </c>
      <c r="O1046">
        <f t="shared" si="298"/>
        <v>55.768822785114487</v>
      </c>
      <c r="P1046" s="3">
        <f t="shared" si="299"/>
        <v>55.768822785114487</v>
      </c>
      <c r="Q1046" s="3">
        <f t="shared" si="300"/>
        <v>-89.902450900153454</v>
      </c>
      <c r="R1046">
        <f t="shared" si="301"/>
        <v>90.097549099846546</v>
      </c>
      <c r="S1046">
        <f t="shared" si="302"/>
        <v>4.4718345673534887E-2</v>
      </c>
      <c r="T1046">
        <f t="shared" si="285"/>
        <v>55.768822785114487</v>
      </c>
    </row>
    <row r="1047" spans="1:20" x14ac:dyDescent="0.25">
      <c r="A1047">
        <f t="shared" si="286"/>
        <v>282.04135237682209</v>
      </c>
      <c r="B1047">
        <f t="shared" si="303"/>
        <v>44.888275387094318</v>
      </c>
      <c r="C1047" t="str">
        <f t="shared" si="287"/>
        <v>1.0460233400448-612.059098464924i</v>
      </c>
      <c r="D1047" t="str">
        <f t="shared" si="288"/>
        <v>3.47812498676064-354.55815142018i</v>
      </c>
      <c r="E1047" t="str">
        <f t="shared" si="289"/>
        <v>162.469477398357+0.033504629632812i</v>
      </c>
      <c r="F1047" t="str">
        <f t="shared" si="290"/>
        <v>2.42492492369039-3327.30802047899i</v>
      </c>
      <c r="G1047" t="str">
        <f t="shared" si="291"/>
        <v>0.999999999490897-0.0000225633081786588i</v>
      </c>
      <c r="H1047" t="str">
        <f t="shared" si="292"/>
        <v>1129.45257318929+6.50374637375933i</v>
      </c>
      <c r="I1047" t="str">
        <f t="shared" si="293"/>
        <v>68.7736251608504-10601.5333581191i</v>
      </c>
      <c r="K1047" t="str">
        <f t="shared" si="294"/>
        <v>0.0106242638242717-0.0000882538527788996i</v>
      </c>
      <c r="L1047" t="str">
        <f t="shared" si="295"/>
        <v>0.0000444444444444444-1.27906903619005i</v>
      </c>
      <c r="M1047" t="e">
        <f t="shared" si="296"/>
        <v>#DIV/0!</v>
      </c>
      <c r="N1047">
        <f t="shared" si="297"/>
        <v>90.097919734315582</v>
      </c>
      <c r="O1047">
        <f t="shared" si="298"/>
        <v>55.735879849755278</v>
      </c>
      <c r="P1047" s="3">
        <f t="shared" si="299"/>
        <v>55.735879849755278</v>
      </c>
      <c r="Q1047" s="3">
        <f t="shared" si="300"/>
        <v>-89.902080265684418</v>
      </c>
      <c r="R1047">
        <f t="shared" si="301"/>
        <v>90.097919734315582</v>
      </c>
      <c r="S1047">
        <f t="shared" si="302"/>
        <v>4.488827538709432E-2</v>
      </c>
      <c r="T1047">
        <f t="shared" si="285"/>
        <v>55.735879849755278</v>
      </c>
    </row>
    <row r="1048" spans="1:20" x14ac:dyDescent="0.25">
      <c r="A1048">
        <f t="shared" si="286"/>
        <v>283.11310951585403</v>
      </c>
      <c r="B1048">
        <f t="shared" si="303"/>
        <v>45.05885083356528</v>
      </c>
      <c r="C1048" t="str">
        <f t="shared" si="287"/>
        <v>1.04602288344952-609.742134850385i</v>
      </c>
      <c r="D1048" t="str">
        <f t="shared" si="288"/>
        <v>3.47812498665983-353.21593251061i</v>
      </c>
      <c r="E1048" t="str">
        <f t="shared" si="289"/>
        <v>162.469476944889+0.0336319555722754i</v>
      </c>
      <c r="F1048" t="str">
        <f t="shared" si="290"/>
        <v>2.42492492368099-3314.71211485915i</v>
      </c>
      <c r="G1048" t="str">
        <f t="shared" si="291"/>
        <v>0.999999999487021-0.0000226490487496498i</v>
      </c>
      <c r="H1048" t="str">
        <f t="shared" si="292"/>
        <v>1129.45288393035+6.52846086096754i</v>
      </c>
      <c r="I1048" t="str">
        <f t="shared" si="293"/>
        <v>68.7736296411595-10561.4026075258i</v>
      </c>
      <c r="K1048" t="str">
        <f t="shared" si="294"/>
        <v>0.0106242582190988-0.0000885891704858421i</v>
      </c>
      <c r="L1048" t="str">
        <f t="shared" si="295"/>
        <v>0.0000444444444444444-1.27422697369003i</v>
      </c>
      <c r="M1048" t="e">
        <f t="shared" si="296"/>
        <v>#DIV/0!</v>
      </c>
      <c r="N1048">
        <f t="shared" si="297"/>
        <v>90.098291776599368</v>
      </c>
      <c r="O1048">
        <f t="shared" si="298"/>
        <v>55.702936921183863</v>
      </c>
      <c r="P1048" s="3">
        <f t="shared" si="299"/>
        <v>55.702936921183863</v>
      </c>
      <c r="Q1048" s="3">
        <f t="shared" si="300"/>
        <v>-89.901708223400632</v>
      </c>
      <c r="R1048">
        <f t="shared" si="301"/>
        <v>90.098291776599368</v>
      </c>
      <c r="S1048">
        <f t="shared" si="302"/>
        <v>4.5058850833565284E-2</v>
      </c>
      <c r="T1048">
        <f t="shared" si="285"/>
        <v>55.702936921183863</v>
      </c>
    </row>
    <row r="1049" spans="1:20" x14ac:dyDescent="0.25">
      <c r="A1049">
        <f t="shared" si="286"/>
        <v>284.18893933201429</v>
      </c>
      <c r="B1049">
        <f t="shared" si="303"/>
        <v>45.23007446673283</v>
      </c>
      <c r="C1049" t="str">
        <f t="shared" si="287"/>
        <v>1.046022423378-607.433942581095i</v>
      </c>
      <c r="D1049" t="str">
        <f t="shared" si="288"/>
        <v>3.47812498655826-351.878794730812i</v>
      </c>
      <c r="E1049" t="str">
        <f t="shared" si="289"/>
        <v>162.469476487968+0.0337597654458215i</v>
      </c>
      <c r="F1049" t="str">
        <f t="shared" si="290"/>
        <v>2.42492492367152-3302.1638924859i</v>
      </c>
      <c r="G1049" t="str">
        <f t="shared" si="291"/>
        <v>0.999999999483115-0.0000227351151348097i</v>
      </c>
      <c r="H1049" t="str">
        <f t="shared" si="292"/>
        <v>1129.45319703764+6.55326926609918i</v>
      </c>
      <c r="I1049" t="str">
        <f t="shared" si="293"/>
        <v>68.7736341555833-10521.4237862558i</v>
      </c>
      <c r="K1049" t="str">
        <f t="shared" si="294"/>
        <v>0.0106242525712516-0.0000889257618630427i</v>
      </c>
      <c r="L1049" t="str">
        <f t="shared" si="295"/>
        <v>0.0000444444444444444-1.26940324137281i</v>
      </c>
      <c r="M1049" t="e">
        <f t="shared" si="296"/>
        <v>#DIV/0!</v>
      </c>
      <c r="N1049">
        <f t="shared" si="297"/>
        <v>90.09866523204073</v>
      </c>
      <c r="O1049">
        <f t="shared" si="298"/>
        <v>55.669993999451648</v>
      </c>
      <c r="P1049" s="3">
        <f t="shared" si="299"/>
        <v>55.669993999451648</v>
      </c>
      <c r="Q1049" s="3">
        <f t="shared" si="300"/>
        <v>-89.90133476795927</v>
      </c>
      <c r="R1049">
        <f t="shared" si="301"/>
        <v>90.09866523204073</v>
      </c>
      <c r="S1049">
        <f t="shared" si="302"/>
        <v>4.5230074466732828E-2</v>
      </c>
      <c r="T1049">
        <f t="shared" si="285"/>
        <v>55.669993999451648</v>
      </c>
    </row>
    <row r="1050" spans="1:20" x14ac:dyDescent="0.25">
      <c r="A1050">
        <f t="shared" si="286"/>
        <v>285.26885730147592</v>
      </c>
      <c r="B1050">
        <f t="shared" si="303"/>
        <v>45.401948749706413</v>
      </c>
      <c r="C1050" t="str">
        <f t="shared" si="287"/>
        <v>1.0460219598038-605.134488452946i</v>
      </c>
      <c r="D1050" t="str">
        <f t="shared" si="288"/>
        <v>3.4781249864559-350.546718845609i</v>
      </c>
      <c r="E1050" t="str">
        <f t="shared" si="289"/>
        <v>162.46947602757+0.0338880610934689i</v>
      </c>
      <c r="F1050" t="str">
        <f t="shared" si="290"/>
        <v>2.42492492366197-3289.66317284886i</v>
      </c>
      <c r="G1050" t="str">
        <f t="shared" si="291"/>
        <v>0.999999999479179-0.0000228215085722322i</v>
      </c>
      <c r="H1050" t="str">
        <f t="shared" si="292"/>
        <v>1129.45351252916+6.57817194607499i</v>
      </c>
      <c r="I1050" t="str">
        <f t="shared" si="293"/>
        <v>68.7736387043792-10481.5963192i</v>
      </c>
      <c r="K1050" t="str">
        <f t="shared" si="294"/>
        <v>0.0106242468804054-0.0000892636317443036i</v>
      </c>
      <c r="L1050" t="str">
        <f t="shared" si="295"/>
        <v>0.0000444444444444444-1.26459776984739i</v>
      </c>
      <c r="M1050" t="e">
        <f t="shared" si="296"/>
        <v>#DIV/0!</v>
      </c>
      <c r="N1050">
        <f t="shared" si="297"/>
        <v>90.099040106002818</v>
      </c>
      <c r="O1050">
        <f t="shared" si="298"/>
        <v>55.637051084610874</v>
      </c>
      <c r="P1050" s="3">
        <f t="shared" si="299"/>
        <v>55.637051084610874</v>
      </c>
      <c r="Q1050" s="3">
        <f t="shared" si="300"/>
        <v>-89.900959893997182</v>
      </c>
      <c r="R1050">
        <f t="shared" si="301"/>
        <v>90.099040106002818</v>
      </c>
      <c r="S1050">
        <f t="shared" si="302"/>
        <v>4.5401948749706413E-2</v>
      </c>
      <c r="T1050">
        <f t="shared" si="285"/>
        <v>55.637051084610874</v>
      </c>
    </row>
    <row r="1051" spans="1:20" x14ac:dyDescent="0.25">
      <c r="A1051">
        <f t="shared" si="286"/>
        <v>286.35287895922153</v>
      </c>
      <c r="B1051">
        <f t="shared" si="303"/>
        <v>45.574476154955299</v>
      </c>
      <c r="C1051" t="str">
        <f t="shared" si="287"/>
        <v>1.04602149270034-602.843739387499i</v>
      </c>
      <c r="D1051" t="str">
        <f t="shared" si="288"/>
        <v>3.47812498635278-349.219685692645i</v>
      </c>
      <c r="E1051" t="str">
        <f t="shared" si="289"/>
        <v>162.469475563665+0.0340168443623124i</v>
      </c>
      <c r="F1051" t="str">
        <f t="shared" si="290"/>
        <v>2.42492492365235-3277.20977612099i</v>
      </c>
      <c r="G1051" t="str">
        <f t="shared" si="291"/>
        <v>0.999999999475213-0.0000229082303047158i</v>
      </c>
      <c r="H1051" t="str">
        <f t="shared" si="292"/>
        <v>1129.45383042311+6.60316925917281i</v>
      </c>
      <c r="I1051" t="str">
        <f t="shared" si="293"/>
        <v>68.7736432878114-10441.9196334276i</v>
      </c>
      <c r="K1051" t="str">
        <f t="shared" si="294"/>
        <v>0.0106242411462327-0.0000896027849817252i</v>
      </c>
      <c r="L1051" t="str">
        <f t="shared" si="295"/>
        <v>0.0000444444444444444-1.25981048998545i</v>
      </c>
      <c r="M1051" t="e">
        <f t="shared" si="296"/>
        <v>#DIV/0!</v>
      </c>
      <c r="N1051">
        <f t="shared" si="297"/>
        <v>90.099416403869014</v>
      </c>
      <c r="O1051">
        <f t="shared" si="298"/>
        <v>55.604108176713751</v>
      </c>
      <c r="P1051" s="3">
        <f t="shared" si="299"/>
        <v>55.604108176713751</v>
      </c>
      <c r="Q1051" s="3">
        <f t="shared" si="300"/>
        <v>-89.900583596130986</v>
      </c>
      <c r="R1051">
        <f t="shared" si="301"/>
        <v>90.099416403869014</v>
      </c>
      <c r="S1051">
        <f t="shared" si="302"/>
        <v>4.5574476154955301E-2</v>
      </c>
      <c r="T1051">
        <f t="shared" si="285"/>
        <v>55.604108176713751</v>
      </c>
    </row>
    <row r="1052" spans="1:20" x14ac:dyDescent="0.25">
      <c r="A1052">
        <f t="shared" si="286"/>
        <v>287.44101989926656</v>
      </c>
      <c r="B1052">
        <f t="shared" si="303"/>
        <v>45.747659164344128</v>
      </c>
      <c r="C1052" t="str">
        <f t="shared" si="287"/>
        <v>1.04602102204051-600.561662431582i</v>
      </c>
      <c r="D1052" t="str">
        <f t="shared" si="288"/>
        <v>3.47812498624884-347.897676182101i</v>
      </c>
      <c r="E1052" t="str">
        <f t="shared" si="289"/>
        <v>162.469475096231+0.0341461171063701i</v>
      </c>
      <c r="F1052" t="str">
        <f t="shared" si="290"/>
        <v>2.42492492364266-3264.80352315598i</v>
      </c>
      <c r="G1052" t="str">
        <f t="shared" si="291"/>
        <v>0.999999999471217-0.0000229952815797818i</v>
      </c>
      <c r="H1052" t="str">
        <f t="shared" si="292"/>
        <v>1129.45415073775+6.62826156503207i</v>
      </c>
      <c r="I1052" t="str">
        <f t="shared" si="293"/>
        <v>68.7736479061425-10402.3931581755i</v>
      </c>
      <c r="K1052" t="str">
        <f t="shared" si="294"/>
        <v>0.0106242353684038-0.0000899432264457759i</v>
      </c>
      <c r="L1052" t="str">
        <f t="shared" si="295"/>
        <v>0.0000444444444444444-1.25504133292035i</v>
      </c>
      <c r="M1052" t="e">
        <f t="shared" si="296"/>
        <v>#DIV/0!</v>
      </c>
      <c r="N1052">
        <f t="shared" si="297"/>
        <v>90.099794131043055</v>
      </c>
      <c r="O1052">
        <f t="shared" si="298"/>
        <v>55.571165275813442</v>
      </c>
      <c r="P1052" s="3">
        <f t="shared" si="299"/>
        <v>55.571165275813442</v>
      </c>
      <c r="Q1052" s="3">
        <f t="shared" si="300"/>
        <v>-89.900205868956945</v>
      </c>
      <c r="R1052">
        <f t="shared" si="301"/>
        <v>90.099794131043055</v>
      </c>
      <c r="S1052">
        <f t="shared" si="302"/>
        <v>4.5747659164344132E-2</v>
      </c>
      <c r="T1052">
        <f t="shared" si="285"/>
        <v>55.571165275813442</v>
      </c>
    </row>
    <row r="1053" spans="1:20" x14ac:dyDescent="0.25">
      <c r="A1053">
        <f t="shared" si="286"/>
        <v>288.53329577488381</v>
      </c>
      <c r="B1053">
        <f t="shared" si="303"/>
        <v>45.921500269168639</v>
      </c>
      <c r="C1053" t="str">
        <f t="shared" si="287"/>
        <v>1.04602054779751-598.288224756733i</v>
      </c>
      <c r="D1053" t="str">
        <f t="shared" si="288"/>
        <v>3.47812498614414-346.580671296426i</v>
      </c>
      <c r="E1053" t="str">
        <f t="shared" si="289"/>
        <v>162.469474625238+0.0342758811868255i</v>
      </c>
      <c r="F1053" t="str">
        <f t="shared" si="290"/>
        <v>2.4249249236329-3252.44423548573i</v>
      </c>
      <c r="G1053" t="str">
        <f t="shared" si="291"/>
        <v>0.999999999467191-0.000023082663649692i</v>
      </c>
      <c r="H1053" t="str">
        <f t="shared" si="292"/>
        <v>1129.45447349154+6.65344922465929i</v>
      </c>
      <c r="I1053" t="str">
        <f t="shared" si="293"/>
        <v>68.773652559639-10363.0163248426i</v>
      </c>
      <c r="K1053" t="str">
        <f t="shared" si="294"/>
        <v>0.0106242295465863-0.0000902849610253584i</v>
      </c>
      <c r="L1053" t="str">
        <f t="shared" si="295"/>
        <v>0.0000444444444444444-1.25029023004618i</v>
      </c>
      <c r="M1053" t="e">
        <f t="shared" si="296"/>
        <v>#DIV/0!</v>
      </c>
      <c r="N1053">
        <f t="shared" si="297"/>
        <v>90.100173292949236</v>
      </c>
      <c r="O1053">
        <f t="shared" si="298"/>
        <v>55.538222381962967</v>
      </c>
      <c r="P1053" s="3">
        <f t="shared" si="299"/>
        <v>55.538222381962967</v>
      </c>
      <c r="Q1053" s="3">
        <f t="shared" si="300"/>
        <v>-89.899826707050764</v>
      </c>
      <c r="R1053">
        <f t="shared" si="301"/>
        <v>90.100173292949236</v>
      </c>
      <c r="S1053">
        <f t="shared" si="302"/>
        <v>4.5921500269168643E-2</v>
      </c>
      <c r="T1053">
        <f t="shared" si="285"/>
        <v>55.538222381962967</v>
      </c>
    </row>
    <row r="1054" spans="1:20" x14ac:dyDescent="0.25">
      <c r="A1054">
        <f t="shared" si="286"/>
        <v>289.62972229882837</v>
      </c>
      <c r="B1054">
        <f t="shared" si="303"/>
        <v>46.09600197019148</v>
      </c>
      <c r="C1054" t="str">
        <f t="shared" si="287"/>
        <v>1.04602006994395-596.023393658808i</v>
      </c>
      <c r="D1054" t="str">
        <f t="shared" si="288"/>
        <v>3.47812498603865-345.268652090065i</v>
      </c>
      <c r="E1054" t="str">
        <f t="shared" si="289"/>
        <v>162.469474150661+0.0344061384718796i</v>
      </c>
      <c r="F1054" t="str">
        <f t="shared" si="290"/>
        <v>2.42492492362307-3240.13173531774i</v>
      </c>
      <c r="G1054" t="str">
        <f t="shared" si="291"/>
        <v>0.999999999463134-0.0000231703777714669i</v>
      </c>
      <c r="H1054" t="str">
        <f t="shared" si="292"/>
        <v>1129.45479870302+6.67873260043307i</v>
      </c>
      <c r="I1054" t="str">
        <f t="shared" si="293"/>
        <v>68.7736572485673-10323.7885669796i</v>
      </c>
      <c r="K1054" t="str">
        <f t="shared" si="294"/>
        <v>0.0106242236804455-0.0000906279936278822i</v>
      </c>
      <c r="L1054" t="str">
        <f t="shared" si="295"/>
        <v>0.0000444444444444444-1.24555711301671i</v>
      </c>
      <c r="M1054" t="e">
        <f t="shared" si="296"/>
        <v>#DIV/0!</v>
      </c>
      <c r="N1054">
        <f t="shared" si="297"/>
        <v>90.100553895032292</v>
      </c>
      <c r="O1054">
        <f t="shared" si="298"/>
        <v>55.505279495216271</v>
      </c>
      <c r="P1054" s="3">
        <f t="shared" si="299"/>
        <v>55.505279495216271</v>
      </c>
      <c r="Q1054" s="3">
        <f t="shared" si="300"/>
        <v>-89.899446104967708</v>
      </c>
      <c r="R1054">
        <f t="shared" si="301"/>
        <v>90.100553895032292</v>
      </c>
      <c r="S1054">
        <f t="shared" si="302"/>
        <v>4.609600197019148E-2</v>
      </c>
      <c r="T1054">
        <f t="shared" si="285"/>
        <v>55.505279495216271</v>
      </c>
    </row>
    <row r="1055" spans="1:20" x14ac:dyDescent="0.25">
      <c r="A1055">
        <f t="shared" si="286"/>
        <v>290.73031524356395</v>
      </c>
      <c r="B1055">
        <f t="shared" si="303"/>
        <v>46.271166777678211</v>
      </c>
      <c r="C1055" t="str">
        <f t="shared" si="287"/>
        <v>1.04601958845229-593.767136557425i</v>
      </c>
      <c r="D1055" t="str">
        <f t="shared" si="288"/>
        <v>3.47812498593232-343.961599689177i</v>
      </c>
      <c r="E1055" t="str">
        <f t="shared" si="289"/>
        <v>162.469473672471+0.0345368908368754i</v>
      </c>
      <c r="F1055" t="str">
        <f t="shared" si="290"/>
        <v>2.42492492361315-3227.86584553254i</v>
      </c>
      <c r="G1055" t="str">
        <f t="shared" si="291"/>
        <v>0.999999999459046-0.0000232584252069034i</v>
      </c>
      <c r="H1055" t="str">
        <f t="shared" si="292"/>
        <v>1129.45512639094+6.70411205610974i</v>
      </c>
      <c r="I1055" t="str">
        <f t="shared" si="293"/>
        <v>68.7736619731988-10284.7093202822i</v>
      </c>
      <c r="K1055" t="str">
        <f t="shared" si="294"/>
        <v>0.0106242177696438-0.0000909723291793295i</v>
      </c>
      <c r="L1055" t="str">
        <f t="shared" si="295"/>
        <v>0.0000444444444444444-1.24084191374448i</v>
      </c>
      <c r="M1055" t="e">
        <f t="shared" si="296"/>
        <v>#DIV/0!</v>
      </c>
      <c r="N1055">
        <f t="shared" si="297"/>
        <v>90.100935942757573</v>
      </c>
      <c r="O1055">
        <f t="shared" si="298"/>
        <v>55.472336615627071</v>
      </c>
      <c r="P1055" s="3">
        <f t="shared" si="299"/>
        <v>55.472336615627071</v>
      </c>
      <c r="Q1055" s="3">
        <f t="shared" si="300"/>
        <v>-89.899064057242427</v>
      </c>
      <c r="R1055">
        <f t="shared" si="301"/>
        <v>90.100935942757573</v>
      </c>
      <c r="S1055">
        <f t="shared" si="302"/>
        <v>4.6271166777678209E-2</v>
      </c>
      <c r="T1055">
        <f t="shared" si="285"/>
        <v>55.472336615627071</v>
      </c>
    </row>
    <row r="1056" spans="1:20" x14ac:dyDescent="0.25">
      <c r="A1056">
        <f t="shared" si="286"/>
        <v>291.83509044148951</v>
      </c>
      <c r="B1056">
        <f t="shared" si="303"/>
        <v>46.446997211433391</v>
      </c>
      <c r="C1056" t="str">
        <f t="shared" si="287"/>
        <v>1.04601910329494-591.519420995586i</v>
      </c>
      <c r="D1056" t="str">
        <f t="shared" si="288"/>
        <v>3.4781249858252-342.659495291378i</v>
      </c>
      <c r="E1056" t="str">
        <f t="shared" si="289"/>
        <v>162.469473190641+0.034668140164276i</v>
      </c>
      <c r="F1056" t="str">
        <f t="shared" si="290"/>
        <v>2.42492492360316-3215.6463896812i</v>
      </c>
      <c r="G1056" t="str">
        <f t="shared" si="291"/>
        <v>0.999999999454927-0.0000233468072225935i</v>
      </c>
      <c r="H1056" t="str">
        <f t="shared" si="292"/>
        <v>1129.45545657413+6.72958795682788i</v>
      </c>
      <c r="I1056" t="str">
        <f t="shared" si="293"/>
        <v>68.7736667338032-10245.7780225822i</v>
      </c>
      <c r="K1056" t="str">
        <f t="shared" si="294"/>
        <v>0.0106242118138414-0.0000913179726243278i</v>
      </c>
      <c r="L1056" t="str">
        <f t="shared" si="295"/>
        <v>0.0000444444444444444-1.23614456439976i</v>
      </c>
      <c r="M1056" t="e">
        <f t="shared" si="296"/>
        <v>#DIV/0!</v>
      </c>
      <c r="N1056">
        <f t="shared" si="297"/>
        <v>90.101319441611167</v>
      </c>
      <c r="O1056">
        <f t="shared" si="298"/>
        <v>55.4393937432501</v>
      </c>
      <c r="P1056" s="3">
        <f t="shared" si="299"/>
        <v>55.4393937432501</v>
      </c>
      <c r="Q1056" s="3">
        <f t="shared" si="300"/>
        <v>-89.898680558388833</v>
      </c>
      <c r="R1056">
        <f t="shared" si="301"/>
        <v>90.101319441611167</v>
      </c>
      <c r="S1056">
        <f t="shared" si="302"/>
        <v>4.6446997211433388E-2</v>
      </c>
      <c r="T1056">
        <f t="shared" si="285"/>
        <v>55.4393937432501</v>
      </c>
    </row>
    <row r="1057" spans="1:20" x14ac:dyDescent="0.25">
      <c r="A1057">
        <f t="shared" si="286"/>
        <v>292.9440637851672</v>
      </c>
      <c r="B1057">
        <f t="shared" si="303"/>
        <v>46.623495800836842</v>
      </c>
      <c r="C1057" t="str">
        <f t="shared" si="287"/>
        <v>1.04601861444407-589.28021463914i</v>
      </c>
      <c r="D1057" t="str">
        <f t="shared" si="288"/>
        <v>3.47812498571731-341.362320165458i</v>
      </c>
      <c r="E1057" t="str">
        <f t="shared" si="289"/>
        <v>162.469472705143+0.0347998883437263i</v>
      </c>
      <c r="F1057" t="str">
        <f t="shared" si="290"/>
        <v>2.4249249235931-3203.47319198276i</v>
      </c>
      <c r="G1057" t="str">
        <f t="shared" si="291"/>
        <v>0.999999999450776-0.0000234355250899421i</v>
      </c>
      <c r="H1057" t="str">
        <f t="shared" si="292"/>
        <v>1129.45578927162+6.75516066911425i</v>
      </c>
      <c r="I1057" t="str">
        <f t="shared" si="293"/>
        <v>68.7736715306552-10206.9941138401i</v>
      </c>
      <c r="K1057" t="str">
        <f t="shared" si="294"/>
        <v>0.0106242058126957-0.0000916649289262184i</v>
      </c>
      <c r="L1057" t="str">
        <f t="shared" si="295"/>
        <v>0.0000444444444444444-1.23146499740961i</v>
      </c>
      <c r="M1057" t="e">
        <f t="shared" si="296"/>
        <v>#DIV/0!</v>
      </c>
      <c r="N1057">
        <f t="shared" si="297"/>
        <v>90.10170439709988</v>
      </c>
      <c r="O1057">
        <f t="shared" si="298"/>
        <v>55.40645087814017</v>
      </c>
      <c r="P1057" s="3">
        <f t="shared" si="299"/>
        <v>55.40645087814017</v>
      </c>
      <c r="Q1057" s="3">
        <f t="shared" si="300"/>
        <v>-89.89829560290012</v>
      </c>
      <c r="R1057">
        <f t="shared" si="301"/>
        <v>90.10170439709988</v>
      </c>
      <c r="S1057">
        <f t="shared" si="302"/>
        <v>4.6623495800836842E-2</v>
      </c>
      <c r="T1057">
        <f t="shared" si="285"/>
        <v>55.40645087814017</v>
      </c>
    </row>
    <row r="1058" spans="1:20" x14ac:dyDescent="0.25">
      <c r="A1058">
        <f t="shared" si="286"/>
        <v>294.05725122755081</v>
      </c>
      <c r="B1058">
        <f t="shared" si="303"/>
        <v>46.800665084880023</v>
      </c>
      <c r="C1058" t="str">
        <f t="shared" si="287"/>
        <v>1.04601812187124-587.049485276348i</v>
      </c>
      <c r="D1058" t="str">
        <f t="shared" si="288"/>
        <v>3.47812498560854-340.070055651117i</v>
      </c>
      <c r="E1058" t="str">
        <f t="shared" si="289"/>
        <v>162.46947221595+0.0349321372720652i</v>
      </c>
      <c r="F1058" t="str">
        <f t="shared" si="290"/>
        <v>2.42492492358296-3191.34607732166i</v>
      </c>
      <c r="G1058" t="str">
        <f t="shared" si="291"/>
        <v>0.999999999446594-0.0000235245800851855i</v>
      </c>
      <c r="H1058" t="str">
        <f t="shared" si="292"/>
        <v>1129.45612450254+6.78083056088919i</v>
      </c>
      <c r="I1058" t="str">
        <f t="shared" si="293"/>
        <v>68.7736763640336-10168.3570361361i</v>
      </c>
      <c r="K1058" t="str">
        <f t="shared" si="294"/>
        <v>0.0106241997658614-0.0000920132030671294i</v>
      </c>
      <c r="L1058" t="str">
        <f t="shared" si="295"/>
        <v>0.0000444444444444444-1.22680314545687i</v>
      </c>
      <c r="M1058" t="e">
        <f t="shared" si="296"/>
        <v>#DIV/0!</v>
      </c>
      <c r="N1058">
        <f t="shared" si="297"/>
        <v>90.102090814751335</v>
      </c>
      <c r="O1058">
        <f t="shared" si="298"/>
        <v>55.373508020352546</v>
      </c>
      <c r="P1058" s="3">
        <f t="shared" si="299"/>
        <v>55.373508020352546</v>
      </c>
      <c r="Q1058" s="3">
        <f t="shared" si="300"/>
        <v>-89.897909185248665</v>
      </c>
      <c r="R1058">
        <f t="shared" si="301"/>
        <v>90.102090814751335</v>
      </c>
      <c r="S1058">
        <f t="shared" si="302"/>
        <v>4.6800665084880025E-2</v>
      </c>
      <c r="T1058">
        <f t="shared" si="285"/>
        <v>55.373508020352546</v>
      </c>
    </row>
    <row r="1059" spans="1:20" x14ac:dyDescent="0.25">
      <c r="A1059">
        <f t="shared" si="286"/>
        <v>295.17466878221552</v>
      </c>
      <c r="B1059">
        <f t="shared" si="303"/>
        <v>46.97850761220257</v>
      </c>
      <c r="C1059" t="str">
        <f t="shared" si="287"/>
        <v>1.04601762554843-584.827200817429i</v>
      </c>
      <c r="D1059" t="str">
        <f t="shared" si="288"/>
        <v>3.47812498549893-338.782683158696i</v>
      </c>
      <c r="E1059" t="str">
        <f t="shared" si="289"/>
        <v>162.469471723033+0.0350648888533493i</v>
      </c>
      <c r="F1059" t="str">
        <f t="shared" si="290"/>
        <v>2.42492492357274-3179.26487124529i</v>
      </c>
      <c r="G1059" t="str">
        <f t="shared" si="291"/>
        <v>0.99999999944238-0.0000236139734894096i</v>
      </c>
      <c r="H1059" t="str">
        <f t="shared" si="292"/>
        <v>1129.45646228618+6.8065980014706i</v>
      </c>
      <c r="I1059" t="str">
        <f t="shared" si="293"/>
        <v>68.7736812342115-10129.8662336629i</v>
      </c>
      <c r="K1059" t="str">
        <f t="shared" si="294"/>
        <v>0.010624193672991-0.0000923628000480407i</v>
      </c>
      <c r="L1059" t="str">
        <f t="shared" si="295"/>
        <v>0.0000444444444444444-1.22215894147925i</v>
      </c>
      <c r="M1059" t="e">
        <f t="shared" si="296"/>
        <v>#DIV/0!</v>
      </c>
      <c r="N1059">
        <f t="shared" si="297"/>
        <v>90.102478700114148</v>
      </c>
      <c r="O1059">
        <f t="shared" si="298"/>
        <v>55.340565169943105</v>
      </c>
      <c r="P1059" s="3">
        <f t="shared" si="299"/>
        <v>55.340565169943105</v>
      </c>
      <c r="Q1059" s="3">
        <f t="shared" si="300"/>
        <v>-89.897521299885852</v>
      </c>
      <c r="R1059">
        <f t="shared" si="301"/>
        <v>90.102478700114148</v>
      </c>
      <c r="S1059">
        <f t="shared" si="302"/>
        <v>4.6978507612202569E-2</v>
      </c>
      <c r="T1059">
        <f t="shared" si="285"/>
        <v>55.340565169943105</v>
      </c>
    </row>
    <row r="1060" spans="1:20" x14ac:dyDescent="0.25">
      <c r="A1060">
        <f t="shared" si="286"/>
        <v>296.29633252358798</v>
      </c>
      <c r="B1060">
        <f t="shared" si="303"/>
        <v>47.157025941128943</v>
      </c>
      <c r="C1060" t="str">
        <f t="shared" si="287"/>
        <v>1.04601712544702-582.613329294062i</v>
      </c>
      <c r="D1060" t="str">
        <f t="shared" si="288"/>
        <v>3.47812498538854-337.50018416891i</v>
      </c>
      <c r="E1060" t="str">
        <f t="shared" si="289"/>
        <v>162.469471226364+0.0351981449988792i</v>
      </c>
      <c r="F1060" t="str">
        <f t="shared" si="290"/>
        <v>2.42492492356244-3167.22939996146i</v>
      </c>
      <c r="G1060" t="str">
        <f t="shared" si="291"/>
        <v>0.999999999438134-0.0000237037065885687i</v>
      </c>
      <c r="H1060" t="str">
        <f t="shared" si="292"/>
        <v>1129.45680264199+6.83246336158116i</v>
      </c>
      <c r="I1060" t="str">
        <f t="shared" si="293"/>
        <v>68.7736861414731-10091.5211527176i</v>
      </c>
      <c r="K1060" t="str">
        <f t="shared" si="294"/>
        <v>0.0106241875337338-0.00009271372488886i</v>
      </c>
      <c r="L1060" t="str">
        <f t="shared" si="295"/>
        <v>0.0000444444444444444-1.21753231866831i</v>
      </c>
      <c r="M1060" t="e">
        <f t="shared" si="296"/>
        <v>#DIV/0!</v>
      </c>
      <c r="N1060">
        <f t="shared" si="297"/>
        <v>90.102868058757863</v>
      </c>
      <c r="O1060">
        <f t="shared" si="298"/>
        <v>55.307622326967831</v>
      </c>
      <c r="P1060" s="3">
        <f t="shared" si="299"/>
        <v>55.307622326967831</v>
      </c>
      <c r="Q1060" s="3">
        <f t="shared" si="300"/>
        <v>-89.897131941242137</v>
      </c>
      <c r="R1060">
        <f t="shared" si="301"/>
        <v>90.102868058757863</v>
      </c>
      <c r="S1060">
        <f t="shared" si="302"/>
        <v>4.7157025941128944E-2</v>
      </c>
      <c r="T1060">
        <f t="shared" si="285"/>
        <v>55.307622326967831</v>
      </c>
    </row>
    <row r="1061" spans="1:20" x14ac:dyDescent="0.25">
      <c r="A1061">
        <f t="shared" si="286"/>
        <v>297.42225858717762</v>
      </c>
      <c r="B1061">
        <f t="shared" si="303"/>
        <v>47.336222639705234</v>
      </c>
      <c r="C1061" t="str">
        <f t="shared" si="287"/>
        <v>1.0460166215381-580.407838858966i</v>
      </c>
      <c r="D1061" t="str">
        <f t="shared" si="288"/>
        <v>3.47812498527726-336.22254023258i</v>
      </c>
      <c r="E1061" t="str">
        <f t="shared" si="289"/>
        <v>162.469470725914+0.0353319076272325i</v>
      </c>
      <c r="F1061" t="str">
        <f t="shared" si="290"/>
        <v>2.42492492355206-3155.23949033586i</v>
      </c>
      <c r="G1061" t="str">
        <f t="shared" si="291"/>
        <v>0.999999999433856-0.0000237937806735035i</v>
      </c>
      <c r="H1061" t="str">
        <f t="shared" si="292"/>
        <v>1129.45714558955+6.85842701335221i</v>
      </c>
      <c r="I1061" t="str">
        <f t="shared" si="293"/>
        <v>68.7736910860994-10053.3212416931i</v>
      </c>
      <c r="K1061" t="str">
        <f t="shared" si="294"/>
        <v>0.0106241813477368-0.0000930659826284918i</v>
      </c>
      <c r="L1061" t="str">
        <f t="shared" si="295"/>
        <v>0.0000444444444444444-1.21292321046853i</v>
      </c>
      <c r="M1061" t="e">
        <f t="shared" si="296"/>
        <v>#DIV/0!</v>
      </c>
      <c r="N1061">
        <f t="shared" si="297"/>
        <v>90.103258896273132</v>
      </c>
      <c r="O1061">
        <f t="shared" si="298"/>
        <v>55.27467949148339</v>
      </c>
      <c r="P1061" s="3">
        <f t="shared" si="299"/>
        <v>55.27467949148339</v>
      </c>
      <c r="Q1061" s="3">
        <f t="shared" si="300"/>
        <v>-89.896741103726868</v>
      </c>
      <c r="R1061">
        <f t="shared" si="301"/>
        <v>90.103258896273132</v>
      </c>
      <c r="S1061">
        <f t="shared" si="302"/>
        <v>4.733622263970523E-2</v>
      </c>
      <c r="T1061">
        <f t="shared" si="285"/>
        <v>55.27467949148339</v>
      </c>
    </row>
    <row r="1062" spans="1:20" x14ac:dyDescent="0.25">
      <c r="A1062">
        <f t="shared" si="286"/>
        <v>298.5524631698089</v>
      </c>
      <c r="B1062">
        <f t="shared" si="303"/>
        <v>47.516100285736115</v>
      </c>
      <c r="C1062" t="str">
        <f t="shared" si="287"/>
        <v>1.04601611379286-578.210697785425i</v>
      </c>
      <c r="D1062" t="str">
        <f t="shared" si="288"/>
        <v>3.47812498516516-334.94973297037i</v>
      </c>
      <c r="E1062" t="str">
        <f t="shared" si="289"/>
        <v>162.469470221656+0.0354661786643041i</v>
      </c>
      <c r="F1062" t="str">
        <f t="shared" si="290"/>
        <v>2.42492492354161-3143.29496988962i</v>
      </c>
      <c r="G1062" t="str">
        <f t="shared" si="291"/>
        <v>0.999999999429545-0.0000238841970399598i</v>
      </c>
      <c r="H1062" t="str">
        <f t="shared" si="292"/>
        <v>1129.45749114861+6.8844893303297i</v>
      </c>
      <c r="I1062" t="str">
        <f t="shared" si="293"/>
        <v>68.7736960683748-10015.2659510711i</v>
      </c>
      <c r="K1062" t="str">
        <f t="shared" si="294"/>
        <v>0.0106241751146442-0.0000934195783249078i</v>
      </c>
      <c r="L1062" t="str">
        <f t="shared" si="295"/>
        <v>0.0000444444444444444-1.20833155057634i</v>
      </c>
      <c r="M1062" t="e">
        <f t="shared" si="296"/>
        <v>#DIV/0!</v>
      </c>
      <c r="N1062">
        <f t="shared" si="297"/>
        <v>90.103651218271779</v>
      </c>
      <c r="O1062">
        <f t="shared" si="298"/>
        <v>55.241736663546888</v>
      </c>
      <c r="P1062" s="3">
        <f t="shared" si="299"/>
        <v>55.241736663546888</v>
      </c>
      <c r="Q1062" s="3">
        <f t="shared" si="300"/>
        <v>-89.896348781728221</v>
      </c>
      <c r="R1062">
        <f t="shared" si="301"/>
        <v>90.103651218271779</v>
      </c>
      <c r="S1062">
        <f t="shared" si="302"/>
        <v>4.7516100285736114E-2</v>
      </c>
      <c r="T1062">
        <f t="shared" si="285"/>
        <v>55.241736663546888</v>
      </c>
    </row>
    <row r="1063" spans="1:20" x14ac:dyDescent="0.25">
      <c r="A1063">
        <f t="shared" si="286"/>
        <v>299.68696252985421</v>
      </c>
      <c r="B1063">
        <f t="shared" si="303"/>
        <v>47.696661466821915</v>
      </c>
      <c r="C1063" t="str">
        <f t="shared" si="287"/>
        <v>1.04601560218209-576.021874466827i</v>
      </c>
      <c r="D1063" t="str">
        <f t="shared" si="288"/>
        <v>3.47812498505221-333.681744072519i</v>
      </c>
      <c r="E1063" t="str">
        <f t="shared" si="289"/>
        <v>162.46946971356+0.0356009600433144i</v>
      </c>
      <c r="F1063" t="str">
        <f t="shared" si="290"/>
        <v>2.42492492353108-3131.3956667968i</v>
      </c>
      <c r="G1063" t="str">
        <f t="shared" si="291"/>
        <v>0.999999999425201-0.0000239749569886075i</v>
      </c>
      <c r="H1063" t="str">
        <f t="shared" si="292"/>
        <v>1129.45783933903+6.91065068747947i</v>
      </c>
      <c r="I1063" t="str">
        <f t="shared" si="293"/>
        <v>68.7737010885854-9977.35473341319i</v>
      </c>
      <c r="K1063" t="str">
        <f t="shared" si="294"/>
        <v>0.0106241688340976-0.0000937745170552209i</v>
      </c>
      <c r="L1063" t="str">
        <f t="shared" si="295"/>
        <v>0.0000444444444444444-1.20375727293917i</v>
      </c>
      <c r="M1063" t="e">
        <f t="shared" si="296"/>
        <v>#DIV/0!</v>
      </c>
      <c r="N1063">
        <f t="shared" si="297"/>
        <v>90.104045030386814</v>
      </c>
      <c r="O1063">
        <f t="shared" si="298"/>
        <v>55.208793843215759</v>
      </c>
      <c r="P1063" s="3">
        <f t="shared" si="299"/>
        <v>55.208793843215759</v>
      </c>
      <c r="Q1063" s="3">
        <f t="shared" si="300"/>
        <v>-89.895954969613186</v>
      </c>
      <c r="R1063">
        <f t="shared" si="301"/>
        <v>90.104045030386814</v>
      </c>
      <c r="S1063">
        <f t="shared" si="302"/>
        <v>4.7696661466821916E-2</v>
      </c>
      <c r="T1063">
        <f t="shared" si="285"/>
        <v>55.208793843215759</v>
      </c>
    </row>
    <row r="1064" spans="1:20" x14ac:dyDescent="0.25">
      <c r="A1064">
        <f t="shared" si="286"/>
        <v>300.82577298746764</v>
      </c>
      <c r="B1064">
        <f t="shared" si="303"/>
        <v>47.877908780395842</v>
      </c>
      <c r="C1064" t="str">
        <f t="shared" si="287"/>
        <v>1.04601508667631-573.841337416205i</v>
      </c>
      <c r="D1064" t="str">
        <f t="shared" si="288"/>
        <v>3.4781249849384-332.418555298581i</v>
      </c>
      <c r="E1064" t="str">
        <f t="shared" si="289"/>
        <v>162.469469201596+0.0357362537048363i</v>
      </c>
      <c r="F1064" t="str">
        <f t="shared" si="290"/>
        <v>2.42492492352047-3119.54140988193i</v>
      </c>
      <c r="G1064" t="str">
        <f t="shared" si="291"/>
        <v>0.999999999420825-0.0000240660618250589i</v>
      </c>
      <c r="H1064" t="str">
        <f t="shared" si="292"/>
        <v>1129.45819018087+6.93691146119273i</v>
      </c>
      <c r="I1064" t="str">
        <f t="shared" si="293"/>
        <v>68.7737061470203-9939.58704335402i</v>
      </c>
      <c r="K1064" t="str">
        <f t="shared" si="294"/>
        <v>0.0106241625057357-0.0000941308039157541i</v>
      </c>
      <c r="L1064" t="str">
        <f t="shared" si="295"/>
        <v>0.0000444444444444444-1.1992003117545i</v>
      </c>
      <c r="M1064" t="e">
        <f t="shared" si="296"/>
        <v>#DIV/0!</v>
      </c>
      <c r="N1064">
        <f t="shared" si="297"/>
        <v>90.104440338272624</v>
      </c>
      <c r="O1064">
        <f t="shared" si="298"/>
        <v>55.175851030547804</v>
      </c>
      <c r="P1064" s="3">
        <f t="shared" si="299"/>
        <v>55.175851030547804</v>
      </c>
      <c r="Q1064" s="3">
        <f t="shared" si="300"/>
        <v>-89.895559661727376</v>
      </c>
      <c r="R1064">
        <f t="shared" si="301"/>
        <v>90.104440338272624</v>
      </c>
      <c r="S1064">
        <f t="shared" si="302"/>
        <v>4.7877908780395842E-2</v>
      </c>
      <c r="T1064">
        <f t="shared" si="285"/>
        <v>55.175851030547804</v>
      </c>
    </row>
    <row r="1065" spans="1:20" x14ac:dyDescent="0.25">
      <c r="A1065">
        <f t="shared" si="286"/>
        <v>301.96891092482002</v>
      </c>
      <c r="B1065">
        <f t="shared" si="303"/>
        <v>48.059844833761346</v>
      </c>
      <c r="C1065" t="str">
        <f t="shared" si="287"/>
        <v>1.04601456724579-571.669055265795i</v>
      </c>
      <c r="D1065" t="str">
        <f t="shared" si="288"/>
        <v>3.4781249848237-331.160148477163i</v>
      </c>
      <c r="E1065" t="str">
        <f t="shared" si="289"/>
        <v>162.469468685734+0.0358720615968564i</v>
      </c>
      <c r="F1065" t="str">
        <f t="shared" si="290"/>
        <v>2.42492492350977-3107.73202861755i</v>
      </c>
      <c r="G1065" t="str">
        <f t="shared" si="291"/>
        <v>0.999999999416415-0.0000241575128598876i</v>
      </c>
      <c r="H1065" t="str">
        <f t="shared" si="292"/>
        <v>1129.45854369433+6.96327202929159i</v>
      </c>
      <c r="I1065" t="str">
        <f t="shared" si="293"/>
        <v>68.7737112439724-9901.96233759278i</v>
      </c>
      <c r="K1065" t="str">
        <f t="shared" si="294"/>
        <v>0.0106241561291944-0.0000944884440221146i</v>
      </c>
      <c r="L1065" t="str">
        <f t="shared" si="295"/>
        <v>0.0000444444444444444-1.19466060146892i</v>
      </c>
      <c r="M1065" t="e">
        <f t="shared" si="296"/>
        <v>#DIV/0!</v>
      </c>
      <c r="N1065">
        <f t="shared" si="297"/>
        <v>90.104837147604897</v>
      </c>
      <c r="O1065">
        <f t="shared" si="298"/>
        <v>55.142908225601246</v>
      </c>
      <c r="P1065" s="3">
        <f t="shared" si="299"/>
        <v>55.142908225601246</v>
      </c>
      <c r="Q1065" s="3">
        <f t="shared" si="300"/>
        <v>-89.895162852395103</v>
      </c>
      <c r="R1065">
        <f t="shared" si="301"/>
        <v>90.104837147604897</v>
      </c>
      <c r="S1065">
        <f t="shared" si="302"/>
        <v>4.8059844833761349E-2</v>
      </c>
      <c r="T1065">
        <f t="shared" si="285"/>
        <v>55.142908225601246</v>
      </c>
    </row>
    <row r="1066" spans="1:20" x14ac:dyDescent="0.25">
      <c r="A1066">
        <f t="shared" si="286"/>
        <v>303.11639278633436</v>
      </c>
      <c r="B1066">
        <f t="shared" si="303"/>
        <v>48.242472244129644</v>
      </c>
      <c r="C1066" t="str">
        <f t="shared" si="287"/>
        <v>1.04601404386086-569.504996766604i</v>
      </c>
      <c r="D1066" t="str">
        <f t="shared" si="288"/>
        <v>3.47812498470815-329.906505505659i</v>
      </c>
      <c r="E1066" t="str">
        <f t="shared" si="289"/>
        <v>162.469468165946+0.0360083856747459i</v>
      </c>
      <c r="F1066" t="str">
        <f t="shared" si="290"/>
        <v>2.424924923499-3095.96735312175i</v>
      </c>
      <c r="G1066" t="str">
        <f t="shared" si="291"/>
        <v>0.999999999411971-0.0000242493114086474i</v>
      </c>
      <c r="H1066" t="str">
        <f t="shared" si="292"/>
        <v>1129.45889989973+6.98973277103378i</v>
      </c>
      <c r="I1066" t="str">
        <f t="shared" si="293"/>
        <v>68.7737163797317-9864.48007488524i</v>
      </c>
      <c r="K1066" t="str">
        <f t="shared" si="294"/>
        <v>0.0106241497041072-0.0000948474425092655i</v>
      </c>
      <c r="L1066" t="str">
        <f t="shared" si="295"/>
        <v>0.0000444444444444444-1.19013807677717i</v>
      </c>
      <c r="M1066" t="e">
        <f t="shared" si="296"/>
        <v>#DIV/0!</v>
      </c>
      <c r="N1066">
        <f t="shared" si="297"/>
        <v>90.105235464080934</v>
      </c>
      <c r="O1066">
        <f t="shared" si="298"/>
        <v>55.109965428435103</v>
      </c>
      <c r="P1066" s="3">
        <f t="shared" si="299"/>
        <v>55.109965428435103</v>
      </c>
      <c r="Q1066" s="3">
        <f t="shared" si="300"/>
        <v>-89.894764535919066</v>
      </c>
      <c r="R1066">
        <f t="shared" si="301"/>
        <v>90.105235464080934</v>
      </c>
      <c r="S1066">
        <f t="shared" si="302"/>
        <v>4.8242472244129642E-2</v>
      </c>
      <c r="T1066">
        <f t="shared" si="285"/>
        <v>55.109965428435103</v>
      </c>
    </row>
    <row r="1067" spans="1:20" x14ac:dyDescent="0.25">
      <c r="A1067">
        <f t="shared" si="286"/>
        <v>304.26823507892249</v>
      </c>
      <c r="B1067">
        <f t="shared" si="303"/>
        <v>48.425793638657339</v>
      </c>
      <c r="C1067" t="str">
        <f t="shared" si="287"/>
        <v>1.04601351649127-567.349130787917i</v>
      </c>
      <c r="D1067" t="str">
        <f t="shared" si="288"/>
        <v>3.47812498459172-328.657608349995i</v>
      </c>
      <c r="E1067" t="str">
        <f t="shared" si="289"/>
        <v>162.469467642202+0.0361452279013467i</v>
      </c>
      <c r="F1067" t="str">
        <f t="shared" si="290"/>
        <v>2.42492492348815-3084.24721415571i</v>
      </c>
      <c r="G1067" t="str">
        <f t="shared" si="291"/>
        <v>0.999999999407493-0.0000243414587918913i</v>
      </c>
      <c r="H1067" t="str">
        <f t="shared" si="292"/>
        <v>1129.45925881758+7.0162940671193i</v>
      </c>
      <c r="I1067" t="str">
        <f t="shared" si="293"/>
        <v>68.7737215545962-9827.13971603654i</v>
      </c>
      <c r="K1067" t="str">
        <f t="shared" si="294"/>
        <v>0.0106241432301044-0.0000952078045315988i</v>
      </c>
      <c r="L1067" t="str">
        <f t="shared" si="295"/>
        <v>0.0000444444444444444-1.18563267262121i</v>
      </c>
      <c r="M1067" t="e">
        <f t="shared" si="296"/>
        <v>#DIV/0!</v>
      </c>
      <c r="N1067">
        <f t="shared" si="297"/>
        <v>90.105635293419425</v>
      </c>
      <c r="O1067">
        <f t="shared" si="298"/>
        <v>55.077022639108506</v>
      </c>
      <c r="P1067" s="3">
        <f t="shared" si="299"/>
        <v>55.077022639108506</v>
      </c>
      <c r="Q1067" s="3">
        <f t="shared" si="300"/>
        <v>-89.894364706580575</v>
      </c>
      <c r="R1067">
        <f t="shared" si="301"/>
        <v>90.105635293419425</v>
      </c>
      <c r="S1067">
        <f t="shared" si="302"/>
        <v>4.8425793638657337E-2</v>
      </c>
      <c r="T1067">
        <f t="shared" si="285"/>
        <v>55.077022639108506</v>
      </c>
    </row>
    <row r="1068" spans="1:20" x14ac:dyDescent="0.25">
      <c r="A1068">
        <f t="shared" si="286"/>
        <v>305.42445437222239</v>
      </c>
      <c r="B1068">
        <f t="shared" si="303"/>
        <v>48.60981165448424</v>
      </c>
      <c r="C1068" t="str">
        <f t="shared" si="287"/>
        <v>1.04601298510667-565.201426316874i</v>
      </c>
      <c r="D1068" t="str">
        <f t="shared" si="288"/>
        <v>3.47812498447439-327.413439044364i</v>
      </c>
      <c r="E1068" t="str">
        <f t="shared" si="289"/>
        <v>162.469467114472+0.0362825902469502i</v>
      </c>
      <c r="F1068" t="str">
        <f t="shared" si="290"/>
        <v>2.4249249234772-3072.5714431213i</v>
      </c>
      <c r="G1068" t="str">
        <f t="shared" si="291"/>
        <v>0.999999999402982-0.0000244339563351903i</v>
      </c>
      <c r="H1068" t="str">
        <f t="shared" si="292"/>
        <v>1129.45962046854+7.04295629969494i</v>
      </c>
      <c r="I1068" t="str">
        <f t="shared" si="293"/>
        <v>68.773726768863-9789.94072389314i</v>
      </c>
      <c r="K1068" t="str">
        <f t="shared" si="294"/>
        <v>0.0106241367068137-0.0000955695352630077i</v>
      </c>
      <c r="L1068" t="str">
        <f t="shared" si="295"/>
        <v>0.0000444444444444444-1.18114432418929i</v>
      </c>
      <c r="M1068" t="e">
        <f t="shared" si="296"/>
        <v>#DIV/0!</v>
      </c>
      <c r="N1068">
        <f t="shared" si="297"/>
        <v>90.106036641360845</v>
      </c>
      <c r="O1068">
        <f t="shared" si="298"/>
        <v>55.044079857681069</v>
      </c>
      <c r="P1068" s="3">
        <f t="shared" si="299"/>
        <v>55.044079857681069</v>
      </c>
      <c r="Q1068" s="3">
        <f t="shared" si="300"/>
        <v>-89.893963358639155</v>
      </c>
      <c r="R1068">
        <f t="shared" si="301"/>
        <v>90.106036641360845</v>
      </c>
      <c r="S1068">
        <f t="shared" si="302"/>
        <v>4.860981165448424E-2</v>
      </c>
      <c r="T1068">
        <f t="shared" ref="T1068:T1131" si="304">P1068</f>
        <v>55.044079857681069</v>
      </c>
    </row>
    <row r="1069" spans="1:20" x14ac:dyDescent="0.25">
      <c r="A1069">
        <f t="shared" ref="A1069:A1132" si="305">2*PI()*B1069</f>
        <v>306.5850672988368</v>
      </c>
      <c r="B1069">
        <f t="shared" si="303"/>
        <v>48.794528938771279</v>
      </c>
      <c r="C1069" t="str">
        <f t="shared" ref="C1069:C1132" si="306">IMPRODUCT(D1069,E1069,$C$40,,K1069,$C$41)</f>
        <v>1.04601244967661-563.061852458028i</v>
      </c>
      <c r="D1069" t="str">
        <f t="shared" ref="D1069:D1132" si="307">IMDIV(IMPRODUCT($C$37,$C$38,COMPLEX(1,A1069/$C$38)),IMSUM(-1*A1069*A1069/$C$39,COMPLEX(0,1*A1069)))</f>
        <v>3.47812498435616-326.173979690975i</v>
      </c>
      <c r="E1069" t="str">
        <f t="shared" ref="E1069:E1132" si="308">IMDIV(IMPRODUCT(IMSUM(F1069,G1069),$C$29,H1069),IMSUM(1,I1069))</f>
        <v>162.469466582724+0.0364204746893916i</v>
      </c>
      <c r="F1069" t="str">
        <f t="shared" ref="F1069:F1132" si="309">IMDIV(IMPRODUCT($C$14,$C$15,COMPLEX(1,A1069/$C$15)),IMSUM(-1*A1069*A1069/$C$16,COMPLEX(0,A1069)))</f>
        <v>2.42492492346618-3060.93987205863i</v>
      </c>
      <c r="G1069" t="str">
        <f t="shared" ref="G1069:G1132" si="310">IMDIV(1,COMPLEX(1,A1069*$C$9*$C$10))</f>
        <v>0.999999999398436-0.0000245268053691525i</v>
      </c>
      <c r="H1069" t="str">
        <f t="shared" ref="H1069:H1132" si="311">IMDIV($C$3,IMSUM(K1069,COMPLEX(0,$C$28*A1069)))</f>
        <v>1129.45998487342+7.06971985236004i</v>
      </c>
      <c r="I1069" t="str">
        <f t="shared" ref="I1069:I1132" si="312">IMPRODUCT(F1069,$C$29,H1069,$C$31)</f>
        <v>68.7737320228314-9752.88256333502i</v>
      </c>
      <c r="K1069" t="str">
        <f t="shared" ref="K1069:K1132" si="313">IF($C$26&lt;=0,IMDIV(1,IMSUM(IMDIV(1,L1069),1/$C$18)),IMDIV(1,IMSUM(IMDIV(1,L1069),1/$C$18,IMDIV(1,M1069))))</f>
        <v>0.01062413013386-0.0000959326398969599i</v>
      </c>
      <c r="L1069" t="str">
        <f t="shared" ref="L1069:L1132" si="314">IMSUM($C$21/$C$22,IMDIV(1,COMPLEX(0,$C$20*$C$22*A1069)))</f>
        <v>0.0000444444444444444-1.17667296691501i</v>
      </c>
      <c r="M1069" t="e">
        <f t="shared" ref="M1069:M1132" si="315">IMSUM($C$25/$C$26,IMDIV(1,COMPLEX(0,$C$24*$C$26*A1069)))</f>
        <v>#DIV/0!</v>
      </c>
      <c r="N1069">
        <f t="shared" ref="N1069:N1132" si="316">ABS(R1069)</f>
        <v>90.106439513667297</v>
      </c>
      <c r="O1069">
        <f t="shared" ref="O1069:O1132" si="317">ABS(P1069)</f>
        <v>55.011137084212976</v>
      </c>
      <c r="P1069" s="3">
        <f t="shared" ref="P1069:P1132" si="318">20*LOG10(IMABS(C1069))</f>
        <v>55.011137084212976</v>
      </c>
      <c r="Q1069" s="3">
        <f t="shared" ref="Q1069:Q1132" si="319">IMARGUMENT(C1069)*180/PI()</f>
        <v>-89.893560486332703</v>
      </c>
      <c r="R1069">
        <f t="shared" ref="R1069:R1132" si="320">IF(Q1069&lt;0,Q1069+180,Q1069-180)</f>
        <v>90.106439513667297</v>
      </c>
      <c r="S1069">
        <f t="shared" ref="S1069:S1132" si="321">B1069/1000</f>
        <v>4.879452893877128E-2</v>
      </c>
      <c r="T1069">
        <f t="shared" si="304"/>
        <v>55.011137084212976</v>
      </c>
    </row>
    <row r="1070" spans="1:20" x14ac:dyDescent="0.25">
      <c r="A1070">
        <f t="shared" si="305"/>
        <v>307.75009055457247</v>
      </c>
      <c r="B1070">
        <f t="shared" ref="B1070:B1133" si="322">B1069*(1+B$42)</f>
        <v>48.979948148738615</v>
      </c>
      <c r="C1070" t="str">
        <f t="shared" si="306"/>
        <v>1.04601191017016-560.930378432886i</v>
      </c>
      <c r="D1070" t="str">
        <f t="shared" si="307"/>
        <v>3.47812498423704-324.939212459789i</v>
      </c>
      <c r="E1070" t="str">
        <f t="shared" si="308"/>
        <v>162.469466046929+0.0365588832139774i</v>
      </c>
      <c r="F1070" t="str">
        <f t="shared" si="309"/>
        <v>2.42492492345507-3049.35233364366i</v>
      </c>
      <c r="G1070" t="str">
        <f t="shared" si="310"/>
        <v>0.999999999393855-0.0000246200072294425i</v>
      </c>
      <c r="H1070" t="str">
        <f t="shared" si="311"/>
        <v>1129.4603520532+7.09658511017232i</v>
      </c>
      <c r="I1070" t="str">
        <f t="shared" si="312"/>
        <v>68.7737373168049-9715.96470126823i</v>
      </c>
      <c r="K1070" t="str">
        <f t="shared" si="313"/>
        <v>0.0106241235108651-0.00009629712364657i</v>
      </c>
      <c r="L1070" t="str">
        <f t="shared" si="314"/>
        <v>0.0000444444444444444-1.1722185364764i</v>
      </c>
      <c r="M1070" t="e">
        <f t="shared" si="315"/>
        <v>#DIV/0!</v>
      </c>
      <c r="N1070">
        <f t="shared" si="316"/>
        <v>90.106843916122671</v>
      </c>
      <c r="O1070">
        <f t="shared" si="317"/>
        <v>54.978194318764757</v>
      </c>
      <c r="P1070" s="3">
        <f t="shared" si="318"/>
        <v>54.978194318764757</v>
      </c>
      <c r="Q1070" s="3">
        <f t="shared" si="319"/>
        <v>-89.893156083877329</v>
      </c>
      <c r="R1070">
        <f t="shared" si="320"/>
        <v>90.106843916122671</v>
      </c>
      <c r="S1070">
        <f t="shared" si="321"/>
        <v>4.8979948148738614E-2</v>
      </c>
      <c r="T1070">
        <f t="shared" si="304"/>
        <v>54.978194318764757</v>
      </c>
    </row>
    <row r="1071" spans="1:20" x14ac:dyDescent="0.25">
      <c r="A1071">
        <f t="shared" si="305"/>
        <v>308.91954089867983</v>
      </c>
      <c r="B1071">
        <f t="shared" si="322"/>
        <v>49.16607195170382</v>
      </c>
      <c r="C1071" t="str">
        <f t="shared" si="306"/>
        <v>1.04601136655647-558.806973579487i</v>
      </c>
      <c r="D1071" t="str">
        <f t="shared" si="307"/>
        <v>3.47812498411702-323.709119588262i</v>
      </c>
      <c r="E1071" t="str">
        <f t="shared" si="308"/>
        <v>162.469465507057+0.0366978178136261i</v>
      </c>
      <c r="F1071" t="str">
        <f t="shared" si="309"/>
        <v>2.42492492344387-3037.80866118574i</v>
      </c>
      <c r="G1071" t="str">
        <f t="shared" si="310"/>
        <v>0.99999999938924-0.0000247135632568003i</v>
      </c>
      <c r="H1071" t="str">
        <f t="shared" si="311"/>
        <v>1129.46072202899+7.12355245965291i</v>
      </c>
      <c r="I1071" t="str">
        <f t="shared" si="312"/>
        <v>68.7737426510862-9679.1866066167i</v>
      </c>
      <c r="K1071" t="str">
        <f t="shared" si="313"/>
        <v>0.0106241168374483-0.0000966629917446762i</v>
      </c>
      <c r="L1071" t="str">
        <f t="shared" si="314"/>
        <v>0.0000444444444444444-1.16778096879498i</v>
      </c>
      <c r="M1071" t="e">
        <f t="shared" si="315"/>
        <v>#DIV/0!</v>
      </c>
      <c r="N1071">
        <f t="shared" si="316"/>
        <v>90.107249854532824</v>
      </c>
      <c r="O1071">
        <f t="shared" si="317"/>
        <v>54.94525156139759</v>
      </c>
      <c r="P1071" s="3">
        <f t="shared" si="318"/>
        <v>54.94525156139759</v>
      </c>
      <c r="Q1071" s="3">
        <f t="shared" si="319"/>
        <v>-89.892750145467176</v>
      </c>
      <c r="R1071">
        <f t="shared" si="320"/>
        <v>90.107249854532824</v>
      </c>
      <c r="S1071">
        <f t="shared" si="321"/>
        <v>4.9166071951703819E-2</v>
      </c>
      <c r="T1071">
        <f t="shared" si="304"/>
        <v>54.94525156139759</v>
      </c>
    </row>
    <row r="1072" spans="1:20" x14ac:dyDescent="0.25">
      <c r="A1072">
        <f t="shared" si="305"/>
        <v>310.09343515409483</v>
      </c>
      <c r="B1072">
        <f t="shared" si="322"/>
        <v>49.352903025120298</v>
      </c>
      <c r="C1072" t="str">
        <f t="shared" si="306"/>
        <v>1.0460108188041-556.691607351923i</v>
      </c>
      <c r="D1072" t="str">
        <f t="shared" si="307"/>
        <v>3.47812498399607-322.483683381099i</v>
      </c>
      <c r="E1072" t="str">
        <f t="shared" si="308"/>
        <v>162.469464963074+0.0368372804888268i</v>
      </c>
      <c r="F1072" t="str">
        <f t="shared" si="309"/>
        <v>2.4249249234326-3026.30868862529i</v>
      </c>
      <c r="G1072" t="str">
        <f t="shared" si="310"/>
        <v>0.999999999384589-0.0000248074747970608i</v>
      </c>
      <c r="H1072" t="str">
        <f t="shared" si="311"/>
        <v>1129.46109482211+7.15062228879252i</v>
      </c>
      <c r="I1072" t="str">
        <f t="shared" si="312"/>
        <v>68.7737480259843-9642.54775031552i</v>
      </c>
      <c r="K1072" t="str">
        <f t="shared" si="313"/>
        <v>0.0106241101132256-0.0000970302494439102i</v>
      </c>
      <c r="L1072" t="str">
        <f t="shared" si="314"/>
        <v>0.0000444444444444444-1.16336020003485i</v>
      </c>
      <c r="M1072" t="e">
        <f t="shared" si="315"/>
        <v>#DIV/0!</v>
      </c>
      <c r="N1072">
        <f t="shared" si="316"/>
        <v>90.107657334725488</v>
      </c>
      <c r="O1072">
        <f t="shared" si="317"/>
        <v>54.912308812172753</v>
      </c>
      <c r="P1072" s="3">
        <f t="shared" si="318"/>
        <v>54.912308812172753</v>
      </c>
      <c r="Q1072" s="3">
        <f t="shared" si="319"/>
        <v>-89.892342665274512</v>
      </c>
      <c r="R1072">
        <f t="shared" si="320"/>
        <v>90.107657334725488</v>
      </c>
      <c r="S1072">
        <f t="shared" si="321"/>
        <v>4.9352903025120298E-2</v>
      </c>
      <c r="T1072">
        <f t="shared" si="304"/>
        <v>54.912308812172753</v>
      </c>
    </row>
    <row r="1073" spans="1:20" x14ac:dyDescent="0.25">
      <c r="A1073">
        <f t="shared" si="305"/>
        <v>311.27179020768034</v>
      </c>
      <c r="B1073">
        <f t="shared" si="322"/>
        <v>49.540444056615755</v>
      </c>
      <c r="C1073" t="str">
        <f t="shared" si="306"/>
        <v>1.04601026688166-554.584249319955i</v>
      </c>
      <c r="D1073" t="str">
        <f t="shared" si="307"/>
        <v>3.47812498387422-321.262886209988i</v>
      </c>
      <c r="E1073" t="str">
        <f t="shared" si="308"/>
        <v>162.469464414951+0.0369772732476848i</v>
      </c>
      <c r="F1073" t="str">
        <f t="shared" si="309"/>
        <v>2.42492492342124-3014.85225053133i</v>
      </c>
      <c r="G1073" t="str">
        <f t="shared" si="310"/>
        <v>0.999999999379903-0.0000249017432011729i</v>
      </c>
      <c r="H1073" t="str">
        <f t="shared" si="311"/>
        <v>1129.46147045399+7.17779498705646i</v>
      </c>
      <c r="I1073" t="str">
        <f t="shared" si="312"/>
        <v>68.7737534418074-9606.04760530219i</v>
      </c>
      <c r="K1073" t="str">
        <f t="shared" si="313"/>
        <v>0.0106241033378104-0.0000973989020167752i</v>
      </c>
      <c r="L1073" t="str">
        <f t="shared" si="314"/>
        <v>0.0000444444444444444-1.15895616660176i</v>
      </c>
      <c r="M1073" t="e">
        <f t="shared" si="315"/>
        <v>#DIV/0!</v>
      </c>
      <c r="N1073">
        <f t="shared" si="316"/>
        <v>90.108066362550517</v>
      </c>
      <c r="O1073">
        <f t="shared" si="317"/>
        <v>54.87936607115244</v>
      </c>
      <c r="P1073" s="3">
        <f t="shared" si="318"/>
        <v>54.87936607115244</v>
      </c>
      <c r="Q1073" s="3">
        <f t="shared" si="319"/>
        <v>-89.891933637449483</v>
      </c>
      <c r="R1073">
        <f t="shared" si="320"/>
        <v>90.108066362550517</v>
      </c>
      <c r="S1073">
        <f t="shared" si="321"/>
        <v>4.9540444056615757E-2</v>
      </c>
      <c r="T1073">
        <f t="shared" si="304"/>
        <v>54.87936607115244</v>
      </c>
    </row>
    <row r="1074" spans="1:20" x14ac:dyDescent="0.25">
      <c r="A1074">
        <f t="shared" si="305"/>
        <v>312.45462301046956</v>
      </c>
      <c r="B1074">
        <f t="shared" si="322"/>
        <v>49.728697744030896</v>
      </c>
      <c r="C1074" t="str">
        <f t="shared" si="306"/>
        <v>1.04600971075729-552.484869168513i</v>
      </c>
      <c r="D1074" t="str">
        <f t="shared" si="307"/>
        <v>3.47812498375141-320.046710513348i</v>
      </c>
      <c r="E1074" t="str">
        <f t="shared" si="308"/>
        <v>162.469463862656+0.037117798105952i</v>
      </c>
      <c r="F1074" t="str">
        <f t="shared" si="309"/>
        <v>2.42492492340978-3003.43918209914i</v>
      </c>
      <c r="G1074" t="str">
        <f t="shared" si="310"/>
        <v>0.999999999375182-0.0000249963698252194i</v>
      </c>
      <c r="H1074" t="str">
        <f t="shared" si="311"/>
        <v>1129.46184894628+7.20507094539071i</v>
      </c>
      <c r="I1074" t="str">
        <f t="shared" si="312"/>
        <v>68.773758898868-9569.68564651013i</v>
      </c>
      <c r="K1074" t="str">
        <f t="shared" si="313"/>
        <v>0.0106240965108129-0.0000977689547557176i</v>
      </c>
      <c r="L1074" t="str">
        <f t="shared" si="314"/>
        <v>0.0000444444444444444-1.15456880514222i</v>
      </c>
      <c r="M1074" t="e">
        <f t="shared" si="315"/>
        <v>#DIV/0!</v>
      </c>
      <c r="N1074">
        <f t="shared" si="316"/>
        <v>90.108476943879793</v>
      </c>
      <c r="O1074">
        <f t="shared" si="317"/>
        <v>54.846423338398864</v>
      </c>
      <c r="P1074" s="3">
        <f t="shared" si="318"/>
        <v>54.846423338398864</v>
      </c>
      <c r="Q1074" s="3">
        <f t="shared" si="319"/>
        <v>-89.891523056120207</v>
      </c>
      <c r="R1074">
        <f t="shared" si="320"/>
        <v>90.108476943879793</v>
      </c>
      <c r="S1074">
        <f t="shared" si="321"/>
        <v>4.9728697744030895E-2</v>
      </c>
      <c r="T1074">
        <f t="shared" si="304"/>
        <v>54.846423338398864</v>
      </c>
    </row>
    <row r="1075" spans="1:20" x14ac:dyDescent="0.25">
      <c r="A1075">
        <f t="shared" si="305"/>
        <v>313.64195057790937</v>
      </c>
      <c r="B1075">
        <f t="shared" si="322"/>
        <v>49.917666795458217</v>
      </c>
      <c r="C1075" t="str">
        <f t="shared" si="306"/>
        <v>1.04600915039924-550.39343669733i</v>
      </c>
      <c r="D1075" t="str">
        <f t="shared" si="307"/>
        <v>3.4781249836277-318.835138796089i</v>
      </c>
      <c r="E1075" t="str">
        <f t="shared" si="308"/>
        <v>162.469463306157+0.0372588570870638i</v>
      </c>
      <c r="F1075" t="str">
        <f t="shared" si="309"/>
        <v>2.42492492339826-2992.06931914793i</v>
      </c>
      <c r="G1075" t="str">
        <f t="shared" si="310"/>
        <v>0.999999999370424-0.0000250913560304359i</v>
      </c>
      <c r="H1075" t="str">
        <f t="shared" si="311"/>
        <v>1129.46223032072+7.23245055622686i</v>
      </c>
      <c r="I1075" t="str">
        <f t="shared" si="312"/>
        <v>68.7737643974776-9533.46135086011i</v>
      </c>
      <c r="K1075" t="str">
        <f t="shared" si="313"/>
        <v>0.0106240896318407-0.0000981404129732024i</v>
      </c>
      <c r="L1075" t="str">
        <f t="shared" si="314"/>
        <v>0.0000444444444444444-1.15019805254256i</v>
      </c>
      <c r="M1075" t="e">
        <f t="shared" si="315"/>
        <v>#DIV/0!</v>
      </c>
      <c r="N1075">
        <f t="shared" si="316"/>
        <v>90.108889084607483</v>
      </c>
      <c r="O1075">
        <f t="shared" si="317"/>
        <v>54.813480613975273</v>
      </c>
      <c r="P1075" s="3">
        <f t="shared" si="318"/>
        <v>54.813480613975273</v>
      </c>
      <c r="Q1075" s="3">
        <f t="shared" si="319"/>
        <v>-89.891110915392517</v>
      </c>
      <c r="R1075">
        <f t="shared" si="320"/>
        <v>90.108889084607483</v>
      </c>
      <c r="S1075">
        <f t="shared" si="321"/>
        <v>4.991766679545822E-2</v>
      </c>
      <c r="T1075">
        <f t="shared" si="304"/>
        <v>54.813480613975273</v>
      </c>
    </row>
    <row r="1076" spans="1:20" x14ac:dyDescent="0.25">
      <c r="A1076">
        <f t="shared" si="305"/>
        <v>314.83378999010546</v>
      </c>
      <c r="B1076">
        <f t="shared" si="322"/>
        <v>50.107353929280961</v>
      </c>
      <c r="C1076" t="str">
        <f t="shared" si="306"/>
        <v>1.04600858577504-548.309921820428i</v>
      </c>
      <c r="D1076" t="str">
        <f t="shared" si="307"/>
        <v>3.47812498350305-317.628153629341i</v>
      </c>
      <c r="E1076" t="str">
        <f t="shared" si="308"/>
        <v>162.469462745423+0.0374004522221465i</v>
      </c>
      <c r="F1076" t="str">
        <f t="shared" si="309"/>
        <v>2.42492492338663-2980.74249811838i</v>
      </c>
      <c r="G1076" t="str">
        <f t="shared" si="310"/>
        <v>0.99999999936563-0.0000251867031832307i</v>
      </c>
      <c r="H1076" t="str">
        <f t="shared" si="311"/>
        <v>1129.46261459929+7.25993421348903i</v>
      </c>
      <c r="I1076" t="str">
        <f t="shared" si="312"/>
        <v>68.7737699379559-9497.37419725366i</v>
      </c>
      <c r="K1076" t="str">
        <f t="shared" si="313"/>
        <v>0.0106240827004979-0.0000985132820017898i</v>
      </c>
      <c r="L1076" t="str">
        <f t="shared" si="314"/>
        <v>0.0000444444444444444-1.14584384592803i</v>
      </c>
      <c r="M1076" t="e">
        <f t="shared" si="315"/>
        <v>#DIV/0!</v>
      </c>
      <c r="N1076">
        <f t="shared" si="316"/>
        <v>90.109302790650048</v>
      </c>
      <c r="O1076">
        <f t="shared" si="317"/>
        <v>54.780537897944804</v>
      </c>
      <c r="P1076" s="3">
        <f t="shared" si="318"/>
        <v>54.780537897944804</v>
      </c>
      <c r="Q1076" s="3">
        <f t="shared" si="319"/>
        <v>-89.890697209349952</v>
      </c>
      <c r="R1076">
        <f t="shared" si="320"/>
        <v>90.109302790650048</v>
      </c>
      <c r="S1076">
        <f t="shared" si="321"/>
        <v>5.0107353929280958E-2</v>
      </c>
      <c r="T1076">
        <f t="shared" si="304"/>
        <v>54.780537897944804</v>
      </c>
    </row>
    <row r="1077" spans="1:20" x14ac:dyDescent="0.25">
      <c r="A1077">
        <f t="shared" si="305"/>
        <v>316.03015839206785</v>
      </c>
      <c r="B1077">
        <f t="shared" si="322"/>
        <v>50.297761874212227</v>
      </c>
      <c r="C1077" t="str">
        <f t="shared" si="306"/>
        <v>1.04600801685231-546.234294565751i</v>
      </c>
      <c r="D1077" t="str">
        <f t="shared" si="307"/>
        <v>3.47812498337743-316.425737650218i</v>
      </c>
      <c r="E1077" t="str">
        <f t="shared" si="308"/>
        <v>162.469462180421+0.0375425855500752i</v>
      </c>
      <c r="F1077" t="str">
        <f t="shared" si="309"/>
        <v>2.42492492337491-2969.45855607037i</v>
      </c>
      <c r="G1077" t="str">
        <f t="shared" si="310"/>
        <v>0.9999999993608-0.0000252824126552049i</v>
      </c>
      <c r="H1077" t="str">
        <f t="shared" si="311"/>
        <v>1129.4630018041+7.28752231259803i</v>
      </c>
      <c r="I1077" t="str">
        <f t="shared" si="312"/>
        <v>68.7737755206195-9461.42366656496i</v>
      </c>
      <c r="K1077" t="str">
        <f t="shared" si="313"/>
        <v>0.010624075716386-0.0000988875671942075i</v>
      </c>
      <c r="L1077" t="str">
        <f t="shared" si="314"/>
        <v>0.0000444444444444444-1.14150612266192i</v>
      </c>
      <c r="M1077" t="e">
        <f t="shared" si="315"/>
        <v>#DIV/0!</v>
      </c>
      <c r="N1077">
        <f t="shared" si="316"/>
        <v>90.109718067946275</v>
      </c>
      <c r="O1077">
        <f t="shared" si="317"/>
        <v>54.747595190371413</v>
      </c>
      <c r="P1077" s="3">
        <f t="shared" si="318"/>
        <v>54.747595190371413</v>
      </c>
      <c r="Q1077" s="3">
        <f t="shared" si="319"/>
        <v>-89.890281932053725</v>
      </c>
      <c r="R1077">
        <f t="shared" si="320"/>
        <v>90.109718067946275</v>
      </c>
      <c r="S1077">
        <f t="shared" si="321"/>
        <v>5.0297761874212227E-2</v>
      </c>
      <c r="T1077">
        <f t="shared" si="304"/>
        <v>54.747595190371413</v>
      </c>
    </row>
    <row r="1078" spans="1:20" x14ac:dyDescent="0.25">
      <c r="A1078">
        <f t="shared" si="305"/>
        <v>317.2310729939577</v>
      </c>
      <c r="B1078">
        <f t="shared" si="322"/>
        <v>50.488893369334235</v>
      </c>
      <c r="C1078" t="str">
        <f t="shared" si="306"/>
        <v>1.04600744359831-544.166525074711i</v>
      </c>
      <c r="D1078" t="str">
        <f t="shared" si="307"/>
        <v>3.47812498325084-315.227873561564i</v>
      </c>
      <c r="E1078" t="str">
        <f t="shared" si="308"/>
        <v>162.469461611119+0.0376852591174795i</v>
      </c>
      <c r="F1078" t="str">
        <f t="shared" si="309"/>
        <v>2.42492492336311-2958.21733068061i</v>
      </c>
      <c r="G1078" t="str">
        <f t="shared" si="310"/>
        <v>0.999999999355933-0.0000253784858231711i</v>
      </c>
      <c r="H1078" t="str">
        <f t="shared" si="311"/>
        <v>1129.46339195742+7.31521525047807i</v>
      </c>
      <c r="I1078" t="str">
        <f t="shared" si="312"/>
        <v>68.7737811457894-9425.60924163345i</v>
      </c>
      <c r="K1078" t="str">
        <f t="shared" si="313"/>
        <v>0.0106240686791034-0.00009926327392343i</v>
      </c>
      <c r="L1078" t="str">
        <f t="shared" si="314"/>
        <v>0.0000444444444444444-1.13718482034461i</v>
      </c>
      <c r="M1078" t="e">
        <f t="shared" si="315"/>
        <v>#DIV/0!</v>
      </c>
      <c r="N1078">
        <f t="shared" si="316"/>
        <v>90.110134922457462</v>
      </c>
      <c r="O1078">
        <f t="shared" si="317"/>
        <v>54.71465249131959</v>
      </c>
      <c r="P1078" s="3">
        <f t="shared" si="318"/>
        <v>54.71465249131959</v>
      </c>
      <c r="Q1078" s="3">
        <f t="shared" si="319"/>
        <v>-89.889865077542538</v>
      </c>
      <c r="R1078">
        <f t="shared" si="320"/>
        <v>90.110134922457462</v>
      </c>
      <c r="S1078">
        <f t="shared" si="321"/>
        <v>5.0488893369334237E-2</v>
      </c>
      <c r="T1078">
        <f t="shared" si="304"/>
        <v>54.71465249131959</v>
      </c>
    </row>
    <row r="1079" spans="1:20" x14ac:dyDescent="0.25">
      <c r="A1079">
        <f t="shared" si="305"/>
        <v>318.43655107133475</v>
      </c>
      <c r="B1079">
        <f t="shared" si="322"/>
        <v>50.680751164137703</v>
      </c>
      <c r="C1079" t="str">
        <f t="shared" si="306"/>
        <v>1.04600686598008-542.106583601728i</v>
      </c>
      <c r="D1079" t="str">
        <f t="shared" si="307"/>
        <v>3.47812498312331-314.0345441317i</v>
      </c>
      <c r="E1079" t="str">
        <f t="shared" si="308"/>
        <v>162.469461037482+0.0378284749788052i</v>
      </c>
      <c r="F1079" t="str">
        <f t="shared" si="309"/>
        <v>2.42492492335122-2947.01866024029i</v>
      </c>
      <c r="G1079" t="str">
        <f t="shared" si="310"/>
        <v>0.999999999351028-0.0000254749240691743i</v>
      </c>
      <c r="H1079" t="str">
        <f t="shared" si="311"/>
        <v>1129.46378508173+7.34301342556243i</v>
      </c>
      <c r="I1079" t="str">
        <f t="shared" si="312"/>
        <v>68.7737868137914-9389.93040725681i</v>
      </c>
      <c r="K1079" t="str">
        <f t="shared" si="313"/>
        <v>0.0106240615882452-0.0000996404075827515i</v>
      </c>
      <c r="L1079" t="str">
        <f t="shared" si="314"/>
        <v>0.0000444444444444444-1.13287987681272i</v>
      </c>
      <c r="M1079" t="e">
        <f t="shared" si="315"/>
        <v>#DIV/0!</v>
      </c>
      <c r="N1079">
        <f t="shared" si="316"/>
        <v>90.110553360167415</v>
      </c>
      <c r="O1079">
        <f t="shared" si="317"/>
        <v>54.681709800853881</v>
      </c>
      <c r="P1079" s="3">
        <f t="shared" si="318"/>
        <v>54.681709800853881</v>
      </c>
      <c r="Q1079" s="3">
        <f t="shared" si="319"/>
        <v>-89.889446639832585</v>
      </c>
      <c r="R1079">
        <f t="shared" si="320"/>
        <v>90.110553360167415</v>
      </c>
      <c r="S1079">
        <f t="shared" si="321"/>
        <v>5.0680751164137706E-2</v>
      </c>
      <c r="T1079">
        <f t="shared" si="304"/>
        <v>54.681709800853881</v>
      </c>
    </row>
    <row r="1080" spans="1:20" x14ac:dyDescent="0.25">
      <c r="A1080">
        <f t="shared" si="305"/>
        <v>319.64660996540579</v>
      </c>
      <c r="B1080">
        <f t="shared" si="322"/>
        <v>50.873338018561427</v>
      </c>
      <c r="C1080" t="str">
        <f t="shared" si="306"/>
        <v>1.04600628396442-540.054440513876i</v>
      </c>
      <c r="D1080" t="str">
        <f t="shared" si="307"/>
        <v>3.47812498299481-312.845732194183i</v>
      </c>
      <c r="E1080" t="str">
        <f t="shared" si="308"/>
        <v>162.46946045948+0.0379722351962858i</v>
      </c>
      <c r="F1080" t="str">
        <f t="shared" si="309"/>
        <v>2.42492492333923-2935.86238365279i</v>
      </c>
      <c r="G1080" t="str">
        <f t="shared" si="310"/>
        <v>0.999999999346087-0.0000255717287805108i</v>
      </c>
      <c r="H1080" t="str">
        <f t="shared" si="311"/>
        <v>1129.46418119963+7.37091723779844i</v>
      </c>
      <c r="I1080" t="str">
        <f t="shared" si="312"/>
        <v>68.7737925249495-9354.3866501829i</v>
      </c>
      <c r="K1080" t="str">
        <f t="shared" si="313"/>
        <v>0.0106240544434038-0.000100018973585863i</v>
      </c>
      <c r="L1080" t="str">
        <f t="shared" si="314"/>
        <v>0.0000444444444444444-1.12859123013819i</v>
      </c>
      <c r="M1080" t="e">
        <f t="shared" si="315"/>
        <v>#DIV/0!</v>
      </c>
      <c r="N1080">
        <f t="shared" si="316"/>
        <v>90.110973387082595</v>
      </c>
      <c r="O1080">
        <f t="shared" si="317"/>
        <v>54.648767119040009</v>
      </c>
      <c r="P1080" s="3">
        <f t="shared" si="318"/>
        <v>54.648767119040009</v>
      </c>
      <c r="Q1080" s="3">
        <f t="shared" si="319"/>
        <v>-89.889026612917405</v>
      </c>
      <c r="R1080">
        <f t="shared" si="320"/>
        <v>90.110973387082595</v>
      </c>
      <c r="S1080">
        <f t="shared" si="321"/>
        <v>5.0873338018561427E-2</v>
      </c>
      <c r="T1080">
        <f t="shared" si="304"/>
        <v>54.648767119040009</v>
      </c>
    </row>
    <row r="1081" spans="1:20" x14ac:dyDescent="0.25">
      <c r="A1081">
        <f t="shared" si="305"/>
        <v>320.86126708327436</v>
      </c>
      <c r="B1081">
        <f t="shared" si="322"/>
        <v>51.06665670303196</v>
      </c>
      <c r="C1081" t="str">
        <f t="shared" si="306"/>
        <v>1.04600569751794-538.010066290375i</v>
      </c>
      <c r="D1081" t="str">
        <f t="shared" si="307"/>
        <v>3.47812498286533-311.661420647553i</v>
      </c>
      <c r="E1081" t="str">
        <f t="shared" si="308"/>
        <v>162.469459877079+0.0381165418400502i</v>
      </c>
      <c r="F1081" t="str">
        <f t="shared" si="309"/>
        <v>2.42492492332716-2924.74834043133i</v>
      </c>
      <c r="G1081" t="str">
        <f t="shared" si="310"/>
        <v>0.999999999341108-0.0000256689013497489i</v>
      </c>
      <c r="H1081" t="str">
        <f t="shared" si="311"/>
        <v>1129.46458033393+7.39892708865401i</v>
      </c>
      <c r="I1081" t="str">
        <f t="shared" si="312"/>
        <v>68.7737982795922-9318.97745910295i</v>
      </c>
      <c r="K1081" t="str">
        <f t="shared" si="313"/>
        <v>0.0106240472441682-0.000100398977366927i</v>
      </c>
      <c r="L1081" t="str">
        <f t="shared" si="314"/>
        <v>0.0000444444444444444-1.12431881862741i</v>
      </c>
      <c r="M1081" t="e">
        <f t="shared" si="315"/>
        <v>#DIV/0!</v>
      </c>
      <c r="N1081">
        <f t="shared" si="316"/>
        <v>90.111395009232155</v>
      </c>
      <c r="O1081">
        <f t="shared" si="317"/>
        <v>54.615824445943659</v>
      </c>
      <c r="P1081" s="3">
        <f t="shared" si="318"/>
        <v>54.615824445943659</v>
      </c>
      <c r="Q1081" s="3">
        <f t="shared" si="319"/>
        <v>-89.888604990767845</v>
      </c>
      <c r="R1081">
        <f t="shared" si="320"/>
        <v>90.111395009232155</v>
      </c>
      <c r="S1081">
        <f t="shared" si="321"/>
        <v>5.1066656703031961E-2</v>
      </c>
      <c r="T1081">
        <f t="shared" si="304"/>
        <v>54.615824445943659</v>
      </c>
    </row>
    <row r="1082" spans="1:20" x14ac:dyDescent="0.25">
      <c r="A1082">
        <f t="shared" si="305"/>
        <v>322.08053989819075</v>
      </c>
      <c r="B1082">
        <f t="shared" si="322"/>
        <v>51.260709998503479</v>
      </c>
      <c r="C1082" t="str">
        <f t="shared" si="306"/>
        <v>1.04600510660675-535.973431522211i</v>
      </c>
      <c r="D1082" t="str">
        <f t="shared" si="307"/>
        <v>3.47812498273486-310.481592455091i</v>
      </c>
      <c r="E1082" t="str">
        <f t="shared" si="308"/>
        <v>162.469459290245+0.0382613969880744i</v>
      </c>
      <c r="F1082" t="str">
        <f t="shared" si="309"/>
        <v>2.42492492331499-2913.67637069664i</v>
      </c>
      <c r="G1082" t="str">
        <f t="shared" si="310"/>
        <v>0.99999999933609-0.0000257664431747487i</v>
      </c>
      <c r="H1082" t="str">
        <f t="shared" si="311"/>
        <v>1129.4649825076+7.42704338112343i</v>
      </c>
      <c r="I1082" t="str">
        <f t="shared" si="312"/>
        <v>68.7738040780521-9283.70232464381i</v>
      </c>
      <c r="K1082" t="str">
        <f t="shared" si="313"/>
        <v>0.0106240399901243-0.000100780424380659i</v>
      </c>
      <c r="L1082" t="str">
        <f t="shared" si="314"/>
        <v>0.0000444444444444444-1.12006258082029i</v>
      </c>
      <c r="M1082" t="e">
        <f t="shared" si="315"/>
        <v>#DIV/0!</v>
      </c>
      <c r="N1082">
        <f t="shared" si="316"/>
        <v>90.111818232668057</v>
      </c>
      <c r="O1082">
        <f t="shared" si="317"/>
        <v>54.582881781631102</v>
      </c>
      <c r="P1082" s="3">
        <f t="shared" si="318"/>
        <v>54.582881781631102</v>
      </c>
      <c r="Q1082" s="3">
        <f t="shared" si="319"/>
        <v>-89.888181767331943</v>
      </c>
      <c r="R1082">
        <f t="shared" si="320"/>
        <v>90.111818232668057</v>
      </c>
      <c r="S1082">
        <f t="shared" si="321"/>
        <v>5.1260709998503476E-2</v>
      </c>
      <c r="T1082">
        <f t="shared" si="304"/>
        <v>54.582881781631102</v>
      </c>
    </row>
    <row r="1083" spans="1:20" x14ac:dyDescent="0.25">
      <c r="A1083">
        <f t="shared" si="305"/>
        <v>323.30444594980389</v>
      </c>
      <c r="B1083">
        <f t="shared" si="322"/>
        <v>51.455500696497793</v>
      </c>
      <c r="C1083" t="str">
        <f t="shared" si="306"/>
        <v>1.0460045111969-533.944506911715i</v>
      </c>
      <c r="D1083" t="str">
        <f t="shared" si="307"/>
        <v>3.47812498260338-309.306230644574i</v>
      </c>
      <c r="E1083" t="str">
        <f t="shared" si="308"/>
        <v>162.469458698944+0.0384068027262694i</v>
      </c>
      <c r="F1083" t="str">
        <f t="shared" si="309"/>
        <v>2.42492492330274-2902.64631517474i</v>
      </c>
      <c r="G1083" t="str">
        <f t="shared" si="310"/>
        <v>0.999999999331035-0.000025864355658682i</v>
      </c>
      <c r="H1083" t="str">
        <f t="shared" si="311"/>
        <v>1129.46538774378+7.45526651973249i</v>
      </c>
      <c r="I1083" t="str">
        <f t="shared" si="312"/>
        <v>68.7738099206618-9248.56073936084i</v>
      </c>
      <c r="K1083" t="str">
        <f t="shared" si="313"/>
        <v>0.010624032680855-0.000101163320102399i</v>
      </c>
      <c r="L1083" t="str">
        <f t="shared" si="314"/>
        <v>0.0000444444444444444-1.11582245548943i</v>
      </c>
      <c r="M1083" t="e">
        <f t="shared" si="315"/>
        <v>#DIV/0!</v>
      </c>
      <c r="N1083">
        <f t="shared" si="316"/>
        <v>90.112243063465158</v>
      </c>
      <c r="O1083">
        <f t="shared" si="317"/>
        <v>54.549939126169335</v>
      </c>
      <c r="P1083" s="3">
        <f t="shared" si="318"/>
        <v>54.549939126169335</v>
      </c>
      <c r="Q1083" s="3">
        <f t="shared" si="319"/>
        <v>-89.887756936534842</v>
      </c>
      <c r="R1083">
        <f t="shared" si="320"/>
        <v>90.112243063465158</v>
      </c>
      <c r="S1083">
        <f t="shared" si="321"/>
        <v>5.1455500696497791E-2</v>
      </c>
      <c r="T1083">
        <f t="shared" si="304"/>
        <v>54.549939126169335</v>
      </c>
    </row>
    <row r="1084" spans="1:20" x14ac:dyDescent="0.25">
      <c r="A1084">
        <f t="shared" si="305"/>
        <v>324.5330028444132</v>
      </c>
      <c r="B1084">
        <f t="shared" si="322"/>
        <v>51.651031599144488</v>
      </c>
      <c r="C1084" t="str">
        <f t="shared" si="306"/>
        <v>1.04600391125426-531.923263272119i</v>
      </c>
      <c r="D1084" t="str">
        <f t="shared" si="307"/>
        <v>3.47812498247094-308.135318308025i</v>
      </c>
      <c r="E1084" t="str">
        <f t="shared" si="308"/>
        <v>162.469458103143+0.0385527611484888i</v>
      </c>
      <c r="F1084" t="str">
        <f t="shared" si="309"/>
        <v>2.42492492329038-2891.65801519457i</v>
      </c>
      <c r="G1084" t="str">
        <f t="shared" si="310"/>
        <v>0.999999999325941-0.0000259626402100528i</v>
      </c>
      <c r="H1084" t="str">
        <f t="shared" si="311"/>
        <v>1129.46579606581+7.483596910545i</v>
      </c>
      <c r="I1084" t="str">
        <f t="shared" si="312"/>
        <v>68.7738158077581-9213.55219773069i</v>
      </c>
      <c r="K1084" t="str">
        <f t="shared" si="313"/>
        <v>0.0106240253159399-0.000101547670028192i</v>
      </c>
      <c r="L1084" t="str">
        <f t="shared" si="314"/>
        <v>0.0000444444444444444-1.1115983816392i</v>
      </c>
      <c r="M1084" t="e">
        <f t="shared" si="315"/>
        <v>#DIV/0!</v>
      </c>
      <c r="N1084">
        <f t="shared" si="316"/>
        <v>90.112669507721264</v>
      </c>
      <c r="O1084">
        <f t="shared" si="317"/>
        <v>54.516996479625618</v>
      </c>
      <c r="P1084" s="3">
        <f t="shared" si="318"/>
        <v>54.516996479625618</v>
      </c>
      <c r="Q1084" s="3">
        <f t="shared" si="319"/>
        <v>-89.887330492278736</v>
      </c>
      <c r="R1084">
        <f t="shared" si="320"/>
        <v>90.112669507721264</v>
      </c>
      <c r="S1084">
        <f t="shared" si="321"/>
        <v>5.1651031599144491E-2</v>
      </c>
      <c r="T1084">
        <f t="shared" si="304"/>
        <v>54.516996479625618</v>
      </c>
    </row>
    <row r="1085" spans="1:20" x14ac:dyDescent="0.25">
      <c r="A1085">
        <f t="shared" si="305"/>
        <v>325.76622825522196</v>
      </c>
      <c r="B1085">
        <f t="shared" si="322"/>
        <v>51.847305519221237</v>
      </c>
      <c r="C1085" t="str">
        <f t="shared" si="306"/>
        <v>1.04600330674424-529.909671527161i</v>
      </c>
      <c r="D1085" t="str">
        <f t="shared" si="307"/>
        <v>3.47812498233746-306.968838601479i</v>
      </c>
      <c r="E1085" t="str">
        <f t="shared" si="308"/>
        <v>162.469457502808+0.0386992743565498i</v>
      </c>
      <c r="F1085" t="str">
        <f t="shared" si="309"/>
        <v>2.42492492327794-2880.71131268575i</v>
      </c>
      <c r="G1085" t="str">
        <f t="shared" si="310"/>
        <v>0.999999999320809-0.0000260612982427172i</v>
      </c>
      <c r="H1085" t="str">
        <f t="shared" si="311"/>
        <v>1129.46620749716+7.51203496116806i</v>
      </c>
      <c r="I1085" t="str">
        <f t="shared" si="312"/>
        <v>68.7738217396781-9178.67619614351i</v>
      </c>
      <c r="K1085" t="str">
        <f t="shared" si="313"/>
        <v>0.0106240178949555-0.000101933479674863i</v>
      </c>
      <c r="L1085" t="str">
        <f t="shared" si="314"/>
        <v>0.0000444444444444444-1.10739029850489i</v>
      </c>
      <c r="M1085" t="e">
        <f t="shared" si="315"/>
        <v>#DIV/0!</v>
      </c>
      <c r="N1085">
        <f t="shared" si="316"/>
        <v>90.113097571557262</v>
      </c>
      <c r="O1085">
        <f t="shared" si="317"/>
        <v>54.484053842067937</v>
      </c>
      <c r="P1085" s="3">
        <f t="shared" si="318"/>
        <v>54.484053842067937</v>
      </c>
      <c r="Q1085" s="3">
        <f t="shared" si="319"/>
        <v>-89.886902428442738</v>
      </c>
      <c r="R1085">
        <f t="shared" si="320"/>
        <v>90.113097571557262</v>
      </c>
      <c r="S1085">
        <f t="shared" si="321"/>
        <v>5.1847305519221239E-2</v>
      </c>
      <c r="T1085">
        <f t="shared" si="304"/>
        <v>54.484053842067937</v>
      </c>
    </row>
    <row r="1086" spans="1:20" x14ac:dyDescent="0.25">
      <c r="A1086">
        <f t="shared" si="305"/>
        <v>327.00413992259178</v>
      </c>
      <c r="B1086">
        <f t="shared" si="322"/>
        <v>52.044325280194279</v>
      </c>
      <c r="C1086" t="str">
        <f t="shared" si="306"/>
        <v>1.04600269763198-527.903702710629i</v>
      </c>
      <c r="D1086" t="str">
        <f t="shared" si="307"/>
        <v>3.47812498220295-305.806774744733i</v>
      </c>
      <c r="E1086" t="str">
        <f t="shared" si="308"/>
        <v>162.469456897901+0.0388463444603107i</v>
      </c>
      <c r="F1086" t="str">
        <f t="shared" si="309"/>
        <v>2.4249249232654-2869.80605017629i</v>
      </c>
      <c r="G1086" t="str">
        <f t="shared" si="310"/>
        <v>0.999999999315637-0.0000261603311759041i</v>
      </c>
      <c r="H1086" t="str">
        <f t="shared" si="311"/>
        <v>1129.46662206154+7.5405810807589i</v>
      </c>
      <c r="I1086" t="str">
        <f t="shared" si="312"/>
        <v>68.7738277167669-9143.9322328966i</v>
      </c>
      <c r="K1086" t="str">
        <f t="shared" si="313"/>
        <v>0.0106240104174749-0.0001023207545801i</v>
      </c>
      <c r="L1086" t="str">
        <f t="shared" si="314"/>
        <v>0.0000444444444444444-1.10319814555179i</v>
      </c>
      <c r="M1086" t="e">
        <f t="shared" si="315"/>
        <v>#DIV/0!</v>
      </c>
      <c r="N1086">
        <f t="shared" si="316"/>
        <v>90.113527261117113</v>
      </c>
      <c r="O1086">
        <f t="shared" si="317"/>
        <v>54.45111121356441</v>
      </c>
      <c r="P1086" s="3">
        <f t="shared" si="318"/>
        <v>54.45111121356441</v>
      </c>
      <c r="Q1086" s="3">
        <f t="shared" si="319"/>
        <v>-89.886472738882887</v>
      </c>
      <c r="R1086">
        <f t="shared" si="320"/>
        <v>90.113527261117113</v>
      </c>
      <c r="S1086">
        <f t="shared" si="321"/>
        <v>5.204432528019428E-2</v>
      </c>
      <c r="T1086">
        <f t="shared" si="304"/>
        <v>54.45111121356441</v>
      </c>
    </row>
    <row r="1087" spans="1:20" x14ac:dyDescent="0.25">
      <c r="A1087">
        <f t="shared" si="305"/>
        <v>328.24675565429766</v>
      </c>
      <c r="B1087">
        <f t="shared" si="322"/>
        <v>52.242093716259021</v>
      </c>
      <c r="C1087" t="str">
        <f t="shared" si="306"/>
        <v>1.0460020838827-525.905327966015i</v>
      </c>
      <c r="D1087" t="str">
        <f t="shared" si="307"/>
        <v>3.47812498206744-304.649110021108i</v>
      </c>
      <c r="E1087" t="str">
        <f t="shared" si="308"/>
        <v>162.469456288393+0.0389939735776047i</v>
      </c>
      <c r="F1087" t="str">
        <f t="shared" si="309"/>
        <v>2.42492492325276-2858.94207079032i</v>
      </c>
      <c r="G1087" t="str">
        <f t="shared" si="310"/>
        <v>0.999999999310426-0.0000262597404342358i</v>
      </c>
      <c r="H1087" t="str">
        <f t="shared" si="311"/>
        <v>1129.46703978278+7.56923568002903i</v>
      </c>
      <c r="I1087" t="str">
        <f t="shared" si="312"/>
        <v>68.773833739363-9109.31980818613i</v>
      </c>
      <c r="K1087" t="str">
        <f t="shared" si="313"/>
        <v>0.0106240028830683-0.000102709500302523i</v>
      </c>
      <c r="L1087" t="str">
        <f t="shared" si="314"/>
        <v>0.0000444444444444444-1.09902186247439i</v>
      </c>
      <c r="M1087" t="e">
        <f t="shared" si="315"/>
        <v>#DIV/0!</v>
      </c>
      <c r="N1087">
        <f t="shared" si="316"/>
        <v>90.113958582568117</v>
      </c>
      <c r="O1087">
        <f t="shared" si="317"/>
        <v>54.418168594184415</v>
      </c>
      <c r="P1087" s="3">
        <f t="shared" si="318"/>
        <v>54.418168594184415</v>
      </c>
      <c r="Q1087" s="3">
        <f t="shared" si="319"/>
        <v>-89.886041417431883</v>
      </c>
      <c r="R1087">
        <f t="shared" si="320"/>
        <v>90.113958582568117</v>
      </c>
      <c r="S1087">
        <f t="shared" si="321"/>
        <v>5.2242093716259021E-2</v>
      </c>
      <c r="T1087">
        <f t="shared" si="304"/>
        <v>54.418168594184415</v>
      </c>
    </row>
    <row r="1088" spans="1:20" x14ac:dyDescent="0.25">
      <c r="A1088">
        <f t="shared" si="305"/>
        <v>329.49409332578398</v>
      </c>
      <c r="B1088">
        <f t="shared" si="322"/>
        <v>52.440613672380806</v>
      </c>
      <c r="C1088" t="str">
        <f t="shared" si="306"/>
        <v>1.04600146546091-523.914518546005i</v>
      </c>
      <c r="D1088" t="str">
        <f t="shared" si="307"/>
        <v>3.47812498193089-303.49582777721i</v>
      </c>
      <c r="E1088" t="str">
        <f t="shared" si="308"/>
        <v>162.469455674244+0.0391421638343993i</v>
      </c>
      <c r="F1088" t="str">
        <f t="shared" si="309"/>
        <v>2.42492492324003-2848.11921824586i</v>
      </c>
      <c r="G1088" t="str">
        <f t="shared" si="310"/>
        <v>0.999999999305175-0.0000263595274477475i</v>
      </c>
      <c r="H1088" t="str">
        <f t="shared" si="311"/>
        <v>1129.46746068494+7.59799917125232i</v>
      </c>
      <c r="I1088" t="str">
        <f t="shared" si="312"/>
        <v>68.773839807817-9074.83842410096i</v>
      </c>
      <c r="K1088" t="str">
        <f t="shared" si="313"/>
        <v>0.0106239952913022-0.000103099722421772i</v>
      </c>
      <c r="L1088" t="str">
        <f t="shared" si="314"/>
        <v>0.0000444444444444444-1.09486138919544i</v>
      </c>
      <c r="M1088" t="e">
        <f t="shared" si="315"/>
        <v>#DIV/0!</v>
      </c>
      <c r="N1088">
        <f t="shared" si="316"/>
        <v>90.114391542100805</v>
      </c>
      <c r="O1088">
        <f t="shared" si="317"/>
        <v>54.385225983997017</v>
      </c>
      <c r="P1088" s="3">
        <f t="shared" si="318"/>
        <v>54.385225983997017</v>
      </c>
      <c r="Q1088" s="3">
        <f t="shared" si="319"/>
        <v>-89.885608457899195</v>
      </c>
      <c r="R1088">
        <f t="shared" si="320"/>
        <v>90.114391542100805</v>
      </c>
      <c r="S1088">
        <f t="shared" si="321"/>
        <v>5.2440613672380808E-2</v>
      </c>
      <c r="T1088">
        <f t="shared" si="304"/>
        <v>54.385225983997017</v>
      </c>
    </row>
    <row r="1089" spans="1:20" x14ac:dyDescent="0.25">
      <c r="A1089">
        <f t="shared" si="305"/>
        <v>330.74617088042197</v>
      </c>
      <c r="B1089">
        <f t="shared" si="322"/>
        <v>52.639888004335852</v>
      </c>
      <c r="C1089" t="str">
        <f t="shared" si="306"/>
        <v>1.04600084233111-521.931245812147i</v>
      </c>
      <c r="D1089" t="str">
        <f t="shared" si="307"/>
        <v>3.47812498179332-302.346911422685i</v>
      </c>
      <c r="E1089" t="str">
        <f t="shared" si="308"/>
        <v>162.469455055422+0.0392909173647031i</v>
      </c>
      <c r="F1089" t="str">
        <f t="shared" si="309"/>
        <v>2.4249249232272-2837.33733685253i</v>
      </c>
      <c r="G1089" t="str">
        <f t="shared" si="310"/>
        <v>0.999999999299885-0.000026459693651909i</v>
      </c>
      <c r="H1089" t="str">
        <f t="shared" si="311"/>
        <v>1129.46788479224+7.6268719682693i</v>
      </c>
      <c r="I1089" t="str">
        <f t="shared" si="312"/>
        <v>68.7738459224768-9040.48758461474i</v>
      </c>
      <c r="K1089" t="str">
        <f t="shared" si="313"/>
        <v>0.0106239876417401-0.00010349142653858i</v>
      </c>
      <c r="L1089" t="str">
        <f t="shared" si="314"/>
        <v>0.0000444444444444444-1.09071666586515i</v>
      </c>
      <c r="M1089" t="e">
        <f t="shared" si="315"/>
        <v>#DIV/0!</v>
      </c>
      <c r="N1089">
        <f t="shared" si="316"/>
        <v>90.114826145929115</v>
      </c>
      <c r="O1089">
        <f t="shared" si="317"/>
        <v>54.35228338307239</v>
      </c>
      <c r="P1089" s="3">
        <f t="shared" si="318"/>
        <v>54.35228338307239</v>
      </c>
      <c r="Q1089" s="3">
        <f t="shared" si="319"/>
        <v>-89.885173854070885</v>
      </c>
      <c r="R1089">
        <f t="shared" si="320"/>
        <v>90.114826145929115</v>
      </c>
      <c r="S1089">
        <f t="shared" si="321"/>
        <v>5.2639888004335854E-2</v>
      </c>
      <c r="T1089">
        <f t="shared" si="304"/>
        <v>54.35228338307239</v>
      </c>
    </row>
    <row r="1090" spans="1:20" x14ac:dyDescent="0.25">
      <c r="A1090">
        <f t="shared" si="305"/>
        <v>332.00300632976757</v>
      </c>
      <c r="B1090">
        <f t="shared" si="322"/>
        <v>52.83991957875233</v>
      </c>
      <c r="C1090" t="str">
        <f t="shared" si="306"/>
        <v>1.04600021445751-519.955481234386i</v>
      </c>
      <c r="D1090" t="str">
        <f t="shared" si="307"/>
        <v>3.47812498165468-301.202344429985i</v>
      </c>
      <c r="E1090" t="str">
        <f t="shared" si="308"/>
        <v>162.46945443189+0.0394402363106873i</v>
      </c>
      <c r="F1090" t="str">
        <f t="shared" si="309"/>
        <v>2.42492492321427-2826.59627150936i</v>
      </c>
      <c r="G1090" t="str">
        <f t="shared" si="310"/>
        <v>0.999999999294554-0.0000265602404876446i</v>
      </c>
      <c r="H1090" t="str">
        <f t="shared" si="311"/>
        <v>1129.46831212909+7.65585448649357i</v>
      </c>
      <c r="I1090" t="str">
        <f t="shared" si="312"/>
        <v>68.773852083693-9006.2667955792i</v>
      </c>
      <c r="K1090" t="str">
        <f t="shared" si="313"/>
        <v>0.010623979933942-0.00010388461827485i</v>
      </c>
      <c r="L1090" t="str">
        <f t="shared" si="314"/>
        <v>0.0000444444444444444-1.08658763286029i</v>
      </c>
      <c r="M1090" t="e">
        <f t="shared" si="315"/>
        <v>#DIV/0!</v>
      </c>
      <c r="N1090">
        <f t="shared" si="316"/>
        <v>90.115262400290547</v>
      </c>
      <c r="O1090">
        <f t="shared" si="317"/>
        <v>54.319340791480847</v>
      </c>
      <c r="P1090" s="3">
        <f t="shared" si="318"/>
        <v>54.319340791480847</v>
      </c>
      <c r="Q1090" s="3">
        <f t="shared" si="319"/>
        <v>-89.884737599709453</v>
      </c>
      <c r="R1090">
        <f t="shared" si="320"/>
        <v>90.115262400290547</v>
      </c>
      <c r="S1090">
        <f t="shared" si="321"/>
        <v>5.283991957875233E-2</v>
      </c>
      <c r="T1090">
        <f t="shared" si="304"/>
        <v>54.319340791480847</v>
      </c>
    </row>
    <row r="1091" spans="1:20" x14ac:dyDescent="0.25">
      <c r="A1091">
        <f t="shared" si="305"/>
        <v>333.26461775382069</v>
      </c>
      <c r="B1091">
        <f t="shared" si="322"/>
        <v>53.040711273151587</v>
      </c>
      <c r="C1091" t="str">
        <f t="shared" si="306"/>
        <v>1.04599958180384-517.987196390687i</v>
      </c>
      <c r="D1091" t="str">
        <f t="shared" si="307"/>
        <v>3.47812498151498-300.062110334131i</v>
      </c>
      <c r="E1091" t="str">
        <f t="shared" si="308"/>
        <v>162.469453803611+0.0395901228226748i</v>
      </c>
      <c r="F1091" t="str">
        <f t="shared" si="309"/>
        <v>2.42492492320124-2815.89586770251i</v>
      </c>
      <c r="G1091" t="str">
        <f t="shared" si="310"/>
        <v>0.999999999289182-0.0000266611694013545i</v>
      </c>
      <c r="H1091" t="str">
        <f t="shared" si="311"/>
        <v>1129.46874272009+7.68494714291851i</v>
      </c>
      <c r="I1091" t="str">
        <f t="shared" si="312"/>
        <v>68.773858291823-8972.17556471682i</v>
      </c>
      <c r="K1091" t="str">
        <f t="shared" si="313"/>
        <v>0.0106239721674647-0.000104279303273745i</v>
      </c>
      <c r="L1091" t="str">
        <f t="shared" si="314"/>
        <v>0.0000444444444444444-1.08247423078331i</v>
      </c>
      <c r="M1091" t="e">
        <f t="shared" si="315"/>
        <v>#DIV/0!</v>
      </c>
      <c r="N1091">
        <f t="shared" si="316"/>
        <v>90.115700311446076</v>
      </c>
      <c r="O1091">
        <f t="shared" si="317"/>
        <v>54.28639820929348</v>
      </c>
      <c r="P1091" s="3">
        <f t="shared" si="318"/>
        <v>54.28639820929348</v>
      </c>
      <c r="Q1091" s="3">
        <f t="shared" si="319"/>
        <v>-89.884299688553924</v>
      </c>
      <c r="R1091">
        <f t="shared" si="320"/>
        <v>90.115700311446076</v>
      </c>
      <c r="S1091">
        <f t="shared" si="321"/>
        <v>5.3040711273151589E-2</v>
      </c>
      <c r="T1091">
        <f t="shared" si="304"/>
        <v>54.28639820929348</v>
      </c>
    </row>
    <row r="1092" spans="1:20" x14ac:dyDescent="0.25">
      <c r="A1092">
        <f t="shared" si="305"/>
        <v>334.53102330128519</v>
      </c>
      <c r="B1092">
        <f t="shared" si="322"/>
        <v>53.242265975989561</v>
      </c>
      <c r="C1092" t="str">
        <f t="shared" si="306"/>
        <v>1.04599894433386-516.02636296662i</v>
      </c>
      <c r="D1092" t="str">
        <f t="shared" si="307"/>
        <v>3.47812498137424-298.926192732474i</v>
      </c>
      <c r="E1092" t="str">
        <f t="shared" si="308"/>
        <v>162.469453170551+0.0397405790591747i</v>
      </c>
      <c r="F1092" t="str">
        <f t="shared" si="309"/>
        <v>2.42492492318812-2805.23597150308i</v>
      </c>
      <c r="G1092" t="str">
        <f t="shared" si="310"/>
        <v>0.99999999928377-0.0000267624818449347i</v>
      </c>
      <c r="H1092" t="str">
        <f t="shared" si="311"/>
        <v>1129.46917659+7.71415035612194i</v>
      </c>
      <c r="I1092" t="str">
        <f t="shared" si="312"/>
        <v>68.7738645472212-8938.21340161367i</v>
      </c>
      <c r="K1092" t="str">
        <f t="shared" si="313"/>
        <v>0.0106239643418616-0.000104675487199753i</v>
      </c>
      <c r="L1092" t="str">
        <f t="shared" si="314"/>
        <v>0.0000444444444444444-1.07837640046156i</v>
      </c>
      <c r="M1092" t="e">
        <f t="shared" si="315"/>
        <v>#DIV/0!</v>
      </c>
      <c r="N1092">
        <f t="shared" si="316"/>
        <v>90.116139885680425</v>
      </c>
      <c r="O1092">
        <f t="shared" si="317"/>
        <v>54.253455636582018</v>
      </c>
      <c r="P1092" s="3">
        <f t="shared" si="318"/>
        <v>54.253455636582018</v>
      </c>
      <c r="Q1092" s="3">
        <f t="shared" si="319"/>
        <v>-89.883860114319575</v>
      </c>
      <c r="R1092">
        <f t="shared" si="320"/>
        <v>90.116139885680425</v>
      </c>
      <c r="S1092">
        <f t="shared" si="321"/>
        <v>5.3242265975989564E-2</v>
      </c>
      <c r="T1092">
        <f t="shared" si="304"/>
        <v>54.253455636582018</v>
      </c>
    </row>
    <row r="1093" spans="1:20" x14ac:dyDescent="0.25">
      <c r="A1093">
        <f t="shared" si="305"/>
        <v>335.80224118983011</v>
      </c>
      <c r="B1093">
        <f t="shared" si="322"/>
        <v>53.444586586698321</v>
      </c>
      <c r="C1093" t="str">
        <f t="shared" si="306"/>
        <v>1.04599830201095-514.072952754923i</v>
      </c>
      <c r="D1093" t="str">
        <f t="shared" si="307"/>
        <v>3.47812498123243-297.794575284454i</v>
      </c>
      <c r="E1093" t="str">
        <f t="shared" si="308"/>
        <v>162.469452532672+0.0398916071869273i</v>
      </c>
      <c r="F1093" t="str">
        <f t="shared" si="309"/>
        <v>2.4249249231749-2794.61642956489i</v>
      </c>
      <c r="G1093" t="str">
        <f t="shared" si="310"/>
        <v>0.999999999278316-0.000026864179275799i</v>
      </c>
      <c r="H1093" t="str">
        <f t="shared" si="311"/>
        <v>1129.46961376381+7.74346454627331i</v>
      </c>
      <c r="I1093" t="str">
        <f t="shared" si="312"/>
        <v>68.7738708502487-8904.37981771281i</v>
      </c>
      <c r="K1093" t="str">
        <f t="shared" si="313"/>
        <v>0.0106239564566826-0.000105073175738776i</v>
      </c>
      <c r="L1093" t="str">
        <f t="shared" si="314"/>
        <v>0.0000444444444444444-1.07429408294636i</v>
      </c>
      <c r="M1093" t="e">
        <f t="shared" si="315"/>
        <v>#DIV/0!</v>
      </c>
      <c r="N1093">
        <f t="shared" si="316"/>
        <v>90.116581129302034</v>
      </c>
      <c r="O1093">
        <f t="shared" si="317"/>
        <v>54.220513073418353</v>
      </c>
      <c r="P1093" s="3">
        <f t="shared" si="318"/>
        <v>54.220513073418353</v>
      </c>
      <c r="Q1093" s="3">
        <f t="shared" si="319"/>
        <v>-89.883418870697966</v>
      </c>
      <c r="R1093">
        <f t="shared" si="320"/>
        <v>90.116581129302034</v>
      </c>
      <c r="S1093">
        <f t="shared" si="321"/>
        <v>5.3444586586698324E-2</v>
      </c>
      <c r="T1093">
        <f t="shared" si="304"/>
        <v>54.220513073418353</v>
      </c>
    </row>
    <row r="1094" spans="1:20" x14ac:dyDescent="0.25">
      <c r="A1094">
        <f t="shared" si="305"/>
        <v>337.07828970635143</v>
      </c>
      <c r="B1094">
        <f t="shared" si="322"/>
        <v>53.647676015727775</v>
      </c>
      <c r="C1094" t="str">
        <f t="shared" si="306"/>
        <v>1.04599765479798-512.126937655147i</v>
      </c>
      <c r="D1094" t="str">
        <f t="shared" si="307"/>
        <v>3.47812498108951-296.667241711378i</v>
      </c>
      <c r="E1094" t="str">
        <f t="shared" si="308"/>
        <v>162.469451889939+0.0400432093809118i</v>
      </c>
      <c r="F1094" t="str">
        <f t="shared" si="309"/>
        <v>2.42492492316157-2784.03708912226i</v>
      </c>
      <c r="G1094" t="str">
        <f t="shared" si="310"/>
        <v>0.999999999272821-0.0000269662631568988i</v>
      </c>
      <c r="H1094" t="str">
        <f t="shared" si="311"/>
        <v>1129.47005426667+7.77289013513924i</v>
      </c>
      <c r="I1094" t="str">
        <f t="shared" si="312"/>
        <v>68.7738772012679-8870.67432630669i</v>
      </c>
      <c r="K1094" t="str">
        <f t="shared" si="313"/>
        <v>0.0106239485114743-0.000105472374598209i</v>
      </c>
      <c r="L1094" t="str">
        <f t="shared" si="314"/>
        <v>0.0000444444444444444-1.07022721951221i</v>
      </c>
      <c r="M1094" t="e">
        <f t="shared" si="315"/>
        <v>#DIV/0!</v>
      </c>
      <c r="N1094">
        <f t="shared" si="316"/>
        <v>90.117024048643174</v>
      </c>
      <c r="O1094">
        <f t="shared" si="317"/>
        <v>54.187570519875379</v>
      </c>
      <c r="P1094" s="3">
        <f t="shared" si="318"/>
        <v>54.187570519875379</v>
      </c>
      <c r="Q1094" s="3">
        <f t="shared" si="319"/>
        <v>-89.882975951356826</v>
      </c>
      <c r="R1094">
        <f t="shared" si="320"/>
        <v>90.117024048643174</v>
      </c>
      <c r="S1094">
        <f t="shared" si="321"/>
        <v>5.3647676015727778E-2</v>
      </c>
      <c r="T1094">
        <f t="shared" si="304"/>
        <v>54.187570519875379</v>
      </c>
    </row>
    <row r="1095" spans="1:20" x14ac:dyDescent="0.25">
      <c r="A1095">
        <f t="shared" si="305"/>
        <v>338.35918720723561</v>
      </c>
      <c r="B1095">
        <f t="shared" si="322"/>
        <v>53.851537184587542</v>
      </c>
      <c r="C1095" t="str">
        <f t="shared" si="306"/>
        <v>1.04599700265793-510.188289673201i</v>
      </c>
      <c r="D1095" t="str">
        <f t="shared" si="307"/>
        <v>3.4781249809455-295.544175796171i</v>
      </c>
      <c r="E1095" t="str">
        <f t="shared" si="308"/>
        <v>162.469451242315+0.040195387824413i</v>
      </c>
      <c r="F1095" t="str">
        <f t="shared" si="309"/>
        <v>2.42492492314814-2773.49779798782i</v>
      </c>
      <c r="G1095" t="str">
        <f t="shared" si="310"/>
        <v>0.999999999267284-0.0000270687349567452i</v>
      </c>
      <c r="H1095" t="str">
        <f t="shared" si="311"/>
        <v>1129.47049812394+7.80242754608959i</v>
      </c>
      <c r="I1095" t="str">
        <f t="shared" si="312"/>
        <v>68.7738836006435-8837.09644253058i</v>
      </c>
      <c r="K1095" t="str">
        <f t="shared" si="313"/>
        <v>0.0106239405057797-0.000105873089507016i</v>
      </c>
      <c r="L1095" t="str">
        <f t="shared" si="314"/>
        <v>0.0000444444444444444-1.06617575165592i</v>
      </c>
      <c r="M1095" t="e">
        <f t="shared" si="315"/>
        <v>#DIV/0!</v>
      </c>
      <c r="N1095">
        <f t="shared" si="316"/>
        <v>90.11746865006009</v>
      </c>
      <c r="O1095">
        <f t="shared" si="317"/>
        <v>54.154627976026177</v>
      </c>
      <c r="P1095" s="3">
        <f t="shared" si="318"/>
        <v>54.154627976026177</v>
      </c>
      <c r="Q1095" s="3">
        <f t="shared" si="319"/>
        <v>-89.88253134993991</v>
      </c>
      <c r="R1095">
        <f t="shared" si="320"/>
        <v>90.11746865006009</v>
      </c>
      <c r="S1095">
        <f t="shared" si="321"/>
        <v>5.3851537184587545E-2</v>
      </c>
      <c r="T1095">
        <f t="shared" si="304"/>
        <v>54.154627976026177</v>
      </c>
    </row>
    <row r="1096" spans="1:20" x14ac:dyDescent="0.25">
      <c r="A1096">
        <f t="shared" si="305"/>
        <v>339.64495211862305</v>
      </c>
      <c r="B1096">
        <f t="shared" si="322"/>
        <v>54.056173025888974</v>
      </c>
      <c r="C1096" t="str">
        <f t="shared" si="306"/>
        <v>1.04599634555328-508.256980920989i</v>
      </c>
      <c r="D1096" t="str">
        <f t="shared" si="307"/>
        <v>3.47812498080042-294.425361383155i</v>
      </c>
      <c r="E1096" t="str">
        <f t="shared" si="308"/>
        <v>162.469450589761+0.0403481447090318i</v>
      </c>
      <c r="F1096" t="str">
        <f t="shared" si="309"/>
        <v>2.42492492313461-2762.99840455034i</v>
      </c>
      <c r="G1096" t="str">
        <f t="shared" si="310"/>
        <v>0.999999999261704-0.0000271715961494291i</v>
      </c>
      <c r="H1096" t="str">
        <f t="shared" si="311"/>
        <v>1129.47094536116+7.83207720410378i</v>
      </c>
      <c r="I1096" t="str">
        <f t="shared" si="312"/>
        <v>68.7738900487442-8803.64568335536i</v>
      </c>
      <c r="K1096" t="str">
        <f t="shared" si="313"/>
        <v>0.0106239324391386-0.000106275326215819i</v>
      </c>
      <c r="L1096" t="str">
        <f t="shared" si="314"/>
        <v>0.0000444444444444444-1.06213962109576i</v>
      </c>
      <c r="M1096" t="e">
        <f t="shared" si="315"/>
        <v>#DIV/0!</v>
      </c>
      <c r="N1096">
        <f t="shared" si="316"/>
        <v>90.117914939933044</v>
      </c>
      <c r="O1096">
        <f t="shared" si="317"/>
        <v>54.121685441944621</v>
      </c>
      <c r="P1096" s="3">
        <f t="shared" si="318"/>
        <v>54.121685441944621</v>
      </c>
      <c r="Q1096" s="3">
        <f t="shared" si="319"/>
        <v>-89.882085060066956</v>
      </c>
      <c r="R1096">
        <f t="shared" si="320"/>
        <v>90.117914939933044</v>
      </c>
      <c r="S1096">
        <f t="shared" si="321"/>
        <v>5.4056173025888971E-2</v>
      </c>
      <c r="T1096">
        <f t="shared" si="304"/>
        <v>54.121685441944621</v>
      </c>
    </row>
    <row r="1097" spans="1:20" x14ac:dyDescent="0.25">
      <c r="A1097">
        <f t="shared" si="305"/>
        <v>340.93560293667383</v>
      </c>
      <c r="B1097">
        <f t="shared" si="322"/>
        <v>54.261586483387354</v>
      </c>
      <c r="C1097" t="str">
        <f t="shared" si="306"/>
        <v>1.04599568344606-506.332983615971i</v>
      </c>
      <c r="D1097" t="str">
        <f t="shared" si="307"/>
        <v>3.47812498065423-293.310782377807i</v>
      </c>
      <c r="E1097" t="str">
        <f t="shared" si="308"/>
        <v>162.469449932241+0.0405014822346751i</v>
      </c>
      <c r="F1097" t="str">
        <f t="shared" si="309"/>
        <v>2.42492492312098-2752.53875777251i</v>
      </c>
      <c r="G1097" t="str">
        <f t="shared" si="310"/>
        <v>0.999999999256083-0.0000272748482146437i</v>
      </c>
      <c r="H1097" t="str">
        <f t="shared" si="311"/>
        <v>1129.47139600408+7.86183953577693i</v>
      </c>
      <c r="I1097" t="str">
        <f t="shared" si="312"/>
        <v>68.7738965459424-8770.32156758068i</v>
      </c>
      <c r="K1097" t="str">
        <f t="shared" si="313"/>
        <v>0.0106239243110868-0.000106679090496968i</v>
      </c>
      <c r="L1097" t="str">
        <f t="shared" si="314"/>
        <v>0.0000444444444444444-1.05811876977063i</v>
      </c>
      <c r="M1097" t="e">
        <f t="shared" si="315"/>
        <v>#DIV/0!</v>
      </c>
      <c r="N1097">
        <f t="shared" si="316"/>
        <v>90.118362924666343</v>
      </c>
      <c r="O1097">
        <f t="shared" si="317"/>
        <v>54.08874291770482</v>
      </c>
      <c r="P1097" s="3">
        <f t="shared" si="318"/>
        <v>54.08874291770482</v>
      </c>
      <c r="Q1097" s="3">
        <f t="shared" si="319"/>
        <v>-89.881637075333657</v>
      </c>
      <c r="R1097">
        <f t="shared" si="320"/>
        <v>90.118362924666343</v>
      </c>
      <c r="S1097">
        <f t="shared" si="321"/>
        <v>5.4261586483387352E-2</v>
      </c>
      <c r="T1097">
        <f t="shared" si="304"/>
        <v>54.08874291770482</v>
      </c>
    </row>
    <row r="1098" spans="1:20" x14ac:dyDescent="0.25">
      <c r="A1098">
        <f t="shared" si="305"/>
        <v>342.23115822783325</v>
      </c>
      <c r="B1098">
        <f t="shared" si="322"/>
        <v>54.467780512024227</v>
      </c>
      <c r="C1098" t="str">
        <f t="shared" si="306"/>
        <v>1.0459950162984-504.416270080815i</v>
      </c>
      <c r="D1098" t="str">
        <f t="shared" si="307"/>
        <v>3.47812498050693-292.200422746537i</v>
      </c>
      <c r="E1098" t="str">
        <f t="shared" si="308"/>
        <v>162.469449269716+0.0406554026097013i</v>
      </c>
      <c r="F1098" t="str">
        <f t="shared" si="309"/>
        <v>2.42492492310725-2742.11870718881i</v>
      </c>
      <c r="G1098" t="str">
        <f t="shared" si="310"/>
        <v>0.999999999250418-0.0000273784926377043i</v>
      </c>
      <c r="H1098" t="str">
        <f t="shared" si="311"/>
        <v>1129.47185007862+7.89171496932536i</v>
      </c>
      <c r="I1098" t="str">
        <f t="shared" si="312"/>
        <v>68.7739030926096-8737.12361582788i</v>
      </c>
      <c r="K1098" t="str">
        <f t="shared" si="313"/>
        <v>0.0106239161211572-0.000107084388144632i</v>
      </c>
      <c r="L1098" t="str">
        <f t="shared" si="314"/>
        <v>0.0000444444444444444-1.05411313983924i</v>
      </c>
      <c r="M1098" t="e">
        <f t="shared" si="315"/>
        <v>#DIV/0!</v>
      </c>
      <c r="N1098">
        <f t="shared" si="316"/>
        <v>90.118812610688593</v>
      </c>
      <c r="O1098">
        <f t="shared" si="317"/>
        <v>54.05580040338198</v>
      </c>
      <c r="P1098" s="3">
        <f t="shared" si="318"/>
        <v>54.05580040338198</v>
      </c>
      <c r="Q1098" s="3">
        <f t="shared" si="319"/>
        <v>-89.881187389311407</v>
      </c>
      <c r="R1098">
        <f t="shared" si="320"/>
        <v>90.118812610688593</v>
      </c>
      <c r="S1098">
        <f t="shared" si="321"/>
        <v>5.4467780512024229E-2</v>
      </c>
      <c r="T1098">
        <f t="shared" si="304"/>
        <v>54.05580040338198</v>
      </c>
    </row>
    <row r="1099" spans="1:20" x14ac:dyDescent="0.25">
      <c r="A1099">
        <f t="shared" si="305"/>
        <v>343.53163662909901</v>
      </c>
      <c r="B1099">
        <f t="shared" si="322"/>
        <v>54.674758077969919</v>
      </c>
      <c r="C1099" t="str">
        <f t="shared" si="306"/>
        <v>1.04599434407182-502.506812742944i</v>
      </c>
      <c r="D1099" t="str">
        <f t="shared" si="307"/>
        <v>3.4781249803585-291.094266516446i</v>
      </c>
      <c r="E1099" t="str">
        <f t="shared" si="308"/>
        <v>162.469448602149+0.0408099080508237i</v>
      </c>
      <c r="F1099" t="str">
        <f t="shared" si="309"/>
        <v>2.42492492309341-2731.7381029033i</v>
      </c>
      <c r="G1099" t="str">
        <f t="shared" si="310"/>
        <v>0.99999999924471-0.0000274825309095706i</v>
      </c>
      <c r="H1099" t="str">
        <f t="shared" si="311"/>
        <v>1129.47230761092+7.92170393459373i</v>
      </c>
      <c r="I1099" t="str">
        <f t="shared" si="312"/>
        <v>68.7739096891232-8704.05135053332i</v>
      </c>
      <c r="K1099" t="str">
        <f t="shared" si="313"/>
        <v>0.0106239078688787-0.000107491224974875i</v>
      </c>
      <c r="L1099" t="str">
        <f t="shared" si="314"/>
        <v>0.0000444444444444444-1.05012267367926i</v>
      </c>
      <c r="M1099" t="e">
        <f t="shared" si="315"/>
        <v>#DIV/0!</v>
      </c>
      <c r="N1099">
        <f t="shared" si="316"/>
        <v>90.119264004452603</v>
      </c>
      <c r="O1099">
        <f t="shared" si="317"/>
        <v>54.022857899051417</v>
      </c>
      <c r="P1099" s="3">
        <f t="shared" si="318"/>
        <v>54.022857899051417</v>
      </c>
      <c r="Q1099" s="3">
        <f t="shared" si="319"/>
        <v>-89.880735995547397</v>
      </c>
      <c r="R1099">
        <f t="shared" si="320"/>
        <v>90.119264004452603</v>
      </c>
      <c r="S1099">
        <f t="shared" si="321"/>
        <v>5.4674758077969919E-2</v>
      </c>
      <c r="T1099">
        <f t="shared" si="304"/>
        <v>54.022857899051417</v>
      </c>
    </row>
    <row r="1100" spans="1:20" x14ac:dyDescent="0.25">
      <c r="A1100">
        <f t="shared" si="305"/>
        <v>344.83705684828959</v>
      </c>
      <c r="B1100">
        <f t="shared" si="322"/>
        <v>54.882522158666205</v>
      </c>
      <c r="C1100" t="str">
        <f t="shared" si="306"/>
        <v>1.04599366672765-500.604584134166i</v>
      </c>
      <c r="D1100" t="str">
        <f t="shared" si="307"/>
        <v>3.47812498020892-289.992297775105i</v>
      </c>
      <c r="E1100" t="str">
        <f t="shared" si="308"/>
        <v>162.4694479295+0.0409650007832418i</v>
      </c>
      <c r="F1100" t="str">
        <f t="shared" si="309"/>
        <v>2.42492492307946-2721.39679558752i</v>
      </c>
      <c r="G1100" t="str">
        <f t="shared" si="310"/>
        <v>0.999999999238959-0.0000275869645268684i</v>
      </c>
      <c r="H1100" t="str">
        <f t="shared" si="311"/>
        <v>1129.47276862732+7.95180686306074i</v>
      </c>
      <c r="I1100" t="str">
        <f t="shared" si="312"/>
        <v>68.7739163358643-8671.10429594148i</v>
      </c>
      <c r="K1100" t="str">
        <f t="shared" si="313"/>
        <v>0.0106238995537767-0.00010789960682574i</v>
      </c>
      <c r="L1100" t="str">
        <f t="shared" si="314"/>
        <v>0.0000444444444444444-1.04614731388649i</v>
      </c>
      <c r="M1100" t="e">
        <f t="shared" si="315"/>
        <v>#DIV/0!</v>
      </c>
      <c r="N1100">
        <f t="shared" si="316"/>
        <v>90.119717112435652</v>
      </c>
      <c r="O1100">
        <f t="shared" si="317"/>
        <v>53.989915404789066</v>
      </c>
      <c r="P1100" s="3">
        <f t="shared" si="318"/>
        <v>53.989915404789066</v>
      </c>
      <c r="Q1100" s="3">
        <f t="shared" si="319"/>
        <v>-89.880282887564348</v>
      </c>
      <c r="R1100">
        <f t="shared" si="320"/>
        <v>90.119717112435652</v>
      </c>
      <c r="S1100">
        <f t="shared" si="321"/>
        <v>5.4882522158666208E-2</v>
      </c>
      <c r="T1100">
        <f t="shared" si="304"/>
        <v>53.989915404789066</v>
      </c>
    </row>
    <row r="1101" spans="1:20" x14ac:dyDescent="0.25">
      <c r="A1101">
        <f t="shared" si="305"/>
        <v>346.14743766431309</v>
      </c>
      <c r="B1101">
        <f t="shared" si="322"/>
        <v>55.091075742869137</v>
      </c>
      <c r="C1101" t="str">
        <f t="shared" si="306"/>
        <v>1.0459929842271-498.709556890298i</v>
      </c>
      <c r="D1101" t="str">
        <f t="shared" si="307"/>
        <v>3.47812498005825-288.894500670327i</v>
      </c>
      <c r="E1101" t="str">
        <f t="shared" si="308"/>
        <v>162.469447251733+0.0411206830406038i</v>
      </c>
      <c r="F1101" t="str">
        <f t="shared" si="309"/>
        <v>2.42492492306541-2711.09463647828i</v>
      </c>
      <c r="G1101" t="str">
        <f t="shared" si="310"/>
        <v>0.999999999233165-0.0000276917949919099i</v>
      </c>
      <c r="H1101" t="str">
        <f t="shared" si="311"/>
        <v>1129.47323315435+7.98202418784496i</v>
      </c>
      <c r="I1101" t="str">
        <f t="shared" si="312"/>
        <v>68.7739230332128-8638.28197809788i</v>
      </c>
      <c r="K1101" t="str">
        <f t="shared" si="313"/>
        <v>0.0106238911753731-0.000108309539557328i</v>
      </c>
      <c r="L1101" t="str">
        <f t="shared" si="314"/>
        <v>0.0000444444444444444-1.04218700327405i</v>
      </c>
      <c r="M1101" t="e">
        <f t="shared" si="315"/>
        <v>#DIV/0!</v>
      </c>
      <c r="N1101">
        <f t="shared" si="316"/>
        <v>90.120171941139404</v>
      </c>
      <c r="O1101">
        <f t="shared" si="317"/>
        <v>53.956972920671838</v>
      </c>
      <c r="P1101" s="3">
        <f t="shared" si="318"/>
        <v>53.956972920671838</v>
      </c>
      <c r="Q1101" s="3">
        <f t="shared" si="319"/>
        <v>-89.879828058860596</v>
      </c>
      <c r="R1101">
        <f t="shared" si="320"/>
        <v>90.120171941139404</v>
      </c>
      <c r="S1101">
        <f t="shared" si="321"/>
        <v>5.5091075742869137E-2</v>
      </c>
      <c r="T1101">
        <f t="shared" si="304"/>
        <v>53.956972920671838</v>
      </c>
    </row>
    <row r="1102" spans="1:20" x14ac:dyDescent="0.25">
      <c r="A1102">
        <f t="shared" si="305"/>
        <v>347.46279792743746</v>
      </c>
      <c r="B1102">
        <f t="shared" si="322"/>
        <v>55.300421830692038</v>
      </c>
      <c r="C1102" t="str">
        <f t="shared" si="306"/>
        <v>1.04599229653062-496.821703750726i</v>
      </c>
      <c r="D1102" t="str">
        <f t="shared" si="307"/>
        <v>3.47812497990639-287.80085940993i</v>
      </c>
      <c r="E1102" t="str">
        <f t="shared" si="308"/>
        <v>162.469446568808+0.0412769570650694i</v>
      </c>
      <c r="F1102" t="str">
        <f t="shared" si="309"/>
        <v>2.42492492305125-2700.83147737557i</v>
      </c>
      <c r="G1102" t="str">
        <f t="shared" si="310"/>
        <v>0.999999999227325-0.0000277970238127169i</v>
      </c>
      <c r="H1102" t="str">
        <f t="shared" si="311"/>
        <v>1129.47370121874+8.01235634371214i</v>
      </c>
      <c r="I1102" t="str">
        <f t="shared" si="312"/>
        <v>68.773929781557-8605.58392484246i</v>
      </c>
      <c r="K1102" t="str">
        <f t="shared" si="313"/>
        <v>0.010623882733186-0.000108721029051887i</v>
      </c>
      <c r="L1102" t="str">
        <f t="shared" si="314"/>
        <v>0.0000444444444444444-1.03824168487154i</v>
      </c>
      <c r="M1102" t="e">
        <f t="shared" si="315"/>
        <v>#DIV/0!</v>
      </c>
      <c r="N1102">
        <f t="shared" si="316"/>
        <v>90.120628497090152</v>
      </c>
      <c r="O1102">
        <f t="shared" si="317"/>
        <v>53.924030446776776</v>
      </c>
      <c r="P1102" s="3">
        <f t="shared" si="318"/>
        <v>53.924030446776776</v>
      </c>
      <c r="Q1102" s="3">
        <f t="shared" si="319"/>
        <v>-89.879371502909848</v>
      </c>
      <c r="R1102">
        <f t="shared" si="320"/>
        <v>90.120628497090152</v>
      </c>
      <c r="S1102">
        <f t="shared" si="321"/>
        <v>5.5300421830692038E-2</v>
      </c>
      <c r="T1102">
        <f t="shared" si="304"/>
        <v>53.924030446776776</v>
      </c>
    </row>
    <row r="1103" spans="1:20" x14ac:dyDescent="0.25">
      <c r="A1103">
        <f t="shared" si="305"/>
        <v>348.78315655956175</v>
      </c>
      <c r="B1103">
        <f t="shared" si="322"/>
        <v>55.51056343364867</v>
      </c>
      <c r="C1103" t="str">
        <f t="shared" si="306"/>
        <v>1.045991603599-494.940997558039i</v>
      </c>
      <c r="D1103" t="str">
        <f t="shared" si="307"/>
        <v>3.4781249797534-286.711358261515i</v>
      </c>
      <c r="E1103" t="str">
        <f t="shared" si="308"/>
        <v>162.469445880684+0.0414338251073783i</v>
      </c>
      <c r="F1103" t="str">
        <f t="shared" si="309"/>
        <v>2.42492492303698-2690.60717064039i</v>
      </c>
      <c r="G1103" t="str">
        <f t="shared" si="310"/>
        <v>0.999999999221442-0.0000279026525030411i</v>
      </c>
      <c r="H1103" t="str">
        <f t="shared" si="311"/>
        <v>1129.47417284744+8.0428037670802i</v>
      </c>
      <c r="I1103" t="str">
        <f t="shared" si="312"/>
        <v>68.773936581283-8573.00966580282i</v>
      </c>
      <c r="K1103" t="str">
        <f t="shared" si="313"/>
        <v>0.01062387422673-0.000109134081213887i</v>
      </c>
      <c r="L1103" t="str">
        <f t="shared" si="314"/>
        <v>0.0000444444444444444-1.03431130192422i</v>
      </c>
      <c r="M1103" t="e">
        <f t="shared" si="315"/>
        <v>#DIV/0!</v>
      </c>
      <c r="N1103">
        <f t="shared" si="316"/>
        <v>90.121086786838845</v>
      </c>
      <c r="O1103">
        <f t="shared" si="317"/>
        <v>53.891087983181521</v>
      </c>
      <c r="P1103" s="3">
        <f t="shared" si="318"/>
        <v>53.891087983181521</v>
      </c>
      <c r="Q1103" s="3">
        <f t="shared" si="319"/>
        <v>-89.878913213161155</v>
      </c>
      <c r="R1103">
        <f t="shared" si="320"/>
        <v>90.121086786838845</v>
      </c>
      <c r="S1103">
        <f t="shared" si="321"/>
        <v>5.5510563433648671E-2</v>
      </c>
      <c r="T1103">
        <f t="shared" si="304"/>
        <v>53.891087983181521</v>
      </c>
    </row>
    <row r="1104" spans="1:20" x14ac:dyDescent="0.25">
      <c r="A1104">
        <f t="shared" si="305"/>
        <v>350.10853255448808</v>
      </c>
      <c r="B1104">
        <f t="shared" si="322"/>
        <v>55.721503574696534</v>
      </c>
      <c r="C1104" t="str">
        <f t="shared" si="306"/>
        <v>1.04599090539216-493.067411257671i</v>
      </c>
      <c r="D1104" t="str">
        <f t="shared" si="307"/>
        <v>3.47812497959923-285.625981552247i</v>
      </c>
      <c r="E1104" t="str">
        <f t="shared" si="308"/>
        <v>162.469445187325+0.0415912894267801i</v>
      </c>
      <c r="F1104" t="str">
        <f t="shared" si="309"/>
        <v>2.4249249230226-2680.42156919267i</v>
      </c>
      <c r="G1104" t="str">
        <f t="shared" si="310"/>
        <v>0.999999999215514-0.0000280086825823867i</v>
      </c>
      <c r="H1104" t="str">
        <f t="shared" si="311"/>
        <v>1129.47464806758+8.0733668960263i</v>
      </c>
      <c r="I1104" t="str">
        <f t="shared" si="312"/>
        <v>68.7739434327818-8540.55873238728i</v>
      </c>
      <c r="K1104" t="str">
        <f t="shared" si="313"/>
        <v>0.010623865655516-0.000109548701970108i</v>
      </c>
      <c r="L1104" t="str">
        <f t="shared" si="314"/>
        <v>0.0000444444444444444-1.03039579789223i</v>
      </c>
      <c r="M1104" t="e">
        <f t="shared" si="315"/>
        <v>#DIV/0!</v>
      </c>
      <c r="N1104">
        <f t="shared" si="316"/>
        <v>90.121546816961128</v>
      </c>
      <c r="O1104">
        <f t="shared" si="317"/>
        <v>53.858145529964915</v>
      </c>
      <c r="P1104" s="3">
        <f t="shared" si="318"/>
        <v>53.858145529964915</v>
      </c>
      <c r="Q1104" s="3">
        <f t="shared" si="319"/>
        <v>-89.878453183038872</v>
      </c>
      <c r="R1104">
        <f t="shared" si="320"/>
        <v>90.121546816961128</v>
      </c>
      <c r="S1104">
        <f t="shared" si="321"/>
        <v>5.5721503574696532E-2</v>
      </c>
      <c r="T1104">
        <f t="shared" si="304"/>
        <v>53.858145529964915</v>
      </c>
    </row>
    <row r="1105" spans="1:20" x14ac:dyDescent="0.25">
      <c r="A1105">
        <f t="shared" si="305"/>
        <v>351.43894497819514</v>
      </c>
      <c r="B1105">
        <f t="shared" si="322"/>
        <v>55.933245288280382</v>
      </c>
      <c r="C1105" t="str">
        <f t="shared" si="306"/>
        <v>1.04599020187007-491.200917897436i</v>
      </c>
      <c r="D1105" t="str">
        <f t="shared" si="307"/>
        <v>3.47812497944388-284.544713668614i</v>
      </c>
      <c r="E1105" t="str">
        <f t="shared" si="308"/>
        <v>162.469444488689+0.0417493522911922i</v>
      </c>
      <c r="F1105" t="str">
        <f t="shared" si="309"/>
        <v>2.42492492300812-2670.2745265091i</v>
      </c>
      <c r="G1105" t="str">
        <f t="shared" si="310"/>
        <v>0.99999999920954-0.0000281151155760317i</v>
      </c>
      <c r="H1105" t="str">
        <f t="shared" si="311"/>
        <v>1129.4751269065+8.10404617029314i</v>
      </c>
      <c r="I1105" t="str">
        <f t="shared" si="312"/>
        <v>68.7739503364477-8508.23065777814i</v>
      </c>
      <c r="K1105" t="str">
        <f t="shared" si="313"/>
        <v>0.0106238570190511-0.000109964897269722i</v>
      </c>
      <c r="L1105" t="str">
        <f t="shared" si="314"/>
        <v>0.0000444444444444444-1.02649511644972i</v>
      </c>
      <c r="M1105" t="e">
        <f t="shared" si="315"/>
        <v>#DIV/0!</v>
      </c>
      <c r="N1105">
        <f t="shared" si="316"/>
        <v>90.122008594057533</v>
      </c>
      <c r="O1105">
        <f t="shared" si="317"/>
        <v>53.825203087205622</v>
      </c>
      <c r="P1105" s="3">
        <f t="shared" si="318"/>
        <v>53.825203087205622</v>
      </c>
      <c r="Q1105" s="3">
        <f t="shared" si="319"/>
        <v>-89.877991405942467</v>
      </c>
      <c r="R1105">
        <f t="shared" si="320"/>
        <v>90.122008594057533</v>
      </c>
      <c r="S1105">
        <f t="shared" si="321"/>
        <v>5.5933245288280385E-2</v>
      </c>
      <c r="T1105">
        <f t="shared" si="304"/>
        <v>53.825203087205622</v>
      </c>
    </row>
    <row r="1106" spans="1:20" x14ac:dyDescent="0.25">
      <c r="A1106">
        <f t="shared" si="305"/>
        <v>352.77441296911223</v>
      </c>
      <c r="B1106">
        <f t="shared" si="322"/>
        <v>56.145791620375846</v>
      </c>
      <c r="C1106" t="str">
        <f t="shared" si="306"/>
        <v>1.04598949299229-489.341490627191i</v>
      </c>
      <c r="D1106" t="str">
        <f t="shared" si="307"/>
        <v>3.47812497928735-283.467539056216i</v>
      </c>
      <c r="E1106" t="str">
        <f t="shared" si="308"/>
        <v>162.469443784734+0.041908015977163i</v>
      </c>
      <c r="F1106" t="str">
        <f t="shared" si="309"/>
        <v>2.42492492299352-2660.16589662107i</v>
      </c>
      <c r="G1106" t="str">
        <f t="shared" si="310"/>
        <v>0.999999999203521-0.0000282219530150508i</v>
      </c>
      <c r="H1106" t="str">
        <f t="shared" si="311"/>
        <v>1129.4756093918+8.13484203129507i</v>
      </c>
      <c r="I1106" t="str">
        <f t="shared" si="312"/>
        <v>68.7739572926781-8476.02497692557i</v>
      </c>
      <c r="K1106" t="str">
        <f t="shared" si="313"/>
        <v>0.0106238483168385-0.000110382673084374i</v>
      </c>
      <c r="L1106" t="str">
        <f t="shared" si="314"/>
        <v>0.0000444444444444444-1.02260920148409i</v>
      </c>
      <c r="M1106" t="e">
        <f t="shared" si="315"/>
        <v>#DIV/0!</v>
      </c>
      <c r="N1106">
        <f t="shared" si="316"/>
        <v>90.122472124753543</v>
      </c>
      <c r="O1106">
        <f t="shared" si="317"/>
        <v>53.792260654983124</v>
      </c>
      <c r="P1106" s="3">
        <f t="shared" si="318"/>
        <v>53.792260654983124</v>
      </c>
      <c r="Q1106" s="3">
        <f t="shared" si="319"/>
        <v>-89.877527875246457</v>
      </c>
      <c r="R1106">
        <f t="shared" si="320"/>
        <v>90.122472124753543</v>
      </c>
      <c r="S1106">
        <f t="shared" si="321"/>
        <v>5.6145791620375848E-2</v>
      </c>
      <c r="T1106">
        <f t="shared" si="304"/>
        <v>53.792260654983124</v>
      </c>
    </row>
    <row r="1107" spans="1:20" x14ac:dyDescent="0.25">
      <c r="A1107">
        <f t="shared" si="305"/>
        <v>354.11495573839488</v>
      </c>
      <c r="B1107">
        <f t="shared" si="322"/>
        <v>56.359145628533277</v>
      </c>
      <c r="C1107" t="str">
        <f t="shared" si="306"/>
        <v>1.04598877871794-487.489102698463i</v>
      </c>
      <c r="D1107" t="str">
        <f t="shared" si="307"/>
        <v>3.47812497912964-282.394442219534i</v>
      </c>
      <c r="E1107" t="str">
        <f t="shared" si="308"/>
        <v>162.469443075422+0.0420672827698788i</v>
      </c>
      <c r="F1107" t="str">
        <f t="shared" si="309"/>
        <v>2.42492492297882-2650.09553411254i</v>
      </c>
      <c r="G1107" t="str">
        <f t="shared" si="310"/>
        <v>0.999999999197457-0.0000283291964363362i</v>
      </c>
      <c r="H1107" t="str">
        <f t="shared" si="311"/>
        <v>1129.47609555121+8.16575492212471i</v>
      </c>
      <c r="I1107" t="str">
        <f t="shared" si="312"/>
        <v>68.7739643018745-8443.94122653974i</v>
      </c>
      <c r="K1107" t="str">
        <f t="shared" si="313"/>
        <v>0.010623839548378-0.000110802035408275i</v>
      </c>
      <c r="L1107" t="str">
        <f t="shared" si="314"/>
        <v>0.0000444444444444444-1.01873799709512i</v>
      </c>
      <c r="M1107" t="e">
        <f t="shared" si="315"/>
        <v>#DIV/0!</v>
      </c>
      <c r="N1107">
        <f t="shared" si="316"/>
        <v>90.12293741569961</v>
      </c>
      <c r="O1107">
        <f t="shared" si="317"/>
        <v>53.759318233377833</v>
      </c>
      <c r="P1107" s="3">
        <f t="shared" si="318"/>
        <v>53.759318233377833</v>
      </c>
      <c r="Q1107" s="3">
        <f t="shared" si="319"/>
        <v>-89.87706258430039</v>
      </c>
      <c r="R1107">
        <f t="shared" si="320"/>
        <v>90.12293741569961</v>
      </c>
      <c r="S1107">
        <f t="shared" si="321"/>
        <v>5.6359145628533273E-2</v>
      </c>
      <c r="T1107">
        <f t="shared" si="304"/>
        <v>53.759318233377833</v>
      </c>
    </row>
    <row r="1108" spans="1:20" x14ac:dyDescent="0.25">
      <c r="A1108">
        <f t="shared" si="305"/>
        <v>355.46059257020084</v>
      </c>
      <c r="B1108">
        <f t="shared" si="322"/>
        <v>56.573310381921708</v>
      </c>
      <c r="C1108" t="str">
        <f t="shared" si="306"/>
        <v>1.04598805900604-485.64372746403i</v>
      </c>
      <c r="D1108" t="str">
        <f t="shared" si="307"/>
        <v>3.47812497897072-281.32540772171i</v>
      </c>
      <c r="E1108" t="str">
        <f t="shared" si="308"/>
        <v>162.469442360713+0.0422271549632743i</v>
      </c>
      <c r="F1108" t="str">
        <f t="shared" si="309"/>
        <v>2.424924922964-2640.06329411798i</v>
      </c>
      <c r="G1108" t="str">
        <f t="shared" si="310"/>
        <v>0.999999999191346-0.0000284368473826205i</v>
      </c>
      <c r="H1108" t="str">
        <f t="shared" si="311"/>
        <v>1129.47658541272+8.19678528755874i</v>
      </c>
      <c r="I1108" t="str">
        <f t="shared" si="312"/>
        <v>68.7739713644386-8411.97894508527i</v>
      </c>
      <c r="K1108" t="str">
        <f t="shared" si="313"/>
        <v>0.0106238307131653-0.000111222990258272i</v>
      </c>
      <c r="L1108" t="str">
        <f t="shared" si="314"/>
        <v>0.0000444444444444444-1.01488144759426i</v>
      </c>
      <c r="M1108" t="e">
        <f t="shared" si="315"/>
        <v>#DIV/0!</v>
      </c>
      <c r="N1108">
        <f t="shared" si="316"/>
        <v>90.123404473571355</v>
      </c>
      <c r="O1108">
        <f t="shared" si="317"/>
        <v>53.72637582247058</v>
      </c>
      <c r="P1108" s="3">
        <f t="shared" si="318"/>
        <v>53.72637582247058</v>
      </c>
      <c r="Q1108" s="3">
        <f t="shared" si="319"/>
        <v>-89.876595526428645</v>
      </c>
      <c r="R1108">
        <f t="shared" si="320"/>
        <v>90.123404473571355</v>
      </c>
      <c r="S1108">
        <f t="shared" si="321"/>
        <v>5.6573310381921711E-2</v>
      </c>
      <c r="T1108">
        <f t="shared" si="304"/>
        <v>53.72637582247058</v>
      </c>
    </row>
    <row r="1109" spans="1:20" x14ac:dyDescent="0.25">
      <c r="A1109">
        <f t="shared" si="305"/>
        <v>356.81134282196763</v>
      </c>
      <c r="B1109">
        <f t="shared" si="322"/>
        <v>56.788288961373013</v>
      </c>
      <c r="C1109" t="str">
        <f t="shared" si="306"/>
        <v>1.04598733381522-483.805338377532i</v>
      </c>
      <c r="D1109" t="str">
        <f t="shared" si="307"/>
        <v>3.47812497881061-280.260420184324i</v>
      </c>
      <c r="E1109" t="str">
        <f t="shared" si="308"/>
        <v>162.469441640563+0.0423876348600109i</v>
      </c>
      <c r="F1109" t="str">
        <f t="shared" si="309"/>
        <v>2.42492492294906-2630.06903232023i</v>
      </c>
      <c r="G1109" t="str">
        <f t="shared" si="310"/>
        <v>0.999999999185188-0.0000285449074024987i</v>
      </c>
      <c r="H1109" t="str">
        <f t="shared" si="311"/>
        <v>1129.47707900455+8.22793357406506i</v>
      </c>
      <c r="I1109" t="str">
        <f t="shared" si="312"/>
        <v>68.7739784807773-8380.13767277416i</v>
      </c>
      <c r="K1109" t="str">
        <f t="shared" si="313"/>
        <v>0.0106238218106922-0.000111645543673942i</v>
      </c>
      <c r="L1109" t="str">
        <f t="shared" si="314"/>
        <v>0.0000444444444444444-1.01103949750375i</v>
      </c>
      <c r="M1109" t="e">
        <f t="shared" si="315"/>
        <v>#DIV/0!</v>
      </c>
      <c r="N1109">
        <f t="shared" si="316"/>
        <v>90.123873305069608</v>
      </c>
      <c r="O1109">
        <f t="shared" si="317"/>
        <v>53.693433422342494</v>
      </c>
      <c r="P1109" s="3">
        <f t="shared" si="318"/>
        <v>53.693433422342494</v>
      </c>
      <c r="Q1109" s="3">
        <f t="shared" si="319"/>
        <v>-89.876126694930392</v>
      </c>
      <c r="R1109">
        <f t="shared" si="320"/>
        <v>90.123873305069608</v>
      </c>
      <c r="S1109">
        <f t="shared" si="321"/>
        <v>5.6788288961373015E-2</v>
      </c>
      <c r="T1109">
        <f t="shared" si="304"/>
        <v>53.693433422342494</v>
      </c>
    </row>
    <row r="1110" spans="1:20" x14ac:dyDescent="0.25">
      <c r="A1110">
        <f t="shared" si="305"/>
        <v>358.16722592469108</v>
      </c>
      <c r="B1110">
        <f t="shared" si="322"/>
        <v>57.004084459426231</v>
      </c>
      <c r="C1110" t="str">
        <f t="shared" si="306"/>
        <v>1.04598660310369-481.97390899314i</v>
      </c>
      <c r="D1110" t="str">
        <f t="shared" si="307"/>
        <v>3.47812497864926-279.199464287173i</v>
      </c>
      <c r="E1110" t="str">
        <f t="shared" si="308"/>
        <v>162.469440914933+0.042548724771517i</v>
      </c>
      <c r="F1110" t="str">
        <f t="shared" si="309"/>
        <v>2.42492492293402-2620.11260494849i</v>
      </c>
      <c r="G1110" t="str">
        <f t="shared" si="310"/>
        <v>0.999999999178984-0.0000286533780504504i</v>
      </c>
      <c r="H1110" t="str">
        <f t="shared" si="311"/>
        <v>1129.47757635507+8.25920022980873i</v>
      </c>
      <c r="I1110" t="str">
        <f t="shared" si="312"/>
        <v>68.7739856512998-8348.41695155881i</v>
      </c>
      <c r="K1110" t="str">
        <f t="shared" si="313"/>
        <v>0.010623812840447-0.000112069701717679i</v>
      </c>
      <c r="L1110" t="str">
        <f t="shared" si="314"/>
        <v>0.0000444444444444444-1.00721209155584i</v>
      </c>
      <c r="M1110" t="e">
        <f t="shared" si="315"/>
        <v>#DIV/0!</v>
      </c>
      <c r="N1110">
        <f t="shared" si="316"/>
        <v>90.124343916920438</v>
      </c>
      <c r="O1110">
        <f t="shared" si="317"/>
        <v>53.660491033075914</v>
      </c>
      <c r="P1110" s="3">
        <f t="shared" si="318"/>
        <v>53.660491033075914</v>
      </c>
      <c r="Q1110" s="3">
        <f t="shared" si="319"/>
        <v>-89.875656083079562</v>
      </c>
      <c r="R1110">
        <f t="shared" si="320"/>
        <v>90.124343916920438</v>
      </c>
      <c r="S1110">
        <f t="shared" si="321"/>
        <v>5.700408445942623E-2</v>
      </c>
      <c r="T1110">
        <f t="shared" si="304"/>
        <v>53.660491033075914</v>
      </c>
    </row>
    <row r="1111" spans="1:20" x14ac:dyDescent="0.25">
      <c r="A1111">
        <f t="shared" si="305"/>
        <v>359.52826138320495</v>
      </c>
      <c r="B1111">
        <f t="shared" si="322"/>
        <v>57.220699980372054</v>
      </c>
      <c r="C1111" t="str">
        <f t="shared" si="306"/>
        <v>1.04598586682951-480.149412965122i</v>
      </c>
      <c r="D1111" t="str">
        <f t="shared" si="307"/>
        <v>3.47812497848669-278.142524768049i</v>
      </c>
      <c r="E1111" t="str">
        <f t="shared" si="308"/>
        <v>162.469440183781+0.0427104270180372i</v>
      </c>
      <c r="F1111" t="str">
        <f t="shared" si="309"/>
        <v>2.42492492291886-2610.19386877621i</v>
      </c>
      <c r="G1111" t="str">
        <f t="shared" si="310"/>
        <v>0.999999999172732-0.0000287622608868623i</v>
      </c>
      <c r="H1111" t="str">
        <f t="shared" si="311"/>
        <v>1129.47807749292+8.29058570465863i</v>
      </c>
      <c r="I1111" t="str">
        <f t="shared" si="312"/>
        <v>68.7739928764188-8316.81632512612i</v>
      </c>
      <c r="K1111" t="str">
        <f t="shared" si="313"/>
        <v>0.0106238038019138-0.000112495470474771i</v>
      </c>
      <c r="L1111" t="str">
        <f t="shared" si="314"/>
        <v>0.0000444444444444444-1.00339917469201i</v>
      </c>
      <c r="M1111" t="e">
        <f t="shared" si="315"/>
        <v>#DIV/0!</v>
      </c>
      <c r="N1111">
        <f t="shared" si="316"/>
        <v>90.124816315875449</v>
      </c>
      <c r="O1111">
        <f t="shared" si="317"/>
        <v>53.627548654753411</v>
      </c>
      <c r="P1111" s="3">
        <f t="shared" si="318"/>
        <v>53.627548654753411</v>
      </c>
      <c r="Q1111" s="3">
        <f t="shared" si="319"/>
        <v>-89.875183684124551</v>
      </c>
      <c r="R1111">
        <f t="shared" si="320"/>
        <v>90.124816315875449</v>
      </c>
      <c r="S1111">
        <f t="shared" si="321"/>
        <v>5.7220699980372054E-2</v>
      </c>
      <c r="T1111">
        <f t="shared" si="304"/>
        <v>53.627548654753411</v>
      </c>
    </row>
    <row r="1112" spans="1:20" x14ac:dyDescent="0.25">
      <c r="A1112">
        <f t="shared" si="305"/>
        <v>360.89446877646111</v>
      </c>
      <c r="B1112">
        <f t="shared" si="322"/>
        <v>57.438138640297467</v>
      </c>
      <c r="C1112" t="str">
        <f t="shared" si="306"/>
        <v>1.04598512495023-478.331824047484i</v>
      </c>
      <c r="D1112" t="str">
        <f t="shared" si="307"/>
        <v>3.47812497832286-277.089586422524i</v>
      </c>
      <c r="E1112" t="str">
        <f t="shared" si="308"/>
        <v>162.469439447064+0.042872743928653i</v>
      </c>
      <c r="F1112" t="str">
        <f t="shared" si="309"/>
        <v>2.42492492290359-2600.31268111904i</v>
      </c>
      <c r="G1112" t="str">
        <f t="shared" si="310"/>
        <v>0.999999999166433-0.0000288715574780505i</v>
      </c>
      <c r="H1112" t="str">
        <f t="shared" si="311"/>
        <v>1129.47858244696+8.32209045019396i</v>
      </c>
      <c r="I1112" t="str">
        <f t="shared" si="312"/>
        <v>68.7740001565505-8285.33533889063i</v>
      </c>
      <c r="K1112" t="str">
        <f t="shared" si="313"/>
        <v>0.0106237946945728-0.00011292285605349i</v>
      </c>
      <c r="L1112" t="str">
        <f t="shared" si="314"/>
        <v>0.0000444444444444444-0.999600692062173i</v>
      </c>
      <c r="M1112" t="e">
        <f t="shared" si="315"/>
        <v>#DIV/0!</v>
      </c>
      <c r="N1112">
        <f t="shared" si="316"/>
        <v>90.125290508711657</v>
      </c>
      <c r="O1112">
        <f t="shared" si="317"/>
        <v>53.594606287458205</v>
      </c>
      <c r="P1112" s="3">
        <f t="shared" si="318"/>
        <v>53.594606287458205</v>
      </c>
      <c r="Q1112" s="3">
        <f t="shared" si="319"/>
        <v>-89.874709491288343</v>
      </c>
      <c r="R1112">
        <f t="shared" si="320"/>
        <v>90.125290508711657</v>
      </c>
      <c r="S1112">
        <f t="shared" si="321"/>
        <v>5.7438138640297468E-2</v>
      </c>
      <c r="T1112">
        <f t="shared" si="304"/>
        <v>53.594606287458205</v>
      </c>
    </row>
    <row r="1113" spans="1:20" x14ac:dyDescent="0.25">
      <c r="A1113">
        <f t="shared" si="305"/>
        <v>362.26586775781163</v>
      </c>
      <c r="B1113">
        <f t="shared" si="322"/>
        <v>57.656403567130596</v>
      </c>
      <c r="C1113" t="str">
        <f t="shared" si="306"/>
        <v>1.04598437742339-476.521116093602i</v>
      </c>
      <c r="D1113" t="str">
        <f t="shared" si="307"/>
        <v>3.47812497815781-276.040634103724i</v>
      </c>
      <c r="E1113" t="str">
        <f t="shared" si="308"/>
        <v>162.469438704741+0.0430356778413347i</v>
      </c>
      <c r="F1113" t="str">
        <f t="shared" si="309"/>
        <v>2.42492492288819-2590.46889983277i</v>
      </c>
      <c r="G1113" t="str">
        <f t="shared" si="310"/>
        <v>0.999999999160086-0.0000289812693962831i</v>
      </c>
      <c r="H1113" t="str">
        <f t="shared" si="311"/>
        <v>1129.47909124622+8.35371491971047i</v>
      </c>
      <c r="I1113" t="str">
        <f t="shared" si="312"/>
        <v>68.7740074921124-8253.97353998753i</v>
      </c>
      <c r="K1113" t="str">
        <f t="shared" si="313"/>
        <v>0.0106237855179004-0.000113351864585178i</v>
      </c>
      <c r="L1113" t="str">
        <f t="shared" si="314"/>
        <v>0.0000444444444444444-0.995816589023886i</v>
      </c>
      <c r="M1113" t="e">
        <f t="shared" si="315"/>
        <v>#DIV/0!</v>
      </c>
      <c r="N1113">
        <f t="shared" si="316"/>
        <v>90.125766502231642</v>
      </c>
      <c r="O1113">
        <f t="shared" si="317"/>
        <v>53.561663931274275</v>
      </c>
      <c r="P1113" s="3">
        <f t="shared" si="318"/>
        <v>53.561663931274275</v>
      </c>
      <c r="Q1113" s="3">
        <f t="shared" si="319"/>
        <v>-89.874233497768358</v>
      </c>
      <c r="R1113">
        <f t="shared" si="320"/>
        <v>90.125766502231642</v>
      </c>
      <c r="S1113">
        <f t="shared" si="321"/>
        <v>5.7656403567130594E-2</v>
      </c>
      <c r="T1113">
        <f t="shared" si="304"/>
        <v>53.561663931274275</v>
      </c>
    </row>
    <row r="1114" spans="1:20" x14ac:dyDescent="0.25">
      <c r="A1114">
        <f t="shared" si="305"/>
        <v>363.64247805529135</v>
      </c>
      <c r="B1114">
        <f t="shared" si="322"/>
        <v>57.875497900685694</v>
      </c>
      <c r="C1114" t="str">
        <f t="shared" si="306"/>
        <v>1.04598362420582-474.717263055835i</v>
      </c>
      <c r="D1114" t="str">
        <f t="shared" si="307"/>
        <v>3.4781249779915-274.995652722121i</v>
      </c>
      <c r="E1114" t="str">
        <f t="shared" si="308"/>
        <v>162.469437956768+0.0431992311029496i</v>
      </c>
      <c r="F1114" t="str">
        <f t="shared" si="309"/>
        <v>2.42492492287269-2580.66238331131i</v>
      </c>
      <c r="G1114" t="str">
        <f t="shared" si="310"/>
        <v>0.999999999153691-0.000029091398219803i</v>
      </c>
      <c r="H1114" t="str">
        <f t="shared" si="311"/>
        <v>1129.47960392001+8.3854595682275i</v>
      </c>
      <c r="I1114" t="str">
        <f t="shared" si="312"/>
        <v>68.7740148835282-8222.73047726706i</v>
      </c>
      <c r="K1114" t="str">
        <f t="shared" si="313"/>
        <v>0.0106237762713689-0.000113782502224333i</v>
      </c>
      <c r="L1114" t="str">
        <f t="shared" si="314"/>
        <v>0.0000444444444444444-0.992046811141542i</v>
      </c>
      <c r="M1114" t="e">
        <f t="shared" si="315"/>
        <v>#DIV/0!</v>
      </c>
      <c r="N1114">
        <f t="shared" si="316"/>
        <v>90.126244303263746</v>
      </c>
      <c r="O1114">
        <f t="shared" si="317"/>
        <v>53.528721586286224</v>
      </c>
      <c r="P1114" s="3">
        <f t="shared" si="318"/>
        <v>53.528721586286224</v>
      </c>
      <c r="Q1114" s="3">
        <f t="shared" si="319"/>
        <v>-89.873755696736254</v>
      </c>
      <c r="R1114">
        <f t="shared" si="320"/>
        <v>90.126244303263746</v>
      </c>
      <c r="S1114">
        <f t="shared" si="321"/>
        <v>5.7875497900685698E-2</v>
      </c>
      <c r="T1114">
        <f t="shared" si="304"/>
        <v>53.528721586286224</v>
      </c>
    </row>
    <row r="1115" spans="1:20" x14ac:dyDescent="0.25">
      <c r="A1115">
        <f t="shared" si="305"/>
        <v>365.02431947190144</v>
      </c>
      <c r="B1115">
        <f t="shared" si="322"/>
        <v>58.0954247927083</v>
      </c>
      <c r="C1115" t="str">
        <f t="shared" si="306"/>
        <v>1.04598286525431-472.920238985141i</v>
      </c>
      <c r="D1115" t="str">
        <f t="shared" si="307"/>
        <v>3.47812497782393-273.954627245304i</v>
      </c>
      <c r="E1115" t="str">
        <f t="shared" si="308"/>
        <v>162.469437203103+0.0433634060693063i</v>
      </c>
      <c r="F1115" t="str">
        <f t="shared" si="309"/>
        <v>2.42492492285707-2570.89299048463i</v>
      </c>
      <c r="G1115" t="str">
        <f t="shared" si="310"/>
        <v>0.999999999147246-0.00002920194553285i</v>
      </c>
      <c r="H1115" t="str">
        <f t="shared" si="311"/>
        <v>1129.48012049783+8.41732485249401i</v>
      </c>
      <c r="I1115" t="str">
        <f t="shared" si="312"/>
        <v>68.7740223312223-8191.60570128727i</v>
      </c>
      <c r="K1115" t="str">
        <f t="shared" si="313"/>
        <v>0.0106237669544465-0.000114214775148691i</v>
      </c>
      <c r="L1115" t="str">
        <f t="shared" si="314"/>
        <v>0.0000444444444444444-0.98829130418564i</v>
      </c>
      <c r="M1115" t="e">
        <f t="shared" si="315"/>
        <v>#DIV/0!</v>
      </c>
      <c r="N1115">
        <f t="shared" si="316"/>
        <v>90.126723918662066</v>
      </c>
      <c r="O1115">
        <f t="shared" si="317"/>
        <v>53.495779252579119</v>
      </c>
      <c r="P1115" s="3">
        <f t="shared" si="318"/>
        <v>53.495779252579119</v>
      </c>
      <c r="Q1115" s="3">
        <f t="shared" si="319"/>
        <v>-89.873276081337934</v>
      </c>
      <c r="R1115">
        <f t="shared" si="320"/>
        <v>90.126723918662066</v>
      </c>
      <c r="S1115">
        <f t="shared" si="321"/>
        <v>5.8095424792708301E-2</v>
      </c>
      <c r="T1115">
        <f t="shared" si="304"/>
        <v>53.495779252579119</v>
      </c>
    </row>
    <row r="1116" spans="1:20" x14ac:dyDescent="0.25">
      <c r="A1116">
        <f t="shared" si="305"/>
        <v>366.41141188589467</v>
      </c>
      <c r="B1116">
        <f t="shared" si="322"/>
        <v>58.316187406920591</v>
      </c>
      <c r="C1116" t="str">
        <f t="shared" si="306"/>
        <v>1.04598210052513-471.130018030729i</v>
      </c>
      <c r="D1116" t="str">
        <f t="shared" si="307"/>
        <v>3.47812497765505-272.917542697772i</v>
      </c>
      <c r="E1116" t="str">
        <f t="shared" si="308"/>
        <v>162.469436443702+0.0435282051052016i</v>
      </c>
      <c r="F1116" t="str">
        <f t="shared" si="309"/>
        <v>2.42492492284131-2561.16058081672i</v>
      </c>
      <c r="G1116" t="str">
        <f t="shared" si="310"/>
        <v>0.999999999140753-0.0000293129129256846i</v>
      </c>
      <c r="H1116" t="str">
        <f t="shared" si="311"/>
        <v>1129.48064100941+8.4493112309955i</v>
      </c>
      <c r="I1116" t="str">
        <f t="shared" si="312"/>
        <v>68.7740298356232-8160.59876430775i</v>
      </c>
      <c r="K1116" t="str">
        <f t="shared" si="313"/>
        <v>0.0106237575665976-0.000114648689559321i</v>
      </c>
      <c r="L1116" t="str">
        <f t="shared" si="314"/>
        <v>0.0000444444444444444-0.984550014131937i</v>
      </c>
      <c r="M1116" t="e">
        <f t="shared" si="315"/>
        <v>#DIV/0!</v>
      </c>
      <c r="N1116">
        <f t="shared" si="316"/>
        <v>90.127205355306543</v>
      </c>
      <c r="O1116">
        <f t="shared" si="317"/>
        <v>53.462836930238865</v>
      </c>
      <c r="P1116" s="3">
        <f t="shared" si="318"/>
        <v>53.462836930238865</v>
      </c>
      <c r="Q1116" s="3">
        <f t="shared" si="319"/>
        <v>-89.872794644693457</v>
      </c>
      <c r="R1116">
        <f t="shared" si="320"/>
        <v>90.127205355306543</v>
      </c>
      <c r="S1116">
        <f t="shared" si="321"/>
        <v>5.8316187406920593E-2</v>
      </c>
      <c r="T1116">
        <f t="shared" si="304"/>
        <v>53.462836930238865</v>
      </c>
    </row>
    <row r="1117" spans="1:20" x14ac:dyDescent="0.25">
      <c r="A1117">
        <f t="shared" si="305"/>
        <v>367.8037752510611</v>
      </c>
      <c r="B1117">
        <f t="shared" si="322"/>
        <v>58.537788919066891</v>
      </c>
      <c r="C1117" t="str">
        <f t="shared" si="306"/>
        <v>1.04598132997443-469.346574439673i</v>
      </c>
      <c r="D1117" t="str">
        <f t="shared" si="307"/>
        <v>3.4781249774849-271.884384160719i</v>
      </c>
      <c r="E1117" t="str">
        <f t="shared" si="308"/>
        <v>162.469435678521+0.0436936305844486i</v>
      </c>
      <c r="F1117" t="str">
        <f t="shared" si="309"/>
        <v>2.42492492282545-2551.46501430361i</v>
      </c>
      <c r="G1117" t="str">
        <f t="shared" si="310"/>
        <v>0.999999999134211-0.0000294243019946096i</v>
      </c>
      <c r="H1117" t="str">
        <f t="shared" si="311"/>
        <v>1129.4811654847+8.48141916396027i</v>
      </c>
      <c r="I1117" t="str">
        <f t="shared" si="312"/>
        <v>68.7740373971614-8129.70922028333i</v>
      </c>
      <c r="K1117" t="str">
        <f t="shared" si="313"/>
        <v>0.0106237481072824-0.000115084251680703i</v>
      </c>
      <c r="L1117" t="str">
        <f t="shared" si="314"/>
        <v>0.0000444444444444444-0.980822887160728i</v>
      </c>
      <c r="M1117" t="e">
        <f t="shared" si="315"/>
        <v>#DIV/0!</v>
      </c>
      <c r="N1117">
        <f t="shared" si="316"/>
        <v>90.127688620103186</v>
      </c>
      <c r="O1117">
        <f t="shared" si="317"/>
        <v>53.429894619352083</v>
      </c>
      <c r="P1117" s="3">
        <f t="shared" si="318"/>
        <v>53.429894619352083</v>
      </c>
      <c r="Q1117" s="3">
        <f t="shared" si="319"/>
        <v>-89.872311379896814</v>
      </c>
      <c r="R1117">
        <f t="shared" si="320"/>
        <v>90.127688620103186</v>
      </c>
      <c r="S1117">
        <f t="shared" si="321"/>
        <v>5.8537788919066892E-2</v>
      </c>
      <c r="T1117">
        <f t="shared" si="304"/>
        <v>53.429894619352083</v>
      </c>
    </row>
    <row r="1118" spans="1:20" x14ac:dyDescent="0.25">
      <c r="A1118">
        <f t="shared" si="305"/>
        <v>369.20142959701514</v>
      </c>
      <c r="B1118">
        <f t="shared" si="322"/>
        <v>58.760232516959348</v>
      </c>
      <c r="C1118" t="str">
        <f t="shared" si="306"/>
        <v>1.04598055355779-467.569882556529i</v>
      </c>
      <c r="D1118" t="str">
        <f t="shared" si="307"/>
        <v>3.47812497731346-270.855136771809i</v>
      </c>
      <c r="E1118" t="str">
        <f t="shared" si="308"/>
        <v>162.469434907518+0.0438596848898841i</v>
      </c>
      <c r="F1118" t="str">
        <f t="shared" si="309"/>
        <v>2.42492492280947-2541.80615147133i</v>
      </c>
      <c r="G1118" t="str">
        <f t="shared" si="310"/>
        <v>0.999999999127618-0.0000295361143419944i</v>
      </c>
      <c r="H1118" t="str">
        <f t="shared" si="311"/>
        <v>1129.4816939539+8.51364911336688i</v>
      </c>
      <c r="I1118" t="str">
        <f t="shared" si="312"/>
        <v>68.7740450162749-8098.93662485768i</v>
      </c>
      <c r="K1118" t="str">
        <f t="shared" si="313"/>
        <v>0.0106237385759568-0.000115521467760822i</v>
      </c>
      <c r="L1118" t="str">
        <f t="shared" si="314"/>
        <v>0.0000444444444444444-0.97710986965603i</v>
      </c>
      <c r="M1118" t="e">
        <f t="shared" si="315"/>
        <v>#DIV/0!</v>
      </c>
      <c r="N1118">
        <f t="shared" si="316"/>
        <v>90.128173719983977</v>
      </c>
      <c r="O1118">
        <f t="shared" si="317"/>
        <v>53.396952320005788</v>
      </c>
      <c r="P1118" s="3">
        <f t="shared" si="318"/>
        <v>53.396952320005788</v>
      </c>
      <c r="Q1118" s="3">
        <f t="shared" si="319"/>
        <v>-89.871826280016023</v>
      </c>
      <c r="R1118">
        <f t="shared" si="320"/>
        <v>90.128173719983977</v>
      </c>
      <c r="S1118">
        <f t="shared" si="321"/>
        <v>5.8760232516959346E-2</v>
      </c>
      <c r="T1118">
        <f t="shared" si="304"/>
        <v>53.396952320005788</v>
      </c>
    </row>
    <row r="1119" spans="1:20" x14ac:dyDescent="0.25">
      <c r="A1119">
        <f t="shared" si="305"/>
        <v>370.60439502948384</v>
      </c>
      <c r="B1119">
        <f t="shared" si="322"/>
        <v>58.983521400523799</v>
      </c>
      <c r="C1119" t="str">
        <f t="shared" si="306"/>
        <v>1.04597977123063-465.799916822992i</v>
      </c>
      <c r="D1119" t="str">
        <f t="shared" si="307"/>
        <v>3.47812497714071-269.829785724974i</v>
      </c>
      <c r="E1119" t="str">
        <f t="shared" si="308"/>
        <v>162.469434130648+0.0440263704134531i</v>
      </c>
      <c r="F1119" t="str">
        <f t="shared" si="309"/>
        <v>2.42492492279336-2532.18385337387i</v>
      </c>
      <c r="G1119" t="str">
        <f t="shared" si="310"/>
        <v>0.999999999120975-0.0000296483515762971i</v>
      </c>
      <c r="H1119" t="str">
        <f t="shared" si="311"/>
        <v>1129.48222644742+8.54600154294958i</v>
      </c>
      <c r="I1119" t="str">
        <f t="shared" si="312"/>
        <v>68.7740526933994-8068.28053535659i</v>
      </c>
      <c r="K1119" t="str">
        <f t="shared" si="313"/>
        <v>0.0106237289720729-0.000115960344071252i</v>
      </c>
      <c r="L1119" t="str">
        <f t="shared" si="314"/>
        <v>0.0000444444444444444-0.973410908204854i</v>
      </c>
      <c r="M1119" t="e">
        <f t="shared" si="315"/>
        <v>#DIV/0!</v>
      </c>
      <c r="N1119">
        <f t="shared" si="316"/>
        <v>90.128660661907105</v>
      </c>
      <c r="O1119">
        <f t="shared" si="317"/>
        <v>53.364010032287901</v>
      </c>
      <c r="P1119" s="3">
        <f t="shared" si="318"/>
        <v>53.364010032287901</v>
      </c>
      <c r="Q1119" s="3">
        <f t="shared" si="319"/>
        <v>-89.871339338092895</v>
      </c>
      <c r="R1119">
        <f t="shared" si="320"/>
        <v>90.128660661907105</v>
      </c>
      <c r="S1119">
        <f t="shared" si="321"/>
        <v>5.8983521400523799E-2</v>
      </c>
      <c r="T1119">
        <f t="shared" si="304"/>
        <v>53.364010032287901</v>
      </c>
    </row>
    <row r="1120" spans="1:20" x14ac:dyDescent="0.25">
      <c r="A1120">
        <f t="shared" si="305"/>
        <v>372.01269173059592</v>
      </c>
      <c r="B1120">
        <f t="shared" si="322"/>
        <v>59.207658781845794</v>
      </c>
      <c r="C1120" t="str">
        <f t="shared" si="306"/>
        <v>1.04597898294806-464.036651777508i</v>
      </c>
      <c r="D1120" t="str">
        <f t="shared" si="307"/>
        <v>3.47812497696668-268.808316270195i</v>
      </c>
      <c r="E1120" t="str">
        <f t="shared" si="308"/>
        <v>162.469433347865+0.0441936895562051i</v>
      </c>
      <c r="F1120" t="str">
        <f t="shared" si="309"/>
        <v>2.42492492277713-2522.59798159126i</v>
      </c>
      <c r="G1120" t="str">
        <f t="shared" si="310"/>
        <v>0.999999999114282-0.0000297610153120878i</v>
      </c>
      <c r="H1120" t="str">
        <f t="shared" si="311"/>
        <v>1129.48276299591+8.57847691820584i</v>
      </c>
      <c r="I1120" t="str">
        <f t="shared" si="312"/>
        <v>68.7740604289768-8037.74051078202i</v>
      </c>
      <c r="K1120" t="str">
        <f t="shared" si="313"/>
        <v>0.0106237192950785-0.000116400886907245i</v>
      </c>
      <c r="L1120" t="str">
        <f t="shared" si="314"/>
        <v>0.0000444444444444444-0.96972594959639i</v>
      </c>
      <c r="M1120" t="e">
        <f t="shared" si="315"/>
        <v>#DIV/0!</v>
      </c>
      <c r="N1120">
        <f t="shared" si="316"/>
        <v>90.129149452857092</v>
      </c>
      <c r="O1120">
        <f t="shared" si="317"/>
        <v>53.331067756286899</v>
      </c>
      <c r="P1120" s="3">
        <f t="shared" si="318"/>
        <v>53.331067756286899</v>
      </c>
      <c r="Q1120" s="3">
        <f t="shared" si="319"/>
        <v>-89.870850547142908</v>
      </c>
      <c r="R1120">
        <f t="shared" si="320"/>
        <v>90.129149452857092</v>
      </c>
      <c r="S1120">
        <f t="shared" si="321"/>
        <v>5.9207658781845793E-2</v>
      </c>
      <c r="T1120">
        <f t="shared" si="304"/>
        <v>53.331067756286899</v>
      </c>
    </row>
    <row r="1121" spans="1:20" x14ac:dyDescent="0.25">
      <c r="A1121">
        <f t="shared" si="305"/>
        <v>373.42633995917214</v>
      </c>
      <c r="B1121">
        <f t="shared" si="322"/>
        <v>59.432647885216809</v>
      </c>
      <c r="C1121" t="str">
        <f t="shared" si="306"/>
        <v>1.04597818866455-462.280062054916i</v>
      </c>
      <c r="D1121" t="str">
        <f t="shared" si="307"/>
        <v>3.47812497679127-267.790713713292i</v>
      </c>
      <c r="E1121" t="str">
        <f t="shared" si="308"/>
        <v>162.469432559125+0.0443616447283596i</v>
      </c>
      <c r="F1121" t="str">
        <f t="shared" si="309"/>
        <v>2.42492492276077-2513.04839822752i</v>
      </c>
      <c r="G1121" t="str">
        <f t="shared" si="310"/>
        <v>0.999999999107538-0.0000298741071700723i</v>
      </c>
      <c r="H1121" t="str">
        <f t="shared" si="311"/>
        <v>1129.48330363024+8.61107570640311i</v>
      </c>
      <c r="I1121" t="str">
        <f t="shared" si="312"/>
        <v>68.7740682234533-8007.31611180543i</v>
      </c>
      <c r="K1121" t="str">
        <f t="shared" si="313"/>
        <v>0.0106237095444171-0.00011684310258782i</v>
      </c>
      <c r="L1121" t="str">
        <f t="shared" si="314"/>
        <v>0.0000444444444444444-0.966054940821264i</v>
      </c>
      <c r="M1121" t="e">
        <f t="shared" si="315"/>
        <v>#DIV/0!</v>
      </c>
      <c r="N1121">
        <f t="shared" si="316"/>
        <v>90.129640099844707</v>
      </c>
      <c r="O1121">
        <f t="shared" si="317"/>
        <v>53.298125492091955</v>
      </c>
      <c r="P1121" s="3">
        <f t="shared" si="318"/>
        <v>53.298125492091955</v>
      </c>
      <c r="Q1121" s="3">
        <f t="shared" si="319"/>
        <v>-89.870359900155293</v>
      </c>
      <c r="R1121">
        <f t="shared" si="320"/>
        <v>90.129640099844707</v>
      </c>
      <c r="S1121">
        <f t="shared" si="321"/>
        <v>5.9432647885216808E-2</v>
      </c>
      <c r="T1121">
        <f t="shared" si="304"/>
        <v>53.298125492091955</v>
      </c>
    </row>
    <row r="1122" spans="1:20" x14ac:dyDescent="0.25">
      <c r="A1122">
        <f t="shared" si="305"/>
        <v>374.84536005101705</v>
      </c>
      <c r="B1122">
        <f t="shared" si="322"/>
        <v>59.658491947180636</v>
      </c>
      <c r="C1122" t="str">
        <f t="shared" si="306"/>
        <v>1.0459773883345-460.530122386078i</v>
      </c>
      <c r="D1122" t="str">
        <f t="shared" si="307"/>
        <v>3.47812497661456-266.776963415709i</v>
      </c>
      <c r="E1122" t="str">
        <f t="shared" si="308"/>
        <v>162.469431764383+0.0445302383492734i</v>
      </c>
      <c r="F1122" t="str">
        <f t="shared" si="309"/>
        <v>2.42492492274429-2503.53496590868i</v>
      </c>
      <c r="G1122" t="str">
        <f t="shared" si="310"/>
        <v>0.999999999100742-0.0000299876287771148i</v>
      </c>
      <c r="H1122" t="str">
        <f t="shared" si="311"/>
        <v>1129.48384838154+8.64379837658518i</v>
      </c>
      <c r="I1122" t="str">
        <f t="shared" si="312"/>
        <v>68.7740760772779-7977.00690076171i</v>
      </c>
      <c r="K1122" t="str">
        <f t="shared" si="313"/>
        <v>0.010623699719528-0.00011728699745585i</v>
      </c>
      <c r="L1122" t="str">
        <f t="shared" si="314"/>
        <v>0.0000444444444444444-0.962397829070798i</v>
      </c>
      <c r="M1122" t="e">
        <f t="shared" si="315"/>
        <v>#DIV/0!</v>
      </c>
      <c r="N1122">
        <f t="shared" si="316"/>
        <v>90.13013260990725</v>
      </c>
      <c r="O1122">
        <f t="shared" si="317"/>
        <v>53.265183239792854</v>
      </c>
      <c r="P1122" s="3">
        <f t="shared" si="318"/>
        <v>53.265183239792854</v>
      </c>
      <c r="Q1122" s="3">
        <f t="shared" si="319"/>
        <v>-89.86986739009275</v>
      </c>
      <c r="R1122">
        <f t="shared" si="320"/>
        <v>90.13013260990725</v>
      </c>
      <c r="S1122">
        <f t="shared" si="321"/>
        <v>5.9658491947180634E-2</v>
      </c>
      <c r="T1122">
        <f t="shared" si="304"/>
        <v>53.265183239792854</v>
      </c>
    </row>
    <row r="1123" spans="1:20" x14ac:dyDescent="0.25">
      <c r="A1123">
        <f t="shared" si="305"/>
        <v>376.26977241921094</v>
      </c>
      <c r="B1123">
        <f t="shared" si="322"/>
        <v>59.885194216579926</v>
      </c>
      <c r="C1123" t="str">
        <f t="shared" si="306"/>
        <v>1.04597658191206-458.786807597523i</v>
      </c>
      <c r="D1123" t="str">
        <f t="shared" si="307"/>
        <v>3.47812497643649-265.767050794308i</v>
      </c>
      <c r="E1123" t="str">
        <f t="shared" si="308"/>
        <v>162.469430963591+0.0446994728475955i</v>
      </c>
      <c r="F1123" t="str">
        <f t="shared" si="309"/>
        <v>2.42492492272769-2494.05754778081i</v>
      </c>
      <c r="G1123" t="str">
        <f t="shared" si="310"/>
        <v>0.999999999093895-0.0000301015817662617i</v>
      </c>
      <c r="H1123" t="str">
        <f t="shared" si="311"/>
        <v>1129.48439728116+8.6766453995785i</v>
      </c>
      <c r="I1123" t="str">
        <f t="shared" si="312"/>
        <v>68.7740839908988-7946.81244164267i</v>
      </c>
      <c r="K1123" t="str">
        <f t="shared" si="313"/>
        <v>0.0106236898198464-0.000117732577878149i</v>
      </c>
      <c r="L1123" t="str">
        <f t="shared" si="314"/>
        <v>0.0000444444444444444-0.958754561736204i</v>
      </c>
      <c r="M1123" t="e">
        <f t="shared" si="315"/>
        <v>#DIV/0!</v>
      </c>
      <c r="N1123">
        <f t="shared" si="316"/>
        <v>90.130626990108624</v>
      </c>
      <c r="O1123">
        <f t="shared" si="317"/>
        <v>53.232240999480112</v>
      </c>
      <c r="P1123" s="3">
        <f t="shared" si="318"/>
        <v>53.232240999480112</v>
      </c>
      <c r="Q1123" s="3">
        <f t="shared" si="319"/>
        <v>-89.869373009891376</v>
      </c>
      <c r="R1123">
        <f t="shared" si="320"/>
        <v>90.130626990108624</v>
      </c>
      <c r="S1123">
        <f t="shared" si="321"/>
        <v>5.9885194216579923E-2</v>
      </c>
      <c r="T1123">
        <f t="shared" si="304"/>
        <v>53.232240999480112</v>
      </c>
    </row>
    <row r="1124" spans="1:20" x14ac:dyDescent="0.25">
      <c r="A1124">
        <f t="shared" si="305"/>
        <v>377.69959755440397</v>
      </c>
      <c r="B1124">
        <f t="shared" si="322"/>
        <v>60.112757954602934</v>
      </c>
      <c r="C1124" t="str">
        <f t="shared" si="306"/>
        <v>1.04597576935055-457.050092611089i</v>
      </c>
      <c r="D1124" t="str">
        <f t="shared" si="307"/>
        <v>3.47812497625706-264.760961321157i</v>
      </c>
      <c r="E1124" t="str">
        <f t="shared" si="308"/>
        <v>162.469430156707+0.04486935066116i</v>
      </c>
      <c r="F1124" t="str">
        <f t="shared" si="309"/>
        <v>2.42492492271095-2484.61600750809i</v>
      </c>
      <c r="G1124" t="str">
        <f t="shared" si="310"/>
        <v>0.999999999086995-0.000030215967776765i</v>
      </c>
      <c r="H1124" t="str">
        <f t="shared" si="311"/>
        <v>1129.48495036069+8.70961724800068i</v>
      </c>
      <c r="I1124" t="str">
        <f t="shared" si="312"/>
        <v>68.7740919647764-7916.73230009093i</v>
      </c>
      <c r="K1124" t="str">
        <f t="shared" si="313"/>
        <v>0.010623679844803-0.000118179850245571i</v>
      </c>
      <c r="L1124" t="str">
        <f t="shared" si="314"/>
        <v>0.0000444444444444444-0.955125086407849i</v>
      </c>
      <c r="M1124" t="e">
        <f t="shared" si="315"/>
        <v>#DIV/0!</v>
      </c>
      <c r="N1124">
        <f t="shared" si="316"/>
        <v>90.131123247539279</v>
      </c>
      <c r="O1124">
        <f t="shared" si="317"/>
        <v>53.199298771245097</v>
      </c>
      <c r="P1124" s="3">
        <f t="shared" si="318"/>
        <v>53.199298771245097</v>
      </c>
      <c r="Q1124" s="3">
        <f t="shared" si="319"/>
        <v>-89.868876752460721</v>
      </c>
      <c r="R1124">
        <f t="shared" si="320"/>
        <v>90.131123247539279</v>
      </c>
      <c r="S1124">
        <f t="shared" si="321"/>
        <v>6.0112757954602934E-2</v>
      </c>
      <c r="T1124">
        <f t="shared" si="304"/>
        <v>53.199298771245097</v>
      </c>
    </row>
    <row r="1125" spans="1:20" x14ac:dyDescent="0.25">
      <c r="A1125">
        <f t="shared" si="305"/>
        <v>379.13485602511071</v>
      </c>
      <c r="B1125">
        <f t="shared" si="322"/>
        <v>60.341186434830426</v>
      </c>
      <c r="C1125" t="str">
        <f t="shared" si="306"/>
        <v>1.04597495060352-455.319952443537i</v>
      </c>
      <c r="D1125" t="str">
        <f t="shared" si="307"/>
        <v>3.47812497607628-263.758680523322i</v>
      </c>
      <c r="E1125" t="str">
        <f t="shared" si="308"/>
        <v>162.469429343682+0.0450398742371535i</v>
      </c>
      <c r="F1125" t="str">
        <f t="shared" si="309"/>
        <v>2.42492492269408-2475.21020927078i</v>
      </c>
      <c r="G1125" t="str">
        <f t="shared" si="310"/>
        <v>0.999999999080043-0.0000303307884541059i</v>
      </c>
      <c r="H1125" t="str">
        <f t="shared" si="311"/>
        <v>1129.48550765197+8.742714396265i</v>
      </c>
      <c r="I1125" t="str">
        <f t="shared" si="312"/>
        <v>68.7740999993659-7886.7660433936i</v>
      </c>
      <c r="K1125" t="str">
        <f t="shared" si="313"/>
        <v>0.0106236697938242-0.000118628820973082i</v>
      </c>
      <c r="L1125" t="str">
        <f t="shared" si="314"/>
        <v>0.0000444444444444444-0.951509350874525i</v>
      </c>
      <c r="M1125" t="e">
        <f t="shared" si="315"/>
        <v>#DIV/0!</v>
      </c>
      <c r="N1125">
        <f t="shared" si="316"/>
        <v>90.131621389316564</v>
      </c>
      <c r="O1125">
        <f t="shared" si="317"/>
        <v>53.166356555179568</v>
      </c>
      <c r="P1125" s="3">
        <f t="shared" si="318"/>
        <v>53.166356555179568</v>
      </c>
      <c r="Q1125" s="3">
        <f t="shared" si="319"/>
        <v>-89.868378610683436</v>
      </c>
      <c r="R1125">
        <f t="shared" si="320"/>
        <v>90.131621389316564</v>
      </c>
      <c r="S1125">
        <f t="shared" si="321"/>
        <v>6.0341186434830427E-2</v>
      </c>
      <c r="T1125">
        <f t="shared" si="304"/>
        <v>53.166356555179568</v>
      </c>
    </row>
    <row r="1126" spans="1:20" x14ac:dyDescent="0.25">
      <c r="A1126">
        <f t="shared" si="305"/>
        <v>380.57556847800612</v>
      </c>
      <c r="B1126">
        <f t="shared" si="322"/>
        <v>60.570482943282784</v>
      </c>
      <c r="C1126" t="str">
        <f t="shared" si="306"/>
        <v>1.04597412562377-453.596362206223i</v>
      </c>
      <c r="D1126" t="str">
        <f t="shared" si="307"/>
        <v>3.47812497589411-262.760193982656i</v>
      </c>
      <c r="E1126" t="str">
        <f t="shared" si="308"/>
        <v>162.469428524471+0.0452110460320544i</v>
      </c>
      <c r="F1126" t="str">
        <f t="shared" si="309"/>
        <v>2.42492492267712-2465.84001776333i</v>
      </c>
      <c r="G1126" t="str">
        <f t="shared" si="310"/>
        <v>0.999999999073038-0.0000304460454500182i</v>
      </c>
      <c r="H1126" t="str">
        <f t="shared" si="311"/>
        <v>1129.48606918707+8.77593732058901i</v>
      </c>
      <c r="I1126" t="str">
        <f t="shared" si="312"/>
        <v>68.774108095131-7856.91324047606i</v>
      </c>
      <c r="K1126" t="str">
        <f t="shared" si="313"/>
        <v>0.0106236596663321-0.000119079496499867i</v>
      </c>
      <c r="L1126" t="str">
        <f t="shared" si="314"/>
        <v>0.0000444444444444444-0.947907303122665i</v>
      </c>
      <c r="M1126" t="e">
        <f t="shared" si="315"/>
        <v>#DIV/0!</v>
      </c>
      <c r="N1126">
        <f t="shared" si="316"/>
        <v>90.132121422584575</v>
      </c>
      <c r="O1126">
        <f t="shared" si="317"/>
        <v>53.133414351376203</v>
      </c>
      <c r="P1126" s="3">
        <f t="shared" si="318"/>
        <v>53.133414351376203</v>
      </c>
      <c r="Q1126" s="3">
        <f t="shared" si="319"/>
        <v>-89.867878577415425</v>
      </c>
      <c r="R1126">
        <f t="shared" si="320"/>
        <v>90.132121422584575</v>
      </c>
      <c r="S1126">
        <f t="shared" si="321"/>
        <v>6.057048294328278E-2</v>
      </c>
      <c r="T1126">
        <f t="shared" si="304"/>
        <v>53.133414351376203</v>
      </c>
    </row>
    <row r="1127" spans="1:20" x14ac:dyDescent="0.25">
      <c r="A1127">
        <f t="shared" si="305"/>
        <v>382.02175563822254</v>
      </c>
      <c r="B1127">
        <f t="shared" si="322"/>
        <v>60.800650778467258</v>
      </c>
      <c r="C1127" t="str">
        <f t="shared" si="306"/>
        <v>1.04597329436393-451.879297104721i</v>
      </c>
      <c r="D1127" t="str">
        <f t="shared" si="307"/>
        <v>3.47812497571056-261.765487335595i</v>
      </c>
      <c r="E1127" t="str">
        <f t="shared" si="308"/>
        <v>162.469427699024+0.0453828685117184i</v>
      </c>
      <c r="F1127" t="str">
        <f t="shared" si="309"/>
        <v>2.42492492266001-2456.50529819236i</v>
      </c>
      <c r="G1127" t="str">
        <f t="shared" si="310"/>
        <v>0.99999999906598-0.0000305617404225125i</v>
      </c>
      <c r="H1127" t="str">
        <f t="shared" si="311"/>
        <v>1129.4866349983+8.80928649900047i</v>
      </c>
      <c r="I1127" t="str">
        <f t="shared" si="312"/>
        <v>68.7741162525353-7827.17346189558i</v>
      </c>
      <c r="K1127" t="str">
        <f t="shared" si="313"/>
        <v>0.0106236494617446-0.000119531883289413i</v>
      </c>
      <c r="L1127" t="str">
        <f t="shared" si="314"/>
        <v>0.0000444444444444444-0.944318891335589i</v>
      </c>
      <c r="M1127" t="e">
        <f t="shared" si="315"/>
        <v>#DIV/0!</v>
      </c>
      <c r="N1127">
        <f t="shared" si="316"/>
        <v>90.132623354514422</v>
      </c>
      <c r="O1127">
        <f t="shared" si="317"/>
        <v>53.100472159928323</v>
      </c>
      <c r="P1127" s="3">
        <f t="shared" si="318"/>
        <v>53.100472159928323</v>
      </c>
      <c r="Q1127" s="3">
        <f t="shared" si="319"/>
        <v>-89.867376645485578</v>
      </c>
      <c r="R1127">
        <f t="shared" si="320"/>
        <v>90.132623354514422</v>
      </c>
      <c r="S1127">
        <f t="shared" si="321"/>
        <v>6.0800650778467261E-2</v>
      </c>
      <c r="T1127">
        <f t="shared" si="304"/>
        <v>53.100472159928323</v>
      </c>
    </row>
    <row r="1128" spans="1:20" x14ac:dyDescent="0.25">
      <c r="A1128">
        <f t="shared" si="305"/>
        <v>383.4734383096478</v>
      </c>
      <c r="B1128">
        <f t="shared" si="322"/>
        <v>61.031693251425438</v>
      </c>
      <c r="C1128" t="str">
        <f t="shared" si="306"/>
        <v>1.04597245677611-450.168732438467i</v>
      </c>
      <c r="D1128" t="str">
        <f t="shared" si="307"/>
        <v>3.47812497552562-260.774546272951i</v>
      </c>
      <c r="E1128" t="str">
        <f t="shared" si="308"/>
        <v>162.469426867297+0.045555344151415i</v>
      </c>
      <c r="F1128" t="str">
        <f t="shared" si="309"/>
        <v>2.42492492264274-2447.20591627482i</v>
      </c>
      <c r="G1128" t="str">
        <f t="shared" si="310"/>
        <v>0.999999999058868-0.0000306778750358999i</v>
      </c>
      <c r="H1128" t="str">
        <f t="shared" si="311"/>
        <v>1129.48720511825+8.84276241134515i</v>
      </c>
      <c r="I1128" t="str">
        <f t="shared" si="312"/>
        <v>68.7741244720519-7797.54627983573i</v>
      </c>
      <c r="K1128" t="str">
        <f t="shared" si="313"/>
        <v>0.0106236391794746-0.000119985987829596i</v>
      </c>
      <c r="L1128" t="str">
        <f t="shared" si="314"/>
        <v>0.0000444444444444444-0.940744063892797i</v>
      </c>
      <c r="M1128" t="e">
        <f t="shared" si="315"/>
        <v>#DIV/0!</v>
      </c>
      <c r="N1128">
        <f t="shared" si="316"/>
        <v>90.133127192304258</v>
      </c>
      <c r="O1128">
        <f t="shared" si="317"/>
        <v>53.067529980929855</v>
      </c>
      <c r="P1128" s="3">
        <f t="shared" si="318"/>
        <v>53.067529980929855</v>
      </c>
      <c r="Q1128" s="3">
        <f t="shared" si="319"/>
        <v>-89.866872807695742</v>
      </c>
      <c r="R1128">
        <f t="shared" si="320"/>
        <v>90.133127192304258</v>
      </c>
      <c r="S1128">
        <f t="shared" si="321"/>
        <v>6.1031693251425441E-2</v>
      </c>
      <c r="T1128">
        <f t="shared" si="304"/>
        <v>53.067529980929855</v>
      </c>
    </row>
    <row r="1129" spans="1:20" x14ac:dyDescent="0.25">
      <c r="A1129">
        <f t="shared" si="305"/>
        <v>384.93063737522448</v>
      </c>
      <c r="B1129">
        <f t="shared" si="322"/>
        <v>61.263613685780854</v>
      </c>
      <c r="C1129" t="str">
        <f t="shared" si="306"/>
        <v>1.04597161281225-448.464643600418i</v>
      </c>
      <c r="D1129" t="str">
        <f t="shared" si="307"/>
        <v>3.47812497533927-259.787356539704i</v>
      </c>
      <c r="E1129" t="str">
        <f t="shared" si="308"/>
        <v>162.469426029239+0.0457284754358264i</v>
      </c>
      <c r="F1129" t="str">
        <f t="shared" si="309"/>
        <v>2.42492492262538-2437.94173823598i</v>
      </c>
      <c r="G1129" t="str">
        <f t="shared" si="310"/>
        <v>0.999999999051702-0.0000307944509608157i</v>
      </c>
      <c r="H1129" t="str">
        <f t="shared" si="311"/>
        <v>1129.48777957971+8.87636553929227i</v>
      </c>
      <c r="I1129" t="str">
        <f t="shared" si="312"/>
        <v>68.7741327541506-7768.03126809942i</v>
      </c>
      <c r="K1129" t="str">
        <f t="shared" si="313"/>
        <v>0.0106236288189312-0.000120441816632778i</v>
      </c>
      <c r="L1129" t="str">
        <f t="shared" si="314"/>
        <v>0.0000444444444444444-0.937182769369193i</v>
      </c>
      <c r="M1129" t="e">
        <f t="shared" si="315"/>
        <v>#DIV/0!</v>
      </c>
      <c r="N1129">
        <f t="shared" si="316"/>
        <v>90.133632943179435</v>
      </c>
      <c r="O1129">
        <f t="shared" si="317"/>
        <v>53.034587814475664</v>
      </c>
      <c r="P1129" s="3">
        <f t="shared" si="318"/>
        <v>53.034587814475664</v>
      </c>
      <c r="Q1129" s="3">
        <f t="shared" si="319"/>
        <v>-89.866367056820565</v>
      </c>
      <c r="R1129">
        <f t="shared" si="320"/>
        <v>90.133632943179435</v>
      </c>
      <c r="S1129">
        <f t="shared" si="321"/>
        <v>6.1263613685780857E-2</v>
      </c>
      <c r="T1129">
        <f t="shared" si="304"/>
        <v>53.034587814475664</v>
      </c>
    </row>
    <row r="1130" spans="1:20" x14ac:dyDescent="0.25">
      <c r="A1130">
        <f t="shared" si="305"/>
        <v>386.39337379725032</v>
      </c>
      <c r="B1130">
        <f t="shared" si="322"/>
        <v>61.496415417786821</v>
      </c>
      <c r="C1130" t="str">
        <f t="shared" si="306"/>
        <v>1.04597076242377-446.76700607668i</v>
      </c>
      <c r="D1130" t="str">
        <f t="shared" si="307"/>
        <v>3.47812497515149-258.803903934797i</v>
      </c>
      <c r="E1130" t="str">
        <f t="shared" si="308"/>
        <v>162.469425184804+0.0459022648591155i</v>
      </c>
      <c r="F1130" t="str">
        <f t="shared" si="309"/>
        <v>2.42492492260785-2428.71263080751i</v>
      </c>
      <c r="G1130" t="str">
        <f t="shared" si="310"/>
        <v>0.999999999044481-0.0000309114698742435i</v>
      </c>
      <c r="H1130" t="str">
        <f t="shared" si="311"/>
        <v>1129.48835841576+8.91009636634292i</v>
      </c>
      <c r="I1130" t="str">
        <f t="shared" si="312"/>
        <v>68.7741410993086-7738.62800210338i</v>
      </c>
      <c r="K1130" t="str">
        <f t="shared" si="313"/>
        <v>0.0106236183795186-0.000120899376235894i</v>
      </c>
      <c r="L1130" t="str">
        <f t="shared" si="314"/>
        <v>0.0000444444444444444-0.933634956534359i</v>
      </c>
      <c r="M1130" t="e">
        <f t="shared" si="315"/>
        <v>#DIV/0!</v>
      </c>
      <c r="N1130">
        <f t="shared" si="316"/>
        <v>90.134140614392507</v>
      </c>
      <c r="O1130">
        <f t="shared" si="317"/>
        <v>53.001645660661147</v>
      </c>
      <c r="P1130" s="3">
        <f t="shared" si="318"/>
        <v>53.001645660661147</v>
      </c>
      <c r="Q1130" s="3">
        <f t="shared" si="319"/>
        <v>-89.865859385607493</v>
      </c>
      <c r="R1130">
        <f t="shared" si="320"/>
        <v>90.134140614392507</v>
      </c>
      <c r="S1130">
        <f t="shared" si="321"/>
        <v>6.1496415417786818E-2</v>
      </c>
      <c r="T1130">
        <f t="shared" si="304"/>
        <v>53.001645660661147</v>
      </c>
    </row>
    <row r="1131" spans="1:20" x14ac:dyDescent="0.25">
      <c r="A1131">
        <f t="shared" si="305"/>
        <v>387.86166861767987</v>
      </c>
      <c r="B1131">
        <f t="shared" si="322"/>
        <v>61.730101796374413</v>
      </c>
      <c r="C1131" t="str">
        <f t="shared" si="306"/>
        <v>1.04596990556171-445.075795446166i</v>
      </c>
      <c r="D1131" t="str">
        <f t="shared" si="307"/>
        <v>3.47812497496227-257.824174310935i</v>
      </c>
      <c r="E1131" t="str">
        <f t="shared" si="308"/>
        <v>162.469424333944+0.0460767149249558i</v>
      </c>
      <c r="F1131" t="str">
        <f t="shared" si="309"/>
        <v>2.42492492259022-2419.51846122562i</v>
      </c>
      <c r="G1131" t="str">
        <f t="shared" si="310"/>
        <v>0.999999999037205-0.0000310289334595399i</v>
      </c>
      <c r="H1131" t="str">
        <f t="shared" si="311"/>
        <v>1129.4889416597+8.94395537783641i</v>
      </c>
      <c r="I1131" t="str">
        <f t="shared" si="312"/>
        <v>68.7741495080074-7709.33605887174i</v>
      </c>
      <c r="K1131" t="str">
        <f t="shared" si="313"/>
        <v>0.0106236078606365-0.000121358673200546i</v>
      </c>
      <c r="L1131" t="str">
        <f t="shared" si="314"/>
        <v>0.0000444444444444444-0.930100574351822i</v>
      </c>
      <c r="M1131" t="e">
        <f t="shared" si="315"/>
        <v>#DIV/0!</v>
      </c>
      <c r="N1131">
        <f t="shared" si="316"/>
        <v>90.134650213223424</v>
      </c>
      <c r="O1131">
        <f t="shared" si="317"/>
        <v>52.968703519582512</v>
      </c>
      <c r="P1131" s="3">
        <f t="shared" si="318"/>
        <v>52.968703519582512</v>
      </c>
      <c r="Q1131" s="3">
        <f t="shared" si="319"/>
        <v>-89.865349786776576</v>
      </c>
      <c r="R1131">
        <f t="shared" si="320"/>
        <v>90.134650213223424</v>
      </c>
      <c r="S1131">
        <f t="shared" si="321"/>
        <v>6.1730101796374413E-2</v>
      </c>
      <c r="T1131">
        <f t="shared" si="304"/>
        <v>52.968703519582512</v>
      </c>
    </row>
    <row r="1132" spans="1:20" x14ac:dyDescent="0.25">
      <c r="A1132">
        <f t="shared" si="305"/>
        <v>389.33554295842708</v>
      </c>
      <c r="B1132">
        <f t="shared" si="322"/>
        <v>61.964676183200638</v>
      </c>
      <c r="C1132" t="str">
        <f t="shared" si="306"/>
        <v>1.04596904217702-443.390987380237i</v>
      </c>
      <c r="D1132" t="str">
        <f t="shared" si="307"/>
        <v>3.47812497477161-256.848153574378i</v>
      </c>
      <c r="E1132" t="str">
        <f t="shared" si="308"/>
        <v>162.469423476607+0.0462518281465761i</v>
      </c>
      <c r="F1132" t="str">
        <f t="shared" si="309"/>
        <v>2.42492492257244-2410.35909722908i</v>
      </c>
      <c r="G1132" t="str">
        <f t="shared" si="310"/>
        <v>0.999999999029874-0.0000311468434064578i</v>
      </c>
      <c r="H1132" t="str">
        <f t="shared" si="311"/>
        <v>1129.48952934512+8.97794306095674i</v>
      </c>
      <c r="I1132" t="str">
        <f t="shared" si="312"/>
        <v>68.7741579807278-7680.15501703017i</v>
      </c>
      <c r="K1132" t="str">
        <f t="shared" si="313"/>
        <v>0.0106235972616802-0.00012181971411309i</v>
      </c>
      <c r="L1132" t="str">
        <f t="shared" si="314"/>
        <v>0.0000444444444444444-0.926579571978306i</v>
      </c>
      <c r="M1132" t="e">
        <f t="shared" si="315"/>
        <v>#DIV/0!</v>
      </c>
      <c r="N1132">
        <f t="shared" si="316"/>
        <v>90.135161746979634</v>
      </c>
      <c r="O1132">
        <f t="shared" si="317"/>
        <v>52.935761391336584</v>
      </c>
      <c r="P1132" s="3">
        <f t="shared" si="318"/>
        <v>52.935761391336584</v>
      </c>
      <c r="Q1132" s="3">
        <f t="shared" si="319"/>
        <v>-89.864838253020366</v>
      </c>
      <c r="R1132">
        <f t="shared" si="320"/>
        <v>90.135161746979634</v>
      </c>
      <c r="S1132">
        <f t="shared" si="321"/>
        <v>6.1964676183200638E-2</v>
      </c>
      <c r="T1132">
        <f t="shared" ref="T1132:T1195" si="323">P1132</f>
        <v>52.935761391336584</v>
      </c>
    </row>
    <row r="1133" spans="1:20" x14ac:dyDescent="0.25">
      <c r="A1133">
        <f t="shared" ref="A1133:A1196" si="324">2*PI()*B1133</f>
        <v>390.81501802166912</v>
      </c>
      <c r="B1133">
        <f t="shared" si="322"/>
        <v>62.200141952696804</v>
      </c>
      <c r="C1133" t="str">
        <f t="shared" ref="C1133:C1196" si="325">IMPRODUCT(D1133,E1133,$C$40,,K1133,$C$41)</f>
        <v>1.04596817221982-441.71255764237i</v>
      </c>
      <c r="D1133" t="str">
        <f t="shared" ref="D1133:D1196" si="326">IMDIV(IMPRODUCT($C$37,$C$38,COMPLEX(1,A1133/$C$38)),IMSUM(-1*A1133*A1133/$C$39,COMPLEX(0,1*A1133)))</f>
        <v>3.47812497457951-255.875827684741i</v>
      </c>
      <c r="E1133" t="str">
        <f t="shared" ref="E1133:E1196" si="327">IMDIV(IMPRODUCT(IMSUM(F1133,G1133),$C$29,H1133),IMSUM(1,I1133))</f>
        <v>162.469422612748+0.0464276070467677i</v>
      </c>
      <c r="F1133" t="str">
        <f t="shared" ref="F1133:F1196" si="328">IMDIV(IMPRODUCT($C$14,$C$15,COMPLEX(1,A1133/$C$15)),IMSUM(-1*A1133*A1133/$C$16,COMPLEX(0,A1133)))</f>
        <v>2.42492492255454-2401.23440705737i</v>
      </c>
      <c r="G1133" t="str">
        <f t="shared" ref="G1133:G1196" si="329">IMDIV(1,COMPLEX(1,A1133*$C$9*$C$10))</f>
        <v>0.999999999022487-0.0000312652014111714i</v>
      </c>
      <c r="H1133" t="str">
        <f t="shared" ref="H1133:H1196" si="330">IMDIV($C$3,IMSUM(K1133,COMPLEX(0,$C$28*A1133)))</f>
        <v>1129.49012150584+9.01205990474112i</v>
      </c>
      <c r="I1133" t="str">
        <f t="shared" ref="I1133:I1196" si="331">IMPRODUCT(F1133,$C$29,H1133,$C$31)</f>
        <v>68.7741665179611-7651.08445679962i</v>
      </c>
      <c r="K1133" t="str">
        <f t="shared" ref="K1133:K1196" si="332">IF($C$26&lt;=0,IMDIV(1,IMSUM(IMDIV(1,L1133),1/$C$18)),IMDIV(1,IMSUM(IMDIV(1,L1133),1/$C$18,IMDIV(1,M1133))))</f>
        <v>0.0106235865820402-0.000122282505584738i</v>
      </c>
      <c r="L1133" t="str">
        <f t="shared" ref="L1133:L1196" si="333">IMSUM($C$21/$C$22,IMDIV(1,COMPLEX(0,$C$20*$C$22*A1133)))</f>
        <v>0.0000444444444444444-0.923071898763004i</v>
      </c>
      <c r="M1133" t="e">
        <f t="shared" ref="M1133:M1196" si="334">IMSUM($C$25/$C$26,IMDIV(1,COMPLEX(0,$C$24*$C$26*A1133)))</f>
        <v>#DIV/0!</v>
      </c>
      <c r="N1133">
        <f t="shared" ref="N1133:N1196" si="335">ABS(R1133)</f>
        <v>90.135675222996085</v>
      </c>
      <c r="O1133">
        <f t="shared" ref="O1133:O1196" si="336">ABS(P1133)</f>
        <v>52.90281927602117</v>
      </c>
      <c r="P1133" s="3">
        <f t="shared" ref="P1133:P1196" si="337">20*LOG10(IMABS(C1133))</f>
        <v>52.90281927602117</v>
      </c>
      <c r="Q1133" s="3">
        <f t="shared" ref="Q1133:Q1196" si="338">IMARGUMENT(C1133)*180/PI()</f>
        <v>-89.864324777003915</v>
      </c>
      <c r="R1133">
        <f t="shared" ref="R1133:R1196" si="339">IF(Q1133&lt;0,Q1133+180,Q1133-180)</f>
        <v>90.135675222996085</v>
      </c>
      <c r="S1133">
        <f t="shared" ref="S1133:S1196" si="340">B1133/1000</f>
        <v>6.2200141952696804E-2</v>
      </c>
      <c r="T1133">
        <f t="shared" si="323"/>
        <v>52.90281927602117</v>
      </c>
    </row>
    <row r="1134" spans="1:20" x14ac:dyDescent="0.25">
      <c r="A1134">
        <f t="shared" si="324"/>
        <v>392.30011509015145</v>
      </c>
      <c r="B1134">
        <f t="shared" ref="B1134:B1197" si="341">B1133*(1+B$42)</f>
        <v>62.43650249211705</v>
      </c>
      <c r="C1134" t="str">
        <f t="shared" si="325"/>
        <v>1.04596729564031-440.040482087785i</v>
      </c>
      <c r="D1134" t="str">
        <f t="shared" si="326"/>
        <v>3.47812497438596-254.907182654788i</v>
      </c>
      <c r="E1134" t="str">
        <f t="shared" si="327"/>
        <v>162.469421742315+0.0466040541579426i</v>
      </c>
      <c r="F1134" t="str">
        <f t="shared" si="328"/>
        <v>2.42492492253647-2392.14425944876i</v>
      </c>
      <c r="G1134" t="str">
        <f t="shared" si="329"/>
        <v>0.999999999015044-0.0000313840091763002i</v>
      </c>
      <c r="H1134" t="str">
        <f t="shared" si="330"/>
        <v>1129.49071817592+9.04630640008493i</v>
      </c>
      <c r="I1134" t="str">
        <f t="shared" si="331"/>
        <v>68.7741751201943-7622.12395999018i</v>
      </c>
      <c r="K1134" t="str">
        <f t="shared" si="332"/>
        <v>0.0106235758211026-0.000122747054251637i</v>
      </c>
      <c r="L1134" t="str">
        <f t="shared" si="333"/>
        <v>0.0000444444444444444-0.919577504246868i</v>
      </c>
      <c r="M1134" t="e">
        <f t="shared" si="334"/>
        <v>#DIV/0!</v>
      </c>
      <c r="N1134">
        <f t="shared" si="335"/>
        <v>90.136190648635434</v>
      </c>
      <c r="O1134">
        <f t="shared" si="336"/>
        <v>52.869877173734629</v>
      </c>
      <c r="P1134" s="3">
        <f t="shared" si="337"/>
        <v>52.869877173734629</v>
      </c>
      <c r="Q1134" s="3">
        <f t="shared" si="338"/>
        <v>-89.863809351364566</v>
      </c>
      <c r="R1134">
        <f t="shared" si="339"/>
        <v>90.136190648635434</v>
      </c>
      <c r="S1134">
        <f t="shared" si="340"/>
        <v>6.2436502492117053E-2</v>
      </c>
      <c r="T1134">
        <f t="shared" si="323"/>
        <v>52.869877173734629</v>
      </c>
    </row>
    <row r="1135" spans="1:20" x14ac:dyDescent="0.25">
      <c r="A1135">
        <f t="shared" si="324"/>
        <v>393.79085552749405</v>
      </c>
      <c r="B1135">
        <f t="shared" si="341"/>
        <v>62.673761201587098</v>
      </c>
      <c r="C1135" t="str">
        <f t="shared" si="325"/>
        <v>1.04596641238794-438.374736663107i</v>
      </c>
      <c r="D1135" t="str">
        <f t="shared" si="326"/>
        <v>3.47812497419092-253.942204550237i</v>
      </c>
      <c r="E1135" t="str">
        <f t="shared" si="327"/>
        <v>162.469420865257+0.0467811720222023i</v>
      </c>
      <c r="F1135" t="str">
        <f t="shared" si="328"/>
        <v>2.42492492251828-2383.08852363842i</v>
      </c>
      <c r="G1135" t="str">
        <f t="shared" si="329"/>
        <v>0.999999999007544-0.0000315032684109339i</v>
      </c>
      <c r="H1135" t="str">
        <f t="shared" si="330"/>
        <v>1129.49131938973+9.08068303975092i</v>
      </c>
      <c r="I1135" t="str">
        <f t="shared" si="331"/>
        <v>68.7741837879253-7593.2731099956i</v>
      </c>
      <c r="K1135" t="str">
        <f t="shared" si="332"/>
        <v>0.0106235649782486-0.000123213366774974i</v>
      </c>
      <c r="L1135" t="str">
        <f t="shared" si="333"/>
        <v>0.0000444444444444444-0.916096338161856i</v>
      </c>
      <c r="M1135" t="e">
        <f t="shared" si="334"/>
        <v>#DIV/0!</v>
      </c>
      <c r="N1135">
        <f t="shared" si="335"/>
        <v>90.136708031288123</v>
      </c>
      <c r="O1135">
        <f t="shared" si="336"/>
        <v>52.836935084575984</v>
      </c>
      <c r="P1135" s="3">
        <f t="shared" si="337"/>
        <v>52.836935084575984</v>
      </c>
      <c r="Q1135" s="3">
        <f t="shared" si="338"/>
        <v>-89.863291968711877</v>
      </c>
      <c r="R1135">
        <f t="shared" si="339"/>
        <v>90.136708031288123</v>
      </c>
      <c r="S1135">
        <f t="shared" si="340"/>
        <v>6.2673761201587103E-2</v>
      </c>
      <c r="T1135">
        <f t="shared" si="323"/>
        <v>52.836935084575984</v>
      </c>
    </row>
    <row r="1136" spans="1:20" x14ac:dyDescent="0.25">
      <c r="A1136">
        <f t="shared" si="324"/>
        <v>395.28726077849859</v>
      </c>
      <c r="B1136">
        <f t="shared" si="341"/>
        <v>62.911921494153134</v>
      </c>
      <c r="C1136" t="str">
        <f t="shared" si="325"/>
        <v>1.04596552241191-436.715297406035i</v>
      </c>
      <c r="D1136" t="str">
        <f t="shared" si="326"/>
        <v>3.4781249739944-252.980879489552i</v>
      </c>
      <c r="E1136" t="str">
        <f t="shared" si="327"/>
        <v>162.469419981527+0.0469589631912708i</v>
      </c>
      <c r="F1136" t="str">
        <f t="shared" si="328"/>
        <v>2.42492492249997-2374.06706935655i</v>
      </c>
      <c r="G1136" t="str">
        <f t="shared" si="329"/>
        <v>0.999999998999987-0.0000316229808306565i</v>
      </c>
      <c r="H1136" t="str">
        <f t="shared" si="330"/>
        <v>1129.49192518187+9.11519031837483i</v>
      </c>
      <c r="I1136" t="str">
        <f t="shared" si="331"/>
        <v>68.7741925216521-7564.53149178671i</v>
      </c>
      <c r="K1136" t="str">
        <f t="shared" si="332"/>
        <v>0.0106235540528548-0.000123681449841061i</v>
      </c>
      <c r="L1136" t="str">
        <f t="shared" si="333"/>
        <v>0.0000444444444444444-0.912628350430217i</v>
      </c>
      <c r="M1136" t="e">
        <f t="shared" si="334"/>
        <v>#DIV/0!</v>
      </c>
      <c r="N1136">
        <f t="shared" si="335"/>
        <v>90.13722737837243</v>
      </c>
      <c r="O1136">
        <f t="shared" si="336"/>
        <v>52.803993008645307</v>
      </c>
      <c r="P1136" s="3">
        <f t="shared" si="337"/>
        <v>52.803993008645307</v>
      </c>
      <c r="Q1136" s="3">
        <f t="shared" si="338"/>
        <v>-89.86277262162757</v>
      </c>
      <c r="R1136">
        <f t="shared" si="339"/>
        <v>90.13722737837243</v>
      </c>
      <c r="S1136">
        <f t="shared" si="340"/>
        <v>6.2911921494153131E-2</v>
      </c>
      <c r="T1136">
        <f t="shared" si="323"/>
        <v>52.803993008645307</v>
      </c>
    </row>
    <row r="1137" spans="1:20" x14ac:dyDescent="0.25">
      <c r="A1137">
        <f t="shared" si="324"/>
        <v>396.78935236945688</v>
      </c>
      <c r="B1137">
        <f t="shared" si="341"/>
        <v>63.150986795830917</v>
      </c>
      <c r="C1137" t="str">
        <f t="shared" si="325"/>
        <v>1.04596462566119-435.062140444968i</v>
      </c>
      <c r="D1137" t="str">
        <f t="shared" si="326"/>
        <v>3.47812497379638-252.023193643751i</v>
      </c>
      <c r="E1137" t="str">
        <f t="shared" si="327"/>
        <v>162.46941909107+0.0471374302266983i</v>
      </c>
      <c r="F1137" t="str">
        <f t="shared" si="328"/>
        <v>2.4249249224815-2365.07976682652i</v>
      </c>
      <c r="G1137" t="str">
        <f t="shared" si="329"/>
        <v>0.999999998992372-0.0000317431481575713i</v>
      </c>
      <c r="H1137" t="str">
        <f t="shared" si="330"/>
        <v>1129.4925355872+9.14982873247297i</v>
      </c>
      <c r="I1137" t="str">
        <f t="shared" si="331"/>
        <v>68.7742013218765-7535.89869190573i</v>
      </c>
      <c r="K1137" t="str">
        <f t="shared" si="332"/>
        <v>0.0106235430442931-0.000124151310161431i</v>
      </c>
      <c r="L1137" t="str">
        <f t="shared" si="333"/>
        <v>0.0000444444444444444-0.9091734911638i</v>
      </c>
      <c r="M1137" t="e">
        <f t="shared" si="334"/>
        <v>#DIV/0!</v>
      </c>
      <c r="N1137">
        <f t="shared" si="335"/>
        <v>90.137748697334644</v>
      </c>
      <c r="O1137">
        <f t="shared" si="336"/>
        <v>52.771050946043083</v>
      </c>
      <c r="P1137" s="3">
        <f t="shared" si="337"/>
        <v>52.771050946043083</v>
      </c>
      <c r="Q1137" s="3">
        <f t="shared" si="338"/>
        <v>-89.862251302665356</v>
      </c>
      <c r="R1137">
        <f t="shared" si="339"/>
        <v>90.137748697334644</v>
      </c>
      <c r="S1137">
        <f t="shared" si="340"/>
        <v>6.3150986795830921E-2</v>
      </c>
      <c r="T1137">
        <f t="shared" si="323"/>
        <v>52.771050946043083</v>
      </c>
    </row>
    <row r="1138" spans="1:20" x14ac:dyDescent="0.25">
      <c r="A1138">
        <f t="shared" si="324"/>
        <v>398.29715190846082</v>
      </c>
      <c r="B1138">
        <f t="shared" si="341"/>
        <v>63.390960545655076</v>
      </c>
      <c r="C1138" t="str">
        <f t="shared" si="325"/>
        <v>1.04596372208411-433.415241998694i</v>
      </c>
      <c r="D1138" t="str">
        <f t="shared" si="326"/>
        <v>3.47812497359684-251.0691332362i</v>
      </c>
      <c r="E1138" t="str">
        <f t="shared" si="327"/>
        <v>162.469418193838+0.0473165756996995i</v>
      </c>
      <c r="F1138" t="str">
        <f t="shared" si="328"/>
        <v>2.4249249224629-2356.12648676294i</v>
      </c>
      <c r="G1138" t="str">
        <f t="shared" si="329"/>
        <v>0.9999999989847-0.0000318637721203256i</v>
      </c>
      <c r="H1138" t="str">
        <f t="shared" si="330"/>
        <v>1129.49315064084+9.18459878044956i</v>
      </c>
      <c r="I1138" t="str">
        <f t="shared" si="331"/>
        <v>68.7742101891043-7507.37429846006i</v>
      </c>
      <c r="K1138" t="str">
        <f t="shared" si="332"/>
        <v>0.0106235319519306-0.000124622954472933i</v>
      </c>
      <c r="L1138" t="str">
        <f t="shared" si="333"/>
        <v>0.0000444444444444444-0.905731710663278i</v>
      </c>
      <c r="M1138" t="e">
        <f t="shared" si="334"/>
        <v>#DIV/0!</v>
      </c>
      <c r="N1138">
        <f t="shared" si="335"/>
        <v>90.138271995649148</v>
      </c>
      <c r="O1138">
        <f t="shared" si="336"/>
        <v>52.738108896870884</v>
      </c>
      <c r="P1138" s="3">
        <f t="shared" si="337"/>
        <v>52.738108896870884</v>
      </c>
      <c r="Q1138" s="3">
        <f t="shared" si="338"/>
        <v>-89.861728004350852</v>
      </c>
      <c r="R1138">
        <f t="shared" si="339"/>
        <v>90.138271995649148</v>
      </c>
      <c r="S1138">
        <f t="shared" si="340"/>
        <v>6.3390960545655073E-2</v>
      </c>
      <c r="T1138">
        <f t="shared" si="323"/>
        <v>52.738108896870884</v>
      </c>
    </row>
    <row r="1139" spans="1:20" x14ac:dyDescent="0.25">
      <c r="A1139">
        <f t="shared" si="324"/>
        <v>399.81068108571299</v>
      </c>
      <c r="B1139">
        <f t="shared" si="341"/>
        <v>63.631846195728571</v>
      </c>
      <c r="C1139" t="str">
        <f t="shared" si="325"/>
        <v>1.04596281162873-431.774578376016i</v>
      </c>
      <c r="D1139" t="str">
        <f t="shared" si="326"/>
        <v>3.47812497339582-250.118684542422i</v>
      </c>
      <c r="E1139" t="str">
        <f t="shared" si="327"/>
        <v>162.469417289777+0.0474964021913815i</v>
      </c>
      <c r="F1139" t="str">
        <f t="shared" si="328"/>
        <v>2.42492492244415-2347.20710036988i</v>
      </c>
      <c r="G1139" t="str">
        <f t="shared" si="329"/>
        <v>0.999999998976969-0.0000319848544541355i</v>
      </c>
      <c r="H1139" t="str">
        <f t="shared" si="330"/>
        <v>1129.49377037823+9.21950096260412i</v>
      </c>
      <c r="I1139" t="str">
        <f t="shared" si="331"/>
        <v>68.7742191238482-7478.95790111707i</v>
      </c>
      <c r="K1139" t="str">
        <f t="shared" si="332"/>
        <v>0.0106235207751294-0.000125096389537825i</v>
      </c>
      <c r="L1139" t="str">
        <f t="shared" si="333"/>
        <v>0.0000444444444444444-0.902302959417486i</v>
      </c>
      <c r="M1139" t="e">
        <f t="shared" si="334"/>
        <v>#DIV/0!</v>
      </c>
      <c r="N1139">
        <f t="shared" si="335"/>
        <v>90.138797280818466</v>
      </c>
      <c r="O1139">
        <f t="shared" si="336"/>
        <v>52.705166861230765</v>
      </c>
      <c r="P1139" s="3">
        <f t="shared" si="337"/>
        <v>52.705166861230765</v>
      </c>
      <c r="Q1139" s="3">
        <f t="shared" si="338"/>
        <v>-89.861202719181534</v>
      </c>
      <c r="R1139">
        <f t="shared" si="339"/>
        <v>90.138797280818466</v>
      </c>
      <c r="S1139">
        <f t="shared" si="340"/>
        <v>6.3631846195728564E-2</v>
      </c>
      <c r="T1139">
        <f t="shared" si="323"/>
        <v>52.705166861230765</v>
      </c>
    </row>
    <row r="1140" spans="1:20" x14ac:dyDescent="0.25">
      <c r="A1140">
        <f t="shared" si="324"/>
        <v>401.32996167383874</v>
      </c>
      <c r="B1140">
        <f t="shared" si="341"/>
        <v>63.873647211272342</v>
      </c>
      <c r="C1140" t="str">
        <f t="shared" si="325"/>
        <v>1.04596189424272-430.140125975444i</v>
      </c>
      <c r="D1140" t="str">
        <f t="shared" si="326"/>
        <v>3.47812497319324-249.171833889891i</v>
      </c>
      <c r="E1140" t="str">
        <f t="shared" si="327"/>
        <v>162.469416378839+0.0476769122926376i</v>
      </c>
      <c r="F1140" t="str">
        <f t="shared" si="328"/>
        <v>2.42492492242527-2338.32147933897i</v>
      </c>
      <c r="G1140" t="str">
        <f t="shared" si="329"/>
        <v>0.999999998969179-0.0000321063969008112i</v>
      </c>
      <c r="H1140" t="str">
        <f t="shared" si="330"/>
        <v>1129.49439483501+9.25453578113768i</v>
      </c>
      <c r="I1140" t="str">
        <f t="shared" si="331"/>
        <v>68.7742281266199-7450.64909109715i</v>
      </c>
      <c r="K1140" t="str">
        <f t="shared" si="332"/>
        <v>0.010623509513247-0.000125571622143866i</v>
      </c>
      <c r="L1140" t="str">
        <f t="shared" si="333"/>
        <v>0.0000444444444444444-0.898887188102699i</v>
      </c>
      <c r="M1140" t="e">
        <f t="shared" si="334"/>
        <v>#DIV/0!</v>
      </c>
      <c r="N1140">
        <f t="shared" si="335"/>
        <v>90.139324560373453</v>
      </c>
      <c r="O1140">
        <f t="shared" si="336"/>
        <v>52.672224839225862</v>
      </c>
      <c r="P1140" s="3">
        <f t="shared" si="337"/>
        <v>52.672224839225862</v>
      </c>
      <c r="Q1140" s="3">
        <f t="shared" si="338"/>
        <v>-89.860675439626547</v>
      </c>
      <c r="R1140">
        <f t="shared" si="339"/>
        <v>90.139324560373453</v>
      </c>
      <c r="S1140">
        <f t="shared" si="340"/>
        <v>6.3873647211272339E-2</v>
      </c>
      <c r="T1140">
        <f t="shared" si="323"/>
        <v>52.672224839225862</v>
      </c>
    </row>
    <row r="1141" spans="1:20" x14ac:dyDescent="0.25">
      <c r="A1141">
        <f t="shared" si="324"/>
        <v>402.85501552819937</v>
      </c>
      <c r="B1141">
        <f t="shared" si="341"/>
        <v>64.116367070675182</v>
      </c>
      <c r="C1141" t="str">
        <f t="shared" si="325"/>
        <v>1.04596096987338-428.511861284826i</v>
      </c>
      <c r="D1141" t="str">
        <f t="shared" si="326"/>
        <v>3.47812497298912-248.228567657844i</v>
      </c>
      <c r="E1141" t="str">
        <f t="shared" si="327"/>
        <v>162.469415460968+0.0478581086042681i</v>
      </c>
      <c r="F1141" t="str">
        <f t="shared" si="328"/>
        <v>2.42492492240623-2329.46949584758i</v>
      </c>
      <c r="G1141" t="str">
        <f t="shared" si="329"/>
        <v>0.99999999896133-0.0000322284012087813i</v>
      </c>
      <c r="H1141" t="str">
        <f t="shared" si="330"/>
        <v>1129.49502404712+9.28970374016095i</v>
      </c>
      <c r="I1141" t="str">
        <f t="shared" si="331"/>
        <v>68.7742371979374-7422.44746116862i</v>
      </c>
      <c r="K1141" t="str">
        <f t="shared" si="332"/>
        <v>0.010623498165636-0.000126048659104415i</v>
      </c>
      <c r="L1141" t="str">
        <f t="shared" si="333"/>
        <v>0.0000444444444444444-0.895484347581886i</v>
      </c>
      <c r="M1141" t="e">
        <f t="shared" si="334"/>
        <v>#DIV/0!</v>
      </c>
      <c r="N1141">
        <f t="shared" si="335"/>
        <v>90.139853841873361</v>
      </c>
      <c r="O1141">
        <f t="shared" si="336"/>
        <v>52.63928283095985</v>
      </c>
      <c r="P1141" s="3">
        <f t="shared" si="337"/>
        <v>52.63928283095985</v>
      </c>
      <c r="Q1141" s="3">
        <f t="shared" si="338"/>
        <v>-89.860146158126639</v>
      </c>
      <c r="R1141">
        <f t="shared" si="339"/>
        <v>90.139853841873361</v>
      </c>
      <c r="S1141">
        <f t="shared" si="340"/>
        <v>6.4116367070675181E-2</v>
      </c>
      <c r="T1141">
        <f t="shared" si="323"/>
        <v>52.63928283095985</v>
      </c>
    </row>
    <row r="1142" spans="1:20" x14ac:dyDescent="0.25">
      <c r="A1142">
        <f t="shared" si="324"/>
        <v>404.38586458720653</v>
      </c>
      <c r="B1142">
        <f t="shared" si="341"/>
        <v>64.360009265543752</v>
      </c>
      <c r="C1142" t="str">
        <f t="shared" si="325"/>
        <v>1.04596003846754-426.889760881025i</v>
      </c>
      <c r="D1142" t="str">
        <f t="shared" si="326"/>
        <v>3.47812497278343-247.288872277079i</v>
      </c>
      <c r="E1142" t="str">
        <f t="shared" si="327"/>
        <v>162.469414536113+0.0480399937369963i</v>
      </c>
      <c r="F1142" t="str">
        <f t="shared" si="328"/>
        <v>2.42492492238706-2320.65102255694i</v>
      </c>
      <c r="G1142" t="str">
        <f t="shared" si="329"/>
        <v>0.999999998953421-0.0000323508691331188i</v>
      </c>
      <c r="H1142" t="str">
        <f t="shared" si="330"/>
        <v>1129.49565805079+9.32500534570151i</v>
      </c>
      <c r="I1142" t="str">
        <f t="shared" si="331"/>
        <v>68.774246338323-7394.35260564165i</v>
      </c>
      <c r="K1142" t="str">
        <f t="shared" si="332"/>
        <v>0.0106234867316439-0.000126527507258523i</v>
      </c>
      <c r="L1142" t="str">
        <f t="shared" si="333"/>
        <v>0.0000444444444444444-0.892094388904049i</v>
      </c>
      <c r="M1142" t="e">
        <f t="shared" si="334"/>
        <v>#DIV/0!</v>
      </c>
      <c r="N1142">
        <f t="shared" si="335"/>
        <v>90.140385132905919</v>
      </c>
      <c r="O1142">
        <f t="shared" si="336"/>
        <v>52.606340836537271</v>
      </c>
      <c r="P1142" s="3">
        <f t="shared" si="337"/>
        <v>52.606340836537271</v>
      </c>
      <c r="Q1142" s="3">
        <f t="shared" si="338"/>
        <v>-89.859614867094081</v>
      </c>
      <c r="R1142">
        <f t="shared" si="339"/>
        <v>90.140385132905919</v>
      </c>
      <c r="S1142">
        <f t="shared" si="340"/>
        <v>6.4360009265543749E-2</v>
      </c>
      <c r="T1142">
        <f t="shared" si="323"/>
        <v>52.606340836537271</v>
      </c>
    </row>
    <row r="1143" spans="1:20" x14ac:dyDescent="0.25">
      <c r="A1143">
        <f t="shared" si="324"/>
        <v>405.92253087263794</v>
      </c>
      <c r="B1143">
        <f t="shared" si="341"/>
        <v>64.604577300752823</v>
      </c>
      <c r="C1143" t="str">
        <f t="shared" si="325"/>
        <v>1.04595909997163-425.273801429574i</v>
      </c>
      <c r="D1143" t="str">
        <f t="shared" si="326"/>
        <v>3.47812497257619-246.352734229762i</v>
      </c>
      <c r="E1143" t="str">
        <f t="shared" si="327"/>
        <v>162.469413604219+0.0482225703114577i</v>
      </c>
      <c r="F1143" t="str">
        <f t="shared" si="328"/>
        <v>2.42492492236774-2311.86593261036i</v>
      </c>
      <c r="G1143" t="str">
        <f t="shared" si="329"/>
        <v>0.999999998945452-0.0000324738024355658i</v>
      </c>
      <c r="H1143" t="str">
        <f t="shared" si="330"/>
        <v>1129.49629688251+9.36044110571076i</v>
      </c>
      <c r="I1143" t="str">
        <f t="shared" si="331"/>
        <v>68.7742555483029-7366.36412036236i</v>
      </c>
      <c r="K1143" t="str">
        <f t="shared" si="332"/>
        <v>0.0106234752106133-0.000127008173471029i</v>
      </c>
      <c r="L1143" t="str">
        <f t="shared" si="333"/>
        <v>0.0000444444444444444-0.888717263303501i</v>
      </c>
      <c r="M1143" t="e">
        <f t="shared" si="334"/>
        <v>#DIV/0!</v>
      </c>
      <c r="N1143">
        <f t="shared" si="335"/>
        <v>90.140918441087493</v>
      </c>
      <c r="O1143">
        <f t="shared" si="336"/>
        <v>52.573398856063335</v>
      </c>
      <c r="P1143" s="3">
        <f t="shared" si="337"/>
        <v>52.573398856063335</v>
      </c>
      <c r="Q1143" s="3">
        <f t="shared" si="338"/>
        <v>-89.859081558912507</v>
      </c>
      <c r="R1143">
        <f t="shared" si="339"/>
        <v>90.140918441087493</v>
      </c>
      <c r="S1143">
        <f t="shared" si="340"/>
        <v>6.4604577300752822E-2</v>
      </c>
      <c r="T1143">
        <f t="shared" si="323"/>
        <v>52.573398856063335</v>
      </c>
    </row>
    <row r="1144" spans="1:20" x14ac:dyDescent="0.25">
      <c r="A1144">
        <f t="shared" si="324"/>
        <v>407.465036489954</v>
      </c>
      <c r="B1144">
        <f t="shared" si="341"/>
        <v>64.850074694495689</v>
      </c>
      <c r="C1144" t="str">
        <f t="shared" si="325"/>
        <v>1.04595815433172-423.663959684365i</v>
      </c>
      <c r="D1144" t="str">
        <f t="shared" si="326"/>
        <v>3.47812497236739-245.420140049234i</v>
      </c>
      <c r="E1144" t="str">
        <f t="shared" si="327"/>
        <v>162.469412665236+0.0484058409583299i</v>
      </c>
      <c r="F1144" t="str">
        <f t="shared" si="328"/>
        <v>2.42492492234827-2303.11409963137i</v>
      </c>
      <c r="G1144" t="str">
        <f t="shared" si="329"/>
        <v>0.999999998937422-0.0000325972028845592i</v>
      </c>
      <c r="H1144" t="str">
        <f t="shared" si="330"/>
        <v>1129.49694057905+9.39601153007147i</v>
      </c>
      <c r="I1144" t="str">
        <f t="shared" si="331"/>
        <v>68.7742648284071-7338.481602707i</v>
      </c>
      <c r="K1144" t="str">
        <f t="shared" si="332"/>
        <v>0.0106234636018819-0.000127490664632658i</v>
      </c>
      <c r="L1144" t="str">
        <f t="shared" si="333"/>
        <v>0.0000444444444444444-0.885352922199144i</v>
      </c>
      <c r="M1144" t="e">
        <f t="shared" si="334"/>
        <v>#DIV/0!</v>
      </c>
      <c r="N1144">
        <f t="shared" si="335"/>
        <v>90.141453774063137</v>
      </c>
      <c r="O1144">
        <f t="shared" si="336"/>
        <v>52.540456889644453</v>
      </c>
      <c r="P1144" s="3">
        <f t="shared" si="337"/>
        <v>52.540456889644453</v>
      </c>
      <c r="Q1144" s="3">
        <f t="shared" si="338"/>
        <v>-89.858546225936863</v>
      </c>
      <c r="R1144">
        <f t="shared" si="339"/>
        <v>90.141453774063137</v>
      </c>
      <c r="S1144">
        <f t="shared" si="340"/>
        <v>6.4850074694495691E-2</v>
      </c>
      <c r="T1144">
        <f t="shared" si="323"/>
        <v>52.540456889644453</v>
      </c>
    </row>
    <row r="1145" spans="1:20" x14ac:dyDescent="0.25">
      <c r="A1145">
        <f t="shared" si="324"/>
        <v>409.01340362861589</v>
      </c>
      <c r="B1145">
        <f t="shared" si="341"/>
        <v>65.096504978334778</v>
      </c>
      <c r="C1145" t="str">
        <f t="shared" si="325"/>
        <v>1.04595720149345-422.06021248727i</v>
      </c>
      <c r="D1145" t="str">
        <f t="shared" si="326"/>
        <v>3.47812497215699-244.491076319814i</v>
      </c>
      <c r="E1145" t="str">
        <f t="shared" si="327"/>
        <v>162.469411719106+0.0485898083183273i</v>
      </c>
      <c r="F1145" t="str">
        <f t="shared" si="328"/>
        <v>2.42492492232863-2294.39539772192i</v>
      </c>
      <c r="G1145" t="str">
        <f t="shared" si="329"/>
        <v>0.999999998929331-0.0000327210722552559i</v>
      </c>
      <c r="H1145" t="str">
        <f t="shared" si="330"/>
        <v>1129.49758917746+9.43171713060493i</v>
      </c>
      <c r="I1145" t="str">
        <f t="shared" si="331"/>
        <v>68.7742741791691-7310.70465157627i</v>
      </c>
      <c r="K1145" t="str">
        <f t="shared" si="332"/>
        <v>0.0106234519047823-0.000127974987660113i</v>
      </c>
      <c r="L1145" t="str">
        <f t="shared" si="333"/>
        <v>0.0000444444444444444-0.882001317193808i</v>
      </c>
      <c r="M1145" t="e">
        <f t="shared" si="334"/>
        <v>#DIV/0!</v>
      </c>
      <c r="N1145">
        <f t="shared" si="335"/>
        <v>90.141991139506771</v>
      </c>
      <c r="O1145">
        <f t="shared" si="336"/>
        <v>52.507514937387313</v>
      </c>
      <c r="P1145" s="3">
        <f t="shared" si="337"/>
        <v>52.507514937387313</v>
      </c>
      <c r="Q1145" s="3">
        <f t="shared" si="338"/>
        <v>-89.858008860493229</v>
      </c>
      <c r="R1145">
        <f t="shared" si="339"/>
        <v>90.141991139506771</v>
      </c>
      <c r="S1145">
        <f t="shared" si="340"/>
        <v>6.5096504978334774E-2</v>
      </c>
      <c r="T1145">
        <f t="shared" si="323"/>
        <v>52.507514937387313</v>
      </c>
    </row>
    <row r="1146" spans="1:20" x14ac:dyDescent="0.25">
      <c r="A1146">
        <f t="shared" si="324"/>
        <v>410.56765456240464</v>
      </c>
      <c r="B1146">
        <f t="shared" si="341"/>
        <v>65.343871697252453</v>
      </c>
      <c r="C1146" t="str">
        <f t="shared" si="325"/>
        <v>1.04595624140196-420.462536767856i</v>
      </c>
      <c r="D1146" t="str">
        <f t="shared" si="326"/>
        <v>3.47812497194497-243.565529676609i</v>
      </c>
      <c r="E1146" t="str">
        <f t="shared" si="327"/>
        <v>162.469410765778+0.0487744750421755i</v>
      </c>
      <c r="F1146" t="str">
        <f t="shared" si="328"/>
        <v>2.42492492230888-2285.70970146054i</v>
      </c>
      <c r="G1146" t="str">
        <f t="shared" si="329"/>
        <v>0.999999998921179-0.0000328454123295581i</v>
      </c>
      <c r="H1146" t="str">
        <f t="shared" si="330"/>
        <v>1129.49824271506+9.46755842107845i</v>
      </c>
      <c r="I1146" t="str">
        <f t="shared" si="331"/>
        <v>68.7742836011262-7283.03286738929i</v>
      </c>
      <c r="K1146" t="str">
        <f t="shared" si="332"/>
        <v>0.010623440118642-0.000128461149496173i</v>
      </c>
      <c r="L1146" t="str">
        <f t="shared" si="333"/>
        <v>0.0000444444444444444-0.878662400073523i</v>
      </c>
      <c r="M1146" t="e">
        <f t="shared" si="334"/>
        <v>#DIV/0!</v>
      </c>
      <c r="N1146">
        <f t="shared" si="335"/>
        <v>90.142530545121204</v>
      </c>
      <c r="O1146">
        <f t="shared" si="336"/>
        <v>52.474572999399918</v>
      </c>
      <c r="P1146" s="3">
        <f t="shared" si="337"/>
        <v>52.474572999399918</v>
      </c>
      <c r="Q1146" s="3">
        <f t="shared" si="338"/>
        <v>-89.857469454878796</v>
      </c>
      <c r="R1146">
        <f t="shared" si="339"/>
        <v>90.142530545121204</v>
      </c>
      <c r="S1146">
        <f t="shared" si="340"/>
        <v>6.5343871697252448E-2</v>
      </c>
      <c r="T1146">
        <f t="shared" si="323"/>
        <v>52.474572999399918</v>
      </c>
    </row>
    <row r="1147" spans="1:20" x14ac:dyDescent="0.25">
      <c r="A1147">
        <f t="shared" si="324"/>
        <v>412.12781164974177</v>
      </c>
      <c r="B1147">
        <f t="shared" si="341"/>
        <v>65.592178409702015</v>
      </c>
      <c r="C1147" t="str">
        <f t="shared" si="325"/>
        <v>1.0459552740022-418.87090954301i</v>
      </c>
      <c r="D1147" t="str">
        <f t="shared" si="326"/>
        <v>3.47812497173135-242.643486805319i</v>
      </c>
      <c r="E1147" t="str">
        <f t="shared" si="327"/>
        <v>162.469409805195+0.0489598437907861i</v>
      </c>
      <c r="F1147" t="str">
        <f t="shared" si="328"/>
        <v>2.42492492228893-2277.05688590059i</v>
      </c>
      <c r="G1147" t="str">
        <f t="shared" si="329"/>
        <v>0.999999998912964-0.0000329702248961395i</v>
      </c>
      <c r="H1147" t="str">
        <f t="shared" si="330"/>
        <v>1129.49890122948+9.50353591721286i</v>
      </c>
      <c r="I1147" t="str">
        <f t="shared" si="331"/>
        <v>68.7742930948205-7255.46585207833i</v>
      </c>
      <c r="K1147" t="str">
        <f t="shared" si="332"/>
        <v>0.0106234282427834-0.000128949157109791i</v>
      </c>
      <c r="L1147" t="str">
        <f t="shared" si="333"/>
        <v>0.0000444444444444444-0.875336122806863i</v>
      </c>
      <c r="M1147" t="e">
        <f t="shared" si="334"/>
        <v>#DIV/0!</v>
      </c>
      <c r="N1147">
        <f t="shared" si="335"/>
        <v>90.143071998638263</v>
      </c>
      <c r="O1147">
        <f t="shared" si="336"/>
        <v>52.441631075790639</v>
      </c>
      <c r="P1147" s="3">
        <f t="shared" si="337"/>
        <v>52.441631075790639</v>
      </c>
      <c r="Q1147" s="3">
        <f t="shared" si="338"/>
        <v>-89.856928001361737</v>
      </c>
      <c r="R1147">
        <f t="shared" si="339"/>
        <v>90.143071998638263</v>
      </c>
      <c r="S1147">
        <f t="shared" si="340"/>
        <v>6.5592178409702009E-2</v>
      </c>
      <c r="T1147">
        <f t="shared" si="323"/>
        <v>52.441631075790639</v>
      </c>
    </row>
    <row r="1148" spans="1:20" x14ac:dyDescent="0.25">
      <c r="A1148">
        <f t="shared" si="324"/>
        <v>413.69389733401084</v>
      </c>
      <c r="B1148">
        <f t="shared" si="341"/>
        <v>65.84142868765889</v>
      </c>
      <c r="C1148" t="str">
        <f t="shared" si="325"/>
        <v>1.04595429923843-417.285307916646i</v>
      </c>
      <c r="D1148" t="str">
        <f t="shared" si="326"/>
        <v>3.4781249715161-241.724934442047i</v>
      </c>
      <c r="E1148" t="str">
        <f t="shared" si="327"/>
        <v>162.469408837304+0.0491459172351585i</v>
      </c>
      <c r="F1148" t="str">
        <f t="shared" si="328"/>
        <v>2.42492492226886-2268.43682656841i</v>
      </c>
      <c r="G1148" t="str">
        <f t="shared" si="329"/>
        <v>0.999999998904687-0.000033095511750471i</v>
      </c>
      <c r="H1148" t="str">
        <f t="shared" si="330"/>
        <v>1129.49956475862+9.53965013669006i</v>
      </c>
      <c r="I1148" t="str">
        <f t="shared" si="331"/>
        <v>68.7743026607997-7228.00320908264i</v>
      </c>
      <c r="K1148" t="str">
        <f t="shared" si="332"/>
        <v>0.0106234162765238-0.000129439017496193i</v>
      </c>
      <c r="L1148" t="str">
        <f t="shared" si="333"/>
        <v>0.0000444444444444444-0.87202243754419i</v>
      </c>
      <c r="M1148" t="e">
        <f t="shared" si="334"/>
        <v>#DIV/0!</v>
      </c>
      <c r="N1148">
        <f t="shared" si="335"/>
        <v>90.143615507818978</v>
      </c>
      <c r="O1148">
        <f t="shared" si="336"/>
        <v>52.408689166669063</v>
      </c>
      <c r="P1148" s="3">
        <f t="shared" si="337"/>
        <v>52.408689166669063</v>
      </c>
      <c r="Q1148" s="3">
        <f t="shared" si="338"/>
        <v>-89.856384492181022</v>
      </c>
      <c r="R1148">
        <f t="shared" si="339"/>
        <v>90.143615507818978</v>
      </c>
      <c r="S1148">
        <f t="shared" si="340"/>
        <v>6.5841428687658896E-2</v>
      </c>
      <c r="T1148">
        <f t="shared" si="323"/>
        <v>52.408689166669063</v>
      </c>
    </row>
    <row r="1149" spans="1:20" x14ac:dyDescent="0.25">
      <c r="A1149">
        <f t="shared" si="324"/>
        <v>415.26593414388003</v>
      </c>
      <c r="B1149">
        <f t="shared" si="341"/>
        <v>66.091626116671989</v>
      </c>
      <c r="C1149" t="str">
        <f t="shared" si="325"/>
        <v>1.04595331705469-415.705709079346i</v>
      </c>
      <c r="D1149" t="str">
        <f t="shared" si="326"/>
        <v>3.47812497129921-240.809859373111i</v>
      </c>
      <c r="E1149" t="str">
        <f t="shared" si="327"/>
        <v>162.469407862048+0.0493326980565323i</v>
      </c>
      <c r="F1149" t="str">
        <f t="shared" si="328"/>
        <v>2.42492492224865-2259.84939946155i</v>
      </c>
      <c r="G1149" t="str">
        <f t="shared" si="329"/>
        <v>0.999999998896347-0.0000332212746948456i</v>
      </c>
      <c r="H1149" t="str">
        <f t="shared" si="330"/>
        <v>1129.50023334067+9.57590159915986i</v>
      </c>
      <c r="I1149" t="str">
        <f t="shared" si="331"/>
        <v>68.7743122996126-7200.64454334287i</v>
      </c>
      <c r="K1149" t="str">
        <f t="shared" si="332"/>
        <v>0.0106234042191752-0.000129930737676967i</v>
      </c>
      <c r="L1149" t="str">
        <f t="shared" si="333"/>
        <v>0.0000444444444444444-0.868721296617044i</v>
      </c>
      <c r="M1149" t="e">
        <f t="shared" si="334"/>
        <v>#DIV/0!</v>
      </c>
      <c r="N1149">
        <f t="shared" si="335"/>
        <v>90.144161080453571</v>
      </c>
      <c r="O1149">
        <f t="shared" si="336"/>
        <v>52.375747272145333</v>
      </c>
      <c r="P1149" s="3">
        <f t="shared" si="337"/>
        <v>52.375747272145333</v>
      </c>
      <c r="Q1149" s="3">
        <f t="shared" si="338"/>
        <v>-89.855838919546429</v>
      </c>
      <c r="R1149">
        <f t="shared" si="339"/>
        <v>90.144161080453571</v>
      </c>
      <c r="S1149">
        <f t="shared" si="340"/>
        <v>6.6091626116671992E-2</v>
      </c>
      <c r="T1149">
        <f t="shared" si="323"/>
        <v>52.375747272145333</v>
      </c>
    </row>
    <row r="1150" spans="1:20" x14ac:dyDescent="0.25">
      <c r="A1150">
        <f t="shared" si="324"/>
        <v>416.84394469362684</v>
      </c>
      <c r="B1150">
        <f t="shared" si="341"/>
        <v>66.342774295915348</v>
      </c>
      <c r="C1150" t="str">
        <f t="shared" si="325"/>
        <v>1.04595232739441-414.132090308047i</v>
      </c>
      <c r="D1150" t="str">
        <f t="shared" si="326"/>
        <v>3.47812497108065-239.898248434848i</v>
      </c>
      <c r="E1150" t="str">
        <f t="shared" si="327"/>
        <v>162.469406879371+0.049520188946322i</v>
      </c>
      <c r="F1150" t="str">
        <f t="shared" si="328"/>
        <v>2.42492492222828-2251.29448104698i</v>
      </c>
      <c r="G1150" t="str">
        <f t="shared" si="329"/>
        <v>0.999999998887943-0.0000333475155384058i</v>
      </c>
      <c r="H1150" t="str">
        <f t="shared" si="330"/>
        <v>1129.50090701413+9.61229082624825i</v>
      </c>
      <c r="I1150" t="str">
        <f t="shared" si="331"/>
        <v>68.7743220118143-7173.38946129557i</v>
      </c>
      <c r="K1150" t="str">
        <f t="shared" si="332"/>
        <v>0.0106233920700444-0.00013042432470017i</v>
      </c>
      <c r="L1150" t="str">
        <f t="shared" si="333"/>
        <v>0.0000444444444444444-0.865432652537408i</v>
      </c>
      <c r="M1150" t="e">
        <f t="shared" si="334"/>
        <v>#DIV/0!</v>
      </c>
      <c r="N1150">
        <f t="shared" si="335"/>
        <v>90.144708724361678</v>
      </c>
      <c r="O1150">
        <f t="shared" si="336"/>
        <v>52.34280539233049</v>
      </c>
      <c r="P1150" s="3">
        <f t="shared" si="337"/>
        <v>52.34280539233049</v>
      </c>
      <c r="Q1150" s="3">
        <f t="shared" si="338"/>
        <v>-89.855291275638322</v>
      </c>
      <c r="R1150">
        <f t="shared" si="339"/>
        <v>90.144708724361678</v>
      </c>
      <c r="S1150">
        <f t="shared" si="340"/>
        <v>6.6342774295915341E-2</v>
      </c>
      <c r="T1150">
        <f t="shared" si="323"/>
        <v>52.34280539233049</v>
      </c>
    </row>
    <row r="1151" spans="1:20" x14ac:dyDescent="0.25">
      <c r="A1151">
        <f t="shared" si="324"/>
        <v>418.4279516834626</v>
      </c>
      <c r="B1151">
        <f t="shared" si="341"/>
        <v>66.594876838239827</v>
      </c>
      <c r="C1151" t="str">
        <f t="shared" si="325"/>
        <v>1.04595133020084-412.56442896571i</v>
      </c>
      <c r="D1151" t="str">
        <f t="shared" si="326"/>
        <v>3.47812497086046-238.990088513427i</v>
      </c>
      <c r="E1151" t="str">
        <f t="shared" si="327"/>
        <v>162.469405889216+0.0497083926062529i</v>
      </c>
      <c r="F1151" t="str">
        <f t="shared" si="328"/>
        <v>2.42492492220772-2242.77194825934i</v>
      </c>
      <c r="G1151" t="str">
        <f t="shared" si="329"/>
        <v>0.999999998879475-0.0000334742360971683i</v>
      </c>
      <c r="H1151" t="str">
        <f t="shared" si="330"/>
        <v>1129.50158581775+9.64881834156452i</v>
      </c>
      <c r="I1151" t="str">
        <f t="shared" si="331"/>
        <v>68.7743317979642-7146.23757086714i</v>
      </c>
      <c r="K1151" t="str">
        <f t="shared" si="332"/>
        <v>0.010623379828433-0.000130919785640423i</v>
      </c>
      <c r="L1151" t="str">
        <f t="shared" si="333"/>
        <v>0.0000444444444444444-0.862156457997015i</v>
      </c>
      <c r="M1151" t="e">
        <f t="shared" si="334"/>
        <v>#DIV/0!</v>
      </c>
      <c r="N1151">
        <f t="shared" si="335"/>
        <v>90.145258447392351</v>
      </c>
      <c r="O1151">
        <f t="shared" si="336"/>
        <v>52.309863527336418</v>
      </c>
      <c r="P1151" s="3">
        <f t="shared" si="337"/>
        <v>52.309863527336418</v>
      </c>
      <c r="Q1151" s="3">
        <f t="shared" si="338"/>
        <v>-89.854741552607649</v>
      </c>
      <c r="R1151">
        <f t="shared" si="339"/>
        <v>90.145258447392351</v>
      </c>
      <c r="S1151">
        <f t="shared" si="340"/>
        <v>6.6594876838239822E-2</v>
      </c>
      <c r="T1151">
        <f t="shared" si="323"/>
        <v>52.309863527336418</v>
      </c>
    </row>
    <row r="1152" spans="1:20" x14ac:dyDescent="0.25">
      <c r="A1152">
        <f t="shared" si="324"/>
        <v>420.01797789985977</v>
      </c>
      <c r="B1152">
        <f t="shared" si="341"/>
        <v>66.847937370225139</v>
      </c>
      <c r="C1152" t="str">
        <f t="shared" si="325"/>
        <v>1.0459503254166-411.002702501002i</v>
      </c>
      <c r="D1152" t="str">
        <f t="shared" si="326"/>
        <v>3.47812497063858-238.085366544665i</v>
      </c>
      <c r="E1152" t="str">
        <f t="shared" si="327"/>
        <v>162.469404891527+0.0498973117483357i</v>
      </c>
      <c r="F1152" t="str">
        <f t="shared" si="328"/>
        <v>2.42492492218705-2234.28167849913i</v>
      </c>
      <c r="G1152" t="str">
        <f t="shared" si="329"/>
        <v>0.999999998870943-0.0000336014381940509i</v>
      </c>
      <c r="H1152" t="str">
        <f t="shared" si="330"/>
        <v>1129.50226979062+9.68548467070855i</v>
      </c>
      <c r="I1152" t="str">
        <f t="shared" si="331"/>
        <v>68.7743416586239-7119.18848146867i</v>
      </c>
      <c r="K1152" t="str">
        <f t="shared" si="332"/>
        <v>0.0106233674936372-0.000131417127599005i</v>
      </c>
      <c r="L1152" t="str">
        <f t="shared" si="333"/>
        <v>0.0000444444444444444-0.858892665866724i</v>
      </c>
      <c r="M1152" t="e">
        <f t="shared" si="334"/>
        <v>#DIV/0!</v>
      </c>
      <c r="N1152">
        <f t="shared" si="335"/>
        <v>90.145810257424273</v>
      </c>
      <c r="O1152">
        <f t="shared" si="336"/>
        <v>52.276921677275965</v>
      </c>
      <c r="P1152" s="3">
        <f t="shared" si="337"/>
        <v>52.276921677275965</v>
      </c>
      <c r="Q1152" s="3">
        <f t="shared" si="338"/>
        <v>-89.854189742575727</v>
      </c>
      <c r="R1152">
        <f t="shared" si="339"/>
        <v>90.145810257424273</v>
      </c>
      <c r="S1152">
        <f t="shared" si="340"/>
        <v>6.6847937370225138E-2</v>
      </c>
      <c r="T1152">
        <f t="shared" si="323"/>
        <v>52.276921677275965</v>
      </c>
    </row>
    <row r="1153" spans="1:20" x14ac:dyDescent="0.25">
      <c r="A1153">
        <f t="shared" si="324"/>
        <v>421.61404621587928</v>
      </c>
      <c r="B1153">
        <f t="shared" si="341"/>
        <v>67.101959532232001</v>
      </c>
      <c r="C1153" t="str">
        <f t="shared" si="325"/>
        <v>1.04594931298386-409.446888447963i</v>
      </c>
      <c r="D1153" t="str">
        <f t="shared" si="326"/>
        <v>3.47812497041502-237.184069513832i</v>
      </c>
      <c r="E1153" t="str">
        <f t="shared" si="327"/>
        <v>162.469403886246+0.0500869490949134i</v>
      </c>
      <c r="F1153" t="str">
        <f t="shared" si="328"/>
        <v>2.42492492216621-2225.82354963096i</v>
      </c>
      <c r="G1153" t="str">
        <f t="shared" si="329"/>
        <v>0.999999998862346-0.0000337291236588982i</v>
      </c>
      <c r="H1153" t="str">
        <f t="shared" si="330"/>
        <v>1129.50295897209+9.72229034127913i</v>
      </c>
      <c r="I1153" t="str">
        <f t="shared" si="331"/>
        <v>68.7743515943614-7092.24180398979i</v>
      </c>
      <c r="K1153" t="str">
        <f t="shared" si="332"/>
        <v>0.010623355064948-0.000131916357703962i</v>
      </c>
      <c r="L1153" t="str">
        <f t="shared" si="333"/>
        <v>0.0000444444444444444-0.855641229195777i</v>
      </c>
      <c r="M1153" t="e">
        <f t="shared" si="334"/>
        <v>#DIV/0!</v>
      </c>
      <c r="N1153">
        <f t="shared" si="335"/>
        <v>90.146364162365771</v>
      </c>
      <c r="O1153">
        <f t="shared" si="336"/>
        <v>52.243979842262782</v>
      </c>
      <c r="P1153" s="3">
        <f t="shared" si="337"/>
        <v>52.243979842262782</v>
      </c>
      <c r="Q1153" s="3">
        <f t="shared" si="338"/>
        <v>-89.853635837634229</v>
      </c>
      <c r="R1153">
        <f t="shared" si="339"/>
        <v>90.146364162365771</v>
      </c>
      <c r="S1153">
        <f t="shared" si="340"/>
        <v>6.7101959532231997E-2</v>
      </c>
      <c r="T1153">
        <f t="shared" si="323"/>
        <v>52.243979842262782</v>
      </c>
    </row>
    <row r="1154" spans="1:20" x14ac:dyDescent="0.25">
      <c r="A1154">
        <f t="shared" si="324"/>
        <v>423.21617959149967</v>
      </c>
      <c r="B1154">
        <f t="shared" si="341"/>
        <v>67.356946978454488</v>
      </c>
      <c r="C1154" t="str">
        <f t="shared" si="325"/>
        <v>1.04594829284448-407.89696442568i</v>
      </c>
      <c r="D1154" t="str">
        <f t="shared" si="326"/>
        <v>3.47812497018974-236.286184455467i</v>
      </c>
      <c r="E1154" t="str">
        <f t="shared" si="327"/>
        <v>162.469402873316+0.0502773073787574i</v>
      </c>
      <c r="F1154" t="str">
        <f t="shared" si="328"/>
        <v>2.42492492214519-2217.39743998182i</v>
      </c>
      <c r="G1154" t="str">
        <f t="shared" si="329"/>
        <v>0.999999998853684-0.0000338572943285088i</v>
      </c>
      <c r="H1154" t="str">
        <f t="shared" si="330"/>
        <v>1129.50365340184+9.75923588288089i</v>
      </c>
      <c r="I1154" t="str">
        <f t="shared" si="331"/>
        <v>68.7743616057484-7065.39715079368i</v>
      </c>
      <c r="K1154" t="str">
        <f t="shared" si="332"/>
        <v>0.0106233425416508-0.000132417483110194i</v>
      </c>
      <c r="L1154" t="str">
        <f t="shared" si="333"/>
        <v>0.0000444444444444444-0.852402101211174i</v>
      </c>
      <c r="M1154" t="e">
        <f t="shared" si="334"/>
        <v>#DIV/0!</v>
      </c>
      <c r="N1154">
        <f t="shared" si="335"/>
        <v>90.146920170154971</v>
      </c>
      <c r="O1154">
        <f t="shared" si="336"/>
        <v>52.211038022411302</v>
      </c>
      <c r="P1154" s="3">
        <f t="shared" si="337"/>
        <v>52.211038022411302</v>
      </c>
      <c r="Q1154" s="3">
        <f t="shared" si="338"/>
        <v>-89.853079829845029</v>
      </c>
      <c r="R1154">
        <f t="shared" si="339"/>
        <v>90.146920170154971</v>
      </c>
      <c r="S1154">
        <f t="shared" si="340"/>
        <v>6.7356946978454485E-2</v>
      </c>
      <c r="T1154">
        <f t="shared" si="323"/>
        <v>52.211038022411302</v>
      </c>
    </row>
    <row r="1155" spans="1:20" x14ac:dyDescent="0.25">
      <c r="A1155">
        <f t="shared" si="324"/>
        <v>424.82440107394734</v>
      </c>
      <c r="B1155">
        <f t="shared" si="341"/>
        <v>67.612903376972611</v>
      </c>
      <c r="C1155" t="str">
        <f t="shared" si="325"/>
        <v>1.0459472649398-406.352908137979i</v>
      </c>
      <c r="D1155" t="str">
        <f t="shared" si="326"/>
        <v>3.47812496996276-235.391698453193i</v>
      </c>
      <c r="E1155" t="str">
        <f t="shared" si="327"/>
        <v>162.46940185268+0.0504683893429978i</v>
      </c>
      <c r="F1155" t="str">
        <f t="shared" si="328"/>
        <v>2.42492492212403-2209.00322833929i</v>
      </c>
      <c r="G1155" t="str">
        <f t="shared" si="329"/>
        <v>0.999999998844955-0.0000339859520466605i</v>
      </c>
      <c r="H1155" t="str">
        <f t="shared" si="330"/>
        <v>1129.50435311985+9.79632182713216i</v>
      </c>
      <c r="I1155" t="str">
        <f t="shared" si="331"/>
        <v>68.7743716933605-7038.65413571106i</v>
      </c>
      <c r="K1155" t="str">
        <f t="shared" si="332"/>
        <v>0.0106233299230257-0.000132920510999562i</v>
      </c>
      <c r="L1155" t="str">
        <f t="shared" si="333"/>
        <v>0.0000444444444444444-0.849175235316973i</v>
      </c>
      <c r="M1155" t="e">
        <f t="shared" si="334"/>
        <v>#DIV/0!</v>
      </c>
      <c r="N1155">
        <f t="shared" si="335"/>
        <v>90.147478288759928</v>
      </c>
      <c r="O1155">
        <f t="shared" si="336"/>
        <v>52.178096217837009</v>
      </c>
      <c r="P1155" s="3">
        <f t="shared" si="337"/>
        <v>52.178096217837009</v>
      </c>
      <c r="Q1155" s="3">
        <f t="shared" si="338"/>
        <v>-89.852521711240072</v>
      </c>
      <c r="R1155">
        <f t="shared" si="339"/>
        <v>90.147478288759928</v>
      </c>
      <c r="S1155">
        <f t="shared" si="340"/>
        <v>6.7612903376972608E-2</v>
      </c>
      <c r="T1155">
        <f t="shared" si="323"/>
        <v>52.178096217837009</v>
      </c>
    </row>
    <row r="1156" spans="1:20" x14ac:dyDescent="0.25">
      <c r="A1156">
        <f t="shared" si="324"/>
        <v>426.43873379802835</v>
      </c>
      <c r="B1156">
        <f t="shared" si="341"/>
        <v>67.869832409805113</v>
      </c>
      <c r="C1156" t="str">
        <f t="shared" si="325"/>
        <v>1.0459462292108-404.814697373085i</v>
      </c>
      <c r="D1156" t="str">
        <f t="shared" si="326"/>
        <v>3.47812496973403-234.500598639527i</v>
      </c>
      <c r="E1156" t="str">
        <f t="shared" si="327"/>
        <v>162.469400824278+0.0506601977412979i</v>
      </c>
      <c r="F1156" t="str">
        <f t="shared" si="328"/>
        <v>2.4249249221027-2200.64079394981i</v>
      </c>
      <c r="G1156" t="str">
        <f t="shared" si="329"/>
        <v>0.99999999883616-0.0000341150986641378i</v>
      </c>
      <c r="H1156" t="str">
        <f t="shared" si="330"/>
        <v>1129.50505816638+9.83354870767264i</v>
      </c>
      <c r="I1156" t="str">
        <f t="shared" si="331"/>
        <v>68.7743818577769-7012.01237403459i</v>
      </c>
      <c r="K1156" t="str">
        <f t="shared" si="332"/>
        <v>0.0106233172083473-0.000133425448580986i</v>
      </c>
      <c r="L1156" t="str">
        <f t="shared" si="333"/>
        <v>0.0000444444444444444-0.845960585093619i</v>
      </c>
      <c r="M1156" t="e">
        <f t="shared" si="334"/>
        <v>#DIV/0!</v>
      </c>
      <c r="N1156">
        <f t="shared" si="335"/>
        <v>90.148038526178723</v>
      </c>
      <c r="O1156">
        <f t="shared" si="336"/>
        <v>52.145154428656042</v>
      </c>
      <c r="P1156" s="3">
        <f t="shared" si="337"/>
        <v>52.145154428656042</v>
      </c>
      <c r="Q1156" s="3">
        <f t="shared" si="338"/>
        <v>-89.851961473821277</v>
      </c>
      <c r="R1156">
        <f t="shared" si="339"/>
        <v>90.148038526178723</v>
      </c>
      <c r="S1156">
        <f t="shared" si="340"/>
        <v>6.7869832409805111E-2</v>
      </c>
      <c r="T1156">
        <f t="shared" si="323"/>
        <v>52.145154428656042</v>
      </c>
    </row>
    <row r="1157" spans="1:20" x14ac:dyDescent="0.25">
      <c r="A1157">
        <f t="shared" si="324"/>
        <v>428.05920098646089</v>
      </c>
      <c r="B1157">
        <f t="shared" si="341"/>
        <v>68.127737772962377</v>
      </c>
      <c r="C1157" t="str">
        <f t="shared" si="325"/>
        <v>1.0459451855977-403.282310003314i</v>
      </c>
      <c r="D1157" t="str">
        <f t="shared" si="326"/>
        <v>3.47812496950356-233.6128721957i</v>
      </c>
      <c r="E1157" t="str">
        <f t="shared" si="327"/>
        <v>162.46939978805+0.0508527353377843i</v>
      </c>
      <c r="F1157" t="str">
        <f t="shared" si="328"/>
        <v>2.42492492208121-2192.31001651696i</v>
      </c>
      <c r="G1157" t="str">
        <f t="shared" si="329"/>
        <v>0.999999998827298-0.000034244736038758i</v>
      </c>
      <c r="H1157" t="str">
        <f t="shared" si="330"/>
        <v>1129.50576858203+9.8709170601718i</v>
      </c>
      <c r="I1157" t="str">
        <f t="shared" si="331"/>
        <v>68.7743920995864-6985.47148251377i</v>
      </c>
      <c r="K1157" t="str">
        <f t="shared" si="332"/>
        <v>0.0106233043968846-0.00013393230309055i</v>
      </c>
      <c r="L1157" t="str">
        <f t="shared" si="333"/>
        <v>0.0000444444444444444-0.842758104297286i</v>
      </c>
      <c r="M1157" t="e">
        <f t="shared" si="334"/>
        <v>#DIV/0!</v>
      </c>
      <c r="N1157">
        <f t="shared" si="335"/>
        <v>90.148600890439511</v>
      </c>
      <c r="O1157">
        <f t="shared" si="336"/>
        <v>52.112212654985449</v>
      </c>
      <c r="P1157" s="3">
        <f t="shared" si="337"/>
        <v>52.112212654985449</v>
      </c>
      <c r="Q1157" s="3">
        <f t="shared" si="338"/>
        <v>-89.851399109560489</v>
      </c>
      <c r="R1157">
        <f t="shared" si="339"/>
        <v>90.148600890439511</v>
      </c>
      <c r="S1157">
        <f t="shared" si="340"/>
        <v>6.8127737772962382E-2</v>
      </c>
      <c r="T1157">
        <f t="shared" si="323"/>
        <v>52.112212654985449</v>
      </c>
    </row>
    <row r="1158" spans="1:20" x14ac:dyDescent="0.25">
      <c r="A1158">
        <f t="shared" si="324"/>
        <v>429.68582595020951</v>
      </c>
      <c r="B1158">
        <f t="shared" si="341"/>
        <v>68.38662317649964</v>
      </c>
      <c r="C1158" t="str">
        <f t="shared" si="325"/>
        <v>1.04594413404088-401.755723984767i</v>
      </c>
      <c r="D1158" t="str">
        <f t="shared" si="326"/>
        <v>3.47812496927135-232.72850635147i</v>
      </c>
      <c r="E1158" t="str">
        <f t="shared" si="327"/>
        <v>162.469398743938+0.0510460049071546i</v>
      </c>
      <c r="F1158" t="str">
        <f t="shared" si="328"/>
        <v>2.42492492205957-2184.01077619971i</v>
      </c>
      <c r="G1158" t="str">
        <f t="shared" si="329"/>
        <v>0.999999998818369-0.0000343748660353984i</v>
      </c>
      <c r="H1158" t="str">
        <f t="shared" si="330"/>
        <v>1129.50648440767+9.90842742233441i</v>
      </c>
      <c r="I1158" t="str">
        <f t="shared" si="331"/>
        <v>68.7744024193723-6959.03107934885i</v>
      </c>
      <c r="K1158" t="str">
        <f t="shared" si="332"/>
        <v>0.0106232914879013-0.000134441081791588i</v>
      </c>
      <c r="L1158" t="str">
        <f t="shared" si="333"/>
        <v>0.0000444444444444444-0.839567746859222i</v>
      </c>
      <c r="M1158" t="e">
        <f t="shared" si="334"/>
        <v>#DIV/0!</v>
      </c>
      <c r="N1158">
        <f t="shared" si="335"/>
        <v>90.149165389600796</v>
      </c>
      <c r="O1158">
        <f t="shared" si="336"/>
        <v>52.07927089694347</v>
      </c>
      <c r="P1158" s="3">
        <f t="shared" si="337"/>
        <v>52.07927089694347</v>
      </c>
      <c r="Q1158" s="3">
        <f t="shared" si="338"/>
        <v>-89.850834610399204</v>
      </c>
      <c r="R1158">
        <f t="shared" si="339"/>
        <v>90.149165389600796</v>
      </c>
      <c r="S1158">
        <f t="shared" si="340"/>
        <v>6.8386623176499642E-2</v>
      </c>
      <c r="T1158">
        <f t="shared" si="323"/>
        <v>52.07927089694347</v>
      </c>
    </row>
    <row r="1159" spans="1:20" x14ac:dyDescent="0.25">
      <c r="A1159">
        <f t="shared" si="324"/>
        <v>431.31863208882027</v>
      </c>
      <c r="B1159">
        <f t="shared" si="341"/>
        <v>68.646492344570333</v>
      </c>
      <c r="C1159" t="str">
        <f t="shared" si="325"/>
        <v>1.04594307447955-400.234917356978i</v>
      </c>
      <c r="D1159" t="str">
        <f t="shared" si="326"/>
        <v>3.47812496903738-231.847488384936i</v>
      </c>
      <c r="E1159" t="str">
        <f t="shared" si="327"/>
        <v>162.469397691882+0.0512400092346668i</v>
      </c>
      <c r="F1159" t="str">
        <f t="shared" si="328"/>
        <v>2.42492492203774-2175.74295361071i</v>
      </c>
      <c r="G1159" t="str">
        <f t="shared" si="329"/>
        <v>0.999999998809371-0.0000345054905260224i</v>
      </c>
      <c r="H1159" t="str">
        <f t="shared" si="330"/>
        <v>1129.50720568453+9.9460803339117i</v>
      </c>
      <c r="I1159" t="str">
        <f t="shared" si="331"/>
        <v>68.7744128177345-6932.690784186i</v>
      </c>
      <c r="K1159" t="str">
        <f t="shared" si="332"/>
        <v>0.010623278480655-0.000134951791974804i</v>
      </c>
      <c r="L1159" t="str">
        <f t="shared" si="333"/>
        <v>0.0000444444444444444-0.836389466885058i</v>
      </c>
      <c r="M1159" t="e">
        <f t="shared" si="334"/>
        <v>#DIV/0!</v>
      </c>
      <c r="N1159">
        <f t="shared" si="335"/>
        <v>90.149732031751284</v>
      </c>
      <c r="O1159">
        <f t="shared" si="336"/>
        <v>52.04632915464876</v>
      </c>
      <c r="P1159" s="3">
        <f t="shared" si="337"/>
        <v>52.04632915464876</v>
      </c>
      <c r="Q1159" s="3">
        <f t="shared" si="338"/>
        <v>-89.850267968248716</v>
      </c>
      <c r="R1159">
        <f t="shared" si="339"/>
        <v>90.149732031751284</v>
      </c>
      <c r="S1159">
        <f t="shared" si="340"/>
        <v>6.8646492344570334E-2</v>
      </c>
      <c r="T1159">
        <f t="shared" si="323"/>
        <v>52.04632915464876</v>
      </c>
    </row>
    <row r="1160" spans="1:20" x14ac:dyDescent="0.25">
      <c r="A1160">
        <f t="shared" si="324"/>
        <v>432.95764289075777</v>
      </c>
      <c r="B1160">
        <f t="shared" si="341"/>
        <v>68.907349015479696</v>
      </c>
      <c r="C1160" t="str">
        <f t="shared" si="325"/>
        <v>1.04594200685308-398.71986824264i</v>
      </c>
      <c r="D1160" t="str">
        <f t="shared" si="326"/>
        <v>3.47812496880161-230.969805622359i</v>
      </c>
      <c r="E1160" t="str">
        <f t="shared" si="327"/>
        <v>162.469396631821+0.0514347511162296i</v>
      </c>
      <c r="F1160" t="str">
        <f t="shared" si="328"/>
        <v>2.42492492201577-2167.50642981453i</v>
      </c>
      <c r="G1160" t="str">
        <f t="shared" si="329"/>
        <v>0.999999998800305-0.0000346366113897072i</v>
      </c>
      <c r="H1160" t="str">
        <f t="shared" si="330"/>
        <v>1129.50793245409+9.98387633670534i</v>
      </c>
      <c r="I1160" t="str">
        <f t="shared" si="331"/>
        <v>68.7744232952647-6906.45021811096i</v>
      </c>
      <c r="K1160" t="str">
        <f t="shared" si="332"/>
        <v>0.0106232653743983-0.000135464440958357i</v>
      </c>
      <c r="L1160" t="str">
        <f t="shared" si="333"/>
        <v>0.0000444444444444444-0.833223218654172i</v>
      </c>
      <c r="M1160" t="e">
        <f t="shared" si="334"/>
        <v>#DIV/0!</v>
      </c>
      <c r="N1160">
        <f t="shared" si="335"/>
        <v>90.150300825010277</v>
      </c>
      <c r="O1160">
        <f t="shared" si="336"/>
        <v>52.01338742822135</v>
      </c>
      <c r="P1160" s="3">
        <f t="shared" si="337"/>
        <v>52.01338742822135</v>
      </c>
      <c r="Q1160" s="3">
        <f t="shared" si="338"/>
        <v>-89.849699174989723</v>
      </c>
      <c r="R1160">
        <f t="shared" si="339"/>
        <v>90.150300825010277</v>
      </c>
      <c r="S1160">
        <f t="shared" si="340"/>
        <v>6.8907349015479694E-2</v>
      </c>
      <c r="T1160">
        <f t="shared" si="323"/>
        <v>52.01338742822135</v>
      </c>
    </row>
    <row r="1161" spans="1:20" x14ac:dyDescent="0.25">
      <c r="A1161">
        <f t="shared" si="324"/>
        <v>434.60288193374265</v>
      </c>
      <c r="B1161">
        <f t="shared" si="341"/>
        <v>69.16919694173852</v>
      </c>
      <c r="C1161" t="str">
        <f t="shared" si="325"/>
        <v>1.04594093109987-397.210554847254i</v>
      </c>
      <c r="D1161" t="str">
        <f t="shared" si="326"/>
        <v>3.47812496856405-230.095445437978i</v>
      </c>
      <c r="E1161" t="str">
        <f t="shared" si="327"/>
        <v>162.469395563694+0.0516302333583983i</v>
      </c>
      <c r="F1161" t="str">
        <f t="shared" si="328"/>
        <v>2.42492492199361-2159.30108632604i</v>
      </c>
      <c r="G1161" t="str">
        <f t="shared" si="329"/>
        <v>0.99999999879117-0.0000347682305126705i</v>
      </c>
      <c r="H1161" t="str">
        <f t="shared" si="330"/>
        <v>1129.50866475821+10.0218159745788i</v>
      </c>
      <c r="I1161" t="str">
        <f t="shared" si="331"/>
        <v>68.7744338525708-6880.30900364467i</v>
      </c>
      <c r="K1161" t="str">
        <f t="shared" si="332"/>
        <v>0.0106232521683776-0.000135979036087976i</v>
      </c>
      <c r="L1161" t="str">
        <f t="shared" si="333"/>
        <v>0.0000444444444444444-0.830068956619023i</v>
      </c>
      <c r="M1161" t="e">
        <f t="shared" si="334"/>
        <v>#DIV/0!</v>
      </c>
      <c r="N1161">
        <f t="shared" si="335"/>
        <v>90.150871777527584</v>
      </c>
      <c r="O1161">
        <f t="shared" si="336"/>
        <v>51.980445717781819</v>
      </c>
      <c r="P1161" s="3">
        <f t="shared" si="337"/>
        <v>51.980445717781819</v>
      </c>
      <c r="Q1161" s="3">
        <f t="shared" si="338"/>
        <v>-89.849128222472416</v>
      </c>
      <c r="R1161">
        <f t="shared" si="339"/>
        <v>90.150871777527584</v>
      </c>
      <c r="S1161">
        <f t="shared" si="340"/>
        <v>6.9169196941738523E-2</v>
      </c>
      <c r="T1161">
        <f t="shared" si="323"/>
        <v>51.980445717781819</v>
      </c>
    </row>
    <row r="1162" spans="1:20" x14ac:dyDescent="0.25">
      <c r="A1162">
        <f t="shared" si="324"/>
        <v>436.25437288509085</v>
      </c>
      <c r="B1162">
        <f t="shared" si="341"/>
        <v>69.432039890117125</v>
      </c>
      <c r="C1162" t="str">
        <f t="shared" si="325"/>
        <v>1.04593984715824-395.70695545884i</v>
      </c>
      <c r="D1162" t="str">
        <f t="shared" si="326"/>
        <v>3.47812496832469-229.224395253828i</v>
      </c>
      <c r="E1162" t="str">
        <f t="shared" si="327"/>
        <v>162.46939448744+0.0518264587784695i</v>
      </c>
      <c r="F1162" t="str">
        <f t="shared" si="328"/>
        <v>2.42492492197129-2151.1268051086i</v>
      </c>
      <c r="G1162" t="str">
        <f t="shared" si="329"/>
        <v>0.999999998781966-0.0000349003497882975i</v>
      </c>
      <c r="H1162" t="str">
        <f t="shared" si="330"/>
        <v>1129.50940263904+10.0598997934626i</v>
      </c>
      <c r="I1162" t="str">
        <f t="shared" si="331"/>
        <v>68.774444490258-6854.26676473697i</v>
      </c>
      <c r="K1162" t="str">
        <f t="shared" si="332"/>
        <v>0.0106232388618338-0.00013649558473705i</v>
      </c>
      <c r="L1162" t="str">
        <f t="shared" si="333"/>
        <v>0.0000444444444444444-0.826926635404484i</v>
      </c>
      <c r="M1162" t="e">
        <f t="shared" si="334"/>
        <v>#DIV/0!</v>
      </c>
      <c r="N1162">
        <f t="shared" si="335"/>
        <v>90.151444897483756</v>
      </c>
      <c r="O1162">
        <f t="shared" si="336"/>
        <v>51.947504023451863</v>
      </c>
      <c r="P1162" s="3">
        <f t="shared" si="337"/>
        <v>51.947504023451863</v>
      </c>
      <c r="Q1162" s="3">
        <f t="shared" si="338"/>
        <v>-89.848555102516244</v>
      </c>
      <c r="R1162">
        <f t="shared" si="339"/>
        <v>90.151444897483756</v>
      </c>
      <c r="S1162">
        <f t="shared" si="340"/>
        <v>6.943203989011712E-2</v>
      </c>
      <c r="T1162">
        <f t="shared" si="323"/>
        <v>51.947504023451863</v>
      </c>
    </row>
    <row r="1163" spans="1:20" x14ac:dyDescent="0.25">
      <c r="A1163">
        <f t="shared" si="324"/>
        <v>437.91213950205423</v>
      </c>
      <c r="B1163">
        <f t="shared" si="341"/>
        <v>69.695881641699572</v>
      </c>
      <c r="C1163" t="str">
        <f t="shared" si="325"/>
        <v>1.04593875496579-394.209048447615i</v>
      </c>
      <c r="D1163" t="str">
        <f t="shared" si="326"/>
        <v>3.4781249680835-228.356642539561i</v>
      </c>
      <c r="E1163" t="str">
        <f t="shared" si="327"/>
        <v>162.469393402997+0.0520234302044534i</v>
      </c>
      <c r="F1163" t="str">
        <f t="shared" si="328"/>
        <v>2.42492492194878-2142.98346857245i</v>
      </c>
      <c r="G1163" t="str">
        <f t="shared" si="329"/>
        <v>0.999999998772691-0.000035032971117168i</v>
      </c>
      <c r="H1163" t="str">
        <f t="shared" si="330"/>
        <v>1129.51014613905+10.0981283413634i</v>
      </c>
      <c r="I1163" t="str">
        <f t="shared" si="331"/>
        <v>68.7744552089387-6828.32312676158i</v>
      </c>
      <c r="K1163" t="str">
        <f t="shared" si="332"/>
        <v>0.010623225454002-0.000137014094306738i</v>
      </c>
      <c r="L1163" t="str">
        <f t="shared" si="333"/>
        <v>0.0000444444444444444-0.823796209807218i</v>
      </c>
      <c r="M1163" t="e">
        <f t="shared" si="334"/>
        <v>#DIV/0!</v>
      </c>
      <c r="N1163">
        <f t="shared" si="335"/>
        <v>90.152020193090095</v>
      </c>
      <c r="O1163">
        <f t="shared" si="336"/>
        <v>51.914562345354092</v>
      </c>
      <c r="P1163" s="3">
        <f t="shared" si="337"/>
        <v>51.914562345354092</v>
      </c>
      <c r="Q1163" s="3">
        <f t="shared" si="338"/>
        <v>-89.847979806909905</v>
      </c>
      <c r="R1163">
        <f t="shared" si="339"/>
        <v>90.152020193090095</v>
      </c>
      <c r="S1163">
        <f t="shared" si="340"/>
        <v>6.969588164169957E-2</v>
      </c>
      <c r="T1163">
        <f t="shared" si="323"/>
        <v>51.914562345354092</v>
      </c>
    </row>
    <row r="1164" spans="1:20" x14ac:dyDescent="0.25">
      <c r="A1164">
        <f t="shared" si="324"/>
        <v>439.57620563216204</v>
      </c>
      <c r="B1164">
        <f t="shared" si="341"/>
        <v>69.960725991938034</v>
      </c>
      <c r="C1164" t="str">
        <f t="shared" si="325"/>
        <v>1.04593765445975-392.716812265683i</v>
      </c>
      <c r="D1164" t="str">
        <f t="shared" si="326"/>
        <v>3.47812496784048-227.492174812261i</v>
      </c>
      <c r="E1164" t="str">
        <f t="shared" si="327"/>
        <v>162.469392310305+0.0522211504751702i</v>
      </c>
      <c r="F1164" t="str">
        <f t="shared" si="328"/>
        <v>2.42492492192614-2134.87095957293i</v>
      </c>
      <c r="G1164" t="str">
        <f t="shared" si="329"/>
        <v>0.999999998763346-0.0000351660964070847i</v>
      </c>
      <c r="H1164" t="str">
        <f t="shared" si="330"/>
        <v>1129.51089530103+10.1365021683718i</v>
      </c>
      <c r="I1164" t="str">
        <f t="shared" si="331"/>
        <v>68.7744660092298-6802.47771651047i</v>
      </c>
      <c r="K1164" t="str">
        <f t="shared" si="332"/>
        <v>0.0106232119441114-0.00013753457222607i</v>
      </c>
      <c r="L1164" t="str">
        <f t="shared" si="333"/>
        <v>0.0000444444444444444-0.820677634794996i</v>
      </c>
      <c r="M1164" t="e">
        <f t="shared" si="334"/>
        <v>#DIV/0!</v>
      </c>
      <c r="N1164">
        <f t="shared" si="335"/>
        <v>90.152597672588826</v>
      </c>
      <c r="O1164">
        <f t="shared" si="336"/>
        <v>51.881620683612027</v>
      </c>
      <c r="P1164" s="3">
        <f t="shared" si="337"/>
        <v>51.881620683612027</v>
      </c>
      <c r="Q1164" s="3">
        <f t="shared" si="338"/>
        <v>-89.847402327411174</v>
      </c>
      <c r="R1164">
        <f t="shared" si="339"/>
        <v>90.152597672588826</v>
      </c>
      <c r="S1164">
        <f t="shared" si="340"/>
        <v>6.9960725991938033E-2</v>
      </c>
      <c r="T1164">
        <f t="shared" si="323"/>
        <v>51.881620683612027</v>
      </c>
    </row>
    <row r="1165" spans="1:20" x14ac:dyDescent="0.25">
      <c r="A1165">
        <f t="shared" si="324"/>
        <v>441.24659521356421</v>
      </c>
      <c r="B1165">
        <f t="shared" si="341"/>
        <v>70.226576750707395</v>
      </c>
      <c r="C1165" t="str">
        <f t="shared" si="325"/>
        <v>1.04593654557686-391.230225446712i</v>
      </c>
      <c r="D1165" t="str">
        <f t="shared" si="326"/>
        <v>3.47812496759559-226.63097963627i</v>
      </c>
      <c r="E1165" t="str">
        <f t="shared" si="327"/>
        <v>162.469391209297+0.0524196224402847i</v>
      </c>
      <c r="F1165" t="str">
        <f t="shared" si="328"/>
        <v>2.42492492190332-2126.7891614089i</v>
      </c>
      <c r="G1165" t="str">
        <f t="shared" si="329"/>
        <v>0.999999998753929-0.0000352997275730991i</v>
      </c>
      <c r="H1165" t="str">
        <f t="shared" si="330"/>
        <v>1129.51165016812+10.1750218266698i</v>
      </c>
      <c r="I1165" t="str">
        <f t="shared" si="331"/>
        <v>68.7744768917522-6776.73016218897i</v>
      </c>
      <c r="K1165" t="str">
        <f t="shared" si="332"/>
        <v>0.0106231983313854-0.000138057025952047i</v>
      </c>
      <c r="L1165" t="str">
        <f t="shared" si="333"/>
        <v>0.0000444444444444444-0.817570865506071i</v>
      </c>
      <c r="M1165" t="e">
        <f t="shared" si="334"/>
        <v>#DIV/0!</v>
      </c>
      <c r="N1165">
        <f t="shared" si="335"/>
        <v>90.153177344253223</v>
      </c>
      <c r="O1165">
        <f t="shared" si="336"/>
        <v>51.848679038349886</v>
      </c>
      <c r="P1165" s="3">
        <f t="shared" si="337"/>
        <v>51.848679038349886</v>
      </c>
      <c r="Q1165" s="3">
        <f t="shared" si="338"/>
        <v>-89.846822655746777</v>
      </c>
      <c r="R1165">
        <f t="shared" si="339"/>
        <v>90.153177344253223</v>
      </c>
      <c r="S1165">
        <f t="shared" si="340"/>
        <v>7.0226576750707398E-2</v>
      </c>
      <c r="T1165">
        <f t="shared" si="323"/>
        <v>51.848679038349886</v>
      </c>
    </row>
    <row r="1166" spans="1:20" x14ac:dyDescent="0.25">
      <c r="A1166">
        <f t="shared" si="324"/>
        <v>442.9233322753758</v>
      </c>
      <c r="B1166">
        <f t="shared" si="341"/>
        <v>70.493437742360086</v>
      </c>
      <c r="C1166" t="str">
        <f t="shared" si="325"/>
        <v>1.04593542825342-389.749266605662i</v>
      </c>
      <c r="D1166" t="str">
        <f t="shared" si="326"/>
        <v>3.47812496734886-225.773044623007i</v>
      </c>
      <c r="E1166" t="str">
        <f t="shared" si="327"/>
        <v>162.469390099913+0.0526188489603056i</v>
      </c>
      <c r="F1166" t="str">
        <f t="shared" si="328"/>
        <v>2.42492492188029-2118.73795782097i</v>
      </c>
      <c r="G1166" t="str">
        <f t="shared" si="329"/>
        <v>0.999999998744441-0.0000354338665375408i</v>
      </c>
      <c r="H1166" t="str">
        <f t="shared" si="330"/>
        <v>1129.51241078376+10.2136878705394i</v>
      </c>
      <c r="I1166" t="str">
        <f t="shared" si="331"/>
        <v>68.7744878571326-6751.08009340981i</v>
      </c>
      <c r="K1166" t="str">
        <f t="shared" si="332"/>
        <v>0.0106231846150416-0.000138581462969749i</v>
      </c>
      <c r="L1166" t="str">
        <f t="shared" si="333"/>
        <v>0.0000444444444444444-0.814475857248528i</v>
      </c>
      <c r="M1166" t="e">
        <f t="shared" si="334"/>
        <v>#DIV/0!</v>
      </c>
      <c r="N1166">
        <f t="shared" si="335"/>
        <v>90.153759216387755</v>
      </c>
      <c r="O1166">
        <f t="shared" si="336"/>
        <v>51.815737409693334</v>
      </c>
      <c r="P1166" s="3">
        <f t="shared" si="337"/>
        <v>51.815737409693334</v>
      </c>
      <c r="Q1166" s="3">
        <f t="shared" si="338"/>
        <v>-89.846240783612245</v>
      </c>
      <c r="R1166">
        <f t="shared" si="339"/>
        <v>90.153759216387755</v>
      </c>
      <c r="S1166">
        <f t="shared" si="340"/>
        <v>7.0493437742360082E-2</v>
      </c>
      <c r="T1166">
        <f t="shared" si="323"/>
        <v>51.815737409693334</v>
      </c>
    </row>
    <row r="1167" spans="1:20" x14ac:dyDescent="0.25">
      <c r="A1167">
        <f t="shared" si="324"/>
        <v>444.60644093802227</v>
      </c>
      <c r="B1167">
        <f t="shared" si="341"/>
        <v>70.76131280578106</v>
      </c>
      <c r="C1167" t="str">
        <f t="shared" si="325"/>
        <v>1.0459343024252-388.273914438442i</v>
      </c>
      <c r="D1167" t="str">
        <f t="shared" si="326"/>
        <v>3.47812496710024-224.918357430789i</v>
      </c>
      <c r="E1167" t="str">
        <f t="shared" si="327"/>
        <v>162.469388982089+0.0528188329066697i</v>
      </c>
      <c r="F1167" t="str">
        <f t="shared" si="328"/>
        <v>2.42492492185709-2110.71723298988i</v>
      </c>
      <c r="G1167" t="str">
        <f t="shared" si="329"/>
        <v>0.999999998734881-0.0000355685152300434i</v>
      </c>
      <c r="H1167" t="str">
        <f t="shared" si="330"/>
        <v>1129.51317719171+10.2525008563697i</v>
      </c>
      <c r="I1167" t="str">
        <f t="shared" si="331"/>
        <v>68.7744989059993-6725.52714118807i</v>
      </c>
      <c r="K1167" t="str">
        <f t="shared" si="332"/>
        <v>0.0106231707942916-0.000139107890792435i</v>
      </c>
      <c r="L1167" t="str">
        <f t="shared" si="333"/>
        <v>0.0000444444444444444-0.811392565499627i</v>
      </c>
      <c r="M1167" t="e">
        <f t="shared" si="334"/>
        <v>#DIV/0!</v>
      </c>
      <c r="N1167">
        <f t="shared" si="335"/>
        <v>90.15434329732804</v>
      </c>
      <c r="O1167">
        <f t="shared" si="336"/>
        <v>51.782795797768742</v>
      </c>
      <c r="P1167" s="3">
        <f t="shared" si="337"/>
        <v>51.782795797768742</v>
      </c>
      <c r="Q1167" s="3">
        <f t="shared" si="338"/>
        <v>-89.84565670267196</v>
      </c>
      <c r="R1167">
        <f t="shared" si="339"/>
        <v>90.15434329732804</v>
      </c>
      <c r="S1167">
        <f t="shared" si="340"/>
        <v>7.076131280578106E-2</v>
      </c>
      <c r="T1167">
        <f t="shared" si="323"/>
        <v>51.782795797768742</v>
      </c>
    </row>
    <row r="1168" spans="1:20" x14ac:dyDescent="0.25">
      <c r="A1168">
        <f t="shared" si="324"/>
        <v>446.29594541358676</v>
      </c>
      <c r="B1168">
        <f t="shared" si="341"/>
        <v>71.030205794443035</v>
      </c>
      <c r="C1168" t="str">
        <f t="shared" si="325"/>
        <v>1.0459331680274-386.804147721596i</v>
      </c>
      <c r="D1168" t="str">
        <f t="shared" si="326"/>
        <v>3.47812496684971-224.066905764652i</v>
      </c>
      <c r="E1168" t="str">
        <f t="shared" si="327"/>
        <v>162.469387855759+0.0530195771618168i</v>
      </c>
      <c r="F1168" t="str">
        <f t="shared" si="328"/>
        <v>2.42492492183375-2102.7268715348i</v>
      </c>
      <c r="G1168" t="str">
        <f t="shared" si="329"/>
        <v>0.999999998725247-0.0000357036755875735i</v>
      </c>
      <c r="H1168" t="str">
        <f t="shared" si="330"/>
        <v>1129.51394943613+10.2914613426666i</v>
      </c>
      <c r="I1168" t="str">
        <f t="shared" si="331"/>
        <v>68.774510038992-6700.07093793622i</v>
      </c>
      <c r="K1168" t="str">
        <f t="shared" si="332"/>
        <v>0.0106231568683407-0.00013963631696165i</v>
      </c>
      <c r="L1168" t="str">
        <f t="shared" si="333"/>
        <v>0.0000444444444444444-0.80832094590519i</v>
      </c>
      <c r="M1168" t="e">
        <f t="shared" si="334"/>
        <v>#DIV/0!</v>
      </c>
      <c r="N1168">
        <f t="shared" si="335"/>
        <v>90.154929595441175</v>
      </c>
      <c r="O1168">
        <f t="shared" si="336"/>
        <v>51.749854202703034</v>
      </c>
      <c r="P1168" s="3">
        <f t="shared" si="337"/>
        <v>51.749854202703034</v>
      </c>
      <c r="Q1168" s="3">
        <f t="shared" si="338"/>
        <v>-89.845070404558825</v>
      </c>
      <c r="R1168">
        <f t="shared" si="339"/>
        <v>90.154929595441175</v>
      </c>
      <c r="S1168">
        <f t="shared" si="340"/>
        <v>7.1030205794443038E-2</v>
      </c>
      <c r="T1168">
        <f t="shared" si="323"/>
        <v>51.749854202703034</v>
      </c>
    </row>
    <row r="1169" spans="1:20" x14ac:dyDescent="0.25">
      <c r="A1169">
        <f t="shared" si="324"/>
        <v>447.99187000615842</v>
      </c>
      <c r="B1169">
        <f t="shared" si="341"/>
        <v>71.300120576461921</v>
      </c>
      <c r="C1169" t="str">
        <f t="shared" si="325"/>
        <v>1.04593202499492-385.339945312052i</v>
      </c>
      <c r="D1169" t="str">
        <f t="shared" si="326"/>
        <v>3.47812496659729-223.21867737618i</v>
      </c>
      <c r="E1169" t="str">
        <f t="shared" si="327"/>
        <v>162.46938672086+0.0532210846191039i</v>
      </c>
      <c r="F1169" t="str">
        <f t="shared" si="328"/>
        <v>2.42492492181022-2094.7667585117i</v>
      </c>
      <c r="G1169" t="str">
        <f t="shared" si="329"/>
        <v>0.999999998715541-0.0000358393495544585i</v>
      </c>
      <c r="H1169" t="str">
        <f t="shared" si="330"/>
        <v>1129.51472756143+10.3305698900584i</v>
      </c>
      <c r="I1169" t="str">
        <f t="shared" si="331"/>
        <v>68.7745212567468-6674.71111745806i</v>
      </c>
      <c r="K1169" t="str">
        <f t="shared" si="332"/>
        <v>0.0106231428363887-0.000140166749047326i</v>
      </c>
      <c r="L1169" t="str">
        <f t="shared" si="333"/>
        <v>0.0000444444444444444-0.805260954278929i</v>
      </c>
      <c r="M1169" t="e">
        <f t="shared" si="334"/>
        <v>#DIV/0!</v>
      </c>
      <c r="N1169">
        <f t="shared" si="335"/>
        <v>90.155518119125716</v>
      </c>
      <c r="O1169">
        <f t="shared" si="336"/>
        <v>51.716912624624882</v>
      </c>
      <c r="P1169" s="3">
        <f t="shared" si="337"/>
        <v>51.716912624624882</v>
      </c>
      <c r="Q1169" s="3">
        <f t="shared" si="338"/>
        <v>-89.844481880874284</v>
      </c>
      <c r="R1169">
        <f t="shared" si="339"/>
        <v>90.155518119125716</v>
      </c>
      <c r="S1169">
        <f t="shared" si="340"/>
        <v>7.1300120576461928E-2</v>
      </c>
      <c r="T1169">
        <f t="shared" si="323"/>
        <v>51.716912624624882</v>
      </c>
    </row>
    <row r="1170" spans="1:20" x14ac:dyDescent="0.25">
      <c r="A1170">
        <f t="shared" si="324"/>
        <v>449.69423911218183</v>
      </c>
      <c r="B1170">
        <f t="shared" si="341"/>
        <v>71.571061034652473</v>
      </c>
      <c r="C1170" t="str">
        <f t="shared" si="325"/>
        <v>1.04593087326201-383.881286146754i</v>
      </c>
      <c r="D1170" t="str">
        <f t="shared" si="326"/>
        <v>3.47812496634296-222.373660063322i</v>
      </c>
      <c r="E1170" t="str">
        <f t="shared" si="327"/>
        <v>162.469385577327+0.0534233581830028i</v>
      </c>
      <c r="F1170" t="str">
        <f t="shared" si="328"/>
        <v>2.42492492178648-2086.83677941169i</v>
      </c>
      <c r="G1170" t="str">
        <f t="shared" si="329"/>
        <v>0.999999998705761-0.0000359755390824135i</v>
      </c>
      <c r="H1170" t="str">
        <f t="shared" si="330"/>
        <v>1129.51551161243+10.3698270613065i</v>
      </c>
      <c r="I1170" t="str">
        <f t="shared" si="331"/>
        <v>68.7745325599127-6649.44731494428i</v>
      </c>
      <c r="K1170" t="str">
        <f t="shared" si="332"/>
        <v>0.0106231286976288-0.00014069919464789i</v>
      </c>
      <c r="L1170" t="str">
        <f t="shared" si="333"/>
        <v>0.0000444444444444444-0.80221254660184i</v>
      </c>
      <c r="M1170" t="e">
        <f t="shared" si="334"/>
        <v>#DIV/0!</v>
      </c>
      <c r="N1170">
        <f t="shared" si="335"/>
        <v>90.1561088768118</v>
      </c>
      <c r="O1170">
        <f t="shared" si="336"/>
        <v>51.683971063663314</v>
      </c>
      <c r="P1170" s="3">
        <f t="shared" si="337"/>
        <v>51.683971063663314</v>
      </c>
      <c r="Q1170" s="3">
        <f t="shared" si="338"/>
        <v>-89.8438911231882</v>
      </c>
      <c r="R1170">
        <f t="shared" si="339"/>
        <v>90.1561088768118</v>
      </c>
      <c r="S1170">
        <f t="shared" si="340"/>
        <v>7.1571061034652467E-2</v>
      </c>
      <c r="T1170">
        <f t="shared" si="323"/>
        <v>51.683971063663314</v>
      </c>
    </row>
    <row r="1171" spans="1:20" x14ac:dyDescent="0.25">
      <c r="A1171">
        <f t="shared" si="324"/>
        <v>451.40307722080814</v>
      </c>
      <c r="B1171">
        <f t="shared" si="341"/>
        <v>71.84303106658416</v>
      </c>
      <c r="C1171" t="str">
        <f t="shared" si="325"/>
        <v>1.04592971276254-382.428149242399i</v>
      </c>
      <c r="D1171" t="str">
        <f t="shared" si="326"/>
        <v>3.47812496608668-221.53184167022i</v>
      </c>
      <c r="E1171" t="str">
        <f t="shared" si="327"/>
        <v>162.469384425093+0.0536264007690481i</v>
      </c>
      <c r="F1171" t="str">
        <f t="shared" si="328"/>
        <v>2.42492492176259-2078.93682015935i</v>
      </c>
      <c r="G1171" t="str">
        <f t="shared" si="329"/>
        <v>0.999999998695906-0.0000361122461305708i</v>
      </c>
      <c r="H1171" t="str">
        <f t="shared" si="330"/>
        <v>1129.51630163425+10.4092334213112i</v>
      </c>
      <c r="I1171" t="str">
        <f t="shared" si="331"/>
        <v>68.774543949137-6624.27916696657i</v>
      </c>
      <c r="K1171" t="str">
        <f t="shared" si="332"/>
        <v>0.0106231144512484-0.000141233661390366i</v>
      </c>
      <c r="L1171" t="str">
        <f t="shared" si="333"/>
        <v>0.0000444444444444444-0.79917567902156i</v>
      </c>
      <c r="M1171" t="e">
        <f t="shared" si="334"/>
        <v>#DIV/0!</v>
      </c>
      <c r="N1171">
        <f t="shared" si="335"/>
        <v>90.15670187696135</v>
      </c>
      <c r="O1171">
        <f t="shared" si="336"/>
        <v>51.65102951994858</v>
      </c>
      <c r="P1171" s="3">
        <f t="shared" si="337"/>
        <v>51.65102951994858</v>
      </c>
      <c r="Q1171" s="3">
        <f t="shared" si="338"/>
        <v>-89.84329812303865</v>
      </c>
      <c r="R1171">
        <f t="shared" si="339"/>
        <v>90.15670187696135</v>
      </c>
      <c r="S1171">
        <f t="shared" si="340"/>
        <v>7.1843031066584156E-2</v>
      </c>
      <c r="T1171">
        <f t="shared" si="323"/>
        <v>51.65102951994858</v>
      </c>
    </row>
    <row r="1172" spans="1:20" x14ac:dyDescent="0.25">
      <c r="A1172">
        <f t="shared" si="324"/>
        <v>453.1184089142472</v>
      </c>
      <c r="B1172">
        <f t="shared" si="341"/>
        <v>72.116034584637177</v>
      </c>
      <c r="C1172" t="str">
        <f t="shared" si="325"/>
        <v>1.04592854342968-380.980513695126i</v>
      </c>
      <c r="D1172" t="str">
        <f t="shared" si="326"/>
        <v>3.47812496582846-220.693210087034i</v>
      </c>
      <c r="E1172" t="str">
        <f t="shared" si="327"/>
        <v>162.469383264094+0.0538302153038826i</v>
      </c>
      <c r="F1172" t="str">
        <f t="shared" si="328"/>
        <v>2.4249249217385-2071.06676711112i</v>
      </c>
      <c r="G1172" t="str">
        <f t="shared" si="329"/>
        <v>0.999999998685976-0.0000362494726655071i</v>
      </c>
      <c r="H1172" t="str">
        <f t="shared" si="330"/>
        <v>1129.51709767236+10.4487895371219i</v>
      </c>
      <c r="I1172" t="str">
        <f t="shared" si="331"/>
        <v>68.7745554250777-6599.20631147269i</v>
      </c>
      <c r="K1172" t="str">
        <f t="shared" si="332"/>
        <v>0.0106231000964286-0.000141770156930488i</v>
      </c>
      <c r="L1172" t="str">
        <f t="shared" si="333"/>
        <v>0.0000444444444444444-0.796150307851725i</v>
      </c>
      <c r="M1172" t="e">
        <f t="shared" si="334"/>
        <v>#DIV/0!</v>
      </c>
      <c r="N1172">
        <f t="shared" si="335"/>
        <v>90.157297128068066</v>
      </c>
      <c r="O1172">
        <f t="shared" si="336"/>
        <v>51.618087993611979</v>
      </c>
      <c r="P1172" s="3">
        <f t="shared" si="337"/>
        <v>51.618087993611979</v>
      </c>
      <c r="Q1172" s="3">
        <f t="shared" si="338"/>
        <v>-89.842702871931934</v>
      </c>
      <c r="R1172">
        <f t="shared" si="339"/>
        <v>90.157297128068066</v>
      </c>
      <c r="S1172">
        <f t="shared" si="340"/>
        <v>7.2116034584637181E-2</v>
      </c>
      <c r="T1172">
        <f t="shared" si="323"/>
        <v>51.618087993611979</v>
      </c>
    </row>
    <row r="1173" spans="1:20" x14ac:dyDescent="0.25">
      <c r="A1173">
        <f t="shared" si="324"/>
        <v>454.84025886812134</v>
      </c>
      <c r="B1173">
        <f t="shared" si="341"/>
        <v>72.390075516058801</v>
      </c>
      <c r="C1173" t="str">
        <f t="shared" si="325"/>
        <v>1.04592736519627-379.538358680202i</v>
      </c>
      <c r="D1173" t="str">
        <f t="shared" si="326"/>
        <v>3.47812496556824-219.857753249767i</v>
      </c>
      <c r="E1173" t="str">
        <f t="shared" si="327"/>
        <v>162.46938209426+0.0540348047253686i</v>
      </c>
      <c r="F1173" t="str">
        <f t="shared" si="328"/>
        <v>2.42492492171427-2063.22650705365i</v>
      </c>
      <c r="G1173" t="str">
        <f t="shared" si="329"/>
        <v>0.99999999867597-0.0000363872206612719i</v>
      </c>
      <c r="H1173" t="str">
        <f t="shared" si="330"/>
        <v>1129.5178997726+10.4884959779435i</v>
      </c>
      <c r="I1173" t="str">
        <f t="shared" si="331"/>
        <v>68.7745669883937-6574.22838778138i</v>
      </c>
      <c r="K1173" t="str">
        <f t="shared" si="332"/>
        <v>0.0106230856323443-0.000142308688952794i</v>
      </c>
      <c r="L1173" t="str">
        <f t="shared" si="333"/>
        <v>0.0000444444444444444-0.793136389571353i</v>
      </c>
      <c r="M1173" t="e">
        <f t="shared" si="334"/>
        <v>#DIV/0!</v>
      </c>
      <c r="N1173">
        <f t="shared" si="335"/>
        <v>90.157894638657652</v>
      </c>
      <c r="O1173">
        <f t="shared" si="336"/>
        <v>51.585146484785582</v>
      </c>
      <c r="P1173" s="3">
        <f t="shared" si="337"/>
        <v>51.585146484785582</v>
      </c>
      <c r="Q1173" s="3">
        <f t="shared" si="338"/>
        <v>-89.842105361342348</v>
      </c>
      <c r="R1173">
        <f t="shared" si="339"/>
        <v>90.157894638657652</v>
      </c>
      <c r="S1173">
        <f t="shared" si="340"/>
        <v>7.2390075516058805E-2</v>
      </c>
      <c r="T1173">
        <f t="shared" si="323"/>
        <v>51.585146484785582</v>
      </c>
    </row>
    <row r="1174" spans="1:20" x14ac:dyDescent="0.25">
      <c r="A1174">
        <f t="shared" si="324"/>
        <v>456.56865185182022</v>
      </c>
      <c r="B1174">
        <f t="shared" si="341"/>
        <v>72.665157803019824</v>
      </c>
      <c r="C1174" t="str">
        <f t="shared" si="325"/>
        <v>1.04592617799465-378.101663451747i</v>
      </c>
      <c r="D1174" t="str">
        <f t="shared" si="326"/>
        <v>3.47812496530607-219.025459140092i</v>
      </c>
      <c r="E1174" t="str">
        <f t="shared" si="327"/>
        <v>162.469380915527+0.0542401719825209i</v>
      </c>
      <c r="F1174" t="str">
        <f t="shared" si="328"/>
        <v>2.4249249216898-2055.41592720215i</v>
      </c>
      <c r="G1174" t="str">
        <f t="shared" si="329"/>
        <v>0.999999998665889-0.0000365254920994165i</v>
      </c>
      <c r="H1174" t="str">
        <f t="shared" si="330"/>
        <v>1129.51870798111+10.5283533151456i</v>
      </c>
      <c r="I1174" t="str">
        <f t="shared" si="331"/>
        <v>68.7745786397486-6549.34503657663i</v>
      </c>
      <c r="K1174" t="str">
        <f t="shared" si="332"/>
        <v>0.0106230710581641-0.000142849265170741i</v>
      </c>
      <c r="L1174" t="str">
        <f t="shared" si="333"/>
        <v>0.0000444444444444444-0.790133880824217i</v>
      </c>
      <c r="M1174" t="e">
        <f t="shared" si="334"/>
        <v>#DIV/0!</v>
      </c>
      <c r="N1174">
        <f t="shared" si="335"/>
        <v>90.158494417287841</v>
      </c>
      <c r="O1174">
        <f t="shared" si="336"/>
        <v>51.552204993602757</v>
      </c>
      <c r="P1174" s="3">
        <f t="shared" si="337"/>
        <v>51.552204993602757</v>
      </c>
      <c r="Q1174" s="3">
        <f t="shared" si="338"/>
        <v>-89.841505582712159</v>
      </c>
      <c r="R1174">
        <f t="shared" si="339"/>
        <v>90.158494417287841</v>
      </c>
      <c r="S1174">
        <f t="shared" si="340"/>
        <v>7.2665157803019825E-2</v>
      </c>
      <c r="T1174">
        <f t="shared" si="323"/>
        <v>51.552204993602757</v>
      </c>
    </row>
    <row r="1175" spans="1:20" x14ac:dyDescent="0.25">
      <c r="A1175">
        <f t="shared" si="324"/>
        <v>458.3036127288571</v>
      </c>
      <c r="B1175">
        <f t="shared" si="341"/>
        <v>72.941285402671298</v>
      </c>
      <c r="C1175" t="str">
        <f t="shared" si="325"/>
        <v>1.0459249817565-376.670407342411i</v>
      </c>
      <c r="D1175" t="str">
        <f t="shared" si="326"/>
        <v>3.4781249650419-218.196315785179i</v>
      </c>
      <c r="E1175" t="str">
        <f t="shared" si="327"/>
        <v>162.469379727826+0.0544463200356486i</v>
      </c>
      <c r="F1175" t="str">
        <f t="shared" si="328"/>
        <v>2.42492492166519-2047.63491519881i</v>
      </c>
      <c r="G1175" t="str">
        <f t="shared" si="329"/>
        <v>0.99999999865573-0.0000366642889690219i</v>
      </c>
      <c r="H1175" t="str">
        <f t="shared" si="330"/>
        <v>1129.51952234445+10.5683621222709i</v>
      </c>
      <c r="I1175" t="str">
        <f t="shared" si="331"/>
        <v>68.7745903798148-6524.55589990335i</v>
      </c>
      <c r="K1175" t="str">
        <f t="shared" si="332"/>
        <v>0.0106230563730503-0.00014339189332681i</v>
      </c>
      <c r="L1175" t="str">
        <f t="shared" si="333"/>
        <v>0.0000444444444444444-0.787142738418232i</v>
      </c>
      <c r="M1175" t="e">
        <f t="shared" si="334"/>
        <v>#DIV/0!</v>
      </c>
      <c r="N1175">
        <f t="shared" si="335"/>
        <v>90.15909647254864</v>
      </c>
      <c r="O1175">
        <f t="shared" si="336"/>
        <v>51.519263520197633</v>
      </c>
      <c r="P1175" s="3">
        <f t="shared" si="337"/>
        <v>51.519263520197633</v>
      </c>
      <c r="Q1175" s="3">
        <f t="shared" si="338"/>
        <v>-89.84090352745136</v>
      </c>
      <c r="R1175">
        <f t="shared" si="339"/>
        <v>90.15909647254864</v>
      </c>
      <c r="S1175">
        <f t="shared" si="340"/>
        <v>7.2941285402671294E-2</v>
      </c>
      <c r="T1175">
        <f t="shared" si="323"/>
        <v>51.519263520197633</v>
      </c>
    </row>
    <row r="1176" spans="1:20" x14ac:dyDescent="0.25">
      <c r="A1176">
        <f t="shared" si="324"/>
        <v>460.0451664572268</v>
      </c>
      <c r="B1176">
        <f t="shared" si="341"/>
        <v>73.218462287201447</v>
      </c>
      <c r="C1176" t="str">
        <f t="shared" si="325"/>
        <v>1.04592377641314-375.244569763093i</v>
      </c>
      <c r="D1176" t="str">
        <f t="shared" si="326"/>
        <v>3.4781249647757-217.370311257522i</v>
      </c>
      <c r="E1176" t="str">
        <f t="shared" si="327"/>
        <v>162.469378531089+0.054653251856378i</v>
      </c>
      <c r="F1176" t="str">
        <f t="shared" si="328"/>
        <v>2.42492492164033-2039.88335911118i</v>
      </c>
      <c r="G1176" t="str">
        <f t="shared" si="329"/>
        <v>0.999999998645494-0.0000368036132667274i</v>
      </c>
      <c r="H1176" t="str">
        <f t="shared" si="330"/>
        <v>1129.52034290946+10.6085229750427i</v>
      </c>
      <c r="I1176" t="str">
        <f t="shared" si="331"/>
        <v>68.7746022092669-6499.8606211614i</v>
      </c>
      <c r="K1176" t="str">
        <f t="shared" si="332"/>
        <v>0.0106230415761588-0.00014393658119261i</v>
      </c>
      <c r="L1176" t="str">
        <f t="shared" si="333"/>
        <v>0.0000444444444444444-0.784162919324798i</v>
      </c>
      <c r="M1176" t="e">
        <f t="shared" si="334"/>
        <v>#DIV/0!</v>
      </c>
      <c r="N1176">
        <f t="shared" si="335"/>
        <v>90.159700813062344</v>
      </c>
      <c r="O1176">
        <f t="shared" si="336"/>
        <v>51.486322064705504</v>
      </c>
      <c r="P1176" s="3">
        <f t="shared" si="337"/>
        <v>51.486322064705504</v>
      </c>
      <c r="Q1176" s="3">
        <f t="shared" si="338"/>
        <v>-89.840299186937656</v>
      </c>
      <c r="R1176">
        <f t="shared" si="339"/>
        <v>90.159700813062344</v>
      </c>
      <c r="S1176">
        <f t="shared" si="340"/>
        <v>7.3218462287201441E-2</v>
      </c>
      <c r="T1176">
        <f t="shared" si="323"/>
        <v>51.486322064705504</v>
      </c>
    </row>
    <row r="1177" spans="1:20" x14ac:dyDescent="0.25">
      <c r="A1177">
        <f t="shared" si="324"/>
        <v>461.79333808976423</v>
      </c>
      <c r="B1177">
        <f t="shared" si="341"/>
        <v>73.496692443892812</v>
      </c>
      <c r="C1177" t="str">
        <f t="shared" si="325"/>
        <v>1.04592256189523-373.824130202643i</v>
      </c>
      <c r="D1177" t="str">
        <f t="shared" si="326"/>
        <v>3.47812496450749-216.54743367477i</v>
      </c>
      <c r="E1177" t="str">
        <f t="shared" si="327"/>
        <v>162.469377325248+0.0548609704276345i</v>
      </c>
      <c r="F1177" t="str">
        <f t="shared" si="328"/>
        <v>2.42492492161534-2032.1611474305i</v>
      </c>
      <c r="G1177" t="str">
        <f t="shared" si="329"/>
        <v>0.99999999863518-0.0000369434669967599i</v>
      </c>
      <c r="H1177" t="str">
        <f t="shared" si="330"/>
        <v>1129.5211697234+10.6488364513738i</v>
      </c>
      <c r="I1177" t="str">
        <f t="shared" si="331"/>
        <v>68.7746141287851-6475.25884510101i</v>
      </c>
      <c r="K1177" t="str">
        <f t="shared" si="332"/>
        <v>0.0106230266666392-0.000144483336568992i</v>
      </c>
      <c r="L1177" t="str">
        <f t="shared" si="333"/>
        <v>0.0000444444444444444-0.781194380678217i</v>
      </c>
      <c r="M1177" t="e">
        <f t="shared" si="334"/>
        <v>#DIV/0!</v>
      </c>
      <c r="N1177">
        <f t="shared" si="335"/>
        <v>90.160307447483603</v>
      </c>
      <c r="O1177">
        <f t="shared" si="336"/>
        <v>51.45338062726276</v>
      </c>
      <c r="P1177" s="3">
        <f t="shared" si="337"/>
        <v>51.45338062726276</v>
      </c>
      <c r="Q1177" s="3">
        <f t="shared" si="338"/>
        <v>-89.839692552516397</v>
      </c>
      <c r="R1177">
        <f t="shared" si="339"/>
        <v>90.160307447483603</v>
      </c>
      <c r="S1177">
        <f t="shared" si="340"/>
        <v>7.3496692443892814E-2</v>
      </c>
      <c r="T1177">
        <f t="shared" si="323"/>
        <v>51.45338062726276</v>
      </c>
    </row>
    <row r="1178" spans="1:20" x14ac:dyDescent="0.25">
      <c r="A1178">
        <f t="shared" si="324"/>
        <v>463.5481527745053</v>
      </c>
      <c r="B1178">
        <f t="shared" si="341"/>
        <v>73.775979875179601</v>
      </c>
      <c r="C1178" t="str">
        <f t="shared" si="325"/>
        <v>1.04592133813296-372.409068227545i</v>
      </c>
      <c r="D1178" t="str">
        <f t="shared" si="326"/>
        <v>3.47812496423725-215.727671199551i</v>
      </c>
      <c r="E1178" t="str">
        <f t="shared" si="327"/>
        <v>162.469376110231+0.0550694787437608i</v>
      </c>
      <c r="F1178" t="str">
        <f t="shared" si="328"/>
        <v>2.42492492159013-2024.46816907018i</v>
      </c>
      <c r="G1178" t="str">
        <f t="shared" si="329"/>
        <v>0.999999998624788-0.0000370838521709622i</v>
      </c>
      <c r="H1178" t="str">
        <f t="shared" si="330"/>
        <v>1129.52200283386+10.6893031313749i</v>
      </c>
      <c r="I1178" t="str">
        <f t="shared" si="331"/>
        <v>68.7746261390569-6450.75021781747i</v>
      </c>
      <c r="K1178" t="str">
        <f t="shared" si="332"/>
        <v>0.0106230116436344-0.000145032167286148i</v>
      </c>
      <c r="L1178" t="str">
        <f t="shared" si="333"/>
        <v>0.0000444444444444444-0.778237079775073i</v>
      </c>
      <c r="M1178" t="e">
        <f t="shared" si="334"/>
        <v>#DIV/0!</v>
      </c>
      <c r="N1178">
        <f t="shared" si="335"/>
        <v>90.160916384499728</v>
      </c>
      <c r="O1178">
        <f t="shared" si="336"/>
        <v>51.420439208006421</v>
      </c>
      <c r="P1178" s="3">
        <f t="shared" si="337"/>
        <v>51.420439208006421</v>
      </c>
      <c r="Q1178" s="3">
        <f t="shared" si="338"/>
        <v>-89.839083615500272</v>
      </c>
      <c r="R1178">
        <f t="shared" si="339"/>
        <v>90.160916384499728</v>
      </c>
      <c r="S1178">
        <f t="shared" si="340"/>
        <v>7.3775979875179601E-2</v>
      </c>
      <c r="T1178">
        <f t="shared" si="323"/>
        <v>51.420439208006421</v>
      </c>
    </row>
    <row r="1179" spans="1:20" x14ac:dyDescent="0.25">
      <c r="A1179">
        <f t="shared" si="324"/>
        <v>465.30963575504848</v>
      </c>
      <c r="B1179">
        <f t="shared" si="341"/>
        <v>74.056328598705292</v>
      </c>
      <c r="C1179" t="str">
        <f t="shared" si="325"/>
        <v>1.04592010505604-370.999363481668i</v>
      </c>
      <c r="D1179" t="str">
        <f t="shared" si="326"/>
        <v>3.47812496396493-214.911012039307i</v>
      </c>
      <c r="E1179" t="str">
        <f t="shared" si="327"/>
        <v>162.469374885973+0.0552787798105308i</v>
      </c>
      <c r="F1179" t="str">
        <f t="shared" si="328"/>
        <v>2.42492492156475-2016.80431336412i</v>
      </c>
      <c r="G1179" t="str">
        <f t="shared" si="329"/>
        <v>0.999999998614316-0.0000372247708088221i</v>
      </c>
      <c r="H1179" t="str">
        <f t="shared" si="330"/>
        <v>1129.52284228878+10.729923597362i</v>
      </c>
      <c r="I1179" t="str">
        <f t="shared" si="331"/>
        <v>68.7746382407697-6426.33438674582i</v>
      </c>
      <c r="K1179" t="str">
        <f t="shared" si="332"/>
        <v>0.010622996506281-0.000145583081203724i</v>
      </c>
      <c r="L1179" t="str">
        <f t="shared" si="333"/>
        <v>0.0000444444444444444-0.775290974073597i</v>
      </c>
      <c r="M1179" t="e">
        <f t="shared" si="334"/>
        <v>#DIV/0!</v>
      </c>
      <c r="N1179">
        <f t="shared" si="335"/>
        <v>90.161527632830669</v>
      </c>
      <c r="O1179">
        <f t="shared" si="336"/>
        <v>51.387497807075164</v>
      </c>
      <c r="P1179" s="3">
        <f t="shared" si="337"/>
        <v>51.387497807075164</v>
      </c>
      <c r="Q1179" s="3">
        <f t="shared" si="338"/>
        <v>-89.838472367169331</v>
      </c>
      <c r="R1179">
        <f t="shared" si="339"/>
        <v>90.161527632830669</v>
      </c>
      <c r="S1179">
        <f t="shared" si="340"/>
        <v>7.4056328598705298E-2</v>
      </c>
      <c r="T1179">
        <f t="shared" si="323"/>
        <v>51.387497807075164</v>
      </c>
    </row>
    <row r="1180" spans="1:20" x14ac:dyDescent="0.25">
      <c r="A1180">
        <f t="shared" si="324"/>
        <v>467.07781237091774</v>
      </c>
      <c r="B1180">
        <f t="shared" si="341"/>
        <v>74.337742647380381</v>
      </c>
      <c r="C1180" t="str">
        <f t="shared" si="325"/>
        <v>1.04591886259363-369.594995685925i</v>
      </c>
      <c r="D1180" t="str">
        <f t="shared" si="326"/>
        <v>3.47812496369053-214.097444446122i</v>
      </c>
      <c r="E1180" t="str">
        <f t="shared" si="327"/>
        <v>162.469373652399+0.0554888766451967i</v>
      </c>
      <c r="F1180" t="str">
        <f t="shared" si="328"/>
        <v>2.42492492153917-2009.16947006521i</v>
      </c>
      <c r="G1180" t="str">
        <f t="shared" si="329"/>
        <v>0.999999998603765-0.0000373662249375014i</v>
      </c>
      <c r="H1180" t="str">
        <f t="shared" si="330"/>
        <v>1129.5236881365+10.7706984338662i</v>
      </c>
      <c r="I1180" t="str">
        <f t="shared" si="331"/>
        <v>68.7746504346217-6402.01100065638i</v>
      </c>
      <c r="K1180" t="str">
        <f t="shared" si="332"/>
        <v>0.010622981253709-0.000146136086210929i</v>
      </c>
      <c r="L1180" t="str">
        <f t="shared" si="333"/>
        <v>0.0000444444444444444-0.772356021193063i</v>
      </c>
      <c r="M1180" t="e">
        <f t="shared" si="334"/>
        <v>#DIV/0!</v>
      </c>
      <c r="N1180">
        <f t="shared" si="335"/>
        <v>90.162141201229147</v>
      </c>
      <c r="O1180">
        <f t="shared" si="336"/>
        <v>51.354556424608191</v>
      </c>
      <c r="P1180" s="3">
        <f t="shared" si="337"/>
        <v>51.354556424608191</v>
      </c>
      <c r="Q1180" s="3">
        <f t="shared" si="338"/>
        <v>-89.837858798770853</v>
      </c>
      <c r="R1180">
        <f t="shared" si="339"/>
        <v>90.162141201229147</v>
      </c>
      <c r="S1180">
        <f t="shared" si="340"/>
        <v>7.4337742647380384E-2</v>
      </c>
      <c r="T1180">
        <f t="shared" si="323"/>
        <v>51.354556424608191</v>
      </c>
    </row>
    <row r="1181" spans="1:20" x14ac:dyDescent="0.25">
      <c r="A1181">
        <f t="shared" si="324"/>
        <v>468.85270805792726</v>
      </c>
      <c r="B1181">
        <f t="shared" si="341"/>
        <v>74.620226069440434</v>
      </c>
      <c r="C1181" t="str">
        <f t="shared" si="325"/>
        <v>1.04591761067418-368.195944638017i</v>
      </c>
      <c r="D1181" t="str">
        <f t="shared" si="326"/>
        <v>3.47812496341408-213.286956716554i</v>
      </c>
      <c r="E1181" t="str">
        <f t="shared" si="327"/>
        <v>162.469372409443+0.0556997722764966i</v>
      </c>
      <c r="F1181" t="str">
        <f t="shared" si="328"/>
        <v>2.42492492151338-2001.56352934365i</v>
      </c>
      <c r="G1181" t="str">
        <f t="shared" si="329"/>
        <v>0.999999998593134-0.0000375082165918652i</v>
      </c>
      <c r="H1181" t="str">
        <f t="shared" si="330"/>
        <v>1129.52454042571+10.8116282276416i</v>
      </c>
      <c r="I1181" t="str">
        <f t="shared" si="331"/>
        <v>68.7746627213156-6377.77970964908i</v>
      </c>
      <c r="K1181" t="str">
        <f t="shared" si="332"/>
        <v>0.0106229658850416-0.000146691190226645i</v>
      </c>
      <c r="L1181" t="str">
        <f t="shared" si="333"/>
        <v>0.0000444444444444444-0.769432178913193i</v>
      </c>
      <c r="M1181" t="e">
        <f t="shared" si="334"/>
        <v>#DIV/0!</v>
      </c>
      <c r="N1181">
        <f t="shared" si="335"/>
        <v>90.162757098480753</v>
      </c>
      <c r="O1181">
        <f t="shared" si="336"/>
        <v>51.32161506074614</v>
      </c>
      <c r="P1181" s="3">
        <f t="shared" si="337"/>
        <v>51.32161506074614</v>
      </c>
      <c r="Q1181" s="3">
        <f t="shared" si="338"/>
        <v>-89.837242901519247</v>
      </c>
      <c r="R1181">
        <f t="shared" si="339"/>
        <v>90.162757098480753</v>
      </c>
      <c r="S1181">
        <f t="shared" si="340"/>
        <v>7.4620226069440437E-2</v>
      </c>
      <c r="T1181">
        <f t="shared" si="323"/>
        <v>51.32161506074614</v>
      </c>
    </row>
    <row r="1182" spans="1:20" x14ac:dyDescent="0.25">
      <c r="A1182">
        <f t="shared" si="324"/>
        <v>470.63434834854741</v>
      </c>
      <c r="B1182">
        <f t="shared" si="341"/>
        <v>74.903782928504313</v>
      </c>
      <c r="C1182" t="str">
        <f t="shared" si="325"/>
        <v>1.04591634922581-366.802190212113i</v>
      </c>
      <c r="D1182" t="str">
        <f t="shared" si="326"/>
        <v>3.47812496313549-212.479537191463i</v>
      </c>
      <c r="E1182" t="str">
        <f t="shared" si="327"/>
        <v>162.469371157029+0.0559114697448068i</v>
      </c>
      <c r="F1182" t="str">
        <f t="shared" si="328"/>
        <v>2.42492492148741-1993.98638178544i</v>
      </c>
      <c r="G1182" t="str">
        <f t="shared" si="329"/>
        <v>0.999999998582421-0.0000376507478145109i</v>
      </c>
      <c r="H1182" t="str">
        <f t="shared" si="330"/>
        <v>1129.52539920546+10.8527135676731i</v>
      </c>
      <c r="I1182" t="str">
        <f t="shared" si="331"/>
        <v>68.7746751015572-6353.64016514867i</v>
      </c>
      <c r="K1182" t="str">
        <f t="shared" si="332"/>
        <v>0.0106229503993956-0.000147248401199531i</v>
      </c>
      <c r="L1182" t="str">
        <f t="shared" si="333"/>
        <v>0.0000444444444444444-0.766519405173533i</v>
      </c>
      <c r="M1182" t="e">
        <f t="shared" si="334"/>
        <v>#DIV/0!</v>
      </c>
      <c r="N1182">
        <f t="shared" si="335"/>
        <v>90.163375333404261</v>
      </c>
      <c r="O1182">
        <f t="shared" si="336"/>
        <v>51.288673715630331</v>
      </c>
      <c r="P1182" s="3">
        <f t="shared" si="337"/>
        <v>51.288673715630331</v>
      </c>
      <c r="Q1182" s="3">
        <f t="shared" si="338"/>
        <v>-89.836624666595739</v>
      </c>
      <c r="R1182">
        <f t="shared" si="339"/>
        <v>90.163375333404261</v>
      </c>
      <c r="S1182">
        <f t="shared" si="340"/>
        <v>7.4903782928504317E-2</v>
      </c>
      <c r="T1182">
        <f t="shared" si="323"/>
        <v>51.288673715630331</v>
      </c>
    </row>
    <row r="1183" spans="1:20" x14ac:dyDescent="0.25">
      <c r="A1183">
        <f t="shared" si="324"/>
        <v>472.42275887227191</v>
      </c>
      <c r="B1183">
        <f t="shared" si="341"/>
        <v>75.188417303632633</v>
      </c>
      <c r="C1183" t="str">
        <f t="shared" si="325"/>
        <v>1.04591507817602-365.413712358589i</v>
      </c>
      <c r="D1183" t="str">
        <f t="shared" si="326"/>
        <v>3.47812496285478-211.675174255849i</v>
      </c>
      <c r="E1183" t="str">
        <f t="shared" si="327"/>
        <v>162.469369895087+0.0561239721020321i</v>
      </c>
      <c r="F1183" t="str">
        <f t="shared" si="328"/>
        <v>2.42492492146123-1986.43791839075i</v>
      </c>
      <c r="G1183" t="str">
        <f t="shared" si="329"/>
        <v>0.999999998571627-0.0000377938206557981i</v>
      </c>
      <c r="H1183" t="str">
        <f t="shared" si="330"/>
        <v>1129.5262645252+10.8939550451857i</v>
      </c>
      <c r="I1183" t="str">
        <f t="shared" si="331"/>
        <v>68.7746875760588-6329.5920198998i</v>
      </c>
      <c r="K1183" t="str">
        <f t="shared" si="332"/>
        <v>0.0106229347958809-0.000147807727108135i</v>
      </c>
      <c r="L1183" t="str">
        <f t="shared" si="333"/>
        <v>0.0000444444444444444-0.763617658072852i</v>
      </c>
      <c r="M1183" t="e">
        <f t="shared" si="334"/>
        <v>#DIV/0!</v>
      </c>
      <c r="N1183">
        <f t="shared" si="335"/>
        <v>90.163995914851469</v>
      </c>
      <c r="O1183">
        <f t="shared" si="336"/>
        <v>51.255732389403477</v>
      </c>
      <c r="P1183" s="3">
        <f t="shared" si="337"/>
        <v>51.255732389403477</v>
      </c>
      <c r="Q1183" s="3">
        <f t="shared" si="338"/>
        <v>-89.836004085148531</v>
      </c>
      <c r="R1183">
        <f t="shared" si="339"/>
        <v>90.163995914851469</v>
      </c>
      <c r="S1183">
        <f t="shared" si="340"/>
        <v>7.5188417303632626E-2</v>
      </c>
      <c r="T1183">
        <f t="shared" si="323"/>
        <v>51.255732389403477</v>
      </c>
    </row>
    <row r="1184" spans="1:20" x14ac:dyDescent="0.25">
      <c r="A1184">
        <f t="shared" si="324"/>
        <v>474.21796535598662</v>
      </c>
      <c r="B1184">
        <f t="shared" si="341"/>
        <v>75.474133289386444</v>
      </c>
      <c r="C1184" t="str">
        <f t="shared" si="325"/>
        <v>1.04591379745185-364.030491103727i</v>
      </c>
      <c r="D1184" t="str">
        <f t="shared" si="326"/>
        <v>3.47812496257193-210.873856338681i</v>
      </c>
      <c r="E1184" t="str">
        <f t="shared" si="327"/>
        <v>162.469368623546+0.0563372824117709i</v>
      </c>
      <c r="F1184" t="str">
        <f t="shared" si="328"/>
        <v>2.42492492143486-1978.91803057241i</v>
      </c>
      <c r="G1184" t="str">
        <f t="shared" si="329"/>
        <v>0.999999998560751-0.0000379374371738775i</v>
      </c>
      <c r="H1184" t="str">
        <f t="shared" si="330"/>
        <v>1129.52713643472+10.9353532536523i</v>
      </c>
      <c r="I1184" t="str">
        <f t="shared" si="331"/>
        <v>68.7747001455356-6305.63492796178i</v>
      </c>
      <c r="K1184" t="str">
        <f t="shared" si="332"/>
        <v>0.0106229190736008-0.000148369175961005i</v>
      </c>
      <c r="L1184" t="str">
        <f t="shared" si="333"/>
        <v>0.0000444444444444444-0.760726895868556i</v>
      </c>
      <c r="M1184" t="e">
        <f t="shared" si="334"/>
        <v>#DIV/0!</v>
      </c>
      <c r="N1184">
        <f t="shared" si="335"/>
        <v>90.164618851707488</v>
      </c>
      <c r="O1184">
        <f t="shared" si="336"/>
        <v>51.222791082209405</v>
      </c>
      <c r="P1184" s="3">
        <f t="shared" si="337"/>
        <v>51.222791082209405</v>
      </c>
      <c r="Q1184" s="3">
        <f t="shared" si="338"/>
        <v>-89.835381148292512</v>
      </c>
      <c r="R1184">
        <f t="shared" si="339"/>
        <v>90.164618851707488</v>
      </c>
      <c r="S1184">
        <f t="shared" si="340"/>
        <v>7.5474133289386444E-2</v>
      </c>
      <c r="T1184">
        <f t="shared" si="323"/>
        <v>51.222791082209405</v>
      </c>
    </row>
    <row r="1185" spans="1:20" x14ac:dyDescent="0.25">
      <c r="A1185">
        <f t="shared" si="324"/>
        <v>476.01999362433941</v>
      </c>
      <c r="B1185">
        <f t="shared" si="341"/>
        <v>75.760934995886117</v>
      </c>
      <c r="C1185" t="str">
        <f t="shared" si="325"/>
        <v>1.04591250697957-362.652506549415i</v>
      </c>
      <c r="D1185" t="str">
        <f t="shared" si="326"/>
        <v>3.47812496228695-210.075571912733i</v>
      </c>
      <c r="E1185" t="str">
        <f t="shared" si="327"/>
        <v>162.46936734233+0.0565514037493292i</v>
      </c>
      <c r="F1185" t="str">
        <f t="shared" si="328"/>
        <v>2.42492492140828-1971.42661015432i</v>
      </c>
      <c r="G1185" t="str">
        <f t="shared" si="329"/>
        <v>0.999999998549792-0.000038081599434721i</v>
      </c>
      <c r="H1185" t="str">
        <f t="shared" si="330"/>
        <v>1129.52801498422+10.9769087888037i</v>
      </c>
      <c r="I1185" t="str">
        <f t="shared" si="331"/>
        <v>68.7747128107144-6281.76854470394i</v>
      </c>
      <c r="K1185" t="str">
        <f t="shared" si="332"/>
        <v>0.0106229032316516-0.000148932755796803i</v>
      </c>
      <c r="L1185" t="str">
        <f t="shared" si="333"/>
        <v>0.0000444444444444444-0.757847076976043i</v>
      </c>
      <c r="M1185" t="e">
        <f t="shared" si="334"/>
        <v>#DIV/0!</v>
      </c>
      <c r="N1185">
        <f t="shared" si="335"/>
        <v>90.165244152890878</v>
      </c>
      <c r="O1185">
        <f t="shared" si="336"/>
        <v>51.189849794192739</v>
      </c>
      <c r="P1185" s="3">
        <f t="shared" si="337"/>
        <v>51.189849794192739</v>
      </c>
      <c r="Q1185" s="3">
        <f t="shared" si="338"/>
        <v>-89.834755847109122</v>
      </c>
      <c r="R1185">
        <f t="shared" si="339"/>
        <v>90.165244152890878</v>
      </c>
      <c r="S1185">
        <f t="shared" si="340"/>
        <v>7.5760934995886112E-2</v>
      </c>
      <c r="T1185">
        <f t="shared" si="323"/>
        <v>51.189849794192739</v>
      </c>
    </row>
    <row r="1186" spans="1:20" x14ac:dyDescent="0.25">
      <c r="A1186">
        <f t="shared" si="324"/>
        <v>477.82886960011183</v>
      </c>
      <c r="B1186">
        <f t="shared" si="341"/>
        <v>76.04882654887048</v>
      </c>
      <c r="C1186" t="str">
        <f t="shared" si="325"/>
        <v>1.04591120668508-361.279738872883i</v>
      </c>
      <c r="D1186" t="str">
        <f t="shared" si="326"/>
        <v>3.47812496199978-209.280309494414i</v>
      </c>
      <c r="E1186" t="str">
        <f t="shared" si="327"/>
        <v>162.469366051368+0.0567663392017311i</v>
      </c>
      <c r="F1186" t="str">
        <f t="shared" si="328"/>
        <v>2.4249249213815-1963.96354936987i</v>
      </c>
      <c r="G1186" t="str">
        <f t="shared" si="329"/>
        <v>0.999999998538749-0.0000382263095121507i</v>
      </c>
      <c r="H1186" t="str">
        <f t="shared" si="330"/>
        <v>1129.52890022428+11.0186222486352i</v>
      </c>
      <c r="I1186" t="str">
        <f t="shared" si="331"/>
        <v>68.774725572321-6257.99252680041i</v>
      </c>
      <c r="K1186" t="str">
        <f t="shared" si="332"/>
        <v>0.0106228872691228-0.000149498474684405i</v>
      </c>
      <c r="L1186" t="str">
        <f t="shared" si="333"/>
        <v>0.0000444444444444444-0.754978159968165i</v>
      </c>
      <c r="M1186" t="e">
        <f t="shared" si="334"/>
        <v>#DIV/0!</v>
      </c>
      <c r="N1186">
        <f t="shared" si="335"/>
        <v>90.165871827353641</v>
      </c>
      <c r="O1186">
        <f t="shared" si="336"/>
        <v>51.15690852549946</v>
      </c>
      <c r="P1186" s="3">
        <f t="shared" si="337"/>
        <v>51.15690852549946</v>
      </c>
      <c r="Q1186" s="3">
        <f t="shared" si="338"/>
        <v>-89.834128172646359</v>
      </c>
      <c r="R1186">
        <f t="shared" si="339"/>
        <v>90.165871827353641</v>
      </c>
      <c r="S1186">
        <f t="shared" si="340"/>
        <v>7.6048826548870477E-2</v>
      </c>
      <c r="T1186">
        <f t="shared" si="323"/>
        <v>51.15690852549946</v>
      </c>
    </row>
    <row r="1187" spans="1:20" x14ac:dyDescent="0.25">
      <c r="A1187">
        <f t="shared" si="324"/>
        <v>479.64461930459225</v>
      </c>
      <c r="B1187">
        <f t="shared" si="341"/>
        <v>76.337812089756184</v>
      </c>
      <c r="C1187" t="str">
        <f t="shared" si="325"/>
        <v>1.0459098964936-359.912168326403i</v>
      </c>
      <c r="D1187" t="str">
        <f t="shared" si="326"/>
        <v>3.47812496171043-208.488057643607i</v>
      </c>
      <c r="E1187" t="str">
        <f t="shared" si="327"/>
        <v>162.469364750586+0.0569820918678044i</v>
      </c>
      <c r="F1187" t="str">
        <f t="shared" si="328"/>
        <v>2.42492492135452-1956.52874086043i</v>
      </c>
      <c r="G1187" t="str">
        <f t="shared" si="329"/>
        <v>0.999999998527623-0.00003837156948787i</v>
      </c>
      <c r="H1187" t="str">
        <f t="shared" si="330"/>
        <v>1129.52979220586+11.060494233417i</v>
      </c>
      <c r="I1187" t="str">
        <f t="shared" si="331"/>
        <v>68.7747384310912-6234.30653222525i</v>
      </c>
      <c r="K1187" t="str">
        <f t="shared" si="332"/>
        <v>0.010622871185097-0.000150066340723025i</v>
      </c>
      <c r="L1187" t="str">
        <f t="shared" si="333"/>
        <v>0.0000444444444444444-0.752120103574581i</v>
      </c>
      <c r="M1187" t="e">
        <f t="shared" si="334"/>
        <v>#DIV/0!</v>
      </c>
      <c r="N1187">
        <f t="shared" si="335"/>
        <v>90.166501884081498</v>
      </c>
      <c r="O1187">
        <f t="shared" si="336"/>
        <v>51.123967276276545</v>
      </c>
      <c r="P1187" s="3">
        <f t="shared" si="337"/>
        <v>51.123967276276545</v>
      </c>
      <c r="Q1187" s="3">
        <f t="shared" si="338"/>
        <v>-89.833498115918502</v>
      </c>
      <c r="R1187">
        <f t="shared" si="339"/>
        <v>90.166501884081498</v>
      </c>
      <c r="S1187">
        <f t="shared" si="340"/>
        <v>7.633781208975618E-2</v>
      </c>
      <c r="T1187">
        <f t="shared" si="323"/>
        <v>51.123967276276545</v>
      </c>
    </row>
    <row r="1188" spans="1:20" x14ac:dyDescent="0.25">
      <c r="A1188">
        <f t="shared" si="324"/>
        <v>481.46726885794965</v>
      </c>
      <c r="B1188">
        <f t="shared" si="341"/>
        <v>76.627895775697255</v>
      </c>
      <c r="C1188" t="str">
        <f t="shared" si="325"/>
        <v>1.04590857632986-358.549775237009i</v>
      </c>
      <c r="D1188" t="str">
        <f t="shared" si="326"/>
        <v>3.47812496141887-207.698804963504i</v>
      </c>
      <c r="E1188" t="str">
        <f t="shared" si="327"/>
        <v>162.469363439908+0.0571986648582191i</v>
      </c>
      <c r="F1188" t="str">
        <f t="shared" si="328"/>
        <v>2.42492492132734-1949.12207767378i</v>
      </c>
      <c r="G1188" t="str">
        <f t="shared" si="329"/>
        <v>0.999999998516411-0.0000385173814514921i</v>
      </c>
      <c r="H1188" t="str">
        <f t="shared" si="330"/>
        <v>1129.5306909803+11.1025253457018i</v>
      </c>
      <c r="I1188" t="str">
        <f t="shared" si="331"/>
        <v>68.7747513877647-6210.7102202475i</v>
      </c>
      <c r="K1188" t="str">
        <f t="shared" si="332"/>
        <v>0.0106228549786498-0.000150636362042316i</v>
      </c>
      <c r="L1188" t="str">
        <f t="shared" si="333"/>
        <v>0.0000444444444444444-0.749272866681191i</v>
      </c>
      <c r="M1188" t="e">
        <f t="shared" si="334"/>
        <v>#DIV/0!</v>
      </c>
      <c r="N1188">
        <f t="shared" si="335"/>
        <v>90.167134332093894</v>
      </c>
      <c r="O1188">
        <f t="shared" si="336"/>
        <v>51.091026046672077</v>
      </c>
      <c r="P1188" s="3">
        <f t="shared" si="337"/>
        <v>51.091026046672077</v>
      </c>
      <c r="Q1188" s="3">
        <f t="shared" si="338"/>
        <v>-89.832865667906106</v>
      </c>
      <c r="R1188">
        <f t="shared" si="339"/>
        <v>90.167134332093894</v>
      </c>
      <c r="S1188">
        <f t="shared" si="340"/>
        <v>7.6627895775697258E-2</v>
      </c>
      <c r="T1188">
        <f t="shared" si="323"/>
        <v>51.091026046672077</v>
      </c>
    </row>
    <row r="1189" spans="1:20" x14ac:dyDescent="0.25">
      <c r="A1189">
        <f t="shared" si="324"/>
        <v>483.29684447960994</v>
      </c>
      <c r="B1189">
        <f t="shared" si="341"/>
        <v>76.919081779644912</v>
      </c>
      <c r="C1189" t="str">
        <f t="shared" si="325"/>
        <v>1.04590724611801-357.192540006219i</v>
      </c>
      <c r="D1189" t="str">
        <f t="shared" si="326"/>
        <v>3.47812496112509-206.91254010044i</v>
      </c>
      <c r="E1189" t="str">
        <f t="shared" si="327"/>
        <v>162.469362119259+0.0574160612955131i</v>
      </c>
      <c r="F1189" t="str">
        <f t="shared" si="328"/>
        <v>2.42492492129993-1941.74345326258i</v>
      </c>
      <c r="G1189" t="str">
        <f t="shared" si="329"/>
        <v>0.999999998505115-0.0000386637475005709i</v>
      </c>
      <c r="H1189" t="str">
        <f t="shared" si="330"/>
        <v>1129.53159659932+11.1447161903334i</v>
      </c>
      <c r="I1189" t="str">
        <f t="shared" si="331"/>
        <v>68.7747644430841-6187.20325142622i</v>
      </c>
      <c r="K1189" t="str">
        <f t="shared" si="332"/>
        <v>0.0106228386488499-0.000151208546802489i</v>
      </c>
      <c r="L1189" t="str">
        <f t="shared" si="333"/>
        <v>0.0000444444444444444-0.74643640832954i</v>
      </c>
      <c r="M1189" t="e">
        <f t="shared" si="334"/>
        <v>#DIV/0!</v>
      </c>
      <c r="N1189">
        <f t="shared" si="335"/>
        <v>90.167769180444225</v>
      </c>
      <c r="O1189">
        <f t="shared" si="336"/>
        <v>51.058084836835377</v>
      </c>
      <c r="P1189" s="3">
        <f t="shared" si="337"/>
        <v>51.058084836835377</v>
      </c>
      <c r="Q1189" s="3">
        <f t="shared" si="338"/>
        <v>-89.832230819555775</v>
      </c>
      <c r="R1189">
        <f t="shared" si="339"/>
        <v>90.167769180444225</v>
      </c>
      <c r="S1189">
        <f t="shared" si="340"/>
        <v>7.6919081779644918E-2</v>
      </c>
      <c r="T1189">
        <f t="shared" si="323"/>
        <v>51.058084836835377</v>
      </c>
    </row>
    <row r="1190" spans="1:20" x14ac:dyDescent="0.25">
      <c r="A1190">
        <f t="shared" si="324"/>
        <v>485.13337248863246</v>
      </c>
      <c r="B1190">
        <f t="shared" si="341"/>
        <v>77.211374290407562</v>
      </c>
      <c r="C1190" t="str">
        <f t="shared" si="325"/>
        <v>1.0459059057816-355.840443109741i</v>
      </c>
      <c r="D1190" t="str">
        <f t="shared" si="326"/>
        <v>3.47812496082909-206.129251743731i</v>
      </c>
      <c r="E1190" t="str">
        <f t="shared" si="327"/>
        <v>162.469360788564+0.0576342843141558i</v>
      </c>
      <c r="F1190" t="str">
        <f t="shared" si="328"/>
        <v>2.42492492127234-1934.39276148286i</v>
      </c>
      <c r="G1190" t="str">
        <f t="shared" si="329"/>
        <v>0.999999998493732-0.0000388106697406313i</v>
      </c>
      <c r="H1190" t="str">
        <f t="shared" si="330"/>
        <v>1129.53250911509+11.1870673744568i</v>
      </c>
      <c r="I1190" t="str">
        <f t="shared" si="331"/>
        <v>68.7747775978045-6163.78528760612i</v>
      </c>
      <c r="K1190" t="str">
        <f t="shared" si="332"/>
        <v>0.0106228221947586-0.000151782903194419i</v>
      </c>
      <c r="L1190" t="str">
        <f t="shared" si="333"/>
        <v>0.0000444444444444444-0.743610687716219i</v>
      </c>
      <c r="M1190" t="e">
        <f t="shared" si="334"/>
        <v>#DIV/0!</v>
      </c>
      <c r="N1190">
        <f t="shared" si="335"/>
        <v>90.168406438219819</v>
      </c>
      <c r="O1190">
        <f t="shared" si="336"/>
        <v>51.025143646916717</v>
      </c>
      <c r="P1190" s="3">
        <f t="shared" si="337"/>
        <v>51.025143646916717</v>
      </c>
      <c r="Q1190" s="3">
        <f t="shared" si="338"/>
        <v>-89.831593561780181</v>
      </c>
      <c r="R1190">
        <f t="shared" si="339"/>
        <v>90.168406438219819</v>
      </c>
      <c r="S1190">
        <f t="shared" si="340"/>
        <v>7.7211374290407558E-2</v>
      </c>
      <c r="T1190">
        <f t="shared" si="323"/>
        <v>51.025143646916717</v>
      </c>
    </row>
    <row r="1191" spans="1:20" x14ac:dyDescent="0.25">
      <c r="A1191">
        <f t="shared" si="324"/>
        <v>486.97687930408927</v>
      </c>
      <c r="B1191">
        <f t="shared" si="341"/>
        <v>77.504777512711115</v>
      </c>
      <c r="C1191" t="str">
        <f t="shared" si="325"/>
        <v>1.04590455524362-354.493465097207i</v>
      </c>
      <c r="D1191" t="str">
        <f t="shared" si="326"/>
        <v>3.47812496053083-205.348928625511i</v>
      </c>
      <c r="E1191" t="str">
        <f t="shared" si="327"/>
        <v>162.469359447745+0.0578533370605892i</v>
      </c>
      <c r="F1191" t="str">
        <f t="shared" si="328"/>
        <v>2.42492492124452-1927.06989659242i</v>
      </c>
      <c r="G1191" t="str">
        <f t="shared" si="329"/>
        <v>0.999999998482263-0.0000389581502851989i</v>
      </c>
      <c r="H1191" t="str">
        <f t="shared" si="330"/>
        <v>1129.5334285801+11.229579507525i</v>
      </c>
      <c r="I1191" t="str">
        <f t="shared" si="331"/>
        <v>68.7747908526788-6140.45599191166i</v>
      </c>
      <c r="K1191" t="str">
        <f t="shared" si="332"/>
        <v>0.0106228056154305-0.000152359439439765i</v>
      </c>
      <c r="L1191" t="str">
        <f t="shared" si="333"/>
        <v>0.0000444444444444444-0.740795664192286i</v>
      </c>
      <c r="M1191" t="e">
        <f t="shared" si="334"/>
        <v>#DIV/0!</v>
      </c>
      <c r="N1191">
        <f t="shared" si="335"/>
        <v>90.169046114542226</v>
      </c>
      <c r="O1191">
        <f t="shared" si="336"/>
        <v>50.992202477067686</v>
      </c>
      <c r="P1191" s="3">
        <f t="shared" si="337"/>
        <v>50.992202477067686</v>
      </c>
      <c r="Q1191" s="3">
        <f t="shared" si="338"/>
        <v>-89.830953885457774</v>
      </c>
      <c r="R1191">
        <f t="shared" si="339"/>
        <v>90.169046114542226</v>
      </c>
      <c r="S1191">
        <f t="shared" si="340"/>
        <v>7.750477751271112E-2</v>
      </c>
      <c r="T1191">
        <f t="shared" si="323"/>
        <v>50.992202477067686</v>
      </c>
    </row>
    <row r="1192" spans="1:20" x14ac:dyDescent="0.25">
      <c r="A1192">
        <f t="shared" si="324"/>
        <v>488.82739144544479</v>
      </c>
      <c r="B1192">
        <f t="shared" si="341"/>
        <v>77.799295667259415</v>
      </c>
      <c r="C1192" t="str">
        <f t="shared" si="325"/>
        <v>1.0459031944263-353.151586591878i</v>
      </c>
      <c r="D1192" t="str">
        <f t="shared" si="326"/>
        <v>3.4781249602303-204.57155952057i</v>
      </c>
      <c r="E1192" t="str">
        <f t="shared" si="327"/>
        <v>162.469358096727+0.0580732226932525i</v>
      </c>
      <c r="F1192" t="str">
        <f t="shared" si="328"/>
        <v>2.42492492121652-1919.77475324941i</v>
      </c>
      <c r="G1192" t="str">
        <f t="shared" si="329"/>
        <v>0.999999998470706-0.0000391061912558307i</v>
      </c>
      <c r="H1192" t="str">
        <f t="shared" si="330"/>
        <v>1129.53435504733+11.2722532013097i</v>
      </c>
      <c r="I1192" t="str">
        <f t="shared" si="331"/>
        <v>68.7748042084732-6117.21502874349i</v>
      </c>
      <c r="K1192" t="str">
        <f t="shared" si="332"/>
        <v>0.0106227889099125-0.000152938163791076i</v>
      </c>
      <c r="L1192" t="str">
        <f t="shared" si="333"/>
        <v>0.0000444444444444444-0.737991297262692i</v>
      </c>
      <c r="M1192" t="e">
        <f t="shared" si="334"/>
        <v>#DIV/0!</v>
      </c>
      <c r="N1192">
        <f t="shared" si="335"/>
        <v>90.169688218567231</v>
      </c>
      <c r="O1192">
        <f t="shared" si="336"/>
        <v>50.959261327440863</v>
      </c>
      <c r="P1192" s="3">
        <f t="shared" si="337"/>
        <v>50.959261327440863</v>
      </c>
      <c r="Q1192" s="3">
        <f t="shared" si="338"/>
        <v>-89.830311781432769</v>
      </c>
      <c r="R1192">
        <f t="shared" si="339"/>
        <v>90.169688218567231</v>
      </c>
      <c r="S1192">
        <f t="shared" si="340"/>
        <v>7.7799295667259419E-2</v>
      </c>
      <c r="T1192">
        <f t="shared" si="323"/>
        <v>50.959261327440863</v>
      </c>
    </row>
    <row r="1193" spans="1:20" x14ac:dyDescent="0.25">
      <c r="A1193">
        <f t="shared" si="324"/>
        <v>490.68493553293752</v>
      </c>
      <c r="B1193">
        <f t="shared" si="341"/>
        <v>78.094932990795002</v>
      </c>
      <c r="C1193" t="str">
        <f t="shared" si="325"/>
        <v>1.04590182325166-351.814788290384i</v>
      </c>
      <c r="D1193" t="str">
        <f t="shared" si="326"/>
        <v>3.47812495992746-203.797133246191i</v>
      </c>
      <c r="E1193" t="str">
        <f t="shared" si="327"/>
        <v>162.469356735432+0.0582939443827091i</v>
      </c>
      <c r="F1193" t="str">
        <f t="shared" si="328"/>
        <v>2.42492492118827-1912.50722651074i</v>
      </c>
      <c r="G1193" t="str">
        <f t="shared" si="329"/>
        <v>0.999999998459061-0.0000392547947821458i</v>
      </c>
      <c r="H1193" t="str">
        <f t="shared" si="330"/>
        <v>1129.53528857006+11.3150890699083i</v>
      </c>
      <c r="I1193" t="str">
        <f t="shared" si="331"/>
        <v>68.7748176659527-6094.06206377231i</v>
      </c>
      <c r="K1193" t="str">
        <f t="shared" si="332"/>
        <v>0.0106227720772448-0.000153519084531909i</v>
      </c>
      <c r="L1193" t="str">
        <f t="shared" si="333"/>
        <v>0.0000444444444444444-0.735197546585666i</v>
      </c>
      <c r="M1193" t="e">
        <f t="shared" si="334"/>
        <v>#DIV/0!</v>
      </c>
      <c r="N1193">
        <f t="shared" si="335"/>
        <v>90.170332759485035</v>
      </c>
      <c r="O1193">
        <f t="shared" si="336"/>
        <v>50.926320198190204</v>
      </c>
      <c r="P1193" s="3">
        <f t="shared" si="337"/>
        <v>50.926320198190204</v>
      </c>
      <c r="Q1193" s="3">
        <f t="shared" si="338"/>
        <v>-89.829667240514965</v>
      </c>
      <c r="R1193">
        <f t="shared" si="339"/>
        <v>90.170332759485035</v>
      </c>
      <c r="S1193">
        <f t="shared" si="340"/>
        <v>7.8094932990795007E-2</v>
      </c>
      <c r="T1193">
        <f t="shared" si="323"/>
        <v>50.926320198190204</v>
      </c>
    </row>
    <row r="1194" spans="1:20" x14ac:dyDescent="0.25">
      <c r="A1194">
        <f t="shared" si="324"/>
        <v>492.54953828796266</v>
      </c>
      <c r="B1194">
        <f t="shared" si="341"/>
        <v>78.391693736160022</v>
      </c>
      <c r="C1194" t="str">
        <f t="shared" si="325"/>
        <v>1.04590044164079-350.483050962431i</v>
      </c>
      <c r="D1194" t="str">
        <f t="shared" si="326"/>
        <v>3.47812495962234-203.025638661995i</v>
      </c>
      <c r="E1194" t="str">
        <f t="shared" si="327"/>
        <v>162.469355363782+0.0585155053115628i</v>
      </c>
      <c r="F1194" t="str">
        <f t="shared" si="328"/>
        <v>2.4249249211598-1905.26721183061i</v>
      </c>
      <c r="G1194" t="str">
        <f t="shared" si="329"/>
        <v>0.999999998447328-0.0000394039630018556i</v>
      </c>
      <c r="H1194" t="str">
        <f t="shared" si="330"/>
        <v>1129.53622920205+11.3580877297544i</v>
      </c>
      <c r="I1194" t="str">
        <f t="shared" si="331"/>
        <v>68.7748312258935-6070.99676393516i</v>
      </c>
      <c r="K1194" t="str">
        <f t="shared" si="332"/>
        <v>0.01062275511646-0.000154102209976942i</v>
      </c>
      <c r="L1194" t="str">
        <f t="shared" si="333"/>
        <v>0.0000444444444444444-0.732414371972172i</v>
      </c>
      <c r="M1194" t="e">
        <f t="shared" si="334"/>
        <v>#DIV/0!</v>
      </c>
      <c r="N1194">
        <f t="shared" si="335"/>
        <v>90.170979746520317</v>
      </c>
      <c r="O1194">
        <f t="shared" si="336"/>
        <v>50.89337908947077</v>
      </c>
      <c r="P1194" s="3">
        <f t="shared" si="337"/>
        <v>50.89337908947077</v>
      </c>
      <c r="Q1194" s="3">
        <f t="shared" si="338"/>
        <v>-89.829020253479683</v>
      </c>
      <c r="R1194">
        <f t="shared" si="339"/>
        <v>90.170979746520317</v>
      </c>
      <c r="S1194">
        <f t="shared" si="340"/>
        <v>7.839169373616002E-2</v>
      </c>
      <c r="T1194">
        <f t="shared" si="323"/>
        <v>50.89337908947077</v>
      </c>
    </row>
    <row r="1195" spans="1:20" x14ac:dyDescent="0.25">
      <c r="A1195">
        <f t="shared" si="324"/>
        <v>494.42122653345695</v>
      </c>
      <c r="B1195">
        <f t="shared" si="341"/>
        <v>78.689582172357433</v>
      </c>
      <c r="C1195" t="str">
        <f t="shared" si="325"/>
        <v>1.0458990495143-349.156355450515i</v>
      </c>
      <c r="D1195" t="str">
        <f t="shared" si="326"/>
        <v>3.47812495931489-202.257064669771i</v>
      </c>
      <c r="E1195" t="str">
        <f t="shared" si="327"/>
        <v>162.469353981697+0.0587379086746219i</v>
      </c>
      <c r="F1195" t="str">
        <f t="shared" si="328"/>
        <v>2.42492492113114-1898.05460505896i</v>
      </c>
      <c r="G1195" t="str">
        <f t="shared" si="329"/>
        <v>0.999999998435505-0.000039553698060795i</v>
      </c>
      <c r="H1195" t="str">
        <f t="shared" si="330"/>
        <v>1129.53717699746+11.4012497996256i</v>
      </c>
      <c r="I1195" t="str">
        <f t="shared" si="331"/>
        <v>68.7748448890745-6048.01879743003i</v>
      </c>
      <c r="K1195" t="str">
        <f t="shared" si="332"/>
        <v>0.0106227380265832-0.000154687548472083i</v>
      </c>
      <c r="L1195" t="str">
        <f t="shared" si="333"/>
        <v>0.0000444444444444444-0.729641733385308i</v>
      </c>
      <c r="M1195" t="e">
        <f t="shared" si="334"/>
        <v>#DIV/0!</v>
      </c>
      <c r="N1195">
        <f t="shared" si="335"/>
        <v>90.171629188932485</v>
      </c>
      <c r="O1195">
        <f t="shared" si="336"/>
        <v>50.860438001438446</v>
      </c>
      <c r="P1195" s="3">
        <f t="shared" si="337"/>
        <v>50.860438001438446</v>
      </c>
      <c r="Q1195" s="3">
        <f t="shared" si="338"/>
        <v>-89.828370811067515</v>
      </c>
      <c r="R1195">
        <f t="shared" si="339"/>
        <v>90.171629188932485</v>
      </c>
      <c r="S1195">
        <f t="shared" si="340"/>
        <v>7.8689582172357428E-2</v>
      </c>
      <c r="T1195">
        <f t="shared" si="323"/>
        <v>50.860438001438446</v>
      </c>
    </row>
    <row r="1196" spans="1:20" x14ac:dyDescent="0.25">
      <c r="A1196">
        <f t="shared" si="324"/>
        <v>496.3000271942841</v>
      </c>
      <c r="B1196">
        <f t="shared" si="341"/>
        <v>78.988602584612394</v>
      </c>
      <c r="C1196" t="str">
        <f t="shared" si="325"/>
        <v>1.04589764679211-347.834682669684i</v>
      </c>
      <c r="D1196" t="str">
        <f t="shared" si="326"/>
        <v>3.47812495900509-201.491400213325i</v>
      </c>
      <c r="E1196" t="str">
        <f t="shared" si="327"/>
        <v>162.469352589099+0.0589611576788708i</v>
      </c>
      <c r="F1196" t="str">
        <f t="shared" si="328"/>
        <v>2.42492492110225-1890.86930244002i</v>
      </c>
      <c r="G1196" t="str">
        <f t="shared" si="329"/>
        <v>0.999999998423592-0.000039704002112953i</v>
      </c>
      <c r="H1196" t="str">
        <f t="shared" si="330"/>
        <v>1129.53813201083+11.4445759006531i</v>
      </c>
      <c r="I1196" t="str">
        <f t="shared" si="331"/>
        <v>68.7748586562825-6025.12783371109i</v>
      </c>
      <c r="K1196" t="str">
        <f t="shared" si="332"/>
        <v>0.0106227208066325-0.000155275108394597i</v>
      </c>
      <c r="L1196" t="str">
        <f t="shared" si="333"/>
        <v>0.0000444444444444444-0.726879590939733i</v>
      </c>
      <c r="M1196" t="e">
        <f t="shared" si="334"/>
        <v>#DIV/0!</v>
      </c>
      <c r="N1196">
        <f t="shared" si="335"/>
        <v>90.172281096015624</v>
      </c>
      <c r="O1196">
        <f t="shared" si="336"/>
        <v>50.827496934250874</v>
      </c>
      <c r="P1196" s="3">
        <f t="shared" si="337"/>
        <v>50.827496934250874</v>
      </c>
      <c r="Q1196" s="3">
        <f t="shared" si="338"/>
        <v>-89.827718903984376</v>
      </c>
      <c r="R1196">
        <f t="shared" si="339"/>
        <v>90.172281096015624</v>
      </c>
      <c r="S1196">
        <f t="shared" si="340"/>
        <v>7.8988602584612391E-2</v>
      </c>
      <c r="T1196">
        <f t="shared" ref="T1196:T1259" si="342">P1196</f>
        <v>50.827496934250874</v>
      </c>
    </row>
    <row r="1197" spans="1:20" x14ac:dyDescent="0.25">
      <c r="A1197">
        <f t="shared" ref="A1197:A1260" si="343">2*PI()*B1197</f>
        <v>498.18596729762243</v>
      </c>
      <c r="B1197">
        <f t="shared" si="341"/>
        <v>79.288759274433929</v>
      </c>
      <c r="C1197" t="str">
        <f t="shared" ref="C1197:C1260" si="344">IMPRODUCT(D1197,E1197,$C$40,,K1197,$C$41)</f>
        <v>1.04589623339383-346.518013607224i</v>
      </c>
      <c r="D1197" t="str">
        <f t="shared" ref="D1197:D1260" si="345">IMDIV(IMPRODUCT($C$37,$C$38,COMPLEX(1,A1197/$C$38)),IMSUM(-1*A1197*A1197/$C$39,COMPLEX(0,1*A1197)))</f>
        <v>3.47812495869295-200.728634278317i</v>
      </c>
      <c r="E1197" t="str">
        <f t="shared" ref="E1197:E1260" si="346">IMDIV(IMPRODUCT(IMSUM(F1197,G1197),$C$29,H1197),IMSUM(1,I1197))</f>
        <v>162.469351185908+0.0591852555435896i</v>
      </c>
      <c r="F1197" t="str">
        <f t="shared" ref="F1197:F1260" si="347">IMDIV(IMPRODUCT($C$14,$C$15,COMPLEX(1,A1197/$C$15)),IMSUM(-1*A1197*A1197/$C$16,COMPLEX(0,A1197)))</f>
        <v>2.42492492107316-1883.71120061081i</v>
      </c>
      <c r="G1197" t="str">
        <f t="shared" ref="G1197:G1260" si="348">IMDIV(1,COMPLEX(1,A1197*$C$9*$C$10))</f>
        <v>0.999999998411589-0.0000398548773205039i</v>
      </c>
      <c r="H1197" t="str">
        <f t="shared" ref="H1197:H1260" si="349">IMDIV($C$3,IMSUM(K1197,COMPLEX(0,$C$28*A1197)))</f>
        <v>1129.53909429715+11.4880666563298i</v>
      </c>
      <c r="I1197" t="str">
        <f t="shared" ref="I1197:I1260" si="350">IMPRODUCT(F1197,$C$29,H1197,$C$31)</f>
        <v>68.7748725283076-6002.32354348432i</v>
      </c>
      <c r="K1197" t="str">
        <f t="shared" ref="K1197:K1260" si="351">IF($C$26&lt;=0,IMDIV(1,IMSUM(IMDIV(1,L1197),1/$C$18)),IMDIV(1,IMSUM(IMDIV(1,L1197),1/$C$18,IMDIV(1,M1197))))</f>
        <v>0.0106227034556182-0.000155864898153203i</v>
      </c>
      <c r="L1197" t="str">
        <f t="shared" ref="L1197:L1260" si="352">IMSUM($C$21/$C$22,IMDIV(1,COMPLEX(0,$C$20*$C$22*A1197)))</f>
        <v>0.0000444444444444444-0.724127904901111i</v>
      </c>
      <c r="M1197" t="e">
        <f t="shared" ref="M1197:M1260" si="353">IMSUM($C$25/$C$26,IMDIV(1,COMPLEX(0,$C$24*$C$26*A1197)))</f>
        <v>#DIV/0!</v>
      </c>
      <c r="N1197">
        <f t="shared" ref="N1197:N1260" si="354">ABS(R1197)</f>
        <v>90.172935477098804</v>
      </c>
      <c r="O1197">
        <f t="shared" ref="O1197:O1260" si="355">ABS(P1197)</f>
        <v>50.79455588806654</v>
      </c>
      <c r="P1197" s="3">
        <f t="shared" ref="P1197:P1260" si="356">20*LOG10(IMABS(C1197))</f>
        <v>50.79455588806654</v>
      </c>
      <c r="Q1197" s="3">
        <f t="shared" ref="Q1197:Q1260" si="357">IMARGUMENT(C1197)*180/PI()</f>
        <v>-89.827064522901196</v>
      </c>
      <c r="R1197">
        <f t="shared" ref="R1197:R1260" si="358">IF(Q1197&lt;0,Q1197+180,Q1197-180)</f>
        <v>90.172935477098804</v>
      </c>
      <c r="S1197">
        <f t="shared" ref="S1197:S1260" si="359">B1197/1000</f>
        <v>7.9288759274433934E-2</v>
      </c>
      <c r="T1197">
        <f t="shared" si="342"/>
        <v>50.79455588806654</v>
      </c>
    </row>
    <row r="1198" spans="1:20" x14ac:dyDescent="0.25">
      <c r="A1198">
        <f t="shared" si="343"/>
        <v>500.07907397335339</v>
      </c>
      <c r="B1198">
        <f t="shared" ref="B1198:B1261" si="360">B1197*(1+B$42)</f>
        <v>79.590056559676782</v>
      </c>
      <c r="C1198" t="str">
        <f t="shared" si="344"/>
        <v>1.04589480923797-345.206329322402i</v>
      </c>
      <c r="D1198" t="str">
        <f t="shared" si="345"/>
        <v>3.47812495837842-199.968755892102i</v>
      </c>
      <c r="E1198" t="str">
        <f t="shared" si="346"/>
        <v>162.469349772043+0.0594102055002975i</v>
      </c>
      <c r="F1198" t="str">
        <f t="shared" si="347"/>
        <v>2.42492492104381-1876.58019659963i</v>
      </c>
      <c r="G1198" t="str">
        <f t="shared" si="348"/>
        <v>0.999999998399494-0.0000400063258538379i</v>
      </c>
      <c r="H1198" t="str">
        <f t="shared" si="349"/>
        <v>1129.54006391182+11.531722692521i</v>
      </c>
      <c r="I1198" t="str">
        <f t="shared" si="350"/>
        <v>68.7748865059515-5979.60559870242i</v>
      </c>
      <c r="K1198" t="str">
        <f t="shared" si="351"/>
        <v>0.0106226859725432-0.000156456926188209i</v>
      </c>
      <c r="L1198" t="str">
        <f t="shared" si="352"/>
        <v>0.0000444444444444444-0.721386635685504i</v>
      </c>
      <c r="M1198" t="e">
        <f t="shared" si="353"/>
        <v>#DIV/0!</v>
      </c>
      <c r="N1198">
        <f t="shared" si="354"/>
        <v>90.173592341546041</v>
      </c>
      <c r="O1198">
        <f t="shared" si="355"/>
        <v>50.761614863045139</v>
      </c>
      <c r="P1198" s="3">
        <f t="shared" si="356"/>
        <v>50.761614863045139</v>
      </c>
      <c r="Q1198" s="3">
        <f t="shared" si="357"/>
        <v>-89.826407658453959</v>
      </c>
      <c r="R1198">
        <f t="shared" si="358"/>
        <v>90.173592341546041</v>
      </c>
      <c r="S1198">
        <f t="shared" si="359"/>
        <v>7.9590056559676783E-2</v>
      </c>
      <c r="T1198">
        <f t="shared" si="342"/>
        <v>50.761614863045139</v>
      </c>
    </row>
    <row r="1199" spans="1:20" x14ac:dyDescent="0.25">
      <c r="A1199">
        <f t="shared" si="343"/>
        <v>501.97937445445211</v>
      </c>
      <c r="B1199">
        <f t="shared" si="360"/>
        <v>79.892498774603553</v>
      </c>
      <c r="C1199" t="str">
        <f t="shared" si="344"/>
        <v>1.04589337424293-343.8996109462i</v>
      </c>
      <c r="D1199" t="str">
        <f t="shared" si="345"/>
        <v>3.47812495806148-199.211754123575i</v>
      </c>
      <c r="E1199" t="str">
        <f t="shared" si="346"/>
        <v>162.469348347423+0.0596360107929141i</v>
      </c>
      <c r="F1199" t="str">
        <f t="shared" si="347"/>
        <v>2.42492492101427-1869.47618782459i</v>
      </c>
      <c r="G1199" t="str">
        <f t="shared" si="348"/>
        <v>0.999999998387307-0.0000401583498915931i</v>
      </c>
      <c r="H1199" t="str">
        <f t="shared" si="349"/>
        <v>1129.54104091063+11.5755446374707i</v>
      </c>
      <c r="I1199" t="str">
        <f t="shared" si="350"/>
        <v>68.7749005900133-5956.97367256004i</v>
      </c>
      <c r="K1199" t="str">
        <f t="shared" si="351"/>
        <v>0.0106226683564029-0.000157051200971609i</v>
      </c>
      <c r="L1199" t="str">
        <f t="shared" si="352"/>
        <v>0.0000444444444444444-0.718655743858843i</v>
      </c>
      <c r="M1199" t="e">
        <f t="shared" si="353"/>
        <v>#DIV/0!</v>
      </c>
      <c r="N1199">
        <f t="shared" si="354"/>
        <v>90.174251698756635</v>
      </c>
      <c r="O1199">
        <f t="shared" si="355"/>
        <v>50.728673859347744</v>
      </c>
      <c r="P1199" s="3">
        <f t="shared" si="356"/>
        <v>50.728673859347744</v>
      </c>
      <c r="Q1199" s="3">
        <f t="shared" si="357"/>
        <v>-89.825748301243365</v>
      </c>
      <c r="R1199">
        <f t="shared" si="358"/>
        <v>90.174251698756635</v>
      </c>
      <c r="S1199">
        <f t="shared" si="359"/>
        <v>7.9892498774603554E-2</v>
      </c>
      <c r="T1199">
        <f t="shared" si="342"/>
        <v>50.728673859347744</v>
      </c>
    </row>
    <row r="1200" spans="1:20" x14ac:dyDescent="0.25">
      <c r="A1200">
        <f t="shared" si="343"/>
        <v>503.88689607737911</v>
      </c>
      <c r="B1200">
        <f t="shared" si="360"/>
        <v>80.196090269947049</v>
      </c>
      <c r="C1200" t="str">
        <f t="shared" si="344"/>
        <v>1.04589192832603-342.597839681028i</v>
      </c>
      <c r="D1200" t="str">
        <f t="shared" si="345"/>
        <v>3.47812495774215-198.457618083012i</v>
      </c>
      <c r="E1200" t="str">
        <f t="shared" si="346"/>
        <v>162.469346911966+0.0598626746777194i</v>
      </c>
      <c r="F1200" t="str">
        <f t="shared" si="347"/>
        <v>2.42492492098449-1862.39907209214i</v>
      </c>
      <c r="G1200" t="str">
        <f t="shared" si="348"/>
        <v>0.999999998375027-0.0000403109516206861i</v>
      </c>
      <c r="H1200" t="str">
        <f t="shared" si="349"/>
        <v>1129.54202534986+11.619533121814i</v>
      </c>
      <c r="I1200" t="str">
        <f t="shared" si="350"/>
        <v>68.7749147813079-5934.4274394896i</v>
      </c>
      <c r="K1200" t="str">
        <f t="shared" si="351"/>
        <v>0.0106226506061848-0.000157647731007216i</v>
      </c>
      <c r="L1200" t="str">
        <f t="shared" si="352"/>
        <v>0.0000444444444444444-0.715935190136322i</v>
      </c>
      <c r="M1200" t="e">
        <f t="shared" si="353"/>
        <v>#DIV/0!</v>
      </c>
      <c r="N1200">
        <f t="shared" si="354"/>
        <v>90.174913558165045</v>
      </c>
      <c r="O1200">
        <f t="shared" si="355"/>
        <v>50.695732877136479</v>
      </c>
      <c r="P1200" s="3">
        <f t="shared" si="356"/>
        <v>50.695732877136479</v>
      </c>
      <c r="Q1200" s="3">
        <f t="shared" si="357"/>
        <v>-89.825086441834955</v>
      </c>
      <c r="R1200">
        <f t="shared" si="358"/>
        <v>90.174913558165045</v>
      </c>
      <c r="S1200">
        <f t="shared" si="359"/>
        <v>8.0196090269947048E-2</v>
      </c>
      <c r="T1200">
        <f t="shared" si="342"/>
        <v>50.695732877136479</v>
      </c>
    </row>
    <row r="1201" spans="1:20" x14ac:dyDescent="0.25">
      <c r="A1201">
        <f t="shared" si="343"/>
        <v>505.80166628247309</v>
      </c>
      <c r="B1201">
        <f t="shared" si="360"/>
        <v>80.500835412972847</v>
      </c>
      <c r="C1201" t="str">
        <f t="shared" si="344"/>
        <v>1.04589047140442-341.300996800467i</v>
      </c>
      <c r="D1201" t="str">
        <f t="shared" si="345"/>
        <v>3.47812495742039-197.706336921911i</v>
      </c>
      <c r="E1201" t="str">
        <f t="shared" si="346"/>
        <v>162.469345465591+0.0600902004234636i</v>
      </c>
      <c r="F1201" t="str">
        <f t="shared" si="347"/>
        <v>2.42492492095448-1855.3487475956i</v>
      </c>
      <c r="G1201" t="str">
        <f t="shared" si="348"/>
        <v>0.999999998362654-0.000040464133236344i</v>
      </c>
      <c r="H1201" t="str">
        <f t="shared" si="349"/>
        <v>1129.54301728617+11.663688778583i</v>
      </c>
      <c r="I1201" t="str">
        <f t="shared" si="350"/>
        <v>68.7749290806483-5911.96657515597i</v>
      </c>
      <c r="K1201" t="str">
        <f t="shared" si="351"/>
        <v>0.010622632720869-0.000158246524830764i</v>
      </c>
      <c r="L1201" t="str">
        <f t="shared" si="352"/>
        <v>0.0000444444444444444-0.713224935381871i</v>
      </c>
      <c r="M1201" t="e">
        <f t="shared" si="353"/>
        <v>#DIV/0!</v>
      </c>
      <c r="N1201">
        <f t="shared" si="354"/>
        <v>90.175577929241229</v>
      </c>
      <c r="O1201">
        <f t="shared" si="355"/>
        <v>50.662791916574804</v>
      </c>
      <c r="P1201" s="3">
        <f t="shared" si="356"/>
        <v>50.662791916574804</v>
      </c>
      <c r="Q1201" s="3">
        <f t="shared" si="357"/>
        <v>-89.824422070758771</v>
      </c>
      <c r="R1201">
        <f t="shared" si="358"/>
        <v>90.175577929241229</v>
      </c>
      <c r="S1201">
        <f t="shared" si="359"/>
        <v>8.0500835412972843E-2</v>
      </c>
      <c r="T1201">
        <f t="shared" si="342"/>
        <v>50.662791916574804</v>
      </c>
    </row>
    <row r="1202" spans="1:20" x14ac:dyDescent="0.25">
      <c r="A1202">
        <f t="shared" si="343"/>
        <v>507.72371261434648</v>
      </c>
      <c r="B1202">
        <f t="shared" si="360"/>
        <v>80.806738587542142</v>
      </c>
      <c r="C1202" t="str">
        <f t="shared" si="344"/>
        <v>1.0458890033942-340.009063648996i</v>
      </c>
      <c r="D1202" t="str">
        <f t="shared" si="345"/>
        <v>3.47812495709615-196.957899832842i</v>
      </c>
      <c r="E1202" t="str">
        <f t="shared" si="346"/>
        <v>162.469344008214+0.0603185913113631i</v>
      </c>
      <c r="F1202" t="str">
        <f t="shared" si="347"/>
        <v>2.42492492092426-1848.32511291368i</v>
      </c>
      <c r="G1202" t="str">
        <f t="shared" si="348"/>
        <v>0.999999998350186-0.0000406178969421357i</v>
      </c>
      <c r="H1202" t="str">
        <f t="shared" si="349"/>
        <v>1129.54401677664+11.7080122432183i</v>
      </c>
      <c r="I1202" t="str">
        <f t="shared" si="350"/>
        <v>68.774943488858-5889.59075645201i</v>
      </c>
      <c r="K1202" t="str">
        <f t="shared" si="351"/>
        <v>0.0106226146994278-0.000158847591010037i</v>
      </c>
      <c r="L1202" t="str">
        <f t="shared" si="352"/>
        <v>0.0000444444444444444-0.710524940607564i</v>
      </c>
      <c r="M1202" t="e">
        <f t="shared" si="353"/>
        <v>#DIV/0!</v>
      </c>
      <c r="N1202">
        <f t="shared" si="354"/>
        <v>90.176244821490627</v>
      </c>
      <c r="O1202">
        <f t="shared" si="355"/>
        <v>50.629850977827495</v>
      </c>
      <c r="P1202" s="3">
        <f t="shared" si="356"/>
        <v>50.629850977827495</v>
      </c>
      <c r="Q1202" s="3">
        <f t="shared" si="357"/>
        <v>-89.823755178509373</v>
      </c>
      <c r="R1202">
        <f t="shared" si="358"/>
        <v>90.176244821490627</v>
      </c>
      <c r="S1202">
        <f t="shared" si="359"/>
        <v>8.0806738587542143E-2</v>
      </c>
      <c r="T1202">
        <f t="shared" si="342"/>
        <v>50.629850977827495</v>
      </c>
    </row>
    <row r="1203" spans="1:20" x14ac:dyDescent="0.25">
      <c r="A1203">
        <f t="shared" si="343"/>
        <v>509.65306272228105</v>
      </c>
      <c r="B1203">
        <f t="shared" si="360"/>
        <v>81.113804194174804</v>
      </c>
      <c r="C1203" t="str">
        <f t="shared" si="344"/>
        <v>1.04588752421103-338.722021641715i</v>
      </c>
      <c r="D1203" t="str">
        <f t="shared" si="345"/>
        <v>3.47812495676946-196.212296049286i</v>
      </c>
      <c r="E1203" t="str">
        <f t="shared" si="346"/>
        <v>162.469342539752+0.0605478506351779i</v>
      </c>
      <c r="F1203" t="str">
        <f t="shared" si="347"/>
        <v>2.4249249208938-1841.32806700903i</v>
      </c>
      <c r="G1203" t="str">
        <f t="shared" si="348"/>
        <v>0.999999998337624-0.0000407722449500037i</v>
      </c>
      <c r="H1203" t="str">
        <f t="shared" si="349"/>
        <v>1129.54502387884+11.7525041535772i</v>
      </c>
      <c r="I1203" t="str">
        <f t="shared" si="350"/>
        <v>68.7749580067664-5867.29966149427i</v>
      </c>
      <c r="K1203" t="str">
        <f t="shared" si="351"/>
        <v>0.0106225965408254-0.000159450938144977i</v>
      </c>
      <c r="L1203" t="str">
        <f t="shared" si="352"/>
        <v>0.0000444444444444444-0.707835166973068i</v>
      </c>
      <c r="M1203" t="e">
        <f t="shared" si="353"/>
        <v>#DIV/0!</v>
      </c>
      <c r="N1203">
        <f t="shared" si="354"/>
        <v>90.176914244454423</v>
      </c>
      <c r="O1203">
        <f t="shared" si="355"/>
        <v>50.596910061060349</v>
      </c>
      <c r="P1203" s="3">
        <f t="shared" si="356"/>
        <v>50.596910061060349</v>
      </c>
      <c r="Q1203" s="3">
        <f t="shared" si="357"/>
        <v>-89.823085755545577</v>
      </c>
      <c r="R1203">
        <f t="shared" si="358"/>
        <v>90.176914244454423</v>
      </c>
      <c r="S1203">
        <f t="shared" si="359"/>
        <v>8.1113804194174799E-2</v>
      </c>
      <c r="T1203">
        <f t="shared" si="342"/>
        <v>50.596910061060349</v>
      </c>
    </row>
    <row r="1204" spans="1:20" x14ac:dyDescent="0.25">
      <c r="A1204">
        <f t="shared" si="343"/>
        <v>511.58974436062573</v>
      </c>
      <c r="B1204">
        <f t="shared" si="360"/>
        <v>81.422036650112673</v>
      </c>
      <c r="C1204" t="str">
        <f t="shared" si="344"/>
        <v>1.04588603377003-337.439852264087i</v>
      </c>
      <c r="D1204" t="str">
        <f t="shared" si="345"/>
        <v>3.47812495644029-195.469514845481i</v>
      </c>
      <c r="E1204" t="str">
        <f t="shared" si="346"/>
        <v>162.469341060119+0.0607779817012906i</v>
      </c>
      <c r="F1204" t="str">
        <f t="shared" si="347"/>
        <v>2.4249249208631-1834.3575092268i</v>
      </c>
      <c r="G1204" t="str">
        <f t="shared" si="348"/>
        <v>0.999999998324966-0.0000409271794802957i</v>
      </c>
      <c r="H1204" t="str">
        <f t="shared" si="349"/>
        <v>1129.54603865072+11.7971651499427i</v>
      </c>
      <c r="I1204" t="str">
        <f t="shared" si="350"/>
        <v>68.7749726352078-5845.09296961781i</v>
      </c>
      <c r="K1204" t="str">
        <f t="shared" si="351"/>
        <v>0.0106225782440185-0.000160056574867808i</v>
      </c>
      <c r="L1204" t="str">
        <f t="shared" si="352"/>
        <v>0.0000444444444444444-0.705155575785086i</v>
      </c>
      <c r="M1204" t="e">
        <f t="shared" si="353"/>
        <v>#DIV/0!</v>
      </c>
      <c r="N1204">
        <f t="shared" si="354"/>
        <v>90.177586207709581</v>
      </c>
      <c r="O1204">
        <f t="shared" si="355"/>
        <v>50.563969166440529</v>
      </c>
      <c r="P1204" s="3">
        <f t="shared" si="356"/>
        <v>50.563969166440529</v>
      </c>
      <c r="Q1204" s="3">
        <f t="shared" si="357"/>
        <v>-89.822413792290419</v>
      </c>
      <c r="R1204">
        <f t="shared" si="358"/>
        <v>90.177586207709581</v>
      </c>
      <c r="S1204">
        <f t="shared" si="359"/>
        <v>8.1422036650112675E-2</v>
      </c>
      <c r="T1204">
        <f t="shared" si="342"/>
        <v>50.563969166440529</v>
      </c>
    </row>
    <row r="1205" spans="1:20" x14ac:dyDescent="0.25">
      <c r="A1205">
        <f t="shared" si="343"/>
        <v>513.53378538919617</v>
      </c>
      <c r="B1205">
        <f t="shared" si="360"/>
        <v>81.73144038938311</v>
      </c>
      <c r="C1205" t="str">
        <f t="shared" si="344"/>
        <v>1.04588453198543-336.162537071676i</v>
      </c>
      <c r="D1205" t="str">
        <f t="shared" si="345"/>
        <v>3.47812495610862-194.729545536272i</v>
      </c>
      <c r="E1205" t="str">
        <f t="shared" si="346"/>
        <v>162.469339569231+0.0610089878286532i</v>
      </c>
      <c r="F1205" t="str">
        <f t="shared" si="347"/>
        <v>2.42492492083216-1827.41333929319i</v>
      </c>
      <c r="G1205" t="str">
        <f t="shared" si="348"/>
        <v>0.999999998312211-0.0000410827027617968i</v>
      </c>
      <c r="H1205" t="str">
        <f t="shared" si="349"/>
        <v>1129.54706115072+11.8419958750333i</v>
      </c>
      <c r="I1205" t="str">
        <f t="shared" si="350"/>
        <v>68.7749873750249-5822.97036137213i</v>
      </c>
      <c r="K1205" t="str">
        <f t="shared" si="351"/>
        <v>0.0106225598079557-0.00016066450984315i</v>
      </c>
      <c r="L1205" t="str">
        <f t="shared" si="352"/>
        <v>0.0000444444444444444-0.702486128496797i</v>
      </c>
      <c r="M1205" t="e">
        <f t="shared" si="353"/>
        <v>#DIV/0!</v>
      </c>
      <c r="N1205">
        <f t="shared" si="354"/>
        <v>90.178260720868977</v>
      </c>
      <c r="O1205">
        <f t="shared" si="355"/>
        <v>50.531028294136611</v>
      </c>
      <c r="P1205" s="3">
        <f t="shared" si="356"/>
        <v>50.531028294136611</v>
      </c>
      <c r="Q1205" s="3">
        <f t="shared" si="357"/>
        <v>-89.821739279131023</v>
      </c>
      <c r="R1205">
        <f t="shared" si="358"/>
        <v>90.178260720868977</v>
      </c>
      <c r="S1205">
        <f t="shared" si="359"/>
        <v>8.1731440389383112E-2</v>
      </c>
      <c r="T1205">
        <f t="shared" si="342"/>
        <v>50.531028294136611</v>
      </c>
    </row>
    <row r="1206" spans="1:20" x14ac:dyDescent="0.25">
      <c r="A1206">
        <f t="shared" si="343"/>
        <v>515.48521377367513</v>
      </c>
      <c r="B1206">
        <f t="shared" si="360"/>
        <v>82.042019862862773</v>
      </c>
      <c r="C1206" t="str">
        <f t="shared" si="344"/>
        <v>1.04588301877102-334.89005768987i</v>
      </c>
      <c r="D1206" t="str">
        <f t="shared" si="345"/>
        <v>3.4781249557744-193.99237747695i</v>
      </c>
      <c r="E1206" t="str">
        <f t="shared" si="346"/>
        <v>162.469338067005+0.0612408723489641i</v>
      </c>
      <c r="F1206" t="str">
        <f t="shared" si="347"/>
        <v>2.42492492080101-1820.49545731396i</v>
      </c>
      <c r="G1206" t="str">
        <f t="shared" si="348"/>
        <v>0.99999999829936-0.0000412388170317616i</v>
      </c>
      <c r="H1206" t="str">
        <f t="shared" si="349"/>
        <v>1129.54809143769+11.8869969740117i</v>
      </c>
      <c r="I1206" t="str">
        <f t="shared" si="350"/>
        <v>68.7750022270635-5800.931518516i</v>
      </c>
      <c r="K1206" t="str">
        <f t="shared" si="351"/>
        <v>0.0106225412315776-0.000161274751768139i</v>
      </c>
      <c r="L1206" t="str">
        <f t="shared" si="352"/>
        <v>0.0000444444444444444-0.699826786707307i</v>
      </c>
      <c r="M1206" t="e">
        <f t="shared" si="353"/>
        <v>#DIV/0!</v>
      </c>
      <c r="N1206">
        <f t="shared" si="354"/>
        <v>90.178937793581596</v>
      </c>
      <c r="O1206">
        <f t="shared" si="355"/>
        <v>50.49808744431833</v>
      </c>
      <c r="P1206" s="3">
        <f t="shared" si="356"/>
        <v>50.49808744431833</v>
      </c>
      <c r="Q1206" s="3">
        <f t="shared" si="357"/>
        <v>-89.821062206418404</v>
      </c>
      <c r="R1206">
        <f t="shared" si="358"/>
        <v>90.178937793581596</v>
      </c>
      <c r="S1206">
        <f t="shared" si="359"/>
        <v>8.2042019862862775E-2</v>
      </c>
      <c r="T1206">
        <f t="shared" si="342"/>
        <v>50.49808744431833</v>
      </c>
    </row>
    <row r="1207" spans="1:20" x14ac:dyDescent="0.25">
      <c r="A1207">
        <f t="shared" si="343"/>
        <v>517.44405758601511</v>
      </c>
      <c r="B1207">
        <f t="shared" si="360"/>
        <v>82.353779538341655</v>
      </c>
      <c r="C1207" t="str">
        <f t="shared" si="344"/>
        <v>1.04588149403978-333.62239581362i</v>
      </c>
      <c r="D1207" t="str">
        <f t="shared" si="345"/>
        <v>3.47812495543764-193.258000063107i</v>
      </c>
      <c r="E1207" t="str">
        <f t="shared" si="346"/>
        <v>162.469336553351+0.0614736386066137i</v>
      </c>
      <c r="F1207" t="str">
        <f t="shared" si="347"/>
        <v>2.42492492076958-1813.60376377308i</v>
      </c>
      <c r="G1207" t="str">
        <f t="shared" si="348"/>
        <v>0.999999998286411-0.0000413955245359463i</v>
      </c>
      <c r="H1207" t="str">
        <f t="shared" si="349"/>
        <v>1129.54912957095+11.9321690944948i</v>
      </c>
      <c r="I1207" t="str">
        <f t="shared" si="350"/>
        <v>68.7750171921796-5778.97612401347i</v>
      </c>
      <c r="K1207" t="str">
        <f t="shared" si="351"/>
        <v>0.0106225225138168-0.000161887309372547i</v>
      </c>
      <c r="L1207" t="str">
        <f t="shared" si="352"/>
        <v>0.0000444444444444444-0.697177512161098i</v>
      </c>
      <c r="M1207" t="e">
        <f t="shared" si="353"/>
        <v>#DIV/0!</v>
      </c>
      <c r="N1207">
        <f t="shared" si="354"/>
        <v>90.179617435532592</v>
      </c>
      <c r="O1207">
        <f t="shared" si="355"/>
        <v>50.465146617156677</v>
      </c>
      <c r="P1207" s="3">
        <f t="shared" si="356"/>
        <v>50.465146617156677</v>
      </c>
      <c r="Q1207" s="3">
        <f t="shared" si="357"/>
        <v>-89.820382564467408</v>
      </c>
      <c r="R1207">
        <f t="shared" si="358"/>
        <v>90.179617435532592</v>
      </c>
      <c r="S1207">
        <f t="shared" si="359"/>
        <v>8.2353779538341651E-2</v>
      </c>
      <c r="T1207">
        <f t="shared" si="342"/>
        <v>50.465146617156677</v>
      </c>
    </row>
    <row r="1208" spans="1:20" x14ac:dyDescent="0.25">
      <c r="A1208">
        <f t="shared" si="343"/>
        <v>519.41034500484204</v>
      </c>
      <c r="B1208">
        <f t="shared" si="360"/>
        <v>82.666723900587357</v>
      </c>
      <c r="C1208" t="str">
        <f t="shared" si="344"/>
        <v>1.04587995770418-332.359533207177i</v>
      </c>
      <c r="D1208" t="str">
        <f t="shared" si="345"/>
        <v>3.47812495509834-192.526402730475i</v>
      </c>
      <c r="E1208" t="str">
        <f t="shared" si="346"/>
        <v>162.469335028184+0.0617072899588135i</v>
      </c>
      <c r="F1208" t="str">
        <f t="shared" si="347"/>
        <v>2.42492492073797-1806.7381595312i</v>
      </c>
      <c r="G1208" t="str">
        <f t="shared" si="348"/>
        <v>0.999999998273363-0.0000415528275286407i</v>
      </c>
      <c r="H1208" t="str">
        <f t="shared" si="349"/>
        <v>1129.55017561025+11.9775128865628i</v>
      </c>
      <c r="I1208" t="str">
        <f t="shared" si="350"/>
        <v>68.7750322712346-5757.10386202874i</v>
      </c>
      <c r="K1208" t="str">
        <f t="shared" si="351"/>
        <v>0.0106225036535977-0.000162502191418901i</v>
      </c>
      <c r="L1208" t="str">
        <f t="shared" si="352"/>
        <v>0.0000444444444444444-0.694538266747456i</v>
      </c>
      <c r="M1208" t="e">
        <f t="shared" si="353"/>
        <v>#DIV/0!</v>
      </c>
      <c r="N1208">
        <f t="shared" si="354"/>
        <v>90.180299656443495</v>
      </c>
      <c r="O1208">
        <f t="shared" si="355"/>
        <v>50.432205812823881</v>
      </c>
      <c r="P1208" s="3">
        <f t="shared" si="356"/>
        <v>50.432205812823881</v>
      </c>
      <c r="Q1208" s="3">
        <f t="shared" si="357"/>
        <v>-89.819700343556505</v>
      </c>
      <c r="R1208">
        <f t="shared" si="358"/>
        <v>90.180299656443495</v>
      </c>
      <c r="S1208">
        <f t="shared" si="359"/>
        <v>8.2666723900587352E-2</v>
      </c>
      <c r="T1208">
        <f t="shared" si="342"/>
        <v>50.432205812823881</v>
      </c>
    </row>
    <row r="1209" spans="1:20" x14ac:dyDescent="0.25">
      <c r="A1209">
        <f t="shared" si="343"/>
        <v>521.38410431586044</v>
      </c>
      <c r="B1209">
        <f t="shared" si="360"/>
        <v>82.980857451409591</v>
      </c>
      <c r="C1209" t="str">
        <f t="shared" si="344"/>
        <v>1.04587840967584-331.10145170384i</v>
      </c>
      <c r="D1209" t="str">
        <f t="shared" si="345"/>
        <v>3.47812495475643-191.797574954783i</v>
      </c>
      <c r="E1209" t="str">
        <f t="shared" si="346"/>
        <v>162.469333491417+0.0619418297755757i</v>
      </c>
      <c r="F1209" t="str">
        <f t="shared" si="347"/>
        <v>2.42492492070608-1799.89854582432i</v>
      </c>
      <c r="G1209" t="str">
        <f t="shared" si="348"/>
        <v>0.999999998260215-0.0000417107282727011i</v>
      </c>
      <c r="H1209" t="str">
        <f t="shared" si="349"/>
        <v>1129.55122961583+12.0230290027678i</v>
      </c>
      <c r="I1209" t="str">
        <f t="shared" si="350"/>
        <v>68.7750474650943-5735.31441792221i</v>
      </c>
      <c r="K1209" t="str">
        <f t="shared" si="351"/>
        <v>0.0106224846498366-0.000163119406702599i</v>
      </c>
      <c r="L1209" t="str">
        <f t="shared" si="352"/>
        <v>0.0000444444444444444-0.691909012499953i</v>
      </c>
      <c r="M1209" t="e">
        <f t="shared" si="353"/>
        <v>#DIV/0!</v>
      </c>
      <c r="N1209">
        <f t="shared" si="354"/>
        <v>90.180984466072218</v>
      </c>
      <c r="O1209">
        <f t="shared" si="355"/>
        <v>50.399265031493741</v>
      </c>
      <c r="P1209" s="3">
        <f t="shared" si="356"/>
        <v>50.399265031493741</v>
      </c>
      <c r="Q1209" s="3">
        <f t="shared" si="357"/>
        <v>-89.819015533927782</v>
      </c>
      <c r="R1209">
        <f t="shared" si="358"/>
        <v>90.180984466072218</v>
      </c>
      <c r="S1209">
        <f t="shared" si="359"/>
        <v>8.2980857451409595E-2</v>
      </c>
      <c r="T1209">
        <f t="shared" si="342"/>
        <v>50.399265031493741</v>
      </c>
    </row>
    <row r="1210" spans="1:20" x14ac:dyDescent="0.25">
      <c r="A1210">
        <f t="shared" si="343"/>
        <v>523.3653639122607</v>
      </c>
      <c r="B1210">
        <f t="shared" si="360"/>
        <v>83.296184709724955</v>
      </c>
      <c r="C1210" t="str">
        <f t="shared" si="344"/>
        <v>1.04587684986593-329.848133205677i</v>
      </c>
      <c r="D1210" t="str">
        <f t="shared" si="345"/>
        <v>3.47812495441192-191.071506251597i</v>
      </c>
      <c r="E1210" t="str">
        <f t="shared" si="346"/>
        <v>162.469331942961+0.0621772614398073i</v>
      </c>
      <c r="F1210" t="str">
        <f t="shared" si="347"/>
        <v>2.42492492067395-1793.08482426229i</v>
      </c>
      <c r="G1210" t="str">
        <f t="shared" si="348"/>
        <v>0.999999998246968-0.0000418692290395828i</v>
      </c>
      <c r="H1210" t="str">
        <f t="shared" si="349"/>
        <v>1129.55229164836+12.0687180981444i</v>
      </c>
      <c r="I1210" t="str">
        <f t="shared" si="350"/>
        <v>68.7750627746331-5713.60747824543i</v>
      </c>
      <c r="K1210" t="str">
        <f t="shared" si="351"/>
        <v>0.0106224655014416-0.000163738964052035i</v>
      </c>
      <c r="L1210" t="str">
        <f t="shared" si="352"/>
        <v>0.0000444444444444444-0.689289711595889i</v>
      </c>
      <c r="M1210" t="e">
        <f t="shared" si="353"/>
        <v>#DIV/0!</v>
      </c>
      <c r="N1210">
        <f t="shared" si="354"/>
        <v>90.181671874213393</v>
      </c>
      <c r="O1210">
        <f t="shared" si="355"/>
        <v>50.366324273341128</v>
      </c>
      <c r="P1210" s="3">
        <f t="shared" si="356"/>
        <v>50.366324273341128</v>
      </c>
      <c r="Q1210" s="3">
        <f t="shared" si="357"/>
        <v>-89.818328125786607</v>
      </c>
      <c r="R1210">
        <f t="shared" si="358"/>
        <v>90.181671874213393</v>
      </c>
      <c r="S1210">
        <f t="shared" si="359"/>
        <v>8.3296184709724955E-2</v>
      </c>
      <c r="T1210">
        <f t="shared" si="342"/>
        <v>50.366324273341128</v>
      </c>
    </row>
    <row r="1211" spans="1:20" x14ac:dyDescent="0.25">
      <c r="A1211">
        <f t="shared" si="343"/>
        <v>525.35415229512739</v>
      </c>
      <c r="B1211">
        <f t="shared" si="360"/>
        <v>83.612710211621916</v>
      </c>
      <c r="C1211" t="str">
        <f t="shared" si="344"/>
        <v>1.04587527818482-328.599559683279i</v>
      </c>
      <c r="D1211" t="str">
        <f t="shared" si="345"/>
        <v>3.47812495406481-190.348186176177i</v>
      </c>
      <c r="E1211" t="str">
        <f t="shared" si="346"/>
        <v>162.469330382727+0.0624135883473584i</v>
      </c>
      <c r="F1211" t="str">
        <f t="shared" si="347"/>
        <v>2.42492492064159-1786.29689682744i</v>
      </c>
      <c r="G1211" t="str">
        <f t="shared" si="348"/>
        <v>0.999999998233619-0.0000420283321093722i</v>
      </c>
      <c r="H1211" t="str">
        <f t="shared" si="349"/>
        <v>1129.55336176897+12.1145808302185i</v>
      </c>
      <c r="I1211" t="str">
        <f t="shared" si="350"/>
        <v>68.7750782007313-5691.98273073679i</v>
      </c>
      <c r="K1211" t="str">
        <f t="shared" si="351"/>
        <v>0.0106224462073124-0.000164360872328716i</v>
      </c>
      <c r="L1211" t="str">
        <f t="shared" si="352"/>
        <v>0.0000444444444444444-0.686680326355741i</v>
      </c>
      <c r="M1211" t="e">
        <f t="shared" si="353"/>
        <v>#DIV/0!</v>
      </c>
      <c r="N1211">
        <f t="shared" si="354"/>
        <v>90.182361890698289</v>
      </c>
      <c r="O1211">
        <f t="shared" si="355"/>
        <v>50.3333835385424</v>
      </c>
      <c r="P1211" s="3">
        <f t="shared" si="356"/>
        <v>50.3333835385424</v>
      </c>
      <c r="Q1211" s="3">
        <f t="shared" si="357"/>
        <v>-89.817638109301711</v>
      </c>
      <c r="R1211">
        <f t="shared" si="358"/>
        <v>90.182361890698289</v>
      </c>
      <c r="S1211">
        <f t="shared" si="359"/>
        <v>8.3612710211621921E-2</v>
      </c>
      <c r="T1211">
        <f t="shared" si="342"/>
        <v>50.3333835385424</v>
      </c>
    </row>
    <row r="1212" spans="1:20" x14ac:dyDescent="0.25">
      <c r="A1212">
        <f t="shared" si="343"/>
        <v>527.35049807384894</v>
      </c>
      <c r="B1212">
        <f t="shared" si="360"/>
        <v>83.930438510426086</v>
      </c>
      <c r="C1212" t="str">
        <f t="shared" si="344"/>
        <v>1.04587369454204-327.355713175491i</v>
      </c>
      <c r="D1212" t="str">
        <f t="shared" si="345"/>
        <v>3.47812495371502-189.627604323319i</v>
      </c>
      <c r="E1212" t="str">
        <f t="shared" si="346"/>
        <v>162.469328810627+0.0626508139070255i</v>
      </c>
      <c r="F1212" t="str">
        <f t="shared" si="347"/>
        <v>2.42492492060896-1779.53466587315i</v>
      </c>
      <c r="G1212" t="str">
        <f t="shared" si="348"/>
        <v>0.999999998220169-0.0000421880397708203i</v>
      </c>
      <c r="H1212" t="str">
        <f t="shared" si="349"/>
        <v>1129.55444003927+12.1606178590171i</v>
      </c>
      <c r="I1212" t="str">
        <f t="shared" si="350"/>
        <v>68.7750937442766-5670.43986431712i</v>
      </c>
      <c r="K1212" t="str">
        <f t="shared" si="351"/>
        <v>0.0106224267663404-0.000164985140427389i</v>
      </c>
      <c r="L1212" t="str">
        <f t="shared" si="352"/>
        <v>0.0000444444444444444-0.684080819242617i</v>
      </c>
      <c r="M1212" t="e">
        <f t="shared" si="353"/>
        <v>#DIV/0!</v>
      </c>
      <c r="N1212">
        <f t="shared" si="354"/>
        <v>90.183054525395079</v>
      </c>
      <c r="O1212">
        <f t="shared" si="355"/>
        <v>50.300442827275148</v>
      </c>
      <c r="P1212" s="3">
        <f t="shared" si="356"/>
        <v>50.300442827275148</v>
      </c>
      <c r="Q1212" s="3">
        <f t="shared" si="357"/>
        <v>-89.816945474604921</v>
      </c>
      <c r="R1212">
        <f t="shared" si="358"/>
        <v>90.183054525395079</v>
      </c>
      <c r="S1212">
        <f t="shared" si="359"/>
        <v>8.3930438510426086E-2</v>
      </c>
      <c r="T1212">
        <f t="shared" si="342"/>
        <v>50.300442827275148</v>
      </c>
    </row>
    <row r="1213" spans="1:20" x14ac:dyDescent="0.25">
      <c r="A1213">
        <f t="shared" si="343"/>
        <v>529.35442996652955</v>
      </c>
      <c r="B1213">
        <f t="shared" si="360"/>
        <v>84.249374176765713</v>
      </c>
      <c r="C1213" t="str">
        <f t="shared" si="344"/>
        <v>1.0458720988468-326.116575789156i</v>
      </c>
      <c r="D1213" t="str">
        <f t="shared" si="345"/>
        <v>3.47812495336258-188.909750327211i</v>
      </c>
      <c r="E1213" t="str">
        <f t="shared" si="346"/>
        <v>162.469327226569+0.0628889415406899i</v>
      </c>
      <c r="F1213" t="str">
        <f t="shared" si="347"/>
        <v>2.4249249205761-1772.79803412246i</v>
      </c>
      <c r="G1213" t="str">
        <f t="shared" si="348"/>
        <v>0.999999998206617-0.0000423483543213756i</v>
      </c>
      <c r="H1213" t="str">
        <f t="shared" si="349"/>
        <v>1129.55552652134+12.2068298470776i</v>
      </c>
      <c r="I1213" t="str">
        <f t="shared" si="350"/>
        <v>68.7751094061634-5648.97856908517i</v>
      </c>
      <c r="K1213" t="str">
        <f t="shared" si="351"/>
        <v>0.0106224071774086-0.000165611777276152i</v>
      </c>
      <c r="L1213" t="str">
        <f t="shared" si="352"/>
        <v>0.0000444444444444444-0.681491152861742i</v>
      </c>
      <c r="M1213" t="e">
        <f t="shared" si="353"/>
        <v>#DIV/0!</v>
      </c>
      <c r="N1213">
        <f t="shared" si="354"/>
        <v>90.1837497882089</v>
      </c>
      <c r="O1213">
        <f t="shared" si="355"/>
        <v>50.267502139718246</v>
      </c>
      <c r="P1213" s="3">
        <f t="shared" si="356"/>
        <v>50.267502139718246</v>
      </c>
      <c r="Q1213" s="3">
        <f t="shared" si="357"/>
        <v>-89.8162502117911</v>
      </c>
      <c r="R1213">
        <f t="shared" si="358"/>
        <v>90.1837497882089</v>
      </c>
      <c r="S1213">
        <f t="shared" si="359"/>
        <v>8.4249374176765715E-2</v>
      </c>
      <c r="T1213">
        <f t="shared" si="342"/>
        <v>50.267502139718246</v>
      </c>
    </row>
    <row r="1214" spans="1:20" x14ac:dyDescent="0.25">
      <c r="A1214">
        <f t="shared" si="343"/>
        <v>531.36597680040245</v>
      </c>
      <c r="B1214">
        <f t="shared" si="360"/>
        <v>84.569521798637425</v>
      </c>
      <c r="C1214" t="str">
        <f t="shared" si="344"/>
        <v>1.04587049100737-324.882129698869i</v>
      </c>
      <c r="D1214" t="str">
        <f t="shared" si="345"/>
        <v>3.47812495300748-188.194613861284i</v>
      </c>
      <c r="E1214" t="str">
        <f t="shared" si="346"/>
        <v>162.469325630464+0.0631279746832792i</v>
      </c>
      <c r="F1214" t="str">
        <f t="shared" si="347"/>
        <v>2.42492492054298-1766.08690466667i</v>
      </c>
      <c r="G1214" t="str">
        <f t="shared" si="348"/>
        <v>0.999999998192961-0.0000425092780672163i</v>
      </c>
      <c r="H1214" t="str">
        <f t="shared" si="349"/>
        <v>1129.55662127773+12.2532174594573i</v>
      </c>
      <c r="I1214" t="str">
        <f t="shared" si="350"/>
        <v>68.7751251872923-5627.5985363131i</v>
      </c>
      <c r="K1214" t="str">
        <f t="shared" si="351"/>
        <v>0.0106223874393914-0.000166240791836583i</v>
      </c>
      <c r="L1214" t="str">
        <f t="shared" si="352"/>
        <v>0.0000444444444444444-0.678911289959893i</v>
      </c>
      <c r="M1214" t="e">
        <f t="shared" si="353"/>
        <v>#DIV/0!</v>
      </c>
      <c r="N1214">
        <f t="shared" si="354"/>
        <v>90.184447689082106</v>
      </c>
      <c r="O1214">
        <f t="shared" si="355"/>
        <v>50.234561476052228</v>
      </c>
      <c r="P1214" s="3">
        <f t="shared" si="356"/>
        <v>50.234561476052228</v>
      </c>
      <c r="Q1214" s="3">
        <f t="shared" si="357"/>
        <v>-89.815552310917894</v>
      </c>
      <c r="R1214">
        <f t="shared" si="358"/>
        <v>90.184447689082106</v>
      </c>
      <c r="S1214">
        <f t="shared" si="359"/>
        <v>8.4569521798637429E-2</v>
      </c>
      <c r="T1214">
        <f t="shared" si="342"/>
        <v>50.234561476052228</v>
      </c>
    </row>
    <row r="1215" spans="1:20" x14ac:dyDescent="0.25">
      <c r="A1215">
        <f t="shared" si="343"/>
        <v>533.38516751224392</v>
      </c>
      <c r="B1215">
        <f t="shared" si="360"/>
        <v>84.890885981472252</v>
      </c>
      <c r="C1215" t="str">
        <f t="shared" si="344"/>
        <v>1.04586887093124-323.652357146696i</v>
      </c>
      <c r="D1215" t="str">
        <f t="shared" si="345"/>
        <v>3.47812495264964-187.482184638059i</v>
      </c>
      <c r="E1215" t="str">
        <f t="shared" si="346"/>
        <v>162.469324022218+0.0633679167828474i</v>
      </c>
      <c r="F1215" t="str">
        <f t="shared" si="347"/>
        <v>2.42492492050962-1759.40118096392i</v>
      </c>
      <c r="G1215" t="str">
        <f t="shared" si="348"/>
        <v>0.999999998179202-0.0000426708133232846i</v>
      </c>
      <c r="H1215" t="str">
        <f t="shared" si="349"/>
        <v>1129.55772437147+12.2997813637435i</v>
      </c>
      <c r="I1215" t="str">
        <f t="shared" si="350"/>
        <v>68.7751410885722-5606.29945844204i</v>
      </c>
      <c r="K1215" t="str">
        <f t="shared" si="351"/>
        <v>0.0106223675511547-0.000166872193103861i</v>
      </c>
      <c r="L1215" t="str">
        <f t="shared" si="352"/>
        <v>0.0000444444444444444-0.67634119342488i</v>
      </c>
      <c r="M1215" t="e">
        <f t="shared" si="353"/>
        <v>#DIV/0!</v>
      </c>
      <c r="N1215">
        <f t="shared" si="354"/>
        <v>90.185148237994255</v>
      </c>
      <c r="O1215">
        <f t="shared" si="355"/>
        <v>50.201620836458574</v>
      </c>
      <c r="P1215" s="3">
        <f t="shared" si="356"/>
        <v>50.201620836458574</v>
      </c>
      <c r="Q1215" s="3">
        <f t="shared" si="357"/>
        <v>-89.814851762005745</v>
      </c>
      <c r="R1215">
        <f t="shared" si="358"/>
        <v>90.185148237994255</v>
      </c>
      <c r="S1215">
        <f t="shared" si="359"/>
        <v>8.489088598147225E-2</v>
      </c>
      <c r="T1215">
        <f t="shared" si="342"/>
        <v>50.201620836458574</v>
      </c>
    </row>
    <row r="1216" spans="1:20" x14ac:dyDescent="0.25">
      <c r="A1216">
        <f t="shared" si="343"/>
        <v>535.41203114879056</v>
      </c>
      <c r="B1216">
        <f t="shared" si="360"/>
        <v>85.21347134820185</v>
      </c>
      <c r="C1216" t="str">
        <f t="shared" si="344"/>
        <v>1.0458672385255-322.427240441948i</v>
      </c>
      <c r="D1216" t="str">
        <f t="shared" si="345"/>
        <v>3.47812495228911-186.772452409002i</v>
      </c>
      <c r="E1216" t="str">
        <f t="shared" si="346"/>
        <v>162.469322401741+0.0636087713006562i</v>
      </c>
      <c r="F1216" t="str">
        <f t="shared" si="347"/>
        <v>2.42492492047601-1752.74076683782i</v>
      </c>
      <c r="G1216" t="str">
        <f t="shared" si="348"/>
        <v>0.999999998165337-0.0000428329624133192i</v>
      </c>
      <c r="H1216" t="str">
        <f t="shared" si="349"/>
        <v>1129.55883586606+12.3465222300621i</v>
      </c>
      <c r="I1216" t="str">
        <f t="shared" si="350"/>
        <v>68.7751571109149-5585.08102907763i</v>
      </c>
      <c r="K1216" t="str">
        <f t="shared" si="351"/>
        <v>0.0106223475115559-0.000167505990106889i</v>
      </c>
      <c r="L1216" t="str">
        <f t="shared" si="352"/>
        <v>0.0000444444444444444-0.673780826284996i</v>
      </c>
      <c r="M1216" t="e">
        <f t="shared" si="353"/>
        <v>#DIV/0!</v>
      </c>
      <c r="N1216">
        <f t="shared" si="354"/>
        <v>90.18585144496231</v>
      </c>
      <c r="O1216">
        <f t="shared" si="355"/>
        <v>50.168680221120532</v>
      </c>
      <c r="P1216" s="3">
        <f t="shared" si="356"/>
        <v>50.168680221120532</v>
      </c>
      <c r="Q1216" s="3">
        <f t="shared" si="357"/>
        <v>-89.81414855503769</v>
      </c>
      <c r="R1216">
        <f t="shared" si="358"/>
        <v>90.18585144496231</v>
      </c>
      <c r="S1216">
        <f t="shared" si="359"/>
        <v>8.5213471348201855E-2</v>
      </c>
      <c r="T1216">
        <f t="shared" si="342"/>
        <v>50.168680221120532</v>
      </c>
    </row>
    <row r="1217" spans="1:20" x14ac:dyDescent="0.25">
      <c r="A1217">
        <f t="shared" si="343"/>
        <v>537.4465968671559</v>
      </c>
      <c r="B1217">
        <f t="shared" si="360"/>
        <v>85.53728253932502</v>
      </c>
      <c r="C1217" t="str">
        <f t="shared" si="344"/>
        <v>1.04586559369626-321.206761960905i</v>
      </c>
      <c r="D1217" t="str">
        <f t="shared" si="345"/>
        <v>3.47812495192582-186.065406964377i</v>
      </c>
      <c r="E1217" t="str">
        <f t="shared" si="346"/>
        <v>162.46932076894+0.0638505417112036i</v>
      </c>
      <c r="F1217" t="str">
        <f t="shared" si="347"/>
        <v>2.42492492044213-1746.1055664761i</v>
      </c>
      <c r="G1217" t="str">
        <f t="shared" si="348"/>
        <v>0.999999998151367-0.0000429957276698892i</v>
      </c>
      <c r="H1217" t="str">
        <f t="shared" si="349"/>
        <v>1129.55995582548+12.3934407310889i</v>
      </c>
      <c r="I1217" t="str">
        <f t="shared" si="350"/>
        <v>68.7751732552454-5563.94294298572i</v>
      </c>
      <c r="K1217" t="str">
        <f t="shared" si="351"/>
        <v>0.0106223273194436-0.000168142191908416i</v>
      </c>
      <c r="L1217" t="str">
        <f t="shared" si="352"/>
        <v>0.0000444444444444444-0.671230151708503i</v>
      </c>
      <c r="M1217" t="e">
        <f t="shared" si="353"/>
        <v>#DIV/0!</v>
      </c>
      <c r="N1217">
        <f t="shared" si="354"/>
        <v>90.186557320040819</v>
      </c>
      <c r="O1217">
        <f t="shared" si="355"/>
        <v>50.135739630222588</v>
      </c>
      <c r="P1217" s="3">
        <f t="shared" si="356"/>
        <v>50.135739630222588</v>
      </c>
      <c r="Q1217" s="3">
        <f t="shared" si="357"/>
        <v>-89.813442679959181</v>
      </c>
      <c r="R1217">
        <f t="shared" si="358"/>
        <v>90.186557320040819</v>
      </c>
      <c r="S1217">
        <f t="shared" si="359"/>
        <v>8.5537282539325021E-2</v>
      </c>
      <c r="T1217">
        <f t="shared" si="342"/>
        <v>50.135739630222588</v>
      </c>
    </row>
    <row r="1218" spans="1:20" x14ac:dyDescent="0.25">
      <c r="A1218">
        <f t="shared" si="343"/>
        <v>539.4888939352511</v>
      </c>
      <c r="B1218">
        <f t="shared" si="360"/>
        <v>85.862324212974457</v>
      </c>
      <c r="C1218" t="str">
        <f t="shared" si="344"/>
        <v>1.04586393634907-319.990904146566i</v>
      </c>
      <c r="D1218" t="str">
        <f t="shared" si="345"/>
        <v>3.47812495155976-185.361038133098i</v>
      </c>
      <c r="E1218" t="str">
        <f t="shared" si="346"/>
        <v>162.46931912372+0.0640932315022597i</v>
      </c>
      <c r="F1218" t="str">
        <f t="shared" si="347"/>
        <v>2.424924920408-1739.49548442916i</v>
      </c>
      <c r="G1218" t="str">
        <f t="shared" si="348"/>
        <v>0.999999998137291-0.0000431591114344272i</v>
      </c>
      <c r="H1218" t="str">
        <f t="shared" si="349"/>
        <v>1129.56108431421+12.4405375420574i</v>
      </c>
      <c r="I1218" t="str">
        <f t="shared" si="350"/>
        <v>68.7751895224894-5542.88489608791i</v>
      </c>
      <c r="K1218" t="str">
        <f t="shared" si="351"/>
        <v>0.0106223069736576-0.000168780807605155i</v>
      </c>
      <c r="L1218" t="str">
        <f t="shared" si="352"/>
        <v>0.0000444444444444444-0.668689133003091i</v>
      </c>
      <c r="M1218" t="e">
        <f t="shared" si="353"/>
        <v>#DIV/0!</v>
      </c>
      <c r="N1218">
        <f t="shared" si="354"/>
        <v>90.187265873322005</v>
      </c>
      <c r="O1218">
        <f t="shared" si="355"/>
        <v>50.102799063950499</v>
      </c>
      <c r="P1218" s="3">
        <f t="shared" si="356"/>
        <v>50.102799063950499</v>
      </c>
      <c r="Q1218" s="3">
        <f t="shared" si="357"/>
        <v>-89.812734126677995</v>
      </c>
      <c r="R1218">
        <f t="shared" si="358"/>
        <v>90.187265873322005</v>
      </c>
      <c r="S1218">
        <f t="shared" si="359"/>
        <v>8.5862324212974461E-2</v>
      </c>
      <c r="T1218">
        <f t="shared" si="342"/>
        <v>50.102799063950499</v>
      </c>
    </row>
    <row r="1219" spans="1:20" x14ac:dyDescent="0.25">
      <c r="A1219">
        <f t="shared" si="343"/>
        <v>541.53895173220508</v>
      </c>
      <c r="B1219">
        <f t="shared" si="360"/>
        <v>86.188601044983756</v>
      </c>
      <c r="C1219" t="str">
        <f t="shared" si="344"/>
        <v>1.04586226638881-318.779649508408i</v>
      </c>
      <c r="D1219" t="str">
        <f t="shared" si="345"/>
        <v>3.47812495119092-184.659335782582i</v>
      </c>
      <c r="E1219" t="str">
        <f t="shared" si="346"/>
        <v>162.469317465988+0.0643368441749422i</v>
      </c>
      <c r="F1219" t="str">
        <f t="shared" si="347"/>
        <v>2.4249249203736-1732.91042560876i</v>
      </c>
      <c r="G1219" t="str">
        <f t="shared" si="348"/>
        <v>0.999999998123108-0.0000433231160572636i</v>
      </c>
      <c r="H1219" t="str">
        <f t="shared" si="349"/>
        <v>1129.56222139722+12.48781334077i</v>
      </c>
      <c r="I1219" t="str">
        <f t="shared" si="350"/>
        <v>68.7752059135829-5521.90658545725i</v>
      </c>
      <c r="K1219" t="str">
        <f t="shared" si="351"/>
        <v>0.0106222864730291-0.000169421846327918i</v>
      </c>
      <c r="L1219" t="str">
        <f t="shared" si="352"/>
        <v>0.0000444444444444444-0.666157733615356i</v>
      </c>
      <c r="M1219" t="e">
        <f t="shared" si="353"/>
        <v>#DIV/0!</v>
      </c>
      <c r="N1219">
        <f t="shared" si="354"/>
        <v>90.187977114935904</v>
      </c>
      <c r="O1219">
        <f t="shared" si="355"/>
        <v>50.069858522491685</v>
      </c>
      <c r="P1219" s="3">
        <f t="shared" si="356"/>
        <v>50.069858522491685</v>
      </c>
      <c r="Q1219" s="3">
        <f t="shared" si="357"/>
        <v>-89.812022885064096</v>
      </c>
      <c r="R1219">
        <f t="shared" si="358"/>
        <v>90.187977114935904</v>
      </c>
      <c r="S1219">
        <f t="shared" si="359"/>
        <v>8.6188601044983756E-2</v>
      </c>
      <c r="T1219">
        <f t="shared" si="342"/>
        <v>50.069858522491685</v>
      </c>
    </row>
    <row r="1220" spans="1:20" x14ac:dyDescent="0.25">
      <c r="A1220">
        <f t="shared" si="343"/>
        <v>543.59679974878748</v>
      </c>
      <c r="B1220">
        <f t="shared" si="360"/>
        <v>86.516117728954697</v>
      </c>
      <c r="C1220" t="str">
        <f t="shared" si="344"/>
        <v>1.04586058371922-317.572980622113i</v>
      </c>
      <c r="D1220" t="str">
        <f t="shared" si="345"/>
        <v>3.47812495081927-183.960289818607i</v>
      </c>
      <c r="E1220" t="str">
        <f t="shared" si="346"/>
        <v>162.469315795646+0.0645813832437387i</v>
      </c>
      <c r="F1220" t="str">
        <f t="shared" si="347"/>
        <v>2.42492492033895-1726.35029528661i</v>
      </c>
      <c r="G1220" t="str">
        <f t="shared" si="348"/>
        <v>0.999999998108816-0.0000434877438976597i</v>
      </c>
      <c r="H1220" t="str">
        <f t="shared" si="349"/>
        <v>1129.56336714+12.5352688076081i</v>
      </c>
      <c r="I1220" t="str">
        <f t="shared" si="350"/>
        <v>68.7752224294725-5501.00770931387i</v>
      </c>
      <c r="K1220" t="str">
        <f t="shared" si="351"/>
        <v>0.01062226581638-0.000170065317241733i</v>
      </c>
      <c r="L1220" t="str">
        <f t="shared" si="352"/>
        <v>0.0000444444444444444-0.663635917130259i</v>
      </c>
      <c r="M1220" t="e">
        <f t="shared" si="353"/>
        <v>#DIV/0!</v>
      </c>
      <c r="N1220">
        <f t="shared" si="354"/>
        <v>90.188691055050413</v>
      </c>
      <c r="O1220">
        <f t="shared" si="355"/>
        <v>50.036918006034618</v>
      </c>
      <c r="P1220" s="3">
        <f t="shared" si="356"/>
        <v>50.036918006034618</v>
      </c>
      <c r="Q1220" s="3">
        <f t="shared" si="357"/>
        <v>-89.811308944949587</v>
      </c>
      <c r="R1220">
        <f t="shared" si="358"/>
        <v>90.188691055050413</v>
      </c>
      <c r="S1220">
        <f t="shared" si="359"/>
        <v>8.6516117728954692E-2</v>
      </c>
      <c r="T1220">
        <f t="shared" si="342"/>
        <v>50.036918006034618</v>
      </c>
    </row>
    <row r="1221" spans="1:20" x14ac:dyDescent="0.25">
      <c r="A1221">
        <f t="shared" si="343"/>
        <v>545.66246758783279</v>
      </c>
      <c r="B1221">
        <f t="shared" si="360"/>
        <v>86.844878976324722</v>
      </c>
      <c r="C1221" t="str">
        <f t="shared" si="344"/>
        <v>1.04585888824396-316.370880129351i</v>
      </c>
      <c r="D1221" t="str">
        <f t="shared" si="345"/>
        <v>3.47812495044478-183.26389018516i</v>
      </c>
      <c r="E1221" t="str">
        <f t="shared" si="346"/>
        <v>162.469314112603+0.0648268522366092i</v>
      </c>
      <c r="F1221" t="str">
        <f t="shared" si="347"/>
        <v>2.42492492030402-1719.81499909303i</v>
      </c>
      <c r="G1221" t="str">
        <f t="shared" si="348"/>
        <v>0.999999998094416-0.0000436529973238421i</v>
      </c>
      <c r="H1221" t="str">
        <f t="shared" si="349"/>
        <v>1129.56452160847+12.5829046255394i</v>
      </c>
      <c r="I1221" t="str">
        <f t="shared" si="350"/>
        <v>68.775239071103-5480.18796702029i</v>
      </c>
      <c r="K1221" t="str">
        <f t="shared" si="351"/>
        <v>0.0106222450025238-0.000170711229545966i</v>
      </c>
      <c r="L1221" t="str">
        <f t="shared" si="352"/>
        <v>0.0000444444444444444-0.661123647270633i</v>
      </c>
      <c r="M1221" t="e">
        <f t="shared" si="353"/>
        <v>#DIV/0!</v>
      </c>
      <c r="N1221">
        <f t="shared" si="354"/>
        <v>90.189407703871694</v>
      </c>
      <c r="O1221">
        <f t="shared" si="355"/>
        <v>50.003977514769758</v>
      </c>
      <c r="P1221" s="3">
        <f t="shared" si="356"/>
        <v>50.003977514769758</v>
      </c>
      <c r="Q1221" s="3">
        <f t="shared" si="357"/>
        <v>-89.810592296128306</v>
      </c>
      <c r="R1221">
        <f t="shared" si="358"/>
        <v>90.189407703871694</v>
      </c>
      <c r="S1221">
        <f t="shared" si="359"/>
        <v>8.6844878976324716E-2</v>
      </c>
      <c r="T1221">
        <f t="shared" si="342"/>
        <v>50.003977514769758</v>
      </c>
    </row>
    <row r="1222" spans="1:20" x14ac:dyDescent="0.25">
      <c r="A1222">
        <f t="shared" si="343"/>
        <v>547.73598496466661</v>
      </c>
      <c r="B1222">
        <f t="shared" si="360"/>
        <v>87.17488951643476</v>
      </c>
      <c r="C1222" t="str">
        <f t="shared" si="344"/>
        <v>1.04585717986545-315.173330737493i</v>
      </c>
      <c r="D1222" t="str">
        <f t="shared" si="345"/>
        <v>3.47812495006743-182.570126864299i</v>
      </c>
      <c r="E1222" t="str">
        <f t="shared" si="346"/>
        <v>162.46931241676+0.0650732546949912i</v>
      </c>
      <c r="F1222" t="str">
        <f t="shared" si="347"/>
        <v>2.42492492026883-1713.3044430156i</v>
      </c>
      <c r="G1222" t="str">
        <f t="shared" si="348"/>
        <v>0.999999998079906-0.0000438188787130369i</v>
      </c>
      <c r="H1222" t="str">
        <f t="shared" si="349"/>
        <v>1129.56568486911+12.6307214801311i</v>
      </c>
      <c r="I1222" t="str">
        <f t="shared" si="350"/>
        <v>68.7752558394351-5459.44705907772i</v>
      </c>
      <c r="K1222" t="str">
        <f t="shared" si="351"/>
        <v>0.0106222240302646-0.000171359592474455i</v>
      </c>
      <c r="L1222" t="str">
        <f t="shared" si="352"/>
        <v>0.0000444444444444444-0.658620887896622i</v>
      </c>
      <c r="M1222" t="e">
        <f t="shared" si="353"/>
        <v>#DIV/0!</v>
      </c>
      <c r="N1222">
        <f t="shared" si="354"/>
        <v>90.190127071644014</v>
      </c>
      <c r="O1222">
        <f t="shared" si="355"/>
        <v>49.971037048888576</v>
      </c>
      <c r="P1222" s="3">
        <f t="shared" si="356"/>
        <v>49.971037048888576</v>
      </c>
      <c r="Q1222" s="3">
        <f t="shared" si="357"/>
        <v>-89.809872928355986</v>
      </c>
      <c r="R1222">
        <f t="shared" si="358"/>
        <v>90.190127071644014</v>
      </c>
      <c r="S1222">
        <f t="shared" si="359"/>
        <v>8.7174889516434761E-2</v>
      </c>
      <c r="T1222">
        <f t="shared" si="342"/>
        <v>49.971037048888576</v>
      </c>
    </row>
    <row r="1223" spans="1:20" x14ac:dyDescent="0.25">
      <c r="A1223">
        <f t="shared" si="343"/>
        <v>549.81738170753238</v>
      </c>
      <c r="B1223">
        <f t="shared" si="360"/>
        <v>87.506154096597214</v>
      </c>
      <c r="C1223" t="str">
        <f t="shared" si="344"/>
        <v>1.04585545848555-313.980315219383i</v>
      </c>
      <c r="D1223" t="str">
        <f t="shared" si="345"/>
        <v>3.47812494968723-181.878989876008i</v>
      </c>
      <c r="E1223" t="str">
        <f t="shared" si="346"/>
        <v>162.469310708019+0.0653205941738462i</v>
      </c>
      <c r="F1223" t="str">
        <f t="shared" si="347"/>
        <v>2.42492492023339-1706.81853339778i</v>
      </c>
      <c r="G1223" t="str">
        <f t="shared" si="348"/>
        <v>0.999999998065285-0.0000439853904515034i</v>
      </c>
      <c r="H1223" t="str">
        <f t="shared" si="349"/>
        <v>1129.5668569889+12.6787200595574i</v>
      </c>
      <c r="I1223" t="str">
        <f t="shared" si="350"/>
        <v>68.7752727354324-5438.78468712134i</v>
      </c>
      <c r="K1223" t="str">
        <f t="shared" si="351"/>
        <v>0.0106222028983974-0.000172010415295622i</v>
      </c>
      <c r="L1223" t="str">
        <f t="shared" si="352"/>
        <v>0.0000444444444444444-0.656127603005204i</v>
      </c>
      <c r="M1223" t="e">
        <f t="shared" si="353"/>
        <v>#DIV/0!</v>
      </c>
      <c r="N1223">
        <f t="shared" si="354"/>
        <v>90.190849168650033</v>
      </c>
      <c r="O1223">
        <f t="shared" si="355"/>
        <v>49.938096608584068</v>
      </c>
      <c r="P1223" s="3">
        <f t="shared" si="356"/>
        <v>49.938096608584068</v>
      </c>
      <c r="Q1223" s="3">
        <f t="shared" si="357"/>
        <v>-89.809150831349967</v>
      </c>
      <c r="R1223">
        <f t="shared" si="358"/>
        <v>90.190849168650033</v>
      </c>
      <c r="S1223">
        <f t="shared" si="359"/>
        <v>8.7506154096597219E-2</v>
      </c>
      <c r="T1223">
        <f t="shared" si="342"/>
        <v>49.938096608584068</v>
      </c>
    </row>
    <row r="1224" spans="1:20" x14ac:dyDescent="0.25">
      <c r="A1224">
        <f t="shared" si="343"/>
        <v>551.90668775802101</v>
      </c>
      <c r="B1224">
        <f t="shared" si="360"/>
        <v>87.838677482164286</v>
      </c>
      <c r="C1224" t="str">
        <f t="shared" si="344"/>
        <v>1.04585372400551-312.791816413084i</v>
      </c>
      <c r="D1224" t="str">
        <f t="shared" si="345"/>
        <v>3.47812494930412-181.190469278046i</v>
      </c>
      <c r="E1224" t="str">
        <f t="shared" si="346"/>
        <v>162.469308986282+0.0655688742417864i</v>
      </c>
      <c r="F1224" t="str">
        <f t="shared" si="347"/>
        <v>2.42492492019766-1700.35717693758i</v>
      </c>
      <c r="G1224" t="str">
        <f t="shared" si="348"/>
        <v>0.999999998050554-0.0000441525349345687i</v>
      </c>
      <c r="H1224" t="str">
        <f t="shared" si="349"/>
        <v>1129.56803803531+12.7269010546102i</v>
      </c>
      <c r="I1224" t="str">
        <f t="shared" si="350"/>
        <v>68.7752897600652-5418.20055391603i</v>
      </c>
      <c r="K1224" t="str">
        <f t="shared" si="351"/>
        <v>0.0106221816057083-0.000172663707312613i</v>
      </c>
      <c r="L1224" t="str">
        <f t="shared" si="352"/>
        <v>0.0000444444444444444-0.653643756729634i</v>
      </c>
      <c r="M1224" t="e">
        <f t="shared" si="353"/>
        <v>#DIV/0!</v>
      </c>
      <c r="N1224">
        <f t="shared" si="354"/>
        <v>90.191574005210995</v>
      </c>
      <c r="O1224">
        <f t="shared" si="355"/>
        <v>49.905156194050655</v>
      </c>
      <c r="P1224" s="3">
        <f t="shared" si="356"/>
        <v>49.905156194050655</v>
      </c>
      <c r="Q1224" s="3">
        <f t="shared" si="357"/>
        <v>-89.808425994789005</v>
      </c>
      <c r="R1224">
        <f t="shared" si="358"/>
        <v>90.191574005210995</v>
      </c>
      <c r="S1224">
        <f t="shared" si="359"/>
        <v>8.7838677482164285E-2</v>
      </c>
      <c r="T1224">
        <f t="shared" si="342"/>
        <v>49.905156194050655</v>
      </c>
    </row>
    <row r="1225" spans="1:20" x14ac:dyDescent="0.25">
      <c r="A1225">
        <f t="shared" si="343"/>
        <v>554.00393317150156</v>
      </c>
      <c r="B1225">
        <f t="shared" si="360"/>
        <v>88.172464456596515</v>
      </c>
      <c r="C1225" t="str">
        <f t="shared" si="344"/>
        <v>1.04585197632561-311.607817221647i</v>
      </c>
      <c r="D1225" t="str">
        <f t="shared" si="345"/>
        <v>3.47812494891811-180.504555165815i</v>
      </c>
      <c r="E1225" t="str">
        <f t="shared" si="346"/>
        <v>162.469307251452+0.0658180984810362i</v>
      </c>
      <c r="F1225" t="str">
        <f t="shared" si="347"/>
        <v>2.42492492016166-1693.92028068623i</v>
      </c>
      <c r="G1225" t="str">
        <f t="shared" si="348"/>
        <v>0.99999999803571-0.0000443203145666621i</v>
      </c>
      <c r="H1225" t="str">
        <f t="shared" si="349"/>
        <v>1129.56922807634+12.7752651587096i</v>
      </c>
      <c r="I1225" t="str">
        <f t="shared" si="350"/>
        <v>68.7753069143145-5397.69436335225i</v>
      </c>
      <c r="K1225" t="str">
        <f t="shared" si="351"/>
        <v>0.0106221601509741-0.000173319477863419i</v>
      </c>
      <c r="L1225" t="str">
        <f t="shared" si="352"/>
        <v>0.0000444444444444444-0.651169313338945i</v>
      </c>
      <c r="M1225" t="e">
        <f t="shared" si="353"/>
        <v>#DIV/0!</v>
      </c>
      <c r="N1225">
        <f t="shared" si="354"/>
        <v>90.1923015916867</v>
      </c>
      <c r="O1225">
        <f t="shared" si="355"/>
        <v>49.872215805484615</v>
      </c>
      <c r="P1225" s="3">
        <f t="shared" si="356"/>
        <v>49.872215805484615</v>
      </c>
      <c r="Q1225" s="3">
        <f t="shared" si="357"/>
        <v>-89.8076984083133</v>
      </c>
      <c r="R1225">
        <f t="shared" si="358"/>
        <v>90.1923015916867</v>
      </c>
      <c r="S1225">
        <f t="shared" si="359"/>
        <v>8.8172464456596517E-2</v>
      </c>
      <c r="T1225">
        <f t="shared" si="342"/>
        <v>49.872215805484615</v>
      </c>
    </row>
    <row r="1226" spans="1:20" x14ac:dyDescent="0.25">
      <c r="A1226">
        <f t="shared" si="343"/>
        <v>556.10914811755322</v>
      </c>
      <c r="B1226">
        <f t="shared" si="360"/>
        <v>88.507519821531588</v>
      </c>
      <c r="C1226" t="str">
        <f t="shared" si="344"/>
        <v>1.04585021534529-310.428300612833i</v>
      </c>
      <c r="D1226" t="str">
        <f t="shared" si="345"/>
        <v>3.47812494852915-179.82123767221i</v>
      </c>
      <c r="E1226" t="str">
        <f t="shared" si="346"/>
        <v>162.46930550343+0.0660682704875059i</v>
      </c>
      <c r="F1226" t="str">
        <f t="shared" si="347"/>
        <v>2.42492492012539-1687.5077520468i</v>
      </c>
      <c r="G1226" t="str">
        <f t="shared" si="348"/>
        <v>0.999999998020753-0.0000444887317613501i</v>
      </c>
      <c r="H1226" t="str">
        <f t="shared" si="349"/>
        <v>1129.57042718051+12.8238130679135i</v>
      </c>
      <c r="I1226" t="str">
        <f t="shared" si="350"/>
        <v>68.7753241991678-5377.26582044163i</v>
      </c>
      <c r="K1226" t="str">
        <f t="shared" si="351"/>
        <v>0.010622138532962-0.000173977736320996i</v>
      </c>
      <c r="L1226" t="str">
        <f t="shared" si="352"/>
        <v>0.0000444444444444444-0.64870423723744i</v>
      </c>
      <c r="M1226" t="e">
        <f t="shared" si="353"/>
        <v>#DIV/0!</v>
      </c>
      <c r="N1226">
        <f t="shared" si="354"/>
        <v>90.193031938475769</v>
      </c>
      <c r="O1226">
        <f t="shared" si="355"/>
        <v>49.839275443083196</v>
      </c>
      <c r="P1226" s="3">
        <f t="shared" si="356"/>
        <v>49.839275443083196</v>
      </c>
      <c r="Q1226" s="3">
        <f t="shared" si="357"/>
        <v>-89.806968061524231</v>
      </c>
      <c r="R1226">
        <f t="shared" si="358"/>
        <v>90.193031938475769</v>
      </c>
      <c r="S1226">
        <f t="shared" si="359"/>
        <v>8.8507519821531586E-2</v>
      </c>
      <c r="T1226">
        <f t="shared" si="342"/>
        <v>49.839275443083196</v>
      </c>
    </row>
    <row r="1227" spans="1:20" x14ac:dyDescent="0.25">
      <c r="A1227">
        <f t="shared" si="343"/>
        <v>558.22236288040006</v>
      </c>
      <c r="B1227">
        <f t="shared" si="360"/>
        <v>88.843848396853417</v>
      </c>
      <c r="C1227" t="str">
        <f t="shared" si="344"/>
        <v>1.04584844096361-309.253249618896i</v>
      </c>
      <c r="D1227" t="str">
        <f t="shared" si="345"/>
        <v>3.47812494813722-179.140506967479i</v>
      </c>
      <c r="E1227" t="str">
        <f t="shared" si="346"/>
        <v>162.469303742113+0.0663193938709404i</v>
      </c>
      <c r="F1227" t="str">
        <f t="shared" si="347"/>
        <v>2.42492492008885-1681.11949877292i</v>
      </c>
      <c r="G1227" t="str">
        <f t="shared" si="348"/>
        <v>0.999999998005682-0.0000446577889413702i</v>
      </c>
      <c r="H1227" t="str">
        <f t="shared" si="349"/>
        <v>1129.57163541685+12.8725454809269i</v>
      </c>
      <c r="I1227" t="str">
        <f t="shared" si="350"/>
        <v>68.7753416156175-5356.91463131282i</v>
      </c>
      <c r="K1227" t="str">
        <f t="shared" si="351"/>
        <v>0.0106221167504303-0.000174638492093401i</v>
      </c>
      <c r="L1227" t="str">
        <f t="shared" si="352"/>
        <v>0.0000444444444444444-0.646248492964177i</v>
      </c>
      <c r="M1227" t="e">
        <f t="shared" si="353"/>
        <v>#DIV/0!</v>
      </c>
      <c r="N1227">
        <f t="shared" si="354"/>
        <v>90.193765056015778</v>
      </c>
      <c r="O1227">
        <f t="shared" si="355"/>
        <v>49.80633510704542</v>
      </c>
      <c r="P1227" s="3">
        <f t="shared" si="356"/>
        <v>49.80633510704542</v>
      </c>
      <c r="Q1227" s="3">
        <f t="shared" si="357"/>
        <v>-89.806234943984222</v>
      </c>
      <c r="R1227">
        <f t="shared" si="358"/>
        <v>90.193765056015778</v>
      </c>
      <c r="S1227">
        <f t="shared" si="359"/>
        <v>8.8843848396853414E-2</v>
      </c>
      <c r="T1227">
        <f t="shared" si="342"/>
        <v>49.80633510704542</v>
      </c>
    </row>
    <row r="1228" spans="1:20" x14ac:dyDescent="0.25">
      <c r="A1228">
        <f t="shared" si="343"/>
        <v>560.34360785934552</v>
      </c>
      <c r="B1228">
        <f t="shared" si="360"/>
        <v>89.181455020761462</v>
      </c>
      <c r="C1228" t="str">
        <f t="shared" si="344"/>
        <v>1.04584665307849-308.082647336329i</v>
      </c>
      <c r="D1228" t="str">
        <f t="shared" si="345"/>
        <v>3.47812494774232-178.462353259083i</v>
      </c>
      <c r="E1228" t="str">
        <f t="shared" si="346"/>
        <v>162.469301967402+0.0665714722547878i</v>
      </c>
      <c r="F1228" t="str">
        <f t="shared" si="347"/>
        <v>2.42492492005204-1674.75542896743i</v>
      </c>
      <c r="G1228" t="str">
        <f t="shared" si="348"/>
        <v>0.999999997990496-0.0000448274885386666i</v>
      </c>
      <c r="H1228" t="str">
        <f t="shared" si="349"/>
        <v>1129.57285285492+12.9214630991132i</v>
      </c>
      <c r="I1228" t="str">
        <f t="shared" si="350"/>
        <v>68.7753591646661-5336.64050320722i</v>
      </c>
      <c r="K1228" t="str">
        <f t="shared" si="351"/>
        <v>0.0106220948021275-0.000175301754623914i</v>
      </c>
      <c r="L1228" t="str">
        <f t="shared" si="352"/>
        <v>0.0000444444444444444-0.643802045192445i</v>
      </c>
      <c r="M1228" t="e">
        <f t="shared" si="353"/>
        <v>#DIV/0!</v>
      </c>
      <c r="N1228">
        <f t="shared" si="354"/>
        <v>90.194500954783337</v>
      </c>
      <c r="O1228">
        <f t="shared" si="355"/>
        <v>49.773394797571804</v>
      </c>
      <c r="P1228" s="3">
        <f t="shared" si="356"/>
        <v>49.773394797571804</v>
      </c>
      <c r="Q1228" s="3">
        <f t="shared" si="357"/>
        <v>-89.805499045216663</v>
      </c>
      <c r="R1228">
        <f t="shared" si="358"/>
        <v>90.194500954783337</v>
      </c>
      <c r="S1228">
        <f t="shared" si="359"/>
        <v>8.9181455020761455E-2</v>
      </c>
      <c r="T1228">
        <f t="shared" si="342"/>
        <v>49.773394797571804</v>
      </c>
    </row>
    <row r="1229" spans="1:20" x14ac:dyDescent="0.25">
      <c r="A1229">
        <f t="shared" si="343"/>
        <v>562.47291356921107</v>
      </c>
      <c r="B1229">
        <f t="shared" si="360"/>
        <v>89.52034454984036</v>
      </c>
      <c r="C1229" t="str">
        <f t="shared" si="344"/>
        <v>1.04584485158745-306.91647692562i</v>
      </c>
      <c r="D1229" t="str">
        <f t="shared" si="345"/>
        <v>3.47812494734441-177.786766791552i</v>
      </c>
      <c r="E1229" t="str">
        <f t="shared" si="346"/>
        <v>162.469300179194+0.0668245092764664i</v>
      </c>
      <c r="F1229" t="str">
        <f t="shared" si="347"/>
        <v>2.42492492001493-1668.41545108103i</v>
      </c>
      <c r="G1229" t="str">
        <f t="shared" si="348"/>
        <v>0.999999997975195-0.0000449978329944251i</v>
      </c>
      <c r="H1229" t="str">
        <f t="shared" si="349"/>
        <v>1129.57407956481+12.9705666265034i</v>
      </c>
      <c r="I1229" t="str">
        <f t="shared" si="350"/>
        <v>68.7753768473207-5316.44314447472i</v>
      </c>
      <c r="K1229" t="str">
        <f t="shared" si="351"/>
        <v>0.0106220726867929-0.000175967533391167i</v>
      </c>
      <c r="L1229" t="str">
        <f t="shared" si="352"/>
        <v>0.0000444444444444444-0.641364858729276i</v>
      </c>
      <c r="M1229" t="e">
        <f t="shared" si="353"/>
        <v>#DIV/0!</v>
      </c>
      <c r="N1229">
        <f t="shared" si="354"/>
        <v>90.19523964529435</v>
      </c>
      <c r="O1229">
        <f t="shared" si="355"/>
        <v>49.740454514864361</v>
      </c>
      <c r="P1229" s="3">
        <f t="shared" si="356"/>
        <v>49.740454514864361</v>
      </c>
      <c r="Q1229" s="3">
        <f t="shared" si="357"/>
        <v>-89.80476035470565</v>
      </c>
      <c r="R1229">
        <f t="shared" si="358"/>
        <v>90.19523964529435</v>
      </c>
      <c r="S1229">
        <f t="shared" si="359"/>
        <v>8.9520344549840355E-2</v>
      </c>
      <c r="T1229">
        <f t="shared" si="342"/>
        <v>49.740454514864361</v>
      </c>
    </row>
    <row r="1230" spans="1:20" x14ac:dyDescent="0.25">
      <c r="A1230">
        <f t="shared" si="343"/>
        <v>564.61031064077417</v>
      </c>
      <c r="B1230">
        <f t="shared" si="360"/>
        <v>89.860521859129761</v>
      </c>
      <c r="C1230" t="str">
        <f t="shared" si="344"/>
        <v>1.04584303638664-305.754721611008i</v>
      </c>
      <c r="D1230" t="str">
        <f t="shared" si="345"/>
        <v>3.47812494694346-177.113737846349i</v>
      </c>
      <c r="E1230" t="str">
        <f t="shared" si="346"/>
        <v>162.469298377388+0.0670785085872133i</v>
      </c>
      <c r="F1230" t="str">
        <f t="shared" si="347"/>
        <v>2.42492491997753-1662.09947391103i</v>
      </c>
      <c r="G1230" t="str">
        <f t="shared" si="348"/>
        <v>0.999999997959777-0.0000451688247591074i</v>
      </c>
      <c r="H1230" t="str">
        <f t="shared" si="349"/>
        <v>1129.57531561715+13.019856769808i</v>
      </c>
      <c r="I1230" t="str">
        <f t="shared" si="350"/>
        <v>68.7753946646038-5296.3222645697i</v>
      </c>
      <c r="K1230" t="str">
        <f t="shared" si="351"/>
        <v>0.0106220504031558-0.000176635837909278i</v>
      </c>
      <c r="L1230" t="str">
        <f t="shared" si="352"/>
        <v>0.0000444444444444444-0.638936898514917i</v>
      </c>
      <c r="M1230" t="e">
        <f t="shared" si="353"/>
        <v>#DIV/0!</v>
      </c>
      <c r="N1230">
        <f t="shared" si="354"/>
        <v>90.195981138103932</v>
      </c>
      <c r="O1230">
        <f t="shared" si="355"/>
        <v>49.707514259126555</v>
      </c>
      <c r="P1230" s="3">
        <f t="shared" si="356"/>
        <v>49.707514259126555</v>
      </c>
      <c r="Q1230" s="3">
        <f t="shared" si="357"/>
        <v>-89.804018861896068</v>
      </c>
      <c r="R1230">
        <f t="shared" si="358"/>
        <v>90.195981138103932</v>
      </c>
      <c r="S1230">
        <f t="shared" si="359"/>
        <v>8.9860521859129766E-2</v>
      </c>
      <c r="T1230">
        <f t="shared" si="342"/>
        <v>49.707514259126555</v>
      </c>
    </row>
    <row r="1231" spans="1:20" x14ac:dyDescent="0.25">
      <c r="A1231">
        <f t="shared" si="343"/>
        <v>566.75582982120909</v>
      </c>
      <c r="B1231">
        <f t="shared" si="360"/>
        <v>90.20199184219446</v>
      </c>
      <c r="C1231" t="str">
        <f t="shared" si="344"/>
        <v>1.04584120737214-304.597364680258i</v>
      </c>
      <c r="D1231" t="str">
        <f t="shared" si="345"/>
        <v>3.47812494653946-176.443256741727i</v>
      </c>
      <c r="E1231" t="str">
        <f t="shared" si="346"/>
        <v>162.469296561881+0.0673334738523229i</v>
      </c>
      <c r="F1231" t="str">
        <f t="shared" si="347"/>
        <v>2.42492491993986-1655.80740659997i</v>
      </c>
      <c r="G1231" t="str">
        <f t="shared" si="348"/>
        <v>0.999999997944242-0.0000453404662924877i</v>
      </c>
      <c r="H1231" t="str">
        <f t="shared" si="349"/>
        <v>1129.5765610831+13.0693342384236i</v>
      </c>
      <c r="I1231" t="str">
        <f t="shared" si="350"/>
        <v>68.7754126175335-5276.2775740466i</v>
      </c>
      <c r="K1231" t="str">
        <f t="shared" si="351"/>
        <v>0.0106220279499364-0.000177306677727968i</v>
      </c>
      <c r="L1231" t="str">
        <f t="shared" si="352"/>
        <v>0.0000444444444444444-0.636518129622354i</v>
      </c>
      <c r="M1231" t="e">
        <f t="shared" si="353"/>
        <v>#DIV/0!</v>
      </c>
      <c r="N1231">
        <f t="shared" si="354"/>
        <v>90.196725443806869</v>
      </c>
      <c r="O1231">
        <f t="shared" si="355"/>
        <v>49.674574030563775</v>
      </c>
      <c r="P1231" s="3">
        <f t="shared" si="356"/>
        <v>49.674574030563775</v>
      </c>
      <c r="Q1231" s="3">
        <f t="shared" si="357"/>
        <v>-89.803274556193131</v>
      </c>
      <c r="R1231">
        <f t="shared" si="358"/>
        <v>90.196725443806869</v>
      </c>
      <c r="S1231">
        <f t="shared" si="359"/>
        <v>9.0201991842194462E-2</v>
      </c>
      <c r="T1231">
        <f t="shared" si="342"/>
        <v>49.674574030563775</v>
      </c>
    </row>
    <row r="1232" spans="1:20" x14ac:dyDescent="0.25">
      <c r="A1232">
        <f t="shared" si="343"/>
        <v>568.9095019745298</v>
      </c>
      <c r="B1232">
        <f t="shared" si="360"/>
        <v>90.544759411194804</v>
      </c>
      <c r="C1232" t="str">
        <f t="shared" si="344"/>
        <v>1.04583936443869-303.444389484378i</v>
      </c>
      <c r="D1232" t="str">
        <f t="shared" si="345"/>
        <v>3.47812494613239-175.775313832588i</v>
      </c>
      <c r="E1232" t="str">
        <f t="shared" si="346"/>
        <v>162.469294732566+0.0675894087510797i</v>
      </c>
      <c r="F1232" t="str">
        <f t="shared" si="347"/>
        <v>2.42492491990192-1649.53915863434i</v>
      </c>
      <c r="G1232" t="str">
        <f t="shared" si="348"/>
        <v>0.999999997928589-0.0000455127600636868i</v>
      </c>
      <c r="H1232" t="str">
        <f t="shared" si="349"/>
        <v>1129.57781603438+13.1189997444481i</v>
      </c>
      <c r="I1232" t="str">
        <f t="shared" si="350"/>
        <v>68.7754307071485-5256.30878455594i</v>
      </c>
      <c r="K1232" t="str">
        <f t="shared" si="351"/>
        <v>0.0106220053258446-0.000177980062432703i</v>
      </c>
      <c r="L1232" t="str">
        <f t="shared" si="352"/>
        <v>0.0000444444444444444-0.634108517256776i</v>
      </c>
      <c r="M1232" t="e">
        <f t="shared" si="353"/>
        <v>#DIV/0!</v>
      </c>
      <c r="N1232">
        <f t="shared" si="354"/>
        <v>90.19747257303743</v>
      </c>
      <c r="O1232">
        <f t="shared" si="355"/>
        <v>49.64163382938213</v>
      </c>
      <c r="P1232" s="3">
        <f t="shared" si="356"/>
        <v>49.64163382938213</v>
      </c>
      <c r="Q1232" s="3">
        <f t="shared" si="357"/>
        <v>-89.80252742696257</v>
      </c>
      <c r="R1232">
        <f t="shared" si="358"/>
        <v>90.19747257303743</v>
      </c>
      <c r="S1232">
        <f t="shared" si="359"/>
        <v>9.0544759411194803E-2</v>
      </c>
      <c r="T1232">
        <f t="shared" si="342"/>
        <v>49.64163382938213</v>
      </c>
    </row>
    <row r="1233" spans="1:20" x14ac:dyDescent="0.25">
      <c r="A1233">
        <f t="shared" si="343"/>
        <v>571.07135808203293</v>
      </c>
      <c r="B1233">
        <f t="shared" si="360"/>
        <v>90.888829496957342</v>
      </c>
      <c r="C1233" t="str">
        <f t="shared" si="344"/>
        <v>1.04583750748044-302.295779437443i</v>
      </c>
      <c r="D1233" t="str">
        <f t="shared" si="345"/>
        <v>3.47812494572223-175.109899510352i</v>
      </c>
      <c r="E1233" t="str">
        <f t="shared" si="346"/>
        <v>162.469292889341+0.0678463169768141i</v>
      </c>
      <c r="F1233" t="str">
        <f t="shared" si="347"/>
        <v>2.42492491986367-1643.29463984331i</v>
      </c>
      <c r="G1233" t="str">
        <f t="shared" si="348"/>
        <v>0.999999997912816-0.0000456857085512081i</v>
      </c>
      <c r="H1233" t="str">
        <f t="shared" si="349"/>
        <v>1129.57908054323+13.1688540026864i</v>
      </c>
      <c r="I1233" t="str">
        <f t="shared" si="350"/>
        <v>68.7754489344868-5236.41560884009i</v>
      </c>
      <c r="K1233" t="str">
        <f t="shared" si="351"/>
        <v>0.0106219825295809-0.000178656001644812i</v>
      </c>
      <c r="L1233" t="str">
        <f t="shared" si="352"/>
        <v>0.0000444444444444444-0.631708026755106i</v>
      </c>
      <c r="M1233" t="e">
        <f t="shared" si="353"/>
        <v>#DIV/0!</v>
      </c>
      <c r="N1233">
        <f t="shared" si="354"/>
        <v>90.198222536469785</v>
      </c>
      <c r="O1233">
        <f t="shared" si="355"/>
        <v>49.608693655790297</v>
      </c>
      <c r="P1233" s="3">
        <f t="shared" si="356"/>
        <v>49.608693655790297</v>
      </c>
      <c r="Q1233" s="3">
        <f t="shared" si="357"/>
        <v>-89.801777463530215</v>
      </c>
      <c r="R1233">
        <f t="shared" si="358"/>
        <v>90.198222536469785</v>
      </c>
      <c r="S1233">
        <f t="shared" si="359"/>
        <v>9.0888829496957341E-2</v>
      </c>
      <c r="T1233">
        <f t="shared" si="342"/>
        <v>49.608693655790297</v>
      </c>
    </row>
    <row r="1234" spans="1:20" x14ac:dyDescent="0.25">
      <c r="A1234">
        <f t="shared" si="343"/>
        <v>573.24142924274463</v>
      </c>
      <c r="B1234">
        <f t="shared" si="360"/>
        <v>91.234207049045779</v>
      </c>
      <c r="C1234" t="str">
        <f t="shared" si="344"/>
        <v>1.04583563639085-301.151518016302i</v>
      </c>
      <c r="D1234" t="str">
        <f t="shared" si="345"/>
        <v>3.47812494530893-174.447004202808i</v>
      </c>
      <c r="E1234" t="str">
        <f t="shared" si="346"/>
        <v>162.469291032099+0.0681042022370475i</v>
      </c>
      <c r="F1234" t="str">
        <f t="shared" si="347"/>
        <v>2.42492491982512-1637.07376039736i</v>
      </c>
      <c r="G1234" t="str">
        <f t="shared" si="348"/>
        <v>0.999999997896923-0.000045859314242974i</v>
      </c>
      <c r="H1234" t="str">
        <f t="shared" si="349"/>
        <v>1129.58035468245+13.218897730663i</v>
      </c>
      <c r="I1234" t="str">
        <f t="shared" si="350"/>
        <v>68.7754673005945-5216.59776072904i</v>
      </c>
      <c r="K1234" t="str">
        <f t="shared" si="351"/>
        <v>0.0106219595598359-0.000179334505021624i</v>
      </c>
      <c r="L1234" t="str">
        <f t="shared" si="352"/>
        <v>0.0000444444444444444-0.629316623585483i</v>
      </c>
      <c r="M1234" t="e">
        <f t="shared" si="353"/>
        <v>#DIV/0!</v>
      </c>
      <c r="N1234">
        <f t="shared" si="354"/>
        <v>90.19897534481801</v>
      </c>
      <c r="O1234">
        <f t="shared" si="355"/>
        <v>49.575753509997952</v>
      </c>
      <c r="P1234" s="3">
        <f t="shared" si="356"/>
        <v>49.575753509997952</v>
      </c>
      <c r="Q1234" s="3">
        <f t="shared" si="357"/>
        <v>-89.80102465518199</v>
      </c>
      <c r="R1234">
        <f t="shared" si="358"/>
        <v>90.19897534481801</v>
      </c>
      <c r="S1234">
        <f t="shared" si="359"/>
        <v>9.1234207049045779E-2</v>
      </c>
      <c r="T1234">
        <f t="shared" si="342"/>
        <v>49.575753509997952</v>
      </c>
    </row>
    <row r="1235" spans="1:20" x14ac:dyDescent="0.25">
      <c r="A1235">
        <f t="shared" si="343"/>
        <v>575.41974667386705</v>
      </c>
      <c r="B1235">
        <f t="shared" si="360"/>
        <v>91.580897035832152</v>
      </c>
      <c r="C1235" t="str">
        <f t="shared" si="344"/>
        <v>1.04583375106231-300.011588760367i</v>
      </c>
      <c r="D1235" t="str">
        <f t="shared" si="345"/>
        <v>3.47812494489248-173.786618373987i</v>
      </c>
      <c r="E1235" t="str">
        <f t="shared" si="346"/>
        <v>162.469289160735+0.0683630682534775i</v>
      </c>
      <c r="F1235" t="str">
        <f t="shared" si="347"/>
        <v>2.42492491978629-1630.87643080706i</v>
      </c>
      <c r="G1235" t="str">
        <f t="shared" si="348"/>
        <v>0.99999999788091-0.0000460335796363601i</v>
      </c>
      <c r="H1235" t="str">
        <f t="shared" si="349"/>
        <v>1129.5816385254+13.2691316486328i</v>
      </c>
      <c r="I1235" t="str">
        <f t="shared" si="350"/>
        <v>68.7754858065307-5196.85495513652i</v>
      </c>
      <c r="K1235" t="str">
        <f t="shared" si="351"/>
        <v>0.01062193641529-0.000180015582256598i</v>
      </c>
      <c r="L1235" t="str">
        <f t="shared" si="352"/>
        <v>0.0000444444444444444-0.626934273346765i</v>
      </c>
      <c r="M1235" t="e">
        <f t="shared" si="353"/>
        <v>#DIV/0!</v>
      </c>
      <c r="N1235">
        <f t="shared" si="354"/>
        <v>90.199731008836224</v>
      </c>
      <c r="O1235">
        <f t="shared" si="355"/>
        <v>49.542813392216544</v>
      </c>
      <c r="P1235" s="3">
        <f t="shared" si="356"/>
        <v>49.542813392216544</v>
      </c>
      <c r="Q1235" s="3">
        <f t="shared" si="357"/>
        <v>-89.800268991163776</v>
      </c>
      <c r="R1235">
        <f t="shared" si="358"/>
        <v>90.199731008836224</v>
      </c>
      <c r="S1235">
        <f t="shared" si="359"/>
        <v>9.1580897035832151E-2</v>
      </c>
      <c r="T1235">
        <f t="shared" si="342"/>
        <v>49.542813392216544</v>
      </c>
    </row>
    <row r="1236" spans="1:20" x14ac:dyDescent="0.25">
      <c r="A1236">
        <f t="shared" si="343"/>
        <v>577.60634171122786</v>
      </c>
      <c r="B1236">
        <f t="shared" si="360"/>
        <v>91.928904444568317</v>
      </c>
      <c r="C1236" t="str">
        <f t="shared" si="344"/>
        <v>1.04583185138654-298.875975271357i</v>
      </c>
      <c r="D1236" t="str">
        <f t="shared" si="345"/>
        <v>3.47812494447288-173.128732524014i</v>
      </c>
      <c r="E1236" t="str">
        <f t="shared" si="346"/>
        <v>162.46928727514+0.0686229187620016i</v>
      </c>
      <c r="F1236" t="str">
        <f t="shared" si="347"/>
        <v>2.42492491974716-1624.70256192174i</v>
      </c>
      <c r="G1236" t="str">
        <f t="shared" si="348"/>
        <v>0.999999997864774-0.0000462085072382326i</v>
      </c>
      <c r="H1236" t="str">
        <f t="shared" si="349"/>
        <v>1129.58293214602+13.3195564795904i</v>
      </c>
      <c r="I1236" t="str">
        <f t="shared" si="350"/>
        <v>68.7755044533601-5177.18690805585i</v>
      </c>
      <c r="K1236" t="str">
        <f t="shared" si="351"/>
        <v>0.0106219130946137-0.000180699243079452i</v>
      </c>
      <c r="L1236" t="str">
        <f t="shared" si="352"/>
        <v>0.0000444444444444444-0.624560941768048i</v>
      </c>
      <c r="M1236" t="e">
        <f t="shared" si="353"/>
        <v>#DIV/0!</v>
      </c>
      <c r="N1236">
        <f t="shared" si="354"/>
        <v>90.200489539318767</v>
      </c>
      <c r="O1236">
        <f t="shared" si="355"/>
        <v>49.509873302658775</v>
      </c>
      <c r="P1236" s="3">
        <f t="shared" si="356"/>
        <v>49.509873302658775</v>
      </c>
      <c r="Q1236" s="3">
        <f t="shared" si="357"/>
        <v>-89.799510460681233</v>
      </c>
      <c r="R1236">
        <f t="shared" si="358"/>
        <v>90.200489539318767</v>
      </c>
      <c r="S1236">
        <f t="shared" si="359"/>
        <v>9.1928904444568318E-2</v>
      </c>
      <c r="T1236">
        <f t="shared" si="342"/>
        <v>49.509873302658775</v>
      </c>
    </row>
    <row r="1237" spans="1:20" x14ac:dyDescent="0.25">
      <c r="A1237">
        <f t="shared" si="343"/>
        <v>579.80124580973052</v>
      </c>
      <c r="B1237">
        <f t="shared" si="360"/>
        <v>92.278234281457685</v>
      </c>
      <c r="C1237" t="str">
        <f t="shared" si="344"/>
        <v>1.04582993725445-297.744661213098i</v>
      </c>
      <c r="D1237" t="str">
        <f t="shared" si="345"/>
        <v>3.47812494405007-172.473337188983i</v>
      </c>
      <c r="E1237" t="str">
        <f t="shared" si="346"/>
        <v>162.469285375207+0.0688837575128839i</v>
      </c>
      <c r="F1237" t="str">
        <f t="shared" si="347"/>
        <v>2.42492491970772-1618.55206492823i</v>
      </c>
      <c r="G1237" t="str">
        <f t="shared" si="348"/>
        <v>0.999999997848515-0.0000463840995649837i</v>
      </c>
      <c r="H1237" t="str">
        <f t="shared" si="349"/>
        <v>1129.58423561876+13.3701729492806i</v>
      </c>
      <c r="I1237" t="str">
        <f t="shared" si="350"/>
        <v>68.7755232421544-5157.59333655555i</v>
      </c>
      <c r="K1237" t="str">
        <f t="shared" si="351"/>
        <v>0.0106218895964676-0.000181385497256294i</v>
      </c>
      <c r="L1237" t="str">
        <f t="shared" si="352"/>
        <v>0.0000444444444444444-0.622196594708157i</v>
      </c>
      <c r="M1237" t="e">
        <f t="shared" si="353"/>
        <v>#DIV/0!</v>
      </c>
      <c r="N1237">
        <f t="shared" si="354"/>
        <v>90.201250947100363</v>
      </c>
      <c r="O1237">
        <f t="shared" si="355"/>
        <v>49.476933241539641</v>
      </c>
      <c r="P1237" s="3">
        <f t="shared" si="356"/>
        <v>49.476933241539641</v>
      </c>
      <c r="Q1237" s="3">
        <f t="shared" si="357"/>
        <v>-89.798749052899637</v>
      </c>
      <c r="R1237">
        <f t="shared" si="358"/>
        <v>90.201250947100363</v>
      </c>
      <c r="S1237">
        <f t="shared" si="359"/>
        <v>9.2278234281457691E-2</v>
      </c>
      <c r="T1237">
        <f t="shared" si="342"/>
        <v>49.476933241539641</v>
      </c>
    </row>
    <row r="1238" spans="1:20" x14ac:dyDescent="0.25">
      <c r="A1238">
        <f t="shared" si="343"/>
        <v>582.00449054380749</v>
      </c>
      <c r="B1238">
        <f t="shared" si="360"/>
        <v>92.628891571727223</v>
      </c>
      <c r="C1238" t="str">
        <f t="shared" si="344"/>
        <v>1.04582800855619-296.617630311246i</v>
      </c>
      <c r="D1238" t="str">
        <f t="shared" si="345"/>
        <v>3.47812494362405-171.820422940811i</v>
      </c>
      <c r="E1238" t="str">
        <f t="shared" si="346"/>
        <v>162.469283460826+0.0691455882707102i</v>
      </c>
      <c r="F1238" t="str">
        <f t="shared" si="347"/>
        <v>2.42492491966801-1612.42485134956i</v>
      </c>
      <c r="G1238" t="str">
        <f t="shared" si="348"/>
        <v>0.999999997832133-0.0000465603591425679i</v>
      </c>
      <c r="H1238" t="str">
        <f t="shared" si="349"/>
        <v>1129.58554901868+13.420981786209i</v>
      </c>
      <c r="I1238" t="str">
        <f t="shared" si="350"/>
        <v>68.7755421739926-5138.07395877563i</v>
      </c>
      <c r="K1238" t="str">
        <f t="shared" si="351"/>
        <v>0.0106218659195019-0.000182074354589752i</v>
      </c>
      <c r="L1238" t="str">
        <f t="shared" si="352"/>
        <v>0.0000444444444444444-0.619841198155168i</v>
      </c>
      <c r="M1238" t="e">
        <f t="shared" si="353"/>
        <v>#DIV/0!</v>
      </c>
      <c r="N1238">
        <f t="shared" si="354"/>
        <v>90.202015243056252</v>
      </c>
      <c r="O1238">
        <f t="shared" si="355"/>
        <v>49.443993209075209</v>
      </c>
      <c r="P1238" s="3">
        <f t="shared" si="356"/>
        <v>49.443993209075209</v>
      </c>
      <c r="Q1238" s="3">
        <f t="shared" si="357"/>
        <v>-89.797984756943748</v>
      </c>
      <c r="R1238">
        <f t="shared" si="358"/>
        <v>90.202015243056252</v>
      </c>
      <c r="S1238">
        <f t="shared" si="359"/>
        <v>9.2628891571727226E-2</v>
      </c>
      <c r="T1238">
        <f t="shared" si="342"/>
        <v>49.443993209075209</v>
      </c>
    </row>
    <row r="1239" spans="1:20" x14ac:dyDescent="0.25">
      <c r="A1239">
        <f t="shared" si="343"/>
        <v>584.21610760787405</v>
      </c>
      <c r="B1239">
        <f t="shared" si="360"/>
        <v>92.980881359699794</v>
      </c>
      <c r="C1239" t="str">
        <f t="shared" si="344"/>
        <v>1.04582606518078-295.494866353075i</v>
      </c>
      <c r="D1239" t="str">
        <f t="shared" si="345"/>
        <v>3.47812494319477-171.169980387106i</v>
      </c>
      <c r="E1239" t="str">
        <f t="shared" si="346"/>
        <v>162.469281531889+0.0694084148144677i</v>
      </c>
      <c r="F1239" t="str">
        <f t="shared" si="347"/>
        <v>2.42492491962799-1606.3208330437i</v>
      </c>
      <c r="G1239" t="str">
        <f t="shared" si="348"/>
        <v>0.999999997815626-0.0000467372885065382i</v>
      </c>
      <c r="H1239" t="str">
        <f t="shared" si="349"/>
        <v>1129.58687242141+13.471983721654i</v>
      </c>
      <c r="I1239" t="str">
        <f t="shared" si="350"/>
        <v>68.7755612499674-5118.62849392343i</v>
      </c>
      <c r="K1239" t="str">
        <f t="shared" si="351"/>
        <v>0.0106218420623565-0.000182765824919115i</v>
      </c>
      <c r="L1239" t="str">
        <f t="shared" si="352"/>
        <v>0.0000444444444444444-0.617494718225907i</v>
      </c>
      <c r="M1239" t="e">
        <f t="shared" si="353"/>
        <v>#DIV/0!</v>
      </c>
      <c r="N1239">
        <f t="shared" si="354"/>
        <v>90.20278243810229</v>
      </c>
      <c r="O1239">
        <f t="shared" si="355"/>
        <v>49.411053205483313</v>
      </c>
      <c r="P1239" s="3">
        <f t="shared" si="356"/>
        <v>49.411053205483313</v>
      </c>
      <c r="Q1239" s="3">
        <f t="shared" si="357"/>
        <v>-89.79721756189771</v>
      </c>
      <c r="R1239">
        <f t="shared" si="358"/>
        <v>90.20278243810229</v>
      </c>
      <c r="S1239">
        <f t="shared" si="359"/>
        <v>9.2980881359699799E-2</v>
      </c>
      <c r="T1239">
        <f t="shared" si="342"/>
        <v>49.411053205483313</v>
      </c>
    </row>
    <row r="1240" spans="1:20" x14ac:dyDescent="0.25">
      <c r="A1240">
        <f t="shared" si="343"/>
        <v>586.43612881678393</v>
      </c>
      <c r="B1240">
        <f t="shared" si="360"/>
        <v>93.334208708866655</v>
      </c>
      <c r="C1240" t="str">
        <f t="shared" si="344"/>
        <v>1.04582410701672-294.376353187248i</v>
      </c>
      <c r="D1240" t="str">
        <f t="shared" si="345"/>
        <v>3.47812494276222-170.522000171036i</v>
      </c>
      <c r="E1240" t="str">
        <f t="shared" si="346"/>
        <v>162.469279588284+0.0696722409376219i</v>
      </c>
      <c r="F1240" t="str">
        <f t="shared" si="347"/>
        <v>2.42492491958765-1600.23992220231i</v>
      </c>
      <c r="G1240" t="str">
        <f t="shared" si="348"/>
        <v>0.999999997798993-0.0000469148902020827i</v>
      </c>
      <c r="H1240" t="str">
        <f t="shared" si="349"/>
        <v>1129.58820590312+13.5231794896743i</v>
      </c>
      <c r="I1240" t="str">
        <f t="shared" si="350"/>
        <v>68.7755804711723-5099.25666226943i</v>
      </c>
      <c r="K1240" t="str">
        <f t="shared" si="351"/>
        <v>0.0106218180236612-0.00018345991812045i</v>
      </c>
      <c r="L1240" t="str">
        <f t="shared" si="352"/>
        <v>0.0000444444444444444-0.615157121165477i</v>
      </c>
      <c r="M1240" t="e">
        <f t="shared" si="353"/>
        <v>#DIV/0!</v>
      </c>
      <c r="N1240">
        <f t="shared" si="354"/>
        <v>90.203552543195215</v>
      </c>
      <c r="O1240">
        <f t="shared" si="355"/>
        <v>49.378113230983629</v>
      </c>
      <c r="P1240" s="3">
        <f t="shared" si="356"/>
        <v>49.378113230983629</v>
      </c>
      <c r="Q1240" s="3">
        <f t="shared" si="357"/>
        <v>-89.796447456804785</v>
      </c>
      <c r="R1240">
        <f t="shared" si="358"/>
        <v>90.203552543195215</v>
      </c>
      <c r="S1240">
        <f t="shared" si="359"/>
        <v>9.3334208708866648E-2</v>
      </c>
      <c r="T1240">
        <f t="shared" si="342"/>
        <v>49.378113230983629</v>
      </c>
    </row>
    <row r="1241" spans="1:20" x14ac:dyDescent="0.25">
      <c r="A1241">
        <f t="shared" si="343"/>
        <v>588.66458610628774</v>
      </c>
      <c r="B1241">
        <f t="shared" si="360"/>
        <v>93.688878701960348</v>
      </c>
      <c r="C1241" t="str">
        <f t="shared" si="344"/>
        <v>1.04582213395164-293.262074723569i</v>
      </c>
      <c r="D1241" t="str">
        <f t="shared" si="345"/>
        <v>3.4781249423264-169.876472971186i</v>
      </c>
      <c r="E1241" t="str">
        <f t="shared" si="346"/>
        <v>162.469277629901+0.0699370704481728i</v>
      </c>
      <c r="F1241" t="str">
        <f t="shared" si="347"/>
        <v>2.42492491954701-1594.18203134944i</v>
      </c>
      <c r="G1241" t="str">
        <f t="shared" si="348"/>
        <v>0.999999997782234-0.0000470931667840614i</v>
      </c>
      <c r="H1241" t="str">
        <f t="shared" si="349"/>
        <v>1129.58954954061+13.5745698271223i</v>
      </c>
      <c r="I1241" t="str">
        <f t="shared" si="350"/>
        <v>68.7755998387137-5079.95818514351i</v>
      </c>
      <c r="K1241" t="str">
        <f t="shared" si="351"/>
        <v>0.0106217938020352-0.000184156644106748i</v>
      </c>
      <c r="L1241" t="str">
        <f t="shared" si="352"/>
        <v>0.0000444444444444444-0.612828373346761i</v>
      </c>
      <c r="M1241" t="e">
        <f t="shared" si="353"/>
        <v>#DIV/0!</v>
      </c>
      <c r="N1241">
        <f t="shared" si="354"/>
        <v>90.204325569332667</v>
      </c>
      <c r="O1241">
        <f t="shared" si="355"/>
        <v>49.345173285797316</v>
      </c>
      <c r="P1241" s="3">
        <f t="shared" si="356"/>
        <v>49.345173285797316</v>
      </c>
      <c r="Q1241" s="3">
        <f t="shared" si="357"/>
        <v>-89.795674430667333</v>
      </c>
      <c r="R1241">
        <f t="shared" si="358"/>
        <v>90.204325569332667</v>
      </c>
      <c r="S1241">
        <f t="shared" si="359"/>
        <v>9.3688878701960354E-2</v>
      </c>
      <c r="T1241">
        <f t="shared" si="342"/>
        <v>49.345173285797316</v>
      </c>
    </row>
    <row r="1242" spans="1:20" x14ac:dyDescent="0.25">
      <c r="A1242">
        <f t="shared" si="343"/>
        <v>590.90151153349166</v>
      </c>
      <c r="B1242">
        <f t="shared" si="360"/>
        <v>94.044896441027802</v>
      </c>
      <c r="C1242" t="str">
        <f t="shared" si="344"/>
        <v>1.04582014587202-292.152014932762i</v>
      </c>
      <c r="D1242" t="str">
        <f t="shared" si="345"/>
        <v>3.47812494188724-169.233389501432i</v>
      </c>
      <c r="E1242" t="str">
        <f t="shared" si="346"/>
        <v>162.469275656626+0.07020290716869i</v>
      </c>
      <c r="F1242" t="str">
        <f t="shared" si="347"/>
        <v>2.42492491950606-1588.1470733403i</v>
      </c>
      <c r="G1242" t="str">
        <f t="shared" si="348"/>
        <v>0.999999997765347-0.0000472721208170425i</v>
      </c>
      <c r="H1242" t="str">
        <f t="shared" si="349"/>
        <v>1129.59090341124+13.626155473654i</v>
      </c>
      <c r="I1242" t="str">
        <f t="shared" si="350"/>
        <v>68.7756193537073-5060.73278493071i</v>
      </c>
      <c r="K1242" t="str">
        <f t="shared" si="351"/>
        <v>0.0106217693960873-0.000184856012828056i</v>
      </c>
      <c r="L1242" t="str">
        <f t="shared" si="352"/>
        <v>0.0000444444444444444-0.610508441269935i</v>
      </c>
      <c r="M1242" t="e">
        <f t="shared" si="353"/>
        <v>#DIV/0!</v>
      </c>
      <c r="N1242">
        <f t="shared" si="354"/>
        <v>90.205101527553353</v>
      </c>
      <c r="O1242">
        <f t="shared" si="355"/>
        <v>49.312233370147226</v>
      </c>
      <c r="P1242" s="3">
        <f t="shared" si="356"/>
        <v>49.312233370147226</v>
      </c>
      <c r="Q1242" s="3">
        <f t="shared" si="357"/>
        <v>-89.794898472446647</v>
      </c>
      <c r="R1242">
        <f t="shared" si="358"/>
        <v>90.205101527553353</v>
      </c>
      <c r="S1242">
        <f t="shared" si="359"/>
        <v>9.40448964410278E-2</v>
      </c>
      <c r="T1242">
        <f t="shared" si="342"/>
        <v>49.312233370147226</v>
      </c>
    </row>
    <row r="1243" spans="1:20" x14ac:dyDescent="0.25">
      <c r="A1243">
        <f t="shared" si="343"/>
        <v>593.1469372773189</v>
      </c>
      <c r="B1243">
        <f t="shared" si="360"/>
        <v>94.402267047503713</v>
      </c>
      <c r="C1243" t="str">
        <f t="shared" si="344"/>
        <v>1.04581814266377-291.04615784624i</v>
      </c>
      <c r="D1243" t="str">
        <f t="shared" si="345"/>
        <v>3.47812494144475-168.592740510802i</v>
      </c>
      <c r="E1243" t="str">
        <f t="shared" si="346"/>
        <v>162.469273668347+0.0704697549363729i</v>
      </c>
      <c r="F1243" t="str">
        <f t="shared" si="347"/>
        <v>2.4249249194648-1582.13496135998i</v>
      </c>
      <c r="G1243" t="str">
        <f t="shared" si="348"/>
        <v>0.999999997748331-0.0000474517548753398i</v>
      </c>
      <c r="H1243" t="str">
        <f t="shared" si="349"/>
        <v>1129.59226759295+13.6779371717386i</v>
      </c>
      <c r="I1243" t="str">
        <f t="shared" si="350"/>
        <v>68.7756390172733-5041.58018506721i</v>
      </c>
      <c r="K1243" t="str">
        <f t="shared" si="351"/>
        <v>0.0106217448044157-0.000185558034271603i</v>
      </c>
      <c r="L1243" t="str">
        <f t="shared" si="352"/>
        <v>0.0000444444444444444-0.608197291561999i</v>
      </c>
      <c r="M1243" t="e">
        <f t="shared" si="353"/>
        <v>#DIV/0!</v>
      </c>
      <c r="N1243">
        <f t="shared" si="354"/>
        <v>90.205880428937263</v>
      </c>
      <c r="O1243">
        <f t="shared" si="355"/>
        <v>49.279293484258027</v>
      </c>
      <c r="P1243" s="3">
        <f t="shared" si="356"/>
        <v>49.279293484258027</v>
      </c>
      <c r="Q1243" s="3">
        <f t="shared" si="357"/>
        <v>-89.794119571062737</v>
      </c>
      <c r="R1243">
        <f t="shared" si="358"/>
        <v>90.205880428937263</v>
      </c>
      <c r="S1243">
        <f t="shared" si="359"/>
        <v>9.4402267047503707E-2</v>
      </c>
      <c r="T1243">
        <f t="shared" si="342"/>
        <v>49.279293484258027</v>
      </c>
    </row>
    <row r="1244" spans="1:20" x14ac:dyDescent="0.25">
      <c r="A1244">
        <f t="shared" si="343"/>
        <v>595.40089563897277</v>
      </c>
      <c r="B1244">
        <f t="shared" si="360"/>
        <v>94.76099566228423</v>
      </c>
      <c r="C1244" t="str">
        <f t="shared" si="344"/>
        <v>1.04581612421187-289.944487555867i</v>
      </c>
      <c r="D1244" t="str">
        <f t="shared" si="345"/>
        <v>3.47812494099887-167.954516783344i</v>
      </c>
      <c r="E1244" t="str">
        <f t="shared" si="346"/>
        <v>162.46927166495+0.0707376176031451i</v>
      </c>
      <c r="F1244" t="str">
        <f t="shared" si="347"/>
        <v>2.42492491942322-1576.14560892225i</v>
      </c>
      <c r="G1244" t="str">
        <f t="shared" si="348"/>
        <v>0.999999997731186-0.0000476320715430495i</v>
      </c>
      <c r="H1244" t="str">
        <f t="shared" si="349"/>
        <v>1129.59364216429+13.7299156666707i</v>
      </c>
      <c r="I1244" t="str">
        <f t="shared" si="350"/>
        <v>68.7756588305442-5022.5001100366i</v>
      </c>
      <c r="K1244" t="str">
        <f t="shared" si="351"/>
        <v>0.0106217200256079-0.000186262718461939i</v>
      </c>
      <c r="L1244" t="str">
        <f t="shared" si="352"/>
        <v>0.0000444444444444444-0.605894890976291i</v>
      </c>
      <c r="M1244" t="e">
        <f t="shared" si="353"/>
        <v>#DIV/0!</v>
      </c>
      <c r="N1244">
        <f t="shared" si="354"/>
        <v>90.206662284605798</v>
      </c>
      <c r="O1244">
        <f t="shared" si="355"/>
        <v>49.246353628355841</v>
      </c>
      <c r="P1244" s="3">
        <f t="shared" si="356"/>
        <v>49.246353628355841</v>
      </c>
      <c r="Q1244" s="3">
        <f t="shared" si="357"/>
        <v>-89.793337715394202</v>
      </c>
      <c r="R1244">
        <f t="shared" si="358"/>
        <v>90.206662284605798</v>
      </c>
      <c r="S1244">
        <f t="shared" si="359"/>
        <v>9.4760995662284228E-2</v>
      </c>
      <c r="T1244">
        <f t="shared" si="342"/>
        <v>49.246353628355841</v>
      </c>
    </row>
    <row r="1245" spans="1:20" x14ac:dyDescent="0.25">
      <c r="A1245">
        <f t="shared" si="343"/>
        <v>597.66341904240085</v>
      </c>
      <c r="B1245">
        <f t="shared" si="360"/>
        <v>95.12108744580091</v>
      </c>
      <c r="C1245" t="str">
        <f t="shared" si="344"/>
        <v>1.04581409040028-288.846988213746i</v>
      </c>
      <c r="D1245" t="str">
        <f t="shared" si="345"/>
        <v>3.47812494054961-167.318709137997i</v>
      </c>
      <c r="E1245" t="str">
        <f t="shared" si="346"/>
        <v>162.469269646321+0.0710064990356283i</v>
      </c>
      <c r="F1245" t="str">
        <f t="shared" si="347"/>
        <v>2.42492491938134-1570.17892986825i</v>
      </c>
      <c r="G1245" t="str">
        <f t="shared" si="348"/>
        <v>0.99999999771391-0.0000478130734140871i</v>
      </c>
      <c r="H1245" t="str">
        <f t="shared" si="349"/>
        <v>1129.59502720441+13.7820917065804i</v>
      </c>
      <c r="I1245" t="str">
        <f t="shared" si="350"/>
        <v>68.7756787946602-5003.4922853657i</v>
      </c>
      <c r="K1245" t="str">
        <f t="shared" si="351"/>
        <v>0.0106216950582408-0.000186970075461076i</v>
      </c>
      <c r="L1245" t="str">
        <f t="shared" si="352"/>
        <v>0.0000444444444444444-0.603601206391999i</v>
      </c>
      <c r="M1245" t="e">
        <f t="shared" si="353"/>
        <v>#DIV/0!</v>
      </c>
      <c r="N1245">
        <f t="shared" si="354"/>
        <v>90.207447105721897</v>
      </c>
      <c r="O1245">
        <f t="shared" si="355"/>
        <v>49.213413802668875</v>
      </c>
      <c r="P1245" s="3">
        <f t="shared" si="356"/>
        <v>49.213413802668875</v>
      </c>
      <c r="Q1245" s="3">
        <f t="shared" si="357"/>
        <v>-89.792552894278103</v>
      </c>
      <c r="R1245">
        <f t="shared" si="358"/>
        <v>90.207447105721897</v>
      </c>
      <c r="S1245">
        <f t="shared" si="359"/>
        <v>9.5121087445800917E-2</v>
      </c>
      <c r="T1245">
        <f t="shared" si="342"/>
        <v>49.213413802668875</v>
      </c>
    </row>
    <row r="1246" spans="1:20" x14ac:dyDescent="0.25">
      <c r="A1246">
        <f t="shared" si="343"/>
        <v>599.93454003476199</v>
      </c>
      <c r="B1246">
        <f t="shared" si="360"/>
        <v>95.482547578094952</v>
      </c>
      <c r="C1246" t="str">
        <f t="shared" si="344"/>
        <v>1.04581204111234-287.75364403197i</v>
      </c>
      <c r="D1246" t="str">
        <f t="shared" si="345"/>
        <v>3.47812494009694-166.685308428454i</v>
      </c>
      <c r="E1246" t="str">
        <f t="shared" si="346"/>
        <v>162.469267612343+0.0712764031152836i</v>
      </c>
      <c r="F1246" t="str">
        <f t="shared" si="347"/>
        <v>2.42492491933913-1564.2348383653i</v>
      </c>
      <c r="G1246" t="str">
        <f t="shared" si="348"/>
        <v>0.999999997696503-0.0000479947630922252i</v>
      </c>
      <c r="H1246" t="str">
        <f t="shared" si="349"/>
        <v>1129.59642279306+13.8344660424433i</v>
      </c>
      <c r="I1246" t="str">
        <f t="shared" si="350"/>
        <v>68.7756989107665-4984.55643762069i</v>
      </c>
      <c r="K1246" t="str">
        <f t="shared" si="351"/>
        <v>0.0106216699008804-0.000187680115368606i</v>
      </c>
      <c r="L1246" t="str">
        <f t="shared" si="352"/>
        <v>0.0000444444444444444-0.601316204813708i</v>
      </c>
      <c r="M1246" t="e">
        <f t="shared" si="353"/>
        <v>#DIV/0!</v>
      </c>
      <c r="N1246">
        <f t="shared" si="354"/>
        <v>90.208234903490194</v>
      </c>
      <c r="O1246">
        <f t="shared" si="355"/>
        <v>49.180474007426731</v>
      </c>
      <c r="P1246" s="3">
        <f t="shared" si="356"/>
        <v>49.180474007426731</v>
      </c>
      <c r="Q1246" s="3">
        <f t="shared" si="357"/>
        <v>-89.791765096509806</v>
      </c>
      <c r="R1246">
        <f t="shared" si="358"/>
        <v>90.208234903490194</v>
      </c>
      <c r="S1246">
        <f t="shared" si="359"/>
        <v>9.5482547578094948E-2</v>
      </c>
      <c r="T1246">
        <f t="shared" si="342"/>
        <v>49.180474007426731</v>
      </c>
    </row>
    <row r="1247" spans="1:20" x14ac:dyDescent="0.25">
      <c r="A1247">
        <f t="shared" si="343"/>
        <v>602.21429128689408</v>
      </c>
      <c r="B1247">
        <f t="shared" si="360"/>
        <v>95.84538125889172</v>
      </c>
      <c r="C1247" t="str">
        <f t="shared" si="344"/>
        <v>1.04580997623032-286.664439282409i</v>
      </c>
      <c r="D1247" t="str">
        <f t="shared" si="345"/>
        <v>3.47812493964081-166.054305543032i</v>
      </c>
      <c r="E1247" t="str">
        <f t="shared" si="346"/>
        <v>162.4692655629+0.0715473337384746i</v>
      </c>
      <c r="F1247" t="str">
        <f t="shared" si="347"/>
        <v>2.42492491929659-1558.31324890566i</v>
      </c>
      <c r="G1247" t="str">
        <f t="shared" si="348"/>
        <v>0.999999997678963-0.0000481771431911306i</v>
      </c>
      <c r="H1247" t="str">
        <f t="shared" si="349"/>
        <v>1129.59782901058+13.8870394280934i</v>
      </c>
      <c r="I1247" t="str">
        <f t="shared" si="350"/>
        <v>68.775719180023-4965.69229440312i</v>
      </c>
      <c r="K1247" t="str">
        <f t="shared" si="351"/>
        <v>0.0106216445520818-0.000188392848321856i</v>
      </c>
      <c r="L1247" t="str">
        <f t="shared" si="352"/>
        <v>0.0000444444444444444-0.599039853370899i</v>
      </c>
      <c r="M1247" t="e">
        <f t="shared" si="353"/>
        <v>#DIV/0!</v>
      </c>
      <c r="N1247">
        <f t="shared" si="354"/>
        <v>90.209025689157144</v>
      </c>
      <c r="O1247">
        <f t="shared" si="355"/>
        <v>49.147534242860871</v>
      </c>
      <c r="P1247" s="3">
        <f t="shared" si="356"/>
        <v>49.147534242860871</v>
      </c>
      <c r="Q1247" s="3">
        <f t="shared" si="357"/>
        <v>-89.790974310842856</v>
      </c>
      <c r="R1247">
        <f t="shared" si="358"/>
        <v>90.209025689157144</v>
      </c>
      <c r="S1247">
        <f t="shared" si="359"/>
        <v>9.5845381258891721E-2</v>
      </c>
      <c r="T1247">
        <f t="shared" si="342"/>
        <v>49.147534242860871</v>
      </c>
    </row>
    <row r="1248" spans="1:20" x14ac:dyDescent="0.25">
      <c r="A1248">
        <f t="shared" si="343"/>
        <v>604.5027055937843</v>
      </c>
      <c r="B1248">
        <f t="shared" si="360"/>
        <v>96.209593707675509</v>
      </c>
      <c r="C1248" t="str">
        <f t="shared" si="344"/>
        <v>1.04580789563553-285.579358296486i</v>
      </c>
      <c r="D1248" t="str">
        <f t="shared" si="345"/>
        <v>3.47812493918122-165.425691404545i</v>
      </c>
      <c r="E1248" t="str">
        <f t="shared" si="346"/>
        <v>162.469263497875+0.0718192948164008i</v>
      </c>
      <c r="F1248" t="str">
        <f t="shared" si="347"/>
        <v>2.42492491925373-1552.41407630526i</v>
      </c>
      <c r="G1248" t="str">
        <f t="shared" si="348"/>
        <v>0.999999997661289-0.0000483602163344022i</v>
      </c>
      <c r="H1248" t="str">
        <f t="shared" si="349"/>
        <v>1129.59924593795+13.9398126202322i</v>
      </c>
      <c r="I1248" t="str">
        <f t="shared" si="350"/>
        <v>68.7757396035946-4946.89958434607i</v>
      </c>
      <c r="K1248" t="str">
        <f t="shared" si="351"/>
        <v>0.0106216190103892-0.000189108284496013i</v>
      </c>
      <c r="L1248" t="str">
        <f t="shared" si="352"/>
        <v>0.0000444444444444444-0.596772119317492i</v>
      </c>
      <c r="M1248" t="e">
        <f t="shared" si="353"/>
        <v>#DIV/0!</v>
      </c>
      <c r="N1248">
        <f t="shared" si="354"/>
        <v>90.209819474011198</v>
      </c>
      <c r="O1248">
        <f t="shared" si="355"/>
        <v>49.114594509204707</v>
      </c>
      <c r="P1248" s="3">
        <f t="shared" si="356"/>
        <v>49.114594509204707</v>
      </c>
      <c r="Q1248" s="3">
        <f t="shared" si="357"/>
        <v>-89.790180525988802</v>
      </c>
      <c r="R1248">
        <f t="shared" si="358"/>
        <v>90.209819474011198</v>
      </c>
      <c r="S1248">
        <f t="shared" si="359"/>
        <v>9.6209593707675511E-2</v>
      </c>
      <c r="T1248">
        <f t="shared" si="342"/>
        <v>49.114594509204707</v>
      </c>
    </row>
    <row r="1249" spans="1:20" x14ac:dyDescent="0.25">
      <c r="A1249">
        <f t="shared" si="343"/>
        <v>606.79981587504074</v>
      </c>
      <c r="B1249">
        <f t="shared" si="360"/>
        <v>96.575190163764674</v>
      </c>
      <c r="C1249" t="str">
        <f t="shared" si="344"/>
        <v>1.04580579920858-284.498385464933i</v>
      </c>
      <c r="D1249" t="str">
        <f t="shared" si="345"/>
        <v>3.4781249387181-164.799456970165i</v>
      </c>
      <c r="E1249" t="str">
        <f t="shared" si="346"/>
        <v>162.469261417149+0.0720922902753028i</v>
      </c>
      <c r="F1249" t="str">
        <f t="shared" si="347"/>
        <v>2.42492491921054-1546.53723570254i</v>
      </c>
      <c r="G1249" t="str">
        <f t="shared" si="348"/>
        <v>0.999999997643481-0.0000485439851556085i</v>
      </c>
      <c r="H1249" t="str">
        <f t="shared" si="349"/>
        <v>1129.60067365675+13.9927863784399i</v>
      </c>
      <c r="I1249" t="str">
        <f t="shared" si="350"/>
        <v>68.775760182655-4928.17803711024i</v>
      </c>
      <c r="K1249" t="str">
        <f t="shared" si="351"/>
        <v>0.0106215932743357-0.000189826434104258i</v>
      </c>
      <c r="L1249" t="str">
        <f t="shared" si="352"/>
        <v>0.0000444444444444444-0.594512970031374i</v>
      </c>
      <c r="M1249" t="e">
        <f t="shared" si="353"/>
        <v>#DIV/0!</v>
      </c>
      <c r="N1249">
        <f t="shared" si="354"/>
        <v>90.210616269382967</v>
      </c>
      <c r="O1249">
        <f t="shared" si="355"/>
        <v>49.08165480669301</v>
      </c>
      <c r="P1249" s="3">
        <f t="shared" si="356"/>
        <v>49.08165480669301</v>
      </c>
      <c r="Q1249" s="3">
        <f t="shared" si="357"/>
        <v>-89.789383730617033</v>
      </c>
      <c r="R1249">
        <f t="shared" si="358"/>
        <v>90.210616269382967</v>
      </c>
      <c r="S1249">
        <f t="shared" si="359"/>
        <v>9.6575190163764674E-2</v>
      </c>
      <c r="T1249">
        <f t="shared" si="342"/>
        <v>49.08165480669301</v>
      </c>
    </row>
    <row r="1250" spans="1:20" x14ac:dyDescent="0.25">
      <c r="A1250">
        <f t="shared" si="343"/>
        <v>609.10565517536588</v>
      </c>
      <c r="B1250">
        <f t="shared" si="360"/>
        <v>96.942175886386977</v>
      </c>
      <c r="C1250" t="str">
        <f t="shared" si="344"/>
        <v>1.04580368682905-283.421505237591i</v>
      </c>
      <c r="D1250" t="str">
        <f t="shared" si="345"/>
        <v>3.47812493825148-164.175593231302i</v>
      </c>
      <c r="E1250" t="str">
        <f t="shared" si="346"/>
        <v>162.469259320602+0.0723663240564871i</v>
      </c>
      <c r="F1250" t="str">
        <f t="shared" si="347"/>
        <v>2.42492491916702-1540.68264255716i</v>
      </c>
      <c r="G1250" t="str">
        <f t="shared" si="348"/>
        <v>0.999999997625538-0.0000487284522983254i</v>
      </c>
      <c r="H1250" t="str">
        <f t="shared" si="349"/>
        <v>1129.60211224919+14.0459614651876i</v>
      </c>
      <c r="I1250" t="str">
        <f t="shared" si="350"/>
        <v>68.7757809183893-4909.52738337998i</v>
      </c>
      <c r="K1250" t="str">
        <f t="shared" si="351"/>
        <v>0.0106215673424432-0.000190547307397913i</v>
      </c>
      <c r="L1250" t="str">
        <f t="shared" si="352"/>
        <v>0.0000444444444444444-0.592262373013922i</v>
      </c>
      <c r="M1250" t="e">
        <f t="shared" si="353"/>
        <v>#DIV/0!</v>
      </c>
      <c r="N1250">
        <f t="shared" si="354"/>
        <v>90.211416086645428</v>
      </c>
      <c r="O1250">
        <f t="shared" si="355"/>
        <v>49.048715135562723</v>
      </c>
      <c r="P1250" s="3">
        <f t="shared" si="356"/>
        <v>49.048715135562723</v>
      </c>
      <c r="Q1250" s="3">
        <f t="shared" si="357"/>
        <v>-89.788583913354572</v>
      </c>
      <c r="R1250">
        <f t="shared" si="358"/>
        <v>90.211416086645428</v>
      </c>
      <c r="S1250">
        <f t="shared" si="359"/>
        <v>9.6942175886386983E-2</v>
      </c>
      <c r="T1250">
        <f t="shared" si="342"/>
        <v>49.048715135562723</v>
      </c>
    </row>
    <row r="1251" spans="1:20" x14ac:dyDescent="0.25">
      <c r="A1251">
        <f t="shared" si="343"/>
        <v>611.42025666503218</v>
      </c>
      <c r="B1251">
        <f t="shared" si="360"/>
        <v>97.310556154755247</v>
      </c>
      <c r="C1251" t="str">
        <f t="shared" si="344"/>
        <v>1.04580155837563-282.34870212317i</v>
      </c>
      <c r="D1251" t="str">
        <f t="shared" si="345"/>
        <v>3.4781249377813-163.554091213465i</v>
      </c>
      <c r="E1251" t="str">
        <f t="shared" si="346"/>
        <v>162.469257208116+0.0726414001162769i</v>
      </c>
      <c r="F1251" t="str">
        <f t="shared" si="347"/>
        <v>2.42492491912319-1534.85021264884i</v>
      </c>
      <c r="G1251" t="str">
        <f t="shared" si="348"/>
        <v>0.999999997607458-0.0000489136204161747i</v>
      </c>
      <c r="H1251" t="str">
        <f t="shared" si="349"/>
        <v>1129.60356179809+14.0993386458466i</v>
      </c>
      <c r="I1251" t="str">
        <f t="shared" si="350"/>
        <v>68.7758018119891-4890.94735485946i</v>
      </c>
      <c r="K1251" t="str">
        <f t="shared" si="351"/>
        <v>0.0106215412132225-0.000191270914666569i</v>
      </c>
      <c r="L1251" t="str">
        <f t="shared" si="352"/>
        <v>0.0000444444444444444-0.59002029588954i</v>
      </c>
      <c r="M1251" t="e">
        <f t="shared" si="353"/>
        <v>#DIV/0!</v>
      </c>
      <c r="N1251">
        <f t="shared" si="354"/>
        <v>90.212218937213891</v>
      </c>
      <c r="O1251">
        <f t="shared" si="355"/>
        <v>49.015775496052434</v>
      </c>
      <c r="P1251" s="3">
        <f t="shared" si="356"/>
        <v>49.015775496052434</v>
      </c>
      <c r="Q1251" s="3">
        <f t="shared" si="357"/>
        <v>-89.787781062786109</v>
      </c>
      <c r="R1251">
        <f t="shared" si="358"/>
        <v>90.212218937213891</v>
      </c>
      <c r="S1251">
        <f t="shared" si="359"/>
        <v>9.7310556154755243E-2</v>
      </c>
      <c r="T1251">
        <f t="shared" si="342"/>
        <v>49.015775496052434</v>
      </c>
    </row>
    <row r="1252" spans="1:20" x14ac:dyDescent="0.25">
      <c r="A1252">
        <f t="shared" si="343"/>
        <v>613.74365364035941</v>
      </c>
      <c r="B1252">
        <f t="shared" si="360"/>
        <v>97.680336268143321</v>
      </c>
      <c r="C1252" t="str">
        <f t="shared" si="344"/>
        <v>1.04579941372609-281.279960689029i</v>
      </c>
      <c r="D1252" t="str">
        <f t="shared" si="345"/>
        <v>3.47812493730754-162.934941976139i</v>
      </c>
      <c r="E1252" t="str">
        <f t="shared" si="346"/>
        <v>162.469255079569+0.0729175224262224i</v>
      </c>
      <c r="F1252" t="str">
        <f t="shared" si="347"/>
        <v>2.42492491907902-1529.03986207611i</v>
      </c>
      <c r="G1252" t="str">
        <f t="shared" si="348"/>
        <v>0.99999999758924-0.0000490994921728617i</v>
      </c>
      <c r="H1252" t="str">
        <f t="shared" si="349"/>
        <v>1129.60502238693+14.1529186887009i</v>
      </c>
      <c r="I1252" t="str">
        <f t="shared" si="350"/>
        <v>68.7758228646567-4872.43768426888i</v>
      </c>
      <c r="K1252" t="str">
        <f t="shared" si="351"/>
        <v>0.010621514885173-0.000191997266238229i</v>
      </c>
      <c r="L1252" t="str">
        <f t="shared" si="352"/>
        <v>0.0000444444444444444-0.587786706405199i</v>
      </c>
      <c r="M1252" t="e">
        <f t="shared" si="353"/>
        <v>#DIV/0!</v>
      </c>
      <c r="N1252">
        <f t="shared" si="354"/>
        <v>90.213024832546324</v>
      </c>
      <c r="O1252">
        <f t="shared" si="355"/>
        <v>48.982835888402505</v>
      </c>
      <c r="P1252" s="3">
        <f t="shared" si="356"/>
        <v>48.982835888402505</v>
      </c>
      <c r="Q1252" s="3">
        <f t="shared" si="357"/>
        <v>-89.786975167453676</v>
      </c>
      <c r="R1252">
        <f t="shared" si="358"/>
        <v>90.213024832546324</v>
      </c>
      <c r="S1252">
        <f t="shared" si="359"/>
        <v>9.768033626814332E-2</v>
      </c>
      <c r="T1252">
        <f t="shared" si="342"/>
        <v>48.982835888402505</v>
      </c>
    </row>
    <row r="1253" spans="1:20" x14ac:dyDescent="0.25">
      <c r="A1253">
        <f t="shared" si="343"/>
        <v>616.07587952419283</v>
      </c>
      <c r="B1253">
        <f t="shared" si="360"/>
        <v>98.051521545962274</v>
      </c>
      <c r="C1253" t="str">
        <f t="shared" si="344"/>
        <v>1.04579725275733-280.215265560957i</v>
      </c>
      <c r="D1253" t="str">
        <f t="shared" si="345"/>
        <v>3.47812493683018-162.318136612654i</v>
      </c>
      <c r="E1253" t="str">
        <f t="shared" si="346"/>
        <v>162.46925293484+0.0731946949730396i</v>
      </c>
      <c r="F1253" t="str">
        <f t="shared" si="347"/>
        <v>2.4249249190345-1523.25150725513i</v>
      </c>
      <c r="G1253" t="str">
        <f t="shared" si="348"/>
        <v>0.999999997570883-0.0000492860702422138i</v>
      </c>
      <c r="H1253" t="str">
        <f t="shared" si="349"/>
        <v>1129.6064940998+14.206702364957i</v>
      </c>
      <c r="I1253" t="str">
        <f t="shared" si="350"/>
        <v>68.775844077601-4853.99810534051i</v>
      </c>
      <c r="K1253" t="str">
        <f t="shared" si="351"/>
        <v>0.0106214883567827-0.000192726372479439i</v>
      </c>
      <c r="L1253" t="str">
        <f t="shared" si="352"/>
        <v>0.0000444444444444444-0.585561572429967i</v>
      </c>
      <c r="M1253" t="e">
        <f t="shared" si="353"/>
        <v>#DIV/0!</v>
      </c>
      <c r="N1253">
        <f t="shared" si="354"/>
        <v>90.213833784143489</v>
      </c>
      <c r="O1253">
        <f t="shared" si="355"/>
        <v>48.949896312855181</v>
      </c>
      <c r="P1253" s="3">
        <f t="shared" si="356"/>
        <v>48.949896312855181</v>
      </c>
      <c r="Q1253" s="3">
        <f t="shared" si="357"/>
        <v>-89.786166215856511</v>
      </c>
      <c r="R1253">
        <f t="shared" si="358"/>
        <v>90.213833784143489</v>
      </c>
      <c r="S1253">
        <f t="shared" si="359"/>
        <v>9.8051521545962278E-2</v>
      </c>
      <c r="T1253">
        <f t="shared" si="342"/>
        <v>48.949896312855181</v>
      </c>
    </row>
    <row r="1254" spans="1:20" x14ac:dyDescent="0.25">
      <c r="A1254">
        <f t="shared" si="343"/>
        <v>618.41696786638477</v>
      </c>
      <c r="B1254">
        <f t="shared" si="360"/>
        <v>98.424117327836939</v>
      </c>
      <c r="C1254" t="str">
        <f t="shared" si="344"/>
        <v>1.0457950753451-279.154601422948i</v>
      </c>
      <c r="D1254" t="str">
        <f t="shared" si="345"/>
        <v>3.47812493634917-161.703666250059i</v>
      </c>
      <c r="E1254" t="str">
        <f t="shared" si="346"/>
        <v>162.469250773804+0.0734729217587754i</v>
      </c>
      <c r="F1254" t="str">
        <f t="shared" si="347"/>
        <v>2.42492491898964-1517.48506491848i</v>
      </c>
      <c r="G1254" t="str">
        <f t="shared" si="348"/>
        <v>0.999999997552387-0.0000494733573082192i</v>
      </c>
      <c r="H1254" t="str">
        <f t="shared" si="349"/>
        <v>1129.60797702145+14.2606904487571i</v>
      </c>
      <c r="I1254" t="str">
        <f t="shared" si="350"/>
        <v>68.7758654520461-4835.62835281499i</v>
      </c>
      <c r="K1254" t="str">
        <f t="shared" si="351"/>
        <v>0.0106214616265281-0.000193458243795439i</v>
      </c>
      <c r="L1254" t="str">
        <f t="shared" si="352"/>
        <v>0.0000444444444444444-0.583344861954538i</v>
      </c>
      <c r="M1254" t="e">
        <f t="shared" si="353"/>
        <v>#DIV/0!</v>
      </c>
      <c r="N1254">
        <f t="shared" si="354"/>
        <v>90.214645803548962</v>
      </c>
      <c r="O1254">
        <f t="shared" si="355"/>
        <v>48.916956769654419</v>
      </c>
      <c r="P1254" s="3">
        <f t="shared" si="356"/>
        <v>48.916956769654419</v>
      </c>
      <c r="Q1254" s="3">
        <f t="shared" si="357"/>
        <v>-89.785354196451038</v>
      </c>
      <c r="R1254">
        <f t="shared" si="358"/>
        <v>90.214645803548962</v>
      </c>
      <c r="S1254">
        <f t="shared" si="359"/>
        <v>9.8424117327836944E-2</v>
      </c>
      <c r="T1254">
        <f t="shared" si="342"/>
        <v>48.916956769654419</v>
      </c>
    </row>
    <row r="1255" spans="1:20" x14ac:dyDescent="0.25">
      <c r="A1255">
        <f t="shared" si="343"/>
        <v>620.766952344277</v>
      </c>
      <c r="B1255">
        <f t="shared" si="360"/>
        <v>98.798128973682722</v>
      </c>
      <c r="C1255" t="str">
        <f t="shared" si="344"/>
        <v>1.0457928813645-278.09795301699i</v>
      </c>
      <c r="D1255" t="str">
        <f t="shared" si="345"/>
        <v>3.4781249358645-161.09152204899i</v>
      </c>
      <c r="E1255" t="str">
        <f t="shared" si="346"/>
        <v>162.469248596339+0.0737522068007509i</v>
      </c>
      <c r="F1255" t="str">
        <f t="shared" si="347"/>
        <v>2.42492491894445-1511.74045211395i</v>
      </c>
      <c r="G1255" t="str">
        <f t="shared" si="348"/>
        <v>0.99999999753375-0.0000496613560650649i</v>
      </c>
      <c r="H1255" t="str">
        <f t="shared" si="349"/>
        <v>1129.60947123726+14.3148837171873i</v>
      </c>
      <c r="I1255" t="str">
        <f t="shared" si="350"/>
        <v>68.7758869892181-4817.32816243736i</v>
      </c>
      <c r="K1255" t="str">
        <f t="shared" si="351"/>
        <v>0.0106214346928743-0.00019419289063029i</v>
      </c>
      <c r="L1255" t="str">
        <f t="shared" si="352"/>
        <v>0.0000444444444444444-0.581136543090793i</v>
      </c>
      <c r="M1255" t="e">
        <f t="shared" si="353"/>
        <v>#DIV/0!</v>
      </c>
      <c r="N1255">
        <f t="shared" si="354"/>
        <v>90.215460902349506</v>
      </c>
      <c r="O1255">
        <f t="shared" si="355"/>
        <v>48.884017259046324</v>
      </c>
      <c r="P1255" s="3">
        <f t="shared" si="356"/>
        <v>48.884017259046324</v>
      </c>
      <c r="Q1255" s="3">
        <f t="shared" si="357"/>
        <v>-89.784539097650494</v>
      </c>
      <c r="R1255">
        <f t="shared" si="358"/>
        <v>90.215460902349506</v>
      </c>
      <c r="S1255">
        <f t="shared" si="359"/>
        <v>9.8798128973682717E-2</v>
      </c>
      <c r="T1255">
        <f t="shared" si="342"/>
        <v>48.884017259046324</v>
      </c>
    </row>
    <row r="1256" spans="1:20" x14ac:dyDescent="0.25">
      <c r="A1256">
        <f t="shared" si="343"/>
        <v>623.1258667631854</v>
      </c>
      <c r="B1256">
        <f t="shared" si="360"/>
        <v>99.173561863782723</v>
      </c>
      <c r="C1256" t="str">
        <f t="shared" si="344"/>
        <v>1.04579067068953-277.04530514283i</v>
      </c>
      <c r="D1256" t="str">
        <f t="shared" si="345"/>
        <v>3.47812493537615-160.481695203549i</v>
      </c>
      <c r="E1256" t="str">
        <f t="shared" si="346"/>
        <v>162.469246402319+0.0740325541317358i</v>
      </c>
      <c r="F1256" t="str">
        <f t="shared" si="347"/>
        <v>2.42492491889893-1506.01758620335i</v>
      </c>
      <c r="G1256" t="str">
        <f t="shared" si="348"/>
        <v>0.99999999751497-0.0000498500692171759i</v>
      </c>
      <c r="H1256" t="str">
        <f t="shared" si="349"/>
        <v>1129.61097683327+14.3692829502915i</v>
      </c>
      <c r="I1256" t="str">
        <f t="shared" si="350"/>
        <v>68.775908690356-4799.09727095334i</v>
      </c>
      <c r="K1256" t="str">
        <f t="shared" si="351"/>
        <v>0.0106214075542745-0.000194930323467016i</v>
      </c>
      <c r="L1256" t="str">
        <f t="shared" si="352"/>
        <v>0.0000444444444444444-0.578936584071323i</v>
      </c>
      <c r="M1256" t="e">
        <f t="shared" si="353"/>
        <v>#DIV/0!</v>
      </c>
      <c r="N1256">
        <f t="shared" si="354"/>
        <v>90.216279092174986</v>
      </c>
      <c r="O1256">
        <f t="shared" si="355"/>
        <v>48.851077781278526</v>
      </c>
      <c r="P1256" s="3">
        <f t="shared" si="356"/>
        <v>48.851077781278526</v>
      </c>
      <c r="Q1256" s="3">
        <f t="shared" si="357"/>
        <v>-89.783720907825014</v>
      </c>
      <c r="R1256">
        <f t="shared" si="358"/>
        <v>90.216279092174986</v>
      </c>
      <c r="S1256">
        <f t="shared" si="359"/>
        <v>9.9173561863782719E-2</v>
      </c>
      <c r="T1256">
        <f t="shared" si="342"/>
        <v>48.851077781278526</v>
      </c>
    </row>
    <row r="1257" spans="1:20" x14ac:dyDescent="0.25">
      <c r="A1257">
        <f t="shared" si="343"/>
        <v>625.49374505688547</v>
      </c>
      <c r="B1257">
        <f t="shared" si="360"/>
        <v>99.550421398865097</v>
      </c>
      <c r="C1257" t="str">
        <f t="shared" si="344"/>
        <v>1.04578844319321-275.996642657773i</v>
      </c>
      <c r="D1257" t="str">
        <f t="shared" si="345"/>
        <v>3.47812493488407-159.874176941171i</v>
      </c>
      <c r="E1257" t="str">
        <f t="shared" si="346"/>
        <v>162.46924419162+0.0743139677999053i</v>
      </c>
      <c r="F1257" t="str">
        <f t="shared" si="347"/>
        <v>2.42492491885303-1500.31638486133i</v>
      </c>
      <c r="G1257" t="str">
        <f t="shared" si="348"/>
        <v>0.999999997496049-0.0000500394994792543i</v>
      </c>
      <c r="H1257" t="str">
        <f t="shared" si="349"/>
        <v>1129.61249389616+14.4238889310815i</v>
      </c>
      <c r="I1257" t="str">
        <f t="shared" si="350"/>
        <v>68.775930556708-4780.9354161055i</v>
      </c>
      <c r="K1257" t="str">
        <f t="shared" si="351"/>
        <v>0.0106213802091704-0.000195670552827751i</v>
      </c>
      <c r="L1257" t="str">
        <f t="shared" si="352"/>
        <v>0.0000444444444444444-0.576744953248976i</v>
      </c>
      <c r="M1257" t="e">
        <f t="shared" si="353"/>
        <v>#DIV/0!</v>
      </c>
      <c r="N1257">
        <f t="shared" si="354"/>
        <v>90.217100384698711</v>
      </c>
      <c r="O1257">
        <f t="shared" si="355"/>
        <v>48.81813833660086</v>
      </c>
      <c r="P1257" s="3">
        <f t="shared" si="356"/>
        <v>48.81813833660086</v>
      </c>
      <c r="Q1257" s="3">
        <f t="shared" si="357"/>
        <v>-89.782899615301289</v>
      </c>
      <c r="R1257">
        <f t="shared" si="358"/>
        <v>90.217100384698711</v>
      </c>
      <c r="S1257">
        <f t="shared" si="359"/>
        <v>9.9550421398865094E-2</v>
      </c>
      <c r="T1257">
        <f t="shared" si="342"/>
        <v>48.81813833660086</v>
      </c>
    </row>
    <row r="1258" spans="1:20" x14ac:dyDescent="0.25">
      <c r="A1258">
        <f t="shared" si="343"/>
        <v>627.87062128810169</v>
      </c>
      <c r="B1258">
        <f t="shared" si="360"/>
        <v>99.928713000180792</v>
      </c>
      <c r="C1258" t="str">
        <f t="shared" si="344"/>
        <v>1.04578619874765-274.951950476443i</v>
      </c>
      <c r="D1258" t="str">
        <f t="shared" si="345"/>
        <v>3.47812493438825-159.268958522501i</v>
      </c>
      <c r="E1258" t="str">
        <f t="shared" si="346"/>
        <v>162.469241964114+0.0745964518689879i</v>
      </c>
      <c r="F1258" t="str">
        <f t="shared" si="347"/>
        <v>2.42492491880679-1494.6367660742i</v>
      </c>
      <c r="G1258" t="str">
        <f t="shared" si="348"/>
        <v>0.999999997476982-0.0000502296495763178i</v>
      </c>
      <c r="H1258" t="str">
        <f t="shared" si="349"/>
        <v>1129.6140225133+14.4787024455486i</v>
      </c>
      <c r="I1258" t="str">
        <f t="shared" si="350"/>
        <v>68.7759525895326-4762.84233662966i</v>
      </c>
      <c r="K1258" t="str">
        <f t="shared" si="351"/>
        <v>0.0106213526559916-0.000196413589273871i</v>
      </c>
      <c r="L1258" t="str">
        <f t="shared" si="352"/>
        <v>0.0000444444444444444-0.57456161909641i</v>
      </c>
      <c r="M1258" t="e">
        <f t="shared" si="353"/>
        <v>#DIV/0!</v>
      </c>
      <c r="N1258">
        <f t="shared" si="354"/>
        <v>90.217924791637515</v>
      </c>
      <c r="O1258">
        <f t="shared" si="355"/>
        <v>48.785198925264666</v>
      </c>
      <c r="P1258" s="3">
        <f t="shared" si="356"/>
        <v>48.785198925264666</v>
      </c>
      <c r="Q1258" s="3">
        <f t="shared" si="357"/>
        <v>-89.782075208362485</v>
      </c>
      <c r="R1258">
        <f t="shared" si="358"/>
        <v>90.217924791637515</v>
      </c>
      <c r="S1258">
        <f t="shared" si="359"/>
        <v>9.9928713000180788E-2</v>
      </c>
      <c r="T1258">
        <f t="shared" si="342"/>
        <v>48.785198925264666</v>
      </c>
    </row>
    <row r="1259" spans="1:20" x14ac:dyDescent="0.25">
      <c r="A1259">
        <f t="shared" si="343"/>
        <v>630.25652964899643</v>
      </c>
      <c r="B1259">
        <f t="shared" si="360"/>
        <v>100.30844210958148</v>
      </c>
      <c r="C1259" t="str">
        <f t="shared" si="344"/>
        <v>1.04578393722397-273.911213570589i</v>
      </c>
      <c r="D1259" t="str">
        <f t="shared" si="345"/>
        <v>3.47812493388866-158.666031241271i</v>
      </c>
      <c r="E1259" t="str">
        <f t="shared" si="346"/>
        <v>162.469239719674+0.0748800104182902i</v>
      </c>
      <c r="F1259" t="str">
        <f t="shared" si="347"/>
        <v>2.42492491876021-1488.97864813873i</v>
      </c>
      <c r="G1259" t="str">
        <f t="shared" si="348"/>
        <v>0.999999997457771-0.0000504205222437392i</v>
      </c>
      <c r="H1259" t="str">
        <f t="shared" si="349"/>
        <v>1129.61556277272+14.5337242826748i</v>
      </c>
      <c r="I1259" t="str">
        <f t="shared" si="350"/>
        <v>68.7759747900969-4744.81777225096i</v>
      </c>
      <c r="K1259" t="str">
        <f t="shared" si="351"/>
        <v>0.0106213248931559-0.000197159443406136i</v>
      </c>
      <c r="L1259" t="str">
        <f t="shared" si="352"/>
        <v>0.0000444444444444444-0.572386550205628i</v>
      </c>
      <c r="M1259" t="e">
        <f t="shared" si="353"/>
        <v>#DIV/0!</v>
      </c>
      <c r="N1259">
        <f t="shared" si="354"/>
        <v>90.218752324751904</v>
      </c>
      <c r="O1259">
        <f t="shared" si="355"/>
        <v>48.752259547523536</v>
      </c>
      <c r="P1259" s="3">
        <f t="shared" si="356"/>
        <v>48.752259547523536</v>
      </c>
      <c r="Q1259" s="3">
        <f t="shared" si="357"/>
        <v>-89.781247675248096</v>
      </c>
      <c r="R1259">
        <f t="shared" si="358"/>
        <v>90.218752324751904</v>
      </c>
      <c r="S1259">
        <f t="shared" si="359"/>
        <v>0.10030844210958148</v>
      </c>
      <c r="T1259">
        <f t="shared" si="342"/>
        <v>48.752259547523536</v>
      </c>
    </row>
    <row r="1260" spans="1:20" x14ac:dyDescent="0.25">
      <c r="A1260">
        <f t="shared" si="343"/>
        <v>632.65150446166263</v>
      </c>
      <c r="B1260">
        <f t="shared" si="360"/>
        <v>100.68961418959789</v>
      </c>
      <c r="C1260" t="str">
        <f t="shared" si="344"/>
        <v>1.04578165849235-272.874416968855i</v>
      </c>
      <c r="D1260" t="str">
        <f t="shared" si="345"/>
        <v>3.47812493338525-158.065386424168i</v>
      </c>
      <c r="E1260" t="str">
        <f t="shared" si="346"/>
        <v>162.469237458171+0.075164647542692i</v>
      </c>
      <c r="F1260" t="str">
        <f t="shared" si="347"/>
        <v>2.42492491871327-1483.34194966101i</v>
      </c>
      <c r="G1260" t="str">
        <f t="shared" si="348"/>
        <v>0.999999997438413-0.0000506121202272857i</v>
      </c>
      <c r="H1260" t="str">
        <f t="shared" si="349"/>
        <v>1129.61711476308+14.5889552344435i</v>
      </c>
      <c r="I1260" t="str">
        <f t="shared" si="350"/>
        <v>68.7759971596752-4726.86146368002i</v>
      </c>
      <c r="K1260" t="str">
        <f t="shared" si="351"/>
        <v>0.0106212969190693-0.000197908125864835i</v>
      </c>
      <c r="L1260" t="str">
        <f t="shared" si="352"/>
        <v>0.0000444444444444444-0.570219715287536i</v>
      </c>
      <c r="M1260" t="e">
        <f t="shared" si="353"/>
        <v>#DIV/0!</v>
      </c>
      <c r="N1260">
        <f t="shared" si="354"/>
        <v>90.219582995846196</v>
      </c>
      <c r="O1260">
        <f t="shared" si="355"/>
        <v>48.719320203632918</v>
      </c>
      <c r="P1260" s="3">
        <f t="shared" si="356"/>
        <v>48.719320203632918</v>
      </c>
      <c r="Q1260" s="3">
        <f t="shared" si="357"/>
        <v>-89.780417004153804</v>
      </c>
      <c r="R1260">
        <f t="shared" si="358"/>
        <v>90.219582995846196</v>
      </c>
      <c r="S1260">
        <f t="shared" si="359"/>
        <v>0.10068961418959789</v>
      </c>
      <c r="T1260">
        <f t="shared" ref="T1260:T1323" si="361">P1260</f>
        <v>48.719320203632918</v>
      </c>
    </row>
    <row r="1261" spans="1:20" x14ac:dyDescent="0.25">
      <c r="A1261">
        <f t="shared" ref="A1261:A1324" si="362">2*PI()*B1261</f>
        <v>635.05558017861699</v>
      </c>
      <c r="B1261">
        <f t="shared" si="360"/>
        <v>101.07223472351836</v>
      </c>
      <c r="C1261" t="str">
        <f t="shared" ref="C1261:C1324" si="363">IMPRODUCT(D1261,E1261,$C$40,,K1261,$C$41)</f>
        <v>1.04577936242182-271.841545756562i</v>
      </c>
      <c r="D1261" t="str">
        <f t="shared" ref="D1261:D1324" si="364">IMDIV(IMPRODUCT($C$37,$C$38,COMPLEX(1,A1261/$C$38)),IMSUM(-1*A1261*A1261/$C$39,COMPLEX(0,1*A1261)))</f>
        <v>3.47812493287802-157.467015430715i</v>
      </c>
      <c r="E1261" t="str">
        <f t="shared" ref="E1261:E1324" si="365">IMDIV(IMPRODUCT(IMSUM(F1261,G1261),$C$29,H1261),IMSUM(1,I1261))</f>
        <v>162.469235179477+0.0754503673528354i</v>
      </c>
      <c r="F1261" t="str">
        <f t="shared" ref="F1261:F1324" si="366">IMDIV(IMPRODUCT($C$14,$C$15,COMPLEX(1,A1261/$C$15)),IMSUM(-1*A1261*A1261/$C$16,COMPLEX(0,A1261)))</f>
        <v>2.42492491866598-1477.72658955522i</v>
      </c>
      <c r="G1261" t="str">
        <f t="shared" ref="G1261:G1324" si="367">IMDIV(1,COMPLEX(1,A1261*$C$9*$C$10))</f>
        <v>0.999999997418908-0.0000508044462831585i</v>
      </c>
      <c r="H1261" t="str">
        <f t="shared" ref="H1261:H1324" si="368">IMDIV($C$3,IMSUM(K1261,COMPLEX(0,$C$28*A1261)))</f>
        <v>1129.61867857378+14.6443960958536i</v>
      </c>
      <c r="I1261" t="str">
        <f t="shared" ref="I1261:I1324" si="369">IMPRODUCT(F1261,$C$29,H1261,$C$31)</f>
        <v>68.7760196995584-4708.97315260953i</v>
      </c>
      <c r="K1261" t="str">
        <f t="shared" ref="K1261:K1324" si="370">IF($C$26&lt;=0,IMDIV(1,IMSUM(IMDIV(1,L1261),1/$C$18)),IMDIV(1,IMSUM(IMDIV(1,L1261),1/$C$18,IMDIV(1,M1261))))</f>
        <v>0.0106212687321252-0.000198659647329926i</v>
      </c>
      <c r="L1261" t="str">
        <f t="shared" ref="L1261:L1324" si="371">IMSUM($C$21/$C$22,IMDIV(1,COMPLEX(0,$C$20*$C$22*A1261)))</f>
        <v>0.0000444444444444444-0.568061083171483i</v>
      </c>
      <c r="M1261" t="e">
        <f t="shared" ref="M1261:M1324" si="372">IMSUM($C$25/$C$26,IMDIV(1,COMPLEX(0,$C$24*$C$26*A1261)))</f>
        <v>#DIV/0!</v>
      </c>
      <c r="N1261">
        <f t="shared" ref="N1261:N1324" si="373">ABS(R1261)</f>
        <v>90.220416816768733</v>
      </c>
      <c r="O1261">
        <f t="shared" ref="O1261:O1324" si="374">ABS(P1261)</f>
        <v>48.686380893849979</v>
      </c>
      <c r="P1261" s="3">
        <f t="shared" ref="P1261:P1324" si="375">20*LOG10(IMABS(C1261))</f>
        <v>48.686380893849979</v>
      </c>
      <c r="Q1261" s="3">
        <f t="shared" ref="Q1261:Q1324" si="376">IMARGUMENT(C1261)*180/PI()</f>
        <v>-89.779583183231267</v>
      </c>
      <c r="R1261">
        <f t="shared" ref="R1261:R1324" si="377">IF(Q1261&lt;0,Q1261+180,Q1261-180)</f>
        <v>90.220416816768733</v>
      </c>
      <c r="S1261">
        <f t="shared" ref="S1261:S1324" si="378">B1261/1000</f>
        <v>0.10107223472351837</v>
      </c>
      <c r="T1261">
        <f t="shared" si="361"/>
        <v>48.686380893849979</v>
      </c>
    </row>
    <row r="1262" spans="1:20" x14ac:dyDescent="0.25">
      <c r="A1262">
        <f t="shared" si="362"/>
        <v>637.46879138329575</v>
      </c>
      <c r="B1262">
        <f t="shared" ref="B1262:B1325" si="379">B1261*(1+B$42)</f>
        <v>101.45630921546774</v>
      </c>
      <c r="C1262" t="str">
        <f t="shared" si="363"/>
        <v>1.04577704888077-270.812585075507i</v>
      </c>
      <c r="D1262" t="str">
        <f t="shared" si="364"/>
        <v>3.47812493236693-156.870909653144i</v>
      </c>
      <c r="E1262" t="str">
        <f t="shared" si="365"/>
        <v>162.469232883459+0.0757371739751224i</v>
      </c>
      <c r="F1262" t="str">
        <f t="shared" si="366"/>
        <v>2.42492491861831-1472.13248704253i</v>
      </c>
      <c r="G1262" t="str">
        <f t="shared" si="367"/>
        <v>0.999999997399255-0.0000509975031780322i</v>
      </c>
      <c r="H1262" t="str">
        <f t="shared" si="368"/>
        <v>1129.62025429484+14.700047664927i</v>
      </c>
      <c r="I1262" t="str">
        <f t="shared" si="369"/>
        <v>68.7760424110388-4691.15258171017i</v>
      </c>
      <c r="K1262" t="str">
        <f t="shared" si="370"/>
        <v>0.0106212403307054-0.000199414018521176i</v>
      </c>
      <c r="L1262" t="str">
        <f t="shared" si="371"/>
        <v>0.0000444444444444444-0.565910622804825i</v>
      </c>
      <c r="M1262" t="e">
        <f t="shared" si="372"/>
        <v>#DIV/0!</v>
      </c>
      <c r="N1262">
        <f t="shared" si="373"/>
        <v>90.221253799412068</v>
      </c>
      <c r="O1262">
        <f t="shared" si="374"/>
        <v>48.653441618434115</v>
      </c>
      <c r="P1262" s="3">
        <f t="shared" si="375"/>
        <v>48.653441618434115</v>
      </c>
      <c r="Q1262" s="3">
        <f t="shared" si="376"/>
        <v>-89.778746200587932</v>
      </c>
      <c r="R1262">
        <f t="shared" si="377"/>
        <v>90.221253799412068</v>
      </c>
      <c r="S1262">
        <f t="shared" si="378"/>
        <v>0.10145630921546774</v>
      </c>
      <c r="T1262">
        <f t="shared" si="361"/>
        <v>48.653441618434115</v>
      </c>
    </row>
    <row r="1263" spans="1:20" x14ac:dyDescent="0.25">
      <c r="A1263">
        <f t="shared" si="362"/>
        <v>639.89117279055222</v>
      </c>
      <c r="B1263">
        <f t="shared" si="379"/>
        <v>101.84184319048651</v>
      </c>
      <c r="C1263" t="str">
        <f t="shared" si="363"/>
        <v>1.04577471773616-269.787520123737i</v>
      </c>
      <c r="D1263" t="str">
        <f t="shared" si="364"/>
        <v>3.47812493185193-156.277060516274i</v>
      </c>
      <c r="E1263" t="str">
        <f t="shared" si="365"/>
        <v>162.469230569988+0.0760250715517306i</v>
      </c>
      <c r="F1263" t="str">
        <f t="shared" si="366"/>
        <v>2.42492491857029-1466.55956164991i</v>
      </c>
      <c r="G1263" t="str">
        <f t="shared" si="367"/>
        <v>0.999999997379451-0.0000511912936890949i</v>
      </c>
      <c r="H1263" t="str">
        <f t="shared" si="368"/>
        <v>1129.62184201701+14.7559107427237i</v>
      </c>
      <c r="I1263" t="str">
        <f t="shared" si="369"/>
        <v>68.7760652954251-4673.39949462728i</v>
      </c>
      <c r="K1263" t="str">
        <f t="shared" si="370"/>
        <v>0.0106212117131789-0.000200171250198304i</v>
      </c>
      <c r="L1263" t="str">
        <f t="shared" si="371"/>
        <v>0.0000444444444444444-0.563768303252467i</v>
      </c>
      <c r="M1263" t="e">
        <f t="shared" si="372"/>
        <v>#DIV/0!</v>
      </c>
      <c r="N1263">
        <f t="shared" si="373"/>
        <v>90.22209395571295</v>
      </c>
      <c r="O1263">
        <f t="shared" si="374"/>
        <v>48.620502377646588</v>
      </c>
      <c r="P1263" s="3">
        <f t="shared" si="375"/>
        <v>48.620502377646588</v>
      </c>
      <c r="Q1263" s="3">
        <f t="shared" si="376"/>
        <v>-89.77790604428705</v>
      </c>
      <c r="R1263">
        <f t="shared" si="377"/>
        <v>90.22209395571295</v>
      </c>
      <c r="S1263">
        <f t="shared" si="378"/>
        <v>0.10184184319048652</v>
      </c>
      <c r="T1263">
        <f t="shared" si="361"/>
        <v>48.620502377646588</v>
      </c>
    </row>
    <row r="1264" spans="1:20" x14ac:dyDescent="0.25">
      <c r="A1264">
        <f t="shared" si="362"/>
        <v>642.32275924715634</v>
      </c>
      <c r="B1264">
        <f t="shared" si="379"/>
        <v>102.22884219461037</v>
      </c>
      <c r="C1264" t="str">
        <f t="shared" si="363"/>
        <v>1.04577236885422-268.766336155341i</v>
      </c>
      <c r="D1264" t="str">
        <f t="shared" si="364"/>
        <v>3.47812493133303-155.685459477386i</v>
      </c>
      <c r="E1264" t="str">
        <f t="shared" si="365"/>
        <v>162.46922823893+0.0763140642407189i</v>
      </c>
      <c r="F1264" t="str">
        <f t="shared" si="366"/>
        <v>2.4249249185219-1461.00773320893i</v>
      </c>
      <c r="G1264" t="str">
        <f t="shared" si="367"/>
        <v>0.999999997359498-0.0000513858206040881i</v>
      </c>
      <c r="H1264" t="str">
        <f t="shared" si="368"/>
        <v>1129.62344183171+14.8119861333514i</v>
      </c>
      <c r="I1264" t="str">
        <f t="shared" si="369"/>
        <v>68.7760883540319-4655.71363597677i</v>
      </c>
      <c r="K1264" t="str">
        <f t="shared" si="370"/>
        <v>0.0106211828779026-0.000200931353161126i</v>
      </c>
      <c r="L1264" t="str">
        <f t="shared" si="371"/>
        <v>0.0000444444444444444-0.56163409369642i</v>
      </c>
      <c r="M1264" t="e">
        <f t="shared" si="372"/>
        <v>#DIV/0!</v>
      </c>
      <c r="N1264">
        <f t="shared" si="373"/>
        <v>90.222937297652678</v>
      </c>
      <c r="O1264">
        <f t="shared" si="374"/>
        <v>48.58756317175061</v>
      </c>
      <c r="P1264" s="3">
        <f t="shared" si="375"/>
        <v>48.58756317175061</v>
      </c>
      <c r="Q1264" s="3">
        <f t="shared" si="376"/>
        <v>-89.777062702347322</v>
      </c>
      <c r="R1264">
        <f t="shared" si="377"/>
        <v>90.222937297652678</v>
      </c>
      <c r="S1264">
        <f t="shared" si="378"/>
        <v>0.10222884219461037</v>
      </c>
      <c r="T1264">
        <f t="shared" si="361"/>
        <v>48.58756317175061</v>
      </c>
    </row>
    <row r="1265" spans="1:20" x14ac:dyDescent="0.25">
      <c r="A1265">
        <f t="shared" si="362"/>
        <v>644.76358573229561</v>
      </c>
      <c r="B1265">
        <f t="shared" si="379"/>
        <v>102.61731179494988</v>
      </c>
      <c r="C1265" t="str">
        <f t="shared" si="363"/>
        <v>1.04577000210012-267.749018480235i</v>
      </c>
      <c r="D1265" t="str">
        <f t="shared" si="364"/>
        <v>3.47812493081015-155.096098026099i</v>
      </c>
      <c r="E1265" t="str">
        <f t="shared" si="365"/>
        <v>162.469225890153+0.0766041562161558i</v>
      </c>
      <c r="F1265" t="str">
        <f t="shared" si="366"/>
        <v>2.42492491847315-1455.47692185469i</v>
      </c>
      <c r="G1265" t="str">
        <f t="shared" si="367"/>
        <v>0.999999997339391-0.0000515810867213465i</v>
      </c>
      <c r="H1265" t="str">
        <f t="shared" si="368"/>
        <v>1129.62505383106+14.8682746439778i</v>
      </c>
      <c r="I1265" t="str">
        <f t="shared" si="369"/>
        <v>68.7761115881859-4638.09475134181i</v>
      </c>
      <c r="K1265" t="str">
        <f t="shared" si="370"/>
        <v>0.0106211538232208-0.000201694338249695i</v>
      </c>
      <c r="L1265" t="str">
        <f t="shared" si="371"/>
        <v>0.0000444444444444444-0.559507963435367i</v>
      </c>
      <c r="M1265" t="e">
        <f t="shared" si="372"/>
        <v>#DIV/0!</v>
      </c>
      <c r="N1265">
        <f t="shared" si="373"/>
        <v>90.223783837257216</v>
      </c>
      <c r="O1265">
        <f t="shared" si="374"/>
        <v>48.554624001011362</v>
      </c>
      <c r="P1265" s="3">
        <f t="shared" si="375"/>
        <v>48.554624001011362</v>
      </c>
      <c r="Q1265" s="3">
        <f t="shared" si="376"/>
        <v>-89.776216162742784</v>
      </c>
      <c r="R1265">
        <f t="shared" si="377"/>
        <v>90.223783837257216</v>
      </c>
      <c r="S1265">
        <f t="shared" si="378"/>
        <v>0.10261731179494989</v>
      </c>
      <c r="T1265">
        <f t="shared" si="361"/>
        <v>48.554624001011362</v>
      </c>
    </row>
    <row r="1266" spans="1:20" x14ac:dyDescent="0.25">
      <c r="A1266">
        <f t="shared" si="362"/>
        <v>647.21368735807835</v>
      </c>
      <c r="B1266">
        <f t="shared" si="379"/>
        <v>103.00725757977069</v>
      </c>
      <c r="C1266" t="str">
        <f t="shared" si="363"/>
        <v>1.04576761733789-266.735552463957i</v>
      </c>
      <c r="D1266" t="str">
        <f t="shared" si="364"/>
        <v>3.47812493028332-154.508967684253i</v>
      </c>
      <c r="E1266" t="str">
        <f t="shared" si="365"/>
        <v>162.469223523519+0.0768953516680193i</v>
      </c>
      <c r="F1266" t="str">
        <f t="shared" si="366"/>
        <v>2.42492491842403-1449.96704802462i</v>
      </c>
      <c r="G1266" t="str">
        <f t="shared" si="367"/>
        <v>0.999999997319132-0.0000517770948498388i</v>
      </c>
      <c r="H1266" t="str">
        <f t="shared" si="368"/>
        <v>1129.62667810789+14.9247770848421i</v>
      </c>
      <c r="I1266" t="str">
        <f t="shared" si="369"/>
        <v>68.7761349992234-4620.542587269i</v>
      </c>
      <c r="K1266" t="str">
        <f t="shared" si="370"/>
        <v>0.0106211245474654-0.000202460216344452i</v>
      </c>
      <c r="L1266" t="str">
        <f t="shared" si="371"/>
        <v>0.0000444444444444444-0.557389881884207i</v>
      </c>
      <c r="M1266" t="e">
        <f t="shared" si="372"/>
        <v>#DIV/0!</v>
      </c>
      <c r="N1266">
        <f t="shared" si="373"/>
        <v>90.224633586597207</v>
      </c>
      <c r="O1266">
        <f t="shared" si="374"/>
        <v>48.521684865696159</v>
      </c>
      <c r="P1266" s="3">
        <f t="shared" si="375"/>
        <v>48.521684865696159</v>
      </c>
      <c r="Q1266" s="3">
        <f t="shared" si="376"/>
        <v>-89.775366413402793</v>
      </c>
      <c r="R1266">
        <f t="shared" si="377"/>
        <v>90.224633586597207</v>
      </c>
      <c r="S1266">
        <f t="shared" si="378"/>
        <v>0.10300725757977069</v>
      </c>
      <c r="T1266">
        <f t="shared" si="361"/>
        <v>48.521684865696159</v>
      </c>
    </row>
    <row r="1267" spans="1:20" x14ac:dyDescent="0.25">
      <c r="A1267">
        <f t="shared" si="362"/>
        <v>649.67309937003904</v>
      </c>
      <c r="B1267">
        <f t="shared" si="379"/>
        <v>103.39868515857383</v>
      </c>
      <c r="C1267" t="str">
        <f t="shared" si="363"/>
        <v>1.04576521443069-265.725923527453i</v>
      </c>
      <c r="D1267" t="str">
        <f t="shared" si="364"/>
        <v>3.47812492975247-153.924060005779i</v>
      </c>
      <c r="E1267" t="str">
        <f t="shared" si="365"/>
        <v>162.469221138898+0.0771876548024475i</v>
      </c>
      <c r="F1267" t="str">
        <f t="shared" si="366"/>
        <v>2.42492491837451-1444.47803245731i</v>
      </c>
      <c r="G1267" t="str">
        <f t="shared" si="367"/>
        <v>0.999999997298719-0.0000519738478092071i</v>
      </c>
      <c r="H1267" t="str">
        <f t="shared" si="368"/>
        <v>1129.62831475573+14.9814942692672i</v>
      </c>
      <c r="I1267" t="str">
        <f t="shared" si="369"/>
        <v>68.776158588491-4603.05689126462i</v>
      </c>
      <c r="K1267" t="str">
        <f t="shared" si="370"/>
        <v>0.0106210950489554-0.000203228998366359i</v>
      </c>
      <c r="L1267" t="str">
        <f t="shared" si="371"/>
        <v>0.0000444444444444444-0.555279818573626i</v>
      </c>
      <c r="M1267" t="e">
        <f t="shared" si="372"/>
        <v>#DIV/0!</v>
      </c>
      <c r="N1267">
        <f t="shared" si="373"/>
        <v>90.225486557788329</v>
      </c>
      <c r="O1267">
        <f t="shared" si="374"/>
        <v>48.488745766074352</v>
      </c>
      <c r="P1267" s="3">
        <f t="shared" si="375"/>
        <v>48.488745766074352</v>
      </c>
      <c r="Q1267" s="3">
        <f t="shared" si="376"/>
        <v>-89.774513442211671</v>
      </c>
      <c r="R1267">
        <f t="shared" si="377"/>
        <v>90.225486557788329</v>
      </c>
      <c r="S1267">
        <f t="shared" si="378"/>
        <v>0.10339868515857382</v>
      </c>
      <c r="T1267">
        <f t="shared" si="361"/>
        <v>48.488745766074352</v>
      </c>
    </row>
    <row r="1268" spans="1:20" x14ac:dyDescent="0.25">
      <c r="A1268">
        <f t="shared" si="362"/>
        <v>652.14185714764517</v>
      </c>
      <c r="B1268">
        <f t="shared" si="379"/>
        <v>103.79160016217641</v>
      </c>
      <c r="C1268" t="str">
        <f t="shared" si="363"/>
        <v>1.04576279324058-264.720117146857i</v>
      </c>
      <c r="D1268" t="str">
        <f t="shared" si="364"/>
        <v>3.47812492921758-153.341366576584i</v>
      </c>
      <c r="E1268" t="str">
        <f t="shared" si="365"/>
        <v>162.469218736149+0.0774810698416567i</v>
      </c>
      <c r="F1268" t="str">
        <f t="shared" si="366"/>
        <v>2.42492491832466-1439.00979619146i</v>
      </c>
      <c r="G1268" t="str">
        <f t="shared" si="367"/>
        <v>0.99999999727815-0.000052171348429809i</v>
      </c>
      <c r="H1268" t="str">
        <f t="shared" si="368"/>
        <v>1129.62996386882+15.0384270136704i</v>
      </c>
      <c r="I1268" t="str">
        <f t="shared" si="369"/>
        <v>68.7761823573455-4585.63741179128i</v>
      </c>
      <c r="K1268" t="str">
        <f t="shared" si="370"/>
        <v>0.0106210653259972-0.000204000695277052i</v>
      </c>
      <c r="L1268" t="str">
        <f t="shared" si="371"/>
        <v>0.0000444444444444444-0.553177743149658i</v>
      </c>
      <c r="M1268" t="e">
        <f t="shared" si="372"/>
        <v>#DIV/0!</v>
      </c>
      <c r="N1268">
        <f t="shared" si="373"/>
        <v>90.226342762991365</v>
      </c>
      <c r="O1268">
        <f t="shared" si="374"/>
        <v>48.45580670241705</v>
      </c>
      <c r="P1268" s="3">
        <f t="shared" si="375"/>
        <v>48.45580670241705</v>
      </c>
      <c r="Q1268" s="3">
        <f t="shared" si="376"/>
        <v>-89.773657237008635</v>
      </c>
      <c r="R1268">
        <f t="shared" si="377"/>
        <v>90.226342762991365</v>
      </c>
      <c r="S1268">
        <f t="shared" si="378"/>
        <v>0.10379160016217641</v>
      </c>
      <c r="T1268">
        <f t="shared" si="361"/>
        <v>48.45580670241705</v>
      </c>
    </row>
    <row r="1269" spans="1:20" x14ac:dyDescent="0.25">
      <c r="A1269">
        <f t="shared" si="362"/>
        <v>654.61999620480628</v>
      </c>
      <c r="B1269">
        <f t="shared" si="379"/>
        <v>104.18600824279268</v>
      </c>
      <c r="C1269" t="str">
        <f t="shared" si="363"/>
        <v>1.04576035362849-263.718118853301i</v>
      </c>
      <c r="D1269" t="str">
        <f t="shared" si="364"/>
        <v>3.4781249286786-152.760879014427i</v>
      </c>
      <c r="E1269" t="str">
        <f t="shared" si="365"/>
        <v>162.469216315136+0.0777756010240286i</v>
      </c>
      <c r="F1269" t="str">
        <f t="shared" si="366"/>
        <v>2.42492491827438-1433.56226056462i</v>
      </c>
      <c r="G1269" t="str">
        <f t="shared" si="367"/>
        <v>0.999999997257425-0.0000523695995527569i</v>
      </c>
      <c r="H1269" t="str">
        <f t="shared" si="368"/>
        <v>1129.63162554213+15.0955761375761i</v>
      </c>
      <c r="I1269" t="str">
        <f t="shared" si="369"/>
        <v>68.7762063071519-4568.28389826398i</v>
      </c>
      <c r="K1269" t="str">
        <f t="shared" si="370"/>
        <v>0.0106210353768843-0.000204775318078982i</v>
      </c>
      <c r="L1269" t="str">
        <f t="shared" si="371"/>
        <v>0.0000444444444444444-0.55108362537324i</v>
      </c>
      <c r="M1269" t="e">
        <f t="shared" si="372"/>
        <v>#DIV/0!</v>
      </c>
      <c r="N1269">
        <f t="shared" si="373"/>
        <v>90.227202214412344</v>
      </c>
      <c r="O1269">
        <f t="shared" si="374"/>
        <v>48.422867674997704</v>
      </c>
      <c r="P1269" s="3">
        <f t="shared" si="375"/>
        <v>48.422867674997704</v>
      </c>
      <c r="Q1269" s="3">
        <f t="shared" si="376"/>
        <v>-89.772797785587656</v>
      </c>
      <c r="R1269">
        <f t="shared" si="377"/>
        <v>90.227202214412344</v>
      </c>
      <c r="S1269">
        <f t="shared" si="378"/>
        <v>0.10418600824279269</v>
      </c>
      <c r="T1269">
        <f t="shared" si="361"/>
        <v>48.422867674997704</v>
      </c>
    </row>
    <row r="1270" spans="1:20" x14ac:dyDescent="0.25">
      <c r="A1270">
        <f t="shared" si="362"/>
        <v>657.10755219038458</v>
      </c>
      <c r="B1270">
        <f t="shared" si="379"/>
        <v>104.5819150741153</v>
      </c>
      <c r="C1270" t="str">
        <f t="shared" si="363"/>
        <v>1.04575789545439-262.719914232697i</v>
      </c>
      <c r="D1270" t="str">
        <f t="shared" si="364"/>
        <v>3.47812492813554-152.182588968801i</v>
      </c>
      <c r="E1270" t="str">
        <f t="shared" si="365"/>
        <v>162.46921387572+0.0780712526042987i</v>
      </c>
      <c r="F1270" t="str">
        <f t="shared" si="366"/>
        <v>2.42492491822374-1428.13534721219i</v>
      </c>
      <c r="G1270" t="str">
        <f t="shared" si="367"/>
        <v>0.999999997236542-0.0000525686040299597i</v>
      </c>
      <c r="H1270" t="str">
        <f t="shared" si="368"/>
        <v>1129.63329987134+15.1529424636279i</v>
      </c>
      <c r="I1270" t="str">
        <f t="shared" si="369"/>
        <v>68.7762304392903-4550.9961010468i</v>
      </c>
      <c r="K1270" t="str">
        <f t="shared" si="370"/>
        <v>0.0106210051998972-0.000205552877815568i</v>
      </c>
      <c r="L1270" t="str">
        <f t="shared" si="371"/>
        <v>0.0000444444444444444-0.548997435119783i</v>
      </c>
      <c r="M1270" t="e">
        <f t="shared" si="372"/>
        <v>#DIV/0!</v>
      </c>
      <c r="N1270">
        <f t="shared" si="373"/>
        <v>90.228064924302714</v>
      </c>
      <c r="O1270">
        <f t="shared" si="374"/>
        <v>48.389928684091828</v>
      </c>
      <c r="P1270" s="3">
        <f t="shared" si="375"/>
        <v>48.389928684091828</v>
      </c>
      <c r="Q1270" s="3">
        <f t="shared" si="376"/>
        <v>-89.771935075697286</v>
      </c>
      <c r="R1270">
        <f t="shared" si="377"/>
        <v>90.228064924302714</v>
      </c>
      <c r="S1270">
        <f t="shared" si="378"/>
        <v>0.10458191507411529</v>
      </c>
      <c r="T1270">
        <f t="shared" si="361"/>
        <v>48.389928684091828</v>
      </c>
    </row>
    <row r="1271" spans="1:20" x14ac:dyDescent="0.25">
      <c r="A1271">
        <f t="shared" si="362"/>
        <v>659.60456088870797</v>
      </c>
      <c r="B1271">
        <f t="shared" si="379"/>
        <v>104.97932635139694</v>
      </c>
      <c r="C1271" t="str">
        <f t="shared" si="363"/>
        <v>1.04575541857714-261.725488925528i</v>
      </c>
      <c r="D1271" t="str">
        <f t="shared" si="364"/>
        <v>3.47812492758833-151.606488120809i</v>
      </c>
      <c r="E1271" t="str">
        <f t="shared" si="365"/>
        <v>162.469211417763+0.0783680288534081i</v>
      </c>
      <c r="F1271" t="str">
        <f t="shared" si="366"/>
        <v>2.42492491817272-1422.72897806619i</v>
      </c>
      <c r="G1271" t="str">
        <f t="shared" si="367"/>
        <v>0.9999999972155-0.0000527683647241631i</v>
      </c>
      <c r="H1271" t="str">
        <f t="shared" si="368"/>
        <v>1129.63498695288+15.2105268175993i</v>
      </c>
      <c r="I1271" t="str">
        <f t="shared" si="369"/>
        <v>68.776254755147-4533.77377144914i</v>
      </c>
      <c r="K1271" t="str">
        <f t="shared" si="370"/>
        <v>0.0106209747933034-0.000206333385571328i</v>
      </c>
      <c r="L1271" t="str">
        <f t="shared" si="371"/>
        <v>0.0000444444444444444-0.546919142378744i</v>
      </c>
      <c r="M1271" t="e">
        <f t="shared" si="372"/>
        <v>#DIV/0!</v>
      </c>
      <c r="N1271">
        <f t="shared" si="373"/>
        <v>90.228930904959569</v>
      </c>
      <c r="O1271">
        <f t="shared" si="374"/>
        <v>48.356989729976966</v>
      </c>
      <c r="P1271" s="3">
        <f t="shared" si="375"/>
        <v>48.356989729976966</v>
      </c>
      <c r="Q1271" s="3">
        <f t="shared" si="376"/>
        <v>-89.771069095040431</v>
      </c>
      <c r="R1271">
        <f t="shared" si="377"/>
        <v>90.228930904959569</v>
      </c>
      <c r="S1271">
        <f t="shared" si="378"/>
        <v>0.10497932635139694</v>
      </c>
      <c r="T1271">
        <f t="shared" si="361"/>
        <v>48.356989729976966</v>
      </c>
    </row>
    <row r="1272" spans="1:20" x14ac:dyDescent="0.25">
      <c r="A1272">
        <f t="shared" si="362"/>
        <v>662.11105822008506</v>
      </c>
      <c r="B1272">
        <f t="shared" si="379"/>
        <v>105.37824779153225</v>
      </c>
      <c r="C1272" t="str">
        <f t="shared" si="363"/>
        <v>1.04575292285461-260.734828626642i</v>
      </c>
      <c r="D1272" t="str">
        <f t="shared" si="364"/>
        <v>3.47812492703695-151.032568183046i</v>
      </c>
      <c r="E1272" t="str">
        <f t="shared" si="365"/>
        <v>162.469208941122+0.078665934058792i</v>
      </c>
      <c r="F1272" t="str">
        <f t="shared" si="366"/>
        <v>2.42492491812132-1417.34307535418i</v>
      </c>
      <c r="G1272" t="str">
        <f t="shared" si="367"/>
        <v>0.999999997194297-0.0000529688845089919i</v>
      </c>
      <c r="H1272" t="str">
        <f t="shared" si="368"/>
        <v>1129.63668688389+15.2683300284069i</v>
      </c>
      <c r="I1272" t="str">
        <f t="shared" si="369"/>
        <v>68.7762792561206-4516.61666172211i</v>
      </c>
      <c r="K1272" t="str">
        <f t="shared" si="370"/>
        <v>0.0106209441553573-0.000207116852472044i</v>
      </c>
      <c r="L1272" t="str">
        <f t="shared" si="371"/>
        <v>0.0000444444444444444-0.544848717253182i</v>
      </c>
      <c r="M1272" t="e">
        <f t="shared" si="372"/>
        <v>#DIV/0!</v>
      </c>
      <c r="N1272">
        <f t="shared" si="373"/>
        <v>90.229800168725689</v>
      </c>
      <c r="O1272">
        <f t="shared" si="374"/>
        <v>48.324050812932704</v>
      </c>
      <c r="P1272" s="3">
        <f t="shared" si="375"/>
        <v>48.324050812932704</v>
      </c>
      <c r="Q1272" s="3">
        <f t="shared" si="376"/>
        <v>-89.770199831274311</v>
      </c>
      <c r="R1272">
        <f t="shared" si="377"/>
        <v>90.229800168725689</v>
      </c>
      <c r="S1272">
        <f t="shared" si="378"/>
        <v>0.10537824779153225</v>
      </c>
      <c r="T1272">
        <f t="shared" si="361"/>
        <v>48.324050812932704</v>
      </c>
    </row>
    <row r="1273" spans="1:20" x14ac:dyDescent="0.25">
      <c r="A1273">
        <f t="shared" si="362"/>
        <v>664.62708024132144</v>
      </c>
      <c r="B1273">
        <f t="shared" si="379"/>
        <v>105.77868513314007</v>
      </c>
      <c r="C1273" t="str">
        <f t="shared" si="363"/>
        <v>1.04575040814352-259.747919085052i</v>
      </c>
      <c r="D1273" t="str">
        <f t="shared" si="364"/>
        <v>3.47812492648139-150.460820899482i</v>
      </c>
      <c r="E1273" t="str">
        <f t="shared" si="365"/>
        <v>162.469206445658+0.0789649725242239i</v>
      </c>
      <c r="F1273" t="str">
        <f t="shared" si="366"/>
        <v>2.4249249180695-1411.97756159815i</v>
      </c>
      <c r="G1273" t="str">
        <f t="shared" si="367"/>
        <v>0.999999997172933-0.0000531701662689901i</v>
      </c>
      <c r="H1273" t="str">
        <f t="shared" si="368"/>
        <v>1129.63839976226+15.3263529281214i</v>
      </c>
      <c r="I1273" t="str">
        <f t="shared" si="369"/>
        <v>68.7763039436194-4499.52452505507i</v>
      </c>
      <c r="K1273" t="str">
        <f t="shared" si="370"/>
        <v>0.0106209132842999-0.000207903289684891i</v>
      </c>
      <c r="L1273" t="str">
        <f t="shared" si="371"/>
        <v>0.0000444444444444444-0.542786129959338i</v>
      </c>
      <c r="M1273" t="e">
        <f t="shared" si="372"/>
        <v>#DIV/0!</v>
      </c>
      <c r="N1273">
        <f t="shared" si="373"/>
        <v>90.230672727989869</v>
      </c>
      <c r="O1273">
        <f t="shared" si="374"/>
        <v>48.291111933240884</v>
      </c>
      <c r="P1273" s="3">
        <f t="shared" si="375"/>
        <v>48.291111933240884</v>
      </c>
      <c r="Q1273" s="3">
        <f t="shared" si="376"/>
        <v>-89.769327272010131</v>
      </c>
      <c r="R1273">
        <f t="shared" si="377"/>
        <v>90.230672727989869</v>
      </c>
      <c r="S1273">
        <f t="shared" si="378"/>
        <v>0.10577868513314007</v>
      </c>
      <c r="T1273">
        <f t="shared" si="361"/>
        <v>48.291111933240884</v>
      </c>
    </row>
    <row r="1274" spans="1:20" x14ac:dyDescent="0.25">
      <c r="A1274">
        <f t="shared" si="362"/>
        <v>667.15266314623852</v>
      </c>
      <c r="B1274">
        <f t="shared" si="379"/>
        <v>106.18064413664601</v>
      </c>
      <c r="C1274" t="str">
        <f t="shared" si="363"/>
        <v>1.04574787429935-258.764746103716i</v>
      </c>
      <c r="D1274" t="str">
        <f t="shared" si="364"/>
        <v>3.47812492592156-149.891238045339i</v>
      </c>
      <c r="E1274" t="str">
        <f t="shared" si="365"/>
        <v>162.469203931224+0.0792651485700718i</v>
      </c>
      <c r="F1274" t="str">
        <f t="shared" si="366"/>
        <v>2.4249249180173-1406.63235961338i</v>
      </c>
      <c r="G1274" t="str">
        <f t="shared" si="367"/>
        <v>0.999999997151407-0.0000533722128996634i</v>
      </c>
      <c r="H1274" t="str">
        <f t="shared" si="368"/>
        <v>1129.64012568665+15.3845963519811i</v>
      </c>
      <c r="I1274" t="str">
        <f t="shared" si="369"/>
        <v>68.7763288190658-4482.49711557213i</v>
      </c>
      <c r="K1274" t="str">
        <f t="shared" si="370"/>
        <v>0.0106208821783589-0.000208692708418602i</v>
      </c>
      <c r="L1274" t="str">
        <f t="shared" si="371"/>
        <v>0.0000444444444444444-0.540731350826198i</v>
      </c>
      <c r="M1274" t="e">
        <f t="shared" si="372"/>
        <v>#DIV/0!</v>
      </c>
      <c r="N1274">
        <f t="shared" si="373"/>
        <v>90.231548595186879</v>
      </c>
      <c r="O1274">
        <f t="shared" si="374"/>
        <v>48.258173091185142</v>
      </c>
      <c r="P1274" s="3">
        <f t="shared" si="375"/>
        <v>48.258173091185142</v>
      </c>
      <c r="Q1274" s="3">
        <f t="shared" si="376"/>
        <v>-89.768451404813121</v>
      </c>
      <c r="R1274">
        <f t="shared" si="377"/>
        <v>90.231548595186879</v>
      </c>
      <c r="S1274">
        <f t="shared" si="378"/>
        <v>0.106180644136646</v>
      </c>
      <c r="T1274">
        <f t="shared" si="361"/>
        <v>48.258173091185142</v>
      </c>
    </row>
    <row r="1275" spans="1:20" x14ac:dyDescent="0.25">
      <c r="A1275">
        <f t="shared" si="362"/>
        <v>669.68784326619425</v>
      </c>
      <c r="B1275">
        <f t="shared" si="379"/>
        <v>106.58413058436527</v>
      </c>
      <c r="C1275" t="str">
        <f t="shared" si="363"/>
        <v>1.04574532117687-257.785295539365i</v>
      </c>
      <c r="D1275" t="str">
        <f t="shared" si="364"/>
        <v>3.47812492535751-149.323811426978i</v>
      </c>
      <c r="E1275" t="str">
        <f t="shared" si="365"/>
        <v>162.469201397681+0.0795664665332374i</v>
      </c>
      <c r="F1275" t="str">
        <f t="shared" si="366"/>
        <v>2.4249249179647-1401.30739250734i</v>
      </c>
      <c r="G1275" t="str">
        <f t="shared" si="367"/>
        <v>0.999999997129716-0.00005357502730752i</v>
      </c>
      <c r="H1275" t="str">
        <f t="shared" si="368"/>
        <v>1129.64186475642+15.4430611384016i</v>
      </c>
      <c r="I1275" t="str">
        <f t="shared" si="369"/>
        <v>68.7763538838874-4465.53418832831i</v>
      </c>
      <c r="K1275" t="str">
        <f t="shared" si="370"/>
        <v>0.0106208508357487-0.000209485119923599i</v>
      </c>
      <c r="L1275" t="str">
        <f t="shared" si="371"/>
        <v>0.0000444444444444444-0.538684350295076i</v>
      </c>
      <c r="M1275" t="e">
        <f t="shared" si="372"/>
        <v>#DIV/0!</v>
      </c>
      <c r="N1275">
        <f t="shared" si="373"/>
        <v>90.232427782797828</v>
      </c>
      <c r="O1275">
        <f t="shared" si="374"/>
        <v>48.225234287051968</v>
      </c>
      <c r="P1275" s="3">
        <f t="shared" si="375"/>
        <v>48.225234287051968</v>
      </c>
      <c r="Q1275" s="3">
        <f t="shared" si="376"/>
        <v>-89.767572217202172</v>
      </c>
      <c r="R1275">
        <f t="shared" si="377"/>
        <v>90.232427782797828</v>
      </c>
      <c r="S1275">
        <f t="shared" si="378"/>
        <v>0.10658413058436526</v>
      </c>
      <c r="T1275">
        <f t="shared" si="361"/>
        <v>48.225234287051968</v>
      </c>
    </row>
    <row r="1276" spans="1:20" x14ac:dyDescent="0.25">
      <c r="A1276">
        <f t="shared" si="362"/>
        <v>672.2326570706058</v>
      </c>
      <c r="B1276">
        <f t="shared" si="379"/>
        <v>106.98915028058586</v>
      </c>
      <c r="C1276" t="str">
        <f t="shared" si="363"/>
        <v>1.0457427486294-256.809553302254i</v>
      </c>
      <c r="D1276" t="str">
        <f t="shared" si="364"/>
        <v>3.47812492478915-148.758532881776i</v>
      </c>
      <c r="E1276" t="str">
        <f t="shared" si="365"/>
        <v>162.469198844879+0.0798689307672965i</v>
      </c>
      <c r="F1276" t="str">
        <f t="shared" si="366"/>
        <v>2.4249249179117-1396.00258367859i</v>
      </c>
      <c r="G1276" t="str">
        <f t="shared" si="367"/>
        <v>0.999999997107861-0.0000537786124101133i</v>
      </c>
      <c r="H1276" t="str">
        <f t="shared" si="368"/>
        <v>1129.64361707172+15.5017481289904i</v>
      </c>
      <c r="I1276" t="str">
        <f t="shared" si="369"/>
        <v>68.7763791395267-4448.63549930636i</v>
      </c>
      <c r="K1276" t="str">
        <f t="shared" si="370"/>
        <v>0.01062081925467-0.000210280535492153i</v>
      </c>
      <c r="L1276" t="str">
        <f t="shared" si="371"/>
        <v>0.0000444444444444444-0.536645098919183i</v>
      </c>
      <c r="M1276" t="e">
        <f t="shared" si="372"/>
        <v>#DIV/0!</v>
      </c>
      <c r="N1276">
        <f t="shared" si="373"/>
        <v>90.233310303350166</v>
      </c>
      <c r="O1276">
        <f t="shared" si="374"/>
        <v>48.192295521129232</v>
      </c>
      <c r="P1276" s="3">
        <f t="shared" si="375"/>
        <v>48.192295521129232</v>
      </c>
      <c r="Q1276" s="3">
        <f t="shared" si="376"/>
        <v>-89.766689696649834</v>
      </c>
      <c r="R1276">
        <f t="shared" si="377"/>
        <v>90.233310303350166</v>
      </c>
      <c r="S1276">
        <f t="shared" si="378"/>
        <v>0.10698915028058587</v>
      </c>
      <c r="T1276">
        <f t="shared" si="361"/>
        <v>48.192295521129232</v>
      </c>
    </row>
    <row r="1277" spans="1:20" x14ac:dyDescent="0.25">
      <c r="A1277">
        <f t="shared" si="362"/>
        <v>674.78714116747415</v>
      </c>
      <c r="B1277">
        <f t="shared" si="379"/>
        <v>107.39570905165209</v>
      </c>
      <c r="C1277" t="str">
        <f t="shared" si="363"/>
        <v>1.04574015650931-255.837505356004i</v>
      </c>
      <c r="D1277" t="str">
        <f t="shared" si="364"/>
        <v>3.47812492421646-148.195394278012i</v>
      </c>
      <c r="E1277" t="str">
        <f t="shared" si="365"/>
        <v>162.469196272677+0.0801725456425163i</v>
      </c>
      <c r="F1277" t="str">
        <f t="shared" si="366"/>
        <v>2.4249249178583-1390.71785681569i</v>
      </c>
      <c r="G1277" t="str">
        <f t="shared" si="367"/>
        <v>0.999999997085839-0.0000539829711360828i</v>
      </c>
      <c r="H1277" t="str">
        <f t="shared" si="368"/>
        <v>1129.64538273348+15.5606581685574i</v>
      </c>
      <c r="I1277" t="str">
        <f t="shared" si="369"/>
        <v>68.7764045874362-4431.80080541325i</v>
      </c>
      <c r="K1277" t="str">
        <f t="shared" si="370"/>
        <v>0.0106207874333098-0.000211078966458525i</v>
      </c>
      <c r="L1277" t="str">
        <f t="shared" si="371"/>
        <v>0.0000444444444444444-0.534613567363203i</v>
      </c>
      <c r="M1277" t="e">
        <f t="shared" si="372"/>
        <v>#DIV/0!</v>
      </c>
      <c r="N1277">
        <f t="shared" si="373"/>
        <v>90.234196169417942</v>
      </c>
      <c r="O1277">
        <f t="shared" si="374"/>
        <v>48.159356793707659</v>
      </c>
      <c r="P1277" s="3">
        <f t="shared" si="375"/>
        <v>48.159356793707659</v>
      </c>
      <c r="Q1277" s="3">
        <f t="shared" si="376"/>
        <v>-89.765803830582058</v>
      </c>
      <c r="R1277">
        <f t="shared" si="377"/>
        <v>90.234196169417942</v>
      </c>
      <c r="S1277">
        <f t="shared" si="378"/>
        <v>0.10739570905165209</v>
      </c>
      <c r="T1277">
        <f t="shared" si="361"/>
        <v>48.159356793707659</v>
      </c>
    </row>
    <row r="1278" spans="1:20" x14ac:dyDescent="0.25">
      <c r="A1278">
        <f t="shared" si="362"/>
        <v>677.35133230391045</v>
      </c>
      <c r="B1278">
        <f t="shared" si="379"/>
        <v>107.80381274604837</v>
      </c>
      <c r="C1278" t="str">
        <f t="shared" si="363"/>
        <v>1.04573754466778-254.869137717361i</v>
      </c>
      <c r="D1278" t="str">
        <f t="shared" si="364"/>
        <v>3.47812492363942-147.634387514747i</v>
      </c>
      <c r="E1278" t="str">
        <f t="shared" si="365"/>
        <v>162.469193680924+0.0804773155459212i</v>
      </c>
      <c r="F1278" t="str">
        <f t="shared" si="366"/>
        <v>2.4249249178045-1385.45313589605i</v>
      </c>
      <c r="G1278" t="str">
        <f t="shared" si="367"/>
        <v>0.999999997063649-0.0000541881064251975i</v>
      </c>
      <c r="H1278" t="str">
        <f t="shared" si="368"/>
        <v>1129.64716184338+15.6197921051284i</v>
      </c>
      <c r="I1278" t="str">
        <f t="shared" si="369"/>
        <v>68.7764302290799-4415.02986447635i</v>
      </c>
      <c r="K1278" t="str">
        <f t="shared" si="370"/>
        <v>0.0106207553698414-0.000211880424199123i</v>
      </c>
      <c r="L1278" t="str">
        <f t="shared" si="371"/>
        <v>0.0000444444444444444-0.532589726402872i</v>
      </c>
      <c r="M1278" t="e">
        <f t="shared" si="372"/>
        <v>#DIV/0!</v>
      </c>
      <c r="N1278">
        <f t="shared" si="373"/>
        <v>90.235085393621986</v>
      </c>
      <c r="O1278">
        <f t="shared" si="374"/>
        <v>48.126418105079566</v>
      </c>
      <c r="P1278" s="3">
        <f t="shared" si="375"/>
        <v>48.126418105079566</v>
      </c>
      <c r="Q1278" s="3">
        <f t="shared" si="376"/>
        <v>-89.764914606378014</v>
      </c>
      <c r="R1278">
        <f t="shared" si="377"/>
        <v>90.235085393621986</v>
      </c>
      <c r="S1278">
        <f t="shared" si="378"/>
        <v>0.10780381274604836</v>
      </c>
      <c r="T1278">
        <f t="shared" si="361"/>
        <v>48.126418105079566</v>
      </c>
    </row>
    <row r="1279" spans="1:20" x14ac:dyDescent="0.25">
      <c r="A1279">
        <f t="shared" si="362"/>
        <v>679.92526736666537</v>
      </c>
      <c r="B1279">
        <f t="shared" si="379"/>
        <v>108.21346723448335</v>
      </c>
      <c r="C1279" t="str">
        <f t="shared" si="363"/>
        <v>1.04573491295484-253.904436456028i</v>
      </c>
      <c r="D1279" t="str">
        <f t="shared" si="364"/>
        <v>3.47812492305797-147.075504521711i</v>
      </c>
      <c r="E1279" t="str">
        <f t="shared" si="365"/>
        <v>162.469191069473+0.0807832448813603i</v>
      </c>
      <c r="F1279" t="str">
        <f t="shared" si="366"/>
        <v>2.42492491775029-1380.2083451849i</v>
      </c>
      <c r="G1279" t="str">
        <f t="shared" si="367"/>
        <v>0.999999997041291-0.0000543940212283971i</v>
      </c>
      <c r="H1279" t="str">
        <f t="shared" si="368"/>
        <v>1129.64895450386+15.6791507899559i</v>
      </c>
      <c r="I1279" t="str">
        <f t="shared" si="369"/>
        <v>68.776456065931-4398.32243524016i</v>
      </c>
      <c r="K1279" t="str">
        <f t="shared" si="370"/>
        <v>0.0106207230624243-0.000212684920132644i</v>
      </c>
      <c r="L1279" t="str">
        <f t="shared" si="371"/>
        <v>0.0000444444444444444-0.530573546924558i</v>
      </c>
      <c r="M1279" t="e">
        <f t="shared" si="372"/>
        <v>#DIV/0!</v>
      </c>
      <c r="N1279">
        <f t="shared" si="373"/>
        <v>90.235977988629941</v>
      </c>
      <c r="O1279">
        <f t="shared" si="374"/>
        <v>48.093479455539985</v>
      </c>
      <c r="P1279" s="3">
        <f t="shared" si="375"/>
        <v>48.093479455539985</v>
      </c>
      <c r="Q1279" s="3">
        <f t="shared" si="376"/>
        <v>-89.764022011370059</v>
      </c>
      <c r="R1279">
        <f t="shared" si="377"/>
        <v>90.235977988629941</v>
      </c>
      <c r="S1279">
        <f t="shared" si="378"/>
        <v>0.10821346723448334</v>
      </c>
      <c r="T1279">
        <f t="shared" si="361"/>
        <v>48.093479455539985</v>
      </c>
    </row>
    <row r="1280" spans="1:20" x14ac:dyDescent="0.25">
      <c r="A1280">
        <f t="shared" si="362"/>
        <v>682.50898338265858</v>
      </c>
      <c r="B1280">
        <f t="shared" si="379"/>
        <v>108.62467840997438</v>
      </c>
      <c r="C1280" t="str">
        <f t="shared" si="363"/>
        <v>1.04573226121954-252.94338769444i</v>
      </c>
      <c r="D1280" t="str">
        <f t="shared" si="364"/>
        <v>3.4781249224721-146.518737259184i</v>
      </c>
      <c r="E1280" t="str">
        <f t="shared" si="365"/>
        <v>162.469188438175+0.0810903380696677i</v>
      </c>
      <c r="F1280" t="str">
        <f t="shared" si="366"/>
        <v>2.42492491769563-1374.98340923416i</v>
      </c>
      <c r="G1280" t="str">
        <f t="shared" si="367"/>
        <v>0.999999997018761-0.0000546007185078349i</v>
      </c>
      <c r="H1280" t="str">
        <f t="shared" si="368"/>
        <v>1129.65076081816+15.7387350775331i</v>
      </c>
      <c r="I1280" t="str">
        <f t="shared" si="369"/>
        <v>68.7764820994767-4381.67827736286i</v>
      </c>
      <c r="K1280" t="str">
        <f t="shared" si="370"/>
        <v>0.0106206905092039-0.000213492465720228i</v>
      </c>
      <c r="L1280" t="str">
        <f t="shared" si="371"/>
        <v>0.0000444444444444444-0.528564999924845i</v>
      </c>
      <c r="M1280" t="e">
        <f t="shared" si="372"/>
        <v>#DIV/0!</v>
      </c>
      <c r="N1280">
        <f t="shared" si="373"/>
        <v>90.23687396715664</v>
      </c>
      <c r="O1280">
        <f t="shared" si="374"/>
        <v>48.060540845385859</v>
      </c>
      <c r="P1280" s="3">
        <f t="shared" si="375"/>
        <v>48.060540845385859</v>
      </c>
      <c r="Q1280" s="3">
        <f t="shared" si="376"/>
        <v>-89.76312603284336</v>
      </c>
      <c r="R1280">
        <f t="shared" si="377"/>
        <v>90.23687396715664</v>
      </c>
      <c r="S1280">
        <f t="shared" si="378"/>
        <v>0.10862467840997438</v>
      </c>
      <c r="T1280">
        <f t="shared" si="361"/>
        <v>48.060540845385859</v>
      </c>
    </row>
    <row r="1281" spans="1:20" x14ac:dyDescent="0.25">
      <c r="A1281">
        <f t="shared" si="362"/>
        <v>685.10251751951273</v>
      </c>
      <c r="B1281">
        <f t="shared" si="379"/>
        <v>109.03745218793229</v>
      </c>
      <c r="C1281" t="str">
        <f t="shared" si="363"/>
        <v>1.04572958930961-251.985977607581i</v>
      </c>
      <c r="D1281" t="str">
        <f t="shared" si="364"/>
        <v>3.47812492188176-145.964077717882i</v>
      </c>
      <c r="E1281" t="str">
        <f t="shared" si="365"/>
        <v>162.469185786878+0.0813985995485378i</v>
      </c>
      <c r="F1281" t="str">
        <f t="shared" si="366"/>
        <v>2.4249249176406-1369.77825288139i</v>
      </c>
      <c r="G1281" t="str">
        <f t="shared" si="367"/>
        <v>0.999999996996061-0.0000548082012369205i</v>
      </c>
      <c r="H1281" t="str">
        <f t="shared" si="368"/>
        <v>1129.65258089031+15.7985458256045i</v>
      </c>
      <c r="I1281" t="str">
        <f t="shared" si="369"/>
        <v>68.7765083312134-4365.09715141291i</v>
      </c>
      <c r="K1281" t="str">
        <f t="shared" si="370"/>
        <v>0.0106206577083117-0.000214303072465608i</v>
      </c>
      <c r="L1281" t="str">
        <f t="shared" si="371"/>
        <v>0.0000444444444444444-0.526564056510106i</v>
      </c>
      <c r="M1281" t="e">
        <f t="shared" si="372"/>
        <v>#DIV/0!</v>
      </c>
      <c r="N1281">
        <f t="shared" si="373"/>
        <v>90.237773341964029</v>
      </c>
      <c r="O1281">
        <f t="shared" si="374"/>
        <v>48.027602274916568</v>
      </c>
      <c r="P1281" s="3">
        <f t="shared" si="375"/>
        <v>48.027602274916568</v>
      </c>
      <c r="Q1281" s="3">
        <f t="shared" si="376"/>
        <v>-89.762226658035971</v>
      </c>
      <c r="R1281">
        <f t="shared" si="377"/>
        <v>90.237773341964029</v>
      </c>
      <c r="S1281">
        <f t="shared" si="378"/>
        <v>0.10903745218793229</v>
      </c>
      <c r="T1281">
        <f t="shared" si="361"/>
        <v>48.027602274916568</v>
      </c>
    </row>
    <row r="1282" spans="1:20" x14ac:dyDescent="0.25">
      <c r="A1282">
        <f t="shared" si="362"/>
        <v>687.70590708608688</v>
      </c>
      <c r="B1282">
        <f t="shared" si="379"/>
        <v>109.45179450624643</v>
      </c>
      <c r="C1282" t="str">
        <f t="shared" si="363"/>
        <v>1.04572689707168-251.032192422776i</v>
      </c>
      <c r="D1282" t="str">
        <f t="shared" si="364"/>
        <v>3.47812492128693-145.411517918842i</v>
      </c>
      <c r="E1282" t="str">
        <f t="shared" si="365"/>
        <v>162.469183115432+0.0817080337727897i</v>
      </c>
      <c r="F1282" t="str">
        <f t="shared" si="366"/>
        <v>2.42492491758514-1364.59280124864i</v>
      </c>
      <c r="G1282" t="str">
        <f t="shared" si="367"/>
        <v>0.999999996973188-0.0000550164724003625i</v>
      </c>
      <c r="H1282" t="str">
        <f t="shared" si="368"/>
        <v>1129.65441482512+15.8585838951802i</v>
      </c>
      <c r="I1282" t="str">
        <f t="shared" si="369"/>
        <v>68.7765347626501-4348.57881886528i</v>
      </c>
      <c r="K1282" t="str">
        <f t="shared" si="370"/>
        <v>0.0106206246578648-0.000215116751915261i</v>
      </c>
      <c r="L1282" t="str">
        <f t="shared" si="371"/>
        <v>0.0000444444444444444-0.524570687896102i</v>
      </c>
      <c r="M1282" t="e">
        <f t="shared" si="372"/>
        <v>#DIV/0!</v>
      </c>
      <c r="N1282">
        <f t="shared" si="373"/>
        <v>90.238676125861602</v>
      </c>
      <c r="O1282">
        <f t="shared" si="374"/>
        <v>47.994663744433723</v>
      </c>
      <c r="P1282" s="3">
        <f t="shared" si="375"/>
        <v>47.994663744433723</v>
      </c>
      <c r="Q1282" s="3">
        <f t="shared" si="376"/>
        <v>-89.761323874138398</v>
      </c>
      <c r="R1282">
        <f t="shared" si="377"/>
        <v>90.238676125861602</v>
      </c>
      <c r="S1282">
        <f t="shared" si="378"/>
        <v>0.10945179450624642</v>
      </c>
      <c r="T1282">
        <f t="shared" si="361"/>
        <v>47.994663744433723</v>
      </c>
    </row>
    <row r="1283" spans="1:20" x14ac:dyDescent="0.25">
      <c r="A1283">
        <f t="shared" si="362"/>
        <v>690.31918953301408</v>
      </c>
      <c r="B1283">
        <f t="shared" si="379"/>
        <v>109.86771132537017</v>
      </c>
      <c r="C1283" t="str">
        <f t="shared" si="363"/>
        <v>1.04572418435125-250.0820184195i</v>
      </c>
      <c r="D1283" t="str">
        <f t="shared" si="364"/>
        <v>3.47812492068758-144.861049913306i</v>
      </c>
      <c r="E1283" t="str">
        <f t="shared" si="365"/>
        <v>162.469180423685+0.0820186452142962i</v>
      </c>
      <c r="F1283" t="str">
        <f t="shared" si="366"/>
        <v>2.42492491752925-1359.42697974148i</v>
      </c>
      <c r="G1283" t="str">
        <f t="shared" si="367"/>
        <v>0.99999999695014-0.000055225534994211i</v>
      </c>
      <c r="H1283" t="str">
        <f t="shared" si="368"/>
        <v>1129.6562627282+15.9188501505466i</v>
      </c>
      <c r="I1283" t="str">
        <f t="shared" si="369"/>
        <v>68.7765613953071-4332.12304209847i</v>
      </c>
      <c r="K1283" t="str">
        <f t="shared" si="370"/>
        <v>0.0106205913559662-0.000215933515658558i</v>
      </c>
      <c r="L1283" t="str">
        <f t="shared" si="371"/>
        <v>0.0000444444444444444-0.522584865407551i</v>
      </c>
      <c r="M1283" t="e">
        <f t="shared" si="372"/>
        <v>#DIV/0!</v>
      </c>
      <c r="N1283">
        <f t="shared" si="373"/>
        <v>90.239582331706288</v>
      </c>
      <c r="O1283">
        <f t="shared" si="374"/>
        <v>47.961725254241372</v>
      </c>
      <c r="P1283" s="3">
        <f t="shared" si="375"/>
        <v>47.961725254241372</v>
      </c>
      <c r="Q1283" s="3">
        <f t="shared" si="376"/>
        <v>-89.760417668293712</v>
      </c>
      <c r="R1283">
        <f t="shared" si="377"/>
        <v>90.239582331706288</v>
      </c>
      <c r="S1283">
        <f t="shared" si="378"/>
        <v>0.10986771132537017</v>
      </c>
      <c r="T1283">
        <f t="shared" si="361"/>
        <v>47.961725254241372</v>
      </c>
    </row>
    <row r="1284" spans="1:20" x14ac:dyDescent="0.25">
      <c r="A1284">
        <f t="shared" si="362"/>
        <v>692.94240245323954</v>
      </c>
      <c r="B1284">
        <f t="shared" si="379"/>
        <v>110.28520862840658</v>
      </c>
      <c r="C1284" t="str">
        <f t="shared" si="363"/>
        <v>1.04572145099268-249.135441929164i</v>
      </c>
      <c r="D1284" t="str">
        <f t="shared" si="364"/>
        <v>3.47812492008366-144.312665782606i</v>
      </c>
      <c r="E1284" t="str">
        <f t="shared" si="365"/>
        <v>162.469177711479+0.0823304383620958i</v>
      </c>
      <c r="F1284" t="str">
        <f t="shared" si="366"/>
        <v>2.42492491747293-1354.2807140478i</v>
      </c>
      <c r="G1284" t="str">
        <f t="shared" si="367"/>
        <v>0.999999996926917-0.0000554353920259017i</v>
      </c>
      <c r="H1284" t="str">
        <f t="shared" si="368"/>
        <v>1129.65812470598+15.9793454592794i</v>
      </c>
      <c r="I1284" t="str">
        <f t="shared" si="369"/>
        <v>68.7765882307122-4315.7295843907i</v>
      </c>
      <c r="K1284" t="str">
        <f t="shared" si="370"/>
        <v>0.0106205578007045-0.000216753375327914i</v>
      </c>
      <c r="L1284" t="str">
        <f t="shared" si="371"/>
        <v>0.0000444444444444444-0.520606560477737i</v>
      </c>
      <c r="M1284" t="e">
        <f t="shared" si="372"/>
        <v>#DIV/0!</v>
      </c>
      <c r="N1284">
        <f t="shared" si="373"/>
        <v>90.240491972402893</v>
      </c>
      <c r="O1284">
        <f t="shared" si="374"/>
        <v>47.928786804645462</v>
      </c>
      <c r="P1284" s="3">
        <f t="shared" si="375"/>
        <v>47.928786804645462</v>
      </c>
      <c r="Q1284" s="3">
        <f t="shared" si="376"/>
        <v>-89.759508027597107</v>
      </c>
      <c r="R1284">
        <f t="shared" si="377"/>
        <v>90.240491972402893</v>
      </c>
      <c r="S1284">
        <f t="shared" si="378"/>
        <v>0.11028520862840657</v>
      </c>
      <c r="T1284">
        <f t="shared" si="361"/>
        <v>47.928786804645462</v>
      </c>
    </row>
    <row r="1285" spans="1:20" x14ac:dyDescent="0.25">
      <c r="A1285">
        <f t="shared" si="362"/>
        <v>695.57558358256188</v>
      </c>
      <c r="B1285">
        <f t="shared" si="379"/>
        <v>110.70429242119452</v>
      </c>
      <c r="C1285" t="str">
        <f t="shared" si="363"/>
        <v>1.04571869683898-248.192449334939i</v>
      </c>
      <c r="D1285" t="str">
        <f t="shared" si="364"/>
        <v>3.47812491947515-143.766357638052i</v>
      </c>
      <c r="E1285" t="str">
        <f t="shared" si="365"/>
        <v>162.469174978663+0.0826434177224886i</v>
      </c>
      <c r="F1285" t="str">
        <f t="shared" si="366"/>
        <v>2.42492491741619-1349.15393013687i</v>
      </c>
      <c r="G1285" t="str">
        <f t="shared" si="367"/>
        <v>0.999999996903518-0.000055646046514298i</v>
      </c>
      <c r="H1285" t="str">
        <f t="shared" si="368"/>
        <v>1129.66000086569+16.0400706922582i</v>
      </c>
      <c r="I1285" t="str">
        <f t="shared" si="369"/>
        <v>68.7766152704145-4299.39820991683i</v>
      </c>
      <c r="K1285" t="str">
        <f t="shared" si="370"/>
        <v>0.0106205239901535-0.000217576342598948i</v>
      </c>
      <c r="L1285" t="str">
        <f t="shared" si="371"/>
        <v>0.0000444444444444444-0.518635744648075i</v>
      </c>
      <c r="M1285" t="e">
        <f t="shared" si="372"/>
        <v>#DIV/0!</v>
      </c>
      <c r="N1285">
        <f t="shared" si="373"/>
        <v>90.241405060903972</v>
      </c>
      <c r="O1285">
        <f t="shared" si="374"/>
        <v>47.89584839595453</v>
      </c>
      <c r="P1285" s="3">
        <f t="shared" si="375"/>
        <v>47.89584839595453</v>
      </c>
      <c r="Q1285" s="3">
        <f t="shared" si="376"/>
        <v>-89.758594939096028</v>
      </c>
      <c r="R1285">
        <f t="shared" si="377"/>
        <v>90.241405060903972</v>
      </c>
      <c r="S1285">
        <f t="shared" si="378"/>
        <v>0.11070429242119452</v>
      </c>
      <c r="T1285">
        <f t="shared" si="361"/>
        <v>47.89584839595453</v>
      </c>
    </row>
    <row r="1286" spans="1:20" x14ac:dyDescent="0.25">
      <c r="A1286">
        <f t="shared" si="362"/>
        <v>698.21877080017555</v>
      </c>
      <c r="B1286">
        <f t="shared" si="379"/>
        <v>111.12496873239506</v>
      </c>
      <c r="C1286" t="str">
        <f t="shared" si="363"/>
        <v>1.04571592173211-247.253027071552i</v>
      </c>
      <c r="D1286" t="str">
        <f t="shared" si="364"/>
        <v>3.47812491886198-143.222117620819i</v>
      </c>
      <c r="E1286" t="str">
        <f t="shared" si="365"/>
        <v>162.469172225077+0.0829575878191164i</v>
      </c>
      <c r="F1286" t="str">
        <f t="shared" si="366"/>
        <v>2.42492491735901-1344.04655425816i</v>
      </c>
      <c r="G1286" t="str">
        <f t="shared" si="367"/>
        <v>0.99999999687994-0.0000558575014897352i</v>
      </c>
      <c r="H1286" t="str">
        <f t="shared" si="368"/>
        <v>1129.66189131537+16.1010267236757i</v>
      </c>
      <c r="I1286" t="str">
        <f t="shared" si="369"/>
        <v>68.7766425159656-4283.12868374464i</v>
      </c>
      <c r="K1286" t="str">
        <f t="shared" si="370"/>
        <v>0.0106204899223728-0.00021840242919063i</v>
      </c>
      <c r="L1286" t="str">
        <f t="shared" si="371"/>
        <v>0.0000444444444444444-0.516672389567716i</v>
      </c>
      <c r="M1286" t="e">
        <f t="shared" si="372"/>
        <v>#DIV/0!</v>
      </c>
      <c r="N1286">
        <f t="shared" si="373"/>
        <v>90.242321610210325</v>
      </c>
      <c r="O1286">
        <f t="shared" si="374"/>
        <v>47.862910028479519</v>
      </c>
      <c r="P1286" s="3">
        <f t="shared" si="375"/>
        <v>47.862910028479519</v>
      </c>
      <c r="Q1286" s="3">
        <f t="shared" si="376"/>
        <v>-89.757678389789675</v>
      </c>
      <c r="R1286">
        <f t="shared" si="377"/>
        <v>90.242321610210325</v>
      </c>
      <c r="S1286">
        <f t="shared" si="378"/>
        <v>0.11112496873239507</v>
      </c>
      <c r="T1286">
        <f t="shared" si="361"/>
        <v>47.862910028479519</v>
      </c>
    </row>
    <row r="1287" spans="1:20" x14ac:dyDescent="0.25">
      <c r="A1287">
        <f t="shared" si="362"/>
        <v>700.87200212921618</v>
      </c>
      <c r="B1287">
        <f t="shared" si="379"/>
        <v>111.54724361357816</v>
      </c>
      <c r="C1287" t="str">
        <f t="shared" si="363"/>
        <v>1.04571312551289-246.317161625089i</v>
      </c>
      <c r="D1287" t="str">
        <f t="shared" si="364"/>
        <v>3.47812491824418-142.679937901831i</v>
      </c>
      <c r="E1287" t="str">
        <f t="shared" si="365"/>
        <v>162.469169450567+0.0832729531928858i</v>
      </c>
      <c r="F1287" t="str">
        <f t="shared" si="366"/>
        <v>2.4249249173014-1338.95851294036i</v>
      </c>
      <c r="G1287" t="str">
        <f t="shared" si="367"/>
        <v>0.999999996856182-0.0000560697599940642i</v>
      </c>
      <c r="H1287" t="str">
        <f t="shared" si="368"/>
        <v>1129.6637961639+16.1622144310523i</v>
      </c>
      <c r="I1287" t="str">
        <f t="shared" si="369"/>
        <v>68.7766699689318-4266.92077183174i</v>
      </c>
      <c r="K1287" t="str">
        <f t="shared" si="370"/>
        <v>0.010620455595407-0.000219231646865429i</v>
      </c>
      <c r="L1287" t="str">
        <f t="shared" si="371"/>
        <v>0.0000444444444444444-0.514716466993142i</v>
      </c>
      <c r="M1287" t="e">
        <f t="shared" si="372"/>
        <v>#DIV/0!</v>
      </c>
      <c r="N1287">
        <f t="shared" si="373"/>
        <v>90.2432416333709</v>
      </c>
      <c r="O1287">
        <f t="shared" si="374"/>
        <v>47.829971702533641</v>
      </c>
      <c r="P1287" s="3">
        <f t="shared" si="375"/>
        <v>47.829971702533641</v>
      </c>
      <c r="Q1287" s="3">
        <f t="shared" si="376"/>
        <v>-89.7567583666291</v>
      </c>
      <c r="R1287">
        <f t="shared" si="377"/>
        <v>90.2432416333709</v>
      </c>
      <c r="S1287">
        <f t="shared" si="378"/>
        <v>0.11154724361357816</v>
      </c>
      <c r="T1287">
        <f t="shared" si="361"/>
        <v>47.829971702533641</v>
      </c>
    </row>
    <row r="1288" spans="1:20" x14ac:dyDescent="0.25">
      <c r="A1288">
        <f t="shared" si="362"/>
        <v>703.5353157373072</v>
      </c>
      <c r="B1288">
        <f t="shared" si="379"/>
        <v>111.97112313930975</v>
      </c>
      <c r="C1288" t="str">
        <f t="shared" si="363"/>
        <v>1.04571030802073-245.384839532802i</v>
      </c>
      <c r="D1288" t="str">
        <f t="shared" si="364"/>
        <v>3.47812491762166-142.139810681651i</v>
      </c>
      <c r="E1288" t="str">
        <f t="shared" si="365"/>
        <v>162.469166654973+0.0835895184022255i</v>
      </c>
      <c r="F1288" t="str">
        <f t="shared" si="366"/>
        <v>2.42492491724336-1333.8897329903i</v>
      </c>
      <c r="G1288" t="str">
        <f t="shared" si="367"/>
        <v>0.999999996832243-0.0000562828250806943i</v>
      </c>
      <c r="H1288" t="str">
        <f t="shared" si="368"/>
        <v>1129.66571552098+16.2236346952493i</v>
      </c>
      <c r="I1288" t="str">
        <f t="shared" si="369"/>
        <v>68.7766976308942-4250.77424102208i</v>
      </c>
      <c r="K1288" t="str">
        <f t="shared" si="370"/>
        <v>0.010620421007286-0.00022006400742948i</v>
      </c>
      <c r="L1288" t="str">
        <f t="shared" si="371"/>
        <v>0.0000444444444444444-0.512767948787748i</v>
      </c>
      <c r="M1288" t="e">
        <f t="shared" si="372"/>
        <v>#DIV/0!</v>
      </c>
      <c r="N1288">
        <f t="shared" si="373"/>
        <v>90.244165143483073</v>
      </c>
      <c r="O1288">
        <f t="shared" si="374"/>
        <v>47.79703341843252</v>
      </c>
      <c r="P1288" s="3">
        <f t="shared" si="375"/>
        <v>47.79703341843252</v>
      </c>
      <c r="Q1288" s="3">
        <f t="shared" si="376"/>
        <v>-89.755834856516927</v>
      </c>
      <c r="R1288">
        <f t="shared" si="377"/>
        <v>90.244165143483073</v>
      </c>
      <c r="S1288">
        <f t="shared" si="378"/>
        <v>0.11197112313930975</v>
      </c>
      <c r="T1288">
        <f t="shared" si="361"/>
        <v>47.79703341843252</v>
      </c>
    </row>
    <row r="1289" spans="1:20" x14ac:dyDescent="0.25">
      <c r="A1289">
        <f t="shared" si="362"/>
        <v>706.20874993710902</v>
      </c>
      <c r="B1289">
        <f t="shared" si="379"/>
        <v>112.39661340723913</v>
      </c>
      <c r="C1289" t="str">
        <f t="shared" si="363"/>
        <v>1.04570746909398-244.456047382912i</v>
      </c>
      <c r="D1289" t="str">
        <f t="shared" si="364"/>
        <v>3.47812491699438-141.601728190368i</v>
      </c>
      <c r="E1289" t="str">
        <f t="shared" si="365"/>
        <v>162.469163838134+0.083907288023102i</v>
      </c>
      <c r="F1289" t="str">
        <f t="shared" si="366"/>
        <v>2.42492491718486-1328.84014149186i</v>
      </c>
      <c r="G1289" t="str">
        <f t="shared" si="367"/>
        <v>0.999999996808123-0.0000564966998146382i</v>
      </c>
      <c r="H1289" t="str">
        <f t="shared" si="368"/>
        <v>1129.66764949716+16.28528840048i</v>
      </c>
      <c r="I1289" t="str">
        <f t="shared" si="369"/>
        <v>68.7767255034411-4234.68885904257i</v>
      </c>
      <c r="K1289" t="str">
        <f t="shared" si="370"/>
        <v>0.0106203861560246-0.000220899522732724i</v>
      </c>
      <c r="L1289" t="str">
        <f t="shared" si="371"/>
        <v>0.0000444444444444444-0.510826806921447i</v>
      </c>
      <c r="M1289" t="e">
        <f t="shared" si="372"/>
        <v>#DIV/0!</v>
      </c>
      <c r="N1289">
        <f t="shared" si="373"/>
        <v>90.245092153692866</v>
      </c>
      <c r="O1289">
        <f t="shared" si="374"/>
        <v>47.764095176494038</v>
      </c>
      <c r="P1289" s="3">
        <f t="shared" si="375"/>
        <v>47.764095176494038</v>
      </c>
      <c r="Q1289" s="3">
        <f t="shared" si="376"/>
        <v>-89.754907846307134</v>
      </c>
      <c r="R1289">
        <f t="shared" si="377"/>
        <v>90.245092153692866</v>
      </c>
      <c r="S1289">
        <f t="shared" si="378"/>
        <v>0.11239661340723912</v>
      </c>
      <c r="T1289">
        <f t="shared" si="361"/>
        <v>47.764095176494038</v>
      </c>
    </row>
    <row r="1290" spans="1:20" x14ac:dyDescent="0.25">
      <c r="A1290">
        <f t="shared" si="362"/>
        <v>708.89234318686999</v>
      </c>
      <c r="B1290">
        <f t="shared" si="379"/>
        <v>112.82372053818663</v>
      </c>
      <c r="C1290" t="str">
        <f t="shared" si="363"/>
        <v>1.04570460856976-243.530771814423i</v>
      </c>
      <c r="D1290" t="str">
        <f t="shared" si="364"/>
        <v>3.47812491636235-141.065682687483i</v>
      </c>
      <c r="E1290" t="str">
        <f t="shared" si="365"/>
        <v>162.469160999891+0.0842262666489144i</v>
      </c>
      <c r="F1290" t="str">
        <f t="shared" si="366"/>
        <v>2.42492491712592-1323.80966580498i</v>
      </c>
      <c r="G1290" t="str">
        <f t="shared" si="367"/>
        <v>0.999999996783818-0.0000567113872725555i</v>
      </c>
      <c r="H1290" t="str">
        <f t="shared" si="368"/>
        <v>1129.6695982038+16.3471764343237i</v>
      </c>
      <c r="I1290" t="str">
        <f t="shared" si="369"/>
        <v>68.7767535881753-4218.66439449969i</v>
      </c>
      <c r="K1290" t="str">
        <f t="shared" si="370"/>
        <v>0.0106203510396227-0.000221738204669071i</v>
      </c>
      <c r="L1290" t="str">
        <f t="shared" si="371"/>
        <v>0.0000444444444444444-0.508893013470262i</v>
      </c>
      <c r="M1290" t="e">
        <f t="shared" si="372"/>
        <v>#DIV/0!</v>
      </c>
      <c r="N1290">
        <f t="shared" si="373"/>
        <v>90.246022677195029</v>
      </c>
      <c r="O1290">
        <f t="shared" si="374"/>
        <v>47.731156977038644</v>
      </c>
      <c r="P1290" s="3">
        <f t="shared" si="375"/>
        <v>47.731156977038644</v>
      </c>
      <c r="Q1290" s="3">
        <f t="shared" si="376"/>
        <v>-89.753977322804971</v>
      </c>
      <c r="R1290">
        <f t="shared" si="377"/>
        <v>90.246022677195029</v>
      </c>
      <c r="S1290">
        <f t="shared" si="378"/>
        <v>0.11282372053818664</v>
      </c>
      <c r="T1290">
        <f t="shared" si="361"/>
        <v>47.731156977038644</v>
      </c>
    </row>
    <row r="1291" spans="1:20" x14ac:dyDescent="0.25">
      <c r="A1291">
        <f t="shared" si="362"/>
        <v>711.58613409098007</v>
      </c>
      <c r="B1291">
        <f t="shared" si="379"/>
        <v>113.25245067623175</v>
      </c>
      <c r="C1291" t="str">
        <f t="shared" si="363"/>
        <v>1.04570172628383-242.608999516922i</v>
      </c>
      <c r="D1291" t="str">
        <f t="shared" si="364"/>
        <v>3.47812491572549-140.531666461803i</v>
      </c>
      <c r="E1291" t="str">
        <f t="shared" si="365"/>
        <v>162.469158140079+0.0845464588909031i</v>
      </c>
      <c r="F1291" t="str">
        <f t="shared" si="366"/>
        <v>2.42492491706654-1318.79823356458i</v>
      </c>
      <c r="G1291" t="str">
        <f t="shared" si="367"/>
        <v>0.999999996759329-0.0000569268905427971i</v>
      </c>
      <c r="H1291" t="str">
        <f t="shared" si="368"/>
        <v>1129.67156175315+16.4092996877391i</v>
      </c>
      <c r="I1291" t="str">
        <f t="shared" si="369"/>
        <v>68.7767818867148-4202.70061687643i</v>
      </c>
      <c r="K1291" t="str">
        <f t="shared" si="370"/>
        <v>0.0106203156560649-0.000222580065176557i</v>
      </c>
      <c r="L1291" t="str">
        <f t="shared" si="371"/>
        <v>0.0000444444444444444-0.50696654061592i</v>
      </c>
      <c r="M1291" t="e">
        <f t="shared" si="372"/>
        <v>#DIV/0!</v>
      </c>
      <c r="N1291">
        <f t="shared" si="373"/>
        <v>90.246956727233211</v>
      </c>
      <c r="O1291">
        <f t="shared" si="374"/>
        <v>47.698218820389037</v>
      </c>
      <c r="P1291" s="3">
        <f t="shared" si="375"/>
        <v>47.698218820389037</v>
      </c>
      <c r="Q1291" s="3">
        <f t="shared" si="376"/>
        <v>-89.753043272766789</v>
      </c>
      <c r="R1291">
        <f t="shared" si="377"/>
        <v>90.246956727233211</v>
      </c>
      <c r="S1291">
        <f t="shared" si="378"/>
        <v>0.11325245067623174</v>
      </c>
      <c r="T1291">
        <f t="shared" si="361"/>
        <v>47.698218820389037</v>
      </c>
    </row>
    <row r="1292" spans="1:20" x14ac:dyDescent="0.25">
      <c r="A1292">
        <f t="shared" si="362"/>
        <v>714.29016140052579</v>
      </c>
      <c r="B1292">
        <f t="shared" si="379"/>
        <v>113.68280998880142</v>
      </c>
      <c r="C1292" t="str">
        <f t="shared" si="363"/>
        <v>1.04569882207081-241.690717230397i</v>
      </c>
      <c r="D1292" t="str">
        <f t="shared" si="364"/>
        <v>3.47812491508378-139.999671831325i</v>
      </c>
      <c r="E1292" t="str">
        <f t="shared" si="365"/>
        <v>162.469155258536+0.0848678693778782i</v>
      </c>
      <c r="F1292" t="str">
        <f t="shared" si="366"/>
        <v>2.4249249170067-1313.80577267952i</v>
      </c>
      <c r="G1292" t="str">
        <f t="shared" si="367"/>
        <v>0.999999996734653-0.0000571432127254497i</v>
      </c>
      <c r="H1292" t="str">
        <f t="shared" si="368"/>
        <v>1129.67354025829+16.4716590550752i</v>
      </c>
      <c r="I1292" t="str">
        <f t="shared" si="369"/>
        <v>68.7768104006851-4186.79729652861i</v>
      </c>
      <c r="K1292" t="str">
        <f t="shared" si="370"/>
        <v>0.0106202800033206-0.00022342511623749i</v>
      </c>
      <c r="L1292" t="str">
        <f t="shared" si="371"/>
        <v>0.0000444444444444444-0.505047360645467i</v>
      </c>
      <c r="M1292" t="e">
        <f t="shared" si="372"/>
        <v>#DIV/0!</v>
      </c>
      <c r="N1292">
        <f t="shared" si="373"/>
        <v>90.247894317100233</v>
      </c>
      <c r="O1292">
        <f t="shared" si="374"/>
        <v>47.66528070687059</v>
      </c>
      <c r="P1292" s="3">
        <f t="shared" si="375"/>
        <v>47.66528070687059</v>
      </c>
      <c r="Q1292" s="3">
        <f t="shared" si="376"/>
        <v>-89.752105682899767</v>
      </c>
      <c r="R1292">
        <f t="shared" si="377"/>
        <v>90.247894317100233</v>
      </c>
      <c r="S1292">
        <f t="shared" si="378"/>
        <v>0.11368280998880143</v>
      </c>
      <c r="T1292">
        <f t="shared" si="361"/>
        <v>47.66528070687059</v>
      </c>
    </row>
    <row r="1293" spans="1:20" x14ac:dyDescent="0.25">
      <c r="A1293">
        <f t="shared" si="362"/>
        <v>717.00446401384784</v>
      </c>
      <c r="B1293">
        <f t="shared" si="379"/>
        <v>114.11480466675887</v>
      </c>
      <c r="C1293" t="str">
        <f t="shared" si="363"/>
        <v>1.04569589576411-240.775911745044i</v>
      </c>
      <c r="D1293" t="str">
        <f t="shared" si="364"/>
        <v>3.4781249144372-139.469691143128i</v>
      </c>
      <c r="E1293" t="str">
        <f t="shared" si="365"/>
        <v>162.469152355099+0.0851905027564851i</v>
      </c>
      <c r="F1293" t="str">
        <f t="shared" si="366"/>
        <v>2.42492491694641-1308.83221133158i</v>
      </c>
      <c r="G1293" t="str">
        <f t="shared" si="367"/>
        <v>0.999999996709789-0.0000573603569323801i</v>
      </c>
      <c r="H1293" t="str">
        <f t="shared" si="368"/>
        <v>1129.67553383315+16.5342554340855i</v>
      </c>
      <c r="I1293" t="str">
        <f t="shared" si="369"/>
        <v>68.7768391317247-4170.95420468177i</v>
      </c>
      <c r="K1293" t="str">
        <f t="shared" si="370"/>
        <v>0.0106202440793438-0.000224273369878612i</v>
      </c>
      <c r="L1293" t="str">
        <f t="shared" si="371"/>
        <v>0.0000444444444444444-0.503135445950854i</v>
      </c>
      <c r="M1293" t="e">
        <f t="shared" si="372"/>
        <v>#DIV/0!</v>
      </c>
      <c r="N1293">
        <f t="shared" si="373"/>
        <v>90.248835460138139</v>
      </c>
      <c r="O1293">
        <f t="shared" si="374"/>
        <v>47.632342636811238</v>
      </c>
      <c r="P1293" s="3">
        <f t="shared" si="375"/>
        <v>47.632342636811238</v>
      </c>
      <c r="Q1293" s="3">
        <f t="shared" si="376"/>
        <v>-89.751164539861861</v>
      </c>
      <c r="R1293">
        <f t="shared" si="377"/>
        <v>90.248835460138139</v>
      </c>
      <c r="S1293">
        <f t="shared" si="378"/>
        <v>0.11411480466675887</v>
      </c>
      <c r="T1293">
        <f t="shared" si="361"/>
        <v>47.632342636811238</v>
      </c>
    </row>
    <row r="1294" spans="1:20" x14ac:dyDescent="0.25">
      <c r="A1294">
        <f t="shared" si="362"/>
        <v>719.72908097710047</v>
      </c>
      <c r="B1294">
        <f t="shared" si="379"/>
        <v>114.54844092449255</v>
      </c>
      <c r="C1294" t="str">
        <f t="shared" si="363"/>
        <v>1.0456929471957-239.864569901059i</v>
      </c>
      <c r="D1294" t="str">
        <f t="shared" si="364"/>
        <v>3.47812491378568-138.941716773261i</v>
      </c>
      <c r="E1294" t="str">
        <f t="shared" si="365"/>
        <v>162.469149429599+0.0855143636912046i</v>
      </c>
      <c r="F1294" t="str">
        <f t="shared" si="366"/>
        <v>2.42492491688567-1303.8774779744i</v>
      </c>
      <c r="G1294" t="str">
        <f t="shared" si="367"/>
        <v>0.999999996684736-0.0000575783262872807i</v>
      </c>
      <c r="H1294" t="str">
        <f t="shared" si="368"/>
        <v>1129.67754259258+16.5970897259414i</v>
      </c>
      <c r="I1294" t="str">
        <f t="shared" si="369"/>
        <v>68.776868081486-4155.17111342799i</v>
      </c>
      <c r="K1294" t="str">
        <f t="shared" si="370"/>
        <v>0.0106202078820728-0.000225124838171253i</v>
      </c>
      <c r="L1294" t="str">
        <f t="shared" si="371"/>
        <v>0.0000444444444444444-0.501230769028547i</v>
      </c>
      <c r="M1294" t="e">
        <f t="shared" si="372"/>
        <v>#DIV/0!</v>
      </c>
      <c r="N1294">
        <f t="shared" si="373"/>
        <v>90.249780169738472</v>
      </c>
      <c r="O1294">
        <f t="shared" si="374"/>
        <v>47.599404610540859</v>
      </c>
      <c r="P1294" s="3">
        <f t="shared" si="375"/>
        <v>47.599404610540859</v>
      </c>
      <c r="Q1294" s="3">
        <f t="shared" si="376"/>
        <v>-89.750219830261528</v>
      </c>
      <c r="R1294">
        <f t="shared" si="377"/>
        <v>90.249780169738472</v>
      </c>
      <c r="S1294">
        <f t="shared" si="378"/>
        <v>0.11454844092449255</v>
      </c>
      <c r="T1294">
        <f t="shared" si="361"/>
        <v>47.599404610540859</v>
      </c>
    </row>
    <row r="1295" spans="1:20" x14ac:dyDescent="0.25">
      <c r="A1295">
        <f t="shared" si="362"/>
        <v>722.46405148481347</v>
      </c>
      <c r="B1295">
        <f t="shared" si="379"/>
        <v>114.98372500000563</v>
      </c>
      <c r="C1295" t="str">
        <f t="shared" si="363"/>
        <v>1.04568997619647-238.956678588474i</v>
      </c>
      <c r="D1295" t="str">
        <f t="shared" si="364"/>
        <v>3.47812491312921-138.415741126636i</v>
      </c>
      <c r="E1295" t="str">
        <f t="shared" si="365"/>
        <v>162.469146481868+0.085839456864507i</v>
      </c>
      <c r="F1295" t="str">
        <f t="shared" si="366"/>
        <v>2.42492491682444-1298.94150133249i</v>
      </c>
      <c r="G1295" t="str">
        <f t="shared" si="367"/>
        <v>0.999999996659492-0.0000577971239257134i</v>
      </c>
      <c r="H1295" t="str">
        <f t="shared" si="368"/>
        <v>1129.67956665224+16.660162835245i</v>
      </c>
      <c r="I1295" t="str">
        <f t="shared" si="369"/>
        <v>68.7768972516355-4139.44779572232i</v>
      </c>
      <c r="K1295" t="str">
        <f t="shared" si="370"/>
        <v>0.0106201714094305-0.000225979533231495i</v>
      </c>
      <c r="L1295" t="str">
        <f t="shared" si="371"/>
        <v>0.0000444444444444444-0.499333302479126i</v>
      </c>
      <c r="M1295" t="e">
        <f t="shared" si="372"/>
        <v>#DIV/0!</v>
      </c>
      <c r="N1295">
        <f t="shared" si="373"/>
        <v>90.250728459342355</v>
      </c>
      <c r="O1295">
        <f t="shared" si="374"/>
        <v>47.566466628392234</v>
      </c>
      <c r="P1295" s="3">
        <f t="shared" si="375"/>
        <v>47.566466628392234</v>
      </c>
      <c r="Q1295" s="3">
        <f t="shared" si="376"/>
        <v>-89.749271540657645</v>
      </c>
      <c r="R1295">
        <f t="shared" si="377"/>
        <v>90.250728459342355</v>
      </c>
      <c r="S1295">
        <f t="shared" si="378"/>
        <v>0.11498372500000563</v>
      </c>
      <c r="T1295">
        <f t="shared" si="361"/>
        <v>47.566466628392234</v>
      </c>
    </row>
    <row r="1296" spans="1:20" x14ac:dyDescent="0.25">
      <c r="A1296">
        <f t="shared" si="362"/>
        <v>725.20941488045571</v>
      </c>
      <c r="B1296">
        <f t="shared" si="379"/>
        <v>115.42066315500566</v>
      </c>
      <c r="C1296" t="str">
        <f t="shared" si="363"/>
        <v>1.04568698259597-238.052224746961i</v>
      </c>
      <c r="D1296" t="str">
        <f t="shared" si="364"/>
        <v>3.47812491246774-137.891756636916i</v>
      </c>
      <c r="E1296" t="str">
        <f t="shared" si="365"/>
        <v>162.469143511741+0.0861657869767863i</v>
      </c>
      <c r="F1296" t="str">
        <f t="shared" si="366"/>
        <v>2.42492491676276-1294.02421040016i</v>
      </c>
      <c r="G1296" t="str">
        <f t="shared" si="367"/>
        <v>0.999999996634056-0.0000580167529951554i</v>
      </c>
      <c r="H1296" t="str">
        <f t="shared" si="368"/>
        <v>1129.68160612873+16.7234756700411i</v>
      </c>
      <c r="I1296" t="str">
        <f t="shared" si="369"/>
        <v>68.7769266438486-4123.7840253798i</v>
      </c>
      <c r="K1296" t="str">
        <f t="shared" si="370"/>
        <v>0.0106201346593239-0.000226837467220316i</v>
      </c>
      <c r="L1296" t="str">
        <f t="shared" si="371"/>
        <v>0.0000444444444444444-0.4974430190069i</v>
      </c>
      <c r="M1296" t="e">
        <f t="shared" si="372"/>
        <v>#DIV/0!</v>
      </c>
      <c r="N1296">
        <f t="shared" si="373"/>
        <v>90.25168034244075</v>
      </c>
      <c r="O1296">
        <f t="shared" si="374"/>
        <v>47.533528690700777</v>
      </c>
      <c r="P1296" s="3">
        <f t="shared" si="375"/>
        <v>47.533528690700777</v>
      </c>
      <c r="Q1296" s="3">
        <f t="shared" si="376"/>
        <v>-89.74831965755925</v>
      </c>
      <c r="R1296">
        <f t="shared" si="377"/>
        <v>90.25168034244075</v>
      </c>
      <c r="S1296">
        <f t="shared" si="378"/>
        <v>0.11542066315500565</v>
      </c>
      <c r="T1296">
        <f t="shared" si="361"/>
        <v>47.533528690700777</v>
      </c>
    </row>
    <row r="1297" spans="1:20" x14ac:dyDescent="0.25">
      <c r="A1297">
        <f t="shared" si="362"/>
        <v>727.96521065700153</v>
      </c>
      <c r="B1297">
        <f t="shared" si="379"/>
        <v>115.85926167499468</v>
      </c>
      <c r="C1297" t="str">
        <f t="shared" si="363"/>
        <v>1.04568396622225-237.151195365635i</v>
      </c>
      <c r="D1297" t="str">
        <f t="shared" si="364"/>
        <v>3.47812491180123-137.36975576641i</v>
      </c>
      <c r="E1297" t="str">
        <f t="shared" si="365"/>
        <v>162.469140519046+0.0864933587465182i</v>
      </c>
      <c r="F1297" t="str">
        <f t="shared" si="366"/>
        <v>2.42492491670061-1289.12553444053i</v>
      </c>
      <c r="G1297" t="str">
        <f t="shared" si="367"/>
        <v>0.999999996608427-0.0000582372166550443i</v>
      </c>
      <c r="H1297" t="str">
        <f t="shared" si="368"/>
        <v>1129.6836611395+16.7870291418324i</v>
      </c>
      <c r="I1297" t="str">
        <f t="shared" si="369"/>
        <v>68.7769562598178-4108.17957707201i</v>
      </c>
      <c r="K1297" t="str">
        <f t="shared" si="370"/>
        <v>0.0106200976296441-0.000227698652343761i</v>
      </c>
      <c r="L1297" t="str">
        <f t="shared" si="371"/>
        <v>0.0000444444444444444-0.495559891419505i</v>
      </c>
      <c r="M1297" t="e">
        <f t="shared" si="372"/>
        <v>#DIV/0!</v>
      </c>
      <c r="N1297">
        <f t="shared" si="373"/>
        <v>90.252635832574541</v>
      </c>
      <c r="O1297">
        <f t="shared" si="374"/>
        <v>47.5005907978042</v>
      </c>
      <c r="P1297" s="3">
        <f t="shared" si="375"/>
        <v>47.5005907978042</v>
      </c>
      <c r="Q1297" s="3">
        <f t="shared" si="376"/>
        <v>-89.747364167425459</v>
      </c>
      <c r="R1297">
        <f t="shared" si="377"/>
        <v>90.252635832574541</v>
      </c>
      <c r="S1297">
        <f t="shared" si="378"/>
        <v>0.11585926167499469</v>
      </c>
      <c r="T1297">
        <f t="shared" si="361"/>
        <v>47.5005907978042</v>
      </c>
    </row>
    <row r="1298" spans="1:20" x14ac:dyDescent="0.25">
      <c r="A1298">
        <f t="shared" si="362"/>
        <v>730.73147845749816</v>
      </c>
      <c r="B1298">
        <f t="shared" si="379"/>
        <v>116.29952686935967</v>
      </c>
      <c r="C1298" t="str">
        <f t="shared" si="363"/>
        <v>1.04568092690242-236.253577482876i</v>
      </c>
      <c r="D1298" t="str">
        <f t="shared" si="364"/>
        <v>3.47812491112964-136.849731005958i</v>
      </c>
      <c r="E1298" t="str">
        <f t="shared" si="365"/>
        <v>162.469137503613+0.086822176910335i</v>
      </c>
      <c r="F1298" t="str">
        <f t="shared" si="366"/>
        <v>2.424924916638-1284.24540298451i</v>
      </c>
      <c r="G1298" t="str">
        <f t="shared" si="367"/>
        <v>0.999999996582602-0.0000584585180768238i</v>
      </c>
      <c r="H1298" t="str">
        <f t="shared" si="368"/>
        <v>1129.6857318029+16.8508241655901i</v>
      </c>
      <c r="I1298" t="str">
        <f t="shared" si="369"/>
        <v>68.7769861012436-4092.63422632389i</v>
      </c>
      <c r="K1298" t="str">
        <f t="shared" si="370"/>
        <v>0.0106200603182664-0.000228563100853091i</v>
      </c>
      <c r="L1298" t="str">
        <f t="shared" si="371"/>
        <v>0.0000444444444444444-0.493683892627519i</v>
      </c>
      <c r="M1298" t="e">
        <f t="shared" si="372"/>
        <v>#DIV/0!</v>
      </c>
      <c r="N1298">
        <f t="shared" si="373"/>
        <v>90.253594943334846</v>
      </c>
      <c r="O1298">
        <f t="shared" si="374"/>
        <v>47.467652950042904</v>
      </c>
      <c r="P1298" s="3">
        <f t="shared" si="375"/>
        <v>47.467652950042904</v>
      </c>
      <c r="Q1298" s="3">
        <f t="shared" si="376"/>
        <v>-89.746405056665154</v>
      </c>
      <c r="R1298">
        <f t="shared" si="377"/>
        <v>90.253594943334846</v>
      </c>
      <c r="S1298">
        <f t="shared" si="378"/>
        <v>0.11629952686935967</v>
      </c>
      <c r="T1298">
        <f t="shared" si="361"/>
        <v>47.467652950042904</v>
      </c>
    </row>
    <row r="1299" spans="1:20" x14ac:dyDescent="0.25">
      <c r="A1299">
        <f t="shared" si="362"/>
        <v>733.50825807563672</v>
      </c>
      <c r="B1299">
        <f t="shared" si="379"/>
        <v>116.74146507146324</v>
      </c>
      <c r="C1299" t="str">
        <f t="shared" si="363"/>
        <v>1.04567786446199-235.359358186133i</v>
      </c>
      <c r="D1299" t="str">
        <f t="shared" si="364"/>
        <v>3.47812491045294-136.331674874831i</v>
      </c>
      <c r="E1299" t="str">
        <f t="shared" si="365"/>
        <v>162.469134465268+0.0871522462230626i</v>
      </c>
      <c r="F1299" t="str">
        <f t="shared" si="366"/>
        <v>2.42492491657489-1279.38374582976i</v>
      </c>
      <c r="G1299" t="str">
        <f t="shared" si="367"/>
        <v>0.99999999655658-0.0000586806604439887i</v>
      </c>
      <c r="H1299" t="str">
        <f t="shared" si="368"/>
        <v>1129.68781823822+16.9148616597697i</v>
      </c>
      <c r="I1299" t="str">
        <f t="shared" si="369"/>
        <v>68.7770161698428-4077.14774951063i</v>
      </c>
      <c r="K1299" t="str">
        <f t="shared" si="370"/>
        <v>0.0106200227230496-0.00022943082504494i</v>
      </c>
      <c r="L1299" t="str">
        <f t="shared" si="371"/>
        <v>0.0000444444444444444-0.491814995644074i</v>
      </c>
      <c r="M1299" t="e">
        <f t="shared" si="372"/>
        <v>#DIV/0!</v>
      </c>
      <c r="N1299">
        <f t="shared" si="373"/>
        <v>90.254557688363036</v>
      </c>
      <c r="O1299">
        <f t="shared" si="374"/>
        <v>47.434715147759647</v>
      </c>
      <c r="P1299" s="3">
        <f t="shared" si="375"/>
        <v>47.434715147759647</v>
      </c>
      <c r="Q1299" s="3">
        <f t="shared" si="376"/>
        <v>-89.745442311636964</v>
      </c>
      <c r="R1299">
        <f t="shared" si="377"/>
        <v>90.254557688363036</v>
      </c>
      <c r="S1299">
        <f t="shared" si="378"/>
        <v>0.11674146507146324</v>
      </c>
      <c r="T1299">
        <f t="shared" si="361"/>
        <v>47.434715147759647</v>
      </c>
    </row>
    <row r="1300" spans="1:20" x14ac:dyDescent="0.25">
      <c r="A1300">
        <f t="shared" si="362"/>
        <v>736.29558945632414</v>
      </c>
      <c r="B1300">
        <f t="shared" si="379"/>
        <v>117.1850826387348</v>
      </c>
      <c r="C1300" t="str">
        <f t="shared" si="363"/>
        <v>1.04567477872532-234.468524611755i</v>
      </c>
      <c r="D1300" t="str">
        <f t="shared" si="364"/>
        <v>3.47812490977109-135.815579920617i</v>
      </c>
      <c r="E1300" t="str">
        <f t="shared" si="365"/>
        <v>162.469131403839+0.0874835714578399i</v>
      </c>
      <c r="F1300" t="str">
        <f t="shared" si="366"/>
        <v>2.42492491651131-1274.54049303972i</v>
      </c>
      <c r="G1300" t="str">
        <f t="shared" si="367"/>
        <v>0.99999999653036-0.0000589036469521315i</v>
      </c>
      <c r="H1300" t="str">
        <f t="shared" si="368"/>
        <v>1129.6899205656+16.979142546323i</v>
      </c>
      <c r="I1300" t="str">
        <f t="shared" si="369"/>
        <v>68.7770464673453-4061.71992385418i</v>
      </c>
      <c r="K1300" t="str">
        <f t="shared" si="370"/>
        <v>0.0106199848418367-0.00023030183726149i</v>
      </c>
      <c r="L1300" t="str">
        <f t="shared" si="371"/>
        <v>0.0000444444444444444-0.489953173584452i</v>
      </c>
      <c r="M1300" t="e">
        <f t="shared" si="372"/>
        <v>#DIV/0!</v>
      </c>
      <c r="N1300">
        <f t="shared" si="373"/>
        <v>90.255524081351012</v>
      </c>
      <c r="O1300">
        <f t="shared" si="374"/>
        <v>47.401777391300151</v>
      </c>
      <c r="P1300" s="3">
        <f t="shared" si="375"/>
        <v>47.401777391300151</v>
      </c>
      <c r="Q1300" s="3">
        <f t="shared" si="376"/>
        <v>-89.744475918648988</v>
      </c>
      <c r="R1300">
        <f t="shared" si="377"/>
        <v>90.255524081351012</v>
      </c>
      <c r="S1300">
        <f t="shared" si="378"/>
        <v>0.1171850826387348</v>
      </c>
      <c r="T1300">
        <f t="shared" si="361"/>
        <v>47.401777391300151</v>
      </c>
    </row>
    <row r="1301" spans="1:20" x14ac:dyDescent="0.25">
      <c r="A1301">
        <f t="shared" si="362"/>
        <v>739.09351269625813</v>
      </c>
      <c r="B1301">
        <f t="shared" si="379"/>
        <v>117.630385952762</v>
      </c>
      <c r="C1301" t="str">
        <f t="shared" si="363"/>
        <v>1.04567166951533-233.581063944787i</v>
      </c>
      <c r="D1301" t="str">
        <f t="shared" si="364"/>
        <v>3.47812490908405-135.301438719116i</v>
      </c>
      <c r="E1301" t="str">
        <f t="shared" si="365"/>
        <v>162.469128319149+0.0878161574060699i</v>
      </c>
      <c r="F1301" t="str">
        <f t="shared" si="366"/>
        <v>2.42492491644724-1269.71557494256i</v>
      </c>
      <c r="G1301" t="str">
        <f t="shared" si="367"/>
        <v>0.999999996503941-0.0000591274808089875i</v>
      </c>
      <c r="H1301" t="str">
        <f t="shared" si="368"/>
        <v>1129.69203890613+17.0436677507112i</v>
      </c>
      <c r="I1301" t="str">
        <f t="shared" si="369"/>
        <v>68.7770769954914-4046.35052742027i</v>
      </c>
      <c r="K1301" t="str">
        <f t="shared" si="370"/>
        <v>0.0106199466724541-0.000231176149890609i</v>
      </c>
      <c r="L1301" t="str">
        <f t="shared" si="371"/>
        <v>0.0000444444444444444-0.488098399665722i</v>
      </c>
      <c r="M1301" t="e">
        <f t="shared" si="372"/>
        <v>#DIV/0!</v>
      </c>
      <c r="N1301">
        <f t="shared" si="373"/>
        <v>90.25649413604134</v>
      </c>
      <c r="O1301">
        <f t="shared" si="374"/>
        <v>47.368839681012432</v>
      </c>
      <c r="P1301" s="3">
        <f t="shared" si="375"/>
        <v>47.368839681012432</v>
      </c>
      <c r="Q1301" s="3">
        <f t="shared" si="376"/>
        <v>-89.74350586395866</v>
      </c>
      <c r="R1301">
        <f t="shared" si="377"/>
        <v>90.25649413604134</v>
      </c>
      <c r="S1301">
        <f t="shared" si="378"/>
        <v>0.117630385952762</v>
      </c>
      <c r="T1301">
        <f t="shared" si="361"/>
        <v>47.368839681012432</v>
      </c>
    </row>
    <row r="1302" spans="1:20" x14ac:dyDescent="0.25">
      <c r="A1302">
        <f t="shared" si="362"/>
        <v>741.90206804450395</v>
      </c>
      <c r="B1302">
        <f t="shared" si="379"/>
        <v>118.07738141938249</v>
      </c>
      <c r="C1302" t="str">
        <f t="shared" si="363"/>
        <v>1.04566853665363-232.696963418803i</v>
      </c>
      <c r="D1302" t="str">
        <f t="shared" si="364"/>
        <v>3.47812490839177-134.789243874236i</v>
      </c>
      <c r="E1302" t="str">
        <f t="shared" si="365"/>
        <v>162.469125211024+0.0881500088776989i</v>
      </c>
      <c r="F1302" t="str">
        <f t="shared" si="366"/>
        <v>2.42492491638269-1264.90892213022i</v>
      </c>
      <c r="G1302" t="str">
        <f t="shared" si="367"/>
        <v>0.999999996477321-0.0000593521652344816i</v>
      </c>
      <c r="H1302" t="str">
        <f t="shared" si="368"/>
        <v>1129.69417338182+17.1084382019192i</v>
      </c>
      <c r="I1302" t="str">
        <f t="shared" si="369"/>
        <v>68.7771077560373-4031.0393391152i</v>
      </c>
      <c r="K1302" t="str">
        <f t="shared" si="370"/>
        <v>0.0106199082127117-0.000232053775366025i</v>
      </c>
      <c r="L1302" t="str">
        <f t="shared" si="371"/>
        <v>0.0000444444444444444-0.486250647206339i</v>
      </c>
      <c r="M1302" t="e">
        <f t="shared" si="372"/>
        <v>#DIV/0!</v>
      </c>
      <c r="N1302">
        <f t="shared" si="373"/>
        <v>90.257467866227444</v>
      </c>
      <c r="O1302">
        <f t="shared" si="374"/>
        <v>47.335902017247513</v>
      </c>
      <c r="P1302" s="3">
        <f t="shared" si="375"/>
        <v>47.335902017247513</v>
      </c>
      <c r="Q1302" s="3">
        <f t="shared" si="376"/>
        <v>-89.742532133772556</v>
      </c>
      <c r="R1302">
        <f t="shared" si="377"/>
        <v>90.257467866227444</v>
      </c>
      <c r="S1302">
        <f t="shared" si="378"/>
        <v>0.1180773814193825</v>
      </c>
      <c r="T1302">
        <f t="shared" si="361"/>
        <v>47.335902017247513</v>
      </c>
    </row>
    <row r="1303" spans="1:20" x14ac:dyDescent="0.25">
      <c r="A1303">
        <f t="shared" si="362"/>
        <v>744.72129590307304</v>
      </c>
      <c r="B1303">
        <f t="shared" si="379"/>
        <v>118.52607546877614</v>
      </c>
      <c r="C1303" t="str">
        <f t="shared" si="363"/>
        <v>1.04566537996044-231.816210315697i</v>
      </c>
      <c r="D1303" t="str">
        <f t="shared" si="364"/>
        <v>3.47812490769424-134.27898801788i</v>
      </c>
      <c r="E1303" t="str">
        <f t="shared" si="365"/>
        <v>162.469122079284+0.0884851307010861i</v>
      </c>
      <c r="F1303" t="str">
        <f t="shared" si="366"/>
        <v>2.42492491631766-1260.12046545739i</v>
      </c>
      <c r="G1303" t="str">
        <f t="shared" si="367"/>
        <v>0.999999996450497-0.0000595777034607746i</v>
      </c>
      <c r="H1303" t="str">
        <f t="shared" si="368"/>
        <v>1129.69632411564+17.1734548324692i</v>
      </c>
      <c r="I1303" t="str">
        <f t="shared" si="369"/>
        <v>68.7771387507544-4015.78613868271i</v>
      </c>
      <c r="K1303" t="str">
        <f t="shared" si="370"/>
        <v>0.0106198694604027-0.000232934726167483i</v>
      </c>
      <c r="L1303" t="str">
        <f t="shared" si="371"/>
        <v>0.0000444444444444444-0.48440988962576i</v>
      </c>
      <c r="M1303" t="e">
        <f t="shared" si="372"/>
        <v>#DIV/0!</v>
      </c>
      <c r="N1303">
        <f t="shared" si="373"/>
        <v>90.258445285753794</v>
      </c>
      <c r="O1303">
        <f t="shared" si="374"/>
        <v>47.302964400358391</v>
      </c>
      <c r="P1303" s="3">
        <f t="shared" si="375"/>
        <v>47.302964400358391</v>
      </c>
      <c r="Q1303" s="3">
        <f t="shared" si="376"/>
        <v>-89.741554714246206</v>
      </c>
      <c r="R1303">
        <f t="shared" si="377"/>
        <v>90.258445285753794</v>
      </c>
      <c r="S1303">
        <f t="shared" si="378"/>
        <v>0.11852607546877614</v>
      </c>
      <c r="T1303">
        <f t="shared" si="361"/>
        <v>47.302964400358391</v>
      </c>
    </row>
    <row r="1304" spans="1:20" x14ac:dyDescent="0.25">
      <c r="A1304">
        <f t="shared" si="362"/>
        <v>747.55123682750468</v>
      </c>
      <c r="B1304">
        <f t="shared" si="379"/>
        <v>118.97647455555749</v>
      </c>
      <c r="C1304" t="str">
        <f t="shared" si="363"/>
        <v>1.04566219925479-230.938791965542i</v>
      </c>
      <c r="D1304" t="str">
        <f t="shared" si="364"/>
        <v>3.47812490699138-133.770663809848i</v>
      </c>
      <c r="E1304" t="str">
        <f t="shared" si="365"/>
        <v>162.469118923753+0.0888215277231882i</v>
      </c>
      <c r="F1304" t="str">
        <f t="shared" si="366"/>
        <v>2.4249249162521-1255.3501360405i</v>
      </c>
      <c r="G1304" t="str">
        <f t="shared" si="367"/>
        <v>0.99999999642347-0.0000598040987323092i</v>
      </c>
      <c r="H1304" t="str">
        <f t="shared" si="368"/>
        <v>1129.69849123142+17.2387185784318i</v>
      </c>
      <c r="I1304" t="str">
        <f t="shared" si="369"/>
        <v>68.7771699814197-4000.5907067004i</v>
      </c>
      <c r="K1304" t="str">
        <f t="shared" si="370"/>
        <v>0.010619830413304-0.000233819014820902i</v>
      </c>
      <c r="L1304" t="str">
        <f t="shared" si="371"/>
        <v>0.0000444444444444444-0.482576100444074i</v>
      </c>
      <c r="M1304" t="e">
        <f t="shared" si="372"/>
        <v>#DIV/0!</v>
      </c>
      <c r="N1304">
        <f t="shared" si="373"/>
        <v>90.259426408516077</v>
      </c>
      <c r="O1304">
        <f t="shared" si="374"/>
        <v>47.270026830701738</v>
      </c>
      <c r="P1304" s="3">
        <f t="shared" si="375"/>
        <v>47.270026830701738</v>
      </c>
      <c r="Q1304" s="3">
        <f t="shared" si="376"/>
        <v>-89.740573591483923</v>
      </c>
      <c r="R1304">
        <f t="shared" si="377"/>
        <v>90.259426408516077</v>
      </c>
      <c r="S1304">
        <f t="shared" si="378"/>
        <v>0.11897647455555749</v>
      </c>
      <c r="T1304">
        <f t="shared" si="361"/>
        <v>47.270026830701738</v>
      </c>
    </row>
    <row r="1305" spans="1:20" x14ac:dyDescent="0.25">
      <c r="A1305">
        <f t="shared" si="362"/>
        <v>750.39193152744929</v>
      </c>
      <c r="B1305">
        <f t="shared" si="379"/>
        <v>119.42858515886861</v>
      </c>
      <c r="C1305" t="str">
        <f t="shared" si="363"/>
        <v>1.04565899435396-230.064695746355i</v>
      </c>
      <c r="D1305" t="str">
        <f t="shared" si="364"/>
        <v>3.47812490628316-133.264263937725i</v>
      </c>
      <c r="E1305" t="str">
        <f t="shared" si="365"/>
        <v>162.469115744247+0.0891592048095771i</v>
      </c>
      <c r="F1305" t="str">
        <f t="shared" si="366"/>
        <v>2.42492491618608-1250.59786525678i</v>
      </c>
      <c r="G1305" t="str">
        <f t="shared" si="367"/>
        <v>0.999999996396236-0.0000600313543058572i</v>
      </c>
      <c r="H1305" t="str">
        <f t="shared" si="368"/>
        <v>1129.70067485402+17.3042303794436i</v>
      </c>
      <c r="I1305" t="str">
        <f t="shared" si="369"/>
        <v>68.777201449834-3985.45282457729i</v>
      </c>
      <c r="K1305" t="str">
        <f t="shared" si="370"/>
        <v>0.010619791069175-0.000234706653898542i</v>
      </c>
      <c r="L1305" t="str">
        <f t="shared" si="371"/>
        <v>0.0000444444444444444-0.480749253281603i</v>
      </c>
      <c r="M1305" t="e">
        <f t="shared" si="372"/>
        <v>#DIV/0!</v>
      </c>
      <c r="N1305">
        <f t="shared" si="373"/>
        <v>90.260411248461324</v>
      </c>
      <c r="O1305">
        <f t="shared" si="374"/>
        <v>47.237089308635873</v>
      </c>
      <c r="P1305" s="3">
        <f t="shared" si="375"/>
        <v>47.237089308635873</v>
      </c>
      <c r="Q1305" s="3">
        <f t="shared" si="376"/>
        <v>-89.739588751538676</v>
      </c>
      <c r="R1305">
        <f t="shared" si="377"/>
        <v>90.260411248461324</v>
      </c>
      <c r="S1305">
        <f t="shared" si="378"/>
        <v>0.11942858515886862</v>
      </c>
      <c r="T1305">
        <f t="shared" si="361"/>
        <v>47.237089308635873</v>
      </c>
    </row>
    <row r="1306" spans="1:20" x14ac:dyDescent="0.25">
      <c r="A1306">
        <f t="shared" si="362"/>
        <v>753.24342086725358</v>
      </c>
      <c r="B1306">
        <f t="shared" si="379"/>
        <v>119.88241378247231</v>
      </c>
      <c r="C1306" t="str">
        <f t="shared" si="363"/>
        <v>1.04565576507432-229.193909083963i</v>
      </c>
      <c r="D1306" t="str">
        <f t="shared" si="364"/>
        <v>3.47812490556957-132.759781116778i</v>
      </c>
      <c r="E1306" t="str">
        <f t="shared" si="365"/>
        <v>162.469112540587+0.0894981668446077i</v>
      </c>
      <c r="F1306" t="str">
        <f t="shared" si="366"/>
        <v>2.42492491611952-1245.8635847432i</v>
      </c>
      <c r="G1306" t="str">
        <f t="shared" si="367"/>
        <v>0.999999996368796-0.0000602594734505658i</v>
      </c>
      <c r="H1306" t="str">
        <f t="shared" si="368"/>
        <v>1129.7028751092+17.3699911787174i</v>
      </c>
      <c r="I1306" t="str">
        <f t="shared" si="369"/>
        <v>68.7772331578045-3970.37227454996i</v>
      </c>
      <c r="K1306" t="str">
        <f t="shared" si="370"/>
        <v>0.0106197514257586-0.000235597656019164i</v>
      </c>
      <c r="L1306" t="str">
        <f t="shared" si="371"/>
        <v>0.0000444444444444444-0.478929321858539i</v>
      </c>
      <c r="M1306" t="e">
        <f t="shared" si="372"/>
        <v>#DIV/0!</v>
      </c>
      <c r="N1306">
        <f t="shared" si="373"/>
        <v>90.261399819588192</v>
      </c>
      <c r="O1306">
        <f t="shared" si="374"/>
        <v>47.204151834522612</v>
      </c>
      <c r="P1306" s="3">
        <f t="shared" si="375"/>
        <v>47.204151834522612</v>
      </c>
      <c r="Q1306" s="3">
        <f t="shared" si="376"/>
        <v>-89.738600180411808</v>
      </c>
      <c r="R1306">
        <f t="shared" si="377"/>
        <v>90.261399819588192</v>
      </c>
      <c r="S1306">
        <f t="shared" si="378"/>
        <v>0.11988241378247232</v>
      </c>
      <c r="T1306">
        <f t="shared" si="361"/>
        <v>47.204151834522612</v>
      </c>
    </row>
    <row r="1307" spans="1:20" x14ac:dyDescent="0.25">
      <c r="A1307">
        <f t="shared" si="362"/>
        <v>756.10574586654911</v>
      </c>
      <c r="B1307">
        <f t="shared" si="379"/>
        <v>120.33796695484571</v>
      </c>
      <c r="C1307" t="str">
        <f t="shared" si="363"/>
        <v>1.04565251123056-228.3264194518i</v>
      </c>
      <c r="D1307" t="str">
        <f t="shared" si="364"/>
        <v>3.47812490485053-132.257208089854i</v>
      </c>
      <c r="E1307" t="str">
        <f t="shared" si="365"/>
        <v>162.46910931259+0.0898384187313376i</v>
      </c>
      <c r="F1307" t="str">
        <f t="shared" si="366"/>
        <v>2.42492491605249-1241.14722639555i</v>
      </c>
      <c r="G1307" t="str">
        <f t="shared" si="367"/>
        <v>0.999999996341146-0.0000604884594480055i</v>
      </c>
      <c r="H1307" t="str">
        <f t="shared" si="368"/>
        <v>1129.70509212367+17.4360019230566i</v>
      </c>
      <c r="I1307" t="str">
        <f t="shared" si="369"/>
        <v>68.7772651071521-3955.3488396798i</v>
      </c>
      <c r="K1307" t="str">
        <f t="shared" si="370"/>
        <v>0.0106197114807805-0.000236492033848185i</v>
      </c>
      <c r="L1307" t="str">
        <f t="shared" si="371"/>
        <v>0.0000444444444444444-0.477116279994562i</v>
      </c>
      <c r="M1307" t="e">
        <f t="shared" si="372"/>
        <v>#DIV/0!</v>
      </c>
      <c r="N1307">
        <f t="shared" si="373"/>
        <v>90.262392135947024</v>
      </c>
      <c r="O1307">
        <f t="shared" si="374"/>
        <v>47.171214408726428</v>
      </c>
      <c r="P1307" s="3">
        <f t="shared" si="375"/>
        <v>47.171214408726428</v>
      </c>
      <c r="Q1307" s="3">
        <f t="shared" si="376"/>
        <v>-89.737607864052976</v>
      </c>
      <c r="R1307">
        <f t="shared" si="377"/>
        <v>90.262392135947024</v>
      </c>
      <c r="S1307">
        <f t="shared" si="378"/>
        <v>0.12033796695484571</v>
      </c>
      <c r="T1307">
        <f t="shared" si="361"/>
        <v>47.171214408726428</v>
      </c>
    </row>
    <row r="1308" spans="1:20" x14ac:dyDescent="0.25">
      <c r="A1308">
        <f t="shared" si="362"/>
        <v>758.97894770084201</v>
      </c>
      <c r="B1308">
        <f t="shared" si="379"/>
        <v>120.79525122927413</v>
      </c>
      <c r="C1308" t="str">
        <f t="shared" si="363"/>
        <v>1.04564923263595-227.462214370714i</v>
      </c>
      <c r="D1308" t="str">
        <f t="shared" si="364"/>
        <v>3.47812490412602-131.75653762727i</v>
      </c>
      <c r="E1308" t="str">
        <f t="shared" si="365"/>
        <v>162.46910606007+0.0901799653917541i</v>
      </c>
      <c r="F1308" t="str">
        <f t="shared" si="366"/>
        <v>2.42492491598491-1236.44872236744i</v>
      </c>
      <c r="G1308" t="str">
        <f t="shared" si="367"/>
        <v>0.999999996313286-0.0000607183155922163i</v>
      </c>
      <c r="H1308" t="str">
        <f t="shared" si="368"/>
        <v>1129.70732602516+17.5022635628713i</v>
      </c>
      <c r="I1308" t="str">
        <f t="shared" si="369"/>
        <v>68.7772972997181-3940.38230385001i</v>
      </c>
      <c r="K1308" t="str">
        <f t="shared" si="370"/>
        <v>0.0106196712319489-0.000237389800097856i</v>
      </c>
      <c r="L1308" t="str">
        <f t="shared" si="371"/>
        <v>0.0000444444444444444-0.47531010160845i</v>
      </c>
      <c r="M1308" t="e">
        <f t="shared" si="372"/>
        <v>#DIV/0!</v>
      </c>
      <c r="N1308">
        <f t="shared" si="373"/>
        <v>90.263388211640176</v>
      </c>
      <c r="O1308">
        <f t="shared" si="374"/>
        <v>47.138277031613995</v>
      </c>
      <c r="P1308" s="3">
        <f t="shared" si="375"/>
        <v>47.138277031613995</v>
      </c>
      <c r="Q1308" s="3">
        <f t="shared" si="376"/>
        <v>-89.736611788359824</v>
      </c>
      <c r="R1308">
        <f t="shared" si="377"/>
        <v>90.263388211640176</v>
      </c>
      <c r="S1308">
        <f t="shared" si="378"/>
        <v>0.12079525122927413</v>
      </c>
      <c r="T1308">
        <f t="shared" si="361"/>
        <v>47.138277031613995</v>
      </c>
    </row>
    <row r="1309" spans="1:20" x14ac:dyDescent="0.25">
      <c r="A1309">
        <f t="shared" si="362"/>
        <v>761.86306770210524</v>
      </c>
      <c r="B1309">
        <f t="shared" si="379"/>
        <v>121.25427318394537</v>
      </c>
      <c r="C1309" t="str">
        <f t="shared" si="363"/>
        <v>1.04564592910241-226.601281408816i</v>
      </c>
      <c r="D1309" t="str">
        <f t="shared" si="364"/>
        <v>3.478124903396-131.257762526714i</v>
      </c>
      <c r="E1309" t="str">
        <f t="shared" si="365"/>
        <v>162.469102782842+0.0905228117667601i</v>
      </c>
      <c r="F1309" t="str">
        <f t="shared" si="366"/>
        <v>2.42492491591684-1231.76800506931i</v>
      </c>
      <c r="G1309" t="str">
        <f t="shared" si="367"/>
        <v>0.999999996285214-0.0000609490451897557i</v>
      </c>
      <c r="H1309" t="str">
        <f t="shared" si="368"/>
        <v>1129.70957694234+17.5687770521889i</v>
      </c>
      <c r="I1309" t="str">
        <f t="shared" si="369"/>
        <v>68.777329737353-3925.47245176214i</v>
      </c>
      <c r="K1309" t="str">
        <f t="shared" si="370"/>
        <v>0.0106196306769548-0.00023829096752741i</v>
      </c>
      <c r="L1309" t="str">
        <f t="shared" si="371"/>
        <v>0.0000444444444444444-0.47351076071772i</v>
      </c>
      <c r="M1309" t="e">
        <f t="shared" si="372"/>
        <v>#DIV/0!</v>
      </c>
      <c r="N1309">
        <f t="shared" si="373"/>
        <v>90.264388060822029</v>
      </c>
      <c r="O1309">
        <f t="shared" si="374"/>
        <v>47.105339703555288</v>
      </c>
      <c r="P1309" s="3">
        <f t="shared" si="375"/>
        <v>47.105339703555288</v>
      </c>
      <c r="Q1309" s="3">
        <f t="shared" si="376"/>
        <v>-89.735611939177971</v>
      </c>
      <c r="R1309">
        <f t="shared" si="377"/>
        <v>90.264388060822029</v>
      </c>
      <c r="S1309">
        <f t="shared" si="378"/>
        <v>0.12125427318394537</v>
      </c>
      <c r="T1309">
        <f t="shared" si="361"/>
        <v>47.105339703555288</v>
      </c>
    </row>
    <row r="1310" spans="1:20" x14ac:dyDescent="0.25">
      <c r="A1310">
        <f t="shared" si="362"/>
        <v>764.75814735937331</v>
      </c>
      <c r="B1310">
        <f t="shared" si="379"/>
        <v>121.71503942204437</v>
      </c>
      <c r="C1310" t="str">
        <f t="shared" si="363"/>
        <v>1.04564260044061-225.743608181284i</v>
      </c>
      <c r="D1310" t="str">
        <f t="shared" si="364"/>
        <v>3.47812490266041-130.760875613138i</v>
      </c>
      <c r="E1310" t="str">
        <f t="shared" si="365"/>
        <v>162.469099480717+0.0908669628162828i</v>
      </c>
      <c r="F1310" t="str">
        <f t="shared" si="366"/>
        <v>2.42492491584825-1227.10500716746i</v>
      </c>
      <c r="G1310" t="str">
        <f t="shared" si="367"/>
        <v>0.999999996256928-0.0000611806515597463i</v>
      </c>
      <c r="H1310" t="str">
        <f t="shared" si="368"/>
        <v>1129.71184500483+17.6355433486684i</v>
      </c>
      <c r="I1310" t="str">
        <f t="shared" si="369"/>
        <v>68.7773624219173-3910.61906893306i</v>
      </c>
      <c r="K1310" t="str">
        <f t="shared" si="370"/>
        <v>0.0106195898134719-0.000239195548943231i</v>
      </c>
      <c r="L1310" t="str">
        <f t="shared" si="371"/>
        <v>0.0000444444444444444-0.471718231438257i</v>
      </c>
      <c r="M1310" t="e">
        <f t="shared" si="372"/>
        <v>#DIV/0!</v>
      </c>
      <c r="N1310">
        <f t="shared" si="373"/>
        <v>90.265391697699343</v>
      </c>
      <c r="O1310">
        <f t="shared" si="374"/>
        <v>47.072402424922984</v>
      </c>
      <c r="P1310" s="3">
        <f t="shared" si="375"/>
        <v>47.072402424922984</v>
      </c>
      <c r="Q1310" s="3">
        <f t="shared" si="376"/>
        <v>-89.734608302300657</v>
      </c>
      <c r="R1310">
        <f t="shared" si="377"/>
        <v>90.265391697699343</v>
      </c>
      <c r="S1310">
        <f t="shared" si="378"/>
        <v>0.12171503942204437</v>
      </c>
      <c r="T1310">
        <f t="shared" si="361"/>
        <v>47.072402424922984</v>
      </c>
    </row>
    <row r="1311" spans="1:20" x14ac:dyDescent="0.25">
      <c r="A1311">
        <f t="shared" si="362"/>
        <v>767.66422831933892</v>
      </c>
      <c r="B1311">
        <f t="shared" si="379"/>
        <v>122.17755657184814</v>
      </c>
      <c r="C1311" t="str">
        <f t="shared" si="363"/>
        <v>1.04563924645939-224.889182350185i</v>
      </c>
      <c r="D1311" t="str">
        <f t="shared" si="364"/>
        <v>3.47812490191923-130.265869738657i</v>
      </c>
      <c r="E1311" t="str">
        <f t="shared" si="365"/>
        <v>162.469096153509+0.091212423519281i</v>
      </c>
      <c r="F1311" t="str">
        <f t="shared" si="366"/>
        <v>2.42492491577915-1222.45966158311i</v>
      </c>
      <c r="G1311" t="str">
        <f t="shared" si="367"/>
        <v>0.999999996228427-0.0000614131380339229i</v>
      </c>
      <c r="H1311" t="str">
        <f t="shared" si="368"/>
        <v>1129.71413034332+17.7025634136176i</v>
      </c>
      <c r="I1311" t="str">
        <f t="shared" si="369"/>
        <v>68.7773953552963-3895.82194169229i</v>
      </c>
      <c r="K1311" t="str">
        <f t="shared" si="370"/>
        <v>0.0106195486391557-0.000240103557199022i</v>
      </c>
      <c r="L1311" t="str">
        <f t="shared" si="371"/>
        <v>0.0000444444444444444-0.469932487983917i</v>
      </c>
      <c r="M1311" t="e">
        <f t="shared" si="372"/>
        <v>#DIV/0!</v>
      </c>
      <c r="N1311">
        <f t="shared" si="373"/>
        <v>90.26639913653122</v>
      </c>
      <c r="O1311">
        <f t="shared" si="374"/>
        <v>47.039465196092408</v>
      </c>
      <c r="P1311" s="3">
        <f t="shared" si="375"/>
        <v>47.039465196092408</v>
      </c>
      <c r="Q1311" s="3">
        <f t="shared" si="376"/>
        <v>-89.73360086346878</v>
      </c>
      <c r="R1311">
        <f t="shared" si="377"/>
        <v>90.26639913653122</v>
      </c>
      <c r="S1311">
        <f t="shared" si="378"/>
        <v>0.12217755657184814</v>
      </c>
      <c r="T1311">
        <f t="shared" si="361"/>
        <v>47.039465196092408</v>
      </c>
    </row>
    <row r="1312" spans="1:20" x14ac:dyDescent="0.25">
      <c r="A1312">
        <f t="shared" si="362"/>
        <v>770.58135238695252</v>
      </c>
      <c r="B1312">
        <f t="shared" si="379"/>
        <v>122.64183128682117</v>
      </c>
      <c r="C1312" t="str">
        <f t="shared" si="363"/>
        <v>1.04563586696643-224.037991624308i</v>
      </c>
      <c r="D1312" t="str">
        <f t="shared" si="364"/>
        <v>3.47812490117238-129.772737782446i</v>
      </c>
      <c r="E1312" t="str">
        <f t="shared" si="365"/>
        <v>162.469092801027+0.0915591988739592i</v>
      </c>
      <c r="F1312" t="str">
        <f t="shared" si="366"/>
        <v>2.4249249157095-1217.83190149141i</v>
      </c>
      <c r="G1312" t="str">
        <f t="shared" si="367"/>
        <v>0.999999996199708-0.0000616465079566815i</v>
      </c>
      <c r="H1312" t="str">
        <f t="shared" si="368"/>
        <v>1129.71643308941+17.7698382120024i</v>
      </c>
      <c r="I1312" t="str">
        <f t="shared" si="369"/>
        <v>68.7774285393808-3881.08085717829i</v>
      </c>
      <c r="K1312" t="str">
        <f t="shared" si="370"/>
        <v>0.0106195071516445-0.000241015005195964i</v>
      </c>
      <c r="L1312" t="str">
        <f t="shared" si="371"/>
        <v>0.0000444444444444444-0.468153504666186i</v>
      </c>
      <c r="M1312" t="e">
        <f t="shared" si="372"/>
        <v>#DIV/0!</v>
      </c>
      <c r="N1312">
        <f t="shared" si="373"/>
        <v>90.267410391629539</v>
      </c>
      <c r="O1312">
        <f t="shared" si="374"/>
        <v>47.006528017442065</v>
      </c>
      <c r="P1312" s="3">
        <f t="shared" si="375"/>
        <v>47.006528017442065</v>
      </c>
      <c r="Q1312" s="3">
        <f t="shared" si="376"/>
        <v>-89.732589608370461</v>
      </c>
      <c r="R1312">
        <f t="shared" si="377"/>
        <v>90.267410391629539</v>
      </c>
      <c r="S1312">
        <f t="shared" si="378"/>
        <v>0.12264183128682117</v>
      </c>
      <c r="T1312">
        <f t="shared" si="361"/>
        <v>47.006528017442065</v>
      </c>
    </row>
    <row r="1313" spans="1:20" x14ac:dyDescent="0.25">
      <c r="A1313">
        <f t="shared" si="362"/>
        <v>773.50956152602294</v>
      </c>
      <c r="B1313">
        <f t="shared" si="379"/>
        <v>123.1078702457111</v>
      </c>
      <c r="C1313" t="str">
        <f t="shared" si="363"/>
        <v>1.045632461768-223.190023758969i</v>
      </c>
      <c r="D1313" t="str">
        <f t="shared" si="364"/>
        <v>3.47812490041987-129.281472650635i</v>
      </c>
      <c r="E1313" t="str">
        <f t="shared" si="365"/>
        <v>162.469089423078+0.0919072938977028i</v>
      </c>
      <c r="F1313" t="str">
        <f t="shared" si="366"/>
        <v>2.42492491563934-1213.22166032046i</v>
      </c>
      <c r="G1313" t="str">
        <f t="shared" si="367"/>
        <v>0.999999996170771-0.0000618807646851262i</v>
      </c>
      <c r="H1313" t="str">
        <f t="shared" si="368"/>
        <v>1129.71875337575+17.8373687124636i</v>
      </c>
      <c r="I1313" t="str">
        <f t="shared" si="369"/>
        <v>68.7774619760779-3866.39560333584i</v>
      </c>
      <c r="K1313" t="str">
        <f t="shared" si="370"/>
        <v>0.0106194653485584-0.000241929905882882i</v>
      </c>
      <c r="L1313" t="str">
        <f t="shared" si="371"/>
        <v>0.0000444444444444444-0.466381255893788i</v>
      </c>
      <c r="M1313" t="e">
        <f t="shared" si="372"/>
        <v>#DIV/0!</v>
      </c>
      <c r="N1313">
        <f t="shared" si="373"/>
        <v>90.268425477359003</v>
      </c>
      <c r="O1313">
        <f t="shared" si="374"/>
        <v>46.97359088935287</v>
      </c>
      <c r="P1313" s="3">
        <f t="shared" si="375"/>
        <v>46.97359088935287</v>
      </c>
      <c r="Q1313" s="3">
        <f t="shared" si="376"/>
        <v>-89.731574522640997</v>
      </c>
      <c r="R1313">
        <f t="shared" si="377"/>
        <v>90.268425477359003</v>
      </c>
      <c r="S1313">
        <f t="shared" si="378"/>
        <v>0.1231078702457111</v>
      </c>
      <c r="T1313">
        <f t="shared" si="361"/>
        <v>46.97359088935287</v>
      </c>
    </row>
    <row r="1314" spans="1:20" x14ac:dyDescent="0.25">
      <c r="A1314">
        <f t="shared" si="362"/>
        <v>776.44889785982184</v>
      </c>
      <c r="B1314">
        <f t="shared" si="379"/>
        <v>123.57568015264481</v>
      </c>
      <c r="C1314" t="str">
        <f t="shared" si="363"/>
        <v>1.04562903066868-222.345266555861i</v>
      </c>
      <c r="D1314" t="str">
        <f t="shared" si="364"/>
        <v>3.47812489966163-128.792067276212i</v>
      </c>
      <c r="E1314" t="str">
        <f t="shared" si="365"/>
        <v>162.469086019472+0.0922567136272466i</v>
      </c>
      <c r="F1314" t="str">
        <f t="shared" si="366"/>
        <v>2.42492491556863-1208.6288717504i</v>
      </c>
      <c r="G1314" t="str">
        <f t="shared" si="367"/>
        <v>0.999999996141614-0.0000621159115891185i</v>
      </c>
      <c r="H1314" t="str">
        <f t="shared" si="368"/>
        <v>1129.72109133599+17.9051558873307i</v>
      </c>
      <c r="I1314" t="str">
        <f t="shared" si="369"/>
        <v>68.7774956673114-3851.76596891286i</v>
      </c>
      <c r="K1314" t="str">
        <f t="shared" si="370"/>
        <v>0.0106194232274995-0.000242848272256412i</v>
      </c>
      <c r="L1314" t="str">
        <f t="shared" si="371"/>
        <v>0.0000444444444444444-0.464615716172333i</v>
      </c>
      <c r="M1314" t="e">
        <f t="shared" si="372"/>
        <v>#DIV/0!</v>
      </c>
      <c r="N1314">
        <f t="shared" si="373"/>
        <v>90.269444408137247</v>
      </c>
      <c r="O1314">
        <f t="shared" si="374"/>
        <v>46.940653812209227</v>
      </c>
      <c r="P1314" s="3">
        <f t="shared" si="375"/>
        <v>46.940653812209227</v>
      </c>
      <c r="Q1314" s="3">
        <f t="shared" si="376"/>
        <v>-89.730555591862753</v>
      </c>
      <c r="R1314">
        <f t="shared" si="377"/>
        <v>90.269444408137247</v>
      </c>
      <c r="S1314">
        <f t="shared" si="378"/>
        <v>0.12357568015264481</v>
      </c>
      <c r="T1314">
        <f t="shared" si="361"/>
        <v>46.940653812209227</v>
      </c>
    </row>
    <row r="1315" spans="1:20" x14ac:dyDescent="0.25">
      <c r="A1315">
        <f t="shared" si="362"/>
        <v>779.39940367168924</v>
      </c>
      <c r="B1315">
        <f t="shared" si="379"/>
        <v>124.04526773722486</v>
      </c>
      <c r="C1315" t="str">
        <f t="shared" si="363"/>
        <v>1.04562557347168-221.503707862845i</v>
      </c>
      <c r="D1315" t="str">
        <f t="shared" si="364"/>
        <v>3.47812489889761-128.304514618915i</v>
      </c>
      <c r="E1315" t="str">
        <f t="shared" si="365"/>
        <v>162.469082590012+0.0926074631186824i</v>
      </c>
      <c r="F1315" t="str">
        <f t="shared" si="366"/>
        <v>2.42492491549738-1204.05346971243i</v>
      </c>
      <c r="G1315" t="str">
        <f t="shared" si="367"/>
        <v>0.999999996112234-0.0000623519520513253i</v>
      </c>
      <c r="H1315" t="str">
        <f t="shared" si="368"/>
        <v>1129.72344710483+17.9732007126353i</v>
      </c>
      <c r="I1315" t="str">
        <f t="shared" si="369"/>
        <v>68.7775296150186-3837.19174345751i</v>
      </c>
      <c r="K1315" t="str">
        <f t="shared" si="370"/>
        <v>0.0106193807860516-0.000243770117361162i</v>
      </c>
      <c r="L1315" t="str">
        <f t="shared" si="371"/>
        <v>0.0000444444444444444-0.46285686010394i</v>
      </c>
      <c r="M1315" t="e">
        <f t="shared" si="372"/>
        <v>#DIV/0!</v>
      </c>
      <c r="N1315">
        <f t="shared" si="373"/>
        <v>90.270467198435185</v>
      </c>
      <c r="O1315">
        <f t="shared" si="374"/>
        <v>46.907716786397735</v>
      </c>
      <c r="P1315" s="3">
        <f t="shared" si="375"/>
        <v>46.907716786397735</v>
      </c>
      <c r="Q1315" s="3">
        <f t="shared" si="376"/>
        <v>-89.729532801564815</v>
      </c>
      <c r="R1315">
        <f t="shared" si="377"/>
        <v>90.270467198435185</v>
      </c>
      <c r="S1315">
        <f t="shared" si="378"/>
        <v>0.12404526773722487</v>
      </c>
      <c r="T1315">
        <f t="shared" si="361"/>
        <v>46.907716786397735</v>
      </c>
    </row>
    <row r="1316" spans="1:20" x14ac:dyDescent="0.25">
      <c r="A1316">
        <f t="shared" si="362"/>
        <v>782.36112140564171</v>
      </c>
      <c r="B1316">
        <f t="shared" si="379"/>
        <v>124.51663975462633</v>
      </c>
      <c r="C1316" t="str">
        <f t="shared" si="363"/>
        <v>1.04562208997874-220.665335573809i</v>
      </c>
      <c r="D1316" t="str">
        <f t="shared" si="364"/>
        <v>3.47812489812777-127.818807665136i</v>
      </c>
      <c r="E1316" t="str">
        <f t="shared" si="365"/>
        <v>162.469079134503+0.092959547447582i</v>
      </c>
      <c r="F1316" t="str">
        <f t="shared" si="366"/>
        <v>2.42492491542559-1199.49538838785i</v>
      </c>
      <c r="G1316" t="str">
        <f t="shared" si="367"/>
        <v>0.999999996082631-0.0000625888894672675i</v>
      </c>
      <c r="H1316" t="str">
        <f t="shared" si="368"/>
        <v>1129.72582081793+18.0415041681252i</v>
      </c>
      <c r="I1316" t="str">
        <f t="shared" si="369"/>
        <v>68.7775638211498-3822.67271731475i</v>
      </c>
      <c r="K1316" t="str">
        <f t="shared" si="370"/>
        <v>0.0106193380217805-0.000244695454289889i</v>
      </c>
      <c r="L1316" t="str">
        <f t="shared" si="371"/>
        <v>0.0000444444444444444-0.461104662386869i</v>
      </c>
      <c r="M1316" t="e">
        <f t="shared" si="372"/>
        <v>#DIV/0!</v>
      </c>
      <c r="N1316">
        <f t="shared" si="373"/>
        <v>90.27149386277712</v>
      </c>
      <c r="O1316">
        <f t="shared" si="374"/>
        <v>46.874779812308532</v>
      </c>
      <c r="P1316" s="3">
        <f t="shared" si="375"/>
        <v>46.874779812308532</v>
      </c>
      <c r="Q1316" s="3">
        <f t="shared" si="376"/>
        <v>-89.72850613722288</v>
      </c>
      <c r="R1316">
        <f t="shared" si="377"/>
        <v>90.27149386277712</v>
      </c>
      <c r="S1316">
        <f t="shared" si="378"/>
        <v>0.12451663975462633</v>
      </c>
      <c r="T1316">
        <f t="shared" si="361"/>
        <v>46.874779812308532</v>
      </c>
    </row>
    <row r="1317" spans="1:20" x14ac:dyDescent="0.25">
      <c r="A1317">
        <f t="shared" si="362"/>
        <v>785.33409366698322</v>
      </c>
      <c r="B1317">
        <f t="shared" si="379"/>
        <v>124.98980298569391</v>
      </c>
      <c r="C1317" t="str">
        <f t="shared" si="363"/>
        <v>1.04561857998998-219.83013762847i</v>
      </c>
      <c r="D1317" t="str">
        <f t="shared" si="364"/>
        <v>3.47812489735207-127.334939427817i</v>
      </c>
      <c r="E1317" t="str">
        <f t="shared" si="365"/>
        <v>162.469075652748+0.0933129717090613i</v>
      </c>
      <c r="F1317" t="str">
        <f t="shared" si="366"/>
        <v>2.42492491535326-1194.95456220713i</v>
      </c>
      <c r="G1317" t="str">
        <f t="shared" si="367"/>
        <v>0.999999996052802-0.0000628267272453692i</v>
      </c>
      <c r="H1317" t="str">
        <f t="shared" si="368"/>
        <v>1129.72821261205+18.1100672372801i</v>
      </c>
      <c r="I1317" t="str">
        <f t="shared" si="369"/>
        <v>68.7775982876744-3808.20868162383i</v>
      </c>
      <c r="K1317" t="str">
        <f t="shared" si="370"/>
        <v>0.0106192949322332-0.000245624296183655i</v>
      </c>
      <c r="L1317" t="str">
        <f t="shared" si="371"/>
        <v>0.0000444444444444444-0.459359097815171i</v>
      </c>
      <c r="M1317" t="e">
        <f t="shared" si="372"/>
        <v>#DIV/0!</v>
      </c>
      <c r="N1317">
        <f t="shared" si="373"/>
        <v>90.272524415740861</v>
      </c>
      <c r="O1317">
        <f t="shared" si="374"/>
        <v>46.841842890334391</v>
      </c>
      <c r="P1317" s="3">
        <f t="shared" si="375"/>
        <v>46.841842890334391</v>
      </c>
      <c r="Q1317" s="3">
        <f t="shared" si="376"/>
        <v>-89.727475584259139</v>
      </c>
      <c r="R1317">
        <f t="shared" si="377"/>
        <v>90.272524415740861</v>
      </c>
      <c r="S1317">
        <f t="shared" si="378"/>
        <v>0.12498980298569391</v>
      </c>
      <c r="T1317">
        <f t="shared" si="361"/>
        <v>46.841842890334391</v>
      </c>
    </row>
    <row r="1318" spans="1:20" x14ac:dyDescent="0.25">
      <c r="A1318">
        <f t="shared" si="362"/>
        <v>788.31836322291781</v>
      </c>
      <c r="B1318">
        <f t="shared" si="379"/>
        <v>125.46476423703956</v>
      </c>
      <c r="C1318" t="str">
        <f t="shared" si="363"/>
        <v>1.04561504330421-218.998102012209i</v>
      </c>
      <c r="D1318" t="str">
        <f t="shared" si="364"/>
        <v>3.47812489657046-126.852902946351i</v>
      </c>
      <c r="E1318" t="str">
        <f t="shared" si="365"/>
        <v>162.469072144547+0.0936677410178931i</v>
      </c>
      <c r="F1318" t="str">
        <f t="shared" si="366"/>
        <v>2.42492491528038-1190.43092584896i</v>
      </c>
      <c r="G1318" t="str">
        <f t="shared" si="367"/>
        <v>0.999999996022747-0.000063065468807006i</v>
      </c>
      <c r="H1318" t="str">
        <f t="shared" si="368"/>
        <v>1129.73062262496+18.1788909073234i</v>
      </c>
      <c r="I1318" t="str">
        <f t="shared" si="369"/>
        <v>68.777633016572-3793.79942831499i</v>
      </c>
      <c r="K1318" t="str">
        <f t="shared" si="370"/>
        <v>0.0106192515149383-0.000246556656231996i</v>
      </c>
      <c r="L1318" t="str">
        <f t="shared" si="371"/>
        <v>0.0000444444444444444-0.457620141278313i</v>
      </c>
      <c r="M1318" t="e">
        <f t="shared" si="372"/>
        <v>#DIV/0!</v>
      </c>
      <c r="N1318">
        <f t="shared" si="373"/>
        <v>90.273558871958087</v>
      </c>
      <c r="O1318">
        <f t="shared" si="374"/>
        <v>46.808906020871049</v>
      </c>
      <c r="P1318" s="3">
        <f t="shared" si="375"/>
        <v>46.808906020871049</v>
      </c>
      <c r="Q1318" s="3">
        <f t="shared" si="376"/>
        <v>-89.726441128041913</v>
      </c>
      <c r="R1318">
        <f t="shared" si="377"/>
        <v>90.273558871958087</v>
      </c>
      <c r="S1318">
        <f t="shared" si="378"/>
        <v>0.12546476423703956</v>
      </c>
      <c r="T1318">
        <f t="shared" si="361"/>
        <v>46.808906020871049</v>
      </c>
    </row>
    <row r="1319" spans="1:20" x14ac:dyDescent="0.25">
      <c r="A1319">
        <f t="shared" si="362"/>
        <v>791.31397300316485</v>
      </c>
      <c r="B1319">
        <f t="shared" si="379"/>
        <v>125.94153034114031</v>
      </c>
      <c r="C1319" t="str">
        <f t="shared" si="363"/>
        <v>1.04561147971857-218.169216755905i</v>
      </c>
      <c r="D1319" t="str">
        <f t="shared" si="364"/>
        <v>3.47812489578291-126.372691286482i</v>
      </c>
      <c r="E1319" t="str">
        <f t="shared" si="365"/>
        <v>162.469068609701+0.0940238605084956i</v>
      </c>
      <c r="F1319" t="str">
        <f t="shared" si="366"/>
        <v>2.42492491520694-1185.92441423932i</v>
      </c>
      <c r="G1319" t="str">
        <f t="shared" si="367"/>
        <v>0.999999995992462-0.0000633051175865555i</v>
      </c>
      <c r="H1319" t="str">
        <f t="shared" si="368"/>
        <v>1129.73305099549+18.2479761692385i</v>
      </c>
      <c r="I1319" t="str">
        <f t="shared" si="369"/>
        <v>68.7776680098398-3779.44475010654i</v>
      </c>
      <c r="K1319" t="str">
        <f t="shared" si="370"/>
        <v>0.0106192077674056-0.000247492547673092i</v>
      </c>
      <c r="L1319" t="str">
        <f t="shared" si="371"/>
        <v>0.0000444444444444444-0.455887767760823i</v>
      </c>
      <c r="M1319" t="e">
        <f t="shared" si="372"/>
        <v>#DIV/0!</v>
      </c>
      <c r="N1319">
        <f t="shared" si="373"/>
        <v>90.274597246114297</v>
      </c>
      <c r="O1319">
        <f t="shared" si="374"/>
        <v>46.775969204317548</v>
      </c>
      <c r="P1319" s="3">
        <f t="shared" si="375"/>
        <v>46.775969204317548</v>
      </c>
      <c r="Q1319" s="3">
        <f t="shared" si="376"/>
        <v>-89.725402753885703</v>
      </c>
      <c r="R1319">
        <f t="shared" si="377"/>
        <v>90.274597246114297</v>
      </c>
      <c r="S1319">
        <f t="shared" si="378"/>
        <v>0.12594153034114031</v>
      </c>
      <c r="T1319">
        <f t="shared" si="361"/>
        <v>46.775969204317548</v>
      </c>
    </row>
    <row r="1320" spans="1:20" x14ac:dyDescent="0.25">
      <c r="A1320">
        <f t="shared" si="362"/>
        <v>794.32096610057681</v>
      </c>
      <c r="B1320">
        <f t="shared" si="379"/>
        <v>126.42010815643664</v>
      </c>
      <c r="C1320" t="str">
        <f t="shared" si="363"/>
        <v>1.04560788902867-217.343469935746i</v>
      </c>
      <c r="D1320" t="str">
        <f t="shared" si="364"/>
        <v>3.47812489498935-125.894297540203i</v>
      </c>
      <c r="E1320" t="str">
        <f t="shared" si="365"/>
        <v>162.469065048007+0.0943813353350639i</v>
      </c>
      <c r="F1320" t="str">
        <f t="shared" si="366"/>
        <v>2.42492491513295-1181.43496255053i</v>
      </c>
      <c r="G1320" t="str">
        <f t="shared" si="367"/>
        <v>0.999999995961947-0.0000635456770314454i</v>
      </c>
      <c r="H1320" t="str">
        <f t="shared" si="368"/>
        <v>1129.7354978635+18.3173240177827i</v>
      </c>
      <c r="I1320" t="str">
        <f t="shared" si="369"/>
        <v>68.7777032694907-3765.14444050181i</v>
      </c>
      <c r="K1320" t="str">
        <f t="shared" si="370"/>
        <v>0.0106191636871261-0.000248431983793937i</v>
      </c>
      <c r="L1320" t="str">
        <f t="shared" si="371"/>
        <v>0.0000444444444444444-0.454161952341923i</v>
      </c>
      <c r="M1320" t="e">
        <f t="shared" si="372"/>
        <v>#DIV/0!</v>
      </c>
      <c r="N1320">
        <f t="shared" si="373"/>
        <v>90.275639552949229</v>
      </c>
      <c r="O1320">
        <f t="shared" si="374"/>
        <v>46.743032441075528</v>
      </c>
      <c r="P1320" s="3">
        <f t="shared" si="375"/>
        <v>46.743032441075528</v>
      </c>
      <c r="Q1320" s="3">
        <f t="shared" si="376"/>
        <v>-89.724360447050771</v>
      </c>
      <c r="R1320">
        <f t="shared" si="377"/>
        <v>90.275639552949229</v>
      </c>
      <c r="S1320">
        <f t="shared" si="378"/>
        <v>0.12642010815643664</v>
      </c>
      <c r="T1320">
        <f t="shared" si="361"/>
        <v>46.743032441075528</v>
      </c>
    </row>
    <row r="1321" spans="1:20" x14ac:dyDescent="0.25">
      <c r="A1321">
        <f t="shared" si="362"/>
        <v>797.33938577175911</v>
      </c>
      <c r="B1321">
        <f t="shared" si="379"/>
        <v>126.9005045674311</v>
      </c>
      <c r="C1321" t="str">
        <f t="shared" si="363"/>
        <v>1.04560427102856-216.520849673072i</v>
      </c>
      <c r="D1321" t="str">
        <f t="shared" si="364"/>
        <v>3.47812489418976-125.41771482566i</v>
      </c>
      <c r="E1321" t="str">
        <f t="shared" si="365"/>
        <v>162.469061459262+0.0947401706717016i</v>
      </c>
      <c r="F1321" t="str">
        <f t="shared" si="366"/>
        <v>2.42492491505839-1176.9625062003i</v>
      </c>
      <c r="G1321" t="str">
        <f t="shared" si="367"/>
        <v>0.999999995931199-0.0000637871506022035i</v>
      </c>
      <c r="H1321" t="str">
        <f t="shared" si="368"/>
        <v>1129.73796336999+18.3869354515013i</v>
      </c>
      <c r="I1321" t="str">
        <f t="shared" si="369"/>
        <v>68.7777387975511-3750.89829378638i</v>
      </c>
      <c r="K1321" t="str">
        <f t="shared" si="370"/>
        <v>0.0106191192715715-0.0002493749779305i</v>
      </c>
      <c r="L1321" t="str">
        <f t="shared" si="371"/>
        <v>0.0000444444444444444-0.452442670195181i</v>
      </c>
      <c r="M1321" t="e">
        <f t="shared" si="372"/>
        <v>#DIV/0!</v>
      </c>
      <c r="N1321">
        <f t="shared" si="373"/>
        <v>90.276685807256825</v>
      </c>
      <c r="O1321">
        <f t="shared" si="374"/>
        <v>46.710095731549885</v>
      </c>
      <c r="P1321" s="3">
        <f t="shared" si="375"/>
        <v>46.710095731549885</v>
      </c>
      <c r="Q1321" s="3">
        <f t="shared" si="376"/>
        <v>-89.723314192743175</v>
      </c>
      <c r="R1321">
        <f t="shared" si="377"/>
        <v>90.276685807256825</v>
      </c>
      <c r="S1321">
        <f t="shared" si="378"/>
        <v>0.1269005045674311</v>
      </c>
      <c r="T1321">
        <f t="shared" si="361"/>
        <v>46.710095731549885</v>
      </c>
    </row>
    <row r="1322" spans="1:20" x14ac:dyDescent="0.25">
      <c r="A1322">
        <f t="shared" si="362"/>
        <v>800.36927543769173</v>
      </c>
      <c r="B1322">
        <f t="shared" si="379"/>
        <v>127.38272648478734</v>
      </c>
      <c r="C1322" t="str">
        <f t="shared" si="363"/>
        <v>1.04560062551085-215.701344134204i</v>
      </c>
      <c r="D1322" t="str">
        <f t="shared" si="364"/>
        <v>3.47812489338406-124.94293628705i</v>
      </c>
      <c r="E1322" t="str">
        <f t="shared" si="365"/>
        <v>162.469057843262+0.0951003717123925i</v>
      </c>
      <c r="F1322" t="str">
        <f t="shared" si="366"/>
        <v>2.42492491498326-1172.50698085086i</v>
      </c>
      <c r="G1322" t="str">
        <f t="shared" si="367"/>
        <v>0.999999995900218-0.0000640295417725081i</v>
      </c>
      <c r="H1322" t="str">
        <f t="shared" si="368"/>
        <v>1129.74044765695+18.4568114727418i</v>
      </c>
      <c r="I1322" t="str">
        <f t="shared" si="369"/>
        <v>68.7777745960631-3736.70610502483i</v>
      </c>
      <c r="K1322" t="str">
        <f t="shared" si="370"/>
        <v>0.0106190745181948-0.000250321543467903i</v>
      </c>
      <c r="L1322" t="str">
        <f t="shared" si="371"/>
        <v>0.0000444444444444444-0.450729896588147i</v>
      </c>
      <c r="M1322" t="e">
        <f t="shared" si="372"/>
        <v>#DIV/0!</v>
      </c>
      <c r="N1322">
        <f t="shared" si="373"/>
        <v>90.277736023885637</v>
      </c>
      <c r="O1322">
        <f t="shared" si="374"/>
        <v>46.677159076148754</v>
      </c>
      <c r="P1322" s="3">
        <f t="shared" si="375"/>
        <v>46.677159076148754</v>
      </c>
      <c r="Q1322" s="3">
        <f t="shared" si="376"/>
        <v>-89.722263976114363</v>
      </c>
      <c r="R1322">
        <f t="shared" si="377"/>
        <v>90.277736023885637</v>
      </c>
      <c r="S1322">
        <f t="shared" si="378"/>
        <v>0.12738272648478735</v>
      </c>
      <c r="T1322">
        <f t="shared" si="361"/>
        <v>46.677159076148754</v>
      </c>
    </row>
    <row r="1323" spans="1:20" x14ac:dyDescent="0.25">
      <c r="A1323">
        <f t="shared" si="362"/>
        <v>803.41067868435493</v>
      </c>
      <c r="B1323">
        <f t="shared" si="379"/>
        <v>127.86678084542953</v>
      </c>
      <c r="C1323" t="str">
        <f t="shared" si="363"/>
        <v>1.04559695226642-214.884941530261i</v>
      </c>
      <c r="D1323" t="str">
        <f t="shared" si="364"/>
        <v>3.47812489257224-124.469955094525i</v>
      </c>
      <c r="E1323" t="str">
        <f t="shared" si="365"/>
        <v>162.469054199799+0.0954619436711467i</v>
      </c>
      <c r="F1323" t="str">
        <f t="shared" si="366"/>
        <v>2.42492491490756-1168.06832240798i</v>
      </c>
      <c r="G1323" t="str">
        <f t="shared" si="367"/>
        <v>0.999999995869-0.0000642728540292372i</v>
      </c>
      <c r="H1323" t="str">
        <f t="shared" si="368"/>
        <v>1129.7429508675+18.5269530876696i</v>
      </c>
      <c r="I1323" t="str">
        <f t="shared" si="369"/>
        <v>68.7778106670858-3722.56767005805i</v>
      </c>
      <c r="K1323" t="str">
        <f t="shared" si="370"/>
        <v>0.0106190294244293-0.000251271693840584i</v>
      </c>
      <c r="L1323" t="str">
        <f t="shared" si="371"/>
        <v>0.0000444444444444444-0.449023606881996i</v>
      </c>
      <c r="M1323" t="e">
        <f t="shared" si="372"/>
        <v>#DIV/0!</v>
      </c>
      <c r="N1323">
        <f t="shared" si="373"/>
        <v>90.278790217738859</v>
      </c>
      <c r="O1323">
        <f t="shared" si="374"/>
        <v>46.64422247528303</v>
      </c>
      <c r="P1323" s="3">
        <f t="shared" si="375"/>
        <v>46.64422247528303</v>
      </c>
      <c r="Q1323" s="3">
        <f t="shared" si="376"/>
        <v>-89.721209782261141</v>
      </c>
      <c r="R1323">
        <f t="shared" si="377"/>
        <v>90.278790217738859</v>
      </c>
      <c r="S1323">
        <f t="shared" si="378"/>
        <v>0.12786678084542952</v>
      </c>
      <c r="T1323">
        <f t="shared" si="361"/>
        <v>46.64422247528303</v>
      </c>
    </row>
    <row r="1324" spans="1:20" x14ac:dyDescent="0.25">
      <c r="A1324">
        <f t="shared" si="362"/>
        <v>806.46363926335562</v>
      </c>
      <c r="B1324">
        <f t="shared" si="379"/>
        <v>128.35267461264218</v>
      </c>
      <c r="C1324" t="str">
        <f t="shared" si="363"/>
        <v>1.04559325108473-214.071630117006i</v>
      </c>
      <c r="D1324" t="str">
        <f t="shared" si="364"/>
        <v>3.47812489175424-123.998764444092i</v>
      </c>
      <c r="E1324" t="str">
        <f t="shared" si="365"/>
        <v>162.469050528666+0.0958248917821115i</v>
      </c>
      <c r="F1324" t="str">
        <f t="shared" si="366"/>
        <v>2.42492491483128-1163.64646702007i</v>
      </c>
      <c r="G1324" t="str">
        <f t="shared" si="367"/>
        <v>0.999999995837545-0.000064517090872519i</v>
      </c>
      <c r="H1324" t="str">
        <f t="shared" si="368"/>
        <v>1129.74547314583+18.5973613062813i</v>
      </c>
      <c r="I1324" t="str">
        <f t="shared" si="369"/>
        <v>68.7778470126921-3708.48278550014i</v>
      </c>
      <c r="K1324" t="str">
        <f t="shared" si="370"/>
        <v>0.0106189839876891-0.000252225442532469i</v>
      </c>
      <c r="L1324" t="str">
        <f t="shared" si="371"/>
        <v>0.0000444444444444444-0.447323776531177i</v>
      </c>
      <c r="M1324" t="e">
        <f t="shared" si="372"/>
        <v>#DIV/0!</v>
      </c>
      <c r="N1324">
        <f t="shared" si="373"/>
        <v>90.279848403774537</v>
      </c>
      <c r="O1324">
        <f t="shared" si="374"/>
        <v>46.611285929367021</v>
      </c>
      <c r="P1324" s="3">
        <f t="shared" si="375"/>
        <v>46.611285929367021</v>
      </c>
      <c r="Q1324" s="3">
        <f t="shared" si="376"/>
        <v>-89.720151596225463</v>
      </c>
      <c r="R1324">
        <f t="shared" si="377"/>
        <v>90.279848403774537</v>
      </c>
      <c r="S1324">
        <f t="shared" si="378"/>
        <v>0.12835267461264219</v>
      </c>
      <c r="T1324">
        <f t="shared" ref="T1324:T1387" si="380">P1324</f>
        <v>46.611285929367021</v>
      </c>
    </row>
    <row r="1325" spans="1:20" x14ac:dyDescent="0.25">
      <c r="A1325">
        <f t="shared" ref="A1325:A1388" si="381">2*PI()*B1325</f>
        <v>809.52820109255629</v>
      </c>
      <c r="B1325">
        <f t="shared" si="379"/>
        <v>128.84041477617021</v>
      </c>
      <c r="C1325" t="str">
        <f t="shared" ref="C1325:C1388" si="382">IMPRODUCT(D1325,E1325,$C$40,,K1325,$C$41)</f>
        <v>1.04558952175336-213.261398194664i</v>
      </c>
      <c r="D1325" t="str">
        <f t="shared" ref="D1325:D1388" si="383">IMDIV(IMPRODUCT($C$37,$C$38,COMPLEX(1,A1325/$C$38)),IMSUM(-1*A1325*A1325/$C$39,COMPLEX(0,1*A1325)))</f>
        <v>3.47812489093002-123.529357557515i</v>
      </c>
      <c r="E1325" t="str">
        <f t="shared" ref="E1325:E1388" si="384">IMDIV(IMPRODUCT(IMSUM(F1325,G1325),$C$29,H1325),IMSUM(1,I1325))</f>
        <v>162.469046829655+0.0961892212994923i</v>
      </c>
      <c r="F1325" t="str">
        <f t="shared" ref="F1325:F1388" si="385">IMDIV(IMPRODUCT($C$14,$C$15,COMPLEX(1,A1325/$C$15)),IMSUM(-1*A1325*A1325/$C$16,COMPLEX(0,A1325)))</f>
        <v>2.42492491475443-1159.24135107725i</v>
      </c>
      <c r="G1325" t="str">
        <f t="shared" ref="G1325:G1388" si="386">IMDIV(1,COMPLEX(1,A1325*$C$9*$C$10))</f>
        <v>0.99999999580585-0.0000647622558157819i</v>
      </c>
      <c r="H1325" t="str">
        <f t="shared" ref="H1325:H1388" si="387">IMDIV($C$3,IMSUM(K1325,COMPLEX(0,$C$28*A1325)))</f>
        <v>1129.74801463727+18.668037142421i</v>
      </c>
      <c r="I1325" t="str">
        <f t="shared" ref="I1325:I1388" si="388">IMPRODUCT(F1325,$C$29,H1325,$C$31)</f>
        <v>68.777883634974-3694.45124873564i</v>
      </c>
      <c r="K1325" t="str">
        <f t="shared" ref="K1325:K1388" si="389">IF($C$26&lt;=0,IMDIV(1,IMSUM(IMDIV(1,L1325),1/$C$18)),IMDIV(1,IMSUM(IMDIV(1,L1325),1/$C$18,IMDIV(1,M1325))))</f>
        <v>0.0106189382053684-0.000253182803077143i</v>
      </c>
      <c r="L1325" t="str">
        <f t="shared" ref="L1325:L1388" si="390">IMSUM($C$21/$C$22,IMDIV(1,COMPLEX(0,$C$20*$C$22*A1325)))</f>
        <v>0.0000444444444444444-0.44563038108306i</v>
      </c>
      <c r="M1325" t="e">
        <f t="shared" ref="M1325:M1388" si="391">IMSUM($C$25/$C$26,IMDIV(1,COMPLEX(0,$C$24*$C$26*A1325)))</f>
        <v>#DIV/0!</v>
      </c>
      <c r="N1325">
        <f t="shared" ref="N1325:N1388" si="392">ABS(R1325)</f>
        <v>90.280910597005814</v>
      </c>
      <c r="O1325">
        <f t="shared" ref="O1325:O1388" si="393">ABS(P1325)</f>
        <v>46.578349438817966</v>
      </c>
      <c r="P1325" s="3">
        <f t="shared" ref="P1325:P1388" si="394">20*LOG10(IMABS(C1325))</f>
        <v>46.578349438817966</v>
      </c>
      <c r="Q1325" s="3">
        <f t="shared" ref="Q1325:Q1388" si="395">IMARGUMENT(C1325)*180/PI()</f>
        <v>-89.719089402994186</v>
      </c>
      <c r="R1325">
        <f t="shared" ref="R1325:R1388" si="396">IF(Q1325&lt;0,Q1325+180,Q1325-180)</f>
        <v>90.280910597005814</v>
      </c>
      <c r="S1325">
        <f t="shared" ref="S1325:S1388" si="397">B1325/1000</f>
        <v>0.1288404147761702</v>
      </c>
      <c r="T1325">
        <f t="shared" si="380"/>
        <v>46.578349438817966</v>
      </c>
    </row>
    <row r="1326" spans="1:20" x14ac:dyDescent="0.25">
      <c r="A1326">
        <f t="shared" si="381"/>
        <v>812.60440825670798</v>
      </c>
      <c r="B1326">
        <f t="shared" ref="B1326:B1389" si="398">B1325*(1+B$42)</f>
        <v>129.33000835231965</v>
      </c>
      <c r="C1326" t="str">
        <f t="shared" si="382"/>
        <v>1.04558576405865-212.454234107758i</v>
      </c>
      <c r="D1326" t="str">
        <f t="shared" si="383"/>
        <v>3.47812489009951-123.061727682218i</v>
      </c>
      <c r="E1326" t="str">
        <f t="shared" si="384"/>
        <v>162.46904310255+0.0965549374978768i</v>
      </c>
      <c r="F1326" t="str">
        <f t="shared" si="385"/>
        <v>2.42492491467698-1154.85291121045i</v>
      </c>
      <c r="G1326" t="str">
        <f t="shared" si="386"/>
        <v>0.999999995773914-0.0000650083523858057i</v>
      </c>
      <c r="H1326" t="str">
        <f t="shared" si="387"/>
        <v>1129.7505754882+18.7389816137922i</v>
      </c>
      <c r="I1326" t="str">
        <f t="shared" si="388"/>
        <v>68.7779205360336-3680.47285791637i</v>
      </c>
      <c r="K1326" t="str">
        <f t="shared" si="389"/>
        <v>0.010618892074842-0.000254143789058015i</v>
      </c>
      <c r="L1326" t="str">
        <f t="shared" si="390"/>
        <v>0.0000444444444444444-0.443943396177587i</v>
      </c>
      <c r="M1326" t="e">
        <f t="shared" si="391"/>
        <v>#DIV/0!</v>
      </c>
      <c r="N1326">
        <f t="shared" si="392"/>
        <v>90.281976812501114</v>
      </c>
      <c r="O1326">
        <f t="shared" si="393"/>
        <v>46.545413004056186</v>
      </c>
      <c r="P1326" s="3">
        <f t="shared" si="394"/>
        <v>46.545413004056186</v>
      </c>
      <c r="Q1326" s="3">
        <f t="shared" si="395"/>
        <v>-89.718023187498886</v>
      </c>
      <c r="R1326">
        <f t="shared" si="396"/>
        <v>90.281976812501114</v>
      </c>
      <c r="S1326">
        <f t="shared" si="397"/>
        <v>0.12933000835231964</v>
      </c>
      <c r="T1326">
        <f t="shared" si="380"/>
        <v>46.545413004056186</v>
      </c>
    </row>
    <row r="1327" spans="1:20" x14ac:dyDescent="0.25">
      <c r="A1327">
        <f t="shared" si="381"/>
        <v>815.69230500808351</v>
      </c>
      <c r="B1327">
        <f t="shared" si="398"/>
        <v>129.82146238405846</v>
      </c>
      <c r="C1327" t="str">
        <f t="shared" si="382"/>
        <v>1.04558197778495-211.65012624495i</v>
      </c>
      <c r="D1327" t="str">
        <f t="shared" si="383"/>
        <v>3.47812488926267-122.595868091189i</v>
      </c>
      <c r="E1327" t="str">
        <f t="shared" si="384"/>
        <v>162.469039347142+0.0969220456720867i</v>
      </c>
      <c r="F1327" t="str">
        <f t="shared" si="385"/>
        <v>2.42492491459894-1150.48108429048i</v>
      </c>
      <c r="G1327" t="str">
        <f t="shared" si="386"/>
        <v>0.999999995741735-0.000065255384122772i</v>
      </c>
      <c r="H1327" t="str">
        <f t="shared" si="387"/>
        <v>1129.75315584617+18.8101957419762i</v>
      </c>
      <c r="I1327" t="str">
        <f t="shared" si="388"/>
        <v>68.777957717995-3666.5474119588i</v>
      </c>
      <c r="K1327" t="str">
        <f t="shared" si="389"/>
        <v>0.0106188455934645-0.000255108414108501i</v>
      </c>
      <c r="L1327" t="str">
        <f t="shared" si="390"/>
        <v>0.0000444444444444444-0.442262797546908i</v>
      </c>
      <c r="M1327" t="e">
        <f t="shared" si="391"/>
        <v>#DIV/0!</v>
      </c>
      <c r="N1327">
        <f t="shared" si="392"/>
        <v>90.283047065384238</v>
      </c>
      <c r="O1327">
        <f t="shared" si="393"/>
        <v>46.512476625505485</v>
      </c>
      <c r="P1327" s="3">
        <f t="shared" si="394"/>
        <v>46.512476625505485</v>
      </c>
      <c r="Q1327" s="3">
        <f t="shared" si="395"/>
        <v>-89.716952934615762</v>
      </c>
      <c r="R1327">
        <f t="shared" si="396"/>
        <v>90.283047065384238</v>
      </c>
      <c r="S1327">
        <f t="shared" si="397"/>
        <v>0.12982146238405845</v>
      </c>
      <c r="T1327">
        <f t="shared" si="380"/>
        <v>46.512476625505485</v>
      </c>
    </row>
    <row r="1328" spans="1:20" x14ac:dyDescent="0.25">
      <c r="A1328">
        <f t="shared" si="381"/>
        <v>818.7919357671143</v>
      </c>
      <c r="B1328">
        <f t="shared" si="398"/>
        <v>130.31478394111789</v>
      </c>
      <c r="C1328" t="str">
        <f t="shared" si="382"/>
        <v>1.04557816271534-210.849063038862i</v>
      </c>
      <c r="D1328" t="str">
        <f t="shared" si="383"/>
        <v>3.47812488841947-122.131772082881i</v>
      </c>
      <c r="E1328" t="str">
        <f t="shared" si="384"/>
        <v>162.469035563217+0.0972905511374376i</v>
      </c>
      <c r="F1328" t="str">
        <f t="shared" si="385"/>
        <v>2.42492491452032-1146.12580742717i</v>
      </c>
      <c r="G1328" t="str">
        <f t="shared" si="386"/>
        <v>0.99999999570931-0.0000655033545803145i</v>
      </c>
      <c r="H1328" t="str">
        <f t="shared" si="387"/>
        <v>1129.75575585983+18.8816805524439i</v>
      </c>
      <c r="I1328" t="str">
        <f t="shared" si="388"/>
        <v>68.7779951829962-3652.67471054107i</v>
      </c>
      <c r="K1328" t="str">
        <f t="shared" si="389"/>
        <v>0.0106187987585706-0.000256076691912182i</v>
      </c>
      <c r="L1328" t="str">
        <f t="shared" si="390"/>
        <v>0.0000444444444444444-0.440588561015051i</v>
      </c>
      <c r="M1328" t="e">
        <f t="shared" si="391"/>
        <v>#DIV/0!</v>
      </c>
      <c r="N1328">
        <f t="shared" si="392"/>
        <v>90.284121370834711</v>
      </c>
      <c r="O1328">
        <f t="shared" si="393"/>
        <v>46.479540303592685</v>
      </c>
      <c r="P1328" s="3">
        <f t="shared" si="394"/>
        <v>46.479540303592685</v>
      </c>
      <c r="Q1328" s="3">
        <f t="shared" si="395"/>
        <v>-89.715878629165289</v>
      </c>
      <c r="R1328">
        <f t="shared" si="396"/>
        <v>90.284121370834711</v>
      </c>
      <c r="S1328">
        <f t="shared" si="397"/>
        <v>0.1303147839411179</v>
      </c>
      <c r="T1328">
        <f t="shared" si="380"/>
        <v>46.479540303592685</v>
      </c>
    </row>
    <row r="1329" spans="1:20" x14ac:dyDescent="0.25">
      <c r="A1329">
        <f t="shared" si="381"/>
        <v>821.90334512302923</v>
      </c>
      <c r="B1329">
        <f t="shared" si="398"/>
        <v>130.80998012009414</v>
      </c>
      <c r="C1329" t="str">
        <f t="shared" si="382"/>
        <v>1.04557431863104-210.051032965914i</v>
      </c>
      <c r="D1329" t="str">
        <f t="shared" si="383"/>
        <v>3.47812488756985-121.669432981116i</v>
      </c>
      <c r="E1329" t="str">
        <f t="shared" si="384"/>
        <v>162.469031750558+0.0976604592296134i</v>
      </c>
      <c r="F1329" t="str">
        <f t="shared" si="385"/>
        <v>2.4249249144411-1141.78701796837i</v>
      </c>
      <c r="G1329" t="str">
        <f t="shared" si="386"/>
        <v>0.999999995676639-0.0000657522673255715i</v>
      </c>
      <c r="H1329" t="str">
        <f t="shared" si="387"/>
        <v>1129.75837567894+18.9534370745719i</v>
      </c>
      <c r="I1329" t="str">
        <f t="shared" si="388"/>
        <v>68.7780329331887-3638.85455409982i</v>
      </c>
      <c r="K1329" t="str">
        <f t="shared" si="389"/>
        <v>0.0106187515674749-0.000257048636202985i</v>
      </c>
      <c r="L1329" t="str">
        <f t="shared" si="390"/>
        <v>0.0000444444444444444-0.43892066249756i</v>
      </c>
      <c r="M1329" t="e">
        <f t="shared" si="391"/>
        <v>#DIV/0!</v>
      </c>
      <c r="N1329">
        <f t="shared" si="392"/>
        <v>90.285199744087805</v>
      </c>
      <c r="O1329">
        <f t="shared" si="393"/>
        <v>46.446604038747864</v>
      </c>
      <c r="P1329" s="3">
        <f t="shared" si="394"/>
        <v>46.446604038747864</v>
      </c>
      <c r="Q1329" s="3">
        <f t="shared" si="395"/>
        <v>-89.714800255912195</v>
      </c>
      <c r="R1329">
        <f t="shared" si="396"/>
        <v>90.285199744087805</v>
      </c>
      <c r="S1329">
        <f t="shared" si="397"/>
        <v>0.13080998012009415</v>
      </c>
      <c r="T1329">
        <f t="shared" si="380"/>
        <v>46.446604038747864</v>
      </c>
    </row>
    <row r="1330" spans="1:20" x14ac:dyDescent="0.25">
      <c r="A1330">
        <f t="shared" si="381"/>
        <v>825.02657783449683</v>
      </c>
      <c r="B1330">
        <f t="shared" si="398"/>
        <v>131.3070580445505</v>
      </c>
      <c r="C1330" t="str">
        <f t="shared" si="382"/>
        <v>1.04557044531164-209.256024546158i</v>
      </c>
      <c r="D1330" t="str">
        <f t="shared" si="383"/>
        <v>3.47812488671376-121.208844134992i</v>
      </c>
      <c r="E1330" t="str">
        <f t="shared" si="384"/>
        <v>162.469027908947+0.0980317753050256i</v>
      </c>
      <c r="F1330" t="str">
        <f t="shared" si="385"/>
        <v>2.42492491436127-1137.46465349915i</v>
      </c>
      <c r="G1330" t="str">
        <f t="shared" si="386"/>
        <v>0.999999995643719-0.0000660021259392359i</v>
      </c>
      <c r="H1330" t="str">
        <f t="shared" si="387"/>
        <v>1129.76101545444+19.0254663416581i</v>
      </c>
      <c r="I1330" t="str">
        <f t="shared" si="388"/>
        <v>68.7780709707448-3625.08674382783i</v>
      </c>
      <c r="K1330" t="str">
        <f t="shared" si="389"/>
        <v>0.0106187040174714-0.000258024260765353i</v>
      </c>
      <c r="L1330" t="str">
        <f t="shared" si="390"/>
        <v>0.0000444444444444444-0.437259078001155i</v>
      </c>
      <c r="M1330" t="e">
        <f t="shared" si="391"/>
        <v>#DIV/0!</v>
      </c>
      <c r="N1330">
        <f t="shared" si="392"/>
        <v>90.286282200434869</v>
      </c>
      <c r="O1330">
        <f t="shared" si="393"/>
        <v>46.413667831404275</v>
      </c>
      <c r="P1330" s="3">
        <f t="shared" si="394"/>
        <v>46.413667831404275</v>
      </c>
      <c r="Q1330" s="3">
        <f t="shared" si="395"/>
        <v>-89.713717799565131</v>
      </c>
      <c r="R1330">
        <f t="shared" si="396"/>
        <v>90.286282200434869</v>
      </c>
      <c r="S1330">
        <f t="shared" si="397"/>
        <v>0.13130705804455051</v>
      </c>
      <c r="T1330">
        <f t="shared" si="380"/>
        <v>46.413667831404275</v>
      </c>
    </row>
    <row r="1331" spans="1:20" x14ac:dyDescent="0.25">
      <c r="A1331">
        <f t="shared" si="381"/>
        <v>828.16167883026799</v>
      </c>
      <c r="B1331">
        <f t="shared" si="398"/>
        <v>131.80602486511981</v>
      </c>
      <c r="C1331" t="str">
        <f t="shared" si="382"/>
        <v>1.04556654253501-208.464026343116i</v>
      </c>
      <c r="D1331" t="str">
        <f t="shared" si="383"/>
        <v>3.47812488585115-120.749998918784i</v>
      </c>
      <c r="E1331" t="str">
        <f t="shared" si="384"/>
        <v>162.469024038164+0.0984045047406234i</v>
      </c>
      <c r="F1331" t="str">
        <f t="shared" si="385"/>
        <v>2.42492491428083-1133.15865184085i</v>
      </c>
      <c r="G1331" t="str">
        <f t="shared" si="386"/>
        <v>0.999999995610549-0.0000662529340156074i</v>
      </c>
      <c r="H1331" t="str">
        <f t="shared" si="387"/>
        <v>1129.76367533842+19.0977693909353i</v>
      </c>
      <c r="I1331" t="str">
        <f t="shared" si="388"/>
        <v>68.778109297851-3611.37108167086i</v>
      </c>
      <c r="K1331" t="str">
        <f t="shared" si="389"/>
        <v>0.0106186561058338-0.000259003579434418i</v>
      </c>
      <c r="L1331" t="str">
        <f t="shared" si="390"/>
        <v>0.0000444444444444444-0.435603783623387i</v>
      </c>
      <c r="M1331" t="e">
        <f t="shared" si="391"/>
        <v>#DIV/0!</v>
      </c>
      <c r="N1331">
        <f t="shared" si="392"/>
        <v>90.287368755223412</v>
      </c>
      <c r="O1331">
        <f t="shared" si="393"/>
        <v>46.38073168199864</v>
      </c>
      <c r="P1331" s="3">
        <f t="shared" si="394"/>
        <v>46.38073168199864</v>
      </c>
      <c r="Q1331" s="3">
        <f t="shared" si="395"/>
        <v>-89.712631244776588</v>
      </c>
      <c r="R1331">
        <f t="shared" si="396"/>
        <v>90.287368755223412</v>
      </c>
      <c r="S1331">
        <f t="shared" si="397"/>
        <v>0.1318060248651198</v>
      </c>
      <c r="T1331">
        <f t="shared" si="380"/>
        <v>46.38073168199864</v>
      </c>
    </row>
    <row r="1332" spans="1:20" x14ac:dyDescent="0.25">
      <c r="A1332">
        <f t="shared" si="381"/>
        <v>831.30869320982299</v>
      </c>
      <c r="B1332">
        <f t="shared" si="398"/>
        <v>132.30688775960726</v>
      </c>
      <c r="C1332" t="str">
        <f t="shared" si="382"/>
        <v>1.04556261007747-207.675026963616i</v>
      </c>
      <c r="D1332" t="str">
        <f t="shared" si="383"/>
        <v>3.47812488498197-120.29289073185i</v>
      </c>
      <c r="E1332" t="str">
        <f t="shared" si="384"/>
        <v>162.469020137991+0.0987786529341285i</v>
      </c>
      <c r="F1332" t="str">
        <f t="shared" si="385"/>
        <v>2.42492491419979-1128.86895105018i</v>
      </c>
      <c r="G1332" t="str">
        <f t="shared" si="386"/>
        <v>0.999999995577125-0.0000665046951626439i</v>
      </c>
      <c r="H1332" t="str">
        <f t="shared" si="387"/>
        <v>1129.7663554841+19.1703472635869i</v>
      </c>
      <c r="I1332" t="str">
        <f t="shared" si="388"/>
        <v>68.7781479167091-3597.70737032469i</v>
      </c>
      <c r="K1332" t="str">
        <f t="shared" si="389"/>
        <v>0.0106186078298151-0.00025998660609617i</v>
      </c>
      <c r="L1332" t="str">
        <f t="shared" si="390"/>
        <v>0.0000444444444444444-0.433954755552288i</v>
      </c>
      <c r="M1332" t="e">
        <f t="shared" si="391"/>
        <v>#DIV/0!</v>
      </c>
      <c r="N1332">
        <f t="shared" si="392"/>
        <v>90.288459423857361</v>
      </c>
      <c r="O1332">
        <f t="shared" si="393"/>
        <v>46.347795590971053</v>
      </c>
      <c r="P1332" s="3">
        <f t="shared" si="394"/>
        <v>46.347795590971053</v>
      </c>
      <c r="Q1332" s="3">
        <f t="shared" si="395"/>
        <v>-89.711540576142639</v>
      </c>
      <c r="R1332">
        <f t="shared" si="396"/>
        <v>90.288459423857361</v>
      </c>
      <c r="S1332">
        <f t="shared" si="397"/>
        <v>0.13230688775960725</v>
      </c>
      <c r="T1332">
        <f t="shared" si="380"/>
        <v>46.347795590971053</v>
      </c>
    </row>
    <row r="1333" spans="1:20" x14ac:dyDescent="0.25">
      <c r="A1333">
        <f t="shared" si="381"/>
        <v>834.46766624402039</v>
      </c>
      <c r="B1333">
        <f t="shared" si="398"/>
        <v>132.80965393309378</v>
      </c>
      <c r="C1333" t="str">
        <f t="shared" si="382"/>
        <v>1.0455586477136-206.889015057609i</v>
      </c>
      <c r="D1333" t="str">
        <f t="shared" si="383"/>
        <v>3.47812488410617-119.837512998533i</v>
      </c>
      <c r="E1333" t="str">
        <f t="shared" si="384"/>
        <v>162.469016208202+0.099154225304146i</v>
      </c>
      <c r="F1333" t="str">
        <f t="shared" si="385"/>
        <v>2.42492491411812-1124.59548941837i</v>
      </c>
      <c r="G1333" t="str">
        <f t="shared" si="386"/>
        <v>0.999999995543448-0.0000667574130020137i</v>
      </c>
      <c r="H1333" t="str">
        <f t="shared" si="387"/>
        <v>1129.7690560459+19.2432010047631i</v>
      </c>
      <c r="I1333" t="str">
        <f t="shared" si="388"/>
        <v>68.7781868295426-3584.09541323265i</v>
      </c>
      <c r="K1333" t="str">
        <f t="shared" si="389"/>
        <v>0.0106185591866473-0.00026097335468764i</v>
      </c>
      <c r="L1333" t="str">
        <f t="shared" si="390"/>
        <v>0.0000444444444444444-0.432311970066038i</v>
      </c>
      <c r="M1333" t="e">
        <f t="shared" si="391"/>
        <v>#DIV/0!</v>
      </c>
      <c r="N1333">
        <f t="shared" si="392"/>
        <v>90.289554221797275</v>
      </c>
      <c r="O1333">
        <f t="shared" si="393"/>
        <v>46.314859558764319</v>
      </c>
      <c r="P1333" s="3">
        <f t="shared" si="394"/>
        <v>46.314859558764319</v>
      </c>
      <c r="Q1333" s="3">
        <f t="shared" si="395"/>
        <v>-89.710445778202725</v>
      </c>
      <c r="R1333">
        <f t="shared" si="396"/>
        <v>90.289554221797275</v>
      </c>
      <c r="S1333">
        <f t="shared" si="397"/>
        <v>0.1328096539330938</v>
      </c>
      <c r="T1333">
        <f t="shared" si="380"/>
        <v>46.314859558764319</v>
      </c>
    </row>
    <row r="1334" spans="1:20" x14ac:dyDescent="0.25">
      <c r="A1334">
        <f t="shared" si="381"/>
        <v>837.63864337574773</v>
      </c>
      <c r="B1334">
        <f t="shared" si="398"/>
        <v>133.31433061803955</v>
      </c>
      <c r="C1334" t="str">
        <f t="shared" si="382"/>
        <v>1.04555465521615-206.105979318042i</v>
      </c>
      <c r="D1334" t="str">
        <f t="shared" si="383"/>
        <v>3.4781248832237-119.383859168073i</v>
      </c>
      <c r="E1334" t="str">
        <f t="shared" si="384"/>
        <v>162.469012248575+0.099531227290039i</v>
      </c>
      <c r="F1334" t="str">
        <f t="shared" si="385"/>
        <v>2.42492491403583-1120.33820547022i</v>
      </c>
      <c r="G1334" t="str">
        <f t="shared" si="386"/>
        <v>0.999999995509514-0.0000670110911691474i</v>
      </c>
      <c r="H1334" t="str">
        <f t="shared" si="387"/>
        <v>1129.7717771794+19.3163316635938i</v>
      </c>
      <c r="I1334" t="str">
        <f t="shared" si="388"/>
        <v>68.778226038586-3570.53501458237i</v>
      </c>
      <c r="K1334" t="str">
        <f t="shared" si="389"/>
        <v>0.0106185101735417-0.000261963839197067i</v>
      </c>
      <c r="L1334" t="str">
        <f t="shared" si="390"/>
        <v>0.0000444444444444444-0.430675403532614i</v>
      </c>
      <c r="M1334" t="e">
        <f t="shared" si="391"/>
        <v>#DIV/0!</v>
      </c>
      <c r="N1334">
        <f t="shared" si="392"/>
        <v>90.29065316456041</v>
      </c>
      <c r="O1334">
        <f t="shared" si="393"/>
        <v>46.281923585825439</v>
      </c>
      <c r="P1334" s="3">
        <f t="shared" si="394"/>
        <v>46.281923585825439</v>
      </c>
      <c r="Q1334" s="3">
        <f t="shared" si="395"/>
        <v>-89.70934683543959</v>
      </c>
      <c r="R1334">
        <f t="shared" si="396"/>
        <v>90.29065316456041</v>
      </c>
      <c r="S1334">
        <f t="shared" si="397"/>
        <v>0.13331433061803954</v>
      </c>
      <c r="T1334">
        <f t="shared" si="380"/>
        <v>46.281923585825439</v>
      </c>
    </row>
    <row r="1335" spans="1:20" x14ac:dyDescent="0.25">
      <c r="A1335">
        <f t="shared" si="381"/>
        <v>840.82167022057558</v>
      </c>
      <c r="B1335">
        <f t="shared" si="398"/>
        <v>133.8209250743881</v>
      </c>
      <c r="C1335" t="str">
        <f t="shared" si="382"/>
        <v>1.04555063235631-205.325908480666i</v>
      </c>
      <c r="D1335" t="str">
        <f t="shared" si="383"/>
        <v>3.47812488233451-118.931922714508i</v>
      </c>
      <c r="E1335" t="str">
        <f t="shared" si="384"/>
        <v>162.469008258883+0.099909664352281i</v>
      </c>
      <c r="F1335" t="str">
        <f t="shared" si="385"/>
        <v>2.42492491395292-1116.09703796328i</v>
      </c>
      <c r="G1335" t="str">
        <f t="shared" si="386"/>
        <v>0.999999995475321-0.0000672657333132903i</v>
      </c>
      <c r="H1335" t="str">
        <f t="shared" si="387"/>
        <v>1129.77451904136+19.3897402932054i</v>
      </c>
      <c r="I1335" t="str">
        <f t="shared" si="388"/>
        <v>68.7782655460932-3557.02597930326i</v>
      </c>
      <c r="K1335" t="str">
        <f t="shared" si="389"/>
        <v>0.0106184607876884-0.000262958073664073i</v>
      </c>
      <c r="L1335" t="str">
        <f t="shared" si="390"/>
        <v>0.0000444444444444444-0.429045032409456i</v>
      </c>
      <c r="M1335" t="e">
        <f t="shared" si="391"/>
        <v>#DIV/0!</v>
      </c>
      <c r="N1335">
        <f t="shared" si="392"/>
        <v>90.291756267721127</v>
      </c>
      <c r="O1335">
        <f t="shared" si="393"/>
        <v>46.2489876726044</v>
      </c>
      <c r="P1335" s="3">
        <f t="shared" si="394"/>
        <v>46.2489876726044</v>
      </c>
      <c r="Q1335" s="3">
        <f t="shared" si="395"/>
        <v>-89.708243732278873</v>
      </c>
      <c r="R1335">
        <f t="shared" si="396"/>
        <v>90.291756267721127</v>
      </c>
      <c r="S1335">
        <f t="shared" si="397"/>
        <v>0.13382092507438809</v>
      </c>
      <c r="T1335">
        <f t="shared" si="380"/>
        <v>46.2489876726044</v>
      </c>
    </row>
    <row r="1336" spans="1:20" x14ac:dyDescent="0.25">
      <c r="A1336">
        <f t="shared" si="381"/>
        <v>844.01679256741375</v>
      </c>
      <c r="B1336">
        <f t="shared" si="398"/>
        <v>134.32944458967077</v>
      </c>
      <c r="C1336" t="str">
        <f t="shared" si="382"/>
        <v>1.0455465789035-204.548791323878i</v>
      </c>
      <c r="D1336" t="str">
        <f t="shared" si="383"/>
        <v>3.47812488143856-118.481697136579i</v>
      </c>
      <c r="E1336" t="str">
        <f t="shared" si="384"/>
        <v>162.4690042389+0.100289541972389i</v>
      </c>
      <c r="F1336" t="str">
        <f t="shared" si="385"/>
        <v>2.42492491386937-1111.87192588693i</v>
      </c>
      <c r="G1336" t="str">
        <f t="shared" si="386"/>
        <v>0.999999995440868-0.0000675213430975544i</v>
      </c>
      <c r="H1336" t="str">
        <f t="shared" si="387"/>
        <v>1129.77728178977+19.4634279507363i</v>
      </c>
      <c r="I1336" t="str">
        <f t="shared" si="388"/>
        <v>68.7783053543367-3543.56811306368i</v>
      </c>
      <c r="K1336" t="str">
        <f t="shared" si="389"/>
        <v>0.010618411026256-0.000263956072179841i</v>
      </c>
      <c r="L1336" t="str">
        <f t="shared" si="390"/>
        <v>0.0000444444444444444-0.427420833243133i</v>
      </c>
      <c r="M1336" t="e">
        <f t="shared" si="391"/>
        <v>#DIV/0!</v>
      </c>
      <c r="N1336">
        <f t="shared" si="392"/>
        <v>90.292863546910837</v>
      </c>
      <c r="O1336">
        <f t="shared" si="393"/>
        <v>46.216051819554423</v>
      </c>
      <c r="P1336" s="3">
        <f t="shared" si="394"/>
        <v>46.216051819554423</v>
      </c>
      <c r="Q1336" s="3">
        <f t="shared" si="395"/>
        <v>-89.707136453089163</v>
      </c>
      <c r="R1336">
        <f t="shared" si="396"/>
        <v>90.292863546910837</v>
      </c>
      <c r="S1336">
        <f t="shared" si="397"/>
        <v>0.13432944458967078</v>
      </c>
      <c r="T1336">
        <f t="shared" si="380"/>
        <v>46.216051819554423</v>
      </c>
    </row>
    <row r="1337" spans="1:20" x14ac:dyDescent="0.25">
      <c r="A1337">
        <f t="shared" si="381"/>
        <v>847.22405637916995</v>
      </c>
      <c r="B1337">
        <f t="shared" si="398"/>
        <v>134.83989647911153</v>
      </c>
      <c r="C1337" t="str">
        <f t="shared" si="382"/>
        <v>1.04554249462526-203.774616668571i</v>
      </c>
      <c r="D1337" t="str">
        <f t="shared" si="383"/>
        <v>3.47812488053579-118.033175957641i</v>
      </c>
      <c r="E1337" t="str">
        <f t="shared" si="384"/>
        <v>162.469000188395+0.100670865652987i</v>
      </c>
      <c r="F1337" t="str">
        <f t="shared" si="385"/>
        <v>2.4249249137852-1107.66280846152i</v>
      </c>
      <c r="G1337" t="str">
        <f t="shared" si="386"/>
        <v>0.999999995406153-0.0000677779241989722i</v>
      </c>
      <c r="H1337" t="str">
        <f t="shared" si="387"/>
        <v>1129.78006558378+19.5373956973516i</v>
      </c>
      <c r="I1337" t="str">
        <f t="shared" si="388"/>
        <v>68.7783454656058-3530.16122226796i</v>
      </c>
      <c r="K1337" t="str">
        <f t="shared" si="389"/>
        <v>0.0106183608863918-0.000264957848887288i</v>
      </c>
      <c r="L1337" t="str">
        <f t="shared" si="390"/>
        <v>0.0000444444444444444-0.425802782668991i</v>
      </c>
      <c r="M1337" t="e">
        <f t="shared" si="391"/>
        <v>#DIV/0!</v>
      </c>
      <c r="N1337">
        <f t="shared" si="392"/>
        <v>90.293975017818369</v>
      </c>
      <c r="O1337">
        <f t="shared" si="393"/>
        <v>46.183116027132421</v>
      </c>
      <c r="P1337" s="3">
        <f t="shared" si="394"/>
        <v>46.183116027132421</v>
      </c>
      <c r="Q1337" s="3">
        <f t="shared" si="395"/>
        <v>-89.706024982181631</v>
      </c>
      <c r="R1337">
        <f t="shared" si="396"/>
        <v>90.293975017818369</v>
      </c>
      <c r="S1337">
        <f t="shared" si="397"/>
        <v>0.13483989647911154</v>
      </c>
      <c r="T1337">
        <f t="shared" si="380"/>
        <v>46.183116027132421</v>
      </c>
    </row>
    <row r="1338" spans="1:20" x14ac:dyDescent="0.25">
      <c r="A1338">
        <f t="shared" si="381"/>
        <v>850.44350779341096</v>
      </c>
      <c r="B1338">
        <f t="shared" si="398"/>
        <v>135.35228808573217</v>
      </c>
      <c r="C1338" t="str">
        <f t="shared" si="382"/>
        <v>1.04553837928756-203.003373377966i</v>
      </c>
      <c r="D1338" t="str">
        <f t="shared" si="383"/>
        <v>3.47812487962613-117.586352725565i</v>
      </c>
      <c r="E1338" t="str">
        <f t="shared" si="384"/>
        <v>162.468996107138+0.101053640917967i</v>
      </c>
      <c r="F1338" t="str">
        <f t="shared" si="385"/>
        <v>2.42492491370037-1103.46962513748i</v>
      </c>
      <c r="G1338" t="str">
        <f t="shared" si="386"/>
        <v>0.999999995371173-0.0000680354803085484i</v>
      </c>
      <c r="H1338" t="str">
        <f t="shared" si="387"/>
        <v>1129.78287058379+19.6116445982579i</v>
      </c>
      <c r="I1338" t="str">
        <f t="shared" si="388"/>
        <v>68.7783858822049-3516.80511405382i</v>
      </c>
      <c r="K1338" t="str">
        <f t="shared" si="389"/>
        <v>0.0106183103652216-0.000265963417981244i</v>
      </c>
      <c r="L1338" t="str">
        <f t="shared" si="390"/>
        <v>0.0000444444444444444-0.424190857410829i</v>
      </c>
      <c r="M1338" t="e">
        <f t="shared" si="391"/>
        <v>#DIV/0!</v>
      </c>
      <c r="N1338">
        <f t="shared" si="392"/>
        <v>90.295090696190144</v>
      </c>
      <c r="O1338">
        <f t="shared" si="393"/>
        <v>46.150180295798719</v>
      </c>
      <c r="P1338" s="3">
        <f t="shared" si="394"/>
        <v>46.150180295798719</v>
      </c>
      <c r="Q1338" s="3">
        <f t="shared" si="395"/>
        <v>-89.704909303809856</v>
      </c>
      <c r="R1338">
        <f t="shared" si="396"/>
        <v>90.295090696190144</v>
      </c>
      <c r="S1338">
        <f t="shared" si="397"/>
        <v>0.13535228808573216</v>
      </c>
      <c r="T1338">
        <f t="shared" si="380"/>
        <v>46.150180295798719</v>
      </c>
    </row>
    <row r="1339" spans="1:20" x14ac:dyDescent="0.25">
      <c r="A1339">
        <f t="shared" si="381"/>
        <v>853.67519312302591</v>
      </c>
      <c r="B1339">
        <f t="shared" si="398"/>
        <v>135.86662678045795</v>
      </c>
      <c r="C1339" t="str">
        <f t="shared" si="382"/>
        <v>1.0455342326545-202.235050357451i</v>
      </c>
      <c r="D1339" t="str">
        <f t="shared" si="383"/>
        <v>3.47812487870955-117.14122101265i</v>
      </c>
      <c r="E1339" t="str">
        <f t="shared" si="384"/>
        <v>162.468991994896+0.101437873312535i</v>
      </c>
      <c r="F1339" t="str">
        <f t="shared" si="385"/>
        <v>2.42492491361489-1099.29231559446i</v>
      </c>
      <c r="G1339" t="str">
        <f t="shared" si="386"/>
        <v>0.999999995335928-0.0000682940151313139i</v>
      </c>
      <c r="H1339" t="str">
        <f t="shared" si="387"/>
        <v>1129.7856969514+19.68617572272i</v>
      </c>
      <c r="I1339" t="str">
        <f t="shared" si="388"/>
        <v>68.7784266064573-3503.49959628945i</v>
      </c>
      <c r="K1339" t="str">
        <f t="shared" si="389"/>
        <v>0.0106182594598493-0.000266972793708624i</v>
      </c>
      <c r="L1339" t="str">
        <f t="shared" si="390"/>
        <v>0.0000444444444444444-0.422585034280563i</v>
      </c>
      <c r="M1339" t="e">
        <f t="shared" si="391"/>
        <v>#DIV/0!</v>
      </c>
      <c r="N1339">
        <f t="shared" si="392"/>
        <v>90.296210597830324</v>
      </c>
      <c r="O1339">
        <f t="shared" si="393"/>
        <v>46.117244626017104</v>
      </c>
      <c r="P1339" s="3">
        <f t="shared" si="394"/>
        <v>46.117244626017104</v>
      </c>
      <c r="Q1339" s="3">
        <f t="shared" si="395"/>
        <v>-89.703789402169676</v>
      </c>
      <c r="R1339">
        <f t="shared" si="396"/>
        <v>90.296210597830324</v>
      </c>
      <c r="S1339">
        <f t="shared" si="397"/>
        <v>0.13586662678045794</v>
      </c>
      <c r="T1339">
        <f t="shared" si="380"/>
        <v>46.117244626017104</v>
      </c>
    </row>
    <row r="1340" spans="1:20" x14ac:dyDescent="0.25">
      <c r="A1340">
        <f t="shared" si="381"/>
        <v>856.91915885689343</v>
      </c>
      <c r="B1340">
        <f t="shared" si="398"/>
        <v>136.3829199622237</v>
      </c>
      <c r="C1340" t="str">
        <f t="shared" si="382"/>
        <v>1.04553005448834-201.469636554423i</v>
      </c>
      <c r="D1340" t="str">
        <f t="shared" si="383"/>
        <v>3.47812487778599-116.697774415527i</v>
      </c>
      <c r="E1340" t="str">
        <f t="shared" si="384"/>
        <v>162.468987851433+0.101823568403321i</v>
      </c>
      <c r="F1340" t="str">
        <f t="shared" si="385"/>
        <v>2.42492491352878-1095.13081974046i</v>
      </c>
      <c r="G1340" t="str">
        <f t="shared" si="386"/>
        <v>0.999999995300413-0.0000685535323863782i</v>
      </c>
      <c r="H1340" t="str">
        <f t="shared" si="387"/>
        <v>1129.78854484945+19.7609901440765i</v>
      </c>
      <c r="I1340" t="str">
        <f t="shared" si="388"/>
        <v>68.7784676407059-3490.24447757081i</v>
      </c>
      <c r="K1340" t="str">
        <f t="shared" si="389"/>
        <v>0.0106182081673568-0.00026798599036861i</v>
      </c>
      <c r="L1340" t="str">
        <f t="shared" si="390"/>
        <v>0.0000444444444444444-0.420985290177887i</v>
      </c>
      <c r="M1340" t="e">
        <f t="shared" si="391"/>
        <v>#DIV/0!</v>
      </c>
      <c r="N1340">
        <f t="shared" si="392"/>
        <v>90.297334738600966</v>
      </c>
      <c r="O1340">
        <f t="shared" si="393"/>
        <v>46.084309018254842</v>
      </c>
      <c r="P1340" s="3">
        <f t="shared" si="394"/>
        <v>46.084309018254842</v>
      </c>
      <c r="Q1340" s="3">
        <f t="shared" si="395"/>
        <v>-89.702665261399034</v>
      </c>
      <c r="R1340">
        <f t="shared" si="396"/>
        <v>90.297334738600966</v>
      </c>
      <c r="S1340">
        <f t="shared" si="397"/>
        <v>0.13638291996222371</v>
      </c>
      <c r="T1340">
        <f t="shared" si="380"/>
        <v>46.084309018254842</v>
      </c>
    </row>
    <row r="1341" spans="1:20" x14ac:dyDescent="0.25">
      <c r="A1341">
        <f t="shared" si="381"/>
        <v>860.1754516605497</v>
      </c>
      <c r="B1341">
        <f t="shared" si="398"/>
        <v>136.90117505808016</v>
      </c>
      <c r="C1341" t="str">
        <f t="shared" si="382"/>
        <v>1.04552584454978-200.707120958129i</v>
      </c>
      <c r="D1341" t="str">
        <f t="shared" si="383"/>
        <v>3.47812487685539-116.256006555066i</v>
      </c>
      <c r="E1341" t="str">
        <f t="shared" si="384"/>
        <v>162.468983676515+0.102210731778402i</v>
      </c>
      <c r="F1341" t="str">
        <f t="shared" si="385"/>
        <v>2.424924913442-1090.98507771096i</v>
      </c>
      <c r="G1341" t="str">
        <f t="shared" si="386"/>
        <v>0.999999995264628-0.000068814035806984i</v>
      </c>
      <c r="H1341" t="str">
        <f t="shared" si="387"/>
        <v>1129.79141444202+19.8360889397533i</v>
      </c>
      <c r="I1341" t="str">
        <f t="shared" si="388"/>
        <v>68.7785089873061-3477.03956721887i</v>
      </c>
      <c r="K1341" t="str">
        <f t="shared" si="389"/>
        <v>0.0106181564848041-0.000269003022312821i</v>
      </c>
      <c r="L1341" t="str">
        <f t="shared" si="390"/>
        <v>0.0000444444444444444-0.419391602089947i</v>
      </c>
      <c r="M1341" t="e">
        <f t="shared" si="391"/>
        <v>#DIV/0!</v>
      </c>
      <c r="N1341">
        <f t="shared" si="392"/>
        <v>90.298463134422391</v>
      </c>
      <c r="O1341">
        <f t="shared" si="393"/>
        <v>46.051373472982746</v>
      </c>
      <c r="P1341" s="3">
        <f t="shared" si="394"/>
        <v>46.051373472982746</v>
      </c>
      <c r="Q1341" s="3">
        <f t="shared" si="395"/>
        <v>-89.701536865577609</v>
      </c>
      <c r="R1341">
        <f t="shared" si="396"/>
        <v>90.298463134422391</v>
      </c>
      <c r="S1341">
        <f t="shared" si="397"/>
        <v>0.13690117505808017</v>
      </c>
      <c r="T1341">
        <f t="shared" si="380"/>
        <v>46.051373472982746</v>
      </c>
    </row>
    <row r="1342" spans="1:20" x14ac:dyDescent="0.25">
      <c r="A1342">
        <f t="shared" si="381"/>
        <v>863.44411837685982</v>
      </c>
      <c r="B1342">
        <f t="shared" si="398"/>
        <v>137.42139952330086</v>
      </c>
      <c r="C1342" t="str">
        <f t="shared" si="382"/>
        <v>1.04552160259727-199.947492599507i</v>
      </c>
      <c r="D1342" t="str">
        <f t="shared" si="383"/>
        <v>3.47812487591772-115.81591107629i</v>
      </c>
      <c r="E1342" t="str">
        <f t="shared" si="384"/>
        <v>162.468979469902+0.102599369047492i</v>
      </c>
      <c r="F1342" t="str">
        <f t="shared" si="385"/>
        <v>2.42492491335457-1086.85502986807i</v>
      </c>
      <c r="G1342" t="str">
        <f t="shared" si="386"/>
        <v>0.999999995228571-0.0000690755291405598i</v>
      </c>
      <c r="H1342" t="str">
        <f t="shared" si="387"/>
        <v>1129.79430589447+19.9114731912835i</v>
      </c>
      <c r="I1342" t="str">
        <f t="shared" si="388"/>
        <v>68.7785506486406-3463.88467527696i</v>
      </c>
      <c r="K1342" t="str">
        <f t="shared" si="389"/>
        <v>0.0106181044092286-0.000270023903945505i</v>
      </c>
      <c r="L1342" t="str">
        <f t="shared" si="390"/>
        <v>0.0000444444444444444-0.417803947090999i</v>
      </c>
      <c r="M1342" t="e">
        <f t="shared" si="391"/>
        <v>#DIV/0!</v>
      </c>
      <c r="N1342">
        <f t="shared" si="392"/>
        <v>90.299595801273142</v>
      </c>
      <c r="O1342">
        <f t="shared" si="393"/>
        <v>46.01843799067521</v>
      </c>
      <c r="P1342" s="3">
        <f t="shared" si="394"/>
        <v>46.01843799067521</v>
      </c>
      <c r="Q1342" s="3">
        <f t="shared" si="395"/>
        <v>-89.700404198726858</v>
      </c>
      <c r="R1342">
        <f t="shared" si="396"/>
        <v>90.299595801273142</v>
      </c>
      <c r="S1342">
        <f t="shared" si="397"/>
        <v>0.13742139952330087</v>
      </c>
      <c r="T1342">
        <f t="shared" si="380"/>
        <v>46.01843799067521</v>
      </c>
    </row>
    <row r="1343" spans="1:20" x14ac:dyDescent="0.25">
      <c r="A1343">
        <f t="shared" si="381"/>
        <v>866.72520602669181</v>
      </c>
      <c r="B1343">
        <f t="shared" si="398"/>
        <v>137.9436008414894</v>
      </c>
      <c r="C1343" t="str">
        <f t="shared" si="382"/>
        <v>1.04551732838792-199.190740551031i</v>
      </c>
      <c r="D1343" t="str">
        <f t="shared" si="383"/>
        <v>3.4781248749729-115.377481648277i</v>
      </c>
      <c r="E1343" t="str">
        <f t="shared" si="384"/>
        <v>162.468975231356+0.102989485841917i</v>
      </c>
      <c r="F1343" t="str">
        <f t="shared" si="385"/>
        <v>2.42492491326647-1082.74061679968i</v>
      </c>
      <c r="G1343" t="str">
        <f t="shared" si="386"/>
        <v>0.999999995192239-0.0000693380161487748i</v>
      </c>
      <c r="H1343" t="str">
        <f t="shared" si="387"/>
        <v>1129.79721937337+19.9871439843169i</v>
      </c>
      <c r="I1343" t="str">
        <f t="shared" si="388"/>
        <v>68.7785926270993-3450.77961250783i</v>
      </c>
      <c r="K1343" t="str">
        <f t="shared" si="389"/>
        <v>0.0106180519376456-0.000271048649723693i</v>
      </c>
      <c r="L1343" t="str">
        <f t="shared" si="390"/>
        <v>0.0000444444444444444-0.4162223023421i</v>
      </c>
      <c r="M1343" t="e">
        <f t="shared" si="391"/>
        <v>#DIV/0!</v>
      </c>
      <c r="N1343">
        <f t="shared" si="392"/>
        <v>90.30073275519041</v>
      </c>
      <c r="O1343">
        <f t="shared" si="393"/>
        <v>45.985502571810272</v>
      </c>
      <c r="P1343" s="3">
        <f t="shared" si="394"/>
        <v>45.985502571810272</v>
      </c>
      <c r="Q1343" s="3">
        <f t="shared" si="395"/>
        <v>-89.69926724480959</v>
      </c>
      <c r="R1343">
        <f t="shared" si="396"/>
        <v>90.30073275519041</v>
      </c>
      <c r="S1343">
        <f t="shared" si="397"/>
        <v>0.13794360084148941</v>
      </c>
      <c r="T1343">
        <f t="shared" si="380"/>
        <v>45.985502571810272</v>
      </c>
    </row>
    <row r="1344" spans="1:20" x14ac:dyDescent="0.25">
      <c r="A1344">
        <f t="shared" si="381"/>
        <v>870.01876180959323</v>
      </c>
      <c r="B1344">
        <f t="shared" si="398"/>
        <v>138.46778652468706</v>
      </c>
      <c r="C1344" t="str">
        <f t="shared" si="382"/>
        <v>1.04551302167662-198.436853926546i</v>
      </c>
      <c r="D1344" t="str">
        <f t="shared" si="383"/>
        <v>3.4781248740209-114.940711964072i</v>
      </c>
      <c r="E1344" t="str">
        <f t="shared" si="384"/>
        <v>162.468970960633+0.103381087814721i</v>
      </c>
      <c r="F1344" t="str">
        <f t="shared" si="385"/>
        <v>2.4249249131777-1078.64177931855i</v>
      </c>
      <c r="G1344" t="str">
        <f t="shared" si="386"/>
        <v>0.999999995155631-0.0000696015006075922i</v>
      </c>
      <c r="H1344" t="str">
        <f t="shared" si="387"/>
        <v>1129.8001550466+20.0631024086421i</v>
      </c>
      <c r="I1344" t="str">
        <f t="shared" si="388"/>
        <v>68.7786349250972-3437.72419039104i</v>
      </c>
      <c r="K1344" t="str">
        <f t="shared" si="389"/>
        <v>0.0106179990670476-0.000272077274157404i</v>
      </c>
      <c r="L1344" t="str">
        <f t="shared" si="390"/>
        <v>0.0000444444444444444-0.414646645090756i</v>
      </c>
      <c r="M1344" t="e">
        <f t="shared" si="391"/>
        <v>#DIV/0!</v>
      </c>
      <c r="N1344">
        <f t="shared" si="392"/>
        <v>90.301874012270048</v>
      </c>
      <c r="O1344">
        <f t="shared" si="393"/>
        <v>45.952567216869362</v>
      </c>
      <c r="P1344" s="3">
        <f t="shared" si="394"/>
        <v>45.952567216869362</v>
      </c>
      <c r="Q1344" s="3">
        <f t="shared" si="395"/>
        <v>-89.698125987729952</v>
      </c>
      <c r="R1344">
        <f t="shared" si="396"/>
        <v>90.301874012270048</v>
      </c>
      <c r="S1344">
        <f t="shared" si="397"/>
        <v>0.13846778652468705</v>
      </c>
      <c r="T1344">
        <f t="shared" si="380"/>
        <v>45.952567216869362</v>
      </c>
    </row>
    <row r="1345" spans="1:20" x14ac:dyDescent="0.25">
      <c r="A1345">
        <f t="shared" si="381"/>
        <v>873.32483310446969</v>
      </c>
      <c r="B1345">
        <f t="shared" si="398"/>
        <v>138.99396411348087</v>
      </c>
      <c r="C1345" t="str">
        <f t="shared" si="382"/>
        <v>1.04550868221662-197.685821881125i</v>
      </c>
      <c r="D1345" t="str">
        <f t="shared" si="383"/>
        <v>3.47812487306162-114.505595740598i</v>
      </c>
      <c r="E1345" t="str">
        <f t="shared" si="384"/>
        <v>162.468966657491+0.103774180640905i</v>
      </c>
      <c r="F1345" t="str">
        <f t="shared" si="385"/>
        <v>2.42492491308825-1074.55845846155i</v>
      </c>
      <c r="G1345" t="str">
        <f t="shared" si="386"/>
        <v>0.999999995118744-0.0000698659863073238i</v>
      </c>
      <c r="H1345" t="str">
        <f t="shared" si="387"/>
        <v>1129.8031130833+20.1393495581979i</v>
      </c>
      <c r="I1345" t="str">
        <f t="shared" si="388"/>
        <v>68.7786775450653-3424.71822112035i</v>
      </c>
      <c r="K1345" t="str">
        <f t="shared" si="389"/>
        <v>0.0106179457944044-0.000273109791809804i</v>
      </c>
      <c r="L1345" t="str">
        <f t="shared" si="390"/>
        <v>0.0000444444444444444-0.413076952670607i</v>
      </c>
      <c r="M1345" t="e">
        <f t="shared" si="391"/>
        <v>#DIV/0!</v>
      </c>
      <c r="N1345">
        <f t="shared" si="392"/>
        <v>90.303019588666899</v>
      </c>
      <c r="O1345">
        <f t="shared" si="393"/>
        <v>45.919631926337942</v>
      </c>
      <c r="P1345" s="3">
        <f t="shared" si="394"/>
        <v>45.919631926337942</v>
      </c>
      <c r="Q1345" s="3">
        <f t="shared" si="395"/>
        <v>-89.696980411333101</v>
      </c>
      <c r="R1345">
        <f t="shared" si="396"/>
        <v>90.303019588666899</v>
      </c>
      <c r="S1345">
        <f t="shared" si="397"/>
        <v>0.13899396411348086</v>
      </c>
      <c r="T1345">
        <f t="shared" si="380"/>
        <v>45.919631926337942</v>
      </c>
    </row>
    <row r="1346" spans="1:20" x14ac:dyDescent="0.25">
      <c r="A1346">
        <f t="shared" si="381"/>
        <v>876.64346747026673</v>
      </c>
      <c r="B1346">
        <f t="shared" si="398"/>
        <v>139.5221411771121</v>
      </c>
      <c r="C1346" t="str">
        <f t="shared" si="382"/>
        <v>1.04550430975923-196.937633610899i</v>
      </c>
      <c r="D1346" t="str">
        <f t="shared" si="383"/>
        <v>3.47812487209506-114.07212671856i</v>
      </c>
      <c r="E1346" t="str">
        <f t="shared" si="384"/>
        <v>162.468962321685+0.104168770017221i</v>
      </c>
      <c r="F1346" t="str">
        <f t="shared" si="385"/>
        <v>2.42492491299812-1070.49059548873i</v>
      </c>
      <c r="G1346" t="str">
        <f t="shared" si="386"/>
        <v>0.999999995081576-0.0000701314770526849i</v>
      </c>
      <c r="H1346" t="str">
        <f t="shared" si="387"/>
        <v>1129.8060936539+20.2158865310917i</v>
      </c>
      <c r="I1346" t="str">
        <f t="shared" si="388"/>
        <v>68.7787204894542-3411.7615176008i</v>
      </c>
      <c r="K1346" t="str">
        <f t="shared" si="389"/>
        <v>0.0106178921166628-0.000274146217297399i</v>
      </c>
      <c r="L1346" t="str">
        <f t="shared" si="390"/>
        <v>0.0000444444444444444-0.411513202501103i</v>
      </c>
      <c r="M1346" t="e">
        <f t="shared" si="391"/>
        <v>#DIV/0!</v>
      </c>
      <c r="N1346">
        <f t="shared" si="392"/>
        <v>90.304169500594952</v>
      </c>
      <c r="O1346">
        <f t="shared" si="393"/>
        <v>45.886696700704832</v>
      </c>
      <c r="P1346" s="3">
        <f t="shared" si="394"/>
        <v>45.886696700704832</v>
      </c>
      <c r="Q1346" s="3">
        <f t="shared" si="395"/>
        <v>-89.695830499405048</v>
      </c>
      <c r="R1346">
        <f t="shared" si="396"/>
        <v>90.304169500594952</v>
      </c>
      <c r="S1346">
        <f t="shared" si="397"/>
        <v>0.13952214117711209</v>
      </c>
      <c r="T1346">
        <f t="shared" si="380"/>
        <v>45.886696700704832</v>
      </c>
    </row>
    <row r="1347" spans="1:20" x14ac:dyDescent="0.25">
      <c r="A1347">
        <f t="shared" si="381"/>
        <v>879.97471264665376</v>
      </c>
      <c r="B1347">
        <f t="shared" si="398"/>
        <v>140.05232531358513</v>
      </c>
      <c r="C1347" t="str">
        <f t="shared" si="382"/>
        <v>1.04549990405388-196.192278352906i</v>
      </c>
      <c r="D1347" t="str">
        <f t="shared" si="383"/>
        <v>3.47812487112114-113.640298662362i</v>
      </c>
      <c r="E1347" t="str">
        <f t="shared" si="384"/>
        <v>162.468957952967+0.104564861662597i</v>
      </c>
      <c r="F1347" t="str">
        <f t="shared" si="385"/>
        <v>2.42492491290731-1066.43813188252i</v>
      </c>
      <c r="G1347" t="str">
        <f t="shared" si="386"/>
        <v>0.999999995044125-0.0000703979766628487i</v>
      </c>
      <c r="H1347" t="str">
        <f t="shared" si="387"/>
        <v>1129.80909693017+20.2927144296144i</v>
      </c>
      <c r="I1347" t="str">
        <f t="shared" si="388"/>
        <v>68.7787637607334-3398.85389344633i</v>
      </c>
      <c r="K1347" t="str">
        <f t="shared" si="389"/>
        <v>0.0106178380307464-0.000275186565290203i</v>
      </c>
      <c r="L1347" t="str">
        <f t="shared" si="390"/>
        <v>0.0000444444444444444-0.409955372087172i</v>
      </c>
      <c r="M1347" t="e">
        <f t="shared" si="391"/>
        <v>#DIV/0!</v>
      </c>
      <c r="N1347">
        <f t="shared" si="392"/>
        <v>90.305323764327497</v>
      </c>
      <c r="O1347">
        <f t="shared" si="393"/>
        <v>45.853761540462543</v>
      </c>
      <c r="P1347" s="3">
        <f t="shared" si="394"/>
        <v>45.853761540462543</v>
      </c>
      <c r="Q1347" s="3">
        <f t="shared" si="395"/>
        <v>-89.694676235672503</v>
      </c>
      <c r="R1347">
        <f t="shared" si="396"/>
        <v>90.305323764327497</v>
      </c>
      <c r="S1347">
        <f t="shared" si="397"/>
        <v>0.14005232531358514</v>
      </c>
      <c r="T1347">
        <f t="shared" si="380"/>
        <v>45.853761540462543</v>
      </c>
    </row>
    <row r="1348" spans="1:20" x14ac:dyDescent="0.25">
      <c r="A1348">
        <f t="shared" si="381"/>
        <v>883.31861655471107</v>
      </c>
      <c r="B1348">
        <f t="shared" si="398"/>
        <v>140.58452414977677</v>
      </c>
      <c r="C1348" t="str">
        <f t="shared" si="382"/>
        <v>1.04549546484814-195.449745384945i</v>
      </c>
      <c r="D1348" t="str">
        <f t="shared" si="383"/>
        <v>3.4781248701398-113.210105360012i</v>
      </c>
      <c r="E1348" t="str">
        <f t="shared" si="384"/>
        <v>162.468953551088+0.104962461317966i</v>
      </c>
      <c r="F1348" t="str">
        <f t="shared" si="385"/>
        <v>2.4249249128158-1062.40100934686i</v>
      </c>
      <c r="G1348" t="str">
        <f t="shared" si="386"/>
        <v>0.999999995006389-0.0000706654889715009i</v>
      </c>
      <c r="H1348" t="str">
        <f t="shared" si="387"/>
        <v>1129.81212308512+20.369834360256i</v>
      </c>
      <c r="I1348" t="str">
        <f t="shared" si="388"/>
        <v>68.7788073613881-3385.99516297662i</v>
      </c>
      <c r="K1348" t="str">
        <f t="shared" si="389"/>
        <v>0.0106177835335558-0.000276230850511931i</v>
      </c>
      <c r="L1348" t="str">
        <f t="shared" si="390"/>
        <v>0.0000444444444444444-0.4084034390189i</v>
      </c>
      <c r="M1348" t="e">
        <f t="shared" si="391"/>
        <v>#DIV/0!</v>
      </c>
      <c r="N1348">
        <f t="shared" si="392"/>
        <v>90.306482396197367</v>
      </c>
      <c r="O1348">
        <f t="shared" si="393"/>
        <v>45.82082644610761</v>
      </c>
      <c r="P1348" s="3">
        <f t="shared" si="394"/>
        <v>45.82082644610761</v>
      </c>
      <c r="Q1348" s="3">
        <f t="shared" si="395"/>
        <v>-89.693517603802633</v>
      </c>
      <c r="R1348">
        <f t="shared" si="396"/>
        <v>90.306482396197367</v>
      </c>
      <c r="S1348">
        <f t="shared" si="397"/>
        <v>0.14058452414977676</v>
      </c>
      <c r="T1348">
        <f t="shared" si="380"/>
        <v>45.82082644610761</v>
      </c>
    </row>
    <row r="1349" spans="1:20" x14ac:dyDescent="0.25">
      <c r="A1349">
        <f t="shared" si="381"/>
        <v>886.67522729761902</v>
      </c>
      <c r="B1349">
        <f t="shared" si="398"/>
        <v>141.11874534154592</v>
      </c>
      <c r="C1349" t="str">
        <f t="shared" si="382"/>
        <v>1.0454909918876-194.710024025407i</v>
      </c>
      <c r="D1349" t="str">
        <f t="shared" si="383"/>
        <v>3.47812486915099-112.781540623035i</v>
      </c>
      <c r="E1349" t="str">
        <f t="shared" si="384"/>
        <v>162.468949115797+0.105361574746437i</v>
      </c>
      <c r="F1349" t="str">
        <f t="shared" si="385"/>
        <v>2.42492491272359-1058.37916980639i</v>
      </c>
      <c r="G1349" t="str">
        <f t="shared" si="386"/>
        <v>0.999999994968365-0.0000709340178268954i</v>
      </c>
      <c r="H1349" t="str">
        <f t="shared" si="387"/>
        <v>1129.81517229314+20.447247433723i</v>
      </c>
      <c r="I1349" t="str">
        <f t="shared" si="388"/>
        <v>68.7788512939258-3373.18514121494i</v>
      </c>
      <c r="K1349" t="str">
        <f t="shared" si="389"/>
        <v>0.0106177286219678-0.000277279087740167i</v>
      </c>
      <c r="L1349" t="str">
        <f t="shared" si="390"/>
        <v>0.0000444444444444444-0.406857380971209i</v>
      </c>
      <c r="M1349" t="e">
        <f t="shared" si="391"/>
        <v>#DIV/0!</v>
      </c>
      <c r="N1349">
        <f t="shared" si="392"/>
        <v>90.307645412597154</v>
      </c>
      <c r="O1349">
        <f t="shared" si="393"/>
        <v>45.787891418139992</v>
      </c>
      <c r="P1349" s="3">
        <f t="shared" si="394"/>
        <v>45.787891418139992</v>
      </c>
      <c r="Q1349" s="3">
        <f t="shared" si="395"/>
        <v>-89.692354587402846</v>
      </c>
      <c r="R1349">
        <f t="shared" si="396"/>
        <v>90.307645412597154</v>
      </c>
      <c r="S1349">
        <f t="shared" si="397"/>
        <v>0.14111874534154592</v>
      </c>
      <c r="T1349">
        <f t="shared" si="380"/>
        <v>45.787891418139992</v>
      </c>
    </row>
    <row r="1350" spans="1:20" x14ac:dyDescent="0.25">
      <c r="A1350">
        <f t="shared" si="381"/>
        <v>890.04459316134989</v>
      </c>
      <c r="B1350">
        <f t="shared" si="398"/>
        <v>141.65499657384379</v>
      </c>
      <c r="C1350" t="str">
        <f t="shared" si="382"/>
        <v>1.04548648491588-193.973103633133i</v>
      </c>
      <c r="D1350" t="str">
        <f t="shared" si="383"/>
        <v>3.47812486815464-112.354598286384i</v>
      </c>
      <c r="E1350" t="str">
        <f t="shared" si="384"/>
        <v>162.468944646842+0.105762207733436i</v>
      </c>
      <c r="F1350" t="str">
        <f t="shared" si="385"/>
        <v>2.42492491263069-1054.37255540561i</v>
      </c>
      <c r="G1350" t="str">
        <f t="shared" si="386"/>
        <v>0.999999994930052-0.0000712035670919096i</v>
      </c>
      <c r="H1350" t="str">
        <f t="shared" si="387"/>
        <v>1129.81824472992+20.5249547649537i</v>
      </c>
      <c r="I1350" t="str">
        <f t="shared" si="388"/>
        <v>68.778895560873-3360.4236438852i</v>
      </c>
      <c r="K1350" t="str">
        <f t="shared" si="389"/>
        <v>0.0106176732928356-0.000278331291806553i</v>
      </c>
      <c r="L1350" t="str">
        <f t="shared" si="390"/>
        <v>0.0000444444444444444-0.405317175703536i</v>
      </c>
      <c r="M1350" t="e">
        <f t="shared" si="391"/>
        <v>#DIV/0!</v>
      </c>
      <c r="N1350">
        <f t="shared" si="392"/>
        <v>90.308812829979331</v>
      </c>
      <c r="O1350">
        <f t="shared" si="393"/>
        <v>45.754956457063649</v>
      </c>
      <c r="P1350" s="3">
        <f t="shared" si="394"/>
        <v>45.754956457063649</v>
      </c>
      <c r="Q1350" s="3">
        <f t="shared" si="395"/>
        <v>-89.691187170020669</v>
      </c>
      <c r="R1350">
        <f t="shared" si="396"/>
        <v>90.308812829979331</v>
      </c>
      <c r="S1350">
        <f t="shared" si="397"/>
        <v>0.14165499657384378</v>
      </c>
      <c r="T1350">
        <f t="shared" si="380"/>
        <v>45.754956457063649</v>
      </c>
    </row>
    <row r="1351" spans="1:20" x14ac:dyDescent="0.25">
      <c r="A1351">
        <f t="shared" si="381"/>
        <v>893.42676261536303</v>
      </c>
      <c r="B1351">
        <f t="shared" si="398"/>
        <v>142.19328556082439</v>
      </c>
      <c r="C1351" t="str">
        <f t="shared" si="382"/>
        <v>1.04548194367488-193.238973607255i</v>
      </c>
      <c r="D1351" t="str">
        <f t="shared" si="383"/>
        <v>3.47812486715072-111.929272208349i</v>
      </c>
      <c r="E1351" t="str">
        <f t="shared" si="384"/>
        <v>162.468940143968+0.106164366086705i</v>
      </c>
      <c r="F1351" t="str">
        <f t="shared" si="385"/>
        <v>2.42492491253707-1050.38110850801i</v>
      </c>
      <c r="G1351" t="str">
        <f t="shared" si="386"/>
        <v>0.999999994891447-0.0000714741406440996i</v>
      </c>
      <c r="H1351" t="str">
        <f t="shared" si="387"/>
        <v>1129.8213405725+20.602957473134i</v>
      </c>
      <c r="I1351" t="str">
        <f t="shared" si="388"/>
        <v>68.7789401647722-3347.71048740927i</v>
      </c>
      <c r="K1351" t="str">
        <f t="shared" si="389"/>
        <v>0.0106176175429888-0.00027938747759697i</v>
      </c>
      <c r="L1351" t="str">
        <f t="shared" si="390"/>
        <v>0.0000444444444444444-0.403782801059509i</v>
      </c>
      <c r="M1351" t="e">
        <f t="shared" si="391"/>
        <v>#DIV/0!</v>
      </c>
      <c r="N1351">
        <f t="shared" si="392"/>
        <v>90.309984664856628</v>
      </c>
      <c r="O1351">
        <f t="shared" si="393"/>
        <v>45.722021563386264</v>
      </c>
      <c r="P1351" s="3">
        <f t="shared" si="394"/>
        <v>45.722021563386264</v>
      </c>
      <c r="Q1351" s="3">
        <f t="shared" si="395"/>
        <v>-89.690015335143372</v>
      </c>
      <c r="R1351">
        <f t="shared" si="396"/>
        <v>90.309984664856628</v>
      </c>
      <c r="S1351">
        <f t="shared" si="397"/>
        <v>0.14219328556082439</v>
      </c>
      <c r="T1351">
        <f t="shared" si="380"/>
        <v>45.722021563386264</v>
      </c>
    </row>
    <row r="1352" spans="1:20" x14ac:dyDescent="0.25">
      <c r="A1352">
        <f t="shared" si="381"/>
        <v>896.82178431330135</v>
      </c>
      <c r="B1352">
        <f t="shared" si="398"/>
        <v>142.73362004595552</v>
      </c>
      <c r="C1352" t="str">
        <f t="shared" si="382"/>
        <v>1.04547736790432-192.507623387042i</v>
      </c>
      <c r="D1352" t="str">
        <f t="shared" si="383"/>
        <v>3.47812486613915-111.505556270472i</v>
      </c>
      <c r="E1352" t="str">
        <f t="shared" si="384"/>
        <v>162.468935606917+0.106568055636481i</v>
      </c>
      <c r="F1352" t="str">
        <f t="shared" si="385"/>
        <v>2.42492491244275-1046.4047716953i</v>
      </c>
      <c r="G1352" t="str">
        <f t="shared" si="386"/>
        <v>0.999999994852548-0.0000717457423757564i</v>
      </c>
      <c r="H1352" t="str">
        <f t="shared" si="387"/>
        <v>1129.82445999928+20.6812566817149i</v>
      </c>
      <c r="I1352" t="str">
        <f t="shared" si="388"/>
        <v>68.7789851081892-3335.04548890459i</v>
      </c>
      <c r="K1352" t="str">
        <f t="shared" si="389"/>
        <v>0.0106175613692327-0.000280447660051714i</v>
      </c>
      <c r="L1352" t="str">
        <f t="shared" si="390"/>
        <v>0.0000444444444444444-0.402254234966637i</v>
      </c>
      <c r="M1352" t="e">
        <f t="shared" si="391"/>
        <v>#DIV/0!</v>
      </c>
      <c r="N1352">
        <f t="shared" si="392"/>
        <v>90.311160933802014</v>
      </c>
      <c r="O1352">
        <f t="shared" si="393"/>
        <v>45.68908673761922</v>
      </c>
      <c r="P1352" s="3">
        <f t="shared" si="394"/>
        <v>45.68908673761922</v>
      </c>
      <c r="Q1352" s="3">
        <f t="shared" si="395"/>
        <v>-89.688839066197986</v>
      </c>
      <c r="R1352">
        <f t="shared" si="396"/>
        <v>90.311160933802014</v>
      </c>
      <c r="S1352">
        <f t="shared" si="397"/>
        <v>0.14273362004595552</v>
      </c>
      <c r="T1352">
        <f t="shared" si="380"/>
        <v>45.68908673761922</v>
      </c>
    </row>
    <row r="1353" spans="1:20" x14ac:dyDescent="0.25">
      <c r="A1353">
        <f t="shared" si="381"/>
        <v>900.2297070936919</v>
      </c>
      <c r="B1353">
        <f t="shared" si="398"/>
        <v>143.27600780213015</v>
      </c>
      <c r="C1353" t="str">
        <f t="shared" si="382"/>
        <v>1.04547275734206-191.779042451762i</v>
      </c>
      <c r="D1353" t="str">
        <f t="shared" si="383"/>
        <v>3.47812486511987-111.083444377457i</v>
      </c>
      <c r="E1353" t="str">
        <f t="shared" si="384"/>
        <v>162.468931035434+0.10697328223551i</v>
      </c>
      <c r="F1353" t="str">
        <f t="shared" si="385"/>
        <v>2.4249249123477-1042.44348776653i</v>
      </c>
      <c r="G1353" t="str">
        <f t="shared" si="386"/>
        <v>0.999999994813353-0.0000720183761939615i</v>
      </c>
      <c r="H1353" t="str">
        <f t="shared" si="387"/>
        <v>1129.82760318998+20.7598535184275i</v>
      </c>
      <c r="I1353" t="str">
        <f t="shared" si="388"/>
        <v>68.7790303937056-3322.42846618112i</v>
      </c>
      <c r="K1353" t="str">
        <f t="shared" si="389"/>
        <v>0.0106175047683487-0.000281511854165689i</v>
      </c>
      <c r="L1353" t="str">
        <f t="shared" si="390"/>
        <v>0.0000444444444444444-0.40073145543598i</v>
      </c>
      <c r="M1353" t="e">
        <f t="shared" si="391"/>
        <v>#DIV/0!</v>
      </c>
      <c r="N1353">
        <f t="shared" si="392"/>
        <v>90.312341653448996</v>
      </c>
      <c r="O1353">
        <f t="shared" si="393"/>
        <v>45.656151980278253</v>
      </c>
      <c r="P1353" s="3">
        <f t="shared" si="394"/>
        <v>45.656151980278253</v>
      </c>
      <c r="Q1353" s="3">
        <f t="shared" si="395"/>
        <v>-89.687658346551004</v>
      </c>
      <c r="R1353">
        <f t="shared" si="396"/>
        <v>90.312341653448996</v>
      </c>
      <c r="S1353">
        <f t="shared" si="397"/>
        <v>0.14327600780213015</v>
      </c>
      <c r="T1353">
        <f t="shared" si="380"/>
        <v>45.656151980278253</v>
      </c>
    </row>
    <row r="1354" spans="1:20" x14ac:dyDescent="0.25">
      <c r="A1354">
        <f t="shared" si="381"/>
        <v>903.65057998064799</v>
      </c>
      <c r="B1354">
        <f t="shared" si="398"/>
        <v>143.82045663177826</v>
      </c>
      <c r="C1354" t="str">
        <f t="shared" si="382"/>
        <v>1.04546811172395-191.053220320504i</v>
      </c>
      <c r="D1354" t="str">
        <f t="shared" si="383"/>
        <v>3.47812486409284-110.662930457083i</v>
      </c>
      <c r="E1354" t="str">
        <f t="shared" si="384"/>
        <v>162.468926429255+0.107380051759239i</v>
      </c>
      <c r="F1354" t="str">
        <f t="shared" si="385"/>
        <v>2.42492491225193-1038.49719973731i</v>
      </c>
      <c r="G1354" t="str">
        <f t="shared" si="386"/>
        <v>0.99999999477386-0.0000722920460206435i</v>
      </c>
      <c r="H1354" t="str">
        <f t="shared" si="387"/>
        <v>1129.83077032576+20.8387491153009i</v>
      </c>
      <c r="I1354" t="str">
        <f t="shared" si="388"/>
        <v>68.7790760239269-3309.85923773929i</v>
      </c>
      <c r="K1354" t="str">
        <f t="shared" si="389"/>
        <v>0.0106174477370935-0.000282580074988578i</v>
      </c>
      <c r="L1354" t="str">
        <f t="shared" si="390"/>
        <v>0.0000444444444444444-0.399214440561844i</v>
      </c>
      <c r="M1354" t="e">
        <f t="shared" si="391"/>
        <v>#DIV/0!</v>
      </c>
      <c r="N1354">
        <f t="shared" si="392"/>
        <v>90.313526840491903</v>
      </c>
      <c r="O1354">
        <f t="shared" si="393"/>
        <v>45.623217291882298</v>
      </c>
      <c r="P1354" s="3">
        <f t="shared" si="394"/>
        <v>45.623217291882298</v>
      </c>
      <c r="Q1354" s="3">
        <f t="shared" si="395"/>
        <v>-89.686473159508097</v>
      </c>
      <c r="R1354">
        <f t="shared" si="396"/>
        <v>90.313526840491903</v>
      </c>
      <c r="S1354">
        <f t="shared" si="397"/>
        <v>0.14382045663177825</v>
      </c>
      <c r="T1354">
        <f t="shared" si="380"/>
        <v>45.623217291882298</v>
      </c>
    </row>
    <row r="1355" spans="1:20" x14ac:dyDescent="0.25">
      <c r="A1355">
        <f t="shared" si="381"/>
        <v>907.0844521845745</v>
      </c>
      <c r="B1355">
        <f t="shared" si="398"/>
        <v>144.36697436697901</v>
      </c>
      <c r="C1355" t="str">
        <f t="shared" si="382"/>
        <v>1.04546343078381-190.330146552054i</v>
      </c>
      <c r="D1355" t="str">
        <f t="shared" si="383"/>
        <v>3.47812486305797-110.244008460115i</v>
      </c>
      <c r="E1355" t="str">
        <f t="shared" si="384"/>
        <v>162.468921788119+0.107788370105713i</v>
      </c>
      <c r="F1355" t="str">
        <f t="shared" si="385"/>
        <v>2.42492491215543-1034.56585083896i</v>
      </c>
      <c r="G1355" t="str">
        <f t="shared" si="386"/>
        <v>0.999999994734066-0.0000725667557926342i</v>
      </c>
      <c r="H1355" t="str">
        <f t="shared" si="387"/>
        <v>1129.8339615891+20.9179446086768i</v>
      </c>
      <c r="I1355" t="str">
        <f t="shared" si="388"/>
        <v>68.7791220014743-3297.33762276681i</v>
      </c>
      <c r="K1355" t="str">
        <f t="shared" si="389"/>
        <v>0.0106173902721995-0.000283652337625033i</v>
      </c>
      <c r="L1355" t="str">
        <f t="shared" si="390"/>
        <v>0.0000444444444444444-0.397703168521463i</v>
      </c>
      <c r="M1355" t="e">
        <f t="shared" si="391"/>
        <v>#DIV/0!</v>
      </c>
      <c r="N1355">
        <f t="shared" si="392"/>
        <v>90.314716511685944</v>
      </c>
      <c r="O1355">
        <f t="shared" si="393"/>
        <v>45.590282672954686</v>
      </c>
      <c r="P1355" s="3">
        <f t="shared" si="394"/>
        <v>45.590282672954686</v>
      </c>
      <c r="Q1355" s="3">
        <f t="shared" si="395"/>
        <v>-89.685283488314056</v>
      </c>
      <c r="R1355">
        <f t="shared" si="396"/>
        <v>90.314716511685944</v>
      </c>
      <c r="S1355">
        <f t="shared" si="397"/>
        <v>0.14436697436697901</v>
      </c>
      <c r="T1355">
        <f t="shared" si="380"/>
        <v>45.590282672954686</v>
      </c>
    </row>
    <row r="1356" spans="1:20" x14ac:dyDescent="0.25">
      <c r="A1356">
        <f t="shared" si="381"/>
        <v>910.53137310287582</v>
      </c>
      <c r="B1356">
        <f t="shared" si="398"/>
        <v>144.91556886957352</v>
      </c>
      <c r="C1356" t="str">
        <f t="shared" si="382"/>
        <v>1.0454587142535-189.609810744734i</v>
      </c>
      <c r="D1356" t="str">
        <f t="shared" si="383"/>
        <v>3.47812486201524-109.826672360221i</v>
      </c>
      <c r="E1356" t="str">
        <f t="shared" si="384"/>
        <v>162.46891711176+0.108198243195871i</v>
      </c>
      <c r="F1356" t="str">
        <f t="shared" si="385"/>
        <v>2.4249249120582-1030.64938451769i</v>
      </c>
      <c r="G1356" t="str">
        <f t="shared" si="386"/>
        <v>0.999999994693969-0.0000728425094617255i</v>
      </c>
      <c r="H1356" t="str">
        <f t="shared" si="387"/>
        <v>1129.83717716389+20.9974411392275i</v>
      </c>
      <c r="I1356" t="str">
        <f t="shared" si="388"/>
        <v>68.7791683289897-3284.86344113637i</v>
      </c>
      <c r="K1356" t="str">
        <f t="shared" si="389"/>
        <v>0.0106173323703744-0.00028472865723486i</v>
      </c>
      <c r="L1356" t="str">
        <f t="shared" si="390"/>
        <v>0.0000444444444444444-0.396197617574679i</v>
      </c>
      <c r="M1356" t="e">
        <f t="shared" si="391"/>
        <v>#DIV/0!</v>
      </c>
      <c r="N1356">
        <f t="shared" si="392"/>
        <v>90.315910683847505</v>
      </c>
      <c r="O1356">
        <f t="shared" si="393"/>
        <v>45.557348124022738</v>
      </c>
      <c r="P1356" s="3">
        <f t="shared" si="394"/>
        <v>45.557348124022738</v>
      </c>
      <c r="Q1356" s="3">
        <f t="shared" si="395"/>
        <v>-89.684089316152495</v>
      </c>
      <c r="R1356">
        <f t="shared" si="396"/>
        <v>90.315910683847505</v>
      </c>
      <c r="S1356">
        <f t="shared" si="397"/>
        <v>0.14491556886957352</v>
      </c>
      <c r="T1356">
        <f t="shared" si="380"/>
        <v>45.557348124022738</v>
      </c>
    </row>
    <row r="1357" spans="1:20" x14ac:dyDescent="0.25">
      <c r="A1357">
        <f t="shared" si="381"/>
        <v>913.99139232066671</v>
      </c>
      <c r="B1357">
        <f t="shared" si="398"/>
        <v>145.4662480312779</v>
      </c>
      <c r="C1357" t="str">
        <f t="shared" si="382"/>
        <v>1.04545396186277-188.892202536249i</v>
      </c>
      <c r="D1357" t="str">
        <f t="shared" si="383"/>
        <v>3.47812486096456-109.410916153881i</v>
      </c>
      <c r="E1357" t="str">
        <f t="shared" si="384"/>
        <v>162.468912399914+0.108609676973568i</v>
      </c>
      <c r="F1357" t="str">
        <f t="shared" si="385"/>
        <v>2.42492491196023-1026.74774443384i</v>
      </c>
      <c r="G1357" t="str">
        <f t="shared" si="386"/>
        <v>0.999999994653566-0.0000731193109947257i</v>
      </c>
      <c r="H1357" t="str">
        <f t="shared" si="387"/>
        <v>1129.84041723545+21.0772398519723i</v>
      </c>
      <c r="I1357" t="str">
        <f t="shared" si="388"/>
        <v>68.7792150091383-3272.43651340319i</v>
      </c>
      <c r="K1357" t="str">
        <f t="shared" si="389"/>
        <v>0.0106172740283007-0.000285809049033196i</v>
      </c>
      <c r="L1357" t="str">
        <f t="shared" si="390"/>
        <v>0.0000444444444444444-0.394697766063637i</v>
      </c>
      <c r="M1357" t="e">
        <f t="shared" si="391"/>
        <v>#DIV/0!</v>
      </c>
      <c r="N1357">
        <f t="shared" si="392"/>
        <v>90.317109373854294</v>
      </c>
      <c r="O1357">
        <f t="shared" si="393"/>
        <v>45.524413645617592</v>
      </c>
      <c r="P1357" s="3">
        <f t="shared" si="394"/>
        <v>45.524413645617592</v>
      </c>
      <c r="Q1357" s="3">
        <f t="shared" si="395"/>
        <v>-89.682890626145706</v>
      </c>
      <c r="R1357">
        <f t="shared" si="396"/>
        <v>90.317109373854294</v>
      </c>
      <c r="S1357">
        <f t="shared" si="397"/>
        <v>0.14546624803127789</v>
      </c>
      <c r="T1357">
        <f t="shared" si="380"/>
        <v>45.524413645617592</v>
      </c>
    </row>
    <row r="1358" spans="1:20" x14ac:dyDescent="0.25">
      <c r="A1358">
        <f t="shared" si="381"/>
        <v>917.46455961148536</v>
      </c>
      <c r="B1358">
        <f t="shared" si="398"/>
        <v>146.01901977379677</v>
      </c>
      <c r="C1358" t="str">
        <f t="shared" si="382"/>
        <v>1.04544917333946-188.17731160354i</v>
      </c>
      <c r="D1358" t="str">
        <f t="shared" si="383"/>
        <v>3.47812485990589-108.996733860301i</v>
      </c>
      <c r="E1358" t="str">
        <f t="shared" si="384"/>
        <v>162.468907652312+0.109022677405587i</v>
      </c>
      <c r="F1358" t="str">
        <f t="shared" si="385"/>
        <v>2.42492491186151-1022.860874461i</v>
      </c>
      <c r="G1358" t="str">
        <f t="shared" si="386"/>
        <v>0.999999994612856-0.0000733971643735177i</v>
      </c>
      <c r="H1358" t="str">
        <f t="shared" si="387"/>
        <v>1129.84368199047+21.1573418962935i</v>
      </c>
      <c r="I1358" t="str">
        <f t="shared" si="388"/>
        <v>68.7792620446023-3260.05666080205i</v>
      </c>
      <c r="K1358" t="str">
        <f t="shared" si="389"/>
        <v>0.010617215242636-0.000286893528290699i</v>
      </c>
      <c r="L1358" t="str">
        <f t="shared" si="390"/>
        <v>0.0000444444444444444-0.39320359241247i</v>
      </c>
      <c r="M1358" t="e">
        <f t="shared" si="391"/>
        <v>#DIV/0!</v>
      </c>
      <c r="N1358">
        <f t="shared" si="392"/>
        <v>90.318312598645647</v>
      </c>
      <c r="O1358">
        <f t="shared" si="393"/>
        <v>45.491479238274373</v>
      </c>
      <c r="P1358" s="3">
        <f t="shared" si="394"/>
        <v>45.491479238274373</v>
      </c>
      <c r="Q1358" s="3">
        <f t="shared" si="395"/>
        <v>-89.681687401354353</v>
      </c>
      <c r="R1358">
        <f t="shared" si="396"/>
        <v>90.318312598645647</v>
      </c>
      <c r="S1358">
        <f t="shared" si="397"/>
        <v>0.14601901977379678</v>
      </c>
      <c r="T1358">
        <f t="shared" si="380"/>
        <v>45.491479238274373</v>
      </c>
    </row>
    <row r="1359" spans="1:20" x14ac:dyDescent="0.25">
      <c r="A1359">
        <f t="shared" si="381"/>
        <v>920.95092493800905</v>
      </c>
      <c r="B1359">
        <f t="shared" si="398"/>
        <v>146.57389204893721</v>
      </c>
      <c r="C1359" t="str">
        <f t="shared" si="382"/>
        <v>1.04544434840925-187.465127662637i</v>
      </c>
      <c r="D1359" t="str">
        <f t="shared" si="383"/>
        <v>3.47812485883915-108.58411952133i</v>
      </c>
      <c r="E1359" t="str">
        <f t="shared" si="384"/>
        <v>162.468902868682+0.109437250481876i</v>
      </c>
      <c r="F1359" t="str">
        <f t="shared" si="385"/>
        <v>2.42492491176204-1018.98871868523i</v>
      </c>
      <c r="G1359" t="str">
        <f t="shared" si="386"/>
        <v>0.999999994571836-0.0000736760735951149i</v>
      </c>
      <c r="H1359" t="str">
        <f t="shared" si="387"/>
        <v>1129.8469716171+21.2377484259535i</v>
      </c>
      <c r="I1359" t="str">
        <f t="shared" si="388"/>
        <v>68.7793094380845-3247.72370524501i</v>
      </c>
      <c r="K1359" t="str">
        <f t="shared" si="389"/>
        <v>0.0106171560100126-0.000287982110333733i</v>
      </c>
      <c r="L1359" t="str">
        <f t="shared" si="390"/>
        <v>0.0000444444444444444-0.391715075126988i</v>
      </c>
      <c r="M1359" t="e">
        <f t="shared" si="391"/>
        <v>#DIV/0!</v>
      </c>
      <c r="N1359">
        <f t="shared" si="392"/>
        <v>90.319520375222595</v>
      </c>
      <c r="O1359">
        <f t="shared" si="393"/>
        <v>45.458544902532253</v>
      </c>
      <c r="P1359" s="3">
        <f t="shared" si="394"/>
        <v>45.458544902532253</v>
      </c>
      <c r="Q1359" s="3">
        <f t="shared" si="395"/>
        <v>-89.680479624777405</v>
      </c>
      <c r="R1359">
        <f t="shared" si="396"/>
        <v>90.319520375222595</v>
      </c>
      <c r="S1359">
        <f t="shared" si="397"/>
        <v>0.1465738920489372</v>
      </c>
      <c r="T1359">
        <f t="shared" si="380"/>
        <v>45.458544902532253</v>
      </c>
    </row>
    <row r="1360" spans="1:20" x14ac:dyDescent="0.25">
      <c r="A1360">
        <f t="shared" si="381"/>
        <v>924.45053845277357</v>
      </c>
      <c r="B1360">
        <f t="shared" si="398"/>
        <v>147.13087283872318</v>
      </c>
      <c r="C1360" t="str">
        <f t="shared" si="382"/>
        <v>1.04543948679572-186.755640468516i</v>
      </c>
      <c r="D1360" t="str">
        <f t="shared" si="383"/>
        <v>3.47812485776429-108.173067201373i</v>
      </c>
      <c r="E1360" t="str">
        <f t="shared" si="384"/>
        <v>162.468898048754+0.109853402215506i</v>
      </c>
      <c r="F1360" t="str">
        <f t="shared" si="385"/>
        <v>2.4249249116618-1015.13122140428i</v>
      </c>
      <c r="G1360" t="str">
        <f t="shared" si="386"/>
        <v>0.999999994530504-0.0000739560426717196i</v>
      </c>
      <c r="H1360" t="str">
        <f t="shared" si="387"/>
        <v>1129.8502863049+21.3184605991119i</v>
      </c>
      <c r="I1360" t="str">
        <f t="shared" si="388"/>
        <v>68.77935719231-3235.43746931875i</v>
      </c>
      <c r="K1360" t="str">
        <f t="shared" si="389"/>
        <v>0.0106170963270372-0.00028907481054455i</v>
      </c>
      <c r="L1360" t="str">
        <f t="shared" si="390"/>
        <v>0.0000444444444444444-0.390232192794369i</v>
      </c>
      <c r="M1360" t="e">
        <f t="shared" si="391"/>
        <v>#DIV/0!</v>
      </c>
      <c r="N1360">
        <f t="shared" si="392"/>
        <v>90.320732720648181</v>
      </c>
      <c r="O1360">
        <f t="shared" si="393"/>
        <v>45.425610638934721</v>
      </c>
      <c r="P1360" s="3">
        <f t="shared" si="394"/>
        <v>45.425610638934721</v>
      </c>
      <c r="Q1360" s="3">
        <f t="shared" si="395"/>
        <v>-89.679267279351819</v>
      </c>
      <c r="R1360">
        <f t="shared" si="396"/>
        <v>90.320732720648181</v>
      </c>
      <c r="S1360">
        <f t="shared" si="397"/>
        <v>0.14713087283872317</v>
      </c>
      <c r="T1360">
        <f t="shared" si="380"/>
        <v>45.425610638934721</v>
      </c>
    </row>
    <row r="1361" spans="1:20" x14ac:dyDescent="0.25">
      <c r="A1361">
        <f t="shared" si="381"/>
        <v>927.96345049889419</v>
      </c>
      <c r="B1361">
        <f t="shared" si="398"/>
        <v>147.68997015551034</v>
      </c>
      <c r="C1361" t="str">
        <f t="shared" si="382"/>
        <v>1.04543458822037-186.048839814944i</v>
      </c>
      <c r="D1361" t="str">
        <f t="shared" si="383"/>
        <v>3.47812485668124-107.763570987305i</v>
      </c>
      <c r="E1361" t="str">
        <f t="shared" si="384"/>
        <v>162.468893192253+0.110271138642821i</v>
      </c>
      <c r="F1361" t="str">
        <f t="shared" si="385"/>
        <v>2.42492491156081-1011.28832712676i</v>
      </c>
      <c r="G1361" t="str">
        <f t="shared" si="386"/>
        <v>0.999999994488856-0.0000742370756307803i</v>
      </c>
      <c r="H1361" t="str">
        <f t="shared" si="387"/>
        <v>1129.8536262449+21.3994795783416i</v>
      </c>
      <c r="I1361" t="str">
        <f t="shared" si="388"/>
        <v>68.7794053100235-3223.19777628209i</v>
      </c>
      <c r="K1361" t="str">
        <f t="shared" si="389"/>
        <v>0.0106170361902909-0.000290171644361476i</v>
      </c>
      <c r="L1361" t="str">
        <f t="shared" si="390"/>
        <v>0.0000444444444444444-0.388754924082855i</v>
      </c>
      <c r="M1361" t="e">
        <f t="shared" si="391"/>
        <v>#DIV/0!</v>
      </c>
      <c r="N1361">
        <f t="shared" si="392"/>
        <v>90.32194965204755</v>
      </c>
      <c r="O1361">
        <f t="shared" si="393"/>
        <v>45.39267644802927</v>
      </c>
      <c r="P1361" s="3">
        <f t="shared" si="394"/>
        <v>45.39267644802927</v>
      </c>
      <c r="Q1361" s="3">
        <f t="shared" si="395"/>
        <v>-89.67805034795245</v>
      </c>
      <c r="R1361">
        <f t="shared" si="396"/>
        <v>90.32194965204755</v>
      </c>
      <c r="S1361">
        <f t="shared" si="397"/>
        <v>0.14768997015551033</v>
      </c>
      <c r="T1361">
        <f t="shared" si="380"/>
        <v>45.39267644802927</v>
      </c>
    </row>
    <row r="1362" spans="1:20" x14ac:dyDescent="0.25">
      <c r="A1362">
        <f t="shared" si="381"/>
        <v>931.48971161078998</v>
      </c>
      <c r="B1362">
        <f t="shared" si="398"/>
        <v>148.25119204210128</v>
      </c>
      <c r="C1362" t="str">
        <f t="shared" si="382"/>
        <v>1.04542965240276-185.344715534326i</v>
      </c>
      <c r="D1362" t="str">
        <f t="shared" si="383"/>
        <v>3.47812485558996-107.355624988383i</v>
      </c>
      <c r="E1362" t="str">
        <f t="shared" si="384"/>
        <v>162.468888298901+0.110690465823566i</v>
      </c>
      <c r="F1362" t="str">
        <f t="shared" si="385"/>
        <v>2.42492491145905-1007.45998057133i</v>
      </c>
      <c r="G1362" t="str">
        <f t="shared" si="386"/>
        <v>0.999999994446892-0.0000745191765150502i</v>
      </c>
      <c r="H1362" t="str">
        <f t="shared" si="387"/>
        <v>1129.85699162956+21.4808065306465i</v>
      </c>
      <c r="I1362" t="str">
        <f t="shared" si="388"/>
        <v>68.7794537939898-3211.00445006325i</v>
      </c>
      <c r="K1362" t="str">
        <f t="shared" si="389"/>
        <v>0.0106169755963289-0.000291272627279101i</v>
      </c>
      <c r="L1362" t="str">
        <f t="shared" si="390"/>
        <v>0.0000444444444444444-0.387283247741436i</v>
      </c>
      <c r="M1362" t="e">
        <f t="shared" si="391"/>
        <v>#DIV/0!</v>
      </c>
      <c r="N1362">
        <f t="shared" si="392"/>
        <v>90.323171186608349</v>
      </c>
      <c r="O1362">
        <f t="shared" si="393"/>
        <v>45.359742330367148</v>
      </c>
      <c r="P1362" s="3">
        <f t="shared" si="394"/>
        <v>45.359742330367148</v>
      </c>
      <c r="Q1362" s="3">
        <f t="shared" si="395"/>
        <v>-89.676828813391651</v>
      </c>
      <c r="R1362">
        <f t="shared" si="396"/>
        <v>90.323171186608349</v>
      </c>
      <c r="S1362">
        <f t="shared" si="397"/>
        <v>0.14825119204210127</v>
      </c>
      <c r="T1362">
        <f t="shared" si="380"/>
        <v>45.359742330367148</v>
      </c>
    </row>
    <row r="1363" spans="1:20" x14ac:dyDescent="0.25">
      <c r="A1363">
        <f t="shared" si="381"/>
        <v>935.02937251491096</v>
      </c>
      <c r="B1363">
        <f t="shared" si="398"/>
        <v>148.81454657186126</v>
      </c>
      <c r="C1363" t="str">
        <f t="shared" si="382"/>
        <v>1.04542467906002-184.643257497576i</v>
      </c>
      <c r="D1363" t="str">
        <f t="shared" si="383"/>
        <v>3.47812485449035-106.949223336169i</v>
      </c>
      <c r="E1363" t="str">
        <f t="shared" si="384"/>
        <v>162.468883368419+0.111111389840965i</v>
      </c>
      <c r="F1363" t="str">
        <f t="shared" si="385"/>
        <v>2.42492491135651-1003.64612666596i</v>
      </c>
      <c r="G1363" t="str">
        <f t="shared" si="386"/>
        <v>0.999999994404609-0.0000748023493826445i</v>
      </c>
      <c r="H1363" t="str">
        <f t="shared" si="387"/>
        <v>1129.86038265286+21.5624426274784i</v>
      </c>
      <c r="I1363" t="str">
        <f t="shared" si="388"/>
        <v>68.7795026469983-3198.85731525772i</v>
      </c>
      <c r="K1363" t="str">
        <f t="shared" si="389"/>
        <v>0.0106169145416802-0.000292377774848459i</v>
      </c>
      <c r="L1363" t="str">
        <f t="shared" si="390"/>
        <v>0.0000444444444444444-0.385817142599559i</v>
      </c>
      <c r="M1363" t="e">
        <f t="shared" si="391"/>
        <v>#DIV/0!</v>
      </c>
      <c r="N1363">
        <f t="shared" si="392"/>
        <v>90.32439734158072</v>
      </c>
      <c r="O1363">
        <f t="shared" si="393"/>
        <v>45.326808286504168</v>
      </c>
      <c r="P1363" s="3">
        <f t="shared" si="394"/>
        <v>45.326808286504168</v>
      </c>
      <c r="Q1363" s="3">
        <f t="shared" si="395"/>
        <v>-89.67560265841928</v>
      </c>
      <c r="R1363">
        <f t="shared" si="396"/>
        <v>90.32439734158072</v>
      </c>
      <c r="S1363">
        <f t="shared" si="397"/>
        <v>0.14881454657186124</v>
      </c>
      <c r="T1363">
        <f t="shared" si="380"/>
        <v>45.326808286504168</v>
      </c>
    </row>
    <row r="1364" spans="1:20" x14ac:dyDescent="0.25">
      <c r="A1364">
        <f t="shared" si="381"/>
        <v>938.58248413046761</v>
      </c>
      <c r="B1364">
        <f t="shared" si="398"/>
        <v>149.38004184883434</v>
      </c>
      <c r="C1364" t="str">
        <f t="shared" si="382"/>
        <v>1.04541966790742-183.944455613967i</v>
      </c>
      <c r="D1364" t="str">
        <f t="shared" si="383"/>
        <v>3.47812485338238-106.544360184439i</v>
      </c>
      <c r="E1364" t="str">
        <f t="shared" si="384"/>
        <v>162.468878400528+0.111533916801695i</v>
      </c>
      <c r="F1364" t="str">
        <f t="shared" si="385"/>
        <v>2.4249249112532-999.846710547063i</v>
      </c>
      <c r="G1364" t="str">
        <f t="shared" si="386"/>
        <v>0.999999994362003-0.0000750865983070994i</v>
      </c>
      <c r="H1364" t="str">
        <f t="shared" si="387"/>
        <v>1129.86379951017+21.6443890447525i</v>
      </c>
      <c r="I1364" t="str">
        <f t="shared" si="388"/>
        <v>68.7795518718527-3186.75619712509i</v>
      </c>
      <c r="K1364" t="str">
        <f t="shared" si="389"/>
        <v>0.0106168530228479-0.000293487102677222i</v>
      </c>
      <c r="L1364" t="str">
        <f t="shared" si="390"/>
        <v>0.0000444444444444444-0.384356587566804i</v>
      </c>
      <c r="M1364" t="e">
        <f t="shared" si="391"/>
        <v>#DIV/0!</v>
      </c>
      <c r="N1364">
        <f t="shared" si="392"/>
        <v>90.325628134277594</v>
      </c>
      <c r="O1364">
        <f t="shared" si="393"/>
        <v>45.293874317000544</v>
      </c>
      <c r="P1364" s="3">
        <f t="shared" si="394"/>
        <v>45.293874317000544</v>
      </c>
      <c r="Q1364" s="3">
        <f t="shared" si="395"/>
        <v>-89.674371865722406</v>
      </c>
      <c r="R1364">
        <f t="shared" si="396"/>
        <v>90.325628134277594</v>
      </c>
      <c r="S1364">
        <f t="shared" si="397"/>
        <v>0.14938004184883433</v>
      </c>
      <c r="T1364">
        <f t="shared" si="380"/>
        <v>45.293874317000544</v>
      </c>
    </row>
    <row r="1365" spans="1:20" x14ac:dyDescent="0.25">
      <c r="A1365">
        <f t="shared" si="381"/>
        <v>942.14909757016346</v>
      </c>
      <c r="B1365">
        <f t="shared" si="398"/>
        <v>149.94768600785991</v>
      </c>
      <c r="C1365" t="str">
        <f t="shared" si="382"/>
        <v>1.04541461865794-183.248299830969i</v>
      </c>
      <c r="D1365" t="str">
        <f t="shared" si="383"/>
        <v>3.47812485226596-106.141029709099i</v>
      </c>
      <c r="E1365" t="str">
        <f t="shared" si="384"/>
        <v>162.468873394945+0.111958052836167i</v>
      </c>
      <c r="F1365" t="str">
        <f t="shared" si="385"/>
        <v>2.4249249111491-996.061677558773i</v>
      </c>
      <c r="G1365" t="str">
        <f t="shared" si="386"/>
        <v>0.999999994319072-0.0000753719273774306i</v>
      </c>
      <c r="H1365" t="str">
        <f t="shared" si="387"/>
        <v>1129.86724239845+21.7266469628674i</v>
      </c>
      <c r="I1365" t="str">
        <f t="shared" si="388"/>
        <v>68.7796014713853-3174.70092158728i</v>
      </c>
      <c r="K1365" t="str">
        <f t="shared" si="389"/>
        <v>0.0106167910363082-0.000294600626429879i</v>
      </c>
      <c r="L1365" t="str">
        <f t="shared" si="390"/>
        <v>0.0000444444444444444-0.382901561632601i</v>
      </c>
      <c r="M1365" t="e">
        <f t="shared" si="391"/>
        <v>#DIV/0!</v>
      </c>
      <c r="N1365">
        <f t="shared" si="392"/>
        <v>90.326863582074921</v>
      </c>
      <c r="O1365">
        <f t="shared" si="393"/>
        <v>45.260940422420163</v>
      </c>
      <c r="P1365" s="3">
        <f t="shared" si="394"/>
        <v>45.260940422420163</v>
      </c>
      <c r="Q1365" s="3">
        <f t="shared" si="395"/>
        <v>-89.673136417925079</v>
      </c>
      <c r="R1365">
        <f t="shared" si="396"/>
        <v>90.326863582074921</v>
      </c>
      <c r="S1365">
        <f t="shared" si="397"/>
        <v>0.1499476860078599</v>
      </c>
      <c r="T1365">
        <f t="shared" si="380"/>
        <v>45.260940422420163</v>
      </c>
    </row>
    <row r="1366" spans="1:20" x14ac:dyDescent="0.25">
      <c r="A1366">
        <f t="shared" si="381"/>
        <v>945.72926414093013</v>
      </c>
      <c r="B1366">
        <f t="shared" si="398"/>
        <v>150.51748721468979</v>
      </c>
      <c r="C1366" t="str">
        <f t="shared" si="382"/>
        <v>1.04540953102242-182.554780134124i</v>
      </c>
      <c r="D1366" t="str">
        <f t="shared" si="383"/>
        <v>3.47812485114106-105.739226108105i</v>
      </c>
      <c r="E1366" t="str">
        <f t="shared" si="384"/>
        <v>162.468868351385+0.112383804098536i</v>
      </c>
      <c r="F1366" t="str">
        <f t="shared" si="385"/>
        <v>2.42492491104421-992.290973252115i</v>
      </c>
      <c r="G1366" t="str">
        <f t="shared" si="386"/>
        <v>0.999999994275815-0.0000756583406981921i</v>
      </c>
      <c r="H1366" t="str">
        <f t="shared" si="387"/>
        <v>1129.87071151611+21.8092175667205i</v>
      </c>
      <c r="I1366" t="str">
        <f t="shared" si="388"/>
        <v>68.7796514484477-3162.6913152255i</v>
      </c>
      <c r="K1366" t="str">
        <f t="shared" si="389"/>
        <v>0.0106167285785108-0.000295718361827935i</v>
      </c>
      <c r="L1366" t="str">
        <f t="shared" si="390"/>
        <v>0.0000444444444444444-0.38145204386591i</v>
      </c>
      <c r="M1366" t="e">
        <f t="shared" si="391"/>
        <v>#DIV/0!</v>
      </c>
      <c r="N1366">
        <f t="shared" si="392"/>
        <v>90.328103702411909</v>
      </c>
      <c r="O1366">
        <f t="shared" si="393"/>
        <v>45.228006603331522</v>
      </c>
      <c r="P1366" s="3">
        <f t="shared" si="394"/>
        <v>45.228006603331522</v>
      </c>
      <c r="Q1366" s="3">
        <f t="shared" si="395"/>
        <v>-89.671896297588091</v>
      </c>
      <c r="R1366">
        <f t="shared" si="396"/>
        <v>90.328103702411909</v>
      </c>
      <c r="S1366">
        <f t="shared" si="397"/>
        <v>0.1505174872146898</v>
      </c>
      <c r="T1366">
        <f t="shared" si="380"/>
        <v>45.228006603331522</v>
      </c>
    </row>
    <row r="1367" spans="1:20" x14ac:dyDescent="0.25">
      <c r="A1367">
        <f t="shared" si="381"/>
        <v>949.32303534466564</v>
      </c>
      <c r="B1367">
        <f t="shared" si="398"/>
        <v>151.08945366610561</v>
      </c>
      <c r="C1367" t="str">
        <f t="shared" si="382"/>
        <v>1.04540440470948-181.863886546894i</v>
      </c>
      <c r="D1367" t="str">
        <f t="shared" si="383"/>
        <v>3.47812485000757-105.338943601378i</v>
      </c>
      <c r="E1367" t="str">
        <f t="shared" si="384"/>
        <v>162.46886326956+0.112811176766741i</v>
      </c>
      <c r="F1367" t="str">
        <f t="shared" si="385"/>
        <v>2.42492491093851-988.534543384244i</v>
      </c>
      <c r="G1367" t="str">
        <f t="shared" si="386"/>
        <v>0.999999994232229-0.0000759458423895351i</v>
      </c>
      <c r="H1367" t="str">
        <f t="shared" si="387"/>
        <v>1129.87420706306+21.8921020457238i</v>
      </c>
      <c r="I1367" t="str">
        <f t="shared" si="388"/>
        <v>68.7797018059093-3150.72720527791i</v>
      </c>
      <c r="K1367" t="str">
        <f t="shared" si="389"/>
        <v>0.0106166656458787-0.000296840324650084i</v>
      </c>
      <c r="L1367" t="str">
        <f t="shared" si="390"/>
        <v>0.0000444444444444444-0.380008013414934i</v>
      </c>
      <c r="M1367" t="e">
        <f t="shared" si="391"/>
        <v>#DIV/0!</v>
      </c>
      <c r="N1367">
        <f t="shared" si="392"/>
        <v>90.329348512791114</v>
      </c>
      <c r="O1367">
        <f t="shared" si="393"/>
        <v>45.195072860307342</v>
      </c>
      <c r="P1367" s="3">
        <f t="shared" si="394"/>
        <v>45.195072860307342</v>
      </c>
      <c r="Q1367" s="3">
        <f t="shared" si="395"/>
        <v>-89.670651487208886</v>
      </c>
      <c r="R1367">
        <f t="shared" si="396"/>
        <v>90.329348512791114</v>
      </c>
      <c r="S1367">
        <f t="shared" si="397"/>
        <v>0.1510894536661056</v>
      </c>
      <c r="T1367">
        <f t="shared" si="380"/>
        <v>45.195072860307342</v>
      </c>
    </row>
    <row r="1368" spans="1:20" x14ac:dyDescent="0.25">
      <c r="A1368">
        <f t="shared" si="381"/>
        <v>952.93046287897539</v>
      </c>
      <c r="B1368">
        <f t="shared" si="398"/>
        <v>151.66359359003681</v>
      </c>
      <c r="C1368" t="str">
        <f t="shared" si="382"/>
        <v>1.04539923942559-181.17560913052i</v>
      </c>
      <c r="D1368" t="str">
        <f t="shared" si="383"/>
        <v>3.47812484886546-104.94017643072i</v>
      </c>
      <c r="E1368" t="str">
        <f t="shared" si="384"/>
        <v>162.468858149181+0.113240177042698i</v>
      </c>
      <c r="F1368" t="str">
        <f t="shared" si="385"/>
        <v>2.42492491083202-984.792333917656i</v>
      </c>
      <c r="G1368" t="str">
        <f t="shared" si="386"/>
        <v>0.999999994188311-0.0000762344365872671i</v>
      </c>
      <c r="H1368" t="str">
        <f t="shared" si="387"/>
        <v>1129.87772924077+21.9753015938245i</v>
      </c>
      <c r="I1368" t="str">
        <f t="shared" si="388"/>
        <v>68.7797525466658-3138.80841963724i</v>
      </c>
      <c r="K1368" t="str">
        <f t="shared" si="389"/>
        <v>0.0106166022348077-0.000297966530732413i</v>
      </c>
      <c r="L1368" t="str">
        <f t="shared" si="390"/>
        <v>0.0000444444444444444-0.378569449506807i</v>
      </c>
      <c r="M1368" t="e">
        <f t="shared" si="391"/>
        <v>#DIV/0!</v>
      </c>
      <c r="N1368">
        <f t="shared" si="392"/>
        <v>90.330598030778731</v>
      </c>
      <c r="O1368">
        <f t="shared" si="393"/>
        <v>45.162139193924787</v>
      </c>
      <c r="P1368" s="3">
        <f t="shared" si="394"/>
        <v>45.162139193924787</v>
      </c>
      <c r="Q1368" s="3">
        <f t="shared" si="395"/>
        <v>-89.669401969221269</v>
      </c>
      <c r="R1368">
        <f t="shared" si="396"/>
        <v>90.330598030778731</v>
      </c>
      <c r="S1368">
        <f t="shared" si="397"/>
        <v>0.15166359359003681</v>
      </c>
      <c r="T1368">
        <f t="shared" si="380"/>
        <v>45.162139193924787</v>
      </c>
    </row>
    <row r="1369" spans="1:20" x14ac:dyDescent="0.25">
      <c r="A1369">
        <f t="shared" si="381"/>
        <v>956.5515986379155</v>
      </c>
      <c r="B1369">
        <f t="shared" si="398"/>
        <v>152.23991524567896</v>
      </c>
      <c r="C1369" t="str">
        <f t="shared" si="382"/>
        <v>1.04539403487492-180.489937983873i</v>
      </c>
      <c r="D1369" t="str">
        <f t="shared" si="383"/>
        <v>3.47812484771465-104.542918859731i</v>
      </c>
      <c r="E1369" t="str">
        <f t="shared" si="384"/>
        <v>162.468852989957+0.113670811152329i</v>
      </c>
      <c r="F1369" t="str">
        <f t="shared" si="385"/>
        <v>2.42492491072471-981.064291019408i</v>
      </c>
      <c r="G1369" t="str">
        <f t="shared" si="386"/>
        <v>0.999999994144058-0.0000765241274429123i</v>
      </c>
      <c r="H1369" t="str">
        <f t="shared" si="387"/>
        <v>1129.88127825224+22.0588174095206i</v>
      </c>
      <c r="I1369" t="str">
        <f t="shared" si="388"/>
        <v>68.7798036736343-3126.9347868482i</v>
      </c>
      <c r="K1369" t="str">
        <f t="shared" si="389"/>
        <v>0.0106165383416662-0.000299096995968577i</v>
      </c>
      <c r="L1369" t="str">
        <f t="shared" si="390"/>
        <v>0.0000444444444444444-0.377136331447308i</v>
      </c>
      <c r="M1369" t="e">
        <f t="shared" si="391"/>
        <v>#DIV/0!</v>
      </c>
      <c r="N1369">
        <f t="shared" si="392"/>
        <v>90.331852274004788</v>
      </c>
      <c r="O1369">
        <f t="shared" si="393"/>
        <v>45.129205604765197</v>
      </c>
      <c r="P1369" s="3">
        <f t="shared" si="394"/>
        <v>45.129205604765197</v>
      </c>
      <c r="Q1369" s="3">
        <f t="shared" si="395"/>
        <v>-89.668147725995212</v>
      </c>
      <c r="R1369">
        <f t="shared" si="396"/>
        <v>90.331852274004788</v>
      </c>
      <c r="S1369">
        <f t="shared" si="397"/>
        <v>0.15223991524567895</v>
      </c>
      <c r="T1369">
        <f t="shared" si="380"/>
        <v>45.129205604765197</v>
      </c>
    </row>
    <row r="1370" spans="1:20" x14ac:dyDescent="0.25">
      <c r="A1370">
        <f t="shared" si="381"/>
        <v>960.18649471273966</v>
      </c>
      <c r="B1370">
        <f t="shared" si="398"/>
        <v>152.81842692361255</v>
      </c>
      <c r="C1370" t="str">
        <f t="shared" si="382"/>
        <v>1.04538879075949-179.806863243318i</v>
      </c>
      <c r="D1370" t="str">
        <f t="shared" si="383"/>
        <v>3.47812484655509-104.147165173727i</v>
      </c>
      <c r="E1370" t="str">
        <f t="shared" si="384"/>
        <v>162.468847791595+0.114103085345661i</v>
      </c>
      <c r="F1370" t="str">
        <f t="shared" si="385"/>
        <v>2.42492491061658-977.350361060354i</v>
      </c>
      <c r="G1370" t="str">
        <f t="shared" si="386"/>
        <v>0.999999994099468-0.0000768149191237703i</v>
      </c>
      <c r="H1370" t="str">
        <f t="shared" si="387"/>
        <v>1129.884854302+22.1426506958778i</v>
      </c>
      <c r="I1370" t="str">
        <f t="shared" si="388"/>
        <v>68.7798551897525-3115.106136105i</v>
      </c>
      <c r="K1370" t="str">
        <f t="shared" si="389"/>
        <v>0.0106164739627953-0.000300231736309997i</v>
      </c>
      <c r="L1370" t="str">
        <f t="shared" si="390"/>
        <v>0.0000444444444444444-0.37570863862055i</v>
      </c>
      <c r="M1370" t="e">
        <f t="shared" si="391"/>
        <v>#DIV/0!</v>
      </c>
      <c r="N1370">
        <f t="shared" si="392"/>
        <v>90.333111260163378</v>
      </c>
      <c r="O1370">
        <f t="shared" si="393"/>
        <v>45.096272093414377</v>
      </c>
      <c r="P1370" s="3">
        <f t="shared" si="394"/>
        <v>45.096272093414377</v>
      </c>
      <c r="Q1370" s="3">
        <f t="shared" si="395"/>
        <v>-89.666888739836622</v>
      </c>
      <c r="R1370">
        <f t="shared" si="396"/>
        <v>90.333111260163378</v>
      </c>
      <c r="S1370">
        <f t="shared" si="397"/>
        <v>0.15281842692361255</v>
      </c>
      <c r="T1370">
        <f t="shared" si="380"/>
        <v>45.096272093414377</v>
      </c>
    </row>
    <row r="1371" spans="1:20" x14ac:dyDescent="0.25">
      <c r="A1371">
        <f t="shared" si="381"/>
        <v>963.83520339264817</v>
      </c>
      <c r="B1371">
        <f t="shared" si="398"/>
        <v>153.39913694592229</v>
      </c>
      <c r="C1371" t="str">
        <f t="shared" si="382"/>
        <v>1.0453835067791-179.126375082568i</v>
      </c>
      <c r="D1371" t="str">
        <f t="shared" si="383"/>
        <v>3.4781248453867-103.752909679658i</v>
      </c>
      <c r="E1371" t="str">
        <f t="shared" si="384"/>
        <v>162.468842553798+0.114537005897058i</v>
      </c>
      <c r="F1371" t="str">
        <f t="shared" si="385"/>
        <v>2.42492491050763-973.650490614364i</v>
      </c>
      <c r="G1371" t="str">
        <f t="shared" si="386"/>
        <v>0.999999994054539-0.0000771068158129762i</v>
      </c>
      <c r="H1371" t="str">
        <f t="shared" si="387"/>
        <v>1129.88845759617+22.2268026605482i</v>
      </c>
      <c r="I1371" t="str">
        <f t="shared" si="388"/>
        <v>68.7799070979817-3103.32229724904i</v>
      </c>
      <c r="K1371" t="str">
        <f t="shared" si="389"/>
        <v>0.0106164090945084-0.000301370767766049i</v>
      </c>
      <c r="L1371" t="str">
        <f t="shared" si="390"/>
        <v>0.0000444444444444444-0.374286350488692i</v>
      </c>
      <c r="M1371" t="e">
        <f t="shared" si="391"/>
        <v>#DIV/0!</v>
      </c>
      <c r="N1371">
        <f t="shared" si="392"/>
        <v>90.334375007012852</v>
      </c>
      <c r="O1371">
        <f t="shared" si="393"/>
        <v>45.063338660462492</v>
      </c>
      <c r="P1371" s="3">
        <f t="shared" si="394"/>
        <v>45.063338660462492</v>
      </c>
      <c r="Q1371" s="3">
        <f t="shared" si="395"/>
        <v>-89.665624992987148</v>
      </c>
      <c r="R1371">
        <f t="shared" si="396"/>
        <v>90.334375007012852</v>
      </c>
      <c r="S1371">
        <f t="shared" si="397"/>
        <v>0.1533991369459223</v>
      </c>
      <c r="T1371">
        <f t="shared" si="380"/>
        <v>45.063338660462492</v>
      </c>
    </row>
    <row r="1372" spans="1:20" x14ac:dyDescent="0.25">
      <c r="A1372">
        <f t="shared" si="381"/>
        <v>967.49777716554024</v>
      </c>
      <c r="B1372">
        <f t="shared" si="398"/>
        <v>153.9820536663168</v>
      </c>
      <c r="C1372" t="str">
        <f t="shared" si="382"/>
        <v>1.04537818263104-178.448463712547i</v>
      </c>
      <c r="D1372" t="str">
        <f t="shared" si="383"/>
        <v>3.4781248442094-103.360146706028i</v>
      </c>
      <c r="E1372" t="str">
        <f t="shared" si="384"/>
        <v>162.468837276268+0.114972579105067i</v>
      </c>
      <c r="F1372" t="str">
        <f t="shared" si="385"/>
        <v>2.42492491039785-969.96462645756i</v>
      </c>
      <c r="G1372" t="str">
        <f t="shared" si="386"/>
        <v>0.999999994009267-0.0000773998217095616i</v>
      </c>
      <c r="H1372" t="str">
        <f t="shared" si="387"/>
        <v>1129.89208834242+22.3112745157871i</v>
      </c>
      <c r="I1372" t="str">
        <f t="shared" si="388"/>
        <v>68.7799594013047-3091.58310076627i</v>
      </c>
      <c r="K1372" t="str">
        <f t="shared" si="389"/>
        <v>0.0106163437330909-0.000302514106404247i</v>
      </c>
      <c r="L1372" t="str">
        <f t="shared" si="390"/>
        <v>0.0000444444444444444-0.372869446591644i</v>
      </c>
      <c r="M1372" t="e">
        <f t="shared" si="391"/>
        <v>#DIV/0!</v>
      </c>
      <c r="N1372">
        <f t="shared" si="392"/>
        <v>90.335643532375926</v>
      </c>
      <c r="O1372">
        <f t="shared" si="393"/>
        <v>45.030405306504292</v>
      </c>
      <c r="P1372" s="3">
        <f t="shared" si="394"/>
        <v>45.030405306504292</v>
      </c>
      <c r="Q1372" s="3">
        <f t="shared" si="395"/>
        <v>-89.664356467624074</v>
      </c>
      <c r="R1372">
        <f t="shared" si="396"/>
        <v>90.335643532375926</v>
      </c>
      <c r="S1372">
        <f t="shared" si="397"/>
        <v>0.15398205366631681</v>
      </c>
      <c r="T1372">
        <f t="shared" si="380"/>
        <v>45.030405306504292</v>
      </c>
    </row>
    <row r="1373" spans="1:20" x14ac:dyDescent="0.25">
      <c r="A1373">
        <f t="shared" si="381"/>
        <v>971.17426871876933</v>
      </c>
      <c r="B1373">
        <f t="shared" si="398"/>
        <v>154.5671854702488</v>
      </c>
      <c r="C1373" t="str">
        <f t="shared" si="382"/>
        <v>1.04537281801061-177.77311938125i</v>
      </c>
      <c r="D1373" t="str">
        <f t="shared" si="383"/>
        <v>3.47812484302314-102.968870602809i</v>
      </c>
      <c r="E1373" t="str">
        <f t="shared" si="384"/>
        <v>162.468831958706+0.115409811292731i</v>
      </c>
      <c r="F1373" t="str">
        <f t="shared" si="385"/>
        <v>2.42492491028723-966.292715567548i</v>
      </c>
      <c r="G1373" t="str">
        <f t="shared" si="386"/>
        <v>0.999999993963651-0.0000776939410285138i</v>
      </c>
      <c r="H1373" t="str">
        <f t="shared" si="387"/>
        <v>1129.89574675001+22.3960674784711i</v>
      </c>
      <c r="I1373" t="str">
        <f t="shared" si="388"/>
        <v>68.7800121027274-3079.88837778485i</v>
      </c>
      <c r="K1373" t="str">
        <f t="shared" si="389"/>
        <v>0.0106162778748003-0.000303661768350443i</v>
      </c>
      <c r="L1373" t="str">
        <f t="shared" si="390"/>
        <v>0.0000444444444444444-0.371457906546766i</v>
      </c>
      <c r="M1373" t="e">
        <f t="shared" si="391"/>
        <v>#DIV/0!</v>
      </c>
      <c r="N1373">
        <f t="shared" si="392"/>
        <v>90.336916854140142</v>
      </c>
      <c r="O1373">
        <f t="shared" si="393"/>
        <v>44.99747203213915</v>
      </c>
      <c r="P1373" s="3">
        <f t="shared" si="394"/>
        <v>44.99747203213915</v>
      </c>
      <c r="Q1373" s="3">
        <f t="shared" si="395"/>
        <v>-89.663083145859858</v>
      </c>
      <c r="R1373">
        <f t="shared" si="396"/>
        <v>90.336916854140142</v>
      </c>
      <c r="S1373">
        <f t="shared" si="397"/>
        <v>0.15456718547024881</v>
      </c>
      <c r="T1373">
        <f t="shared" si="380"/>
        <v>44.99747203213915</v>
      </c>
    </row>
    <row r="1374" spans="1:20" x14ac:dyDescent="0.25">
      <c r="A1374">
        <f t="shared" si="381"/>
        <v>974.8647309399006</v>
      </c>
      <c r="B1374">
        <f t="shared" si="398"/>
        <v>155.15454077503574</v>
      </c>
      <c r="C1374" t="str">
        <f t="shared" si="382"/>
        <v>1.0453674126106-177.100332373593i</v>
      </c>
      <c r="D1374" t="str">
        <f t="shared" si="383"/>
        <v>3.47812484182785-102.579075741363i</v>
      </c>
      <c r="E1374" t="str">
        <f t="shared" si="384"/>
        <v>162.468826600809+0.11584870880754i</v>
      </c>
      <c r="F1374" t="str">
        <f t="shared" si="385"/>
        <v>2.42492491017578-962.634705122657i</v>
      </c>
      <c r="G1374" t="str">
        <f t="shared" si="386"/>
        <v>0.999999993917688-0.0000779891780008376i</v>
      </c>
      <c r="H1374" t="str">
        <f t="shared" si="387"/>
        <v>1129.8994330298+22.4811827701157i</v>
      </c>
      <c r="I1374" t="str">
        <f t="shared" si="388"/>
        <v>68.7800652052788-3068.23796007273i</v>
      </c>
      <c r="K1374" t="str">
        <f t="shared" si="389"/>
        <v>0.0106162115158656-0.000304813769789009i</v>
      </c>
      <c r="L1374" t="str">
        <f t="shared" si="390"/>
        <v>0.0000444444444444444-0.370051710048582i</v>
      </c>
      <c r="M1374" t="e">
        <f t="shared" si="391"/>
        <v>#DIV/0!</v>
      </c>
      <c r="N1374">
        <f t="shared" si="392"/>
        <v>90.338194990257804</v>
      </c>
      <c r="O1374">
        <f t="shared" si="393"/>
        <v>44.964538837970679</v>
      </c>
      <c r="P1374" s="3">
        <f t="shared" si="394"/>
        <v>44.964538837970679</v>
      </c>
      <c r="Q1374" s="3">
        <f t="shared" si="395"/>
        <v>-89.661805009742196</v>
      </c>
      <c r="R1374">
        <f t="shared" si="396"/>
        <v>90.338194990257804</v>
      </c>
      <c r="S1374">
        <f t="shared" si="397"/>
        <v>0.15515454077503574</v>
      </c>
      <c r="T1374">
        <f t="shared" si="380"/>
        <v>44.964538837970679</v>
      </c>
    </row>
    <row r="1375" spans="1:20" x14ac:dyDescent="0.25">
      <c r="A1375">
        <f t="shared" si="381"/>
        <v>978.5692169174722</v>
      </c>
      <c r="B1375">
        <f t="shared" si="398"/>
        <v>155.74412802998089</v>
      </c>
      <c r="C1375" t="str">
        <f t="shared" si="382"/>
        <v>1.04536196612173-176.43009301128i</v>
      </c>
      <c r="D1375" t="str">
        <f t="shared" si="383"/>
        <v>3.47812484062346-102.190756514359i</v>
      </c>
      <c r="E1375" t="str">
        <f t="shared" si="384"/>
        <v>162.468821202272+0.116289278021733i</v>
      </c>
      <c r="F1375" t="str">
        <f t="shared" si="385"/>
        <v>2.42492491006347-958.99054250118i</v>
      </c>
      <c r="G1375" t="str">
        <f t="shared" si="386"/>
        <v>0.999999993871375-0.0000782855368736151i</v>
      </c>
      <c r="H1375" t="str">
        <f t="shared" si="387"/>
        <v>1129.90314739425+22.5666216168929i</v>
      </c>
      <c r="I1375" t="str">
        <f t="shared" si="388"/>
        <v>68.7801187120101-3056.63168003521i</v>
      </c>
      <c r="K1375" t="str">
        <f t="shared" si="389"/>
        <v>0.0106161446524874-0.000305970126963032i</v>
      </c>
      <c r="L1375" t="str">
        <f t="shared" si="390"/>
        <v>0.0000444444444444444-0.368650836868482i</v>
      </c>
      <c r="M1375" t="e">
        <f t="shared" si="391"/>
        <v>#DIV/0!</v>
      </c>
      <c r="N1375">
        <f t="shared" si="392"/>
        <v>90.339477958746428</v>
      </c>
      <c r="O1375">
        <f t="shared" si="393"/>
        <v>44.931605724607081</v>
      </c>
      <c r="P1375" s="3">
        <f t="shared" si="394"/>
        <v>44.931605724607081</v>
      </c>
      <c r="Q1375" s="3">
        <f t="shared" si="395"/>
        <v>-89.660522041253572</v>
      </c>
      <c r="R1375">
        <f t="shared" si="396"/>
        <v>90.339477958746428</v>
      </c>
      <c r="S1375">
        <f t="shared" si="397"/>
        <v>0.15574412802998089</v>
      </c>
      <c r="T1375">
        <f t="shared" si="380"/>
        <v>44.931605724607081</v>
      </c>
    </row>
    <row r="1376" spans="1:20" x14ac:dyDescent="0.25">
      <c r="A1376">
        <f t="shared" si="381"/>
        <v>982.28777994175869</v>
      </c>
      <c r="B1376">
        <f t="shared" si="398"/>
        <v>156.33595571649482</v>
      </c>
      <c r="C1376" t="str">
        <f t="shared" si="382"/>
        <v>1.04535647823192-175.762391652667i</v>
      </c>
      <c r="D1376" t="str">
        <f t="shared" si="383"/>
        <v>3.4781248394099-101.803907335696i</v>
      </c>
      <c r="E1376" t="str">
        <f t="shared" si="384"/>
        <v>162.468815762788+0.116731525332122i</v>
      </c>
      <c r="F1376" t="str">
        <f t="shared" si="385"/>
        <v>2.42492490995031-955.360175280612i</v>
      </c>
      <c r="G1376" t="str">
        <f t="shared" si="386"/>
        <v>0.999999993824709-0.0000785830219100676i</v>
      </c>
      <c r="H1376" t="str">
        <f t="shared" si="387"/>
        <v>1129.90689005747+22.6523852496502i</v>
      </c>
      <c r="I1376" t="str">
        <f t="shared" si="388"/>
        <v>68.7801726259987-3045.06937071256i</v>
      </c>
      <c r="K1376" t="str">
        <f t="shared" si="389"/>
        <v>0.0106160772808374-0.000307130856174512i</v>
      </c>
      <c r="L1376" t="str">
        <f t="shared" si="390"/>
        <v>0.0000444444444444444-0.367255266854434i</v>
      </c>
      <c r="M1376" t="e">
        <f t="shared" si="391"/>
        <v>#DIV/0!</v>
      </c>
      <c r="N1376">
        <f t="shared" si="392"/>
        <v>90.340765777688659</v>
      </c>
      <c r="O1376">
        <f t="shared" si="393"/>
        <v>44.898672692661293</v>
      </c>
      <c r="P1376" s="3">
        <f t="shared" si="394"/>
        <v>44.898672692661293</v>
      </c>
      <c r="Q1376" s="3">
        <f t="shared" si="395"/>
        <v>-89.659234222311341</v>
      </c>
      <c r="R1376">
        <f t="shared" si="396"/>
        <v>90.340765777688659</v>
      </c>
      <c r="S1376">
        <f t="shared" si="397"/>
        <v>0.15633595571649483</v>
      </c>
      <c r="T1376">
        <f t="shared" si="380"/>
        <v>44.898672692661293</v>
      </c>
    </row>
    <row r="1377" spans="1:20" x14ac:dyDescent="0.25">
      <c r="A1377">
        <f t="shared" si="381"/>
        <v>986.02047350553744</v>
      </c>
      <c r="B1377">
        <f t="shared" si="398"/>
        <v>156.93003234821751</v>
      </c>
      <c r="C1377" t="str">
        <f t="shared" si="382"/>
        <v>1.04535094862715-175.097218692616i</v>
      </c>
      <c r="D1377" t="str">
        <f t="shared" si="383"/>
        <v>3.4781248381871-101.418522640418i</v>
      </c>
      <c r="E1377" t="str">
        <f t="shared" si="384"/>
        <v>162.468810282046+0.117175457160391i</v>
      </c>
      <c r="F1377" t="str">
        <f t="shared" si="385"/>
        <v>2.42492490983628-951.743551236905i</v>
      </c>
      <c r="G1377" t="str">
        <f t="shared" si="386"/>
        <v>0.999999993777687-0.0000788816373896168i</v>
      </c>
      <c r="H1377" t="str">
        <f t="shared" si="387"/>
        <v>1129.91066123517+22.7384749039261i</v>
      </c>
      <c r="I1377" t="str">
        <f t="shared" si="388"/>
        <v>68.7802269503411-3033.55086577755i</v>
      </c>
      <c r="K1377" t="str">
        <f t="shared" si="389"/>
        <v>0.0106160093970585-0.000308295973784535i</v>
      </c>
      <c r="L1377" t="str">
        <f t="shared" si="390"/>
        <v>0.0000444444444444444-0.365864979930698i</v>
      </c>
      <c r="M1377" t="e">
        <f t="shared" si="391"/>
        <v>#DIV/0!</v>
      </c>
      <c r="N1377">
        <f t="shared" si="392"/>
        <v>90.342058465232839</v>
      </c>
      <c r="O1377">
        <f t="shared" si="393"/>
        <v>44.865739742750741</v>
      </c>
      <c r="P1377" s="3">
        <f t="shared" si="394"/>
        <v>44.865739742750741</v>
      </c>
      <c r="Q1377" s="3">
        <f t="shared" si="395"/>
        <v>-89.657941534767161</v>
      </c>
      <c r="R1377">
        <f t="shared" si="396"/>
        <v>90.342058465232839</v>
      </c>
      <c r="S1377">
        <f t="shared" si="397"/>
        <v>0.15693003234821751</v>
      </c>
      <c r="T1377">
        <f t="shared" si="380"/>
        <v>44.865739742750741</v>
      </c>
    </row>
    <row r="1378" spans="1:20" x14ac:dyDescent="0.25">
      <c r="A1378">
        <f t="shared" si="381"/>
        <v>989.76735130485849</v>
      </c>
      <c r="B1378">
        <f t="shared" si="398"/>
        <v>157.52636647114073</v>
      </c>
      <c r="C1378" t="str">
        <f t="shared" si="382"/>
        <v>1.04534537699097-174.434564562366i</v>
      </c>
      <c r="D1378" t="str">
        <f t="shared" si="383"/>
        <v>3.47812483695498-101.034596884636i</v>
      </c>
      <c r="E1378" t="str">
        <f t="shared" si="384"/>
        <v>162.468804759738+0.117621079953175i</v>
      </c>
      <c r="F1378" t="str">
        <f t="shared" si="385"/>
        <v>2.42492490972139-948.140618343704i</v>
      </c>
      <c r="G1378" t="str">
        <f t="shared" si="386"/>
        <v>0.999999993730308-0.0000791813876079458i</v>
      </c>
      <c r="H1378" t="str">
        <f t="shared" si="387"/>
        <v>1129.9144611447+22.8248918199704i</v>
      </c>
      <c r="I1378" t="str">
        <f t="shared" si="388"/>
        <v>68.7802816881592-3022.07599953303i</v>
      </c>
      <c r="K1378" t="str">
        <f t="shared" si="389"/>
        <v>0.0106159409972645-0.000309465496213489i</v>
      </c>
      <c r="L1378" t="str">
        <f t="shared" si="390"/>
        <v>0.0000444444444444444-0.364479956097527i</v>
      </c>
      <c r="M1378" t="e">
        <f t="shared" si="391"/>
        <v>#DIV/0!</v>
      </c>
      <c r="N1378">
        <f t="shared" si="392"/>
        <v>90.343356039592962</v>
      </c>
      <c r="O1378">
        <f t="shared" si="393"/>
        <v>44.832806875497738</v>
      </c>
      <c r="P1378" s="3">
        <f t="shared" si="394"/>
        <v>44.832806875497738</v>
      </c>
      <c r="Q1378" s="3">
        <f t="shared" si="395"/>
        <v>-89.656643960407038</v>
      </c>
      <c r="R1378">
        <f t="shared" si="396"/>
        <v>90.343356039592962</v>
      </c>
      <c r="S1378">
        <f t="shared" si="397"/>
        <v>0.15752636647114074</v>
      </c>
      <c r="T1378">
        <f t="shared" si="380"/>
        <v>44.832806875497738</v>
      </c>
    </row>
    <row r="1379" spans="1:20" x14ac:dyDescent="0.25">
      <c r="A1379">
        <f t="shared" si="381"/>
        <v>993.52846723981691</v>
      </c>
      <c r="B1379">
        <f t="shared" si="398"/>
        <v>158.12496666373107</v>
      </c>
      <c r="C1379" t="str">
        <f t="shared" si="382"/>
        <v>1.04533976300433-173.774419729387i</v>
      </c>
      <c r="D1379" t="str">
        <f t="shared" si="383"/>
        <v>3.47812483571348-100.652124545451i</v>
      </c>
      <c r="E1379" t="str">
        <f t="shared" si="384"/>
        <v>162.468799195547+0.118068400182038i</v>
      </c>
      <c r="F1379" t="str">
        <f t="shared" si="385"/>
        <v>2.42492490960562-944.551324771612i</v>
      </c>
      <c r="G1379" t="str">
        <f t="shared" si="386"/>
        <v>0.999999993682568-0.0000794822768770615i</v>
      </c>
      <c r="H1379" t="str">
        <f t="shared" si="387"/>
        <v>1129.91829000512+22.9116372427611i</v>
      </c>
      <c r="I1379" t="str">
        <f t="shared" si="388"/>
        <v>68.7803368425985-3010.64460690978i</v>
      </c>
      <c r="K1379" t="str">
        <f t="shared" si="389"/>
        <v>0.0106158720775396-0.000310639439941233i</v>
      </c>
      <c r="L1379" t="str">
        <f t="shared" si="390"/>
        <v>0.0000444444444444444-0.36310017543089i</v>
      </c>
      <c r="M1379" t="e">
        <f t="shared" si="391"/>
        <v>#DIV/0!</v>
      </c>
      <c r="N1379">
        <f t="shared" si="392"/>
        <v>90.344658519048949</v>
      </c>
      <c r="O1379">
        <f t="shared" si="393"/>
        <v>44.799874091529198</v>
      </c>
      <c r="P1379" s="3">
        <f t="shared" si="394"/>
        <v>44.799874091529198</v>
      </c>
      <c r="Q1379" s="3">
        <f t="shared" si="395"/>
        <v>-89.655341480951051</v>
      </c>
      <c r="R1379">
        <f t="shared" si="396"/>
        <v>90.344658519048949</v>
      </c>
      <c r="S1379">
        <f t="shared" si="397"/>
        <v>0.15812496666373108</v>
      </c>
      <c r="T1379">
        <f t="shared" si="380"/>
        <v>44.799874091529198</v>
      </c>
    </row>
    <row r="1380" spans="1:20" x14ac:dyDescent="0.25">
      <c r="A1380">
        <f t="shared" si="381"/>
        <v>997.30387541532821</v>
      </c>
      <c r="B1380">
        <f t="shared" si="398"/>
        <v>158.72584153705324</v>
      </c>
      <c r="C1380" t="str">
        <f t="shared" si="382"/>
        <v>1.04533410634595-173.11677469724i</v>
      </c>
      <c r="D1380" t="str">
        <f t="shared" si="383"/>
        <v>3.47812483446254-100.271100120868i</v>
      </c>
      <c r="E1380" t="str">
        <f t="shared" si="384"/>
        <v>162.468793589158+0.11851742434374i</v>
      </c>
      <c r="F1380" t="str">
        <f t="shared" si="385"/>
        <v>2.42492490948898-940.975618887436i</v>
      </c>
      <c r="G1380" t="str">
        <f t="shared" si="386"/>
        <v>0.999999993634464-0.0000797843095253564i</v>
      </c>
      <c r="H1380" t="str">
        <f t="shared" si="387"/>
        <v>1129.92214803712+22.9987124220239i</v>
      </c>
      <c r="I1380" t="str">
        <f t="shared" si="388"/>
        <v>68.7803924168305-2999.25652346385i</v>
      </c>
      <c r="K1380" t="str">
        <f t="shared" si="389"/>
        <v>0.0106158026339384-0.000311817821507311i</v>
      </c>
      <c r="L1380" t="str">
        <f t="shared" si="390"/>
        <v>0.0000444444444444444-0.361725618082178i</v>
      </c>
      <c r="M1380" t="e">
        <f t="shared" si="391"/>
        <v>#DIV/0!</v>
      </c>
      <c r="N1380">
        <f t="shared" si="392"/>
        <v>90.345965921946927</v>
      </c>
      <c r="O1380">
        <f t="shared" si="393"/>
        <v>44.766941391476465</v>
      </c>
      <c r="P1380" s="3">
        <f t="shared" si="394"/>
        <v>44.766941391476465</v>
      </c>
      <c r="Q1380" s="3">
        <f t="shared" si="395"/>
        <v>-89.654034078053073</v>
      </c>
      <c r="R1380">
        <f t="shared" si="396"/>
        <v>90.345965921946927</v>
      </c>
      <c r="S1380">
        <f t="shared" si="397"/>
        <v>0.15872584153705324</v>
      </c>
      <c r="T1380">
        <f t="shared" si="380"/>
        <v>44.766941391476465</v>
      </c>
    </row>
    <row r="1381" spans="1:20" x14ac:dyDescent="0.25">
      <c r="A1381">
        <f t="shared" si="381"/>
        <v>1001.0936301419064</v>
      </c>
      <c r="B1381">
        <f t="shared" si="398"/>
        <v>159.32899973489404</v>
      </c>
      <c r="C1381" t="str">
        <f t="shared" si="382"/>
        <v>1.04532840669199-172.461620005457i</v>
      </c>
      <c r="D1381" t="str">
        <f t="shared" si="383"/>
        <v>3.47812483320204-99.8915181297241i</v>
      </c>
      <c r="E1381" t="str">
        <f t="shared" si="384"/>
        <v>162.468787940252+0.11896815896024i</v>
      </c>
      <c r="F1381" t="str">
        <f t="shared" si="385"/>
        <v>2.42492490937144-937.413449253443i</v>
      </c>
      <c r="G1381" t="str">
        <f t="shared" si="386"/>
        <v>0.999999993585994-0.0000800874898976708i</v>
      </c>
      <c r="H1381" t="str">
        <f t="shared" si="387"/>
        <v>1129.92603546308+23.0861186122482i</v>
      </c>
      <c r="I1381" t="str">
        <f t="shared" si="388"/>
        <v>68.7804484140472-2987.91158537432i</v>
      </c>
      <c r="K1381" t="str">
        <f t="shared" si="389"/>
        <v>0.0106157326624859-0.000313000657511133i</v>
      </c>
      <c r="L1381" t="str">
        <f t="shared" si="390"/>
        <v>0.0000444444444444444-0.360356264277922i</v>
      </c>
      <c r="M1381" t="e">
        <f t="shared" si="391"/>
        <v>#DIV/0!</v>
      </c>
      <c r="N1381">
        <f t="shared" si="392"/>
        <v>90.347278266699362</v>
      </c>
      <c r="O1381">
        <f t="shared" si="393"/>
        <v>44.734008775976179</v>
      </c>
      <c r="P1381" s="3">
        <f t="shared" si="394"/>
        <v>44.734008775976179</v>
      </c>
      <c r="Q1381" s="3">
        <f t="shared" si="395"/>
        <v>-89.652721733300638</v>
      </c>
      <c r="R1381">
        <f t="shared" si="396"/>
        <v>90.347278266699362</v>
      </c>
      <c r="S1381">
        <f t="shared" si="397"/>
        <v>0.15932899973489403</v>
      </c>
      <c r="T1381">
        <f t="shared" si="380"/>
        <v>44.734008775976179</v>
      </c>
    </row>
    <row r="1382" spans="1:20" x14ac:dyDescent="0.25">
      <c r="A1382">
        <f t="shared" si="381"/>
        <v>1004.8977859364456</v>
      </c>
      <c r="B1382">
        <f t="shared" si="398"/>
        <v>159.93444993388664</v>
      </c>
      <c r="C1382" t="str">
        <f t="shared" si="382"/>
        <v>1.04532266371636-171.808946229385i</v>
      </c>
      <c r="D1382" t="str">
        <f t="shared" si="383"/>
        <v>3.47812483193197-99.5133731116045i</v>
      </c>
      <c r="E1382" t="str">
        <f t="shared" si="384"/>
        <v>162.468782248507+0.119420610578828i</v>
      </c>
      <c r="F1382" t="str">
        <f t="shared" si="385"/>
        <v>2.424924909253-933.864764626632i</v>
      </c>
      <c r="G1382" t="str">
        <f t="shared" si="386"/>
        <v>0.999999993537155-0.0000803918223553558i</v>
      </c>
      <c r="H1382" t="str">
        <f t="shared" si="387"/>
        <v>1129.92995250708+23.1738570727073i</v>
      </c>
      <c r="I1382" t="str">
        <f t="shared" si="388"/>
        <v>68.7805048374676-2976.60962944097i</v>
      </c>
      <c r="K1382" t="str">
        <f t="shared" si="389"/>
        <v>0.0106156621591768-0.000314187964612169i</v>
      </c>
      <c r="L1382" t="str">
        <f t="shared" si="390"/>
        <v>0.0000444444444444444-0.358992094319507i</v>
      </c>
      <c r="M1382" t="e">
        <f t="shared" si="391"/>
        <v>#DIV/0!</v>
      </c>
      <c r="N1382">
        <f t="shared" si="392"/>
        <v>90.348595571785353</v>
      </c>
      <c r="O1382">
        <f t="shared" si="393"/>
        <v>44.701076245669356</v>
      </c>
      <c r="P1382" s="3">
        <f t="shared" si="394"/>
        <v>44.701076245669356</v>
      </c>
      <c r="Q1382" s="3">
        <f t="shared" si="395"/>
        <v>-89.651404428214647</v>
      </c>
      <c r="R1382">
        <f t="shared" si="396"/>
        <v>90.348595571785353</v>
      </c>
      <c r="S1382">
        <f t="shared" si="397"/>
        <v>0.15993444993388664</v>
      </c>
      <c r="T1382">
        <f t="shared" si="380"/>
        <v>44.701076245669356</v>
      </c>
    </row>
    <row r="1383" spans="1:20" x14ac:dyDescent="0.25">
      <c r="A1383">
        <f t="shared" si="381"/>
        <v>1008.7163975230042</v>
      </c>
      <c r="B1383">
        <f t="shared" si="398"/>
        <v>160.54220084363541</v>
      </c>
      <c r="C1383" t="str">
        <f t="shared" si="382"/>
        <v>1.04531687709028-171.15874398007i</v>
      </c>
      <c r="D1383" t="str">
        <f t="shared" si="383"/>
        <v>3.47812483065225-99.1366596267671i</v>
      </c>
      <c r="E1383" t="str">
        <f t="shared" si="384"/>
        <v>162.468776513602+0.11987478577211i</v>
      </c>
      <c r="F1383" t="str">
        <f t="shared" si="385"/>
        <v>2.42492490913369-930.32951395799i</v>
      </c>
      <c r="G1383" t="str">
        <f t="shared" si="386"/>
        <v>0.999999993487944-0.0000806973112763349i</v>
      </c>
      <c r="H1383" t="str">
        <f t="shared" si="387"/>
        <v>1129.93389939491+23.2619290674757i</v>
      </c>
      <c r="I1383" t="str">
        <f t="shared" si="388"/>
        <v>68.7805616903341-2965.35049308188i</v>
      </c>
      <c r="K1383" t="str">
        <f t="shared" si="389"/>
        <v>0.0106155911199757-0.000315379759530146i</v>
      </c>
      <c r="L1383" t="str">
        <f t="shared" si="390"/>
        <v>0.0000444444444444444-0.357633088582892i</v>
      </c>
      <c r="M1383" t="e">
        <f t="shared" si="391"/>
        <v>#DIV/0!</v>
      </c>
      <c r="N1383">
        <f t="shared" si="392"/>
        <v>90.349917855750732</v>
      </c>
      <c r="O1383">
        <f t="shared" si="393"/>
        <v>44.668143801202369</v>
      </c>
      <c r="P1383" s="3">
        <f t="shared" si="394"/>
        <v>44.668143801202369</v>
      </c>
      <c r="Q1383" s="3">
        <f t="shared" si="395"/>
        <v>-89.650082144249268</v>
      </c>
      <c r="R1383">
        <f t="shared" si="396"/>
        <v>90.349917855750732</v>
      </c>
      <c r="S1383">
        <f t="shared" si="397"/>
        <v>0.16054220084363541</v>
      </c>
      <c r="T1383">
        <f t="shared" si="380"/>
        <v>44.668143801202369</v>
      </c>
    </row>
    <row r="1384" spans="1:20" x14ac:dyDescent="0.25">
      <c r="A1384">
        <f t="shared" si="381"/>
        <v>1012.5495198335917</v>
      </c>
      <c r="B1384">
        <f t="shared" si="398"/>
        <v>161.15226120684125</v>
      </c>
      <c r="C1384" t="str">
        <f t="shared" si="382"/>
        <v>1.04531104648262-170.511003904093i</v>
      </c>
      <c r="D1384" t="str">
        <f t="shared" si="383"/>
        <v>3.47812482936276-98.7613722560599i</v>
      </c>
      <c r="E1384" t="str">
        <f t="shared" si="384"/>
        <v>162.468770735207+0.120330691138381i</v>
      </c>
      <c r="F1384" t="str">
        <f t="shared" si="385"/>
        <v>2.42492490901344-926.80764639173i</v>
      </c>
      <c r="G1384" t="str">
        <f t="shared" si="386"/>
        <v>0.999999993438358-0.0000810039610551683i</v>
      </c>
      <c r="H1384" t="str">
        <f t="shared" si="387"/>
        <v>1129.93787635411+23.3503358654484i</v>
      </c>
      <c r="I1384" t="str">
        <f t="shared" si="388"/>
        <v>68.7806189759134-2954.13401433115i</v>
      </c>
      <c r="K1384" t="str">
        <f t="shared" si="389"/>
        <v>0.0106155195408165-0.000316576059045242i</v>
      </c>
      <c r="L1384" t="str">
        <f t="shared" si="390"/>
        <v>0.0000444444444444444-0.356279227518322i</v>
      </c>
      <c r="M1384" t="e">
        <f t="shared" si="391"/>
        <v>#DIV/0!</v>
      </c>
      <c r="N1384">
        <f t="shared" si="392"/>
        <v>90.351245137208409</v>
      </c>
      <c r="O1384">
        <f t="shared" si="393"/>
        <v>44.635211443225565</v>
      </c>
      <c r="P1384" s="3">
        <f t="shared" si="394"/>
        <v>44.635211443225565</v>
      </c>
      <c r="Q1384" s="3">
        <f t="shared" si="395"/>
        <v>-89.648754862791591</v>
      </c>
      <c r="R1384">
        <f t="shared" si="396"/>
        <v>90.351245137208409</v>
      </c>
      <c r="S1384">
        <f t="shared" si="397"/>
        <v>0.16115226120684126</v>
      </c>
      <c r="T1384">
        <f t="shared" si="380"/>
        <v>44.635211443225565</v>
      </c>
    </row>
    <row r="1385" spans="1:20" x14ac:dyDescent="0.25">
      <c r="A1385">
        <f t="shared" si="381"/>
        <v>1016.3972080089594</v>
      </c>
      <c r="B1385">
        <f t="shared" si="398"/>
        <v>161.76463979942724</v>
      </c>
      <c r="C1385" t="str">
        <f t="shared" si="382"/>
        <v>1.04530517155967-169.865716683473i</v>
      </c>
      <c r="D1385" t="str">
        <f t="shared" si="383"/>
        <v>3.47812482806345-98.3875056008492i</v>
      </c>
      <c r="E1385" t="str">
        <f t="shared" si="384"/>
        <v>162.468764912998+0.120788333301401i</v>
      </c>
      <c r="F1385" t="str">
        <f t="shared" si="385"/>
        <v>2.42492490889228-923.299111264615i</v>
      </c>
      <c r="G1385" t="str">
        <f t="shared" si="386"/>
        <v>0.999999993388395-0.0000813117761031155i</v>
      </c>
      <c r="H1385" t="str">
        <f t="shared" si="387"/>
        <v>1129.9418836139+23.4390787403584i</v>
      </c>
      <c r="I1385" t="str">
        <f t="shared" si="388"/>
        <v>68.7806766974975-2942.96003183641i</v>
      </c>
      <c r="K1385" t="str">
        <f t="shared" si="389"/>
        <v>0.0106154474176025-0.000317776879998279i</v>
      </c>
      <c r="L1385" t="str">
        <f t="shared" si="390"/>
        <v>0.0000444444444444444-0.354930491650052i</v>
      </c>
      <c r="M1385" t="e">
        <f t="shared" si="391"/>
        <v>#DIV/0!</v>
      </c>
      <c r="N1385">
        <f t="shared" si="392"/>
        <v>90.352577434838466</v>
      </c>
      <c r="O1385">
        <f t="shared" si="393"/>
        <v>44.602279172395143</v>
      </c>
      <c r="P1385" s="3">
        <f t="shared" si="394"/>
        <v>44.602279172395143</v>
      </c>
      <c r="Q1385" s="3">
        <f t="shared" si="395"/>
        <v>-89.647422565161534</v>
      </c>
      <c r="R1385">
        <f t="shared" si="396"/>
        <v>90.352577434838466</v>
      </c>
      <c r="S1385">
        <f t="shared" si="397"/>
        <v>0.16176463979942723</v>
      </c>
      <c r="T1385">
        <f t="shared" si="380"/>
        <v>44.602279172395143</v>
      </c>
    </row>
    <row r="1386" spans="1:20" x14ac:dyDescent="0.25">
      <c r="A1386">
        <f t="shared" si="381"/>
        <v>1020.2595173993934</v>
      </c>
      <c r="B1386">
        <f t="shared" si="398"/>
        <v>162.37934543066507</v>
      </c>
      <c r="C1386" t="str">
        <f t="shared" si="382"/>
        <v>1.04529925198529-169.222873035505i</v>
      </c>
      <c r="D1386" t="str">
        <f t="shared" si="383"/>
        <v>3.47812482675426-98.0150542829383i</v>
      </c>
      <c r="E1386" t="str">
        <f t="shared" si="384"/>
        <v>162.468759046641+0.121247718910837i</v>
      </c>
      <c r="F1386" t="str">
        <f t="shared" si="385"/>
        <v>2.4249249087702-919.803858105196i</v>
      </c>
      <c r="G1386" t="str">
        <f t="shared" si="386"/>
        <v>0.999999993338051-0.0000816207608481982i</v>
      </c>
      <c r="H1386" t="str">
        <f t="shared" si="387"/>
        <v>1129.9459214053+23.5281589707961i</v>
      </c>
      <c r="I1386" t="str">
        <f t="shared" si="388"/>
        <v>68.780734858404-2931.8283848568i</v>
      </c>
      <c r="K1386" t="str">
        <f t="shared" si="389"/>
        <v>0.010615374746206-0.000318982239290921i</v>
      </c>
      <c r="L1386" t="str">
        <f t="shared" si="390"/>
        <v>0.0000444444444444444-0.353586861576063i</v>
      </c>
      <c r="M1386" t="e">
        <f t="shared" si="391"/>
        <v>#DIV/0!</v>
      </c>
      <c r="N1386">
        <f t="shared" si="392"/>
        <v>90.353914767388474</v>
      </c>
      <c r="O1386">
        <f t="shared" si="393"/>
        <v>44.569346989371816</v>
      </c>
      <c r="P1386" s="3">
        <f t="shared" si="394"/>
        <v>44.569346989371816</v>
      </c>
      <c r="Q1386" s="3">
        <f t="shared" si="395"/>
        <v>-89.646085232611526</v>
      </c>
      <c r="R1386">
        <f t="shared" si="396"/>
        <v>90.353914767388474</v>
      </c>
      <c r="S1386">
        <f t="shared" si="397"/>
        <v>0.16237934543066507</v>
      </c>
      <c r="T1386">
        <f t="shared" si="380"/>
        <v>44.569346989371816</v>
      </c>
    </row>
    <row r="1387" spans="1:20" x14ac:dyDescent="0.25">
      <c r="A1387">
        <f t="shared" si="381"/>
        <v>1024.136503565511</v>
      </c>
      <c r="B1387">
        <f t="shared" si="398"/>
        <v>162.99638694330159</v>
      </c>
      <c r="C1387" t="str">
        <f t="shared" si="382"/>
        <v>1.04529328742078-168.582463712636i</v>
      </c>
      <c r="D1387" t="str">
        <f t="shared" si="383"/>
        <v>3.47812482543508-97.6440129444886i</v>
      </c>
      <c r="E1387" t="str">
        <f t="shared" si="384"/>
        <v>162.468753135804+0.121708854642039i</v>
      </c>
      <c r="F1387" t="str">
        <f t="shared" si="385"/>
        <v>2.4249249086472-916.32183663307i</v>
      </c>
      <c r="G1387" t="str">
        <f t="shared" si="386"/>
        <v>0.999999993287324-0.0000819309197352652i</v>
      </c>
      <c r="H1387" t="str">
        <f t="shared" si="387"/>
        <v>1129.94998996106+23.6175778402271i</v>
      </c>
      <c r="I1387" t="str">
        <f t="shared" si="388"/>
        <v>68.7807934619731-2920.73891326027i</v>
      </c>
      <c r="K1387" t="str">
        <f t="shared" si="389"/>
        <v>0.0106153015224682-0.000320192153885865i</v>
      </c>
      <c r="L1387" t="str">
        <f t="shared" si="390"/>
        <v>0.0000444444444444444-0.352248317967786i</v>
      </c>
      <c r="M1387" t="e">
        <f t="shared" si="391"/>
        <v>#DIV/0!</v>
      </c>
      <c r="N1387">
        <f t="shared" si="392"/>
        <v>90.355257153673705</v>
      </c>
      <c r="O1387">
        <f t="shared" si="393"/>
        <v>44.536414894821341</v>
      </c>
      <c r="P1387" s="3">
        <f t="shared" si="394"/>
        <v>44.536414894821341</v>
      </c>
      <c r="Q1387" s="3">
        <f t="shared" si="395"/>
        <v>-89.644742846326295</v>
      </c>
      <c r="R1387">
        <f t="shared" si="396"/>
        <v>90.355257153673705</v>
      </c>
      <c r="S1387">
        <f t="shared" si="397"/>
        <v>0.1629963869433016</v>
      </c>
      <c r="T1387">
        <f t="shared" si="380"/>
        <v>44.536414894821341</v>
      </c>
    </row>
    <row r="1388" spans="1:20" x14ac:dyDescent="0.25">
      <c r="A1388">
        <f t="shared" si="381"/>
        <v>1028.0282222790602</v>
      </c>
      <c r="B1388">
        <f t="shared" si="398"/>
        <v>163.61577321368614</v>
      </c>
      <c r="C1388" t="str">
        <f t="shared" si="382"/>
        <v>1.04528727752477-167.94447950233i</v>
      </c>
      <c r="D1388" t="str">
        <f t="shared" si="383"/>
        <v>3.47812482410586-97.2743762479468i</v>
      </c>
      <c r="E1388" t="str">
        <f t="shared" si="384"/>
        <v>162.468747180151+0.122171747196372i</v>
      </c>
      <c r="F1388" t="str">
        <f t="shared" si="385"/>
        <v>2.42492490852324-912.852996758197i</v>
      </c>
      <c r="G1388" t="str">
        <f t="shared" si="386"/>
        <v>0.999999993236211-0.0000822422572260555i</v>
      </c>
      <c r="H1388" t="str">
        <f t="shared" si="387"/>
        <v>1129.95408951574+23.7073366370125i</v>
      </c>
      <c r="I1388" t="str">
        <f t="shared" si="388"/>
        <v>68.7808525115745-2909.69145752169i</v>
      </c>
      <c r="K1388" t="str">
        <f t="shared" si="389"/>
        <v>0.0106152277421986-0.00032140664080704i</v>
      </c>
      <c r="L1388" t="str">
        <f t="shared" si="390"/>
        <v>0.0000444444444444444-0.350914841569821i</v>
      </c>
      <c r="M1388" t="e">
        <f t="shared" si="391"/>
        <v>#DIV/0!</v>
      </c>
      <c r="N1388">
        <f t="shared" si="392"/>
        <v>90.356604612577215</v>
      </c>
      <c r="O1388">
        <f t="shared" si="393"/>
        <v>44.503482889414421</v>
      </c>
      <c r="P1388" s="3">
        <f t="shared" si="394"/>
        <v>44.503482889414421</v>
      </c>
      <c r="Q1388" s="3">
        <f t="shared" si="395"/>
        <v>-89.643395387422785</v>
      </c>
      <c r="R1388">
        <f t="shared" si="396"/>
        <v>90.356604612577215</v>
      </c>
      <c r="S1388">
        <f t="shared" si="397"/>
        <v>0.16361577321368614</v>
      </c>
      <c r="T1388">
        <f t="shared" ref="T1388:T1451" si="399">P1388</f>
        <v>44.503482889414421</v>
      </c>
    </row>
    <row r="1389" spans="1:20" x14ac:dyDescent="0.25">
      <c r="A1389">
        <f t="shared" ref="A1389:A1452" si="400">2*PI()*B1389</f>
        <v>1031.9347295237205</v>
      </c>
      <c r="B1389">
        <f t="shared" si="398"/>
        <v>164.23751315189816</v>
      </c>
      <c r="C1389" t="str">
        <f t="shared" ref="C1389:C1452" si="401">IMPRODUCT(D1389,E1389,$C$40,,K1389,$C$41)</f>
        <v>1.04528122195342-167.30891122694i</v>
      </c>
      <c r="D1389" t="str">
        <f t="shared" ref="D1389:D1452" si="402">IMDIV(IMPRODUCT($C$37,$C$38,COMPLEX(1,A1389/$C$38)),IMSUM(-1*A1389*A1389/$C$39,COMPLEX(0,1*A1389)))</f>
        <v>3.47812482276653-96.9061388759647i</v>
      </c>
      <c r="E1389" t="str">
        <f t="shared" ref="E1389:E1452" si="403">IMDIV(IMPRODUCT(IMSUM(F1389,G1389),$C$29,H1389),IMSUM(1,I1389))</f>
        <v>162.468741179344+0.122636403301246i</v>
      </c>
      <c r="F1389" t="str">
        <f t="shared" ref="F1389:F1452" si="404">IMDIV(IMPRODUCT($C$14,$C$15,COMPLEX(1,A1389/$C$15)),IMSUM(-1*A1389*A1389/$C$16,COMPLEX(0,A1389)))</f>
        <v>2.42492490839836-909.397288580151i</v>
      </c>
      <c r="G1389" t="str">
        <f t="shared" ref="G1389:G1452" si="405">IMDIV(1,COMPLEX(1,A1389*$C$9*$C$10))</f>
        <v>0.999999993184709-0.0000825547777992627i</v>
      </c>
      <c r="H1389" t="str">
        <f t="shared" ref="H1389:H1452" si="406">IMDIV($C$3,IMSUM(K1389,COMPLEX(0,$C$28*A1389)))</f>
        <v>1129.95822030567+23.7974366544262i</v>
      </c>
      <c r="I1389" t="str">
        <f t="shared" ref="I1389:I1452" si="407">IMPRODUCT(F1389,$C$29,H1389,$C$31)</f>
        <v>68.7809120106019-2898.68585872023i</v>
      </c>
      <c r="K1389" t="str">
        <f t="shared" ref="K1389:K1452" si="408">IF($C$26&lt;=0,IMDIV(1,IMSUM(IMDIV(1,L1389),1/$C$18)),IMDIV(1,IMSUM(IMDIV(1,L1389),1/$C$18,IMDIV(1,M1389))))</f>
        <v>0.0106151534011752-0.000322625717139802i</v>
      </c>
      <c r="L1389" t="str">
        <f t="shared" ref="L1389:L1452" si="409">IMSUM($C$21/$C$22,IMDIV(1,COMPLEX(0,$C$20*$C$22*A1389)))</f>
        <v>0.0000444444444444444-0.349586413199662i</v>
      </c>
      <c r="M1389" t="e">
        <f t="shared" ref="M1389:M1452" si="410">IMSUM($C$25/$C$26,IMDIV(1,COMPLEX(0,$C$24*$C$26*A1389)))</f>
        <v>#DIV/0!</v>
      </c>
      <c r="N1389">
        <f t="shared" ref="N1389:N1452" si="411">ABS(R1389)</f>
        <v>90.357957163050216</v>
      </c>
      <c r="O1389">
        <f t="shared" ref="O1389:O1452" si="412">ABS(P1389)</f>
        <v>44.470550973827002</v>
      </c>
      <c r="P1389" s="3">
        <f t="shared" ref="P1389:P1452" si="413">20*LOG10(IMABS(C1389))</f>
        <v>44.470550973827002</v>
      </c>
      <c r="Q1389" s="3">
        <f t="shared" ref="Q1389:Q1452" si="414">IMARGUMENT(C1389)*180/PI()</f>
        <v>-89.642042836949784</v>
      </c>
      <c r="R1389">
        <f t="shared" ref="R1389:R1452" si="415">IF(Q1389&lt;0,Q1389+180,Q1389-180)</f>
        <v>90.357957163050216</v>
      </c>
      <c r="S1389">
        <f t="shared" ref="S1389:S1452" si="416">B1389/1000</f>
        <v>0.16423751315189816</v>
      </c>
      <c r="T1389">
        <f t="shared" si="399"/>
        <v>44.470550973827002</v>
      </c>
    </row>
    <row r="1390" spans="1:20" x14ac:dyDescent="0.25">
      <c r="A1390">
        <f t="shared" si="400"/>
        <v>1035.8560814959108</v>
      </c>
      <c r="B1390">
        <f t="shared" ref="B1390:B1453" si="417">B1389*(1+B$42)</f>
        <v>164.86161570187537</v>
      </c>
      <c r="C1390" t="str">
        <f t="shared" si="401"/>
        <v>1.04527512036029-166.675749743571i</v>
      </c>
      <c r="D1390" t="str">
        <f t="shared" si="402"/>
        <v>3.478124821417-96.5392955313241i</v>
      </c>
      <c r="E1390" t="str">
        <f t="shared" si="403"/>
        <v>162.468735133041+0.123102829710183i</v>
      </c>
      <c r="F1390" t="str">
        <f t="shared" si="404"/>
        <v>2.42492490827252-905.954662387407i</v>
      </c>
      <c r="G1390" t="str">
        <f t="shared" si="405"/>
        <v>0.999999993132814-0.0000828684859505996i</v>
      </c>
      <c r="H1390" t="str">
        <f t="shared" si="406"/>
        <v>1129.96238256896+23.8878791906734i</v>
      </c>
      <c r="I1390" t="str">
        <f t="shared" si="407"/>
        <v>68.780971962472-2887.72195853715i</v>
      </c>
      <c r="K1390" t="str">
        <f t="shared" si="408"/>
        <v>0.0106150784951442-0.000323849400031129i</v>
      </c>
      <c r="L1390" t="str">
        <f t="shared" si="409"/>
        <v>0.0000444444444444444-0.348263013747422i</v>
      </c>
      <c r="M1390" t="e">
        <f t="shared" si="410"/>
        <v>#DIV/0!</v>
      </c>
      <c r="N1390">
        <f t="shared" si="411"/>
        <v>90.359314824112246</v>
      </c>
      <c r="O1390">
        <f t="shared" si="412"/>
        <v>44.437619148740026</v>
      </c>
      <c r="P1390" s="3">
        <f t="shared" si="413"/>
        <v>44.437619148740026</v>
      </c>
      <c r="Q1390" s="3">
        <f t="shared" si="414"/>
        <v>-89.640685175887754</v>
      </c>
      <c r="R1390">
        <f t="shared" si="415"/>
        <v>90.359314824112246</v>
      </c>
      <c r="S1390">
        <f t="shared" si="416"/>
        <v>0.16486161570187535</v>
      </c>
      <c r="T1390">
        <f t="shared" si="399"/>
        <v>44.437619148740026</v>
      </c>
    </row>
    <row r="1391" spans="1:20" x14ac:dyDescent="0.25">
      <c r="A1391">
        <f t="shared" si="400"/>
        <v>1039.7923346055952</v>
      </c>
      <c r="B1391">
        <f t="shared" si="417"/>
        <v>165.48808984154249</v>
      </c>
      <c r="C1391" t="str">
        <f t="shared" si="401"/>
        <v>1.04526897239622-166.044985943948i</v>
      </c>
      <c r="D1391" t="str">
        <f t="shared" si="402"/>
        <v>3.47812482005717-96.1738409368598i</v>
      </c>
      <c r="E1391" t="str">
        <f t="shared" si="403"/>
        <v>162.4687290409+0.123571033202974i</v>
      </c>
      <c r="F1391" t="str">
        <f t="shared" si="404"/>
        <v>2.42492490814571-902.525068656628i</v>
      </c>
      <c r="G1391" t="str">
        <f t="shared" si="405"/>
        <v>0.999999993080524-0.0000831833861928622i</v>
      </c>
      <c r="H1391" t="str">
        <f t="shared" si="406"/>
        <v>1129.9665765456+23.9786655489116i</v>
      </c>
      <c r="I1391" t="str">
        <f t="shared" si="407"/>
        <v>68.7810323706311-2876.79959925371i</v>
      </c>
      <c r="K1391" t="str">
        <f t="shared" si="408"/>
        <v>0.0106150030198194-0.000325077706689819i</v>
      </c>
      <c r="L1391" t="str">
        <f t="shared" si="409"/>
        <v>0.0000444444444444444-0.346944624175555i</v>
      </c>
      <c r="M1391" t="e">
        <f t="shared" si="410"/>
        <v>#DIV/0!</v>
      </c>
      <c r="N1391">
        <f t="shared" si="411"/>
        <v>90.360677614851298</v>
      </c>
      <c r="O1391">
        <f t="shared" si="412"/>
        <v>44.404687414839486</v>
      </c>
      <c r="P1391" s="3">
        <f t="shared" si="413"/>
        <v>44.404687414839486</v>
      </c>
      <c r="Q1391" s="3">
        <f t="shared" si="414"/>
        <v>-89.639322385148702</v>
      </c>
      <c r="R1391">
        <f t="shared" si="415"/>
        <v>90.360677614851298</v>
      </c>
      <c r="S1391">
        <f t="shared" si="416"/>
        <v>0.16548808984154248</v>
      </c>
      <c r="T1391">
        <f t="shared" si="399"/>
        <v>44.404687414839486</v>
      </c>
    </row>
    <row r="1392" spans="1:20" x14ac:dyDescent="0.25">
      <c r="A1392">
        <f t="shared" si="400"/>
        <v>1043.7435454770964</v>
      </c>
      <c r="B1392">
        <f t="shared" si="417"/>
        <v>166.11694458294036</v>
      </c>
      <c r="C1392" t="str">
        <f t="shared" si="401"/>
        <v>1.04526277770955-165.416610754292i</v>
      </c>
      <c r="D1392" t="str">
        <f t="shared" si="402"/>
        <v>3.47812481868701-95.8097698353858i</v>
      </c>
      <c r="E1392" t="str">
        <f t="shared" si="403"/>
        <v>162.468722902574+0.124041020585815i</v>
      </c>
      <c r="F1392" t="str">
        <f t="shared" si="404"/>
        <v>2.42492490801795-899.108458051966i</v>
      </c>
      <c r="G1392" t="str">
        <f t="shared" si="405"/>
        <v>0.999999993027836-0.0000834994830559956i</v>
      </c>
      <c r="H1392" t="str">
        <f t="shared" si="406"/>
        <v>1129.97080247735+24.0697970372677i</v>
      </c>
      <c r="I1392" t="str">
        <f t="shared" si="407"/>
        <v>68.7810932385504-2865.91862374862i</v>
      </c>
      <c r="K1392" t="str">
        <f t="shared" si="408"/>
        <v>0.0106149269708824-0.000326310654386688i</v>
      </c>
      <c r="L1392" t="str">
        <f t="shared" si="409"/>
        <v>0.0000444444444444444-0.345631225518584i</v>
      </c>
      <c r="M1392" t="e">
        <f t="shared" si="410"/>
        <v>#DIV/0!</v>
      </c>
      <c r="N1392">
        <f t="shared" si="411"/>
        <v>90.362045554424242</v>
      </c>
      <c r="O1392">
        <f t="shared" si="412"/>
        <v>44.371755772816798</v>
      </c>
      <c r="P1392" s="3">
        <f t="shared" si="413"/>
        <v>44.371755772816798</v>
      </c>
      <c r="Q1392" s="3">
        <f t="shared" si="414"/>
        <v>-89.637954445575758</v>
      </c>
      <c r="R1392">
        <f t="shared" si="415"/>
        <v>90.362045554424242</v>
      </c>
      <c r="S1392">
        <f t="shared" si="416"/>
        <v>0.16611694458294035</v>
      </c>
      <c r="T1392">
        <f t="shared" si="399"/>
        <v>44.371755772816798</v>
      </c>
    </row>
    <row r="1393" spans="1:20" x14ac:dyDescent="0.25">
      <c r="A1393">
        <f t="shared" si="400"/>
        <v>1047.7097709499094</v>
      </c>
      <c r="B1393">
        <f t="shared" si="417"/>
        <v>166.74818897235554</v>
      </c>
      <c r="C1393" t="str">
        <f t="shared" si="401"/>
        <v>1.04525653594587-164.790615135182i</v>
      </c>
      <c r="D1393" t="str">
        <f t="shared" si="402"/>
        <v>3.47812481730642-95.4470769896167i</v>
      </c>
      <c r="E1393" t="str">
        <f t="shared" si="403"/>
        <v>162.468716717716+0.124512798691307i</v>
      </c>
      <c r="F1393" t="str">
        <f t="shared" si="404"/>
        <v>2.42492490788921-895.704781424328i</v>
      </c>
      <c r="G1393" t="str">
        <f t="shared" si="405"/>
        <v>0.999999992974747-0.0000838167810871587i</v>
      </c>
      <c r="H1393" t="str">
        <f t="shared" si="406"/>
        <v>1129.97506060785+24.1612749688579i</v>
      </c>
      <c r="I1393" t="str">
        <f t="shared" si="407"/>
        <v>68.7811545697274-2855.078875496i</v>
      </c>
      <c r="K1393" t="str">
        <f t="shared" si="408"/>
        <v>0.0106148503439821-0.000327548260454764i</v>
      </c>
      <c r="L1393" t="str">
        <f t="shared" si="409"/>
        <v>0.0000444444444444444-0.344322798882829i</v>
      </c>
      <c r="M1393" t="e">
        <f t="shared" si="410"/>
        <v>#DIV/0!</v>
      </c>
      <c r="N1393">
        <f t="shared" si="411"/>
        <v>90.363418662056773</v>
      </c>
      <c r="O1393">
        <f t="shared" si="412"/>
        <v>44.338824223368469</v>
      </c>
      <c r="P1393" s="3">
        <f t="shared" si="413"/>
        <v>44.338824223368469</v>
      </c>
      <c r="Q1393" s="3">
        <f t="shared" si="414"/>
        <v>-89.636581337943227</v>
      </c>
      <c r="R1393">
        <f t="shared" si="415"/>
        <v>90.363418662056773</v>
      </c>
      <c r="S1393">
        <f t="shared" si="416"/>
        <v>0.16674818897235555</v>
      </c>
      <c r="T1393">
        <f t="shared" si="399"/>
        <v>44.338824223368469</v>
      </c>
    </row>
    <row r="1394" spans="1:20" x14ac:dyDescent="0.25">
      <c r="A1394">
        <f t="shared" si="400"/>
        <v>1051.6910680795193</v>
      </c>
      <c r="B1394">
        <f t="shared" si="417"/>
        <v>167.3818320904505</v>
      </c>
      <c r="C1394" t="str">
        <f t="shared" si="401"/>
        <v>1.04525024674814-164.166990081424i</v>
      </c>
      <c r="D1394" t="str">
        <f t="shared" si="402"/>
        <v>3.47812481591532-95.0857571820938i</v>
      </c>
      <c r="E1394" t="str">
        <f t="shared" si="403"/>
        <v>162.468710485972+0.124986374378706i</v>
      </c>
      <c r="F1394" t="str">
        <f t="shared" si="404"/>
        <v>2.4249249077595-892.313989810678i</v>
      </c>
      <c r="G1394" t="str">
        <f t="shared" si="405"/>
        <v>0.999999992921254-0.0000841352848507892i</v>
      </c>
      <c r="H1394" t="str">
        <f t="shared" si="406"/>
        <v>1129.9793511826+24.2531006618068i</v>
      </c>
      <c r="I1394" t="str">
        <f t="shared" si="407"/>
        <v>68.7812163676859-2844.28019856302i</v>
      </c>
      <c r="K1394" t="str">
        <f t="shared" si="408"/>
        <v>0.0106147731347345-0.000328790542289487i</v>
      </c>
      <c r="L1394" t="str">
        <f t="shared" si="409"/>
        <v>0.0000444444444444444-0.343019325446134i</v>
      </c>
      <c r="M1394" t="e">
        <f t="shared" si="410"/>
        <v>#DIV/0!</v>
      </c>
      <c r="N1394">
        <f t="shared" si="411"/>
        <v>90.364796957043893</v>
      </c>
      <c r="O1394">
        <f t="shared" si="412"/>
        <v>44.305892767196056</v>
      </c>
      <c r="P1394" s="3">
        <f t="shared" si="413"/>
        <v>44.305892767196056</v>
      </c>
      <c r="Q1394" s="3">
        <f t="shared" si="414"/>
        <v>-89.635203042956107</v>
      </c>
      <c r="R1394">
        <f t="shared" si="415"/>
        <v>90.364796957043893</v>
      </c>
      <c r="S1394">
        <f t="shared" si="416"/>
        <v>0.16738183209045049</v>
      </c>
      <c r="T1394">
        <f t="shared" si="399"/>
        <v>44.305892767196056</v>
      </c>
    </row>
    <row r="1395" spans="1:20" x14ac:dyDescent="0.25">
      <c r="A1395">
        <f t="shared" si="400"/>
        <v>1055.6874941382214</v>
      </c>
      <c r="B1395">
        <f t="shared" si="417"/>
        <v>168.01788305239421</v>
      </c>
      <c r="C1395" t="str">
        <f t="shared" si="401"/>
        <v>1.04524390975654-163.545726621931i</v>
      </c>
      <c r="D1395" t="str">
        <f t="shared" si="402"/>
        <v>3.47812481451361-94.7258052151107i</v>
      </c>
      <c r="E1395" t="str">
        <f t="shared" si="403"/>
        <v>162.468704206991+0.125461754533885i</v>
      </c>
      <c r="F1395" t="str">
        <f t="shared" si="404"/>
        <v>2.42492490762879-888.936034433344i</v>
      </c>
      <c r="G1395" t="str">
        <f t="shared" si="405"/>
        <v>0.999999992867353-0.00008445499892867i</v>
      </c>
      <c r="H1395" t="str">
        <f t="shared" si="406"/>
        <v>1129.98367444895+24.3452754392668i</v>
      </c>
      <c r="I1395" t="str">
        <f t="shared" si="407"/>
        <v>68.7812786359773-2833.52243760765i</v>
      </c>
      <c r="K1395" t="str">
        <f t="shared" si="408"/>
        <v>0.0106146953387225-0.000330037517348907i</v>
      </c>
      <c r="L1395" t="str">
        <f t="shared" si="409"/>
        <v>0.0000444444444444444-0.341720786457595i</v>
      </c>
      <c r="M1395" t="e">
        <f t="shared" si="410"/>
        <v>#DIV/0!</v>
      </c>
      <c r="N1395">
        <f t="shared" si="411"/>
        <v>90.366180458749938</v>
      </c>
      <c r="O1395">
        <f t="shared" si="412"/>
        <v>44.27296140500674</v>
      </c>
      <c r="P1395" s="3">
        <f t="shared" si="413"/>
        <v>44.27296140500674</v>
      </c>
      <c r="Q1395" s="3">
        <f t="shared" si="414"/>
        <v>-89.633819541250062</v>
      </c>
      <c r="R1395">
        <f t="shared" si="415"/>
        <v>90.366180458749938</v>
      </c>
      <c r="S1395">
        <f t="shared" si="416"/>
        <v>0.16801788305239421</v>
      </c>
      <c r="T1395">
        <f t="shared" si="399"/>
        <v>44.27296140500674</v>
      </c>
    </row>
    <row r="1396" spans="1:20" x14ac:dyDescent="0.25">
      <c r="A1396">
        <f t="shared" si="400"/>
        <v>1059.6991066159467</v>
      </c>
      <c r="B1396">
        <f t="shared" si="417"/>
        <v>168.65635100799332</v>
      </c>
      <c r="C1396" t="str">
        <f t="shared" si="401"/>
        <v>1.04523752460865-162.926815819582i</v>
      </c>
      <c r="D1396" t="str">
        <f t="shared" si="402"/>
        <v>3.47812481310122-94.3672159106368i</v>
      </c>
      <c r="E1396" t="str">
        <f t="shared" si="403"/>
        <v>162.468697880415+0.125938946069554i</v>
      </c>
      <c r="F1396" t="str">
        <f t="shared" si="404"/>
        <v>2.42492490749708-885.570866699297i</v>
      </c>
      <c r="G1396" t="str">
        <f t="shared" si="405"/>
        <v>0.999999992813042-0.0000847759279199947i</v>
      </c>
      <c r="H1396" t="str">
        <f t="shared" si="406"/>
        <v>1129.98803065617+24.437800629437i</v>
      </c>
      <c r="I1396" t="str">
        <f t="shared" si="407"/>
        <v>68.7813413781794-2822.8054378765i</v>
      </c>
      <c r="K1396" t="str">
        <f t="shared" si="408"/>
        <v>0.0106146169514956-0.00033128920315388i</v>
      </c>
      <c r="L1396" t="str">
        <f t="shared" si="409"/>
        <v>0.0000444444444444444-0.340427163237294i</v>
      </c>
      <c r="M1396" t="e">
        <f t="shared" si="410"/>
        <v>#DIV/0!</v>
      </c>
      <c r="N1396">
        <f t="shared" si="411"/>
        <v>90.367569186608875</v>
      </c>
      <c r="O1396">
        <f t="shared" si="412"/>
        <v>44.24003013751274</v>
      </c>
      <c r="P1396" s="3">
        <f t="shared" si="413"/>
        <v>44.24003013751274</v>
      </c>
      <c r="Q1396" s="3">
        <f t="shared" si="414"/>
        <v>-89.632430813391125</v>
      </c>
      <c r="R1396">
        <f t="shared" si="415"/>
        <v>90.367569186608875</v>
      </c>
      <c r="S1396">
        <f t="shared" si="416"/>
        <v>0.16865635100799331</v>
      </c>
      <c r="T1396">
        <f t="shared" si="399"/>
        <v>44.24003013751274</v>
      </c>
    </row>
    <row r="1397" spans="1:20" x14ac:dyDescent="0.25">
      <c r="A1397">
        <f t="shared" si="400"/>
        <v>1063.7259632210873</v>
      </c>
      <c r="B1397">
        <f t="shared" si="417"/>
        <v>169.29724514182371</v>
      </c>
      <c r="C1397" t="str">
        <f t="shared" si="401"/>
        <v>1.04523109093935-162.310248771109i</v>
      </c>
      <c r="D1397" t="str">
        <f t="shared" si="402"/>
        <v>3.4781248116781-94.0099841102456i</v>
      </c>
      <c r="E1397" t="str">
        <f t="shared" si="403"/>
        <v>162.468691505886+0.12641795592529i</v>
      </c>
      <c r="F1397" t="str">
        <f t="shared" si="404"/>
        <v>2.42492490736438-882.21843819948i</v>
      </c>
      <c r="G1397" t="str">
        <f t="shared" si="405"/>
        <v>0.999999992758317-0.0000850980764414337i</v>
      </c>
      <c r="H1397" t="str">
        <f t="shared" si="406"/>
        <v>1129.99242005539+24.5306775655819i</v>
      </c>
      <c r="I1397" t="str">
        <f t="shared" si="407"/>
        <v>68.7814045978954-2812.1290452025i</v>
      </c>
      <c r="K1397" t="str">
        <f t="shared" si="408"/>
        <v>0.0106145379685699-0.000332545617288269i</v>
      </c>
      <c r="L1397" t="str">
        <f t="shared" si="409"/>
        <v>0.0000444444444444444-0.339138437176025i</v>
      </c>
      <c r="M1397" t="e">
        <f t="shared" si="410"/>
        <v>#DIV/0!</v>
      </c>
      <c r="N1397">
        <f t="shared" si="411"/>
        <v>90.368963160124579</v>
      </c>
      <c r="O1397">
        <f t="shared" si="412"/>
        <v>44.207098965432117</v>
      </c>
      <c r="P1397" s="3">
        <f t="shared" si="413"/>
        <v>44.207098965432117</v>
      </c>
      <c r="Q1397" s="3">
        <f t="shared" si="414"/>
        <v>-89.631036839875421</v>
      </c>
      <c r="R1397">
        <f t="shared" si="415"/>
        <v>90.368963160124579</v>
      </c>
      <c r="S1397">
        <f t="shared" si="416"/>
        <v>0.1692972451418237</v>
      </c>
      <c r="T1397">
        <f t="shared" si="399"/>
        <v>44.207098965432117</v>
      </c>
    </row>
    <row r="1398" spans="1:20" x14ac:dyDescent="0.25">
      <c r="A1398">
        <f t="shared" si="400"/>
        <v>1067.7681218813275</v>
      </c>
      <c r="B1398">
        <f t="shared" si="417"/>
        <v>169.94057467336265</v>
      </c>
      <c r="C1398" t="str">
        <f t="shared" si="401"/>
        <v>1.04522460838049-161.696016606947i</v>
      </c>
      <c r="D1398" t="str">
        <f t="shared" si="402"/>
        <v>3.47812481024414-93.6541046750371i</v>
      </c>
      <c r="E1398" t="str">
        <f t="shared" si="403"/>
        <v>162.468685083041+0.126898791067712i</v>
      </c>
      <c r="F1398" t="str">
        <f t="shared" si="404"/>
        <v>2.42492490723067-878.878700708079i</v>
      </c>
      <c r="G1398" t="str">
        <f t="shared" si="405"/>
        <v>0.999999992703176-0.0000854214491272009i</v>
      </c>
      <c r="H1398" t="str">
        <f t="shared" si="406"/>
        <v>1129.99684289972+24.623907586054i</v>
      </c>
      <c r="I1398" t="str">
        <f t="shared" si="407"/>
        <v>68.7814682987612-2801.49310600285i</v>
      </c>
      <c r="K1398" t="str">
        <f t="shared" si="408"/>
        <v>0.0106144583854272-0.000333806777399144i</v>
      </c>
      <c r="L1398" t="str">
        <f t="shared" si="409"/>
        <v>0.0000444444444444444-0.337854589735031i</v>
      </c>
      <c r="M1398" t="e">
        <f t="shared" si="410"/>
        <v>#DIV/0!</v>
      </c>
      <c r="N1398">
        <f t="shared" si="411"/>
        <v>90.370362398870881</v>
      </c>
      <c r="O1398">
        <f t="shared" si="412"/>
        <v>44.174167889487734</v>
      </c>
      <c r="P1398" s="3">
        <f t="shared" si="413"/>
        <v>44.174167889487734</v>
      </c>
      <c r="Q1398" s="3">
        <f t="shared" si="414"/>
        <v>-89.629637601129119</v>
      </c>
      <c r="R1398">
        <f t="shared" si="415"/>
        <v>90.370362398870881</v>
      </c>
      <c r="S1398">
        <f t="shared" si="416"/>
        <v>0.16994057467336265</v>
      </c>
      <c r="T1398">
        <f t="shared" si="399"/>
        <v>44.174167889487734</v>
      </c>
    </row>
    <row r="1399" spans="1:20" x14ac:dyDescent="0.25">
      <c r="A1399">
        <f t="shared" si="400"/>
        <v>1071.8256407444767</v>
      </c>
      <c r="B1399">
        <f t="shared" si="417"/>
        <v>170.58634885712144</v>
      </c>
      <c r="C1399" t="str">
        <f t="shared" si="401"/>
        <v>1.04521807656139-161.084110491126i</v>
      </c>
      <c r="D1399" t="str">
        <f t="shared" si="402"/>
        <v>3.47812480879925-93.2995724855663i</v>
      </c>
      <c r="E1399" t="str">
        <f t="shared" si="403"/>
        <v>162.468678611516+0.127381458490571i</v>
      </c>
      <c r="F1399" t="str">
        <f t="shared" si="404"/>
        <v>2.42492490709594-875.551606181846i</v>
      </c>
      <c r="G1399" t="str">
        <f t="shared" si="405"/>
        <v>0.999999992647615-0.0000857460506291201i</v>
      </c>
      <c r="H1399" t="str">
        <f t="shared" si="406"/>
        <v>1130.00129944414+24.7174920343091i</v>
      </c>
      <c r="I1399" t="str">
        <f t="shared" si="407"/>
        <v>68.7815324844347-2790.89746727652i</v>
      </c>
      <c r="K1399" t="str">
        <f t="shared" si="408"/>
        <v>0.0106143781975155-0.000335072701196975i</v>
      </c>
      <c r="L1399" t="str">
        <f t="shared" si="409"/>
        <v>0.0000444444444444444-0.336575602445737i</v>
      </c>
      <c r="M1399" t="e">
        <f t="shared" si="410"/>
        <v>#DIV/0!</v>
      </c>
      <c r="N1399">
        <f t="shared" si="411"/>
        <v>90.371766922491972</v>
      </c>
      <c r="O1399">
        <f t="shared" si="412"/>
        <v>44.141236910408274</v>
      </c>
      <c r="P1399" s="3">
        <f t="shared" si="413"/>
        <v>44.141236910408274</v>
      </c>
      <c r="Q1399" s="3">
        <f t="shared" si="414"/>
        <v>-89.628233077508028</v>
      </c>
      <c r="R1399">
        <f t="shared" si="415"/>
        <v>90.371766922491972</v>
      </c>
      <c r="S1399">
        <f t="shared" si="416"/>
        <v>0.17058634885712143</v>
      </c>
      <c r="T1399">
        <f t="shared" si="399"/>
        <v>44.141236910408274</v>
      </c>
    </row>
    <row r="1400" spans="1:20" x14ac:dyDescent="0.25">
      <c r="A1400">
        <f t="shared" si="400"/>
        <v>1075.8985781793056</v>
      </c>
      <c r="B1400">
        <f t="shared" si="417"/>
        <v>171.23457698277849</v>
      </c>
      <c r="C1400" t="str">
        <f t="shared" si="401"/>
        <v>1.04521149510858-160.474521621137i</v>
      </c>
      <c r="D1400" t="str">
        <f t="shared" si="402"/>
        <v>3.47812480734336-92.9463824417686i</v>
      </c>
      <c r="E1400" t="str">
        <f t="shared" si="403"/>
        <v>162.468672090944+0.127865965214793i</v>
      </c>
      <c r="F1400" t="str">
        <f t="shared" si="404"/>
        <v>2.42492490696017-872.237106759413i</v>
      </c>
      <c r="G1400" t="str">
        <f t="shared" si="405"/>
        <v>0.99999999259163-0.0000860718856166921i</v>
      </c>
      <c r="H1400" t="str">
        <f t="shared" si="406"/>
        <v>1130.0057899456+24.8114322589281i</v>
      </c>
      <c r="I1400" t="str">
        <f t="shared" si="407"/>
        <v>68.7815971586026-2780.34197660234i</v>
      </c>
      <c r="K1400" t="str">
        <f t="shared" si="408"/>
        <v>0.0106142974002484-0.000336343406455833i</v>
      </c>
      <c r="L1400" t="str">
        <f t="shared" si="409"/>
        <v>0.0000444444444444444-0.335301456909482i</v>
      </c>
      <c r="M1400" t="e">
        <f t="shared" si="410"/>
        <v>#DIV/0!</v>
      </c>
      <c r="N1400">
        <f t="shared" si="411"/>
        <v>90.373176750702541</v>
      </c>
      <c r="O1400">
        <f t="shared" si="412"/>
        <v>44.108306028927956</v>
      </c>
      <c r="P1400" s="3">
        <f t="shared" si="413"/>
        <v>44.108306028927956</v>
      </c>
      <c r="Q1400" s="3">
        <f t="shared" si="414"/>
        <v>-89.626823249297459</v>
      </c>
      <c r="R1400">
        <f t="shared" si="415"/>
        <v>90.373176750702541</v>
      </c>
      <c r="S1400">
        <f t="shared" si="416"/>
        <v>0.1712345769827785</v>
      </c>
      <c r="T1400">
        <f t="shared" si="399"/>
        <v>44.108306028927956</v>
      </c>
    </row>
    <row r="1401" spans="1:20" x14ac:dyDescent="0.25">
      <c r="A1401">
        <f t="shared" si="400"/>
        <v>1079.9869927763868</v>
      </c>
      <c r="B1401">
        <f t="shared" si="417"/>
        <v>171.88526837531305</v>
      </c>
      <c r="C1401" t="str">
        <f t="shared" si="401"/>
        <v>1.04520486364553-159.867241227801i</v>
      </c>
      <c r="D1401" t="str">
        <f t="shared" si="402"/>
        <v>3.47812480587639-92.5945294628869i</v>
      </c>
      <c r="E1401" t="str">
        <f t="shared" si="403"/>
        <v>162.468665520955+0.128352318288727i</v>
      </c>
      <c r="F1401" t="str">
        <f t="shared" si="404"/>
        <v>2.42492490682338-868.935154760594i</v>
      </c>
      <c r="G1401" t="str">
        <f t="shared" si="405"/>
        <v>0.99999999253522-0.0000863989587771618i</v>
      </c>
      <c r="H1401" t="str">
        <f t="shared" si="406"/>
        <v>1130.01031466304+24.9057296136384i</v>
      </c>
      <c r="I1401" t="str">
        <f t="shared" si="407"/>
        <v>68.7816623249845-2769.8264821367i</v>
      </c>
      <c r="K1401" t="str">
        <f t="shared" si="408"/>
        <v>0.0106142159890046-0.000337618911013601i</v>
      </c>
      <c r="L1401" t="str">
        <f t="shared" si="409"/>
        <v>0.0000444444444444444-0.334032134797252i</v>
      </c>
      <c r="M1401" t="e">
        <f t="shared" si="410"/>
        <v>#DIV/0!</v>
      </c>
      <c r="N1401">
        <f t="shared" si="411"/>
        <v>90.374591903287936</v>
      </c>
      <c r="O1401">
        <f t="shared" si="412"/>
        <v>44.075375245786319</v>
      </c>
      <c r="P1401" s="3">
        <f t="shared" si="413"/>
        <v>44.075375245786319</v>
      </c>
      <c r="Q1401" s="3">
        <f t="shared" si="414"/>
        <v>-89.625408096712064</v>
      </c>
      <c r="R1401">
        <f t="shared" si="415"/>
        <v>90.374591903287936</v>
      </c>
      <c r="S1401">
        <f t="shared" si="416"/>
        <v>0.17188526837531304</v>
      </c>
      <c r="T1401">
        <f t="shared" si="399"/>
        <v>44.075375245786319</v>
      </c>
    </row>
    <row r="1402" spans="1:20" x14ac:dyDescent="0.25">
      <c r="A1402">
        <f t="shared" si="400"/>
        <v>1084.0909433489371</v>
      </c>
      <c r="B1402">
        <f t="shared" si="417"/>
        <v>172.53843239513924</v>
      </c>
      <c r="C1402" t="str">
        <f t="shared" si="401"/>
        <v>1.04519818179317-159.262260575152i</v>
      </c>
      <c r="D1402" t="str">
        <f t="shared" si="402"/>
        <v>3.47812480439825-92.2440084873977i</v>
      </c>
      <c r="E1402" t="str">
        <f t="shared" si="403"/>
        <v>162.468658901176+0.128840524788119i</v>
      </c>
      <c r="F1402" t="str">
        <f t="shared" si="404"/>
        <v>2.42492490668555-865.645702685697i</v>
      </c>
      <c r="G1402" t="str">
        <f t="shared" si="405"/>
        <v>0.99999999247838-0.0000867272748155854i</v>
      </c>
      <c r="H1402" t="str">
        <f t="shared" si="406"/>
        <v>1130.01487385733+25.0003854573293i</v>
      </c>
      <c r="I1402" t="str">
        <f t="shared" si="407"/>
        <v>68.7817279873211-2759.35083261128i</v>
      </c>
      <c r="K1402" t="str">
        <f t="shared" si="408"/>
        <v>0.0106141339591283-0.000338899232772158i</v>
      </c>
      <c r="L1402" t="str">
        <f t="shared" si="409"/>
        <v>0.0000444444444444444-0.332767617849424i</v>
      </c>
      <c r="M1402" t="e">
        <f t="shared" si="410"/>
        <v>#DIV/0!</v>
      </c>
      <c r="N1402">
        <f t="shared" si="411"/>
        <v>90.376012400104585</v>
      </c>
      <c r="O1402">
        <f t="shared" si="412"/>
        <v>44.042444561728757</v>
      </c>
      <c r="P1402" s="3">
        <f t="shared" si="413"/>
        <v>44.042444561728757</v>
      </c>
      <c r="Q1402" s="3">
        <f t="shared" si="414"/>
        <v>-89.623987599895415</v>
      </c>
      <c r="R1402">
        <f t="shared" si="415"/>
        <v>90.376012400104585</v>
      </c>
      <c r="S1402">
        <f t="shared" si="416"/>
        <v>0.17253843239513925</v>
      </c>
      <c r="T1402">
        <f t="shared" si="399"/>
        <v>44.042444561728757</v>
      </c>
    </row>
    <row r="1403" spans="1:20" x14ac:dyDescent="0.25">
      <c r="A1403">
        <f t="shared" si="400"/>
        <v>1088.2104889336633</v>
      </c>
      <c r="B1403">
        <f t="shared" si="417"/>
        <v>173.19407843824078</v>
      </c>
      <c r="C1403" t="str">
        <f t="shared" si="401"/>
        <v>1.04519144916942-158.659570960301i</v>
      </c>
      <c r="D1403" t="str">
        <f t="shared" si="402"/>
        <v>3.47812480290887-91.8948144729395i</v>
      </c>
      <c r="E1403" t="str">
        <f t="shared" si="403"/>
        <v>162.468652231232+0.129330591816327i</v>
      </c>
      <c r="F1403" t="str">
        <f t="shared" si="404"/>
        <v>2.42492490654669-862.368703214856i</v>
      </c>
      <c r="G1403" t="str">
        <f t="shared" si="405"/>
        <v>0.999999992421107-0.0000870568384548986i</v>
      </c>
      <c r="H1403" t="str">
        <f t="shared" si="406"/>
        <v>1130.01946779136+25.0954011540759i</v>
      </c>
      <c r="I1403" t="str">
        <f t="shared" si="407"/>
        <v>68.7817941493865-2748.91487733102i</v>
      </c>
      <c r="K1403" t="str">
        <f t="shared" si="408"/>
        <v>0.0106140513059282-0.000340184389697584i</v>
      </c>
      <c r="L1403" t="str">
        <f t="shared" si="409"/>
        <v>0.0000444444444444444-0.331507887875498i</v>
      </c>
      <c r="M1403" t="e">
        <f t="shared" si="410"/>
        <v>#DIV/0!</v>
      </c>
      <c r="N1403">
        <f t="shared" si="411"/>
        <v>90.377438261079959</v>
      </c>
      <c r="O1403">
        <f t="shared" si="412"/>
        <v>44.009513977505996</v>
      </c>
      <c r="P1403" s="3">
        <f t="shared" si="413"/>
        <v>44.009513977505996</v>
      </c>
      <c r="Q1403" s="3">
        <f t="shared" si="414"/>
        <v>-89.622561738920041</v>
      </c>
      <c r="R1403">
        <f t="shared" si="415"/>
        <v>90.377438261079959</v>
      </c>
      <c r="S1403">
        <f t="shared" si="416"/>
        <v>0.17319407843824078</v>
      </c>
      <c r="T1403">
        <f t="shared" si="399"/>
        <v>44.009513977505996</v>
      </c>
    </row>
    <row r="1404" spans="1:20" x14ac:dyDescent="0.25">
      <c r="A1404">
        <f t="shared" si="400"/>
        <v>1092.3456887916111</v>
      </c>
      <c r="B1404">
        <f t="shared" si="417"/>
        <v>173.8522159363061</v>
      </c>
      <c r="C1404" t="str">
        <f t="shared" si="401"/>
        <v>1.04518466538913-158.059163713316i</v>
      </c>
      <c r="D1404" t="str">
        <f t="shared" si="402"/>
        <v>3.47812480140813-91.5469423962382i</v>
      </c>
      <c r="E1404" t="str">
        <f t="shared" si="403"/>
        <v>162.468645510744+0.129822526504312i</v>
      </c>
      <c r="F1404" t="str">
        <f t="shared" si="404"/>
        <v>2.42492490640674-859.104109207323i</v>
      </c>
      <c r="G1404" t="str">
        <f t="shared" si="405"/>
        <v>0.999999992363398-0.0000873876544359841i</v>
      </c>
      <c r="H1404" t="str">
        <f t="shared" si="406"/>
        <v>1130.02409673003+25.1907780731581i</v>
      </c>
      <c r="I1404" t="str">
        <f t="shared" si="407"/>
        <v>68.7818608149831-2738.51846617183i</v>
      </c>
      <c r="K1404" t="str">
        <f t="shared" si="408"/>
        <v>0.0106139680246776-0.000341474399820371i</v>
      </c>
      <c r="L1404" t="str">
        <f t="shared" si="409"/>
        <v>0.0000444444444444444-0.330252926753832i</v>
      </c>
      <c r="M1404" t="e">
        <f t="shared" si="410"/>
        <v>#DIV/0!</v>
      </c>
      <c r="N1404">
        <f t="shared" si="411"/>
        <v>90.378869506212936</v>
      </c>
      <c r="O1404">
        <f t="shared" si="412"/>
        <v>43.976583493874458</v>
      </c>
      <c r="P1404" s="3">
        <f t="shared" si="413"/>
        <v>43.976583493874458</v>
      </c>
      <c r="Q1404" s="3">
        <f t="shared" si="414"/>
        <v>-89.621130493787064</v>
      </c>
      <c r="R1404">
        <f t="shared" si="415"/>
        <v>90.378869506212936</v>
      </c>
      <c r="S1404">
        <f t="shared" si="416"/>
        <v>0.17385221593630609</v>
      </c>
      <c r="T1404">
        <f t="shared" si="399"/>
        <v>43.976583493874458</v>
      </c>
    </row>
    <row r="1405" spans="1:20" x14ac:dyDescent="0.25">
      <c r="A1405">
        <f t="shared" si="400"/>
        <v>1096.4966024090193</v>
      </c>
      <c r="B1405">
        <f t="shared" si="417"/>
        <v>174.51285435686407</v>
      </c>
      <c r="C1405" t="str">
        <f t="shared" si="401"/>
        <v>1.04517783006469-157.461030197102i</v>
      </c>
      <c r="D1405" t="str">
        <f t="shared" si="402"/>
        <v>3.47812479989596-91.2003872530378i</v>
      </c>
      <c r="E1405" t="str">
        <f t="shared" si="403"/>
        <v>162.468638739331+0.130316336010962i</v>
      </c>
      <c r="F1405" t="str">
        <f t="shared" si="404"/>
        <v>2.42492490626573-855.851873700823i</v>
      </c>
      <c r="G1405" t="str">
        <f t="shared" si="405"/>
        <v>0.999999992305249-0.0000877197275177402i</v>
      </c>
      <c r="H1405" t="str">
        <f t="shared" si="406"/>
        <v>1130.02876094024+25.2865175890777i</v>
      </c>
      <c r="I1405" t="str">
        <f t="shared" si="407"/>
        <v>68.7819279879382-2728.1614495785i</v>
      </c>
      <c r="K1405" t="str">
        <f t="shared" si="408"/>
        <v>0.0106138841106144-0.000342769281235605i</v>
      </c>
      <c r="L1405" t="str">
        <f t="shared" si="409"/>
        <v>0.0000444444444444444-0.329002716431393i</v>
      </c>
      <c r="M1405" t="e">
        <f t="shared" si="410"/>
        <v>#DIV/0!</v>
      </c>
      <c r="N1405">
        <f t="shared" si="411"/>
        <v>90.380306155574132</v>
      </c>
      <c r="O1405">
        <f t="shared" si="412"/>
        <v>43.943653111596504</v>
      </c>
      <c r="P1405" s="3">
        <f t="shared" si="413"/>
        <v>43.943653111596504</v>
      </c>
      <c r="Q1405" s="3">
        <f t="shared" si="414"/>
        <v>-89.619693844425868</v>
      </c>
      <c r="R1405">
        <f t="shared" si="415"/>
        <v>90.380306155574132</v>
      </c>
      <c r="S1405">
        <f t="shared" si="416"/>
        <v>0.17451285435686406</v>
      </c>
      <c r="T1405">
        <f t="shared" si="399"/>
        <v>43.943653111596504</v>
      </c>
    </row>
    <row r="1406" spans="1:20" x14ac:dyDescent="0.25">
      <c r="A1406">
        <f t="shared" si="400"/>
        <v>1100.6632894981735</v>
      </c>
      <c r="B1406">
        <f t="shared" si="417"/>
        <v>175.17600320342015</v>
      </c>
      <c r="C1406" t="str">
        <f t="shared" si="401"/>
        <v>1.04517094280515-156.865161807269i</v>
      </c>
      <c r="D1406" t="str">
        <f t="shared" si="402"/>
        <v>3.47812479837229-90.8551440580267i</v>
      </c>
      <c r="E1406" t="str">
        <f t="shared" si="403"/>
        <v>162.46863191661+0.13081202752292i</v>
      </c>
      <c r="F1406" t="str">
        <f t="shared" si="404"/>
        <v>2.42492490612366-852.611949910861i</v>
      </c>
      <c r="G1406" t="str">
        <f t="shared" si="405"/>
        <v>0.999999992246658-0.0000880530624771484i</v>
      </c>
      <c r="H1406" t="str">
        <f t="shared" si="406"/>
        <v>1130.03346069095+25.382621081583i</v>
      </c>
      <c r="I1406" t="str">
        <f t="shared" si="407"/>
        <v>68.7819956721134-2717.84367856256i</v>
      </c>
      <c r="K1406" t="str">
        <f t="shared" si="408"/>
        <v>0.0106137995589402-0.000344069052103183i</v>
      </c>
      <c r="L1406" t="str">
        <f t="shared" si="409"/>
        <v>0.0000444444444444444-0.327757238923484i</v>
      </c>
      <c r="M1406" t="e">
        <f t="shared" si="410"/>
        <v>#DIV/0!</v>
      </c>
      <c r="N1406">
        <f t="shared" si="411"/>
        <v>90.381748229305799</v>
      </c>
      <c r="O1406">
        <f t="shared" si="412"/>
        <v>43.91072283144009</v>
      </c>
      <c r="P1406" s="3">
        <f t="shared" si="413"/>
        <v>43.91072283144009</v>
      </c>
      <c r="Q1406" s="3">
        <f t="shared" si="414"/>
        <v>-89.618251770694201</v>
      </c>
      <c r="R1406">
        <f t="shared" si="415"/>
        <v>90.381748229305799</v>
      </c>
      <c r="S1406">
        <f t="shared" si="416"/>
        <v>0.17517600320342014</v>
      </c>
      <c r="T1406">
        <f t="shared" si="399"/>
        <v>43.91072283144009</v>
      </c>
    </row>
    <row r="1407" spans="1:20" x14ac:dyDescent="0.25">
      <c r="A1407">
        <f t="shared" si="400"/>
        <v>1104.8458099982668</v>
      </c>
      <c r="B1407">
        <f t="shared" si="417"/>
        <v>175.84167201559316</v>
      </c>
      <c r="C1407" t="str">
        <f t="shared" si="401"/>
        <v>1.04516400321683-156.271549972011i</v>
      </c>
      <c r="D1407" t="str">
        <f t="shared" si="402"/>
        <v>3.47812479683698-90.5112078447643i</v>
      </c>
      <c r="E1407" t="str">
        <f t="shared" si="403"/>
        <v>162.468625042193+0.131309608254947i</v>
      </c>
      <c r="F1407" t="str">
        <f t="shared" si="404"/>
        <v>2.42492490598048-849.384291230033i</v>
      </c>
      <c r="G1407" t="str">
        <f t="shared" si="405"/>
        <v>0.999999992187621-0.0000883876641093434i</v>
      </c>
      <c r="H1407" t="str">
        <f t="shared" si="406"/>
        <v>1130.03819625315+25.4790899356855i</v>
      </c>
      <c r="I1407" t="str">
        <f t="shared" si="407"/>
        <v>68.7820638713949-2707.56500470003i</v>
      </c>
      <c r="K1407" t="str">
        <f t="shared" si="408"/>
        <v>0.0106137143648207-0.000345373730648011i</v>
      </c>
      <c r="L1407" t="str">
        <f t="shared" si="409"/>
        <v>0.0000444444444444444-0.326516476313492i</v>
      </c>
      <c r="M1407" t="e">
        <f t="shared" si="410"/>
        <v>#DIV/0!</v>
      </c>
      <c r="N1407">
        <f t="shared" si="411"/>
        <v>90.383195747622395</v>
      </c>
      <c r="O1407">
        <f t="shared" si="412"/>
        <v>43.877792654178961</v>
      </c>
      <c r="P1407" s="3">
        <f t="shared" si="413"/>
        <v>43.877792654178961</v>
      </c>
      <c r="Q1407" s="3">
        <f t="shared" si="414"/>
        <v>-89.616804252377605</v>
      </c>
      <c r="R1407">
        <f t="shared" si="415"/>
        <v>90.383195747622395</v>
      </c>
      <c r="S1407">
        <f t="shared" si="416"/>
        <v>0.17584167201559317</v>
      </c>
      <c r="T1407">
        <f t="shared" si="399"/>
        <v>43.877792654178961</v>
      </c>
    </row>
    <row r="1408" spans="1:20" x14ac:dyDescent="0.25">
      <c r="A1408">
        <f t="shared" si="400"/>
        <v>1109.0442240762602</v>
      </c>
      <c r="B1408">
        <f t="shared" si="417"/>
        <v>176.50987036925241</v>
      </c>
      <c r="C1408" t="str">
        <f t="shared" si="401"/>
        <v>1.04515701090292-155.680186151981i</v>
      </c>
      <c r="D1408" t="str">
        <f t="shared" si="402"/>
        <v>3.47812479529002-90.1685736656143i</v>
      </c>
      <c r="E1408" t="str">
        <f t="shared" si="403"/>
        <v>162.468618115691+0.131809085449902i</v>
      </c>
      <c r="F1408" t="str">
        <f t="shared" si="404"/>
        <v>2.42492490583624-846.1688512274i</v>
      </c>
      <c r="G1408" t="str">
        <f t="shared" si="405"/>
        <v>0.999999992128134-0.000088723537227681i</v>
      </c>
      <c r="H1408" t="str">
        <f t="shared" si="406"/>
        <v>1130.04296789996+25.5759255416831i</v>
      </c>
      <c r="I1408" t="str">
        <f t="shared" si="407"/>
        <v>68.7821325897052-2697.32528012956i</v>
      </c>
      <c r="K1408" t="str">
        <f t="shared" si="408"/>
        <v>0.0106136285233846-0.000346683335160196i</v>
      </c>
      <c r="L1408" t="str">
        <f t="shared" si="409"/>
        <v>0.0000444444444444444-0.325280410752633i</v>
      </c>
      <c r="M1408" t="e">
        <f t="shared" si="410"/>
        <v>#DIV/0!</v>
      </c>
      <c r="N1408">
        <f t="shared" si="411"/>
        <v>90.384648730810596</v>
      </c>
      <c r="O1408">
        <f t="shared" si="412"/>
        <v>43.844862580592576</v>
      </c>
      <c r="P1408" s="3">
        <f t="shared" si="413"/>
        <v>43.844862580592576</v>
      </c>
      <c r="Q1408" s="3">
        <f t="shared" si="414"/>
        <v>-89.615351269189404</v>
      </c>
      <c r="R1408">
        <f t="shared" si="415"/>
        <v>90.384648730810596</v>
      </c>
      <c r="S1408">
        <f t="shared" si="416"/>
        <v>0.17650987036925242</v>
      </c>
      <c r="T1408">
        <f t="shared" si="399"/>
        <v>43.844862580592576</v>
      </c>
    </row>
    <row r="1409" spans="1:20" x14ac:dyDescent="0.25">
      <c r="A1409">
        <f t="shared" si="400"/>
        <v>1113.25859212775</v>
      </c>
      <c r="B1409">
        <f t="shared" si="417"/>
        <v>177.18060787665559</v>
      </c>
      <c r="C1409" t="str">
        <f t="shared" si="401"/>
        <v>1.04514996546384-155.091061840177i</v>
      </c>
      <c r="D1409" t="str">
        <f t="shared" si="402"/>
        <v>3.47812479373127-89.827236591668i</v>
      </c>
      <c r="E1409" t="str">
        <f t="shared" si="403"/>
        <v>162.468611136711+0.132310466378911i</v>
      </c>
      <c r="F1409" t="str">
        <f t="shared" si="404"/>
        <v>2.4249249056909-842.965583647769i</v>
      </c>
      <c r="G1409" t="str">
        <f t="shared" si="405"/>
        <v>0.999999992068194-0.0000890606866638079i</v>
      </c>
      <c r="H1409" t="str">
        <f t="shared" si="406"/>
        <v>1130.04777590648+25.673129295176i</v>
      </c>
      <c r="I1409" t="str">
        <f t="shared" si="407"/>
        <v>68.7822018309872-2687.12435754978i</v>
      </c>
      <c r="K1409" t="str">
        <f t="shared" si="408"/>
        <v>0.0106135420297245-0.000347997883995261i</v>
      </c>
      <c r="L1409" t="str">
        <f t="shared" si="409"/>
        <v>0.0000444444444444444-0.324049024459686i</v>
      </c>
      <c r="M1409" t="e">
        <f t="shared" si="410"/>
        <v>#DIV/0!</v>
      </c>
      <c r="N1409">
        <f t="shared" si="411"/>
        <v>90.386107199229613</v>
      </c>
      <c r="O1409">
        <f t="shared" si="412"/>
        <v>43.811932611466666</v>
      </c>
      <c r="P1409" s="3">
        <f t="shared" si="413"/>
        <v>43.811932611466666</v>
      </c>
      <c r="Q1409" s="3">
        <f t="shared" si="414"/>
        <v>-89.613892800770387</v>
      </c>
      <c r="R1409">
        <f t="shared" si="415"/>
        <v>90.386107199229613</v>
      </c>
      <c r="S1409">
        <f t="shared" si="416"/>
        <v>0.1771806078766556</v>
      </c>
      <c r="T1409">
        <f t="shared" si="399"/>
        <v>43.811932611466666</v>
      </c>
    </row>
    <row r="1410" spans="1:20" x14ac:dyDescent="0.25">
      <c r="A1410">
        <f t="shared" si="400"/>
        <v>1117.4889747778354</v>
      </c>
      <c r="B1410">
        <f t="shared" si="417"/>
        <v>177.85389418658687</v>
      </c>
      <c r="C1410" t="str">
        <f t="shared" si="401"/>
        <v>1.04514286649672-154.504168561801i</v>
      </c>
      <c r="D1410" t="str">
        <f t="shared" si="402"/>
        <v>3.47812479216063-89.4871917126769i</v>
      </c>
      <c r="E1410" t="str">
        <f t="shared" si="403"/>
        <v>162.468604104857+0.13281375834148i</v>
      </c>
      <c r="F1410" t="str">
        <f t="shared" si="404"/>
        <v>2.42492490554443-839.77444241106i</v>
      </c>
      <c r="G1410" t="str">
        <f t="shared" si="405"/>
        <v>0.999999992007798-0.000089399117267731i</v>
      </c>
      <c r="H1410" t="str">
        <f t="shared" si="406"/>
        <v>1130.05262055002+25.770702597093i</v>
      </c>
      <c r="I1410" t="str">
        <f t="shared" si="407"/>
        <v>68.7822715992226-2676.96209021784i</v>
      </c>
      <c r="K1410" t="str">
        <f t="shared" si="408"/>
        <v>0.0106134548788953-0.000349317395574337i</v>
      </c>
      <c r="L1410" t="str">
        <f t="shared" si="409"/>
        <v>0.0000444444444444444-0.322822299720747i</v>
      </c>
      <c r="M1410" t="e">
        <f t="shared" si="410"/>
        <v>#DIV/0!</v>
      </c>
      <c r="N1410">
        <f t="shared" si="411"/>
        <v>90.387571173311329</v>
      </c>
      <c r="O1410">
        <f t="shared" si="412"/>
        <v>43.779002747592244</v>
      </c>
      <c r="P1410" s="3">
        <f t="shared" si="413"/>
        <v>43.779002747592244</v>
      </c>
      <c r="Q1410" s="3">
        <f t="shared" si="414"/>
        <v>-89.612428826688671</v>
      </c>
      <c r="R1410">
        <f t="shared" si="415"/>
        <v>90.387571173311329</v>
      </c>
      <c r="S1410">
        <f t="shared" si="416"/>
        <v>0.17785389418658687</v>
      </c>
      <c r="T1410">
        <f t="shared" si="399"/>
        <v>43.779002747592244</v>
      </c>
    </row>
    <row r="1411" spans="1:20" x14ac:dyDescent="0.25">
      <c r="A1411">
        <f t="shared" si="400"/>
        <v>1121.7354328819913</v>
      </c>
      <c r="B1411">
        <f t="shared" si="417"/>
        <v>178.52973898449591</v>
      </c>
      <c r="C1411" t="str">
        <f t="shared" si="401"/>
        <v>1.0451357135959-153.919497874163i</v>
      </c>
      <c r="D1411" t="str">
        <f t="shared" si="402"/>
        <v>3.47812479057807-89.1484341369824i</v>
      </c>
      <c r="E1411" t="str">
        <f t="shared" si="403"/>
        <v>162.468597019732+0.133318968665512i</v>
      </c>
      <c r="F1411" t="str">
        <f t="shared" si="404"/>
        <v>2.42492490539687-836.595381611646i</v>
      </c>
      <c r="G1411" t="str">
        <f t="shared" si="405"/>
        <v>0.999999991946942-0.0000897388339078872i</v>
      </c>
      <c r="H1411" t="str">
        <f t="shared" si="406"/>
        <v>1130.05750210993+25.8686468537062i</v>
      </c>
      <c r="I1411" t="str">
        <f t="shared" si="407"/>
        <v>68.7823418984178-2666.83833194675i</v>
      </c>
      <c r="K1411" t="str">
        <f t="shared" si="408"/>
        <v>0.0106133670659151-0.000350641888384372i</v>
      </c>
      <c r="L1411" t="str">
        <f t="shared" si="409"/>
        <v>0.0000444444444444444-0.321600218888969i</v>
      </c>
      <c r="M1411" t="e">
        <f t="shared" si="410"/>
        <v>#DIV/0!</v>
      </c>
      <c r="N1411">
        <f t="shared" si="411"/>
        <v>90.389040673560629</v>
      </c>
      <c r="O1411">
        <f t="shared" si="412"/>
        <v>43.746072989767086</v>
      </c>
      <c r="P1411" s="3">
        <f t="shared" si="413"/>
        <v>43.746072989767086</v>
      </c>
      <c r="Q1411" s="3">
        <f t="shared" si="414"/>
        <v>-89.610959326439371</v>
      </c>
      <c r="R1411">
        <f t="shared" si="415"/>
        <v>90.389040673560629</v>
      </c>
      <c r="S1411">
        <f t="shared" si="416"/>
        <v>0.17852973898449589</v>
      </c>
      <c r="T1411">
        <f t="shared" si="399"/>
        <v>43.746072989767086</v>
      </c>
    </row>
    <row r="1412" spans="1:20" x14ac:dyDescent="0.25">
      <c r="A1412">
        <f t="shared" si="400"/>
        <v>1125.9980275269429</v>
      </c>
      <c r="B1412">
        <f t="shared" si="417"/>
        <v>179.208151992637</v>
      </c>
      <c r="C1412" t="str">
        <f t="shared" si="401"/>
        <v>1.04512850635253-153.337041366533i</v>
      </c>
      <c r="D1412" t="str">
        <f t="shared" si="402"/>
        <v>3.47812478898345-88.8109589914419i</v>
      </c>
      <c r="E1412" t="str">
        <f t="shared" si="403"/>
        <v>162.468589880932+0.133826104707675i</v>
      </c>
      <c r="F1412" t="str">
        <f t="shared" si="404"/>
        <v>2.42492490524818-833.428355517657i</v>
      </c>
      <c r="G1412" t="str">
        <f t="shared" si="405"/>
        <v>0.999999991885622-0.0000900798414712135i</v>
      </c>
      <c r="H1412" t="str">
        <f t="shared" si="406"/>
        <v>1130.06242086773+25.9669634766558i</v>
      </c>
      <c r="I1412" t="str">
        <f t="shared" si="407"/>
        <v>68.7824127326112-2656.75293710357i</v>
      </c>
      <c r="K1412" t="str">
        <f t="shared" si="408"/>
        <v>0.0106132785857641-0.000351971380978331i</v>
      </c>
      <c r="L1412" t="str">
        <f t="shared" si="409"/>
        <v>0.0000444444444444444-0.320382764384308i</v>
      </c>
      <c r="M1412" t="e">
        <f t="shared" si="410"/>
        <v>#DIV/0!</v>
      </c>
      <c r="N1412">
        <f t="shared" si="411"/>
        <v>90.390515720555584</v>
      </c>
      <c r="O1412">
        <f t="shared" si="412"/>
        <v>43.713143338794268</v>
      </c>
      <c r="P1412" s="3">
        <f t="shared" si="413"/>
        <v>43.713143338794268</v>
      </c>
      <c r="Q1412" s="3">
        <f t="shared" si="414"/>
        <v>-89.609484279444416</v>
      </c>
      <c r="R1412">
        <f t="shared" si="415"/>
        <v>90.390515720555584</v>
      </c>
      <c r="S1412">
        <f t="shared" si="416"/>
        <v>0.17920815199263701</v>
      </c>
      <c r="T1412">
        <f t="shared" si="399"/>
        <v>43.713143338794268</v>
      </c>
    </row>
    <row r="1413" spans="1:20" x14ac:dyDescent="0.25">
      <c r="A1413">
        <f t="shared" si="400"/>
        <v>1130.2768200315454</v>
      </c>
      <c r="B1413">
        <f t="shared" si="417"/>
        <v>179.88914297020904</v>
      </c>
      <c r="C1413" t="str">
        <f t="shared" si="401"/>
        <v>1.04512124435469-152.756790660037i</v>
      </c>
      <c r="D1413" t="str">
        <f t="shared" si="402"/>
        <v>3.47812478737665-88.4747614213618i</v>
      </c>
      <c r="E1413" t="str">
        <f t="shared" si="403"/>
        <v>162.468582688055+0.134335173853169i</v>
      </c>
      <c r="F1413" t="str">
        <f t="shared" si="404"/>
        <v>2.42492490509834-830.273318570359i</v>
      </c>
      <c r="G1413" t="str">
        <f t="shared" si="405"/>
        <v>0.999999991823836-0.0000904221448632173i</v>
      </c>
      <c r="H1413" t="str">
        <f t="shared" si="406"/>
        <v>1130.06737710709+26.0656538829686i</v>
      </c>
      <c r="I1413" t="str">
        <f t="shared" si="407"/>
        <v>68.7824841058718-2646.70576060723i</v>
      </c>
      <c r="K1413" t="str">
        <f t="shared" si="408"/>
        <v>0.0106131894333847-0.000353305891975392i</v>
      </c>
      <c r="L1413" t="str">
        <f t="shared" si="409"/>
        <v>0.0000444444444444444-0.319169918693274i</v>
      </c>
      <c r="M1413" t="e">
        <f t="shared" si="410"/>
        <v>#DIV/0!</v>
      </c>
      <c r="N1413">
        <f t="shared" si="411"/>
        <v>90.391996334947621</v>
      </c>
      <c r="O1413">
        <f t="shared" si="412"/>
        <v>43.680213795483212</v>
      </c>
      <c r="P1413" s="3">
        <f t="shared" si="413"/>
        <v>43.680213795483212</v>
      </c>
      <c r="Q1413" s="3">
        <f t="shared" si="414"/>
        <v>-89.608003665052379</v>
      </c>
      <c r="R1413">
        <f t="shared" si="415"/>
        <v>90.391996334947621</v>
      </c>
      <c r="S1413">
        <f t="shared" si="416"/>
        <v>0.17988914297020903</v>
      </c>
      <c r="T1413">
        <f t="shared" si="399"/>
        <v>43.680213795483212</v>
      </c>
    </row>
    <row r="1414" spans="1:20" x14ac:dyDescent="0.25">
      <c r="A1414">
        <f t="shared" si="400"/>
        <v>1134.5718719476654</v>
      </c>
      <c r="B1414">
        <f t="shared" si="417"/>
        <v>180.57272171349584</v>
      </c>
      <c r="C1414" t="str">
        <f t="shared" si="401"/>
        <v>1.04511392718734-152.178737407534i</v>
      </c>
      <c r="D1414" t="str">
        <f t="shared" si="402"/>
        <v>3.47812478575764-88.1398365904284i</v>
      </c>
      <c r="E1414" t="str">
        <f t="shared" si="403"/>
        <v>162.468575440692+0.134846183516153i</v>
      </c>
      <c r="F1414" t="str">
        <f t="shared" si="404"/>
        <v>2.42492490494736-827.130225383496i</v>
      </c>
      <c r="G1414" t="str">
        <f t="shared" si="405"/>
        <v>0.999999991761579-0.0000907657490080467i</v>
      </c>
      <c r="H1414" t="str">
        <f t="shared" si="406"/>
        <v>1130.07237111383+26.1647194950796i</v>
      </c>
      <c r="I1414" t="str">
        <f t="shared" si="407"/>
        <v>68.782556022301-2636.69665792648i</v>
      </c>
      <c r="K1414" t="str">
        <f t="shared" si="408"/>
        <v>0.0106130996036811-0.000354645440061165i</v>
      </c>
      <c r="L1414" t="str">
        <f t="shared" si="409"/>
        <v>0.0000444444444444444-0.317961664368673i</v>
      </c>
      <c r="M1414" t="e">
        <f t="shared" si="410"/>
        <v>#DIV/0!</v>
      </c>
      <c r="N1414">
        <f t="shared" si="411"/>
        <v>90.393482537461779</v>
      </c>
      <c r="O1414">
        <f t="shared" si="412"/>
        <v>43.647284360649543</v>
      </c>
      <c r="P1414" s="3">
        <f t="shared" si="413"/>
        <v>43.647284360649543</v>
      </c>
      <c r="Q1414" s="3">
        <f t="shared" si="414"/>
        <v>-89.606517462538221</v>
      </c>
      <c r="R1414">
        <f t="shared" si="415"/>
        <v>90.393482537461779</v>
      </c>
      <c r="S1414">
        <f t="shared" si="416"/>
        <v>0.18057272171349584</v>
      </c>
      <c r="T1414">
        <f t="shared" si="399"/>
        <v>43.647284360649543</v>
      </c>
    </row>
    <row r="1415" spans="1:20" x14ac:dyDescent="0.25">
      <c r="A1415">
        <f t="shared" si="400"/>
        <v>1138.8832450610664</v>
      </c>
      <c r="B1415">
        <f t="shared" si="417"/>
        <v>181.25889805600713</v>
      </c>
      <c r="C1415" t="str">
        <f t="shared" si="401"/>
        <v>1.04510655443234-151.602873293491i</v>
      </c>
      <c r="D1415" t="str">
        <f t="shared" si="402"/>
        <v>3.47812478412631-87.8061796806352i</v>
      </c>
      <c r="E1415" t="str">
        <f t="shared" si="403"/>
        <v>162.468568138434+0.135359141139669i</v>
      </c>
      <c r="F1415" t="str">
        <f t="shared" si="404"/>
        <v>2.42492490479525-823.999030742614i</v>
      </c>
      <c r="G1415" t="str">
        <f t="shared" si="405"/>
        <v>0.999999991698848-0.0000911106588485619i</v>
      </c>
      <c r="H1415" t="str">
        <f t="shared" si="406"/>
        <v>1130.07740317596+26.2641617408523i</v>
      </c>
      <c r="I1415" t="str">
        <f t="shared" si="407"/>
        <v>68.7826284860295-2626.72548507772i</v>
      </c>
      <c r="K1415" t="str">
        <f t="shared" si="408"/>
        <v>0.0106130090915191-0.000355990043987879i</v>
      </c>
      <c r="L1415" t="str">
        <f t="shared" si="409"/>
        <v>0.0000444444444444444-0.316757984029361i</v>
      </c>
      <c r="M1415" t="e">
        <f t="shared" si="410"/>
        <v>#DIV/0!</v>
      </c>
      <c r="N1415">
        <f t="shared" si="411"/>
        <v>90.39497434889698</v>
      </c>
      <c r="O1415">
        <f t="shared" si="412"/>
        <v>43.614355035114926</v>
      </c>
      <c r="P1415" s="3">
        <f t="shared" si="413"/>
        <v>43.614355035114926</v>
      </c>
      <c r="Q1415" s="3">
        <f t="shared" si="414"/>
        <v>-89.60502565110302</v>
      </c>
      <c r="R1415">
        <f t="shared" si="415"/>
        <v>90.39497434889698</v>
      </c>
      <c r="S1415">
        <f t="shared" si="416"/>
        <v>0.18125889805600712</v>
      </c>
      <c r="T1415">
        <f t="shared" si="399"/>
        <v>43.614355035114926</v>
      </c>
    </row>
    <row r="1416" spans="1:20" x14ac:dyDescent="0.25">
      <c r="A1416">
        <f t="shared" si="400"/>
        <v>1143.2110013922984</v>
      </c>
      <c r="B1416">
        <f t="shared" si="417"/>
        <v>181.94768186861995</v>
      </c>
      <c r="C1416" t="str">
        <f t="shared" si="401"/>
        <v>1.04509912566831-151.029190033864i</v>
      </c>
      <c r="D1416" t="str">
        <f t="shared" si="402"/>
        <v>3.47812478248256-87.4737858922154i</v>
      </c>
      <c r="E1416" t="str">
        <f t="shared" si="403"/>
        <v>162.468560780865+0.135874054195846i</v>
      </c>
      <c r="F1416" t="str">
        <f t="shared" si="404"/>
        <v>2.42492490464197-820.879689604427i</v>
      </c>
      <c r="G1416" t="str">
        <f t="shared" si="405"/>
        <v>0.999999991635639-0.0000914568793464055i</v>
      </c>
      <c r="H1416" t="str">
        <f t="shared" si="406"/>
        <v>1130.08247358371+26.3639820536003i</v>
      </c>
      <c r="I1416" t="str">
        <f t="shared" si="407"/>
        <v>68.7827015012212-2616.7920986231i</v>
      </c>
      <c r="K1416" t="str">
        <f t="shared" si="408"/>
        <v>0.0106129178917256-0.000357339722574593i</v>
      </c>
      <c r="L1416" t="str">
        <f t="shared" si="409"/>
        <v>0.0000444444444444444-0.315558860359994i</v>
      </c>
      <c r="M1416" t="e">
        <f t="shared" si="410"/>
        <v>#DIV/0!</v>
      </c>
      <c r="N1416">
        <f t="shared" si="411"/>
        <v>90.396471790126213</v>
      </c>
      <c r="O1416">
        <f t="shared" si="412"/>
        <v>43.58142581970705</v>
      </c>
      <c r="P1416" s="3">
        <f t="shared" si="413"/>
        <v>43.58142581970705</v>
      </c>
      <c r="Q1416" s="3">
        <f t="shared" si="414"/>
        <v>-89.603528209873787</v>
      </c>
      <c r="R1416">
        <f t="shared" si="415"/>
        <v>90.396471790126213</v>
      </c>
      <c r="S1416">
        <f t="shared" si="416"/>
        <v>0.18194768186861995</v>
      </c>
      <c r="T1416">
        <f t="shared" si="399"/>
        <v>43.58142581970705</v>
      </c>
    </row>
    <row r="1417" spans="1:20" x14ac:dyDescent="0.25">
      <c r="A1417">
        <f t="shared" si="400"/>
        <v>1147.5552031975892</v>
      </c>
      <c r="B1417">
        <f t="shared" si="417"/>
        <v>182.63908305972072</v>
      </c>
      <c r="C1417" t="str">
        <f t="shared" si="401"/>
        <v>1.0450916404709-150.457679375985i</v>
      </c>
      <c r="D1417" t="str">
        <f t="shared" si="402"/>
        <v>3.47812478082629-87.1426504435726i</v>
      </c>
      <c r="E1417" t="str">
        <f t="shared" si="403"/>
        <v>162.46855336757+0.136390930186086i</v>
      </c>
      <c r="F1417" t="str">
        <f t="shared" si="404"/>
        <v>2.42492490448753-817.772157096162i</v>
      </c>
      <c r="G1417" t="str">
        <f t="shared" si="405"/>
        <v>0.999999991571949-0.0000918044154820748i</v>
      </c>
      <c r="H1417" t="str">
        <f t="shared" si="406"/>
        <v>1130.08758262949+26.464181872107i</v>
      </c>
      <c r="I1417" t="str">
        <f t="shared" si="407"/>
        <v>68.782775072069-2606.89635566821i</v>
      </c>
      <c r="K1417" t="str">
        <f t="shared" si="408"/>
        <v>0.0106128259990888-0.000358694494707403i</v>
      </c>
      <c r="L1417" t="str">
        <f t="shared" si="409"/>
        <v>0.0000444444444444444-0.314364276110772i</v>
      </c>
      <c r="M1417" t="e">
        <f t="shared" si="410"/>
        <v>#DIV/0!</v>
      </c>
      <c r="N1417">
        <f t="shared" si="411"/>
        <v>90.397974882096776</v>
      </c>
      <c r="O1417">
        <f t="shared" si="412"/>
        <v>43.548496715260107</v>
      </c>
      <c r="P1417" s="3">
        <f t="shared" si="413"/>
        <v>43.548496715260107</v>
      </c>
      <c r="Q1417" s="3">
        <f t="shared" si="414"/>
        <v>-89.602025117903224</v>
      </c>
      <c r="R1417">
        <f t="shared" si="415"/>
        <v>90.397974882096776</v>
      </c>
      <c r="S1417">
        <f t="shared" si="416"/>
        <v>0.18263908305972071</v>
      </c>
      <c r="T1417">
        <f t="shared" si="399"/>
        <v>43.548496715260107</v>
      </c>
    </row>
    <row r="1418" spans="1:20" x14ac:dyDescent="0.25">
      <c r="A1418">
        <f t="shared" si="400"/>
        <v>1151.91591296974</v>
      </c>
      <c r="B1418">
        <f t="shared" si="417"/>
        <v>183.33311157534766</v>
      </c>
      <c r="C1418" t="str">
        <f t="shared" si="401"/>
        <v>1.04508409841232-149.888333098437i</v>
      </c>
      <c r="D1418" t="str">
        <f t="shared" si="402"/>
        <v>3.47812477915741-86.8127685712123i</v>
      </c>
      <c r="E1418" t="str">
        <f t="shared" si="403"/>
        <v>162.468545898129+0.136909776640904i</v>
      </c>
      <c r="F1418" t="str">
        <f t="shared" si="404"/>
        <v>2.42492490433192-814.676388514924i</v>
      </c>
      <c r="G1418" t="str">
        <f t="shared" si="405"/>
        <v>0.999999991507774-0.0000921532722549928i</v>
      </c>
      <c r="H1418" t="str">
        <f t="shared" si="406"/>
        <v>1130.09273060797+26.5647626406476i</v>
      </c>
      <c r="I1418" t="str">
        <f t="shared" si="407"/>
        <v>68.7828492027989-2597.03811386027i</v>
      </c>
      <c r="K1418" t="str">
        <f t="shared" si="408"/>
        <v>0.0106127334083573-0.000360054379339633i</v>
      </c>
      <c r="L1418" t="str">
        <f t="shared" si="409"/>
        <v>0.0000444444444444444-0.313174214097203i</v>
      </c>
      <c r="M1418" t="e">
        <f t="shared" si="410"/>
        <v>#DIV/0!</v>
      </c>
      <c r="N1418">
        <f t="shared" si="411"/>
        <v>90.399483645830443</v>
      </c>
      <c r="O1418">
        <f t="shared" si="412"/>
        <v>43.515567722614449</v>
      </c>
      <c r="P1418" s="3">
        <f t="shared" si="413"/>
        <v>43.515567722614449</v>
      </c>
      <c r="Q1418" s="3">
        <f t="shared" si="414"/>
        <v>-89.600516354169557</v>
      </c>
      <c r="R1418">
        <f t="shared" si="415"/>
        <v>90.399483645830443</v>
      </c>
      <c r="S1418">
        <f t="shared" si="416"/>
        <v>0.18333311157534765</v>
      </c>
      <c r="T1418">
        <f t="shared" si="399"/>
        <v>43.515567722614449</v>
      </c>
    </row>
    <row r="1419" spans="1:20" x14ac:dyDescent="0.25">
      <c r="A1419">
        <f t="shared" si="400"/>
        <v>1156.2931934390253</v>
      </c>
      <c r="B1419">
        <f t="shared" si="417"/>
        <v>184.02977739933399</v>
      </c>
      <c r="C1419" t="str">
        <f t="shared" si="401"/>
        <v>1.04507649906175-149.321143010939i</v>
      </c>
      <c r="D1419" t="str">
        <f t="shared" si="402"/>
        <v>3.4781247774758-86.4841355296727i</v>
      </c>
      <c r="E1419" t="str">
        <f t="shared" si="403"/>
        <v>162.468538372119+0.137430601120507i</v>
      </c>
      <c r="F1419" t="str">
        <f t="shared" si="404"/>
        <v>2.4249249041751-811.592339327036i</v>
      </c>
      <c r="G1419" t="str">
        <f t="shared" si="405"/>
        <v>0.999999991443111-0.0000925034546835802i</v>
      </c>
      <c r="H1419" t="str">
        <f t="shared" si="406"/>
        <v>1130.09791781604+26.6657258090106i</v>
      </c>
      <c r="I1419" t="str">
        <f t="shared" si="407"/>
        <v>68.7829238976689-2587.21723138586i</v>
      </c>
      <c r="K1419" t="str">
        <f t="shared" si="408"/>
        <v>0.0106126401142402-0.000361419395492056i</v>
      </c>
      <c r="L1419" t="str">
        <f t="shared" si="409"/>
        <v>0.0000444444444444444-0.311988657199844i</v>
      </c>
      <c r="M1419" t="e">
        <f t="shared" si="410"/>
        <v>#DIV/0!</v>
      </c>
      <c r="N1419">
        <f t="shared" si="411"/>
        <v>90.400998102423813</v>
      </c>
      <c r="O1419">
        <f t="shared" si="412"/>
        <v>43.482638842616808</v>
      </c>
      <c r="P1419" s="3">
        <f t="shared" si="413"/>
        <v>43.482638842616808</v>
      </c>
      <c r="Q1419" s="3">
        <f t="shared" si="414"/>
        <v>-89.599001897576187</v>
      </c>
      <c r="R1419">
        <f t="shared" si="415"/>
        <v>90.400998102423813</v>
      </c>
      <c r="S1419">
        <f t="shared" si="416"/>
        <v>0.18402977739933399</v>
      </c>
      <c r="T1419">
        <f t="shared" si="399"/>
        <v>43.482638842616808</v>
      </c>
    </row>
    <row r="1420" spans="1:20" x14ac:dyDescent="0.25">
      <c r="A1420">
        <f t="shared" si="400"/>
        <v>1160.6871075740935</v>
      </c>
      <c r="B1420">
        <f t="shared" si="417"/>
        <v>184.72909055345147</v>
      </c>
      <c r="C1420" t="str">
        <f t="shared" si="401"/>
        <v>1.04506884198488-148.756100954225i</v>
      </c>
      <c r="D1420" t="str">
        <f t="shared" si="402"/>
        <v>3.47812477578143-86.1567465914584i</v>
      </c>
      <c r="E1420" t="str">
        <f t="shared" si="403"/>
        <v>162.468530789114+0.137953411214425i</v>
      </c>
      <c r="F1420" t="str">
        <f t="shared" si="404"/>
        <v>2.42492490401713-808.519965167431i</v>
      </c>
      <c r="G1420" t="str">
        <f t="shared" si="405"/>
        <v>0.999999991377955-0.0000928549678053278i</v>
      </c>
      <c r="H1420" t="str">
        <f t="shared" si="406"/>
        <v>1130.10314455292+26.7670728325191i</v>
      </c>
      <c r="I1420" t="str">
        <f t="shared" si="407"/>
        <v>68.7829991609733-2577.43356696921i</v>
      </c>
      <c r="K1420" t="str">
        <f t="shared" si="408"/>
        <v>0.0106125461114065-0.000362789562253087i</v>
      </c>
      <c r="L1420" t="str">
        <f t="shared" si="409"/>
        <v>0.0000444444444444444-0.31080758836406i</v>
      </c>
      <c r="M1420" t="e">
        <f t="shared" si="410"/>
        <v>#DIV/0!</v>
      </c>
      <c r="N1420">
        <f t="shared" si="411"/>
        <v>90.402518273048344</v>
      </c>
      <c r="O1420">
        <f t="shared" si="412"/>
        <v>43.449710076120205</v>
      </c>
      <c r="P1420" s="3">
        <f t="shared" si="413"/>
        <v>43.449710076120205</v>
      </c>
      <c r="Q1420" s="3">
        <f t="shared" si="414"/>
        <v>-89.597481726951656</v>
      </c>
      <c r="R1420">
        <f t="shared" si="415"/>
        <v>90.402518273048344</v>
      </c>
      <c r="S1420">
        <f t="shared" si="416"/>
        <v>0.18472909055345146</v>
      </c>
      <c r="T1420">
        <f t="shared" si="399"/>
        <v>43.449710076120205</v>
      </c>
    </row>
    <row r="1421" spans="1:20" x14ac:dyDescent="0.25">
      <c r="A1421">
        <f t="shared" si="400"/>
        <v>1165.0977185828751</v>
      </c>
      <c r="B1421">
        <f t="shared" si="417"/>
        <v>185.43106109755459</v>
      </c>
      <c r="C1421" t="str">
        <f t="shared" si="401"/>
        <v>1.04506112674439-148.193198799931i</v>
      </c>
      <c r="D1421" t="str">
        <f t="shared" si="402"/>
        <v>3.4781247740741-85.8305970469676i</v>
      </c>
      <c r="E1421" t="str">
        <f t="shared" si="403"/>
        <v>162.468523148685+0.138478214541959i</v>
      </c>
      <c r="F1421" t="str">
        <f t="shared" si="404"/>
        <v>2.4249249038579-805.459221838953i</v>
      </c>
      <c r="G1421" t="str">
        <f t="shared" si="405"/>
        <v>0.999999991312303-0.0000932078166768687i</v>
      </c>
      <c r="H1421" t="str">
        <f t="shared" si="406"/>
        <v>1130.10841112003+26.8688051720493i</v>
      </c>
      <c r="I1421" t="str">
        <f t="shared" si="407"/>
        <v>68.7830749970296-2567.68697986965i</v>
      </c>
      <c r="K1421" t="str">
        <f t="shared" si="408"/>
        <v>0.0106124513944854-0.000364164898778987i</v>
      </c>
      <c r="L1421" t="str">
        <f t="shared" si="409"/>
        <v>0.0000444444444444444-0.309630990599781i</v>
      </c>
      <c r="M1421" t="e">
        <f t="shared" si="410"/>
        <v>#DIV/0!</v>
      </c>
      <c r="N1421">
        <f t="shared" si="411"/>
        <v>90.404044178950826</v>
      </c>
      <c r="O1421">
        <f t="shared" si="412"/>
        <v>43.416781423984212</v>
      </c>
      <c r="P1421" s="3">
        <f t="shared" si="413"/>
        <v>43.416781423984212</v>
      </c>
      <c r="Q1421" s="3">
        <f t="shared" si="414"/>
        <v>-89.595955821049174</v>
      </c>
      <c r="R1421">
        <f t="shared" si="415"/>
        <v>90.404044178950826</v>
      </c>
      <c r="S1421">
        <f t="shared" si="416"/>
        <v>0.18543106109755458</v>
      </c>
      <c r="T1421">
        <f t="shared" si="399"/>
        <v>43.416781423984212</v>
      </c>
    </row>
    <row r="1422" spans="1:20" x14ac:dyDescent="0.25">
      <c r="A1422">
        <f t="shared" si="400"/>
        <v>1169.5250899134901</v>
      </c>
      <c r="B1422">
        <f t="shared" si="417"/>
        <v>186.13569912972531</v>
      </c>
      <c r="C1422" t="str">
        <f t="shared" si="401"/>
        <v>1.04505335289955-147.632428450472i</v>
      </c>
      <c r="D1422" t="str">
        <f t="shared" si="402"/>
        <v>3.47812477235382-85.5056822044316i</v>
      </c>
      <c r="E1422" t="str">
        <f t="shared" si="403"/>
        <v>162.468515450398+0.13900501875224i</v>
      </c>
      <c r="F1422" t="str">
        <f t="shared" si="404"/>
        <v>2.4249249036975-802.410065311802i</v>
      </c>
      <c r="G1422" t="str">
        <f t="shared" si="405"/>
        <v>0.999999991246151-0.0000935620063740515i</v>
      </c>
      <c r="H1422" t="str">
        <f t="shared" si="406"/>
        <v>1130.11371782118+26.9709242940566i</v>
      </c>
      <c r="I1422" t="str">
        <f t="shared" si="407"/>
        <v>68.7831514101984-2557.97732988021i</v>
      </c>
      <c r="K1422" t="str">
        <f t="shared" si="408"/>
        <v>0.0106123559580651-0.000365545424294071i</v>
      </c>
      <c r="L1422" t="str">
        <f t="shared" si="409"/>
        <v>0.0000444444444444444-0.308458846981253i</v>
      </c>
      <c r="M1422" t="e">
        <f t="shared" si="410"/>
        <v>#DIV/0!</v>
      </c>
      <c r="N1422">
        <f t="shared" si="411"/>
        <v>90.405575841453413</v>
      </c>
      <c r="O1422">
        <f t="shared" si="412"/>
        <v>43.383852887074639</v>
      </c>
      <c r="P1422" s="3">
        <f t="shared" si="413"/>
        <v>43.383852887074639</v>
      </c>
      <c r="Q1422" s="3">
        <f t="shared" si="414"/>
        <v>-89.594424158546587</v>
      </c>
      <c r="R1422">
        <f t="shared" si="415"/>
        <v>90.405575841453413</v>
      </c>
      <c r="S1422">
        <f t="shared" si="416"/>
        <v>0.1861356991297253</v>
      </c>
      <c r="T1422">
        <f t="shared" si="399"/>
        <v>43.383852887074639</v>
      </c>
    </row>
    <row r="1423" spans="1:20" x14ac:dyDescent="0.25">
      <c r="A1423">
        <f t="shared" si="400"/>
        <v>1173.9692852551616</v>
      </c>
      <c r="B1423">
        <f t="shared" si="417"/>
        <v>186.84301478641828</v>
      </c>
      <c r="C1423" t="str">
        <f t="shared" si="401"/>
        <v>1.0450455200062-147.073781838935i</v>
      </c>
      <c r="D1423" t="str">
        <f t="shared" si="402"/>
        <v>3.47812477062043-85.1819973898402i</v>
      </c>
      <c r="E1423" t="str">
        <f t="shared" si="403"/>
        <v>162.46850769382+0.139533831524255i</v>
      </c>
      <c r="F1423" t="str">
        <f t="shared" si="404"/>
        <v>2.42492490353586-799.372451722826i</v>
      </c>
      <c r="G1423" t="str">
        <f t="shared" si="405"/>
        <v>0.999999991179495-0.0000939175419920128i</v>
      </c>
      <c r="H1423" t="str">
        <f t="shared" si="406"/>
        <v>1130.11906496244+27.0734316705936i</v>
      </c>
      <c r="I1423" t="str">
        <f t="shared" si="407"/>
        <v>68.7832284048675-2548.30447732504i</v>
      </c>
      <c r="K1423" t="str">
        <f t="shared" si="408"/>
        <v>0.0106122597966933-0.00036693115809092i</v>
      </c>
      <c r="L1423" t="str">
        <f t="shared" si="409"/>
        <v>0.0000444444444444444-0.307291140646794i</v>
      </c>
      <c r="M1423" t="e">
        <f t="shared" si="410"/>
        <v>#DIV/0!</v>
      </c>
      <c r="N1423">
        <f t="shared" si="411"/>
        <v>90.407113281953883</v>
      </c>
      <c r="O1423">
        <f t="shared" si="412"/>
        <v>43.350924466264175</v>
      </c>
      <c r="P1423" s="3">
        <f t="shared" si="413"/>
        <v>43.350924466264175</v>
      </c>
      <c r="Q1423" s="3">
        <f t="shared" si="414"/>
        <v>-89.592886718046117</v>
      </c>
      <c r="R1423">
        <f t="shared" si="415"/>
        <v>90.407113281953883</v>
      </c>
      <c r="S1423">
        <f t="shared" si="416"/>
        <v>0.18684301478641829</v>
      </c>
      <c r="T1423">
        <f t="shared" si="399"/>
        <v>43.350924466264175</v>
      </c>
    </row>
    <row r="1424" spans="1:20" x14ac:dyDescent="0.25">
      <c r="A1424">
        <f t="shared" si="400"/>
        <v>1178.4303685391312</v>
      </c>
      <c r="B1424">
        <f t="shared" si="417"/>
        <v>187.55301824260667</v>
      </c>
      <c r="C1424" t="str">
        <f t="shared" si="401"/>
        <v>1.04503762761698-146.517250928951i</v>
      </c>
      <c r="D1424" t="str">
        <f t="shared" si="402"/>
        <v>3.47812476887383-84.8595379468788i</v>
      </c>
      <c r="E1424" t="str">
        <f t="shared" si="403"/>
        <v>162.46849987851+0.140064660567064i</v>
      </c>
      <c r="F1424" t="str">
        <f t="shared" si="404"/>
        <v>2.424924903373-796.346337374937i</v>
      </c>
      <c r="G1424" t="str">
        <f t="shared" si="405"/>
        <v>0.999999991112332-0.0000942744286452507i</v>
      </c>
      <c r="H1424" t="str">
        <f t="shared" si="406"/>
        <v>1130.12445285223+27.1763287793328i</v>
      </c>
      <c r="I1424" t="str">
        <f t="shared" si="407"/>
        <v>68.78330598546-2538.66828305774i</v>
      </c>
      <c r="K1424" t="str">
        <f t="shared" si="408"/>
        <v>0.0106121629048765-0.00036832211953057i</v>
      </c>
      <c r="L1424" t="str">
        <f t="shared" si="409"/>
        <v>0.0000444444444444444-0.30612785479856i</v>
      </c>
      <c r="M1424" t="e">
        <f t="shared" si="410"/>
        <v>#DIV/0!</v>
      </c>
      <c r="N1424">
        <f t="shared" si="411"/>
        <v>90.408656521925906</v>
      </c>
      <c r="O1424">
        <f t="shared" si="412"/>
        <v>43.317996162431704</v>
      </c>
      <c r="P1424" s="3">
        <f t="shared" si="413"/>
        <v>43.317996162431704</v>
      </c>
      <c r="Q1424" s="3">
        <f t="shared" si="414"/>
        <v>-89.591343478074094</v>
      </c>
      <c r="R1424">
        <f t="shared" si="415"/>
        <v>90.408656521925906</v>
      </c>
      <c r="S1424">
        <f t="shared" si="416"/>
        <v>0.18755301824260667</v>
      </c>
      <c r="T1424">
        <f t="shared" si="399"/>
        <v>43.317996162431704</v>
      </c>
    </row>
    <row r="1425" spans="1:20" x14ac:dyDescent="0.25">
      <c r="A1425">
        <f t="shared" si="400"/>
        <v>1182.9084039395798</v>
      </c>
      <c r="B1425">
        <f t="shared" si="417"/>
        <v>188.26571971192857</v>
      </c>
      <c r="C1425" t="str">
        <f t="shared" si="401"/>
        <v>1.04502967528121-145.96282771459i</v>
      </c>
      <c r="D1425" t="str">
        <f t="shared" si="402"/>
        <v>3.47812476711393-84.5382992368601i</v>
      </c>
      <c r="E1425" t="str">
        <f t="shared" si="403"/>
        <v>162.468492004026+0.140597513619898i</v>
      </c>
      <c r="F1425" t="str">
        <f t="shared" si="404"/>
        <v>2.42492490320889-793.331678736462i</v>
      </c>
      <c r="G1425" t="str">
        <f t="shared" si="405"/>
        <v>0.999999991044657-0.0000946326714676984i</v>
      </c>
      <c r="H1425" t="str">
        <f t="shared" si="406"/>
        <v>1130.12988180133+27.2796171035872i</v>
      </c>
      <c r="I1425" t="str">
        <f t="shared" si="407"/>
        <v>68.7833841564297-2529.06860845923i</v>
      </c>
      <c r="K1425" t="str">
        <f t="shared" si="408"/>
        <v>0.0106120652770799-0.000369718328042727i</v>
      </c>
      <c r="L1425" t="str">
        <f t="shared" si="409"/>
        <v>0.0000444444444444444-0.304968972702291i</v>
      </c>
      <c r="M1425" t="e">
        <f t="shared" si="410"/>
        <v>#DIV/0!</v>
      </c>
      <c r="N1425">
        <f t="shared" si="411"/>
        <v>90.410205582919374</v>
      </c>
      <c r="O1425">
        <f t="shared" si="412"/>
        <v>43.285067976463019</v>
      </c>
      <c r="P1425" s="3">
        <f t="shared" si="413"/>
        <v>43.285067976463019</v>
      </c>
      <c r="Q1425" s="3">
        <f t="shared" si="414"/>
        <v>-89.589794417080626</v>
      </c>
      <c r="R1425">
        <f t="shared" si="415"/>
        <v>90.410205582919374</v>
      </c>
      <c r="S1425">
        <f t="shared" si="416"/>
        <v>0.18826571971192857</v>
      </c>
      <c r="T1425">
        <f t="shared" si="399"/>
        <v>43.285067976463019</v>
      </c>
    </row>
    <row r="1426" spans="1:20" x14ac:dyDescent="0.25">
      <c r="A1426">
        <f t="shared" si="400"/>
        <v>1187.4034558745502</v>
      </c>
      <c r="B1426">
        <f t="shared" si="417"/>
        <v>188.9811294468339</v>
      </c>
      <c r="C1426" t="str">
        <f t="shared" si="401"/>
        <v>1.04502166254453-145.410504220239i</v>
      </c>
      <c r="D1426" t="str">
        <f t="shared" si="402"/>
        <v>3.47812476534064-84.2182766386576i</v>
      </c>
      <c r="E1426" t="str">
        <f t="shared" si="403"/>
        <v>162.468484069924+0.141132398452225i</v>
      </c>
      <c r="F1426" t="str">
        <f t="shared" si="404"/>
        <v>2.42492490304353-790.328432440528i</v>
      </c>
      <c r="G1426" t="str">
        <f t="shared" si="405"/>
        <v>0.999999990976468-0.0000949922756127981i</v>
      </c>
      <c r="H1426" t="str">
        <f t="shared" si="406"/>
        <v>1130.13535212292+27.3832981323352i</v>
      </c>
      <c r="I1426" t="str">
        <f t="shared" si="407"/>
        <v>68.7834629222702-2519.50531543586i</v>
      </c>
      <c r="K1426" t="str">
        <f t="shared" si="408"/>
        <v>0.0106119669077266-0.000371119803125974i</v>
      </c>
      <c r="L1426" t="str">
        <f t="shared" si="409"/>
        <v>0.0000444444444444444-0.303814477687081i</v>
      </c>
      <c r="M1426" t="e">
        <f t="shared" si="410"/>
        <v>#DIV/0!</v>
      </c>
      <c r="N1426">
        <f t="shared" si="411"/>
        <v>90.411760486560269</v>
      </c>
      <c r="O1426">
        <f t="shared" si="412"/>
        <v>43.252139909250403</v>
      </c>
      <c r="P1426" s="3">
        <f t="shared" si="413"/>
        <v>43.252139909250403</v>
      </c>
      <c r="Q1426" s="3">
        <f t="shared" si="414"/>
        <v>-89.588239513439731</v>
      </c>
      <c r="R1426">
        <f t="shared" si="415"/>
        <v>90.411760486560269</v>
      </c>
      <c r="S1426">
        <f t="shared" si="416"/>
        <v>0.1889811294468339</v>
      </c>
      <c r="T1426">
        <f t="shared" si="399"/>
        <v>43.252139909250403</v>
      </c>
    </row>
    <row r="1427" spans="1:20" x14ac:dyDescent="0.25">
      <c r="A1427">
        <f t="shared" si="400"/>
        <v>1191.9155890068737</v>
      </c>
      <c r="B1427">
        <f t="shared" si="417"/>
        <v>189.69925773873189</v>
      </c>
      <c r="C1427" t="str">
        <f t="shared" si="401"/>
        <v>1.04501358894943-144.860272500491i</v>
      </c>
      <c r="D1427" t="str">
        <f t="shared" si="402"/>
        <v>3.47812476355384-83.8994655486389i</v>
      </c>
      <c r="E1427" t="str">
        <f t="shared" si="403"/>
        <v>162.468476075754+0.141669322863976i</v>
      </c>
      <c r="F1427" t="str">
        <f t="shared" si="404"/>
        <v>2.42492490287693-787.336555284429i</v>
      </c>
      <c r="G1427" t="str">
        <f t="shared" si="405"/>
        <v>0.999999990907758-0.0000953532462535751i</v>
      </c>
      <c r="H1427" t="str">
        <f t="shared" si="406"/>
        <v>1130.14086413253+27.4873733602378i</v>
      </c>
      <c r="I1427" t="str">
        <f t="shared" si="407"/>
        <v>68.7835422875031-2509.97826641727i</v>
      </c>
      <c r="K1427" t="str">
        <f t="shared" si="408"/>
        <v>0.0106118677911981-0.000372526564347969i</v>
      </c>
      <c r="L1427" t="str">
        <f t="shared" si="409"/>
        <v>0.0000444444444444444-0.302664353145129i</v>
      </c>
      <c r="M1427" t="e">
        <f t="shared" si="410"/>
        <v>#DIV/0!</v>
      </c>
      <c r="N1427">
        <f t="shared" si="411"/>
        <v>90.413321254551363</v>
      </c>
      <c r="O1427">
        <f t="shared" si="412"/>
        <v>43.219211961692956</v>
      </c>
      <c r="P1427" s="3">
        <f t="shared" si="413"/>
        <v>43.219211961692956</v>
      </c>
      <c r="Q1427" s="3">
        <f t="shared" si="414"/>
        <v>-89.586678745448637</v>
      </c>
      <c r="R1427">
        <f t="shared" si="415"/>
        <v>90.413321254551363</v>
      </c>
      <c r="S1427">
        <f t="shared" si="416"/>
        <v>0.18969925773873189</v>
      </c>
      <c r="T1427">
        <f t="shared" si="399"/>
        <v>43.219211961692956</v>
      </c>
    </row>
    <row r="1428" spans="1:20" x14ac:dyDescent="0.25">
      <c r="A1428">
        <f t="shared" si="400"/>
        <v>1196.4448682450998</v>
      </c>
      <c r="B1428">
        <f t="shared" si="417"/>
        <v>190.42011491813906</v>
      </c>
      <c r="C1428" t="str">
        <f t="shared" si="401"/>
        <v>1.04500545403488-144.312124640028i</v>
      </c>
      <c r="D1428" t="str">
        <f t="shared" si="402"/>
        <v>3.47812476175343-83.5818613805986i</v>
      </c>
      <c r="E1428" t="str">
        <f t="shared" si="403"/>
        <v>162.468468021064+0.142208294685645i</v>
      </c>
      <c r="F1428" t="str">
        <f t="shared" si="404"/>
        <v>2.42492490270904-784.356004229001i</v>
      </c>
      <c r="G1428" t="str">
        <f t="shared" si="405"/>
        <v>0.999999990838526-0.0000957155885827121i</v>
      </c>
      <c r="H1428" t="str">
        <f t="shared" si="406"/>
        <v>1130.14641814813+27.5918442876643i</v>
      </c>
      <c r="I1428" t="str">
        <f t="shared" si="407"/>
        <v>68.7836222566871-2500.48732435452i</v>
      </c>
      <c r="K1428" t="str">
        <f t="shared" si="408"/>
        <v>0.0106117679218333-0.00037393863134566i</v>
      </c>
      <c r="L1428" t="str">
        <f t="shared" si="409"/>
        <v>0.0000444444444444444-0.301518582531509i</v>
      </c>
      <c r="M1428" t="e">
        <f t="shared" si="410"/>
        <v>#DIV/0!</v>
      </c>
      <c r="N1428">
        <f t="shared" si="411"/>
        <v>90.414887908672156</v>
      </c>
      <c r="O1428">
        <f t="shared" si="412"/>
        <v>43.186284134696464</v>
      </c>
      <c r="P1428" s="3">
        <f t="shared" si="413"/>
        <v>43.186284134696464</v>
      </c>
      <c r="Q1428" s="3">
        <f t="shared" si="414"/>
        <v>-89.585112091327844</v>
      </c>
      <c r="R1428">
        <f t="shared" si="415"/>
        <v>90.414887908672156</v>
      </c>
      <c r="S1428">
        <f t="shared" si="416"/>
        <v>0.19042011491813907</v>
      </c>
      <c r="T1428">
        <f t="shared" si="399"/>
        <v>43.186284134696464</v>
      </c>
    </row>
    <row r="1429" spans="1:20" x14ac:dyDescent="0.25">
      <c r="A1429">
        <f t="shared" si="400"/>
        <v>1200.991358744431</v>
      </c>
      <c r="B1429">
        <f t="shared" si="417"/>
        <v>191.14371135482799</v>
      </c>
      <c r="C1429" t="str">
        <f t="shared" si="401"/>
        <v>1.04499725733634-143.766052753509i</v>
      </c>
      <c r="D1429" t="str">
        <f t="shared" si="402"/>
        <v>3.47812475993932-83.2654595656951i</v>
      </c>
      <c r="E1429" t="str">
        <f t="shared" si="403"/>
        <v>162.468459905399+0.14274932177835i</v>
      </c>
      <c r="F1429" t="str">
        <f t="shared" si="404"/>
        <v>2.42492490253987-781.386736398025i</v>
      </c>
      <c r="G1429" t="str">
        <f t="shared" si="405"/>
        <v>0.999999990768767-0.000096079307812624i</v>
      </c>
      <c r="H1429" t="str">
        <f t="shared" si="406"/>
        <v>1130.1520144901+27.6967124207125i</v>
      </c>
      <c r="I1429" t="str">
        <f t="shared" si="407"/>
        <v>68.7837028344157-2491.03235271808i</v>
      </c>
      <c r="K1429" t="str">
        <f t="shared" si="408"/>
        <v>0.0106116672939284-0.000375356023825477i</v>
      </c>
      <c r="L1429" t="str">
        <f t="shared" si="409"/>
        <v>0.0000444444444444444-0.300377149363927i</v>
      </c>
      <c r="M1429" t="e">
        <f t="shared" si="410"/>
        <v>#DIV/0!</v>
      </c>
      <c r="N1429">
        <f t="shared" si="411"/>
        <v>90.416460470779086</v>
      </c>
      <c r="O1429">
        <f t="shared" si="412"/>
        <v>43.15335642917357</v>
      </c>
      <c r="P1429" s="3">
        <f t="shared" si="413"/>
        <v>43.15335642917357</v>
      </c>
      <c r="Q1429" s="3">
        <f t="shared" si="414"/>
        <v>-89.583539529220914</v>
      </c>
      <c r="R1429">
        <f t="shared" si="415"/>
        <v>90.416460470779086</v>
      </c>
      <c r="S1429">
        <f t="shared" si="416"/>
        <v>0.19114371135482799</v>
      </c>
      <c r="T1429">
        <f t="shared" si="399"/>
        <v>43.15335642917357</v>
      </c>
    </row>
    <row r="1430" spans="1:20" x14ac:dyDescent="0.25">
      <c r="A1430">
        <f t="shared" si="400"/>
        <v>1205.5551259076599</v>
      </c>
      <c r="B1430">
        <f t="shared" si="417"/>
        <v>191.87005745797634</v>
      </c>
      <c r="C1430" t="str">
        <f t="shared" si="401"/>
        <v>1.04498899838574-143.222048985457i</v>
      </c>
      <c r="D1430" t="str">
        <f t="shared" si="402"/>
        <v>3.47812475811139-82.9502555523815i</v>
      </c>
      <c r="E1430" t="str">
        <f t="shared" si="403"/>
        <v>162.4684517283+0.143292412034009i</v>
      </c>
      <c r="F1430" t="str">
        <f t="shared" si="404"/>
        <v>2.42492490236943-778.42870907758i</v>
      </c>
      <c r="G1430" t="str">
        <f t="shared" si="405"/>
        <v>0.999999990698476-0.0000964444091755328i</v>
      </c>
      <c r="H1430" t="str">
        <f t="shared" si="406"/>
        <v>1130.15765348129+27.8019792712317i</v>
      </c>
      <c r="I1430" t="str">
        <f t="shared" si="407"/>
        <v>68.7837840253176-2481.61321549592i</v>
      </c>
      <c r="K1430" t="str">
        <f t="shared" si="408"/>
        <v>0.0106115659017367-0.000376778761563556i</v>
      </c>
      <c r="L1430" t="str">
        <f t="shared" si="409"/>
        <v>0.0000444444444444444-0.299240037222481i</v>
      </c>
      <c r="M1430" t="e">
        <f t="shared" si="410"/>
        <v>#DIV/0!</v>
      </c>
      <c r="N1430">
        <f t="shared" si="411"/>
        <v>90.418038962805909</v>
      </c>
      <c r="O1430">
        <f t="shared" si="412"/>
        <v>43.120428846043815</v>
      </c>
      <c r="P1430" s="3">
        <f t="shared" si="413"/>
        <v>43.120428846043815</v>
      </c>
      <c r="Q1430" s="3">
        <f t="shared" si="414"/>
        <v>-89.581961037194091</v>
      </c>
      <c r="R1430">
        <f t="shared" si="415"/>
        <v>90.418038962805909</v>
      </c>
      <c r="S1430">
        <f t="shared" si="416"/>
        <v>0.19187005745797633</v>
      </c>
      <c r="T1430">
        <f t="shared" si="399"/>
        <v>43.120428846043815</v>
      </c>
    </row>
    <row r="1431" spans="1:20" x14ac:dyDescent="0.25">
      <c r="A1431">
        <f t="shared" si="400"/>
        <v>1210.1362353861091</v>
      </c>
      <c r="B1431">
        <f t="shared" si="417"/>
        <v>192.59916367631666</v>
      </c>
      <c r="C1431" t="str">
        <f t="shared" si="401"/>
        <v>1.04498067671161-142.680105510146i</v>
      </c>
      <c r="D1431" t="str">
        <f t="shared" si="402"/>
        <v>3.47812475626954-82.6362448063425i</v>
      </c>
      <c r="E1431" t="str">
        <f t="shared" si="403"/>
        <v>162.468443489305+0.143837573375489i</v>
      </c>
      <c r="F1431" t="str">
        <f t="shared" si="404"/>
        <v>2.42492490219768-775.481879715454i</v>
      </c>
      <c r="G1431" t="str">
        <f t="shared" si="405"/>
        <v>0.99999999062765-0.0000968108979235431i</v>
      </c>
      <c r="H1431" t="str">
        <f t="shared" si="406"/>
        <v>1130.16333544697+27.9076463568429i</v>
      </c>
      <c r="I1431" t="str">
        <f t="shared" si="407"/>
        <v>68.7838658340537-2472.22977719139i</v>
      </c>
      <c r="K1431" t="str">
        <f t="shared" si="408"/>
        <v>0.0106114637394683-0.00037820686440593i</v>
      </c>
      <c r="L1431" t="str">
        <f t="shared" si="409"/>
        <v>0.0000444444444444444-0.298107229749433i</v>
      </c>
      <c r="M1431" t="e">
        <f t="shared" si="410"/>
        <v>#DIV/0!</v>
      </c>
      <c r="N1431">
        <f t="shared" si="411"/>
        <v>90.419623406763819</v>
      </c>
      <c r="O1431">
        <f t="shared" si="412"/>
        <v>43.087501386233768</v>
      </c>
      <c r="P1431" s="3">
        <f t="shared" si="413"/>
        <v>43.087501386233768</v>
      </c>
      <c r="Q1431" s="3">
        <f t="shared" si="414"/>
        <v>-89.580376593236181</v>
      </c>
      <c r="R1431">
        <f t="shared" si="415"/>
        <v>90.419623406763819</v>
      </c>
      <c r="S1431">
        <f t="shared" si="416"/>
        <v>0.19259916367631666</v>
      </c>
      <c r="T1431">
        <f t="shared" si="399"/>
        <v>43.087501386233768</v>
      </c>
    </row>
    <row r="1432" spans="1:20" x14ac:dyDescent="0.25">
      <c r="A1432">
        <f t="shared" si="400"/>
        <v>1214.7347530805764</v>
      </c>
      <c r="B1432">
        <f t="shared" si="417"/>
        <v>193.33104049828668</v>
      </c>
      <c r="C1432" t="str">
        <f t="shared" si="401"/>
        <v>1.04497229183874-142.14021453148i</v>
      </c>
      <c r="D1432" t="str">
        <f t="shared" si="402"/>
        <v>3.47812475441366-82.3234228104278i</v>
      </c>
      <c r="E1432" t="str">
        <f t="shared" si="403"/>
        <v>162.468435187947+0.144384813756666i</v>
      </c>
      <c r="F1432" t="str">
        <f t="shared" si="404"/>
        <v>2.42492490202463-772.546205920513i</v>
      </c>
      <c r="G1432" t="str">
        <f t="shared" si="405"/>
        <v>0.999999990556285-0.0000971787793287174i</v>
      </c>
      <c r="H1432" t="str">
        <f t="shared" si="406"/>
        <v>1130.16906071497+28.0137152009646i</v>
      </c>
      <c r="I1432" t="str">
        <f t="shared" si="407"/>
        <v>68.7839482653248-2462.88190282158i</v>
      </c>
      <c r="K1432" t="str">
        <f t="shared" si="408"/>
        <v>0.0106113608012893-0.000379640352268737i</v>
      </c>
      <c r="L1432" t="str">
        <f t="shared" si="409"/>
        <v>0.0000444444444444444-0.296978710648967i</v>
      </c>
      <c r="M1432" t="e">
        <f t="shared" si="410"/>
        <v>#DIV/0!</v>
      </c>
      <c r="N1432">
        <f t="shared" si="411"/>
        <v>90.421213824741741</v>
      </c>
      <c r="O1432">
        <f t="shared" si="412"/>
        <v>43.054574050676464</v>
      </c>
      <c r="P1432" s="3">
        <f t="shared" si="413"/>
        <v>43.054574050676464</v>
      </c>
      <c r="Q1432" s="3">
        <f t="shared" si="414"/>
        <v>-89.578786175258259</v>
      </c>
      <c r="R1432">
        <f t="shared" si="415"/>
        <v>90.421213824741741</v>
      </c>
      <c r="S1432">
        <f t="shared" si="416"/>
        <v>0.19333104049828667</v>
      </c>
      <c r="T1432">
        <f t="shared" si="399"/>
        <v>43.054574050676464</v>
      </c>
    </row>
    <row r="1433" spans="1:20" x14ac:dyDescent="0.25">
      <c r="A1433">
        <f t="shared" si="400"/>
        <v>1219.3507451422827</v>
      </c>
      <c r="B1433">
        <f t="shared" si="417"/>
        <v>194.06569845218019</v>
      </c>
      <c r="C1433" t="str">
        <f t="shared" si="401"/>
        <v>1.04496384328848-141.602368282899i</v>
      </c>
      <c r="D1433" t="str">
        <f t="shared" si="402"/>
        <v>3.47812475254367-82.0117850645889i</v>
      </c>
      <c r="E1433" t="str">
        <f t="shared" si="403"/>
        <v>162.468426823758+0.144934141162653i</v>
      </c>
      <c r="F1433" t="str">
        <f t="shared" si="404"/>
        <v>2.42492490185026-769.621645462114i</v>
      </c>
      <c r="G1433" t="str">
        <f t="shared" si="405"/>
        <v>0.999999990484376-0.000097548058683152i</v>
      </c>
      <c r="H1433" t="str">
        <f t="shared" si="406"/>
        <v>1130.17482961558+28.1201873328319i</v>
      </c>
      <c r="I1433" t="str">
        <f t="shared" si="407"/>
        <v>68.7840313238656-2453.5694579151i</v>
      </c>
      <c r="K1433" t="str">
        <f t="shared" si="408"/>
        <v>0.0106112570813221-0.000381079245138436i</v>
      </c>
      <c r="L1433" t="str">
        <f t="shared" si="409"/>
        <v>0.0000444444444444444-0.295854463686956i</v>
      </c>
      <c r="M1433" t="e">
        <f t="shared" si="410"/>
        <v>#DIV/0!</v>
      </c>
      <c r="N1433">
        <f t="shared" si="411"/>
        <v>90.422810238906436</v>
      </c>
      <c r="O1433">
        <f t="shared" si="412"/>
        <v>43.021646840312656</v>
      </c>
      <c r="P1433" s="3">
        <f t="shared" si="413"/>
        <v>43.021646840312656</v>
      </c>
      <c r="Q1433" s="3">
        <f t="shared" si="414"/>
        <v>-89.577189761093564</v>
      </c>
      <c r="R1433">
        <f t="shared" si="415"/>
        <v>90.422810238906436</v>
      </c>
      <c r="S1433">
        <f t="shared" si="416"/>
        <v>0.19406569845218019</v>
      </c>
      <c r="T1433">
        <f t="shared" si="399"/>
        <v>43.021646840312656</v>
      </c>
    </row>
    <row r="1434" spans="1:20" x14ac:dyDescent="0.25">
      <c r="A1434">
        <f t="shared" si="400"/>
        <v>1223.9842779738233</v>
      </c>
      <c r="B1434">
        <f t="shared" si="417"/>
        <v>194.80314810629847</v>
      </c>
      <c r="C1434" t="str">
        <f t="shared" si="401"/>
        <v>1.04495533057857-141.066559027249i</v>
      </c>
      <c r="D1434" t="str">
        <f t="shared" si="402"/>
        <v>3.47812475065943-81.7013270858111i</v>
      </c>
      <c r="E1434" t="str">
        <f t="shared" si="403"/>
        <v>162.468418396265+0.145485563609798i</v>
      </c>
      <c r="F1434" t="str">
        <f t="shared" si="404"/>
        <v>2.42492490167456-766.708156269461i</v>
      </c>
      <c r="G1434" t="str">
        <f t="shared" si="405"/>
        <v>0.99999999041192-0.0000979187412990532i</v>
      </c>
      <c r="H1434" t="str">
        <f t="shared" si="406"/>
        <v>1130.18064248159+28.2270642875195i</v>
      </c>
      <c r="I1434" t="str">
        <f t="shared" si="407"/>
        <v>68.7841150144438-2444.29230851012i</v>
      </c>
      <c r="K1434" t="str">
        <f t="shared" si="408"/>
        <v>0.0106111525736449-0.000382523563072002i</v>
      </c>
      <c r="L1434" t="str">
        <f t="shared" si="409"/>
        <v>0.0000444444444444444-0.294734472690731i</v>
      </c>
      <c r="M1434" t="e">
        <f t="shared" si="410"/>
        <v>#DIV/0!</v>
      </c>
      <c r="N1434">
        <f t="shared" si="411"/>
        <v>90.424412671502949</v>
      </c>
      <c r="O1434">
        <f t="shared" si="412"/>
        <v>42.988719756089679</v>
      </c>
      <c r="P1434" s="3">
        <f t="shared" si="413"/>
        <v>42.988719756089679</v>
      </c>
      <c r="Q1434" s="3">
        <f t="shared" si="414"/>
        <v>-89.575587328497051</v>
      </c>
      <c r="R1434">
        <f t="shared" si="415"/>
        <v>90.424412671502949</v>
      </c>
      <c r="S1434">
        <f t="shared" si="416"/>
        <v>0.19480314810629845</v>
      </c>
      <c r="T1434">
        <f t="shared" si="399"/>
        <v>42.988719756089679</v>
      </c>
    </row>
    <row r="1435" spans="1:20" x14ac:dyDescent="0.25">
      <c r="A1435">
        <f t="shared" si="400"/>
        <v>1228.6354182301238</v>
      </c>
      <c r="B1435">
        <f t="shared" si="417"/>
        <v>195.5434000691024</v>
      </c>
      <c r="C1435" t="str">
        <f t="shared" si="401"/>
        <v>1.04494675322309-140.532779056682i</v>
      </c>
      <c r="D1435" t="str">
        <f t="shared" si="402"/>
        <v>3.47812474876084-81.3920444080525i</v>
      </c>
      <c r="E1435" t="str">
        <f t="shared" si="403"/>
        <v>162.468409904992+0.146039089145907i</v>
      </c>
      <c r="F1435" t="str">
        <f t="shared" si="404"/>
        <v>2.42492490149752-763.805696431039i</v>
      </c>
      <c r="G1435" t="str">
        <f t="shared" si="405"/>
        <v>0.999999990338912-0.0000982908325088135i</v>
      </c>
      <c r="H1435" t="str">
        <f t="shared" si="406"/>
        <v>1130.18649964838+28.3343476059655i</v>
      </c>
      <c r="I1435" t="str">
        <f t="shared" si="407"/>
        <v>68.7841993418662-2435.05032115273i</v>
      </c>
      <c r="K1435" t="str">
        <f t="shared" si="408"/>
        <v>0.0106110472722911-0.000383973326197137i</v>
      </c>
      <c r="L1435" t="str">
        <f t="shared" si="409"/>
        <v>0.0000444444444444444-0.293618721548846i</v>
      </c>
      <c r="M1435" t="e">
        <f t="shared" si="410"/>
        <v>#DIV/0!</v>
      </c>
      <c r="N1435">
        <f t="shared" si="411"/>
        <v>90.42602114485463</v>
      </c>
      <c r="O1435">
        <f t="shared" si="412"/>
        <v>42.95579279896225</v>
      </c>
      <c r="P1435" s="3">
        <f t="shared" si="413"/>
        <v>42.95579279896225</v>
      </c>
      <c r="Q1435" s="3">
        <f t="shared" si="414"/>
        <v>-89.57397885514537</v>
      </c>
      <c r="R1435">
        <f t="shared" si="415"/>
        <v>90.42602114485463</v>
      </c>
      <c r="S1435">
        <f t="shared" si="416"/>
        <v>0.1955434000691024</v>
      </c>
      <c r="T1435">
        <f t="shared" si="399"/>
        <v>42.95579279896225</v>
      </c>
    </row>
    <row r="1436" spans="1:20" x14ac:dyDescent="0.25">
      <c r="A1436">
        <f t="shared" si="400"/>
        <v>1233.3042328193983</v>
      </c>
      <c r="B1436">
        <f t="shared" si="417"/>
        <v>196.28646498936499</v>
      </c>
      <c r="C1436" t="str">
        <f t="shared" si="401"/>
        <v>1.04493811073238-140.001020692537i</v>
      </c>
      <c r="D1436" t="str">
        <f t="shared" si="402"/>
        <v>3.47812474684778-81.0839325821776i</v>
      </c>
      <c r="E1436" t="str">
        <f t="shared" si="403"/>
        <v>162.468401349459+0.146594725850399i</v>
      </c>
      <c r="F1436" t="str">
        <f t="shared" si="404"/>
        <v>2.42492490131913-760.914224193984i</v>
      </c>
      <c r="G1436" t="str">
        <f t="shared" si="405"/>
        <v>0.999999990265348-0.0000986643376650889i</v>
      </c>
      <c r="H1436" t="str">
        <f t="shared" si="406"/>
        <v>1130.19240145387+28.4420388349942i</v>
      </c>
      <c r="I1436" t="str">
        <f t="shared" si="407"/>
        <v>68.7842843109773-2425.84336289475i</v>
      </c>
      <c r="K1436" t="str">
        <f t="shared" si="408"/>
        <v>0.0106109411712491-0.000385428554712479i</v>
      </c>
      <c r="L1436" t="str">
        <f t="shared" si="409"/>
        <v>0.0000444444444444444-0.292507194210845i</v>
      </c>
      <c r="M1436" t="e">
        <f t="shared" si="410"/>
        <v>#DIV/0!</v>
      </c>
      <c r="N1436">
        <f t="shared" si="411"/>
        <v>90.427635681363427</v>
      </c>
      <c r="O1436">
        <f t="shared" si="412"/>
        <v>42.922865969892001</v>
      </c>
      <c r="P1436" s="3">
        <f t="shared" si="413"/>
        <v>42.922865969892001</v>
      </c>
      <c r="Q1436" s="3">
        <f t="shared" si="414"/>
        <v>-89.572364318636573</v>
      </c>
      <c r="R1436">
        <f t="shared" si="415"/>
        <v>90.427635681363427</v>
      </c>
      <c r="S1436">
        <f t="shared" si="416"/>
        <v>0.196286464989365</v>
      </c>
      <c r="T1436">
        <f t="shared" si="399"/>
        <v>42.922865969892001</v>
      </c>
    </row>
    <row r="1437" spans="1:20" x14ac:dyDescent="0.25">
      <c r="A1437">
        <f t="shared" si="400"/>
        <v>1237.9907889041122</v>
      </c>
      <c r="B1437">
        <f t="shared" si="417"/>
        <v>197.03235355632458</v>
      </c>
      <c r="C1437" t="str">
        <f t="shared" si="401"/>
        <v>1.04492940261322-139.471276285241i</v>
      </c>
      <c r="D1437" t="str">
        <f t="shared" si="402"/>
        <v>3.47812474492018-80.7769871758953i</v>
      </c>
      <c r="E1437" t="str">
        <f t="shared" si="403"/>
        <v>162.468392729184+0.147152481834371i</v>
      </c>
      <c r="F1437" t="str">
        <f t="shared" si="404"/>
        <v>2.42492490113939-758.033697963507i</v>
      </c>
      <c r="G1437" t="str">
        <f t="shared" si="405"/>
        <v>0.999999990191225-0.0000990392621408751i</v>
      </c>
      <c r="H1437" t="str">
        <f t="shared" si="406"/>
        <v>1130.19834823856+28.5501395273367i</v>
      </c>
      <c r="I1437" t="str">
        <f t="shared" si="407"/>
        <v>68.7843699266565-2416.67130129197i</v>
      </c>
      <c r="K1437" t="str">
        <f t="shared" si="408"/>
        <v>0.0106108342644622-0.000386889268887807i</v>
      </c>
      <c r="L1437" t="str">
        <f t="shared" si="409"/>
        <v>0.0000444444444444444-0.291399874687034i</v>
      </c>
      <c r="M1437" t="e">
        <f t="shared" si="410"/>
        <v>#DIV/0!</v>
      </c>
      <c r="N1437">
        <f t="shared" si="411"/>
        <v>90.429256303510172</v>
      </c>
      <c r="O1437">
        <f t="shared" si="412"/>
        <v>42.889939269848199</v>
      </c>
      <c r="P1437" s="3">
        <f t="shared" si="413"/>
        <v>42.889939269848199</v>
      </c>
      <c r="Q1437" s="3">
        <f t="shared" si="414"/>
        <v>-89.570743696489828</v>
      </c>
      <c r="R1437">
        <f t="shared" si="415"/>
        <v>90.429256303510172</v>
      </c>
      <c r="S1437">
        <f t="shared" si="416"/>
        <v>0.19703235355632459</v>
      </c>
      <c r="T1437">
        <f t="shared" si="399"/>
        <v>42.889939269848199</v>
      </c>
    </row>
    <row r="1438" spans="1:20" x14ac:dyDescent="0.25">
      <c r="A1438">
        <f t="shared" si="400"/>
        <v>1242.6951539019476</v>
      </c>
      <c r="B1438">
        <f t="shared" si="417"/>
        <v>197.7810764998386</v>
      </c>
      <c r="C1438" t="str">
        <f t="shared" si="401"/>
        <v>1.04492062836864-138.943538214186i</v>
      </c>
      <c r="D1438" t="str">
        <f t="shared" si="402"/>
        <v>3.47812474297788-80.4712037736918i</v>
      </c>
      <c r="E1438" t="str">
        <f t="shared" si="403"/>
        <v>162.468384043679+0.147712365240736i</v>
      </c>
      <c r="F1438" t="str">
        <f t="shared" si="404"/>
        <v>2.42492490095826-755.164076302261i</v>
      </c>
      <c r="G1438" t="str">
        <f t="shared" si="405"/>
        <v>0.999999990116536-0.0000994156113295852i</v>
      </c>
      <c r="H1438" t="str">
        <f t="shared" si="406"/>
        <v>1130.20434034555+28.6586512416549i</v>
      </c>
      <c r="I1438" t="str">
        <f t="shared" si="407"/>
        <v>68.7844561938189-2407.53400440211i</v>
      </c>
      <c r="K1438" t="str">
        <f t="shared" si="408"/>
        <v>0.010610726545828-0.000388355489064241i</v>
      </c>
      <c r="L1438" t="str">
        <f t="shared" si="409"/>
        <v>0.0000444444444444444-0.290296747048251i</v>
      </c>
      <c r="M1438" t="e">
        <f t="shared" si="410"/>
        <v>#DIV/0!</v>
      </c>
      <c r="N1438">
        <f t="shared" si="411"/>
        <v>90.430883033854712</v>
      </c>
      <c r="O1438">
        <f t="shared" si="412"/>
        <v>42.857012699807072</v>
      </c>
      <c r="P1438" s="3">
        <f t="shared" si="413"/>
        <v>42.857012699807072</v>
      </c>
      <c r="Q1438" s="3">
        <f t="shared" si="414"/>
        <v>-89.569116966145288</v>
      </c>
      <c r="R1438">
        <f t="shared" si="415"/>
        <v>90.430883033854712</v>
      </c>
      <c r="S1438">
        <f t="shared" si="416"/>
        <v>0.19778107649983862</v>
      </c>
      <c r="T1438">
        <f t="shared" si="399"/>
        <v>42.857012699807072</v>
      </c>
    </row>
    <row r="1439" spans="1:20" x14ac:dyDescent="0.25">
      <c r="A1439">
        <f t="shared" si="400"/>
        <v>1247.4173954867749</v>
      </c>
      <c r="B1439">
        <f t="shared" si="417"/>
        <v>198.53264459053798</v>
      </c>
      <c r="C1439" t="str">
        <f t="shared" si="401"/>
        <v>1.04491178749788-138.417798887627i</v>
      </c>
      <c r="D1439" t="str">
        <f t="shared" si="402"/>
        <v>3.47812474102082-80.1665779767715i</v>
      </c>
      <c r="E1439" t="str">
        <f t="shared" si="403"/>
        <v>162.468375292453+0.148274384244368i</v>
      </c>
      <c r="F1439" t="str">
        <f t="shared" si="404"/>
        <v>2.42492490077579-752.305317929786i</v>
      </c>
      <c r="G1439" t="str">
        <f t="shared" si="405"/>
        <v>0.999999990041279-0.0000997933906451275i</v>
      </c>
      <c r="H1439" t="str">
        <f t="shared" si="406"/>
        <v>1130.21037812059+28.7675755425652i</v>
      </c>
      <c r="I1439" t="str">
        <f t="shared" si="407"/>
        <v>68.7845431174206-2398.43134078316i</v>
      </c>
      <c r="K1439" t="str">
        <f t="shared" si="408"/>
        <v>0.0106106180091981-0.000389827235654459i</v>
      </c>
      <c r="L1439" t="str">
        <f t="shared" si="409"/>
        <v>0.0000444444444444444-0.289197795425633i</v>
      </c>
      <c r="M1439" t="e">
        <f t="shared" si="410"/>
        <v>#DIV/0!</v>
      </c>
      <c r="N1439">
        <f t="shared" si="411"/>
        <v>90.432515895036261</v>
      </c>
      <c r="O1439">
        <f t="shared" si="412"/>
        <v>42.824086260752303</v>
      </c>
      <c r="P1439" s="3">
        <f t="shared" si="413"/>
        <v>42.824086260752303</v>
      </c>
      <c r="Q1439" s="3">
        <f t="shared" si="414"/>
        <v>-89.567484104963739</v>
      </c>
      <c r="R1439">
        <f t="shared" si="415"/>
        <v>90.432515895036261</v>
      </c>
      <c r="S1439">
        <f t="shared" si="416"/>
        <v>0.19853264459053799</v>
      </c>
      <c r="T1439">
        <f t="shared" si="399"/>
        <v>42.824086260752303</v>
      </c>
    </row>
    <row r="1440" spans="1:20" x14ac:dyDescent="0.25">
      <c r="A1440">
        <f t="shared" si="400"/>
        <v>1252.1575815896249</v>
      </c>
      <c r="B1440">
        <f t="shared" si="417"/>
        <v>199.28706863998204</v>
      </c>
      <c r="C1440" t="str">
        <f t="shared" si="401"/>
        <v>1.04490287949644-137.894050742568i</v>
      </c>
      <c r="D1440" t="str">
        <f t="shared" si="402"/>
        <v>3.47812473904884-79.8631054029887i</v>
      </c>
      <c r="E1440" t="str">
        <f t="shared" si="403"/>
        <v>162.468366475013+0.148838547052292i</v>
      </c>
      <c r="F1440" t="str">
        <f t="shared" si="404"/>
        <v>2.4249249005919-749.457381721872i</v>
      </c>
      <c r="G1440" t="str">
        <f t="shared" si="405"/>
        <v>0.999999989965449-0.000100172605521983i</v>
      </c>
      <c r="H1440" t="str">
        <f t="shared" si="406"/>
        <v>1130.21646191204+28.8769140006605i</v>
      </c>
      <c r="I1440" t="str">
        <f t="shared" si="407"/>
        <v>68.7846307024523-2389.36317949115i</v>
      </c>
      <c r="K1440" t="str">
        <f t="shared" si="408"/>
        <v>0.0106105086483777-0.000391304529142896i</v>
      </c>
      <c r="L1440" t="str">
        <f t="shared" si="409"/>
        <v>0.0000444444444444444-0.288103004010394i</v>
      </c>
      <c r="M1440" t="e">
        <f t="shared" si="410"/>
        <v>#DIV/0!</v>
      </c>
      <c r="N1440">
        <f t="shared" si="411"/>
        <v>90.434154909773483</v>
      </c>
      <c r="O1440">
        <f t="shared" si="412"/>
        <v>42.791159953674764</v>
      </c>
      <c r="P1440" s="3">
        <f t="shared" si="413"/>
        <v>42.791159953674764</v>
      </c>
      <c r="Q1440" s="3">
        <f t="shared" si="414"/>
        <v>-89.565845090226517</v>
      </c>
      <c r="R1440">
        <f t="shared" si="415"/>
        <v>90.434154909773483</v>
      </c>
      <c r="S1440">
        <f t="shared" si="416"/>
        <v>0.19928706863998205</v>
      </c>
      <c r="T1440">
        <f t="shared" si="399"/>
        <v>42.791159953674764</v>
      </c>
    </row>
    <row r="1441" spans="1:20" x14ac:dyDescent="0.25">
      <c r="A1441">
        <f t="shared" si="400"/>
        <v>1256.9157803996654</v>
      </c>
      <c r="B1441">
        <f t="shared" si="417"/>
        <v>200.04435950081398</v>
      </c>
      <c r="C1441" t="str">
        <f t="shared" si="401"/>
        <v>1.04489390385599-137.372286244662i</v>
      </c>
      <c r="D1441" t="str">
        <f t="shared" si="402"/>
        <v>3.47812473706182-79.5607816867886i</v>
      </c>
      <c r="E1441" t="str">
        <f t="shared" si="403"/>
        <v>162.468357590861+0.14940486190366i</v>
      </c>
      <c r="F1441" t="str">
        <f t="shared" si="404"/>
        <v>2.4249249004066-746.62022671i</v>
      </c>
      <c r="G1441" t="str">
        <f t="shared" si="405"/>
        <v>0.999999989889042-0.000100553261415283i</v>
      </c>
      <c r="H1441" t="str">
        <f t="shared" si="406"/>
        <v>1130.22259207093+28.9866681925329i</v>
      </c>
      <c r="I1441" t="str">
        <f t="shared" si="407"/>
        <v>68.7847189539431-2380.32939007854i</v>
      </c>
      <c r="K1441" t="str">
        <f t="shared" si="408"/>
        <v>0.0106103984571256-0.000392787390085957i</v>
      </c>
      <c r="L1441" t="str">
        <f t="shared" si="409"/>
        <v>0.0000444444444444444-0.28701235705359i</v>
      </c>
      <c r="M1441" t="e">
        <f t="shared" si="410"/>
        <v>#DIV/0!</v>
      </c>
      <c r="N1441">
        <f t="shared" si="411"/>
        <v>90.435800100864824</v>
      </c>
      <c r="O1441">
        <f t="shared" si="412"/>
        <v>42.758233779573153</v>
      </c>
      <c r="P1441" s="3">
        <f t="shared" si="413"/>
        <v>42.758233779573153</v>
      </c>
      <c r="Q1441" s="3">
        <f t="shared" si="414"/>
        <v>-89.564199899135176</v>
      </c>
      <c r="R1441">
        <f t="shared" si="415"/>
        <v>90.435800100864824</v>
      </c>
      <c r="S1441">
        <f t="shared" si="416"/>
        <v>0.20004435950081398</v>
      </c>
      <c r="T1441">
        <f t="shared" si="399"/>
        <v>42.758233779573153</v>
      </c>
    </row>
    <row r="1442" spans="1:20" x14ac:dyDescent="0.25">
      <c r="A1442">
        <f t="shared" si="400"/>
        <v>1261.6920603651843</v>
      </c>
      <c r="B1442">
        <f t="shared" si="417"/>
        <v>200.80452806691707</v>
      </c>
      <c r="C1442" t="str">
        <f t="shared" si="401"/>
        <v>1.04488486006448-136.852497888096i</v>
      </c>
      <c r="D1442" t="str">
        <f t="shared" si="402"/>
        <v>3.47812473505972-79.2596024791446i</v>
      </c>
      <c r="E1442" t="str">
        <f t="shared" si="403"/>
        <v>162.468348639496+0.149973337070072i</v>
      </c>
      <c r="F1442" t="str">
        <f t="shared" si="404"/>
        <v>2.42492490021992-743.793812080759i</v>
      </c>
      <c r="G1442" t="str">
        <f t="shared" si="405"/>
        <v>0.999999989812052-0.000100935363800891i</v>
      </c>
      <c r="H1442" t="str">
        <f t="shared" si="406"/>
        <v>1130.22876895098+29.0968397007977i</v>
      </c>
      <c r="I1442" t="str">
        <f t="shared" si="407"/>
        <v>68.7848078769619-2371.32984259229i</v>
      </c>
      <c r="K1442" t="str">
        <f t="shared" si="408"/>
        <v>0.0106102874291534-0.000394275839112216i</v>
      </c>
      <c r="L1442" t="str">
        <f t="shared" si="409"/>
        <v>0.0000444444444444444-0.2859258388659i</v>
      </c>
      <c r="M1442" t="e">
        <f t="shared" si="410"/>
        <v>#DIV/0!</v>
      </c>
      <c r="N1442">
        <f t="shared" si="411"/>
        <v>90.437451491188725</v>
      </c>
      <c r="O1442">
        <f t="shared" si="412"/>
        <v>42.725307739453619</v>
      </c>
      <c r="P1442" s="3">
        <f t="shared" si="413"/>
        <v>42.725307739453619</v>
      </c>
      <c r="Q1442" s="3">
        <f t="shared" si="414"/>
        <v>-89.562548508811275</v>
      </c>
      <c r="R1442">
        <f t="shared" si="415"/>
        <v>90.437451491188725</v>
      </c>
      <c r="S1442">
        <f t="shared" si="416"/>
        <v>0.20080452806691707</v>
      </c>
      <c r="T1442">
        <f t="shared" si="399"/>
        <v>42.725307739453619</v>
      </c>
    </row>
    <row r="1443" spans="1:20" x14ac:dyDescent="0.25">
      <c r="A1443">
        <f t="shared" si="400"/>
        <v>1266.4864901945718</v>
      </c>
      <c r="B1443">
        <f t="shared" si="417"/>
        <v>201.56758527357135</v>
      </c>
      <c r="C1443" t="str">
        <f t="shared" si="401"/>
        <v>1.04487574760587-136.334678195476i</v>
      </c>
      <c r="D1443" t="str">
        <f t="shared" si="402"/>
        <v>3.47812473304234-78.959563447491i</v>
      </c>
      <c r="E1443" t="str">
        <f t="shared" si="403"/>
        <v>162.468339620412+0.150543980855634i</v>
      </c>
      <c r="F1443" t="str">
        <f t="shared" si="404"/>
        <v>2.42492490003181-740.978097175207i</v>
      </c>
      <c r="G1443" t="str">
        <f t="shared" si="405"/>
        <v>0.999999989734477-0.000101318918175474i</v>
      </c>
      <c r="H1443" t="str">
        <f t="shared" si="406"/>
        <v>1130.23499290862+29.2074301141168i</v>
      </c>
      <c r="I1443" t="str">
        <f t="shared" si="407"/>
        <v>68.7848974766143-2362.36440757187i</v>
      </c>
      <c r="K1443" t="str">
        <f t="shared" si="408"/>
        <v>0.0106101755581254-0.000395769896922632i</v>
      </c>
      <c r="L1443" t="str">
        <f t="shared" si="409"/>
        <v>0.0000444444444444444-0.284843433817394i</v>
      </c>
      <c r="M1443" t="e">
        <f t="shared" si="410"/>
        <v>#DIV/0!</v>
      </c>
      <c r="N1443">
        <f t="shared" si="411"/>
        <v>90.439109103703828</v>
      </c>
      <c r="O1443">
        <f t="shared" si="412"/>
        <v>42.692381834329389</v>
      </c>
      <c r="P1443" s="3">
        <f t="shared" si="413"/>
        <v>42.692381834329389</v>
      </c>
      <c r="Q1443" s="3">
        <f t="shared" si="414"/>
        <v>-89.560890896296172</v>
      </c>
      <c r="R1443">
        <f t="shared" si="415"/>
        <v>90.439109103703828</v>
      </c>
      <c r="S1443">
        <f t="shared" si="416"/>
        <v>0.20156758527357135</v>
      </c>
      <c r="T1443">
        <f t="shared" si="399"/>
        <v>42.692381834329389</v>
      </c>
    </row>
    <row r="1444" spans="1:20" x14ac:dyDescent="0.25">
      <c r="A1444">
        <f t="shared" si="400"/>
        <v>1271.2991388573112</v>
      </c>
      <c r="B1444">
        <f t="shared" si="417"/>
        <v>202.33354209761092</v>
      </c>
      <c r="C1444" t="str">
        <f t="shared" si="401"/>
        <v>1.04486656596018-135.818819717735i</v>
      </c>
      <c r="D1444" t="str">
        <f t="shared" si="402"/>
        <v>3.4781247310096-78.6606602756663i</v>
      </c>
      <c r="E1444" t="str">
        <f t="shared" si="403"/>
        <v>162.4683305331+0.151116801596969i</v>
      </c>
      <c r="F1444" t="str">
        <f t="shared" si="404"/>
        <v>2.42492489984226-738.173041488349i</v>
      </c>
      <c r="G1444" t="str">
        <f t="shared" si="405"/>
        <v>0.99999998965631-0.000101703930056591i</v>
      </c>
      <c r="H1444" t="str">
        <f t="shared" si="406"/>
        <v>1130.24126430298+29.3184410272217i</v>
      </c>
      <c r="I1444" t="str">
        <f t="shared" si="407"/>
        <v>68.784987758047-2353.43295604752i</v>
      </c>
      <c r="K1444" t="str">
        <f t="shared" si="408"/>
        <v>0.0106100628376581-0.000397269584290749i</v>
      </c>
      <c r="L1444" t="str">
        <f t="shared" si="409"/>
        <v>0.0000444444444444444-0.283765126337312i</v>
      </c>
      <c r="M1444" t="e">
        <f t="shared" si="410"/>
        <v>#DIV/0!</v>
      </c>
      <c r="N1444">
        <f t="shared" si="411"/>
        <v>90.440772961449113</v>
      </c>
      <c r="O1444">
        <f t="shared" si="412"/>
        <v>42.659456065221789</v>
      </c>
      <c r="P1444" s="3">
        <f t="shared" si="413"/>
        <v>42.659456065221789</v>
      </c>
      <c r="Q1444" s="3">
        <f t="shared" si="414"/>
        <v>-89.559227038550887</v>
      </c>
      <c r="R1444">
        <f t="shared" si="415"/>
        <v>90.440772961449113</v>
      </c>
      <c r="S1444">
        <f t="shared" si="416"/>
        <v>0.20233354209761092</v>
      </c>
      <c r="T1444">
        <f t="shared" si="399"/>
        <v>42.659456065221789</v>
      </c>
    </row>
    <row r="1445" spans="1:20" x14ac:dyDescent="0.25">
      <c r="A1445">
        <f t="shared" si="400"/>
        <v>1276.1300755849691</v>
      </c>
      <c r="B1445">
        <f t="shared" si="417"/>
        <v>203.10240955758184</v>
      </c>
      <c r="C1445" t="str">
        <f t="shared" si="401"/>
        <v>1.04485731460387-135.304915034017i</v>
      </c>
      <c r="D1445" t="str">
        <f t="shared" si="402"/>
        <v>3.47812472896138-78.3628886638478i</v>
      </c>
      <c r="E1445" t="str">
        <f t="shared" si="403"/>
        <v>162.468321377047+0.151691807663662i</v>
      </c>
      <c r="F1445" t="str">
        <f t="shared" si="404"/>
        <v>2.42492489965126-735.378604668514i</v>
      </c>
      <c r="G1445" t="str">
        <f t="shared" si="405"/>
        <v>0.999999989577549-0.000102090404982766i</v>
      </c>
      <c r="H1445" t="str">
        <f t="shared" si="406"/>
        <v>1130.24758349595+29.429874040935i</v>
      </c>
      <c r="I1445" t="str">
        <f t="shared" si="407"/>
        <v>68.7850787264409-2344.53535953835i</v>
      </c>
      <c r="K1445" t="str">
        <f t="shared" si="408"/>
        <v>0.0106099492613203-0.000398774922062905i</v>
      </c>
      <c r="L1445" t="str">
        <f t="shared" si="409"/>
        <v>0.0000444444444444444-0.28269090091384i</v>
      </c>
      <c r="M1445" t="e">
        <f t="shared" si="410"/>
        <v>#DIV/0!</v>
      </c>
      <c r="N1445">
        <f t="shared" si="411"/>
        <v>90.442443087544476</v>
      </c>
      <c r="O1445">
        <f t="shared" si="412"/>
        <v>42.626530433159751</v>
      </c>
      <c r="P1445" s="3">
        <f t="shared" si="413"/>
        <v>42.626530433159751</v>
      </c>
      <c r="Q1445" s="3">
        <f t="shared" si="414"/>
        <v>-89.557556912455524</v>
      </c>
      <c r="R1445">
        <f t="shared" si="415"/>
        <v>90.442443087544476</v>
      </c>
      <c r="S1445">
        <f t="shared" si="416"/>
        <v>0.20310240955758183</v>
      </c>
      <c r="T1445">
        <f t="shared" si="399"/>
        <v>42.626530433159751</v>
      </c>
    </row>
    <row r="1446" spans="1:20" x14ac:dyDescent="0.25">
      <c r="A1446">
        <f t="shared" si="400"/>
        <v>1280.9793698721919</v>
      </c>
      <c r="B1446">
        <f t="shared" si="417"/>
        <v>203.87419871390065</v>
      </c>
      <c r="C1446" t="str">
        <f t="shared" si="401"/>
        <v>1.04484799300905-134.79295675157i</v>
      </c>
      <c r="D1446" t="str">
        <f t="shared" si="402"/>
        <v>3.47812472689759-78.0662443284915i</v>
      </c>
      <c r="E1446" t="str">
        <f t="shared" si="403"/>
        <v>162.468312151738+0.152269007458068i</v>
      </c>
      <c r="F1446" t="str">
        <f t="shared" si="404"/>
        <v>2.42492489945882-732.594746516794i</v>
      </c>
      <c r="G1446" t="str">
        <f t="shared" si="405"/>
        <v>0.999999989498188-0.000102478348513567i</v>
      </c>
      <c r="H1446" t="str">
        <f t="shared" si="406"/>
        <v>1130.25395085219+29.5417307621986i</v>
      </c>
      <c r="I1446" t="str">
        <f t="shared" si="407"/>
        <v>68.785170387023-2335.67149005051i</v>
      </c>
      <c r="K1446" t="str">
        <f t="shared" si="408"/>
        <v>0.0106098348226319-0.000400285931158442i</v>
      </c>
      <c r="L1446" t="str">
        <f t="shared" si="409"/>
        <v>0.0000444444444444444-0.281620742093882i</v>
      </c>
      <c r="M1446" t="e">
        <f t="shared" si="410"/>
        <v>#DIV/0!</v>
      </c>
      <c r="N1446">
        <f t="shared" si="411"/>
        <v>90.444119505190443</v>
      </c>
      <c r="O1446">
        <f t="shared" si="412"/>
        <v>42.593604939179869</v>
      </c>
      <c r="P1446" s="3">
        <f t="shared" si="413"/>
        <v>42.593604939179869</v>
      </c>
      <c r="Q1446" s="3">
        <f t="shared" si="414"/>
        <v>-89.555880494809557</v>
      </c>
      <c r="R1446">
        <f t="shared" si="415"/>
        <v>90.444119505190443</v>
      </c>
      <c r="S1446">
        <f t="shared" si="416"/>
        <v>0.20387419871390067</v>
      </c>
      <c r="T1446">
        <f t="shared" si="399"/>
        <v>42.593604939179869</v>
      </c>
    </row>
    <row r="1447" spans="1:20" x14ac:dyDescent="0.25">
      <c r="A1447">
        <f t="shared" si="400"/>
        <v>1285.8470914777063</v>
      </c>
      <c r="B1447">
        <f t="shared" si="417"/>
        <v>204.64892066901348</v>
      </c>
      <c r="C1447" t="str">
        <f t="shared" si="401"/>
        <v>1.04483860064414-134.28293750564i</v>
      </c>
      <c r="D1447" t="str">
        <f t="shared" si="402"/>
        <v>3.47812472481805-77.7707230022679i</v>
      </c>
      <c r="E1447" t="str">
        <f t="shared" si="403"/>
        <v>162.468302856652+0.152848409415619i</v>
      </c>
      <c r="F1447" t="str">
        <f t="shared" si="404"/>
        <v>2.42492489926491-729.821426986448i</v>
      </c>
      <c r="G1447" t="str">
        <f t="shared" si="405"/>
        <v>0.999999989418223-0.000102867766229693i</v>
      </c>
      <c r="H1447" t="str">
        <f t="shared" si="406"/>
        <v>1130.26036673914+29.6540128040916i</v>
      </c>
      <c r="I1447" t="str">
        <f t="shared" si="407"/>
        <v>68.7852627450528-2326.84122007532i</v>
      </c>
      <c r="K1447" t="str">
        <f t="shared" si="408"/>
        <v>0.0106097195150644-0.000401802632569902i</v>
      </c>
      <c r="L1447" t="str">
        <f t="shared" si="409"/>
        <v>0.0000444444444444444-0.280554634482848i</v>
      </c>
      <c r="M1447" t="e">
        <f t="shared" si="410"/>
        <v>#DIV/0!</v>
      </c>
      <c r="N1447">
        <f t="shared" si="411"/>
        <v>90.445802237668829</v>
      </c>
      <c r="O1447">
        <f t="shared" si="412"/>
        <v>42.560679584326444</v>
      </c>
      <c r="P1447" s="3">
        <f t="shared" si="413"/>
        <v>42.560679584326444</v>
      </c>
      <c r="Q1447" s="3">
        <f t="shared" si="414"/>
        <v>-89.554197762331171</v>
      </c>
      <c r="R1447">
        <f t="shared" si="415"/>
        <v>90.445802237668829</v>
      </c>
      <c r="S1447">
        <f t="shared" si="416"/>
        <v>0.20464892066901347</v>
      </c>
      <c r="T1447">
        <f t="shared" si="399"/>
        <v>42.560679584326444</v>
      </c>
    </row>
    <row r="1448" spans="1:20" x14ac:dyDescent="0.25">
      <c r="A1448">
        <f t="shared" si="400"/>
        <v>1290.7333104253216</v>
      </c>
      <c r="B1448">
        <f t="shared" si="417"/>
        <v>205.42658656755574</v>
      </c>
      <c r="C1448" t="str">
        <f t="shared" si="401"/>
        <v>1.04482913697333-133.774849959368i</v>
      </c>
      <c r="D1448" t="str">
        <f t="shared" si="402"/>
        <v>3.47812472272271-77.476320434005i</v>
      </c>
      <c r="E1448" t="str">
        <f t="shared" si="403"/>
        <v>162.468293491264+0.15343002200494i</v>
      </c>
      <c r="F1448" t="str">
        <f t="shared" si="404"/>
        <v>2.42492489906953-727.058606182354i</v>
      </c>
      <c r="G1448" t="str">
        <f t="shared" si="405"/>
        <v>0.999999989337648-0.000103258663733046i</v>
      </c>
      <c r="H1448" t="str">
        <f t="shared" si="406"/>
        <v>1130.26683152705+29.7667217858597i</v>
      </c>
      <c r="I1448" t="str">
        <f t="shared" si="407"/>
        <v>68.7853558058373-2318.04442258748i</v>
      </c>
      <c r="K1448" t="str">
        <f t="shared" si="408"/>
        <v>0.0106096033320399-0.000403325047363254i</v>
      </c>
      <c r="L1448" t="str">
        <f t="shared" si="409"/>
        <v>0.0000444444444444444-0.279492562744419i</v>
      </c>
      <c r="M1448" t="e">
        <f t="shared" si="410"/>
        <v>#DIV/0!</v>
      </c>
      <c r="N1448">
        <f t="shared" si="411"/>
        <v>90.447491308342691</v>
      </c>
      <c r="O1448">
        <f t="shared" si="412"/>
        <v>42.527754369651767</v>
      </c>
      <c r="P1448" s="3">
        <f t="shared" si="413"/>
        <v>42.527754369651767</v>
      </c>
      <c r="Q1448" s="3">
        <f t="shared" si="414"/>
        <v>-89.552508691657309</v>
      </c>
      <c r="R1448">
        <f t="shared" si="415"/>
        <v>90.447491308342691</v>
      </c>
      <c r="S1448">
        <f t="shared" si="416"/>
        <v>0.20542658656755575</v>
      </c>
      <c r="T1448">
        <f t="shared" si="399"/>
        <v>42.527754369651767</v>
      </c>
    </row>
    <row r="1449" spans="1:20" x14ac:dyDescent="0.25">
      <c r="A1449">
        <f t="shared" si="400"/>
        <v>1295.6380970049379</v>
      </c>
      <c r="B1449">
        <f t="shared" si="417"/>
        <v>206.20720759651246</v>
      </c>
      <c r="C1449" t="str">
        <f t="shared" si="401"/>
        <v>1.04481960145692-133.268686803681i</v>
      </c>
      <c r="D1449" t="str">
        <f t="shared" si="402"/>
        <v>3.47812472061139-77.1830323886216i</v>
      </c>
      <c r="E1449" t="str">
        <f t="shared" si="403"/>
        <v>162.468284055048+0.154013853727936i</v>
      </c>
      <c r="F1449" t="str">
        <f t="shared" si="404"/>
        <v>2.42492489887264-724.306244360397i</v>
      </c>
      <c r="G1449" t="str">
        <f t="shared" si="405"/>
        <v>0.99999998925646-0.000103651046646816i</v>
      </c>
      <c r="H1449" t="str">
        <f t="shared" si="406"/>
        <v>1130.273345589+29.879859332934i</v>
      </c>
      <c r="I1449" t="str">
        <f t="shared" si="407"/>
        <v>68.7854495747172-2309.28097104316i</v>
      </c>
      <c r="K1449" t="str">
        <f t="shared" si="408"/>
        <v>0.0106094862669312-0.00040485319667808i</v>
      </c>
      <c r="L1449" t="str">
        <f t="shared" si="409"/>
        <v>0.0000444444444444444-0.278434511600337i</v>
      </c>
      <c r="M1449" t="e">
        <f t="shared" si="410"/>
        <v>#DIV/0!</v>
      </c>
      <c r="N1449">
        <f t="shared" si="411"/>
        <v>90.449186740656756</v>
      </c>
      <c r="O1449">
        <f t="shared" si="412"/>
        <v>42.494829296215926</v>
      </c>
      <c r="P1449" s="3">
        <f t="shared" si="413"/>
        <v>42.494829296215926</v>
      </c>
      <c r="Q1449" s="3">
        <f t="shared" si="414"/>
        <v>-89.550813259343244</v>
      </c>
      <c r="R1449">
        <f t="shared" si="415"/>
        <v>90.449186740656756</v>
      </c>
      <c r="S1449">
        <f t="shared" si="416"/>
        <v>0.20620720759651245</v>
      </c>
      <c r="T1449">
        <f t="shared" si="399"/>
        <v>42.494829296215926</v>
      </c>
    </row>
    <row r="1450" spans="1:20" x14ac:dyDescent="0.25">
      <c r="A1450">
        <f t="shared" si="400"/>
        <v>1300.5615217735567</v>
      </c>
      <c r="B1450">
        <f t="shared" si="417"/>
        <v>206.99079498537921</v>
      </c>
      <c r="C1450" t="str">
        <f t="shared" si="401"/>
        <v>1.0448099935512-132.764440757189i</v>
      </c>
      <c r="D1450" t="str">
        <f t="shared" si="402"/>
        <v>3.478124718484-76.8908546470714i</v>
      </c>
      <c r="E1450" t="str">
        <f t="shared" si="403"/>
        <v>162.46827454747+0.154599913120078i</v>
      </c>
      <c r="F1450" t="str">
        <f t="shared" si="404"/>
        <v>2.42492489867427-721.564301926933i</v>
      </c>
      <c r="G1450" t="str">
        <f t="shared" si="405"/>
        <v>0.999999989174654-0.000104044920615563i</v>
      </c>
      <c r="H1450" t="str">
        <f t="shared" si="406"/>
        <v>1130.27990930093+29.9934270769581i</v>
      </c>
      <c r="I1450" t="str">
        <f t="shared" si="407"/>
        <v>68.7855440570772-2300.55073937829i</v>
      </c>
      <c r="K1450" t="str">
        <f t="shared" si="408"/>
        <v>0.0106093683130611-0.00040638710172779i</v>
      </c>
      <c r="L1450" t="str">
        <f t="shared" si="409"/>
        <v>0.0000444444444444444-0.277380465830183i</v>
      </c>
      <c r="M1450" t="e">
        <f t="shared" si="410"/>
        <v>#DIV/0!</v>
      </c>
      <c r="N1450">
        <f t="shared" si="411"/>
        <v>90.450888558137493</v>
      </c>
      <c r="O1450">
        <f t="shared" si="412"/>
        <v>42.461904365087037</v>
      </c>
      <c r="P1450" s="3">
        <f t="shared" si="413"/>
        <v>42.461904365087037</v>
      </c>
      <c r="Q1450" s="3">
        <f t="shared" si="414"/>
        <v>-89.549111441862507</v>
      </c>
      <c r="R1450">
        <f t="shared" si="415"/>
        <v>90.450888558137493</v>
      </c>
      <c r="S1450">
        <f t="shared" si="416"/>
        <v>0.2069907949853792</v>
      </c>
      <c r="T1450">
        <f t="shared" si="399"/>
        <v>42.461904365087037</v>
      </c>
    </row>
    <row r="1451" spans="1:20" x14ac:dyDescent="0.25">
      <c r="A1451">
        <f t="shared" si="400"/>
        <v>1305.5036555562961</v>
      </c>
      <c r="B1451">
        <f t="shared" si="417"/>
        <v>207.77736000632365</v>
      </c>
      <c r="C1451" t="str">
        <f t="shared" si="401"/>
        <v>1.04480031270821-132.262104566079i</v>
      </c>
      <c r="D1451" t="str">
        <f t="shared" si="402"/>
        <v>3.47812471634041-76.5997830062796i</v>
      </c>
      <c r="E1451" t="str">
        <f t="shared" si="403"/>
        <v>162.468264967994+0.155188208750346i</v>
      </c>
      <c r="F1451" t="str">
        <f t="shared" si="404"/>
        <v>2.42492489847438-718.832739438199i</v>
      </c>
      <c r="G1451" t="str">
        <f t="shared" si="405"/>
        <v>0.999999989092225-0.000104440291305293i</v>
      </c>
      <c r="H1451" t="str">
        <f t="shared" si="406"/>
        <v>1130.28652304165+30.1074266558112i</v>
      </c>
      <c r="I1451" t="str">
        <f t="shared" si="407"/>
        <v>68.7856392583426-2291.8536020067i</v>
      </c>
      <c r="K1451" t="str">
        <f t="shared" si="408"/>
        <v>0.0106092494637022-0.000407926783799836i</v>
      </c>
      <c r="L1451" t="str">
        <f t="shared" si="409"/>
        <v>0.0000444444444444444-0.276330410271153i</v>
      </c>
      <c r="M1451" t="e">
        <f t="shared" si="410"/>
        <v>#DIV/0!</v>
      </c>
      <c r="N1451">
        <f t="shared" si="411"/>
        <v>90.452596784393478</v>
      </c>
      <c r="O1451">
        <f t="shared" si="412"/>
        <v>42.42897957734116</v>
      </c>
      <c r="P1451" s="3">
        <f t="shared" si="413"/>
        <v>42.42897957734116</v>
      </c>
      <c r="Q1451" s="3">
        <f t="shared" si="414"/>
        <v>-89.547403215606522</v>
      </c>
      <c r="R1451">
        <f t="shared" si="415"/>
        <v>90.452596784393478</v>
      </c>
      <c r="S1451">
        <f t="shared" si="416"/>
        <v>0.20777736000632366</v>
      </c>
      <c r="T1451">
        <f t="shared" si="399"/>
        <v>42.42897957734116</v>
      </c>
    </row>
    <row r="1452" spans="1:20" x14ac:dyDescent="0.25">
      <c r="A1452">
        <f t="shared" si="400"/>
        <v>1310.46456944741</v>
      </c>
      <c r="B1452">
        <f t="shared" si="417"/>
        <v>208.56691397434767</v>
      </c>
      <c r="C1452" t="str">
        <f t="shared" si="401"/>
        <v>1.04479055837604-131.761671004013i</v>
      </c>
      <c r="D1452" t="str">
        <f t="shared" si="402"/>
        <v>3.47812471418051-76.3098132790829i</v>
      </c>
      <c r="E1452" t="str">
        <f t="shared" si="403"/>
        <v>162.468255316081+0.155778749221487i</v>
      </c>
      <c r="F1452" t="str">
        <f t="shared" si="404"/>
        <v>2.42492489827298-716.111517599754i</v>
      </c>
      <c r="G1452" t="str">
        <f t="shared" si="405"/>
        <v>0.999999989009169-0.000104837164403545i</v>
      </c>
      <c r="H1452" t="str">
        <f t="shared" si="406"/>
        <v>1130.29318719284+30.2218597136311i</v>
      </c>
      <c r="I1452" t="str">
        <f t="shared" si="407"/>
        <v>68.785735183978-2283.18943381823i</v>
      </c>
      <c r="K1452" t="str">
        <f t="shared" si="408"/>
        <v>0.0106091297120766-0.000409472264255909i</v>
      </c>
      <c r="L1452" t="str">
        <f t="shared" si="409"/>
        <v>0.0000444444444444444-0.275284329817845i</v>
      </c>
      <c r="M1452" t="e">
        <f t="shared" si="410"/>
        <v>#DIV/0!</v>
      </c>
      <c r="N1452">
        <f t="shared" si="411"/>
        <v>90.454311443115515</v>
      </c>
      <c r="O1452">
        <f t="shared" si="412"/>
        <v>42.396054934062619</v>
      </c>
      <c r="P1452" s="3">
        <f t="shared" si="413"/>
        <v>42.396054934062619</v>
      </c>
      <c r="Q1452" s="3">
        <f t="shared" si="414"/>
        <v>-89.545688556884485</v>
      </c>
      <c r="R1452">
        <f t="shared" si="415"/>
        <v>90.454311443115515</v>
      </c>
      <c r="S1452">
        <f t="shared" si="416"/>
        <v>0.20856691397434768</v>
      </c>
      <c r="T1452">
        <f t="shared" ref="T1452:T1515" si="418">P1452</f>
        <v>42.396054934062619</v>
      </c>
    </row>
    <row r="1453" spans="1:20" x14ac:dyDescent="0.25">
      <c r="A1453">
        <f t="shared" ref="A1453:A1516" si="419">2*PI()*B1453</f>
        <v>1315.4443348113102</v>
      </c>
      <c r="B1453">
        <f t="shared" si="417"/>
        <v>209.3594682474502</v>
      </c>
      <c r="C1453" t="str">
        <f t="shared" ref="C1453:C1516" si="420">IMPRODUCT(D1453,E1453,$C$40,,K1453,$C$41)</f>
        <v>1.04478072999845-131.263132872019i</v>
      </c>
      <c r="D1453" t="str">
        <f t="shared" ref="D1453:D1516" si="421">IMDIV(IMPRODUCT($C$37,$C$38,COMPLEX(1,A1453/$C$38)),IMSUM(-1*A1453*A1453/$C$39,COMPLEX(0,1*A1453)))</f>
        <v>3.47812471200416-76.0209412941691i</v>
      </c>
      <c r="E1453" t="str">
        <f t="shared" ref="E1453:E1516" si="422">IMDIV(IMPRODUCT(IMSUM(F1453,G1453),$C$29,H1453),IMSUM(1,I1453))</f>
        <v>162.468245591188+0.156371543170181i</v>
      </c>
      <c r="F1453" t="str">
        <f t="shared" ref="F1453:F1516" si="423">IMDIV(IMPRODUCT($C$14,$C$15,COMPLEX(1,A1453/$C$15)),IMSUM(-1*A1453*A1453/$C$16,COMPLEX(0,A1453)))</f>
        <v>2.42492489807004-713.400597265904i</v>
      </c>
      <c r="G1453" t="str">
        <f t="shared" ref="G1453:G1516" si="424">IMDIV(1,COMPLEX(1,A1453*$C$9*$C$10))</f>
        <v>0.99999998892548-0.000105235545619472i</v>
      </c>
      <c r="H1453" t="str">
        <f t="shared" ref="H1453:H1516" si="425">IMDIV($C$3,IMSUM(K1453,COMPLEX(0,$C$28*A1453)))</f>
        <v>1130.29990213914+30.3367279008415i</v>
      </c>
      <c r="I1453" t="str">
        <f t="shared" ref="I1453:I1516" si="426">IMPRODUCT(F1453,$C$29,H1453,$C$31)</f>
        <v>68.7858318394933-2274.55811017707i</v>
      </c>
      <c r="K1453" t="str">
        <f t="shared" ref="K1453:K1516" si="427">IF($C$26&lt;=0,IMDIV(1,IMSUM(IMDIV(1,L1453),1/$C$18)),IMDIV(1,IMSUM(IMDIV(1,L1453),1/$C$18,IMDIV(1,M1453))))</f>
        <v>0.0106090090513551-0.000411023564532149i</v>
      </c>
      <c r="L1453" t="str">
        <f t="shared" ref="L1453:L1516" si="428">IMSUM($C$21/$C$22,IMDIV(1,COMPLEX(0,$C$20*$C$22*A1453)))</f>
        <v>0.0000444444444444444-0.274242209422041i</v>
      </c>
      <c r="M1453" t="e">
        <f t="shared" ref="M1453:M1516" si="429">IMSUM($C$25/$C$26,IMDIV(1,COMPLEX(0,$C$24*$C$26*A1453)))</f>
        <v>#DIV/0!</v>
      </c>
      <c r="N1453">
        <f t="shared" ref="N1453:N1516" si="430">ABS(R1453)</f>
        <v>90.456032558076856</v>
      </c>
      <c r="O1453">
        <f t="shared" ref="O1453:O1516" si="431">ABS(P1453)</f>
        <v>42.363130436343596</v>
      </c>
      <c r="P1453" s="3">
        <f t="shared" ref="P1453:P1516" si="432">20*LOG10(IMABS(C1453))</f>
        <v>42.363130436343596</v>
      </c>
      <c r="Q1453" s="3">
        <f t="shared" ref="Q1453:Q1516" si="433">IMARGUMENT(C1453)*180/PI()</f>
        <v>-89.543967441923144</v>
      </c>
      <c r="R1453">
        <f t="shared" ref="R1453:R1516" si="434">IF(Q1453&lt;0,Q1453+180,Q1453-180)</f>
        <v>90.456032558076856</v>
      </c>
      <c r="S1453">
        <f t="shared" ref="S1453:S1516" si="435">B1453/1000</f>
        <v>0.20935946824745019</v>
      </c>
      <c r="T1453">
        <f t="shared" si="418"/>
        <v>42.363130436343596</v>
      </c>
    </row>
    <row r="1454" spans="1:20" x14ac:dyDescent="0.25">
      <c r="A1454">
        <f t="shared" si="419"/>
        <v>1320.4430232835932</v>
      </c>
      <c r="B1454">
        <f t="shared" ref="B1454:B1517" si="436">B1453*(1+B$42)</f>
        <v>210.15503422679052</v>
      </c>
      <c r="C1454" t="str">
        <f t="shared" si="420"/>
        <v>1.04477082701513-130.766482998393i</v>
      </c>
      <c r="D1454" t="str">
        <f t="shared" si="421"/>
        <v>3.47812470981124-75.733162896018i</v>
      </c>
      <c r="E1454" t="str">
        <f t="shared" si="422"/>
        <v>162.468235792766+0.156966599267015i</v>
      </c>
      <c r="F1454" t="str">
        <f t="shared" si="423"/>
        <v>2.42492489786556-710.699939439153i</v>
      </c>
      <c r="G1454" t="str">
        <f t="shared" si="424"/>
        <v>0.999999988841154-0.000105635440683917i</v>
      </c>
      <c r="H1454" t="str">
        <f t="shared" si="425"/>
        <v>1130.30666826811+30.452032874172i</v>
      </c>
      <c r="I1454" t="str">
        <f t="shared" si="426"/>
        <v>68.7859292304363-2265.95950691989i</v>
      </c>
      <c r="K1454" t="str">
        <f t="shared" si="427"/>
        <v>0.0106088874746574-0.000412580706139348i</v>
      </c>
      <c r="L1454" t="str">
        <f t="shared" si="428"/>
        <v>0.0000444444444444444-0.27320403409249i</v>
      </c>
      <c r="M1454" t="e">
        <f t="shared" si="429"/>
        <v>#DIV/0!</v>
      </c>
      <c r="N1454">
        <f t="shared" si="430"/>
        <v>90.45776015313352</v>
      </c>
      <c r="O1454">
        <f t="shared" si="431"/>
        <v>42.330206085284672</v>
      </c>
      <c r="P1454" s="3">
        <f t="shared" si="432"/>
        <v>42.330206085284672</v>
      </c>
      <c r="Q1454" s="3">
        <f t="shared" si="433"/>
        <v>-89.54223984686648</v>
      </c>
      <c r="R1454">
        <f t="shared" si="434"/>
        <v>90.45776015313352</v>
      </c>
      <c r="S1454">
        <f t="shared" si="435"/>
        <v>0.21015503422679052</v>
      </c>
      <c r="T1454">
        <f t="shared" si="418"/>
        <v>42.330206085284672</v>
      </c>
    </row>
    <row r="1455" spans="1:20" x14ac:dyDescent="0.25">
      <c r="A1455">
        <f t="shared" si="419"/>
        <v>1325.4607067720708</v>
      </c>
      <c r="B1455">
        <f t="shared" si="436"/>
        <v>210.95362335685232</v>
      </c>
      <c r="C1455" t="str">
        <f t="shared" si="420"/>
        <v>1.04476084886166-130.271714238594i</v>
      </c>
      <c r="D1455" t="str">
        <f t="shared" si="421"/>
        <v>3.47812470760161-75.4464739448403i</v>
      </c>
      <c r="E1455" t="str">
        <f t="shared" si="422"/>
        <v>162.468225920263+0.157563926216942i</v>
      </c>
      <c r="F1455" t="str">
        <f t="shared" si="423"/>
        <v>2.42492489765952-708.009505269627i</v>
      </c>
      <c r="G1455" t="str">
        <f t="shared" si="424"/>
        <v>0.999999988756185-0.000106036855349507i</v>
      </c>
      <c r="H1455" t="str">
        <f t="shared" si="425"/>
        <v>1130.31348597027+30.5677762966852i</v>
      </c>
      <c r="I1455" t="str">
        <f t="shared" si="426"/>
        <v>68.7860273623973-2257.39350035406i</v>
      </c>
      <c r="K1455" t="str">
        <f t="shared" si="427"/>
        <v>0.0106087649750515-0.000414143710663167i</v>
      </c>
      <c r="L1455" t="str">
        <f t="shared" si="428"/>
        <v>0.0000444444444444444-0.27216978889469i</v>
      </c>
      <c r="M1455" t="e">
        <f t="shared" si="429"/>
        <v>#DIV/0!</v>
      </c>
      <c r="N1455">
        <f t="shared" si="430"/>
        <v>90.459494252224573</v>
      </c>
      <c r="O1455">
        <f t="shared" si="431"/>
        <v>42.297281881994728</v>
      </c>
      <c r="P1455" s="3">
        <f t="shared" si="432"/>
        <v>42.297281881994728</v>
      </c>
      <c r="Q1455" s="3">
        <f t="shared" si="433"/>
        <v>-89.540505747775427</v>
      </c>
      <c r="R1455">
        <f t="shared" si="434"/>
        <v>90.459494252224573</v>
      </c>
      <c r="S1455">
        <f t="shared" si="435"/>
        <v>0.21095362335685233</v>
      </c>
      <c r="T1455">
        <f t="shared" si="418"/>
        <v>42.297281881994728</v>
      </c>
    </row>
    <row r="1456" spans="1:20" x14ac:dyDescent="0.25">
      <c r="A1456">
        <f t="shared" si="419"/>
        <v>1330.4974574578048</v>
      </c>
      <c r="B1456">
        <f t="shared" si="436"/>
        <v>211.75524712560835</v>
      </c>
      <c r="C1456" t="str">
        <f t="shared" si="420"/>
        <v>1.04475079496907-129.77881947514i</v>
      </c>
      <c r="D1456" t="str">
        <f t="shared" si="421"/>
        <v>3.47812470537517-75.1608703165198i</v>
      </c>
      <c r="E1456" t="str">
        <f t="shared" si="422"/>
        <v>162.468215973124+0.158163532758969i</v>
      </c>
      <c r="F1456" t="str">
        <f t="shared" si="423"/>
        <v>2.42492489745191-705.329256054533i</v>
      </c>
      <c r="G1456" t="str">
        <f t="shared" si="424"/>
        <v>0.99999998867057-0.000106439795390722i</v>
      </c>
      <c r="H1456" t="str">
        <f t="shared" si="425"/>
        <v>1130.32035563912+30.6839598378016i</v>
      </c>
      <c r="I1456" t="str">
        <f t="shared" si="426"/>
        <v>68.7861262410119-2248.85996725586i</v>
      </c>
      <c r="K1456" t="str">
        <f t="shared" si="427"/>
        <v>0.010608641545553-0.000415712599764332i</v>
      </c>
      <c r="L1456" t="str">
        <f t="shared" si="428"/>
        <v>0.0000444444444444444-0.271139458950677i</v>
      </c>
      <c r="M1456" t="e">
        <f t="shared" si="429"/>
        <v>#DIV/0!</v>
      </c>
      <c r="N1456">
        <f t="shared" si="430"/>
        <v>90.461234879372057</v>
      </c>
      <c r="O1456">
        <f t="shared" si="431"/>
        <v>42.264357827590892</v>
      </c>
      <c r="P1456" s="3">
        <f t="shared" si="432"/>
        <v>42.264357827590892</v>
      </c>
      <c r="Q1456" s="3">
        <f t="shared" si="433"/>
        <v>-89.538765120627943</v>
      </c>
      <c r="R1456">
        <f t="shared" si="434"/>
        <v>90.461234879372057</v>
      </c>
      <c r="S1456">
        <f t="shared" si="435"/>
        <v>0.21175524712560834</v>
      </c>
      <c r="T1456">
        <f t="shared" si="418"/>
        <v>42.264357827590892</v>
      </c>
    </row>
    <row r="1457" spans="1:20" x14ac:dyDescent="0.25">
      <c r="A1457">
        <f t="shared" si="419"/>
        <v>1335.5533477961444</v>
      </c>
      <c r="B1457">
        <f t="shared" si="436"/>
        <v>212.55991706468566</v>
      </c>
      <c r="C1457" t="str">
        <f t="shared" si="420"/>
        <v>1.0447406647644-129.287791617502i</v>
      </c>
      <c r="D1457" t="str">
        <f t="shared" si="421"/>
        <v>3.47812470313176-74.876347902552i</v>
      </c>
      <c r="E1457" t="str">
        <f t="shared" si="422"/>
        <v>162.468205950787+0.158765427666847i</v>
      </c>
      <c r="F1457" t="str">
        <f t="shared" si="423"/>
        <v>2.42492489724272-702.659153237582i</v>
      </c>
      <c r="G1457" t="str">
        <f t="shared" si="424"/>
        <v>0.999999988584303-0.00010684426660399i</v>
      </c>
      <c r="H1457" t="str">
        <f t="shared" si="425"/>
        <v>1130.32727767121+30.8005851733225i</v>
      </c>
      <c r="I1457" t="str">
        <f t="shared" si="426"/>
        <v>68.7862258719564-2240.35878486881i</v>
      </c>
      <c r="K1457" t="str">
        <f t="shared" si="427"/>
        <v>0.0106085171791251-0.000417287395178842i</v>
      </c>
      <c r="L1457" t="str">
        <f t="shared" si="428"/>
        <v>0.0000444444444444444-0.27011302943881i</v>
      </c>
      <c r="M1457" t="e">
        <f t="shared" si="429"/>
        <v>#DIV/0!</v>
      </c>
      <c r="N1457">
        <f t="shared" si="430"/>
        <v>90.462982058681561</v>
      </c>
      <c r="O1457">
        <f t="shared" si="431"/>
        <v>42.231433923198402</v>
      </c>
      <c r="P1457" s="3">
        <f t="shared" si="432"/>
        <v>42.231433923198402</v>
      </c>
      <c r="Q1457" s="3">
        <f t="shared" si="433"/>
        <v>-89.537017941318439</v>
      </c>
      <c r="R1457">
        <f t="shared" si="434"/>
        <v>90.462982058681561</v>
      </c>
      <c r="S1457">
        <f t="shared" si="435"/>
        <v>0.21255991706468566</v>
      </c>
      <c r="T1457">
        <f t="shared" si="418"/>
        <v>42.231433923198402</v>
      </c>
    </row>
    <row r="1458" spans="1:20" x14ac:dyDescent="0.25">
      <c r="A1458">
        <f t="shared" si="419"/>
        <v>1340.6284505177698</v>
      </c>
      <c r="B1458">
        <f t="shared" si="436"/>
        <v>213.36764474953148</v>
      </c>
      <c r="C1458" t="str">
        <f t="shared" si="420"/>
        <v>1.04473045767017-128.798623602012i</v>
      </c>
      <c r="D1458" t="str">
        <f t="shared" si="421"/>
        <v>3.47812470087126-74.5929026099863i</v>
      </c>
      <c r="E1458" t="str">
        <f t="shared" si="422"/>
        <v>162.468195852688+0.159369619748726i</v>
      </c>
      <c r="F1458" t="str">
        <f t="shared" si="423"/>
        <v>2.42492489703194-699.999158408448i</v>
      </c>
      <c r="G1458" t="str">
        <f t="shared" si="424"/>
        <v>0.999999988497378-0.000107250274807763i</v>
      </c>
      <c r="H1458" t="str">
        <f t="shared" si="425"/>
        <v>1130.33425246606+30.9176539854561i</v>
      </c>
      <c r="I1458" t="str">
        <f t="shared" si="426"/>
        <v>68.7863262609513-2231.88983090168i</v>
      </c>
      <c r="K1458" t="str">
        <f t="shared" si="427"/>
        <v>0.0106083918686781-0.000418868118718186i</v>
      </c>
      <c r="L1458" t="str">
        <f t="shared" si="428"/>
        <v>0.0000444444444444444-0.269090485593554i</v>
      </c>
      <c r="M1458" t="e">
        <f t="shared" si="429"/>
        <v>#DIV/0!</v>
      </c>
      <c r="N1458">
        <f t="shared" si="430"/>
        <v>90.464735814342291</v>
      </c>
      <c r="O1458">
        <f t="shared" si="431"/>
        <v>42.198510169951327</v>
      </c>
      <c r="P1458" s="3">
        <f t="shared" si="432"/>
        <v>42.198510169951327</v>
      </c>
      <c r="Q1458" s="3">
        <f t="shared" si="433"/>
        <v>-89.535264185657709</v>
      </c>
      <c r="R1458">
        <f t="shared" si="434"/>
        <v>90.464735814342291</v>
      </c>
      <c r="S1458">
        <f t="shared" si="435"/>
        <v>0.21336764474953149</v>
      </c>
      <c r="T1458">
        <f t="shared" si="418"/>
        <v>42.198510169951327</v>
      </c>
    </row>
    <row r="1459" spans="1:20" x14ac:dyDescent="0.25">
      <c r="A1459">
        <f t="shared" si="419"/>
        <v>1345.7228386297372</v>
      </c>
      <c r="B1459">
        <f t="shared" si="436"/>
        <v>214.1784417995797</v>
      </c>
      <c r="C1459" t="str">
        <f t="shared" si="420"/>
        <v>1.04472017310486-128.311308391757i</v>
      </c>
      <c r="D1459" t="str">
        <f t="shared" si="421"/>
        <v>3.47812469859356-74.3105303613674i</v>
      </c>
      <c r="E1459" t="str">
        <f t="shared" si="422"/>
        <v>162.468185678261+0.159976117847575i</v>
      </c>
      <c r="F1459" t="str">
        <f t="shared" si="423"/>
        <v>2.42492489681953-697.349233302215i</v>
      </c>
      <c r="G1459" t="str">
        <f t="shared" si="424"/>
        <v>0.999999988409792-0.000107657825842602i</v>
      </c>
      <c r="H1459" t="str">
        <f t="shared" si="425"/>
        <v>1130.34128042629+31.0351679628398i</v>
      </c>
      <c r="I1459" t="str">
        <f t="shared" si="426"/>
        <v>68.7864274137575-2223.45298352698i</v>
      </c>
      <c r="K1459" t="str">
        <f t="shared" si="427"/>
        <v>0.0106082656070691-0.000420454792269528i</v>
      </c>
      <c r="L1459" t="str">
        <f t="shared" si="428"/>
        <v>0.0000444444444444444-0.268071812705274i</v>
      </c>
      <c r="M1459" t="e">
        <f t="shared" si="429"/>
        <v>#DIV/0!</v>
      </c>
      <c r="N1459">
        <f t="shared" si="430"/>
        <v>90.466496170627323</v>
      </c>
      <c r="O1459">
        <f t="shared" si="431"/>
        <v>42.165586568992325</v>
      </c>
      <c r="P1459" s="3">
        <f t="shared" si="432"/>
        <v>42.165586568992325</v>
      </c>
      <c r="Q1459" s="3">
        <f t="shared" si="433"/>
        <v>-89.533503829372677</v>
      </c>
      <c r="R1459">
        <f t="shared" si="434"/>
        <v>90.466496170627323</v>
      </c>
      <c r="S1459">
        <f t="shared" si="435"/>
        <v>0.21417844179957971</v>
      </c>
      <c r="T1459">
        <f t="shared" si="418"/>
        <v>42.165586568992325</v>
      </c>
    </row>
    <row r="1460" spans="1:20" x14ac:dyDescent="0.25">
      <c r="A1460">
        <f t="shared" si="419"/>
        <v>1350.8365854165304</v>
      </c>
      <c r="B1460">
        <f t="shared" si="436"/>
        <v>214.9923198784181</v>
      </c>
      <c r="C1460" t="str">
        <f t="shared" si="420"/>
        <v>1.04470981048217-127.82583897647i</v>
      </c>
      <c r="D1460" t="str">
        <f t="shared" si="421"/>
        <v>3.47812469629853-74.0292270946759i</v>
      </c>
      <c r="E1460" t="str">
        <f t="shared" si="422"/>
        <v>162.468175426932+0.160584930841224i</v>
      </c>
      <c r="F1460" t="str">
        <f t="shared" si="423"/>
        <v>2.42492489660554-694.709339798823i</v>
      </c>
      <c r="G1460" t="str">
        <f t="shared" si="424"/>
        <v>0.999999988321539-0.000108066925571267i</v>
      </c>
      <c r="H1460" t="str">
        <f t="shared" si="425"/>
        <v>1130.34836195759+31.1531288005695i</v>
      </c>
      <c r="I1460" t="str">
        <f t="shared" si="426"/>
        <v>68.7865293361853-2215.04812137909i</v>
      </c>
      <c r="K1460" t="str">
        <f t="shared" si="427"/>
        <v>0.0106081383871012-0.000422047437795936i</v>
      </c>
      <c r="L1460" t="str">
        <f t="shared" si="428"/>
        <v>0.0000444444444444444-0.267056996120018i</v>
      </c>
      <c r="M1460" t="e">
        <f t="shared" si="429"/>
        <v>#DIV/0!</v>
      </c>
      <c r="N1460">
        <f t="shared" si="430"/>
        <v>90.468263151893723</v>
      </c>
      <c r="O1460">
        <f t="shared" si="431"/>
        <v>42.13266312147222</v>
      </c>
      <c r="P1460" s="3">
        <f t="shared" si="432"/>
        <v>42.13266312147222</v>
      </c>
      <c r="Q1460" s="3">
        <f t="shared" si="433"/>
        <v>-89.531736848106277</v>
      </c>
      <c r="R1460">
        <f t="shared" si="434"/>
        <v>90.468263151893723</v>
      </c>
      <c r="S1460">
        <f t="shared" si="435"/>
        <v>0.2149923198784181</v>
      </c>
      <c r="T1460">
        <f t="shared" si="418"/>
        <v>42.13266312147222</v>
      </c>
    </row>
    <row r="1461" spans="1:20" x14ac:dyDescent="0.25">
      <c r="A1461">
        <f t="shared" si="419"/>
        <v>1355.9697644411131</v>
      </c>
      <c r="B1461">
        <f t="shared" si="436"/>
        <v>215.80929069395609</v>
      </c>
      <c r="C1461" t="str">
        <f t="shared" si="420"/>
        <v>1.04469936921176-127.34220837244i</v>
      </c>
      <c r="D1461" t="str">
        <f t="shared" si="421"/>
        <v>3.47812469398602-73.7489887632695i</v>
      </c>
      <c r="E1461" t="str">
        <f t="shared" si="422"/>
        <v>162.468165098123+0.16119606764264i</v>
      </c>
      <c r="F1461" t="str">
        <f t="shared" si="423"/>
        <v>2.42492489638991-692.079439922514i</v>
      </c>
      <c r="G1461" t="str">
        <f t="shared" si="424"/>
        <v>0.999999988232615-0.000108477579878791i</v>
      </c>
      <c r="H1461" t="str">
        <f t="shared" si="425"/>
        <v>1130.35549746873+31.2715382002195i</v>
      </c>
      <c r="I1461" t="str">
        <f t="shared" si="426"/>
        <v>68.7866320340828-2206.67512355245i</v>
      </c>
      <c r="K1461" t="str">
        <f t="shared" si="427"/>
        <v>0.0106080102015238-0.000423646077336575i</v>
      </c>
      <c r="L1461" t="str">
        <f t="shared" si="428"/>
        <v>0.0000444444444444444-0.266046021239308i</v>
      </c>
      <c r="M1461" t="e">
        <f t="shared" si="429"/>
        <v>#DIV/0!</v>
      </c>
      <c r="N1461">
        <f t="shared" si="430"/>
        <v>90.470036782583023</v>
      </c>
      <c r="O1461">
        <f t="shared" si="431"/>
        <v>42.099739828550717</v>
      </c>
      <c r="P1461" s="3">
        <f t="shared" si="432"/>
        <v>42.099739828550717</v>
      </c>
      <c r="Q1461" s="3">
        <f t="shared" si="433"/>
        <v>-89.529963217416977</v>
      </c>
      <c r="R1461">
        <f t="shared" si="434"/>
        <v>90.470036782583023</v>
      </c>
      <c r="S1461">
        <f t="shared" si="435"/>
        <v>0.21580929069395607</v>
      </c>
      <c r="T1461">
        <f t="shared" si="418"/>
        <v>42.099739828550717</v>
      </c>
    </row>
    <row r="1462" spans="1:20" x14ac:dyDescent="0.25">
      <c r="A1462">
        <f t="shared" si="419"/>
        <v>1361.1224495459894</v>
      </c>
      <c r="B1462">
        <f t="shared" si="436"/>
        <v>216.62936599859313</v>
      </c>
      <c r="C1462" t="str">
        <f t="shared" si="420"/>
        <v>1.04468884869864-126.860409622405i</v>
      </c>
      <c r="D1462" t="str">
        <f t="shared" si="421"/>
        <v>3.47812469165588-73.4698113358254i</v>
      </c>
      <c r="E1462" t="str">
        <f t="shared" si="422"/>
        <v>162.468154691253+0.161809537199854i</v>
      </c>
      <c r="F1462" t="str">
        <f t="shared" si="423"/>
        <v>2.42492489617262-689.459495841294i</v>
      </c>
      <c r="G1462" t="str">
        <f t="shared" si="424"/>
        <v>0.999999988143012-0.000108889794672574i</v>
      </c>
      <c r="H1462" t="str">
        <f t="shared" si="425"/>
        <v>1130.36268737162+31.3903978698711i</v>
      </c>
      <c r="I1462" t="str">
        <f t="shared" si="426"/>
        <v>68.7867355133453-2198.33386959993i</v>
      </c>
      <c r="K1462" t="str">
        <f t="shared" si="427"/>
        <v>0.0106078810430315-0.000425250733006911i</v>
      </c>
      <c r="L1462" t="str">
        <f t="shared" si="428"/>
        <v>0.0000444444444444444-0.265038873519933i</v>
      </c>
      <c r="M1462" t="e">
        <f t="shared" si="429"/>
        <v>#DIV/0!</v>
      </c>
      <c r="N1462">
        <f t="shared" si="430"/>
        <v>90.471817087221211</v>
      </c>
      <c r="O1462">
        <f t="shared" si="431"/>
        <v>42.066816691396127</v>
      </c>
      <c r="P1462" s="3">
        <f t="shared" si="432"/>
        <v>42.066816691396127</v>
      </c>
      <c r="Q1462" s="3">
        <f t="shared" si="433"/>
        <v>-89.528182912778789</v>
      </c>
      <c r="R1462">
        <f t="shared" si="434"/>
        <v>90.471817087221211</v>
      </c>
      <c r="S1462">
        <f t="shared" si="435"/>
        <v>0.21662936599859314</v>
      </c>
      <c r="T1462">
        <f t="shared" si="418"/>
        <v>42.066816691396127</v>
      </c>
    </row>
    <row r="1463" spans="1:20" x14ac:dyDescent="0.25">
      <c r="A1463">
        <f t="shared" si="419"/>
        <v>1366.2947148542642</v>
      </c>
      <c r="B1463">
        <f t="shared" si="436"/>
        <v>217.45255758938779</v>
      </c>
      <c r="C1463" t="str">
        <f t="shared" si="420"/>
        <v>1.04467824834348-126.380435795457i</v>
      </c>
      <c r="D1463" t="str">
        <f t="shared" si="421"/>
        <v>3.47812468930803-73.1916907962834i</v>
      </c>
      <c r="E1463" t="str">
        <f t="shared" si="422"/>
        <v>162.468144205738+0.16242534849642i</v>
      </c>
      <c r="F1463" t="str">
        <f t="shared" si="423"/>
        <v>2.42492489595369-686.849469866394i</v>
      </c>
      <c r="G1463" t="str">
        <f t="shared" si="424"/>
        <v>0.999999988052728-0.000109303575882461i</v>
      </c>
      <c r="H1463" t="str">
        <f t="shared" si="425"/>
        <v>1130.36993208135+31.5097095241375i</v>
      </c>
      <c r="I1463" t="str">
        <f t="shared" si="426"/>
        <v>68.7868397799155-2190.02423953115i</v>
      </c>
      <c r="K1463" t="str">
        <f t="shared" si="427"/>
        <v>0.010607750904264-0.000426861426998927i</v>
      </c>
      <c r="L1463" t="str">
        <f t="shared" si="428"/>
        <v>0.0000444444444444444-0.264035538473733i</v>
      </c>
      <c r="M1463" t="e">
        <f t="shared" si="429"/>
        <v>#DIV/0!</v>
      </c>
      <c r="N1463">
        <f t="shared" si="430"/>
        <v>90.473604090419073</v>
      </c>
      <c r="O1463">
        <f t="shared" si="431"/>
        <v>42.033893711185691</v>
      </c>
      <c r="P1463" s="3">
        <f t="shared" si="432"/>
        <v>42.033893711185691</v>
      </c>
      <c r="Q1463" s="3">
        <f t="shared" si="433"/>
        <v>-89.526395909580927</v>
      </c>
      <c r="R1463">
        <f t="shared" si="434"/>
        <v>90.473604090419073</v>
      </c>
      <c r="S1463">
        <f t="shared" si="435"/>
        <v>0.21745255758938781</v>
      </c>
      <c r="T1463">
        <f t="shared" si="418"/>
        <v>42.033893711185691</v>
      </c>
    </row>
    <row r="1464" spans="1:20" x14ac:dyDescent="0.25">
      <c r="A1464">
        <f t="shared" si="419"/>
        <v>1371.4866347707105</v>
      </c>
      <c r="B1464">
        <f t="shared" si="436"/>
        <v>218.27887730822746</v>
      </c>
      <c r="C1464" t="str">
        <f t="shared" si="420"/>
        <v>1.04466756754226-125.902279986935i</v>
      </c>
      <c r="D1464" t="str">
        <f t="shared" si="421"/>
        <v>3.47812468694228-72.9146231437853i</v>
      </c>
      <c r="E1464" t="str">
        <f t="shared" si="422"/>
        <v>162.468133640988+0.163043510551077i</v>
      </c>
      <c r="F1464" t="str">
        <f t="shared" si="423"/>
        <v>2.42492489573308-684.249324451705i</v>
      </c>
      <c r="G1464" t="str">
        <f t="shared" si="424"/>
        <v>0.999999987961756-0.000109718929460834i</v>
      </c>
      <c r="H1464" t="str">
        <f t="shared" si="425"/>
        <v>1130.37723201613+31.6294748841866i</v>
      </c>
      <c r="I1464" t="str">
        <f t="shared" si="426"/>
        <v>68.7869448397759-2181.74611381048i</v>
      </c>
      <c r="K1464" t="str">
        <f t="shared" si="427"/>
        <v>0.0106076197778059-0.000428478181581321i</v>
      </c>
      <c r="L1464" t="str">
        <f t="shared" si="428"/>
        <v>0.0000444444444444444-0.263036001667397i</v>
      </c>
      <c r="M1464" t="e">
        <f t="shared" si="429"/>
        <v>#DIV/0!</v>
      </c>
      <c r="N1464">
        <f t="shared" si="430"/>
        <v>90.475397816872359</v>
      </c>
      <c r="O1464">
        <f t="shared" si="431"/>
        <v>42.000970889105211</v>
      </c>
      <c r="P1464" s="3">
        <f t="shared" si="432"/>
        <v>42.000970889105211</v>
      </c>
      <c r="Q1464" s="3">
        <f t="shared" si="433"/>
        <v>-89.524602183127641</v>
      </c>
      <c r="R1464">
        <f t="shared" si="434"/>
        <v>90.475397816872359</v>
      </c>
      <c r="S1464">
        <f t="shared" si="435"/>
        <v>0.21827887730822745</v>
      </c>
      <c r="T1464">
        <f t="shared" si="418"/>
        <v>42.000970889105211</v>
      </c>
    </row>
    <row r="1465" spans="1:20" x14ac:dyDescent="0.25">
      <c r="A1465">
        <f t="shared" si="419"/>
        <v>1376.6982839828393</v>
      </c>
      <c r="B1465">
        <f t="shared" si="436"/>
        <v>219.10833704199874</v>
      </c>
      <c r="C1465" t="str">
        <f t="shared" si="420"/>
        <v>1.04465680568661-125.425935318333i</v>
      </c>
      <c r="D1465" t="str">
        <f t="shared" si="421"/>
        <v>3.47812468455851-72.6386043926205i</v>
      </c>
      <c r="E1465" t="str">
        <f t="shared" si="422"/>
        <v>162.468122996408+0.163664032418591i</v>
      </c>
      <c r="F1465" t="str">
        <f t="shared" si="423"/>
        <v>2.4249248955108-681.659022193269i</v>
      </c>
      <c r="G1465" t="str">
        <f t="shared" si="424"/>
        <v>0.999999987870092-0.000110135861382689i</v>
      </c>
      <c r="H1465" t="str">
        <f t="shared" si="425"/>
        <v>1130.38458759742+31.7496956777698i</v>
      </c>
      <c r="I1465" t="str">
        <f t="shared" si="426"/>
        <v>68.7870506989596-2173.49937335571i</v>
      </c>
      <c r="K1465" t="str">
        <f t="shared" si="427"/>
        <v>0.0106074876561858-0.000430101019099711i</v>
      </c>
      <c r="L1465" t="str">
        <f t="shared" si="428"/>
        <v>0.0000444444444444444-0.262040248722252i</v>
      </c>
      <c r="M1465" t="e">
        <f t="shared" si="429"/>
        <v>#DIV/0!</v>
      </c>
      <c r="N1465">
        <f t="shared" si="430"/>
        <v>90.477198291362086</v>
      </c>
      <c r="O1465">
        <f t="shared" si="431"/>
        <v>41.968048226349566</v>
      </c>
      <c r="P1465" s="3">
        <f t="shared" si="432"/>
        <v>41.968048226349566</v>
      </c>
      <c r="Q1465" s="3">
        <f t="shared" si="433"/>
        <v>-89.522801708637914</v>
      </c>
      <c r="R1465">
        <f t="shared" si="434"/>
        <v>90.477198291362086</v>
      </c>
      <c r="S1465">
        <f t="shared" si="435"/>
        <v>0.21910833704199872</v>
      </c>
      <c r="T1465">
        <f t="shared" si="418"/>
        <v>41.968048226349566</v>
      </c>
    </row>
    <row r="1466" spans="1:20" x14ac:dyDescent="0.25">
      <c r="A1466">
        <f t="shared" si="419"/>
        <v>1381.9297374619741</v>
      </c>
      <c r="B1466">
        <f t="shared" si="436"/>
        <v>219.94094872275835</v>
      </c>
      <c r="C1466" t="str">
        <f t="shared" si="420"/>
        <v>1.0446459621635-124.951394937198i</v>
      </c>
      <c r="D1466" t="str">
        <f t="shared" si="421"/>
        <v>3.47812468215661-72.3636305721667i</v>
      </c>
      <c r="E1466" t="str">
        <f t="shared" si="422"/>
        <v>162.4681122714+0.164286923189157i</v>
      </c>
      <c r="F1466" t="str">
        <f t="shared" si="423"/>
        <v>2.42492489528685-679.07852582872i</v>
      </c>
      <c r="G1466" t="str">
        <f t="shared" si="424"/>
        <v>0.999999987777729-0.000110554377645732i</v>
      </c>
      <c r="H1466" t="str">
        <f t="shared" si="425"/>
        <v>1130.39199924986+31.8703736392442i</v>
      </c>
      <c r="I1466" t="str">
        <f t="shared" si="426"/>
        <v>68.7871573635419-2165.28389953598i</v>
      </c>
      <c r="K1466" t="str">
        <f t="shared" si="427"/>
        <v>0.0106073545318764-0.000431729961976842i</v>
      </c>
      <c r="L1466" t="str">
        <f t="shared" si="428"/>
        <v>0.0000444444444444444-0.261048265314059i</v>
      </c>
      <c r="M1466" t="e">
        <f t="shared" si="429"/>
        <v>#DIV/0!</v>
      </c>
      <c r="N1466">
        <f t="shared" si="430"/>
        <v>90.479005538754691</v>
      </c>
      <c r="O1466">
        <f t="shared" si="431"/>
        <v>41.935125724122607</v>
      </c>
      <c r="P1466" s="3">
        <f t="shared" si="432"/>
        <v>41.935125724122607</v>
      </c>
      <c r="Q1466" s="3">
        <f t="shared" si="433"/>
        <v>-89.520994461245309</v>
      </c>
      <c r="R1466">
        <f t="shared" si="434"/>
        <v>90.479005538754691</v>
      </c>
      <c r="S1466">
        <f t="shared" si="435"/>
        <v>0.21994094872275835</v>
      </c>
      <c r="T1466">
        <f t="shared" si="418"/>
        <v>41.935125724122607</v>
      </c>
    </row>
    <row r="1467" spans="1:20" x14ac:dyDescent="0.25">
      <c r="A1467">
        <f t="shared" si="419"/>
        <v>1387.1810704643297</v>
      </c>
      <c r="B1467">
        <f t="shared" si="436"/>
        <v>220.77672432790484</v>
      </c>
      <c r="C1467" t="str">
        <f t="shared" si="420"/>
        <v>1.04463503635537-124.47865201703i</v>
      </c>
      <c r="D1467" t="str">
        <f t="shared" si="421"/>
        <v>3.4781246797364-72.0896977268324i</v>
      </c>
      <c r="E1467" t="str">
        <f t="shared" si="422"/>
        <v>162.468101465362+0.164912191989164i</v>
      </c>
      <c r="F1467" t="str">
        <f t="shared" si="423"/>
        <v>2.42492489506116-676.507798236743i</v>
      </c>
      <c r="G1467" t="str">
        <f t="shared" si="424"/>
        <v>0.999999987684664-0.000110974484270458i</v>
      </c>
      <c r="H1467" t="str">
        <f t="shared" si="425"/>
        <v>1130.39946740136+31.9915105096002i</v>
      </c>
      <c r="I1467" t="str">
        <f t="shared" si="426"/>
        <v>68.7872648396443-2157.09957417027i</v>
      </c>
      <c r="K1467" t="str">
        <f t="shared" si="427"/>
        <v>0.0106072203972938-0.000433365032712794i</v>
      </c>
      <c r="L1467" t="str">
        <f t="shared" si="428"/>
        <v>0.0000444444444444444-0.260060037172802i</v>
      </c>
      <c r="M1467" t="e">
        <f t="shared" si="429"/>
        <v>#DIV/0!</v>
      </c>
      <c r="N1467">
        <f t="shared" si="430"/>
        <v>90.480819584002347</v>
      </c>
      <c r="O1467">
        <f t="shared" si="431"/>
        <v>41.902203383637101</v>
      </c>
      <c r="P1467" s="3">
        <f t="shared" si="432"/>
        <v>41.902203383637101</v>
      </c>
      <c r="Q1467" s="3">
        <f t="shared" si="433"/>
        <v>-89.519180415997653</v>
      </c>
      <c r="R1467">
        <f t="shared" si="434"/>
        <v>90.480819584002347</v>
      </c>
      <c r="S1467">
        <f t="shared" si="435"/>
        <v>0.22077672432790485</v>
      </c>
      <c r="T1467">
        <f t="shared" si="418"/>
        <v>41.902203383637101</v>
      </c>
    </row>
    <row r="1468" spans="1:20" x14ac:dyDescent="0.25">
      <c r="A1468">
        <f t="shared" si="419"/>
        <v>1392.4523585320942</v>
      </c>
      <c r="B1468">
        <f t="shared" si="436"/>
        <v>221.61567588035089</v>
      </c>
      <c r="C1468" t="str">
        <f t="shared" si="420"/>
        <v>1.04462402763996-124.007699757186i</v>
      </c>
      <c r="D1468" t="str">
        <f t="shared" si="421"/>
        <v>3.47812467729779-71.8168019160026i</v>
      </c>
      <c r="E1468" t="str">
        <f t="shared" si="422"/>
        <v>162.468090577685+0.165539847981012i</v>
      </c>
      <c r="F1468" t="str">
        <f t="shared" si="423"/>
        <v>2.42492489483377-673.946802436569i</v>
      </c>
      <c r="G1468" t="str">
        <f t="shared" si="424"/>
        <v>0.999999987590889-0.00011139618730024i</v>
      </c>
      <c r="H1468" t="str">
        <f t="shared" si="425"/>
        <v>1130.4069924831+32.1131080364874i</v>
      </c>
      <c r="I1468" t="str">
        <f t="shared" si="426"/>
        <v>68.7873731334378-2148.94627952569i</v>
      </c>
      <c r="K1468" t="str">
        <f t="shared" si="427"/>
        <v>0.010607085244797-0.00043500625388518i</v>
      </c>
      <c r="L1468" t="str">
        <f t="shared" si="428"/>
        <v>0.0000444444444444444-0.259075550082488i</v>
      </c>
      <c r="M1468" t="e">
        <f t="shared" si="429"/>
        <v>#DIV/0!</v>
      </c>
      <c r="N1468">
        <f t="shared" si="430"/>
        <v>90.482640452143102</v>
      </c>
      <c r="O1468">
        <f t="shared" si="431"/>
        <v>41.869281206114977</v>
      </c>
      <c r="P1468" s="3">
        <f t="shared" si="432"/>
        <v>41.869281206114977</v>
      </c>
      <c r="Q1468" s="3">
        <f t="shared" si="433"/>
        <v>-89.517359547856898</v>
      </c>
      <c r="R1468">
        <f t="shared" si="434"/>
        <v>90.482640452143102</v>
      </c>
      <c r="S1468">
        <f t="shared" si="435"/>
        <v>0.22161567588035089</v>
      </c>
      <c r="T1468">
        <f t="shared" si="418"/>
        <v>41.869281206114977</v>
      </c>
    </row>
    <row r="1469" spans="1:20" x14ac:dyDescent="0.25">
      <c r="A1469">
        <f t="shared" si="419"/>
        <v>1397.7436774945161</v>
      </c>
      <c r="B1469">
        <f t="shared" si="436"/>
        <v>222.45781544869624</v>
      </c>
      <c r="C1469" t="str">
        <f t="shared" si="420"/>
        <v>1.04461293539026-123.538531382779i</v>
      </c>
      <c r="D1469" t="str">
        <f t="shared" si="421"/>
        <v>3.47812467484057-71.5449392139784i</v>
      </c>
      <c r="E1469" t="str">
        <f t="shared" si="422"/>
        <v>162.468079607757+0.166169900363298i</v>
      </c>
      <c r="F1469" t="str">
        <f t="shared" si="423"/>
        <v>2.42492489460463-671.395501587402i</v>
      </c>
      <c r="G1469" t="str">
        <f t="shared" si="424"/>
        <v>0.999999987496401-0.000111819492801415i</v>
      </c>
      <c r="H1469" t="str">
        <f t="shared" si="425"/>
        <v>1130.41457492957+32.2351679742388i</v>
      </c>
      <c r="I1469" t="str">
        <f t="shared" si="426"/>
        <v>68.7874822511366-2140.82389831573i</v>
      </c>
      <c r="K1469" t="str">
        <f t="shared" si="427"/>
        <v>0.0106069490666877-0.000436653648149355i</v>
      </c>
      <c r="L1469" t="str">
        <f t="shared" si="428"/>
        <v>0.0000444444444444444-0.258094789880941i</v>
      </c>
      <c r="M1469" t="e">
        <f t="shared" si="429"/>
        <v>#DIV/0!</v>
      </c>
      <c r="N1469">
        <f t="shared" si="430"/>
        <v>90.484468168301021</v>
      </c>
      <c r="O1469">
        <f t="shared" si="431"/>
        <v>41.836359192787128</v>
      </c>
      <c r="P1469" s="3">
        <f t="shared" si="432"/>
        <v>41.836359192787128</v>
      </c>
      <c r="Q1469" s="3">
        <f t="shared" si="433"/>
        <v>-89.515531831698979</v>
      </c>
      <c r="R1469">
        <f t="shared" si="434"/>
        <v>90.484468168301021</v>
      </c>
      <c r="S1469">
        <f t="shared" si="435"/>
        <v>0.22245781544869625</v>
      </c>
      <c r="T1469">
        <f t="shared" si="418"/>
        <v>41.836359192787128</v>
      </c>
    </row>
    <row r="1470" spans="1:20" x14ac:dyDescent="0.25">
      <c r="A1470">
        <f t="shared" si="419"/>
        <v>1403.0551034689954</v>
      </c>
      <c r="B1470">
        <f t="shared" si="436"/>
        <v>223.3031551474013</v>
      </c>
      <c r="C1470" t="str">
        <f t="shared" si="420"/>
        <v>1.04460175897473-123.071140144589i</v>
      </c>
      <c r="D1470" t="str">
        <f t="shared" si="421"/>
        <v>3.47812467236466-71.2741057099245i</v>
      </c>
      <c r="E1470" t="str">
        <f t="shared" si="422"/>
        <v>162.468068554964+0.166802358371095i</v>
      </c>
      <c r="F1470" t="str">
        <f t="shared" si="423"/>
        <v>2.42492489437375-668.853858987932i</v>
      </c>
      <c r="G1470" t="str">
        <f t="shared" si="424"/>
        <v>0.999999987401193-0.000112244406863374i</v>
      </c>
      <c r="H1470" t="str">
        <f t="shared" si="425"/>
        <v>1130.42221517855+32.357692083898i</v>
      </c>
      <c r="I1470" t="str">
        <f t="shared" si="426"/>
        <v>68.7875921990046-2132.73231369857i</v>
      </c>
      <c r="K1470" t="str">
        <f t="shared" si="427"/>
        <v>0.0106068118552098-0.00043830723823862i</v>
      </c>
      <c r="L1470" t="str">
        <f t="shared" si="428"/>
        <v>0.0000444444444444444-0.257117742459594i</v>
      </c>
      <c r="M1470" t="e">
        <f t="shared" si="429"/>
        <v>#DIV/0!</v>
      </c>
      <c r="N1470">
        <f t="shared" si="430"/>
        <v>90.486302757686701</v>
      </c>
      <c r="O1470">
        <f t="shared" si="431"/>
        <v>41.803437344894114</v>
      </c>
      <c r="P1470" s="3">
        <f t="shared" si="432"/>
        <v>41.803437344894114</v>
      </c>
      <c r="Q1470" s="3">
        <f t="shared" si="433"/>
        <v>-89.513697242313299</v>
      </c>
      <c r="R1470">
        <f t="shared" si="434"/>
        <v>90.486302757686701</v>
      </c>
      <c r="S1470">
        <f t="shared" si="435"/>
        <v>0.22330315514740129</v>
      </c>
      <c r="T1470">
        <f t="shared" si="418"/>
        <v>41.803437344894114</v>
      </c>
    </row>
    <row r="1471" spans="1:20" x14ac:dyDescent="0.25">
      <c r="A1471">
        <f t="shared" si="419"/>
        <v>1408.3867128621775</v>
      </c>
      <c r="B1471">
        <f t="shared" si="436"/>
        <v>224.15170713696142</v>
      </c>
      <c r="C1471" t="str">
        <f t="shared" si="420"/>
        <v>1.04459049775698-122.605519318954i</v>
      </c>
      <c r="D1471" t="str">
        <f t="shared" si="421"/>
        <v>3.47812466986991-71.0042975078098i</v>
      </c>
      <c r="E1471" t="str">
        <f t="shared" si="422"/>
        <v>162.468057418683+0.167437231275974i</v>
      </c>
      <c r="F1471" t="str">
        <f t="shared" si="423"/>
        <v>2.42492489414113-666.321838075776i</v>
      </c>
      <c r="G1471" t="str">
        <f t="shared" si="424"/>
        <v>0.99999998730526-0.000112670935598646i</v>
      </c>
      <c r="H1471" t="str">
        <f t="shared" si="425"/>
        <v>1130.4299136712+32.4806821332446i</v>
      </c>
      <c r="I1471" t="str">
        <f t="shared" si="426"/>
        <v>68.7877029833523-2124.67140927547i</v>
      </c>
      <c r="K1471" t="str">
        <f t="shared" si="427"/>
        <v>0.0106066736025489-0.000439967046964423i</v>
      </c>
      <c r="L1471" t="str">
        <f t="shared" si="428"/>
        <v>0.0000444444444444444-0.256144393763294i</v>
      </c>
      <c r="M1471" t="e">
        <f t="shared" si="429"/>
        <v>#DIV/0!</v>
      </c>
      <c r="N1471">
        <f t="shared" si="430"/>
        <v>90.48814424559724</v>
      </c>
      <c r="O1471">
        <f t="shared" si="431"/>
        <v>41.770515663685394</v>
      </c>
      <c r="P1471" s="3">
        <f t="shared" si="432"/>
        <v>41.770515663685394</v>
      </c>
      <c r="Q1471" s="3">
        <f t="shared" si="433"/>
        <v>-89.51185575440276</v>
      </c>
      <c r="R1471">
        <f t="shared" si="434"/>
        <v>90.48814424559724</v>
      </c>
      <c r="S1471">
        <f t="shared" si="435"/>
        <v>0.22415170713696142</v>
      </c>
      <c r="T1471">
        <f t="shared" si="418"/>
        <v>41.770515663685394</v>
      </c>
    </row>
    <row r="1472" spans="1:20" x14ac:dyDescent="0.25">
      <c r="A1472">
        <f t="shared" si="419"/>
        <v>1413.7385823710538</v>
      </c>
      <c r="B1472">
        <f t="shared" si="436"/>
        <v>225.00348362408187</v>
      </c>
      <c r="C1472" t="str">
        <f t="shared" si="420"/>
        <v>1.04457915109587-122.141662207683i</v>
      </c>
      <c r="D1472" t="str">
        <f t="shared" si="421"/>
        <v>3.47812466735617-70.7355107263528i</v>
      </c>
      <c r="E1472" t="str">
        <f t="shared" si="422"/>
        <v>162.46804619829+0.168074528386281i</v>
      </c>
      <c r="F1472" t="str">
        <f t="shared" si="423"/>
        <v>2.42492489390674-663.799402426963i</v>
      </c>
      <c r="G1472" t="str">
        <f t="shared" si="424"/>
        <v>0.999999987208597-0.000113099085142988i</v>
      </c>
      <c r="H1472" t="str">
        <f t="shared" si="425"/>
        <v>1130.43767085205+32.6041398968204i</v>
      </c>
      <c r="I1472" t="str">
        <f t="shared" si="426"/>
        <v>68.7878146105377-2116.64106908904i</v>
      </c>
      <c r="K1472" t="str">
        <f t="shared" si="427"/>
        <v>0.010606534300832-0.000441633097216568i</v>
      </c>
      <c r="L1472" t="str">
        <f t="shared" si="428"/>
        <v>0.0000444444444444444-0.255174729790092i</v>
      </c>
      <c r="M1472" t="e">
        <f t="shared" si="429"/>
        <v>#DIV/0!</v>
      </c>
      <c r="N1472">
        <f t="shared" si="430"/>
        <v>90.489992657416551</v>
      </c>
      <c r="O1472">
        <f t="shared" si="431"/>
        <v>41.737594150420051</v>
      </c>
      <c r="P1472" s="3">
        <f t="shared" si="432"/>
        <v>41.737594150420051</v>
      </c>
      <c r="Q1472" s="3">
        <f t="shared" si="433"/>
        <v>-89.510007342583449</v>
      </c>
      <c r="R1472">
        <f t="shared" si="434"/>
        <v>90.489992657416551</v>
      </c>
      <c r="S1472">
        <f t="shared" si="435"/>
        <v>0.22500348362408187</v>
      </c>
      <c r="T1472">
        <f t="shared" si="418"/>
        <v>41.737594150420051</v>
      </c>
    </row>
    <row r="1473" spans="1:20" x14ac:dyDescent="0.25">
      <c r="A1473">
        <f t="shared" si="419"/>
        <v>1419.1107889840639</v>
      </c>
      <c r="B1473">
        <f t="shared" si="436"/>
        <v>225.85849686185338</v>
      </c>
      <c r="C1473" t="str">
        <f t="shared" si="420"/>
        <v>1.04456771834539-121.67956213795i</v>
      </c>
      <c r="D1473" t="str">
        <f t="shared" si="421"/>
        <v>3.47812466482327-70.4677414989649i</v>
      </c>
      <c r="E1473" t="str">
        <f t="shared" si="422"/>
        <v>162.468034893154+0.168714259047195i</v>
      </c>
      <c r="F1473" t="str">
        <f t="shared" si="423"/>
        <v>2.42492489367055-661.286515755404i</v>
      </c>
      <c r="G1473" t="str">
        <f t="shared" si="424"/>
        <v>0.999999987111197-0.000113528861655474i</v>
      </c>
      <c r="H1473" t="str">
        <f t="shared" si="425"/>
        <v>1130.44548716902+32.7280671559563i</v>
      </c>
      <c r="I1473" t="str">
        <f t="shared" si="426"/>
        <v>68.7879270869679-2108.64117762155i</v>
      </c>
      <c r="K1473" t="str">
        <f t="shared" si="427"/>
        <v>0.0106063939421269-0.000443305411963416i</v>
      </c>
      <c r="L1473" t="str">
        <f t="shared" si="428"/>
        <v>0.0000444444444444444-0.254208736591045i</v>
      </c>
      <c r="M1473" t="e">
        <f t="shared" si="429"/>
        <v>#DIV/0!</v>
      </c>
      <c r="N1473">
        <f t="shared" si="430"/>
        <v>90.491848018615528</v>
      </c>
      <c r="O1473">
        <f t="shared" si="431"/>
        <v>41.704672806366176</v>
      </c>
      <c r="P1473" s="3">
        <f t="shared" si="432"/>
        <v>41.704672806366176</v>
      </c>
      <c r="Q1473" s="3">
        <f t="shared" si="433"/>
        <v>-89.508151981384472</v>
      </c>
      <c r="R1473">
        <f t="shared" si="434"/>
        <v>90.491848018615528</v>
      </c>
      <c r="S1473">
        <f t="shared" si="435"/>
        <v>0.22585849686185339</v>
      </c>
      <c r="T1473">
        <f t="shared" si="418"/>
        <v>41.704672806366176</v>
      </c>
    </row>
    <row r="1474" spans="1:20" x14ac:dyDescent="0.25">
      <c r="A1474">
        <f t="shared" si="419"/>
        <v>1424.5034099822033</v>
      </c>
      <c r="B1474">
        <f t="shared" si="436"/>
        <v>226.71675914992844</v>
      </c>
      <c r="C1474" t="str">
        <f t="shared" si="420"/>
        <v>1.04455619885476-121.219212462209i</v>
      </c>
      <c r="D1474" t="str">
        <f t="shared" si="421"/>
        <v>3.47812466227108-70.2009859736962i</v>
      </c>
      <c r="E1474" t="str">
        <f t="shared" si="422"/>
        <v>162.46802350264+0.169356432640885i</v>
      </c>
      <c r="F1474" t="str">
        <f t="shared" si="423"/>
        <v>2.42492489343257-658.783141912384i</v>
      </c>
      <c r="G1474" t="str">
        <f t="shared" si="424"/>
        <v>0.999999987013056-0.00011396027131858i</v>
      </c>
      <c r="H1474" t="str">
        <f t="shared" si="425"/>
        <v>1130.45336307346+32.8524656987968i</v>
      </c>
      <c r="I1474" t="str">
        <f t="shared" si="426"/>
        <v>68.7880404190971-2100.67161979333i</v>
      </c>
      <c r="K1474" t="str">
        <f t="shared" si="427"/>
        <v>0.0106062525184419-0.00044498401425208i</v>
      </c>
      <c r="L1474" t="str">
        <f t="shared" si="428"/>
        <v>0.0000444444444444444-0.253246400270019i</v>
      </c>
      <c r="M1474" t="e">
        <f t="shared" si="429"/>
        <v>#DIV/0!</v>
      </c>
      <c r="N1474">
        <f t="shared" si="430"/>
        <v>90.493710354752366</v>
      </c>
      <c r="O1474">
        <f t="shared" si="431"/>
        <v>41.671751632801779</v>
      </c>
      <c r="P1474" s="3">
        <f t="shared" si="432"/>
        <v>41.671751632801779</v>
      </c>
      <c r="Q1474" s="3">
        <f t="shared" si="433"/>
        <v>-89.506289645247634</v>
      </c>
      <c r="R1474">
        <f t="shared" si="434"/>
        <v>90.493710354752366</v>
      </c>
      <c r="S1474">
        <f t="shared" si="435"/>
        <v>0.22671675914992845</v>
      </c>
      <c r="T1474">
        <f t="shared" si="418"/>
        <v>41.671751632801779</v>
      </c>
    </row>
    <row r="1475" spans="1:20" x14ac:dyDescent="0.25">
      <c r="A1475">
        <f t="shared" si="419"/>
        <v>1429.9165229401358</v>
      </c>
      <c r="B1475">
        <f t="shared" si="436"/>
        <v>227.57828283469817</v>
      </c>
      <c r="C1475" t="str">
        <f t="shared" si="420"/>
        <v>1.04454459196828-120.760606558091i</v>
      </c>
      <c r="D1475" t="str">
        <f t="shared" si="421"/>
        <v>3.47812465969945-69.9352403131785i</v>
      </c>
      <c r="E1475" t="str">
        <f t="shared" si="422"/>
        <v>162.46801202611+0.170001058586806i</v>
      </c>
      <c r="F1475" t="str">
        <f t="shared" si="423"/>
        <v>2.42492489319276-656.289244886027i</v>
      </c>
      <c r="G1475" t="str">
        <f t="shared" si="424"/>
        <v>0.999999986914168-0.000114393320338279i</v>
      </c>
      <c r="H1475" t="str">
        <f t="shared" si="425"/>
        <v>1130.46129902019+32.9773373203295i</v>
      </c>
      <c r="I1475" t="str">
        <f t="shared" si="426"/>
        <v>68.7881546134316-2092.73228096109i</v>
      </c>
      <c r="K1475" t="str">
        <f t="shared" si="427"/>
        <v>0.0106061100217252-0.000446668927208644i</v>
      </c>
      <c r="L1475" t="str">
        <f t="shared" si="428"/>
        <v>0.0000444444444444444-0.252287706983482i</v>
      </c>
      <c r="M1475" t="e">
        <f t="shared" si="429"/>
        <v>#DIV/0!</v>
      </c>
      <c r="N1475">
        <f t="shared" si="430"/>
        <v>90.49557969147277</v>
      </c>
      <c r="O1475">
        <f t="shared" si="431"/>
        <v>41.638830631014258</v>
      </c>
      <c r="P1475" s="3">
        <f t="shared" si="432"/>
        <v>41.638830631014258</v>
      </c>
      <c r="Q1475" s="3">
        <f t="shared" si="433"/>
        <v>-89.50442030852723</v>
      </c>
      <c r="R1475">
        <f t="shared" si="434"/>
        <v>90.49557969147277</v>
      </c>
      <c r="S1475">
        <f t="shared" si="435"/>
        <v>0.22757828283469816</v>
      </c>
      <c r="T1475">
        <f t="shared" si="418"/>
        <v>41.638830631014258</v>
      </c>
    </row>
    <row r="1476" spans="1:20" x14ac:dyDescent="0.25">
      <c r="A1476">
        <f t="shared" si="419"/>
        <v>1435.3502057273083</v>
      </c>
      <c r="B1476">
        <f t="shared" si="436"/>
        <v>228.44308030947002</v>
      </c>
      <c r="C1476" t="str">
        <f t="shared" si="420"/>
        <v>1.04453289702535-120.303737828314i</v>
      </c>
      <c r="D1476" t="str">
        <f t="shared" si="421"/>
        <v>3.47812465710826-69.6705006945722i</v>
      </c>
      <c r="E1476" t="str">
        <f t="shared" si="422"/>
        <v>162.468000462919+0.170648146341603i</v>
      </c>
      <c r="F1476" t="str">
        <f t="shared" si="423"/>
        <v>2.42492489295114-653.804788800794i</v>
      </c>
      <c r="G1476" t="str">
        <f t="shared" si="424"/>
        <v>0.999999986814527-0.000114828014944123i</v>
      </c>
      <c r="H1476" t="str">
        <f t="shared" si="425"/>
        <v>1130.46929546748+33.1026838224071i</v>
      </c>
      <c r="I1476" t="str">
        <f t="shared" si="426"/>
        <v>68.7882696765232-2084.82304691627i</v>
      </c>
      <c r="K1476" t="str">
        <f t="shared" si="427"/>
        <v>0.0106059664438648-0.000448360174038351i</v>
      </c>
      <c r="L1476" t="str">
        <f t="shared" si="428"/>
        <v>0.0000444444444444444-0.251332642940309i</v>
      </c>
      <c r="M1476" t="e">
        <f t="shared" si="429"/>
        <v>#DIV/0!</v>
      </c>
      <c r="N1476">
        <f t="shared" si="430"/>
        <v>90.497456054510081</v>
      </c>
      <c r="O1476">
        <f t="shared" si="431"/>
        <v>41.605909802300886</v>
      </c>
      <c r="P1476" s="3">
        <f t="shared" si="432"/>
        <v>41.605909802300886</v>
      </c>
      <c r="Q1476" s="3">
        <f t="shared" si="433"/>
        <v>-89.502543945489919</v>
      </c>
      <c r="R1476">
        <f t="shared" si="434"/>
        <v>90.497456054510081</v>
      </c>
      <c r="S1476">
        <f t="shared" si="435"/>
        <v>0.22844308030947003</v>
      </c>
      <c r="T1476">
        <f t="shared" si="418"/>
        <v>41.605909802300886</v>
      </c>
    </row>
    <row r="1477" spans="1:20" x14ac:dyDescent="0.25">
      <c r="A1477">
        <f t="shared" si="419"/>
        <v>1440.804536509072</v>
      </c>
      <c r="B1477">
        <f t="shared" si="436"/>
        <v>229.31116401464601</v>
      </c>
      <c r="C1477" t="str">
        <f t="shared" si="420"/>
        <v>1.04452111336044-119.848599700579i</v>
      </c>
      <c r="D1477" t="str">
        <f t="shared" si="421"/>
        <v>3.47812465449734-69.4067633095085i</v>
      </c>
      <c r="E1477" t="str">
        <f t="shared" si="422"/>
        <v>162.467988812418+0.171297705399609i</v>
      </c>
      <c r="F1477" t="str">
        <f t="shared" si="423"/>
        <v>2.42492489270768-651.329737916947i</v>
      </c>
      <c r="G1477" t="str">
        <f t="shared" si="424"/>
        <v>0.999999986714127-0.000115264361389338i</v>
      </c>
      <c r="H1477" t="str">
        <f t="shared" si="425"/>
        <v>1130.47735287711+33.2285070137786i</v>
      </c>
      <c r="I1477" t="str">
        <f t="shared" si="426"/>
        <v>68.7883856149756-2076.94380388335i</v>
      </c>
      <c r="K1477" t="str">
        <f t="shared" si="427"/>
        <v>0.0106058217766877-0.000450057778025816i</v>
      </c>
      <c r="L1477" t="str">
        <f t="shared" si="428"/>
        <v>0.0000444444444444444-0.250381194401583i</v>
      </c>
      <c r="M1477" t="e">
        <f t="shared" si="429"/>
        <v>#DIV/0!</v>
      </c>
      <c r="N1477">
        <f t="shared" si="430"/>
        <v>90.499339469685623</v>
      </c>
      <c r="O1477">
        <f t="shared" si="431"/>
        <v>41.572989147968244</v>
      </c>
      <c r="P1477" s="3">
        <f t="shared" si="432"/>
        <v>41.572989147968244</v>
      </c>
      <c r="Q1477" s="3">
        <f t="shared" si="433"/>
        <v>-89.500660530314377</v>
      </c>
      <c r="R1477">
        <f t="shared" si="434"/>
        <v>90.499339469685623</v>
      </c>
      <c r="S1477">
        <f t="shared" si="435"/>
        <v>0.22931116401464602</v>
      </c>
      <c r="T1477">
        <f t="shared" si="418"/>
        <v>41.572989147968244</v>
      </c>
    </row>
    <row r="1478" spans="1:20" x14ac:dyDescent="0.25">
      <c r="A1478">
        <f t="shared" si="419"/>
        <v>1446.2795937478065</v>
      </c>
      <c r="B1478">
        <f t="shared" si="436"/>
        <v>230.18254643790166</v>
      </c>
      <c r="C1478" t="str">
        <f t="shared" si="420"/>
        <v>1.04450924030287-119.395185627484i</v>
      </c>
      <c r="D1478" t="str">
        <f t="shared" si="421"/>
        <v>3.47812465186652-69.144024364036i</v>
      </c>
      <c r="E1478" t="str">
        <f t="shared" si="422"/>
        <v>162.467977073954+0.171949745292595i</v>
      </c>
      <c r="F1478" t="str">
        <f t="shared" si="423"/>
        <v>2.42492489246236-648.864056630043i</v>
      </c>
      <c r="G1478" t="str">
        <f t="shared" si="424"/>
        <v>0.999999986612962-0.000115702365950913i</v>
      </c>
      <c r="H1478" t="str">
        <f t="shared" si="425"/>
        <v>1130.48547171444+33.3548087101141i</v>
      </c>
      <c r="I1478" t="str">
        <f t="shared" si="426"/>
        <v>68.788502435443-2069.09443851833i</v>
      </c>
      <c r="K1478" t="str">
        <f t="shared" si="427"/>
        <v>0.0106056760119594-0.000451761762535217i</v>
      </c>
      <c r="L1478" t="str">
        <f t="shared" si="428"/>
        <v>0.0000444444444444444-0.249433347680398i</v>
      </c>
      <c r="M1478" t="e">
        <f t="shared" si="429"/>
        <v>#DIV/0!</v>
      </c>
      <c r="N1478">
        <f t="shared" si="430"/>
        <v>90.501229962908795</v>
      </c>
      <c r="O1478">
        <f t="shared" si="431"/>
        <v>41.540068669332854</v>
      </c>
      <c r="P1478" s="3">
        <f t="shared" si="432"/>
        <v>41.540068669332854</v>
      </c>
      <c r="Q1478" s="3">
        <f t="shared" si="433"/>
        <v>-89.498770037091205</v>
      </c>
      <c r="R1478">
        <f t="shared" si="434"/>
        <v>90.501229962908795</v>
      </c>
      <c r="S1478">
        <f t="shared" si="435"/>
        <v>0.23018254643790168</v>
      </c>
      <c r="T1478">
        <f t="shared" si="418"/>
        <v>41.540068669332854</v>
      </c>
    </row>
    <row r="1479" spans="1:20" x14ac:dyDescent="0.25">
      <c r="A1479">
        <f t="shared" si="419"/>
        <v>1451.7754562040482</v>
      </c>
      <c r="B1479">
        <f t="shared" si="436"/>
        <v>231.0572401143657</v>
      </c>
      <c r="C1479" t="str">
        <f t="shared" si="420"/>
        <v>1.04449727717714-118.943489086431i</v>
      </c>
      <c r="D1479" t="str">
        <f t="shared" si="421"/>
        <v>3.47812464921568-68.8822800785677i</v>
      </c>
      <c r="E1479" t="str">
        <f t="shared" si="422"/>
        <v>162.467965246869+0.172604275590394i</v>
      </c>
      <c r="F1479" t="str">
        <f t="shared" si="423"/>
        <v>2.42492489221518-646.407709470436i</v>
      </c>
      <c r="G1479" t="str">
        <f t="shared" si="424"/>
        <v>0.999999986511028-0.000116142034929687i</v>
      </c>
      <c r="H1479" t="str">
        <f t="shared" si="425"/>
        <v>1130.49365244832+33.4815907340304i</v>
      </c>
      <c r="I1479" t="str">
        <f t="shared" si="426"/>
        <v>68.7886201446287-2061.27483790695i</v>
      </c>
      <c r="K1479" t="str">
        <f t="shared" si="427"/>
        <v>0.0106055291413839-0.00045347215101051i</v>
      </c>
      <c r="L1479" t="str">
        <f t="shared" si="428"/>
        <v>0.0000444444444444444-0.248489089141659i</v>
      </c>
      <c r="M1479" t="e">
        <f t="shared" si="429"/>
        <v>#DIV/0!</v>
      </c>
      <c r="N1479">
        <f t="shared" si="430"/>
        <v>90.503127560177433</v>
      </c>
      <c r="O1479">
        <f t="shared" si="431"/>
        <v>41.507148367721413</v>
      </c>
      <c r="P1479" s="3">
        <f t="shared" si="432"/>
        <v>41.507148367721413</v>
      </c>
      <c r="Q1479" s="3">
        <f t="shared" si="433"/>
        <v>-89.496872439822567</v>
      </c>
      <c r="R1479">
        <f t="shared" si="434"/>
        <v>90.503127560177433</v>
      </c>
      <c r="S1479">
        <f t="shared" si="435"/>
        <v>0.23105724011436571</v>
      </c>
      <c r="T1479">
        <f t="shared" si="418"/>
        <v>41.507148367721413</v>
      </c>
    </row>
    <row r="1480" spans="1:20" x14ac:dyDescent="0.25">
      <c r="A1480">
        <f t="shared" si="419"/>
        <v>1457.2922029376236</v>
      </c>
      <c r="B1480">
        <f t="shared" si="436"/>
        <v>231.93525762680028</v>
      </c>
      <c r="C1480" t="str">
        <f t="shared" si="420"/>
        <v>1.04448522330264-118.493503579522i</v>
      </c>
      <c r="D1480" t="str">
        <f t="shared" si="421"/>
        <v>3.47812464654467-68.621526687824i</v>
      </c>
      <c r="E1480" t="str">
        <f t="shared" si="422"/>
        <v>162.467953330498+0.1732613059007i</v>
      </c>
      <c r="F1480" t="str">
        <f t="shared" si="423"/>
        <v>2.42492489196612-643.960661102746i</v>
      </c>
      <c r="G1480" t="str">
        <f t="shared" si="424"/>
        <v>0.999999986408317-0.000116583374650446i</v>
      </c>
      <c r="H1480" t="str">
        <f t="shared" si="425"/>
        <v>1130.50189555124+33.6088549151198i</v>
      </c>
      <c r="I1480" t="str">
        <f t="shared" si="426"/>
        <v>68.7887387492873-2053.48488956322i</v>
      </c>
      <c r="K1480" t="str">
        <f t="shared" si="427"/>
        <v>0.0106053811566028-0.000455188966975613i</v>
      </c>
      <c r="L1480" t="str">
        <f t="shared" si="428"/>
        <v>0.0000444444444444444-0.247548405201892i</v>
      </c>
      <c r="M1480" t="e">
        <f t="shared" si="429"/>
        <v>#DIV/0!</v>
      </c>
      <c r="N1480">
        <f t="shared" si="430"/>
        <v>90.505032287577933</v>
      </c>
      <c r="O1480">
        <f t="shared" si="431"/>
        <v>41.474228244470062</v>
      </c>
      <c r="P1480" s="3">
        <f t="shared" si="432"/>
        <v>41.474228244470062</v>
      </c>
      <c r="Q1480" s="3">
        <f t="shared" si="433"/>
        <v>-89.494967712422067</v>
      </c>
      <c r="R1480">
        <f t="shared" si="434"/>
        <v>90.505032287577933</v>
      </c>
      <c r="S1480">
        <f t="shared" si="435"/>
        <v>0.23193525762680028</v>
      </c>
      <c r="T1480">
        <f t="shared" si="418"/>
        <v>41.474228244470062</v>
      </c>
    </row>
    <row r="1481" spans="1:20" x14ac:dyDescent="0.25">
      <c r="A1481">
        <f t="shared" si="419"/>
        <v>1462.8299133087867</v>
      </c>
      <c r="B1481">
        <f t="shared" si="436"/>
        <v>232.81661160578213</v>
      </c>
      <c r="C1481" t="str">
        <f t="shared" si="420"/>
        <v>1.04447307799353-118.045222633476i</v>
      </c>
      <c r="D1481" t="str">
        <f t="shared" si="421"/>
        <v>3.47812464385328-68.3617604407789i</v>
      </c>
      <c r="E1481" t="str">
        <f t="shared" si="422"/>
        <v>162.467941324175+0.173920845869282i</v>
      </c>
      <c r="F1481" t="str">
        <f t="shared" si="423"/>
        <v>2.42492489171515-641.522876325354i</v>
      </c>
      <c r="G1481" t="str">
        <f t="shared" si="424"/>
        <v>0.999999986304823-0.000117026391462006i</v>
      </c>
      <c r="H1481" t="str">
        <f t="shared" si="425"/>
        <v>1130.51020149927+33.7366030899765i</v>
      </c>
      <c r="I1481" t="str">
        <f t="shared" si="426"/>
        <v>68.7888582562238-2045.72448142762i</v>
      </c>
      <c r="K1481" t="str">
        <f t="shared" si="427"/>
        <v>0.0106052320491951-0.000456912234034625i</v>
      </c>
      <c r="L1481" t="str">
        <f t="shared" si="428"/>
        <v>0.0000444444444444444-0.246611282329042i</v>
      </c>
      <c r="M1481" t="e">
        <f t="shared" si="429"/>
        <v>#DIV/0!</v>
      </c>
      <c r="N1481">
        <f t="shared" si="430"/>
        <v>90.506944171285511</v>
      </c>
      <c r="O1481">
        <f t="shared" si="431"/>
        <v>41.441308300925257</v>
      </c>
      <c r="P1481" s="3">
        <f t="shared" si="432"/>
        <v>41.441308300925257</v>
      </c>
      <c r="Q1481" s="3">
        <f t="shared" si="433"/>
        <v>-89.493055828714489</v>
      </c>
      <c r="R1481">
        <f t="shared" si="434"/>
        <v>90.506944171285511</v>
      </c>
      <c r="S1481">
        <f t="shared" si="435"/>
        <v>0.23281661160578213</v>
      </c>
      <c r="T1481">
        <f t="shared" si="418"/>
        <v>41.441308300925257</v>
      </c>
    </row>
    <row r="1482" spans="1:20" x14ac:dyDescent="0.25">
      <c r="A1482">
        <f t="shared" si="419"/>
        <v>1468.3886669793601</v>
      </c>
      <c r="B1482">
        <f t="shared" si="436"/>
        <v>233.7013147298841</v>
      </c>
      <c r="C1482" t="str">
        <f t="shared" si="420"/>
        <v>1.04446084055886-117.598639799529i</v>
      </c>
      <c r="D1482" t="str">
        <f t="shared" si="421"/>
        <v>3.47812464114144-68.102977600609i</v>
      </c>
      <c r="E1482" t="str">
        <f t="shared" si="422"/>
        <v>162.467929227226+0.174582905180321i</v>
      </c>
      <c r="F1482" t="str">
        <f t="shared" si="423"/>
        <v>2.42492489146228-639.094320069917i</v>
      </c>
      <c r="G1482" t="str">
        <f t="shared" si="424"/>
        <v>0.999999986200542-0.000117471091737312i</v>
      </c>
      <c r="H1482" t="str">
        <f t="shared" si="425"/>
        <v>1130.51857077217+33.8648371022249i</v>
      </c>
      <c r="I1482" t="str">
        <f t="shared" si="426"/>
        <v>68.788978672299-2037.99350186575i</v>
      </c>
      <c r="K1482" t="str">
        <f t="shared" si="427"/>
        <v>0.0106050818106764-0.000458641975872015i</v>
      </c>
      <c r="L1482" t="str">
        <f t="shared" si="428"/>
        <v>0.0000444444444444444-0.245677707042281i</v>
      </c>
      <c r="M1482" t="e">
        <f t="shared" si="429"/>
        <v>#DIV/0!</v>
      </c>
      <c r="N1482">
        <f t="shared" si="430"/>
        <v>90.508863237564412</v>
      </c>
      <c r="O1482">
        <f t="shared" si="431"/>
        <v>41.408388538443333</v>
      </c>
      <c r="P1482" s="3">
        <f t="shared" si="432"/>
        <v>41.408388538443333</v>
      </c>
      <c r="Q1482" s="3">
        <f t="shared" si="433"/>
        <v>-89.491136762435588</v>
      </c>
      <c r="R1482">
        <f t="shared" si="434"/>
        <v>90.508863237564412</v>
      </c>
      <c r="S1482">
        <f t="shared" si="435"/>
        <v>0.23370131472988409</v>
      </c>
      <c r="T1482">
        <f t="shared" si="418"/>
        <v>41.408388538443333</v>
      </c>
    </row>
    <row r="1483" spans="1:20" x14ac:dyDescent="0.25">
      <c r="A1483">
        <f t="shared" si="419"/>
        <v>1473.9685439138816</v>
      </c>
      <c r="B1483">
        <f t="shared" si="436"/>
        <v>234.58937972585767</v>
      </c>
      <c r="C1483" t="str">
        <f t="shared" si="420"/>
        <v>1.0444485103026-117.153748653346i</v>
      </c>
      <c r="D1483" t="str">
        <f t="shared" si="421"/>
        <v>3.47812463840894-67.8451744446355i</v>
      </c>
      <c r="E1483" t="str">
        <f t="shared" si="422"/>
        <v>162.467917038973+0.175247493556493i</v>
      </c>
      <c r="F1483" t="str">
        <f t="shared" si="423"/>
        <v>2.42492489120748-636.674957400833i</v>
      </c>
      <c r="G1483" t="str">
        <f t="shared" si="424"/>
        <v>0.999999986095467-0.000117917481873523i</v>
      </c>
      <c r="H1483" t="str">
        <f t="shared" si="425"/>
        <v>1130.52700385333+33.9935588025442i</v>
      </c>
      <c r="I1483" t="str">
        <f t="shared" si="426"/>
        <v>68.7891000044209-2030.29183966644i</v>
      </c>
      <c r="K1483" t="str">
        <f t="shared" si="427"/>
        <v>0.0106049304324989-0.000460378216252822i</v>
      </c>
      <c r="L1483" t="str">
        <f t="shared" si="428"/>
        <v>0.0000444444444444444-0.244747665911816i</v>
      </c>
      <c r="M1483" t="e">
        <f t="shared" si="429"/>
        <v>#DIV/0!</v>
      </c>
      <c r="N1483">
        <f t="shared" si="430"/>
        <v>90.510789512768142</v>
      </c>
      <c r="O1483">
        <f t="shared" si="431"/>
        <v>41.375468958390933</v>
      </c>
      <c r="P1483" s="3">
        <f t="shared" si="432"/>
        <v>41.375468958390933</v>
      </c>
      <c r="Q1483" s="3">
        <f t="shared" si="433"/>
        <v>-89.489210487231858</v>
      </c>
      <c r="R1483">
        <f t="shared" si="434"/>
        <v>90.510789512768142</v>
      </c>
      <c r="S1483">
        <f t="shared" si="435"/>
        <v>0.23458937972585767</v>
      </c>
      <c r="T1483">
        <f t="shared" si="418"/>
        <v>41.375468958390933</v>
      </c>
    </row>
    <row r="1484" spans="1:20" x14ac:dyDescent="0.25">
      <c r="A1484">
        <f t="shared" si="419"/>
        <v>1479.5696243807545</v>
      </c>
      <c r="B1484">
        <f t="shared" si="436"/>
        <v>235.48081936881593</v>
      </c>
      <c r="C1484" t="str">
        <f t="shared" si="420"/>
        <v>1.0444360865235-116.710542794927i</v>
      </c>
      <c r="D1484" t="str">
        <f t="shared" si="421"/>
        <v>3.47812463565563-67.5883472642738i</v>
      </c>
      <c r="E1484" t="str">
        <f t="shared" si="422"/>
        <v>162.467904758734+0.175914620759018i</v>
      </c>
      <c r="F1484" t="str">
        <f t="shared" si="423"/>
        <v>2.42492489095075-634.264753514759i</v>
      </c>
      <c r="G1484" t="str">
        <f t="shared" si="424"/>
        <v>0.999999985989592-0.00011836556829211i</v>
      </c>
      <c r="H1484" t="str">
        <f t="shared" si="425"/>
        <v>1130.53550122984+34.1227700486969i</v>
      </c>
      <c r="I1484" t="str">
        <f t="shared" si="426"/>
        <v>68.7892222595497-2022.6193840403i</v>
      </c>
      <c r="K1484" t="str">
        <f t="shared" si="427"/>
        <v>0.0106047779060508-0.000462120979022859i</v>
      </c>
      <c r="L1484" t="str">
        <f t="shared" si="428"/>
        <v>0.0000444444444444444-0.243821145558693i</v>
      </c>
      <c r="M1484" t="e">
        <f t="shared" si="429"/>
        <v>#DIV/0!</v>
      </c>
      <c r="N1484">
        <f t="shared" si="430"/>
        <v>90.51272302333966</v>
      </c>
      <c r="O1484">
        <f t="shared" si="431"/>
        <v>41.342549562144924</v>
      </c>
      <c r="P1484" s="3">
        <f t="shared" si="432"/>
        <v>41.342549562144924</v>
      </c>
      <c r="Q1484" s="3">
        <f t="shared" si="433"/>
        <v>-89.48727697666034</v>
      </c>
      <c r="R1484">
        <f t="shared" si="434"/>
        <v>90.51272302333966</v>
      </c>
      <c r="S1484">
        <f t="shared" si="435"/>
        <v>0.23548081936881593</v>
      </c>
      <c r="T1484">
        <f t="shared" si="418"/>
        <v>41.342549562144924</v>
      </c>
    </row>
    <row r="1485" spans="1:20" x14ac:dyDescent="0.25">
      <c r="A1485">
        <f t="shared" si="419"/>
        <v>1485.1919889534013</v>
      </c>
      <c r="B1485">
        <f t="shared" si="436"/>
        <v>236.37564648241744</v>
      </c>
      <c r="C1485" t="str">
        <f t="shared" si="420"/>
        <v>1.04442356851486-116.269015848508i</v>
      </c>
      <c r="D1485" t="str">
        <f t="shared" si="421"/>
        <v>3.47812463288135-67.3324923649783i</v>
      </c>
      <c r="E1485" t="str">
        <f t="shared" si="422"/>
        <v>162.467892385819+0.176584296588029i</v>
      </c>
      <c r="F1485" t="str">
        <f t="shared" si="423"/>
        <v>2.42492489069204-631.8636737401i</v>
      </c>
      <c r="G1485" t="str">
        <f t="shared" si="424"/>
        <v>0.999999985882911-0.000118815357438945i</v>
      </c>
      <c r="H1485" t="str">
        <f t="shared" si="425"/>
        <v>1130.54406339255+34.2524727055596i</v>
      </c>
      <c r="I1485" t="str">
        <f t="shared" si="426"/>
        <v>68.7893454447035-2014.97602461815i</v>
      </c>
      <c r="K1485" t="str">
        <f t="shared" si="427"/>
        <v>0.0106046242226553-0.000463870288108913i</v>
      </c>
      <c r="L1485" t="str">
        <f t="shared" si="428"/>
        <v>0.0000444444444444444-0.242898132654605i</v>
      </c>
      <c r="M1485" t="e">
        <f t="shared" si="429"/>
        <v>#DIV/0!</v>
      </c>
      <c r="N1485">
        <f t="shared" si="430"/>
        <v>90.514663795811657</v>
      </c>
      <c r="O1485">
        <f t="shared" si="431"/>
        <v>41.309630351092075</v>
      </c>
      <c r="P1485" s="3">
        <f t="shared" si="432"/>
        <v>41.309630351092075</v>
      </c>
      <c r="Q1485" s="3">
        <f t="shared" si="433"/>
        <v>-89.485336204188343</v>
      </c>
      <c r="R1485">
        <f t="shared" si="434"/>
        <v>90.514663795811657</v>
      </c>
      <c r="S1485">
        <f t="shared" si="435"/>
        <v>0.23637564648241743</v>
      </c>
      <c r="T1485">
        <f t="shared" si="418"/>
        <v>41.309630351092075</v>
      </c>
    </row>
    <row r="1486" spans="1:20" x14ac:dyDescent="0.25">
      <c r="A1486">
        <f t="shared" si="419"/>
        <v>1490.8357185114241</v>
      </c>
      <c r="B1486">
        <f t="shared" si="436"/>
        <v>237.27387393905062</v>
      </c>
      <c r="C1486" t="str">
        <f t="shared" si="420"/>
        <v>1.04441095556496-115.829161462486i</v>
      </c>
      <c r="D1486" t="str">
        <f t="shared" si="421"/>
        <v>3.47812463008594-67.0776060661908i</v>
      </c>
      <c r="E1486" t="str">
        <f t="shared" si="422"/>
        <v>162.467879919537+0.177256530882578i</v>
      </c>
      <c r="F1486" t="str">
        <f t="shared" si="423"/>
        <v>2.42492489043139-629.471683536522i</v>
      </c>
      <c r="G1486" t="str">
        <f t="shared" si="424"/>
        <v>0.999999985775417-0.000119266855784393i</v>
      </c>
      <c r="H1486" t="str">
        <f t="shared" si="425"/>
        <v>1130.55269083604+34.3826686451447i</v>
      </c>
      <c r="I1486" t="str">
        <f t="shared" si="426"/>
        <v>68.7894695669485-2007.36165144937i</v>
      </c>
      <c r="K1486" t="str">
        <f t="shared" si="427"/>
        <v>0.010604469373571-0.000465626167518936i</v>
      </c>
      <c r="L1486" t="str">
        <f t="shared" si="428"/>
        <v>0.0000444444444444444-0.241978613921703i</v>
      </c>
      <c r="M1486" t="e">
        <f t="shared" si="429"/>
        <v>#DIV/0!</v>
      </c>
      <c r="N1486">
        <f t="shared" si="430"/>
        <v>90.516611856806747</v>
      </c>
      <c r="O1486">
        <f t="shared" si="431"/>
        <v>41.276711326630206</v>
      </c>
      <c r="P1486" s="3">
        <f t="shared" si="432"/>
        <v>41.276711326630206</v>
      </c>
      <c r="Q1486" s="3">
        <f t="shared" si="433"/>
        <v>-89.483388143193253</v>
      </c>
      <c r="R1486">
        <f t="shared" si="434"/>
        <v>90.516611856806747</v>
      </c>
      <c r="S1486">
        <f t="shared" si="435"/>
        <v>0.23727387393905061</v>
      </c>
      <c r="T1486">
        <f t="shared" si="418"/>
        <v>41.276711326630206</v>
      </c>
    </row>
    <row r="1487" spans="1:20" x14ac:dyDescent="0.25">
      <c r="A1487">
        <f t="shared" si="419"/>
        <v>1496.5008942417676</v>
      </c>
      <c r="B1487">
        <f t="shared" si="436"/>
        <v>238.17551466001902</v>
      </c>
      <c r="C1487" t="str">
        <f t="shared" si="420"/>
        <v>1.04439824695662-115.39097330931i</v>
      </c>
      <c r="D1487" t="str">
        <f t="shared" si="421"/>
        <v>3.47812462726925-66.8236847012857i</v>
      </c>
      <c r="E1487" t="str">
        <f t="shared" si="422"/>
        <v>162.46786735919+0.177931333520785i</v>
      </c>
      <c r="F1487" t="str">
        <f t="shared" si="423"/>
        <v>2.42492489016873-627.088748494437i</v>
      </c>
      <c r="G1487" t="str">
        <f t="shared" si="424"/>
        <v>0.999999985667105-0.000119720069823406i</v>
      </c>
      <c r="H1487" t="str">
        <f t="shared" si="425"/>
        <v>1130.56138405867+34.5133597466324i</v>
      </c>
      <c r="I1487" t="str">
        <f t="shared" si="426"/>
        <v>68.7895946334055-1999.77615500027i</v>
      </c>
      <c r="K1487" t="str">
        <f t="shared" si="427"/>
        <v>0.0106043133499908-0.00046738864134225i</v>
      </c>
      <c r="L1487" t="str">
        <f t="shared" si="428"/>
        <v>0.0000444444444444444-0.2410625761324i</v>
      </c>
      <c r="M1487" t="e">
        <f t="shared" si="429"/>
        <v>#DIV/0!</v>
      </c>
      <c r="N1487">
        <f t="shared" si="430"/>
        <v>90.518567233037658</v>
      </c>
      <c r="O1487">
        <f t="shared" si="431"/>
        <v>41.24379249016711</v>
      </c>
      <c r="P1487" s="3">
        <f t="shared" si="432"/>
        <v>41.24379249016711</v>
      </c>
      <c r="Q1487" s="3">
        <f t="shared" si="433"/>
        <v>-89.481432766962342</v>
      </c>
      <c r="R1487">
        <f t="shared" si="434"/>
        <v>90.518567233037658</v>
      </c>
      <c r="S1487">
        <f t="shared" si="435"/>
        <v>0.23817551466001902</v>
      </c>
      <c r="T1487">
        <f t="shared" si="418"/>
        <v>41.24379249016711</v>
      </c>
    </row>
    <row r="1488" spans="1:20" x14ac:dyDescent="0.25">
      <c r="A1488">
        <f t="shared" si="419"/>
        <v>1502.1875976398862</v>
      </c>
      <c r="B1488">
        <f t="shared" si="436"/>
        <v>239.08058161572708</v>
      </c>
      <c r="C1488" t="str">
        <f t="shared" si="420"/>
        <v>1.04438544196715-114.954445085398i</v>
      </c>
      <c r="D1488" t="str">
        <f t="shared" si="421"/>
        <v>3.4781246244311-66.5707246175196i</v>
      </c>
      <c r="E1488" t="str">
        <f t="shared" si="422"/>
        <v>162.467854704073+0.1786087144202i</v>
      </c>
      <c r="F1488" t="str">
        <f t="shared" si="423"/>
        <v>2.42492488990408-624.71483433453i</v>
      </c>
      <c r="G1488" t="str">
        <f t="shared" si="424"/>
        <v>0.999999985557968-0.00012017500607562i</v>
      </c>
      <c r="H1488" t="str">
        <f t="shared" si="425"/>
        <v>1130.57014356263+34.6445478963981i</v>
      </c>
      <c r="I1488" t="str">
        <f t="shared" si="426"/>
        <v>68.7897206512523-1992.21942615267i</v>
      </c>
      <c r="K1488" t="str">
        <f t="shared" si="427"/>
        <v>0.0106041561430415-0.000469157733749747i</v>
      </c>
      <c r="L1488" t="str">
        <f t="shared" si="428"/>
        <v>0.0000444444444444444-0.240150006109185i</v>
      </c>
      <c r="M1488" t="e">
        <f t="shared" si="429"/>
        <v>#DIV/0!</v>
      </c>
      <c r="N1488">
        <f t="shared" si="430"/>
        <v>90.520529951307381</v>
      </c>
      <c r="O1488">
        <f t="shared" si="431"/>
        <v>41.210873843121128</v>
      </c>
      <c r="P1488" s="3">
        <f t="shared" si="432"/>
        <v>41.210873843121128</v>
      </c>
      <c r="Q1488" s="3">
        <f t="shared" si="433"/>
        <v>-89.479470048692619</v>
      </c>
      <c r="R1488">
        <f t="shared" si="434"/>
        <v>90.520529951307381</v>
      </c>
      <c r="S1488">
        <f t="shared" si="435"/>
        <v>0.23908058161572709</v>
      </c>
      <c r="T1488">
        <f t="shared" si="418"/>
        <v>41.210873843121128</v>
      </c>
    </row>
    <row r="1489" spans="1:20" x14ac:dyDescent="0.25">
      <c r="A1489">
        <f t="shared" si="419"/>
        <v>1507.8959105109179</v>
      </c>
      <c r="B1489">
        <f t="shared" si="436"/>
        <v>239.98908782586685</v>
      </c>
      <c r="C1489" t="str">
        <f t="shared" si="420"/>
        <v>1.04437253986866-114.519570511048i</v>
      </c>
      <c r="D1489" t="str">
        <f t="shared" si="421"/>
        <v>3.47812462157136-66.3187221759766i</v>
      </c>
      <c r="E1489" t="str">
        <f t="shared" si="422"/>
        <v>162.467841953479+0.179288683537817i</v>
      </c>
      <c r="F1489" t="str">
        <f t="shared" si="423"/>
        <v>2.42492488963742-622.349906907248i</v>
      </c>
      <c r="G1489" t="str">
        <f t="shared" si="424"/>
        <v>0.999999985448-0.000120631671085441i</v>
      </c>
      <c r="H1489" t="str">
        <f t="shared" si="425"/>
        <v>1130.57896985397+34.7762349880388i</v>
      </c>
      <c r="I1489" t="str">
        <f t="shared" si="426"/>
        <v>68.7898476277188-1984.69135620225i</v>
      </c>
      <c r="K1489" t="str">
        <f t="shared" si="427"/>
        <v>0.0106039977437835-0.000470933468994079i</v>
      </c>
      <c r="L1489" t="str">
        <f t="shared" si="428"/>
        <v>0.0000444444444444444-0.239240890724432i</v>
      </c>
      <c r="M1489" t="e">
        <f t="shared" si="429"/>
        <v>#DIV/0!</v>
      </c>
      <c r="N1489">
        <f t="shared" si="430"/>
        <v>90.522500038509605</v>
      </c>
      <c r="O1489">
        <f t="shared" si="431"/>
        <v>41.177955386921411</v>
      </c>
      <c r="P1489" s="3">
        <f t="shared" si="432"/>
        <v>41.177955386921411</v>
      </c>
      <c r="Q1489" s="3">
        <f t="shared" si="433"/>
        <v>-89.477499961490395</v>
      </c>
      <c r="R1489">
        <f t="shared" si="434"/>
        <v>90.522500038509605</v>
      </c>
      <c r="S1489">
        <f t="shared" si="435"/>
        <v>0.23998908782586684</v>
      </c>
      <c r="T1489">
        <f t="shared" si="418"/>
        <v>41.177955386921411</v>
      </c>
    </row>
    <row r="1490" spans="1:20" x14ac:dyDescent="0.25">
      <c r="A1490">
        <f t="shared" si="419"/>
        <v>1513.6259149708594</v>
      </c>
      <c r="B1490">
        <f t="shared" si="436"/>
        <v>240.90104635960515</v>
      </c>
      <c r="C1490" t="str">
        <f t="shared" si="420"/>
        <v>1.04435953992774-114.086343330343i</v>
      </c>
      <c r="D1490" t="str">
        <f t="shared" si="421"/>
        <v>3.47812461868985-66.067673751517i</v>
      </c>
      <c r="E1490" t="str">
        <f t="shared" si="422"/>
        <v>162.467829106694+0.179971250870198i</v>
      </c>
      <c r="F1490" t="str">
        <f t="shared" si="423"/>
        <v>2.42492488936872-619.993932192314i</v>
      </c>
      <c r="G1490" t="str">
        <f t="shared" si="424"/>
        <v>0.999999985337194-0.000121090071422149i</v>
      </c>
      <c r="H1490" t="str">
        <f t="shared" si="425"/>
        <v>1130.58786344258+34.9084229224013i</v>
      </c>
      <c r="I1490" t="str">
        <f t="shared" si="426"/>
        <v>68.7899755700885-1977.19183685689i</v>
      </c>
      <c r="K1490" t="str">
        <f t="shared" si="427"/>
        <v>0.0106038381432102-0.000472715871409851i</v>
      </c>
      <c r="L1490" t="str">
        <f t="shared" si="428"/>
        <v>0.0000444444444444444-0.238335216900212i</v>
      </c>
      <c r="M1490" t="e">
        <f t="shared" si="429"/>
        <v>#DIV/0!</v>
      </c>
      <c r="N1490">
        <f t="shared" si="430"/>
        <v>90.524477521628796</v>
      </c>
      <c r="O1490">
        <f t="shared" si="431"/>
        <v>41.145037123007597</v>
      </c>
      <c r="P1490" s="3">
        <f t="shared" si="432"/>
        <v>41.145037123007597</v>
      </c>
      <c r="Q1490" s="3">
        <f t="shared" si="433"/>
        <v>-89.475522478371204</v>
      </c>
      <c r="R1490">
        <f t="shared" si="434"/>
        <v>90.524477521628796</v>
      </c>
      <c r="S1490">
        <f t="shared" si="435"/>
        <v>0.24090104635960516</v>
      </c>
      <c r="T1490">
        <f t="shared" si="418"/>
        <v>41.145037123007597</v>
      </c>
    </row>
    <row r="1491" spans="1:20" x14ac:dyDescent="0.25">
      <c r="A1491">
        <f t="shared" si="419"/>
        <v>1519.3776934477487</v>
      </c>
      <c r="B1491">
        <f t="shared" si="436"/>
        <v>241.81647033577164</v>
      </c>
      <c r="C1491" t="str">
        <f t="shared" si="420"/>
        <v>1.0443464414054-113.654757311066i</v>
      </c>
      <c r="D1491" t="str">
        <f t="shared" si="421"/>
        <v>3.47812461578638-65.8175757327246i</v>
      </c>
      <c r="E1491" t="str">
        <f t="shared" si="422"/>
        <v>162.467816163001+0.180656426453874i</v>
      </c>
      <c r="F1491" t="str">
        <f t="shared" si="423"/>
        <v>2.42492488909798-617.646876298242i</v>
      </c>
      <c r="G1491" t="str">
        <f t="shared" si="424"/>
        <v>0.999999985225545-0.000121550213679982i</v>
      </c>
      <c r="H1491" t="str">
        <f t="shared" si="425"/>
        <v>1130.59682484227+35.0411136076126i</v>
      </c>
      <c r="I1491" t="str">
        <f t="shared" si="426"/>
        <v>68.7901044857034-1969.72076023525i</v>
      </c>
      <c r="K1491" t="str">
        <f t="shared" si="427"/>
        <v>0.0106036773322475-0.000474504965413839i</v>
      </c>
      <c r="L1491" t="str">
        <f t="shared" si="428"/>
        <v>0.0000444444444444444-0.237432971608101i</v>
      </c>
      <c r="M1491" t="e">
        <f t="shared" si="429"/>
        <v>#DIV/0!</v>
      </c>
      <c r="N1491">
        <f t="shared" si="430"/>
        <v>90.526462427740327</v>
      </c>
      <c r="O1491">
        <f t="shared" si="431"/>
        <v>41.112119052830337</v>
      </c>
      <c r="P1491" s="3">
        <f t="shared" si="432"/>
        <v>41.112119052830337</v>
      </c>
      <c r="Q1491" s="3">
        <f t="shared" si="433"/>
        <v>-89.473537572259673</v>
      </c>
      <c r="R1491">
        <f t="shared" si="434"/>
        <v>90.526462427740327</v>
      </c>
      <c r="S1491">
        <f t="shared" si="435"/>
        <v>0.24181647033577164</v>
      </c>
      <c r="T1491">
        <f t="shared" si="418"/>
        <v>41.112119052830337</v>
      </c>
    </row>
    <row r="1492" spans="1:20" x14ac:dyDescent="0.25">
      <c r="A1492">
        <f t="shared" si="419"/>
        <v>1525.1513286828501</v>
      </c>
      <c r="B1492">
        <f t="shared" si="436"/>
        <v>242.73537292304758</v>
      </c>
      <c r="C1492" t="str">
        <f t="shared" si="420"/>
        <v>1.04433324355717-113.224806244603i</v>
      </c>
      <c r="D1492" t="str">
        <f t="shared" si="421"/>
        <v>3.47812461286081-65.5684245218558i</v>
      </c>
      <c r="E1492" t="str">
        <f t="shared" si="422"/>
        <v>162.467803121674+0.181344220365214i</v>
      </c>
      <c r="F1492" t="str">
        <f t="shared" si="423"/>
        <v>2.42492488882518-615.308705461844i</v>
      </c>
      <c r="G1492" t="str">
        <f t="shared" si="424"/>
        <v>0.999999985113046-0.000122012104478239i</v>
      </c>
      <c r="H1492" t="str">
        <f t="shared" si="425"/>
        <v>1130.60585457079+35.1743089591056i</v>
      </c>
      <c r="I1492" t="str">
        <f t="shared" si="426"/>
        <v>68.790234381959-1962.27801886519i</v>
      </c>
      <c r="K1492" t="str">
        <f t="shared" si="427"/>
        <v>0.0106035153017533-0.000476300775505159i</v>
      </c>
      <c r="L1492" t="str">
        <f t="shared" si="428"/>
        <v>0.0000444444444444444-0.236534141868998i</v>
      </c>
      <c r="M1492" t="e">
        <f t="shared" si="429"/>
        <v>#DIV/0!</v>
      </c>
      <c r="N1492">
        <f t="shared" si="430"/>
        <v>90.528454784010833</v>
      </c>
      <c r="O1492">
        <f t="shared" si="431"/>
        <v>41.07920117785072</v>
      </c>
      <c r="P1492" s="3">
        <f t="shared" si="432"/>
        <v>41.07920117785072</v>
      </c>
      <c r="Q1492" s="3">
        <f t="shared" si="433"/>
        <v>-89.471545215989167</v>
      </c>
      <c r="R1492">
        <f t="shared" si="434"/>
        <v>90.528454784010833</v>
      </c>
      <c r="S1492">
        <f t="shared" si="435"/>
        <v>0.24273537292304759</v>
      </c>
      <c r="T1492">
        <f t="shared" si="418"/>
        <v>41.07920117785072</v>
      </c>
    </row>
    <row r="1493" spans="1:20" x14ac:dyDescent="0.25">
      <c r="A1493">
        <f t="shared" si="419"/>
        <v>1530.9469037318449</v>
      </c>
      <c r="B1493">
        <f t="shared" si="436"/>
        <v>243.65776734015517</v>
      </c>
      <c r="C1493" t="str">
        <f t="shared" si="420"/>
        <v>1.04431994563311-112.796483945861i</v>
      </c>
      <c r="D1493" t="str">
        <f t="shared" si="421"/>
        <v>3.47812460991298-65.3202165347868i</v>
      </c>
      <c r="E1493" t="str">
        <f t="shared" si="422"/>
        <v>162.467789981984+0.182034642720836i</v>
      </c>
      <c r="F1493" t="str">
        <f t="shared" si="423"/>
        <v>2.42492488855031-612.979386047751i</v>
      </c>
      <c r="G1493" t="str">
        <f t="shared" si="424"/>
        <v>0.99999998499969-0.000122475750461374i</v>
      </c>
      <c r="H1493" t="str">
        <f t="shared" si="425"/>
        <v>1130.61495314983+35.3080108996481i</v>
      </c>
      <c r="I1493" t="str">
        <f t="shared" si="426"/>
        <v>68.7903652663068-1954.86350568215i</v>
      </c>
      <c r="K1493" t="str">
        <f t="shared" si="427"/>
        <v>0.0106033520425171-0.000478103326265473i</v>
      </c>
      <c r="L1493" t="str">
        <f t="shared" si="428"/>
        <v>0.0000444444444444444-0.235638714752938i</v>
      </c>
      <c r="M1493" t="e">
        <f t="shared" si="429"/>
        <v>#DIV/0!</v>
      </c>
      <c r="N1493">
        <f t="shared" si="430"/>
        <v>90.53045461769841</v>
      </c>
      <c r="O1493">
        <f t="shared" si="431"/>
        <v>41.046283499541019</v>
      </c>
      <c r="P1493" s="3">
        <f t="shared" si="432"/>
        <v>41.046283499541019</v>
      </c>
      <c r="Q1493" s="3">
        <f t="shared" si="433"/>
        <v>-89.46954538230159</v>
      </c>
      <c r="R1493">
        <f t="shared" si="434"/>
        <v>90.53045461769841</v>
      </c>
      <c r="S1493">
        <f t="shared" si="435"/>
        <v>0.24365776734015518</v>
      </c>
      <c r="T1493">
        <f t="shared" si="418"/>
        <v>41.046283499541019</v>
      </c>
    </row>
    <row r="1494" spans="1:20" x14ac:dyDescent="0.25">
      <c r="A1494">
        <f t="shared" si="419"/>
        <v>1536.7645019660263</v>
      </c>
      <c r="B1494">
        <f t="shared" si="436"/>
        <v>244.58366685604778</v>
      </c>
      <c r="C1494" t="str">
        <f t="shared" si="420"/>
        <v>1.04430654687751-112.369784253177i</v>
      </c>
      <c r="D1494" t="str">
        <f t="shared" si="421"/>
        <v>3.47812460694266-65.0729482009616i</v>
      </c>
      <c r="E1494" t="str">
        <f t="shared" si="422"/>
        <v>162.467776743196+0.182727703677719i</v>
      </c>
      <c r="F1494" t="str">
        <f t="shared" si="423"/>
        <v>2.42492488827332-610.658884547912i</v>
      </c>
      <c r="G1494" t="str">
        <f t="shared" si="424"/>
        <v>0.999999984885471-0.000122941158299084i</v>
      </c>
      <c r="H1494" t="str">
        <f t="shared" si="425"/>
        <v>1130.62412110509+35.4422213593723i</v>
      </c>
      <c r="I1494" t="str">
        <f t="shared" si="426"/>
        <v>68.7904971462544-1947.47711402767i</v>
      </c>
      <c r="K1494" t="str">
        <f t="shared" si="427"/>
        <v>0.0106031875452594-0.000479912642359194i</v>
      </c>
      <c r="L1494" t="str">
        <f t="shared" si="428"/>
        <v>0.0000444444444444444-0.234746677378897i</v>
      </c>
      <c r="M1494" t="e">
        <f t="shared" si="429"/>
        <v>#DIV/0!</v>
      </c>
      <c r="N1494">
        <f t="shared" si="430"/>
        <v>90.532461956152801</v>
      </c>
      <c r="O1494">
        <f t="shared" si="431"/>
        <v>41.013366019384527</v>
      </c>
      <c r="P1494" s="3">
        <f t="shared" si="432"/>
        <v>41.013366019384527</v>
      </c>
      <c r="Q1494" s="3">
        <f t="shared" si="433"/>
        <v>-89.467538043847199</v>
      </c>
      <c r="R1494">
        <f t="shared" si="434"/>
        <v>90.532461956152801</v>
      </c>
      <c r="S1494">
        <f t="shared" si="435"/>
        <v>0.24458366685604779</v>
      </c>
      <c r="T1494">
        <f t="shared" si="418"/>
        <v>41.013366019384527</v>
      </c>
    </row>
    <row r="1495" spans="1:20" x14ac:dyDescent="0.25">
      <c r="A1495">
        <f t="shared" si="419"/>
        <v>1542.604207073497</v>
      </c>
      <c r="B1495">
        <f t="shared" si="436"/>
        <v>245.51308479010078</v>
      </c>
      <c r="C1495" t="str">
        <f t="shared" si="420"/>
        <v>1.04429304652909-111.944701028227i</v>
      </c>
      <c r="D1495" t="str">
        <f t="shared" si="421"/>
        <v>3.47812460394975-64.8266159633433i</v>
      </c>
      <c r="E1495" t="str">
        <f t="shared" si="422"/>
        <v>162.46776340457+0.183423413433281i</v>
      </c>
      <c r="F1495" t="str">
        <f t="shared" si="423"/>
        <v>2.42492488799425-608.347167581144i</v>
      </c>
      <c r="G1495" t="str">
        <f t="shared" si="424"/>
        <v>0.999999984770383-0.000123408334686418i</v>
      </c>
      <c r="H1495" t="str">
        <f t="shared" si="425"/>
        <v>1130.6333589663+35.5769422758031i</v>
      </c>
      <c r="I1495" t="str">
        <f t="shared" si="426"/>
        <v>68.7906300293691-1940.11873764791i</v>
      </c>
      <c r="K1495" t="str">
        <f t="shared" si="427"/>
        <v>0.0106030218006311-0.00048172874853366i</v>
      </c>
      <c r="L1495" t="str">
        <f t="shared" si="428"/>
        <v>0.0000444444444444444-0.233858016914622i</v>
      </c>
      <c r="M1495" t="e">
        <f t="shared" si="429"/>
        <v>#DIV/0!</v>
      </c>
      <c r="N1495">
        <f t="shared" si="430"/>
        <v>90.534476826815563</v>
      </c>
      <c r="O1495">
        <f t="shared" si="431"/>
        <v>40.980448738875516</v>
      </c>
      <c r="P1495" s="3">
        <f t="shared" si="432"/>
        <v>40.980448738875516</v>
      </c>
      <c r="Q1495" s="3">
        <f t="shared" si="433"/>
        <v>-89.465523173184437</v>
      </c>
      <c r="R1495">
        <f t="shared" si="434"/>
        <v>90.534476826815563</v>
      </c>
      <c r="S1495">
        <f t="shared" si="435"/>
        <v>0.24551308479010078</v>
      </c>
      <c r="T1495">
        <f t="shared" si="418"/>
        <v>40.980448738875516</v>
      </c>
    </row>
    <row r="1496" spans="1:20" x14ac:dyDescent="0.25">
      <c r="A1496">
        <f t="shared" si="419"/>
        <v>1548.4661030603763</v>
      </c>
      <c r="B1496">
        <f t="shared" si="436"/>
        <v>246.44603451230316</v>
      </c>
      <c r="C1496" t="str">
        <f t="shared" si="420"/>
        <v>1.04427944382089-111.52122815594i</v>
      </c>
      <c r="D1496" t="str">
        <f t="shared" si="421"/>
        <v>3.47812460093405-64.5812162783594i</v>
      </c>
      <c r="E1496" t="str">
        <f t="shared" si="422"/>
        <v>162.467749965362+0.184121782225714i</v>
      </c>
      <c r="F1496" t="str">
        <f t="shared" si="423"/>
        <v>2.42492488771303-606.044201892618i</v>
      </c>
      <c r="G1496" t="str">
        <f t="shared" si="424"/>
        <v>0.999999984654418-0.000123877286343861i</v>
      </c>
      <c r="H1496" t="str">
        <f t="shared" si="425"/>
        <v>1130.64266726724+35.712175593886i</v>
      </c>
      <c r="I1496" t="str">
        <f t="shared" si="426"/>
        <v>68.7907639232726-1932.788270692i</v>
      </c>
      <c r="K1496" t="str">
        <f t="shared" si="427"/>
        <v>0.0106028547992132-0.00048355166961934i</v>
      </c>
      <c r="L1496" t="str">
        <f t="shared" si="428"/>
        <v>0.0000444444444444444-0.232972720576432i</v>
      </c>
      <c r="M1496" t="e">
        <f t="shared" si="429"/>
        <v>#DIV/0!</v>
      </c>
      <c r="N1496">
        <f t="shared" si="430"/>
        <v>90.536499257220385</v>
      </c>
      <c r="O1496">
        <f t="shared" si="431"/>
        <v>40.947531659519463</v>
      </c>
      <c r="P1496" s="3">
        <f t="shared" si="432"/>
        <v>40.947531659519463</v>
      </c>
      <c r="Q1496" s="3">
        <f t="shared" si="433"/>
        <v>-89.463500742779615</v>
      </c>
      <c r="R1496">
        <f t="shared" si="434"/>
        <v>90.536499257220385</v>
      </c>
      <c r="S1496">
        <f t="shared" si="435"/>
        <v>0.24644603451230315</v>
      </c>
      <c r="T1496">
        <f t="shared" si="418"/>
        <v>40.947531659519463</v>
      </c>
    </row>
    <row r="1497" spans="1:20" x14ac:dyDescent="0.25">
      <c r="A1497">
        <f t="shared" si="419"/>
        <v>1554.3502742520059</v>
      </c>
      <c r="B1497">
        <f t="shared" si="436"/>
        <v>247.38252944344993</v>
      </c>
      <c r="C1497" t="str">
        <f t="shared" si="420"/>
        <v>1.04426573798-111.099359544408i</v>
      </c>
      <c r="D1497" t="str">
        <f t="shared" si="421"/>
        <v>3.47812459789538-64.3367456158531i</v>
      </c>
      <c r="E1497" t="str">
        <f t="shared" si="422"/>
        <v>162.46773642482+0.184822820333913i</v>
      </c>
      <c r="F1497" t="str">
        <f t="shared" si="423"/>
        <v>2.42492488742968-603.7499543534i</v>
      </c>
      <c r="G1497" t="str">
        <f t="shared" si="424"/>
        <v>0.99999998453757-0.000124348020017437i</v>
      </c>
      <c r="H1497" t="str">
        <f t="shared" si="425"/>
        <v>1130.65204654579+35.8479232660174i</v>
      </c>
      <c r="I1497" t="str">
        <f t="shared" si="426"/>
        <v>68.7908988356468-1925.48560771061i</v>
      </c>
      <c r="K1497" t="str">
        <f t="shared" si="427"/>
        <v>0.0106026865315161-0.00048538143053003i</v>
      </c>
      <c r="L1497" t="str">
        <f t="shared" si="428"/>
        <v>0.0000444444444444444-0.232090775629041i</v>
      </c>
      <c r="M1497" t="e">
        <f t="shared" si="429"/>
        <v>#DIV/0!</v>
      </c>
      <c r="N1497">
        <f t="shared" si="430"/>
        <v>90.538529274993138</v>
      </c>
      <c r="O1497">
        <f t="shared" si="431"/>
        <v>40.914614782832992</v>
      </c>
      <c r="P1497" s="3">
        <f t="shared" si="432"/>
        <v>40.914614782832992</v>
      </c>
      <c r="Q1497" s="3">
        <f t="shared" si="433"/>
        <v>-89.461470725006862</v>
      </c>
      <c r="R1497">
        <f t="shared" si="434"/>
        <v>90.538529274993138</v>
      </c>
      <c r="S1497">
        <f t="shared" si="435"/>
        <v>0.24738252944344993</v>
      </c>
      <c r="T1497">
        <f t="shared" si="418"/>
        <v>40.914614782832992</v>
      </c>
    </row>
    <row r="1498" spans="1:20" x14ac:dyDescent="0.25">
      <c r="A1498">
        <f t="shared" si="419"/>
        <v>1560.2568052941635</v>
      </c>
      <c r="B1498">
        <f t="shared" si="436"/>
        <v>248.32258305533503</v>
      </c>
      <c r="C1498" t="str">
        <f t="shared" si="420"/>
        <v>1.0442519282281-110.679089124803i</v>
      </c>
      <c r="D1498" t="str">
        <f t="shared" si="421"/>
        <v>3.4781245948336-64.0932004590322i</v>
      </c>
      <c r="E1498" t="str">
        <f t="shared" si="422"/>
        <v>162.467722782188+0.185526538078005i</v>
      </c>
      <c r="F1498" t="str">
        <f t="shared" si="423"/>
        <v>2.42492488714419-601.464391959973i</v>
      </c>
      <c r="G1498" t="str">
        <f t="shared" si="424"/>
        <v>0.999999984419832-0.000124820542478808i</v>
      </c>
      <c r="H1498" t="str">
        <f t="shared" si="425"/>
        <v>1130.66149734392+35.9841872520711i</v>
      </c>
      <c r="I1498" t="str">
        <f t="shared" si="426"/>
        <v>68.7910347742293-1918.21064365439i</v>
      </c>
      <c r="K1498" t="str">
        <f t="shared" si="427"/>
        <v>0.0106025169879793-0.000487218056263027i</v>
      </c>
      <c r="L1498" t="str">
        <f t="shared" si="428"/>
        <v>0.0000444444444444444-0.231212169385377i</v>
      </c>
      <c r="M1498" t="e">
        <f t="shared" si="429"/>
        <v>#DIV/0!</v>
      </c>
      <c r="N1498">
        <f t="shared" si="430"/>
        <v>90.540566907852337</v>
      </c>
      <c r="O1498">
        <f t="shared" si="431"/>
        <v>40.881698110344296</v>
      </c>
      <c r="P1498" s="3">
        <f t="shared" si="432"/>
        <v>40.881698110344296</v>
      </c>
      <c r="Q1498" s="3">
        <f t="shared" si="433"/>
        <v>-89.459433092147663</v>
      </c>
      <c r="R1498">
        <f t="shared" si="434"/>
        <v>90.540566907852337</v>
      </c>
      <c r="S1498">
        <f t="shared" si="435"/>
        <v>0.24832258305533503</v>
      </c>
      <c r="T1498">
        <f t="shared" si="418"/>
        <v>40.881698110344296</v>
      </c>
    </row>
    <row r="1499" spans="1:20" x14ac:dyDescent="0.25">
      <c r="A1499">
        <f t="shared" si="419"/>
        <v>1566.1857811542816</v>
      </c>
      <c r="B1499">
        <f t="shared" si="436"/>
        <v>249.26620887094532</v>
      </c>
      <c r="C1499" t="str">
        <f t="shared" si="420"/>
        <v>1.04423801378072-110.260410851281i</v>
      </c>
      <c r="D1499" t="str">
        <f t="shared" si="421"/>
        <v>3.47812459174848-63.8505773044172i</v>
      </c>
      <c r="E1499" t="str">
        <f t="shared" si="422"/>
        <v>162.467709036703+0.186232945819314i</v>
      </c>
      <c r="F1499" t="str">
        <f t="shared" si="423"/>
        <v>2.42492488685651-599.187481833746i</v>
      </c>
      <c r="G1499" t="str">
        <f t="shared" si="424"/>
        <v>0.999999984301198-0.000125294860525364i</v>
      </c>
      <c r="H1499" t="str">
        <f t="shared" si="425"/>
        <v>1130.67102020776+36.1209695194312i</v>
      </c>
      <c r="I1499" t="str">
        <f t="shared" si="426"/>
        <v>68.7911717468183-1910.96327387243i</v>
      </c>
      <c r="K1499" t="str">
        <f t="shared" si="427"/>
        <v>0.0106023461589706-0.000489061571899346i</v>
      </c>
      <c r="L1499" t="str">
        <f t="shared" si="428"/>
        <v>0.0000444444444444444-0.230336889206392i</v>
      </c>
      <c r="M1499" t="e">
        <f t="shared" si="429"/>
        <v>#DIV/0!</v>
      </c>
      <c r="N1499">
        <f t="shared" si="430"/>
        <v>90.542612183609094</v>
      </c>
      <c r="O1499">
        <f t="shared" si="431"/>
        <v>40.848781643592595</v>
      </c>
      <c r="P1499" s="3">
        <f t="shared" si="432"/>
        <v>40.848781643592595</v>
      </c>
      <c r="Q1499" s="3">
        <f t="shared" si="433"/>
        <v>-89.457387816390906</v>
      </c>
      <c r="R1499">
        <f t="shared" si="434"/>
        <v>90.542612183609094</v>
      </c>
      <c r="S1499">
        <f t="shared" si="435"/>
        <v>0.24926620887094533</v>
      </c>
      <c r="T1499">
        <f t="shared" si="418"/>
        <v>40.848781643592595</v>
      </c>
    </row>
    <row r="1500" spans="1:20" x14ac:dyDescent="0.25">
      <c r="A1500">
        <f t="shared" si="419"/>
        <v>1572.1372871226677</v>
      </c>
      <c r="B1500">
        <f t="shared" si="436"/>
        <v>250.21342046465492</v>
      </c>
      <c r="C1500" t="str">
        <f t="shared" si="420"/>
        <v>1.04422399384772-109.843318700903i</v>
      </c>
      <c r="D1500" t="str">
        <f t="shared" si="421"/>
        <v>3.47812458863987-63.6088726617928i</v>
      </c>
      <c r="E1500" t="str">
        <f t="shared" si="422"/>
        <v>162.467695187598+0.186942053960412i</v>
      </c>
      <c r="F1500" t="str">
        <f t="shared" si="423"/>
        <v>2.42492488656664-596.919191220606i</v>
      </c>
      <c r="G1500" t="str">
        <f t="shared" si="424"/>
        <v>0.99999998418166-0.000125770980980325i</v>
      </c>
      <c r="H1500" t="str">
        <f t="shared" si="425"/>
        <v>1130.68061568765+36.2582720430169i</v>
      </c>
      <c r="I1500" t="str">
        <f t="shared" si="426"/>
        <v>68.7913097612692-1903.74339411086i</v>
      </c>
      <c r="K1500" t="str">
        <f t="shared" si="427"/>
        <v>0.0106021740347858-0.000490912002603882i</v>
      </c>
      <c r="L1500" t="str">
        <f t="shared" si="428"/>
        <v>0.0000444444444444444-0.229464922500889i</v>
      </c>
      <c r="M1500" t="e">
        <f t="shared" si="429"/>
        <v>#DIV/0!</v>
      </c>
      <c r="N1500">
        <f t="shared" si="430"/>
        <v>90.544665130167516</v>
      </c>
      <c r="O1500">
        <f t="shared" si="431"/>
        <v>40.81586538412877</v>
      </c>
      <c r="P1500" s="3">
        <f t="shared" si="432"/>
        <v>40.81586538412877</v>
      </c>
      <c r="Q1500" s="3">
        <f t="shared" si="433"/>
        <v>-89.455334869832484</v>
      </c>
      <c r="R1500">
        <f t="shared" si="434"/>
        <v>90.544665130167516</v>
      </c>
      <c r="S1500">
        <f t="shared" si="435"/>
        <v>0.25021342046465489</v>
      </c>
      <c r="T1500">
        <f t="shared" si="418"/>
        <v>40.81586538412877</v>
      </c>
    </row>
    <row r="1501" spans="1:20" x14ac:dyDescent="0.25">
      <c r="A1501">
        <f t="shared" si="419"/>
        <v>1578.111408813734</v>
      </c>
      <c r="B1501">
        <f t="shared" si="436"/>
        <v>251.16423146242062</v>
      </c>
      <c r="C1501" t="str">
        <f t="shared" si="420"/>
        <v>1.04420986763292-109.427806673549i</v>
      </c>
      <c r="D1501" t="str">
        <f t="shared" si="421"/>
        <v>3.47812458550761-63.368083054157i</v>
      </c>
      <c r="E1501" t="str">
        <f t="shared" si="422"/>
        <v>162.467681234101+0.187653872945591i</v>
      </c>
      <c r="F1501" t="str">
        <f t="shared" si="423"/>
        <v>2.42492488627457-594.659487490436i</v>
      </c>
      <c r="G1501" t="str">
        <f t="shared" si="424"/>
        <v>0.999999984061212-0.000126248910692844i</v>
      </c>
      <c r="H1501" t="str">
        <f t="shared" si="425"/>
        <v>1130.6902843381+36.396096805316i</v>
      </c>
      <c r="I1501" t="str">
        <f t="shared" si="426"/>
        <v>68.7914488254999-1896.55090051125i</v>
      </c>
      <c r="K1501" t="str">
        <f t="shared" si="427"/>
        <v>0.010602000605648-0.000492769373625626i</v>
      </c>
      <c r="L1501" t="str">
        <f t="shared" si="428"/>
        <v>0.0000444444444444444-0.228596256725333i</v>
      </c>
      <c r="M1501" t="e">
        <f t="shared" si="429"/>
        <v>#DIV/0!</v>
      </c>
      <c r="N1501">
        <f t="shared" si="430"/>
        <v>90.546725775524777</v>
      </c>
      <c r="O1501">
        <f t="shared" si="431"/>
        <v>40.78294933351556</v>
      </c>
      <c r="P1501" s="3">
        <f t="shared" si="432"/>
        <v>40.78294933351556</v>
      </c>
      <c r="Q1501" s="3">
        <f t="shared" si="433"/>
        <v>-89.453274224475223</v>
      </c>
      <c r="R1501">
        <f t="shared" si="434"/>
        <v>90.546725775524777</v>
      </c>
      <c r="S1501">
        <f t="shared" si="435"/>
        <v>0.25116423146242062</v>
      </c>
      <c r="T1501">
        <f t="shared" si="418"/>
        <v>40.78294933351556</v>
      </c>
    </row>
    <row r="1502" spans="1:20" x14ac:dyDescent="0.25">
      <c r="A1502">
        <f t="shared" si="419"/>
        <v>1584.1082321672263</v>
      </c>
      <c r="B1502">
        <f t="shared" si="436"/>
        <v>252.11865554197783</v>
      </c>
      <c r="C1502" t="str">
        <f t="shared" si="420"/>
        <v>1.04419563433418-109.013868791821i</v>
      </c>
      <c r="D1502" t="str">
        <f t="shared" si="421"/>
        <v>3.47812458235146-63.1282050176696i</v>
      </c>
      <c r="E1502" t="str">
        <f t="shared" si="422"/>
        <v>162.467667175433+0.188368413260843i</v>
      </c>
      <c r="F1502" t="str">
        <f t="shared" si="423"/>
        <v>2.42492488598025-592.40833813663i</v>
      </c>
      <c r="G1502" t="str">
        <f t="shared" si="424"/>
        <v>0.999999983939847-0.000126728656538096i</v>
      </c>
      <c r="H1502" t="str">
        <f t="shared" si="425"/>
        <v>1130.70002671792+36.5344457964118i</v>
      </c>
      <c r="I1502" t="str">
        <f t="shared" si="426"/>
        <v>68.791588947486-1889.38568960918i</v>
      </c>
      <c r="K1502" t="str">
        <f t="shared" si="427"/>
        <v>0.0106018258617072-0.000494633710297841i</v>
      </c>
      <c r="L1502" t="str">
        <f t="shared" si="428"/>
        <v>0.0000444444444444444-0.227730879383675i</v>
      </c>
      <c r="M1502" t="e">
        <f t="shared" si="429"/>
        <v>#DIV/0!</v>
      </c>
      <c r="N1502">
        <f t="shared" si="430"/>
        <v>90.548794147771375</v>
      </c>
      <c r="O1502">
        <f t="shared" si="431"/>
        <v>40.750033493326768</v>
      </c>
      <c r="P1502" s="3">
        <f t="shared" si="432"/>
        <v>40.750033493326768</v>
      </c>
      <c r="Q1502" s="3">
        <f t="shared" si="433"/>
        <v>-89.451205852228625</v>
      </c>
      <c r="R1502">
        <f t="shared" si="434"/>
        <v>90.548794147771375</v>
      </c>
      <c r="S1502">
        <f t="shared" si="435"/>
        <v>0.25211865554197782</v>
      </c>
      <c r="T1502">
        <f t="shared" si="418"/>
        <v>40.750033493326768</v>
      </c>
    </row>
    <row r="1503" spans="1:20" x14ac:dyDescent="0.25">
      <c r="A1503">
        <f t="shared" si="419"/>
        <v>1590.1278434494618</v>
      </c>
      <c r="B1503">
        <f t="shared" si="436"/>
        <v>253.07670643303734</v>
      </c>
      <c r="C1503" t="str">
        <f t="shared" si="420"/>
        <v>1.04418129314351-108.601499100973i</v>
      </c>
      <c r="D1503" t="str">
        <f t="shared" si="421"/>
        <v>3.47812457917132-62.8892351016056i</v>
      </c>
      <c r="E1503" t="str">
        <f t="shared" si="422"/>
        <v>162.467653010809+0.18908568543413i</v>
      </c>
      <c r="F1503" t="str">
        <f t="shared" si="423"/>
        <v>2.42492488568372-590.165710775659i</v>
      </c>
      <c r="G1503" t="str">
        <f t="shared" si="424"/>
        <v>0.999999983817558-0.000127210225417385i</v>
      </c>
      <c r="H1503" t="str">
        <f t="shared" si="425"/>
        <v>1130.70984339014+36.6733210140128i</v>
      </c>
      <c r="I1503" t="str">
        <f t="shared" si="426"/>
        <v>68.7917301352647-1882.24765833267i</v>
      </c>
      <c r="K1503" t="str">
        <f t="shared" si="427"/>
        <v>0.0106016497930398-0.000496505038038251i</v>
      </c>
      <c r="L1503" t="str">
        <f t="shared" si="428"/>
        <v>0.0000444444444444444-0.226868778027171i</v>
      </c>
      <c r="M1503" t="e">
        <f t="shared" si="429"/>
        <v>#DIV/0!</v>
      </c>
      <c r="N1503">
        <f t="shared" si="430"/>
        <v>90.550870275091427</v>
      </c>
      <c r="O1503">
        <f t="shared" si="431"/>
        <v>40.717117865148637</v>
      </c>
      <c r="P1503" s="3">
        <f t="shared" si="432"/>
        <v>40.717117865148637</v>
      </c>
      <c r="Q1503" s="3">
        <f t="shared" si="433"/>
        <v>-89.449129724908573</v>
      </c>
      <c r="R1503">
        <f t="shared" si="434"/>
        <v>90.550870275091427</v>
      </c>
      <c r="S1503">
        <f t="shared" si="435"/>
        <v>0.25307670643303737</v>
      </c>
      <c r="T1503">
        <f t="shared" si="418"/>
        <v>40.717117865148637</v>
      </c>
    </row>
    <row r="1504" spans="1:20" x14ac:dyDescent="0.25">
      <c r="A1504">
        <f t="shared" si="419"/>
        <v>1596.1703292545697</v>
      </c>
      <c r="B1504">
        <f t="shared" si="436"/>
        <v>254.03839791748288</v>
      </c>
      <c r="C1504" t="str">
        <f t="shared" si="420"/>
        <v>1.04416684324679-108.190691668809i</v>
      </c>
      <c r="D1504" t="str">
        <f t="shared" si="421"/>
        <v>3.47812457596693-62.6511698683016i</v>
      </c>
      <c r="E1504" t="str">
        <f t="shared" si="422"/>
        <v>162.467638739438+0.189805700035546i</v>
      </c>
      <c r="F1504" t="str">
        <f t="shared" si="423"/>
        <v>2.42492488538492-587.931573146567i</v>
      </c>
      <c r="G1504" t="str">
        <f t="shared" si="424"/>
        <v>0.999999983694338-0.000127693624258237i</v>
      </c>
      <c r="H1504" t="str">
        <f t="shared" si="425"/>
        <v>1130.71973492214+36.8127244634825i</v>
      </c>
      <c r="I1504" t="str">
        <f t="shared" si="426"/>
        <v>68.7918723969312-1875.13670400079i</v>
      </c>
      <c r="K1504" t="str">
        <f t="shared" si="427"/>
        <v>0.0106014723896479-0.000498383382349226i</v>
      </c>
      <c r="L1504" t="str">
        <f t="shared" si="428"/>
        <v>0.0000444444444444444-0.226009940254205i</v>
      </c>
      <c r="M1504" t="e">
        <f t="shared" si="429"/>
        <v>#DIV/0!</v>
      </c>
      <c r="N1504">
        <f t="shared" si="430"/>
        <v>90.552954185762786</v>
      </c>
      <c r="O1504">
        <f t="shared" si="431"/>
        <v>40.684202450578624</v>
      </c>
      <c r="P1504" s="3">
        <f t="shared" si="432"/>
        <v>40.684202450578624</v>
      </c>
      <c r="Q1504" s="3">
        <f t="shared" si="433"/>
        <v>-89.447045814237214</v>
      </c>
      <c r="R1504">
        <f t="shared" si="434"/>
        <v>90.552954185762786</v>
      </c>
      <c r="S1504">
        <f t="shared" si="435"/>
        <v>0.25403839791748289</v>
      </c>
      <c r="T1504">
        <f t="shared" si="418"/>
        <v>40.684202450578624</v>
      </c>
    </row>
    <row r="1505" spans="1:20" x14ac:dyDescent="0.25">
      <c r="A1505">
        <f t="shared" si="419"/>
        <v>1602.235776505737</v>
      </c>
      <c r="B1505">
        <f t="shared" si="436"/>
        <v>255.00374382956932</v>
      </c>
      <c r="C1505" t="str">
        <f t="shared" si="420"/>
        <v>1.04415228382379-107.781440585609i</v>
      </c>
      <c r="D1505" t="str">
        <f t="shared" si="421"/>
        <v>3.47812457273815-62.4140058931097i</v>
      </c>
      <c r="E1505" t="str">
        <f t="shared" si="422"/>
        <v>162.467624360526+0.190528467677505i</v>
      </c>
      <c r="F1505" t="str">
        <f t="shared" si="423"/>
        <v>2.42492488508384-585.705893110538i</v>
      </c>
      <c r="G1505" t="str">
        <f t="shared" si="424"/>
        <v>0.99999998357018-0.000128178860014503i</v>
      </c>
      <c r="H1505" t="str">
        <f t="shared" si="425"/>
        <v>1130.72970188565+36.9526581578718i</v>
      </c>
      <c r="I1505" t="str">
        <f t="shared" si="426"/>
        <v>68.7920157406475-1868.05272432216i</v>
      </c>
      <c r="K1505" t="str">
        <f t="shared" si="427"/>
        <v>0.0106012936414587-0.000500268768817979i</v>
      </c>
      <c r="L1505" t="str">
        <f t="shared" si="428"/>
        <v>0.0000444444444444444-0.225154353710107i</v>
      </c>
      <c r="M1505" t="e">
        <f t="shared" si="429"/>
        <v>#DIV/0!</v>
      </c>
      <c r="N1505">
        <f t="shared" si="430"/>
        <v>90.555045908157226</v>
      </c>
      <c r="O1505">
        <f t="shared" si="431"/>
        <v>40.651287251226393</v>
      </c>
      <c r="P1505" s="3">
        <f t="shared" si="432"/>
        <v>40.651287251226393</v>
      </c>
      <c r="Q1505" s="3">
        <f t="shared" si="433"/>
        <v>-89.444954091842774</v>
      </c>
      <c r="R1505">
        <f t="shared" si="434"/>
        <v>90.555045908157226</v>
      </c>
      <c r="S1505">
        <f t="shared" si="435"/>
        <v>0.25500374382956931</v>
      </c>
      <c r="T1505">
        <f t="shared" si="418"/>
        <v>40.651287251226393</v>
      </c>
    </row>
    <row r="1506" spans="1:20" x14ac:dyDescent="0.25">
      <c r="A1506">
        <f t="shared" si="419"/>
        <v>1608.3242724564589</v>
      </c>
      <c r="B1506">
        <f t="shared" si="436"/>
        <v>255.97275805612168</v>
      </c>
      <c r="C1506" t="str">
        <f t="shared" si="420"/>
        <v>1.04413761404813-107.373739964039i</v>
      </c>
      <c r="D1506" t="str">
        <f t="shared" si="421"/>
        <v>3.4781245694848-62.1777397643465i</v>
      </c>
      <c r="E1506" t="str">
        <f t="shared" si="422"/>
        <v>162.467609873269+0.191253999014843i</v>
      </c>
      <c r="F1506" t="str">
        <f t="shared" si="423"/>
        <v>2.42492488478048-583.488638650419i</v>
      </c>
      <c r="G1506" t="str">
        <f t="shared" si="424"/>
        <v>0.999999983445076-0.000128665939666462i</v>
      </c>
      <c r="H1506" t="str">
        <f t="shared" si="425"/>
        <v>1130.73974485676+37.0931241179452i</v>
      </c>
      <c r="I1506" t="str">
        <f t="shared" si="426"/>
        <v>68.7921601746343-1860.99561739344i</v>
      </c>
      <c r="K1506" t="str">
        <f t="shared" si="427"/>
        <v>0.0106011135383242-0.000502161223116744i</v>
      </c>
      <c r="L1506" t="str">
        <f t="shared" si="428"/>
        <v>0.0000444444444444444-0.224302006086977i</v>
      </c>
      <c r="M1506" t="e">
        <f t="shared" si="429"/>
        <v>#DIV/0!</v>
      </c>
      <c r="N1506">
        <f t="shared" si="430"/>
        <v>90.557145470740636</v>
      </c>
      <c r="O1506">
        <f t="shared" si="431"/>
        <v>40.6183722687135</v>
      </c>
      <c r="P1506" s="3">
        <f t="shared" si="432"/>
        <v>40.6183722687135</v>
      </c>
      <c r="Q1506" s="3">
        <f t="shared" si="433"/>
        <v>-89.442854529259364</v>
      </c>
      <c r="R1506">
        <f t="shared" si="434"/>
        <v>90.557145470740636</v>
      </c>
      <c r="S1506">
        <f t="shared" si="435"/>
        <v>0.25597275805612169</v>
      </c>
      <c r="T1506">
        <f t="shared" si="418"/>
        <v>40.6183722687135</v>
      </c>
    </row>
    <row r="1507" spans="1:20" x14ac:dyDescent="0.25">
      <c r="A1507">
        <f t="shared" si="419"/>
        <v>1614.4359046917932</v>
      </c>
      <c r="B1507">
        <f t="shared" si="436"/>
        <v>256.94545453673493</v>
      </c>
      <c r="C1507" t="str">
        <f t="shared" si="420"/>
        <v>1.04412283308732-106.967583939069i</v>
      </c>
      <c r="D1507" t="str">
        <f t="shared" si="421"/>
        <v>3.47812456620668-61.9423680832446i</v>
      </c>
      <c r="E1507" t="str">
        <f t="shared" si="422"/>
        <v>162.467595276861+0.19198230474516i</v>
      </c>
      <c r="F1507" t="str">
        <f t="shared" si="423"/>
        <v>2.4249248844748-581.279777870259i</v>
      </c>
      <c r="G1507" t="str">
        <f t="shared" si="424"/>
        <v>0.999999983319019-0.000129154870220913i</v>
      </c>
      <c r="H1507" t="str">
        <f t="shared" si="425"/>
        <v>1130.74986441599+37.2341243722123i</v>
      </c>
      <c r="I1507" t="str">
        <f t="shared" si="426"/>
        <v>68.792305707174-1853.96528169789i</v>
      </c>
      <c r="K1507" t="str">
        <f t="shared" si="427"/>
        <v>0.0106009320700206-0.000504060771002966i</v>
      </c>
      <c r="L1507" t="str">
        <f t="shared" si="428"/>
        <v>0.0000444444444444444-0.223452885123507i</v>
      </c>
      <c r="M1507" t="e">
        <f t="shared" si="429"/>
        <v>#DIV/0!</v>
      </c>
      <c r="N1507">
        <f t="shared" si="430"/>
        <v>90.559252902073396</v>
      </c>
      <c r="O1507">
        <f t="shared" si="431"/>
        <v>40.585457504673712</v>
      </c>
      <c r="P1507" s="3">
        <f t="shared" si="432"/>
        <v>40.585457504673712</v>
      </c>
      <c r="Q1507" s="3">
        <f t="shared" si="433"/>
        <v>-89.440747097926604</v>
      </c>
      <c r="R1507">
        <f t="shared" si="434"/>
        <v>90.559252902073396</v>
      </c>
      <c r="S1507">
        <f t="shared" si="435"/>
        <v>0.25694545453673495</v>
      </c>
      <c r="T1507">
        <f t="shared" si="418"/>
        <v>40.585457504673712</v>
      </c>
    </row>
    <row r="1508" spans="1:20" x14ac:dyDescent="0.25">
      <c r="A1508">
        <f t="shared" si="419"/>
        <v>1620.5707611296223</v>
      </c>
      <c r="B1508">
        <f t="shared" si="436"/>
        <v>257.92184726397454</v>
      </c>
      <c r="C1508" t="str">
        <f t="shared" si="420"/>
        <v>1.04410794010264-106.562966667888i</v>
      </c>
      <c r="D1508" t="str">
        <f t="shared" si="421"/>
        <v>3.47812456290358-61.7078874639029i</v>
      </c>
      <c r="E1508" t="str">
        <f t="shared" si="422"/>
        <v>162.467580570489+0.192713395608886i</v>
      </c>
      <c r="F1508" t="str">
        <f t="shared" si="423"/>
        <v>2.42492488416679-579.079278994851i</v>
      </c>
      <c r="G1508" t="str">
        <f t="shared" si="424"/>
        <v>0.999999983192003-0.000129645658711286i</v>
      </c>
      <c r="H1508" t="str">
        <f t="shared" si="425"/>
        <v>1130.76006114828+37.3756609569581i</v>
      </c>
      <c r="I1508" t="str">
        <f t="shared" si="426"/>
        <v>68.7924523466117-1846.96161610388i</v>
      </c>
      <c r="K1508" t="str">
        <f t="shared" si="427"/>
        <v>0.0106007492262476-0.000505967438319478i</v>
      </c>
      <c r="L1508" t="str">
        <f t="shared" si="428"/>
        <v>0.0000444444444444444-0.222606978604809i</v>
      </c>
      <c r="M1508" t="e">
        <f t="shared" si="429"/>
        <v>#DIV/0!</v>
      </c>
      <c r="N1508">
        <f t="shared" si="430"/>
        <v>90.561368230810402</v>
      </c>
      <c r="O1508">
        <f t="shared" si="431"/>
        <v>40.552542960753051</v>
      </c>
      <c r="P1508" s="3">
        <f t="shared" si="432"/>
        <v>40.552542960753051</v>
      </c>
      <c r="Q1508" s="3">
        <f t="shared" si="433"/>
        <v>-89.438631769189598</v>
      </c>
      <c r="R1508">
        <f t="shared" si="434"/>
        <v>90.561368230810402</v>
      </c>
      <c r="S1508">
        <f t="shared" si="435"/>
        <v>0.25792184726397455</v>
      </c>
      <c r="T1508">
        <f t="shared" si="418"/>
        <v>40.552542960753051</v>
      </c>
    </row>
    <row r="1509" spans="1:20" x14ac:dyDescent="0.25">
      <c r="A1509">
        <f t="shared" si="419"/>
        <v>1626.7289300219149</v>
      </c>
      <c r="B1509">
        <f t="shared" si="436"/>
        <v>258.90195028357766</v>
      </c>
      <c r="C1509" t="str">
        <f t="shared" si="420"/>
        <v>1.04409293424907-106.159882329815i</v>
      </c>
      <c r="D1509" t="str">
        <f t="shared" si="421"/>
        <v>3.47812455957534-61.4742945332392i</v>
      </c>
      <c r="E1509" t="str">
        <f t="shared" si="422"/>
        <v>162.467565753333+0.193447282389454i</v>
      </c>
      <c r="F1509" t="str">
        <f t="shared" si="423"/>
        <v>2.42492488385645-576.887110369284i</v>
      </c>
      <c r="G1509" t="str">
        <f t="shared" si="424"/>
        <v>0.999999983064019-0.000130138312197733i</v>
      </c>
      <c r="H1509" t="str">
        <f t="shared" si="425"/>
        <v>1130.77033564307+37.5177359162738i</v>
      </c>
      <c r="I1509" t="str">
        <f t="shared" si="426"/>
        <v>68.7926001013573-1839.98451986349i</v>
      </c>
      <c r="K1509" t="str">
        <f t="shared" si="427"/>
        <v>0.0106005649966279-0.000507881250994695i</v>
      </c>
      <c r="L1509" t="str">
        <f t="shared" si="428"/>
        <v>0.0000444444444444444-0.221764274362232i</v>
      </c>
      <c r="M1509" t="e">
        <f t="shared" si="429"/>
        <v>#DIV/0!</v>
      </c>
      <c r="N1509">
        <f t="shared" si="430"/>
        <v>90.563491485701292</v>
      </c>
      <c r="O1509">
        <f t="shared" si="431"/>
        <v>40.519628638609447</v>
      </c>
      <c r="P1509" s="3">
        <f t="shared" si="432"/>
        <v>40.519628638609447</v>
      </c>
      <c r="Q1509" s="3">
        <f t="shared" si="433"/>
        <v>-89.436508514298708</v>
      </c>
      <c r="R1509">
        <f t="shared" si="434"/>
        <v>90.563491485701292</v>
      </c>
      <c r="S1509">
        <f t="shared" si="435"/>
        <v>0.25890195028357765</v>
      </c>
      <c r="T1509">
        <f t="shared" si="418"/>
        <v>40.519628638609447</v>
      </c>
    </row>
    <row r="1510" spans="1:20" x14ac:dyDescent="0.25">
      <c r="A1510">
        <f t="shared" si="419"/>
        <v>1632.9104999559981</v>
      </c>
      <c r="B1510">
        <f t="shared" si="436"/>
        <v>259.88577769465525</v>
      </c>
      <c r="C1510" t="str">
        <f t="shared" si="420"/>
        <v>1.04407781467528-105.758325126222i</v>
      </c>
      <c r="D1510" t="str">
        <f t="shared" si="421"/>
        <v>3.47812455622174-61.2415859309405i</v>
      </c>
      <c r="E1510" t="str">
        <f t="shared" si="422"/>
        <v>162.467550824567+0.194183975913699i</v>
      </c>
      <c r="F1510" t="str">
        <f t="shared" si="423"/>
        <v>2.42492488354373-574.703240458471i</v>
      </c>
      <c r="G1510" t="str">
        <f t="shared" si="424"/>
        <v>0.999999982935062-0.000130632837767239i</v>
      </c>
      <c r="H1510" t="str">
        <f t="shared" si="425"/>
        <v>1130.78068849434+37.6603513020872i</v>
      </c>
      <c r="I1510" t="str">
        <f t="shared" si="426"/>
        <v>68.7927489798843-1833.03389261106i</v>
      </c>
      <c r="K1510" t="str">
        <f t="shared" si="427"/>
        <v>0.0106003793707065-0.000509802235042784i</v>
      </c>
      <c r="L1510" t="str">
        <f t="shared" si="428"/>
        <v>0.0000444444444444444-0.220924760273194i</v>
      </c>
      <c r="M1510" t="e">
        <f t="shared" si="429"/>
        <v>#DIV/0!</v>
      </c>
      <c r="N1510">
        <f t="shared" si="430"/>
        <v>90.56562269559069</v>
      </c>
      <c r="O1510">
        <f t="shared" si="431"/>
        <v>40.486714539913422</v>
      </c>
      <c r="P1510" s="3">
        <f t="shared" si="432"/>
        <v>40.486714539913422</v>
      </c>
      <c r="Q1510" s="3">
        <f t="shared" si="433"/>
        <v>-89.43437730440931</v>
      </c>
      <c r="R1510">
        <f t="shared" si="434"/>
        <v>90.56562269559069</v>
      </c>
      <c r="S1510">
        <f t="shared" si="435"/>
        <v>0.25988577769465526</v>
      </c>
      <c r="T1510">
        <f t="shared" si="418"/>
        <v>40.486714539913422</v>
      </c>
    </row>
    <row r="1511" spans="1:20" x14ac:dyDescent="0.25">
      <c r="A1511">
        <f t="shared" si="419"/>
        <v>1639.115559855831</v>
      </c>
      <c r="B1511">
        <f t="shared" si="436"/>
        <v>260.87334364989493</v>
      </c>
      <c r="C1511" t="str">
        <f t="shared" si="420"/>
        <v>1.04406258052369-105.358289280449i</v>
      </c>
      <c r="D1511" t="str">
        <f t="shared" si="421"/>
        <v>3.47812455284263-61.009758309416i</v>
      </c>
      <c r="E1511" t="str">
        <f t="shared" si="422"/>
        <v>162.46753578336+0.194923487051786i</v>
      </c>
      <c r="F1511" t="str">
        <f t="shared" si="423"/>
        <v>2.42492488322863-572.527637846717i</v>
      </c>
      <c r="G1511" t="str">
        <f t="shared" si="424"/>
        <v>0.999999982805121-0.000131129242533715i</v>
      </c>
      <c r="H1511" t="str">
        <f t="shared" si="425"/>
        <v>1130.79112030058+37.8035091741913i</v>
      </c>
      <c r="I1511" t="str">
        <f t="shared" si="426"/>
        <v>68.7928989907292-1826.1096343617i</v>
      </c>
      <c r="K1511" t="str">
        <f t="shared" si="427"/>
        <v>0.0106001923379506-0.000511730416563862i</v>
      </c>
      <c r="L1511" t="str">
        <f t="shared" si="428"/>
        <v>0.0000444444444444444-0.220088424261003i</v>
      </c>
      <c r="M1511" t="e">
        <f t="shared" si="429"/>
        <v>#DIV/0!</v>
      </c>
      <c r="N1511">
        <f t="shared" si="430"/>
        <v>90.567761889418463</v>
      </c>
      <c r="O1511">
        <f t="shared" si="431"/>
        <v>40.453800666347988</v>
      </c>
      <c r="P1511" s="3">
        <f t="shared" si="432"/>
        <v>40.453800666347988</v>
      </c>
      <c r="Q1511" s="3">
        <f t="shared" si="433"/>
        <v>-89.432238110581537</v>
      </c>
      <c r="R1511">
        <f t="shared" si="434"/>
        <v>90.567761889418463</v>
      </c>
      <c r="S1511">
        <f t="shared" si="435"/>
        <v>0.26087334364989495</v>
      </c>
      <c r="T1511">
        <f t="shared" si="418"/>
        <v>40.453800666347988</v>
      </c>
    </row>
    <row r="1512" spans="1:20" x14ac:dyDescent="0.25">
      <c r="A1512">
        <f t="shared" si="419"/>
        <v>1645.3441989832831</v>
      </c>
      <c r="B1512">
        <f t="shared" si="436"/>
        <v>261.86466235576455</v>
      </c>
      <c r="C1512" t="str">
        <f t="shared" si="420"/>
        <v>1.04404723093005-104.959769037719i</v>
      </c>
      <c r="D1512" t="str">
        <f t="shared" si="421"/>
        <v>3.47812454943778-60.7788083337473i</v>
      </c>
      <c r="E1512" t="str">
        <f t="shared" si="422"/>
        <v>162.467520628877+0.195665826717405i</v>
      </c>
      <c r="F1512" t="str">
        <f t="shared" si="423"/>
        <v>2.42492488291115-570.360271237245i</v>
      </c>
      <c r="G1512" t="str">
        <f t="shared" si="424"/>
        <v>0.999999982674192-0.00013162753363811i</v>
      </c>
      <c r="H1512" t="str">
        <f t="shared" si="425"/>
        <v>1130.80163166488+37.9472116002784i</v>
      </c>
      <c r="I1512" t="str">
        <f t="shared" si="426"/>
        <v>68.7930501424953-1819.21164550983i</v>
      </c>
      <c r="K1512" t="str">
        <f t="shared" si="427"/>
        <v>0.0106000038877484-0.000513665821744165i</v>
      </c>
      <c r="L1512" t="str">
        <f t="shared" si="428"/>
        <v>0.0000444444444444444-0.219255254294683i</v>
      </c>
      <c r="M1512" t="e">
        <f t="shared" si="429"/>
        <v>#DIV/0!</v>
      </c>
      <c r="N1512">
        <f t="shared" si="430"/>
        <v>90.569909096219703</v>
      </c>
      <c r="O1512">
        <f t="shared" si="431"/>
        <v>40.420887019608671</v>
      </c>
      <c r="P1512" s="3">
        <f t="shared" si="432"/>
        <v>40.420887019608671</v>
      </c>
      <c r="Q1512" s="3">
        <f t="shared" si="433"/>
        <v>-89.430090903780297</v>
      </c>
      <c r="R1512">
        <f t="shared" si="434"/>
        <v>90.569909096219703</v>
      </c>
      <c r="S1512">
        <f t="shared" si="435"/>
        <v>0.26186466235576455</v>
      </c>
      <c r="T1512">
        <f t="shared" si="418"/>
        <v>40.420887019608671</v>
      </c>
    </row>
    <row r="1513" spans="1:20" x14ac:dyDescent="0.25">
      <c r="A1513">
        <f t="shared" si="419"/>
        <v>1651.5965069394197</v>
      </c>
      <c r="B1513">
        <f t="shared" si="436"/>
        <v>262.85974807271646</v>
      </c>
      <c r="C1513" t="str">
        <f t="shared" si="420"/>
        <v>1.04403176502394-104.562758665053i</v>
      </c>
      <c r="D1513" t="str">
        <f t="shared" si="421"/>
        <v>3.47812454600699-60.5487326816411i</v>
      </c>
      <c r="E1513" t="str">
        <f t="shared" si="422"/>
        <v>162.46750536027+0.196411005868322i</v>
      </c>
      <c r="F1513" t="str">
        <f t="shared" si="423"/>
        <v>2.42492488259123-568.201109451756i</v>
      </c>
      <c r="G1513" t="str">
        <f t="shared" si="424"/>
        <v>0.999999982542266-0.000132127718248503i</v>
      </c>
      <c r="H1513" t="str">
        <f t="shared" si="425"/>
        <v>1130.81222319496+38.0914606559674i</v>
      </c>
      <c r="I1513" t="str">
        <f t="shared" si="426"/>
        <v>68.7932024438483-1812.33982682786i</v>
      </c>
      <c r="K1513" t="str">
        <f t="shared" si="427"/>
        <v>0.010599814009409-0.000515608476856231i</v>
      </c>
      <c r="L1513" t="str">
        <f t="shared" si="428"/>
        <v>0.0000444444444444444-0.218425238388805i</v>
      </c>
      <c r="M1513" t="e">
        <f t="shared" si="429"/>
        <v>#DIV/0!</v>
      </c>
      <c r="N1513">
        <f t="shared" si="430"/>
        <v>90.572064345125256</v>
      </c>
      <c r="O1513">
        <f t="shared" si="431"/>
        <v>40.387973601403353</v>
      </c>
      <c r="P1513" s="3">
        <f t="shared" si="432"/>
        <v>40.387973601403353</v>
      </c>
      <c r="Q1513" s="3">
        <f t="shared" si="433"/>
        <v>-89.427935654874744</v>
      </c>
      <c r="R1513">
        <f t="shared" si="434"/>
        <v>90.572064345125256</v>
      </c>
      <c r="S1513">
        <f t="shared" si="435"/>
        <v>0.26285974807271645</v>
      </c>
      <c r="T1513">
        <f t="shared" si="418"/>
        <v>40.387973601403353</v>
      </c>
    </row>
    <row r="1514" spans="1:20" x14ac:dyDescent="0.25">
      <c r="A1514">
        <f t="shared" si="419"/>
        <v>1657.8725736657896</v>
      </c>
      <c r="B1514">
        <f t="shared" si="436"/>
        <v>263.85861511539281</v>
      </c>
      <c r="C1514" t="str">
        <f t="shared" si="420"/>
        <v>1.04401618192831-104.167252451196i</v>
      </c>
      <c r="D1514" t="str">
        <f t="shared" si="421"/>
        <v>3.47812454255009-60.3195280433823i</v>
      </c>
      <c r="E1514" t="str">
        <f t="shared" si="422"/>
        <v>162.467489976694+0.197159035506003i</v>
      </c>
      <c r="F1514" t="str">
        <f t="shared" si="423"/>
        <v>2.42492488226888-566.050121429987i</v>
      </c>
      <c r="G1514" t="str">
        <f t="shared" si="424"/>
        <v>0.999999982409335-0.000132629803560217i</v>
      </c>
      <c r="H1514" t="str">
        <f t="shared" si="425"/>
        <v>1130.82289550318+38.2362584248364i</v>
      </c>
      <c r="I1514" t="str">
        <f t="shared" si="426"/>
        <v>68.7933559035207-1805.49407946462i</v>
      </c>
      <c r="K1514" t="str">
        <f t="shared" si="427"/>
        <v>0.0105996226921616-0.000517558408259075i</v>
      </c>
      <c r="L1514" t="str">
        <f t="shared" si="428"/>
        <v>0.0000444444444444444-0.217598364603313i</v>
      </c>
      <c r="M1514" t="e">
        <f t="shared" si="429"/>
        <v>#DIV/0!</v>
      </c>
      <c r="N1514">
        <f t="shared" si="430"/>
        <v>90.57422766536159</v>
      </c>
      <c r="O1514">
        <f t="shared" si="431"/>
        <v>40.355060413453074</v>
      </c>
      <c r="P1514" s="3">
        <f t="shared" si="432"/>
        <v>40.355060413453074</v>
      </c>
      <c r="Q1514" s="3">
        <f t="shared" si="433"/>
        <v>-89.42577233463841</v>
      </c>
      <c r="R1514">
        <f t="shared" si="434"/>
        <v>90.57422766536159</v>
      </c>
      <c r="S1514">
        <f t="shared" si="435"/>
        <v>0.26385861511539282</v>
      </c>
      <c r="T1514">
        <f t="shared" si="418"/>
        <v>40.355060413453074</v>
      </c>
    </row>
    <row r="1515" spans="1:20" x14ac:dyDescent="0.25">
      <c r="A1515">
        <f t="shared" si="419"/>
        <v>1664.1724894457197</v>
      </c>
      <c r="B1515">
        <f t="shared" si="436"/>
        <v>264.86127785283134</v>
      </c>
      <c r="C1515" t="str">
        <f t="shared" si="420"/>
        <v>1.04400048075952-103.773244706524i</v>
      </c>
      <c r="D1515" t="str">
        <f t="shared" si="421"/>
        <v>3.47812453906687-60.0911911217851i</v>
      </c>
      <c r="E1515" t="str">
        <f t="shared" si="422"/>
        <v>162.467474477289+0.19790992667637i</v>
      </c>
      <c r="F1515" t="str">
        <f t="shared" si="423"/>
        <v>2.42492488194408-563.907276229252i</v>
      </c>
      <c r="G1515" t="str">
        <f t="shared" si="424"/>
        <v>0.999999982275392-0.000133133796795914i</v>
      </c>
      <c r="H1515" t="str">
        <f t="shared" si="425"/>
        <v>1130.83364920662+38.3816069984554i</v>
      </c>
      <c r="I1515" t="str">
        <f t="shared" si="426"/>
        <v>68.7935105303136-1798.6743049441i</v>
      </c>
      <c r="K1515" t="str">
        <f t="shared" si="427"/>
        <v>0.0105994299251549-0.00051951564239838i</v>
      </c>
      <c r="L1515" t="str">
        <f t="shared" si="428"/>
        <v>0.0000444444444444444-0.216774621043348i</v>
      </c>
      <c r="M1515" t="e">
        <f t="shared" si="429"/>
        <v>#DIV/0!</v>
      </c>
      <c r="N1515">
        <f t="shared" si="430"/>
        <v>90.576399086251214</v>
      </c>
      <c r="O1515">
        <f t="shared" si="431"/>
        <v>40.322147457491262</v>
      </c>
      <c r="P1515" s="3">
        <f t="shared" si="432"/>
        <v>40.322147457491262</v>
      </c>
      <c r="Q1515" s="3">
        <f t="shared" si="433"/>
        <v>-89.423600913748786</v>
      </c>
      <c r="R1515">
        <f t="shared" si="434"/>
        <v>90.576399086251214</v>
      </c>
      <c r="S1515">
        <f t="shared" si="435"/>
        <v>0.26486127785283131</v>
      </c>
      <c r="T1515">
        <f t="shared" si="418"/>
        <v>40.322147457491262</v>
      </c>
    </row>
    <row r="1516" spans="1:20" x14ac:dyDescent="0.25">
      <c r="A1516">
        <f t="shared" si="419"/>
        <v>1670.4963449056133</v>
      </c>
      <c r="B1516">
        <f t="shared" si="436"/>
        <v>265.86775070867208</v>
      </c>
      <c r="C1516" t="str">
        <f t="shared" si="420"/>
        <v>1.04398466062755-103.380729762973i</v>
      </c>
      <c r="D1516" t="str">
        <f t="shared" si="421"/>
        <v>3.47812453555713-59.8637186321464i</v>
      </c>
      <c r="E1516" t="str">
        <f t="shared" si="422"/>
        <v>162.467458861196+0.198663690469682i</v>
      </c>
      <c r="F1516" t="str">
        <f t="shared" si="423"/>
        <v>2.42492488161681-561.772543024004i</v>
      </c>
      <c r="G1516" t="str">
        <f t="shared" si="424"/>
        <v>0.999999982140429-0.000133639705205701i</v>
      </c>
      <c r="H1516" t="str">
        <f t="shared" si="425"/>
        <v>1130.84448492705+38.5275084764127i</v>
      </c>
      <c r="I1516" t="str">
        <f t="shared" si="426"/>
        <v>68.7936663330896-1791.88040516385i</v>
      </c>
      <c r="K1516" t="str">
        <f t="shared" si="427"/>
        <v>0.0105992356974568-0.000521480205806659i</v>
      </c>
      <c r="L1516" t="str">
        <f t="shared" si="428"/>
        <v>0.0000444444444444444-0.215953995859083i</v>
      </c>
      <c r="M1516" t="e">
        <f t="shared" si="429"/>
        <v>#DIV/0!</v>
      </c>
      <c r="N1516">
        <f t="shared" si="430"/>
        <v>90.5785786372128</v>
      </c>
      <c r="O1516">
        <f t="shared" si="431"/>
        <v>40.289234735264699</v>
      </c>
      <c r="P1516" s="3">
        <f t="shared" si="432"/>
        <v>40.289234735264699</v>
      </c>
      <c r="Q1516" s="3">
        <f t="shared" si="433"/>
        <v>-89.4214213627872</v>
      </c>
      <c r="R1516">
        <f t="shared" si="434"/>
        <v>90.5785786372128</v>
      </c>
      <c r="S1516">
        <f t="shared" si="435"/>
        <v>0.26586775070867208</v>
      </c>
      <c r="T1516">
        <f t="shared" ref="T1516:T1579" si="437">P1516</f>
        <v>40.289234735264699</v>
      </c>
    </row>
    <row r="1517" spans="1:20" x14ac:dyDescent="0.25">
      <c r="A1517">
        <f t="shared" ref="A1517:A1580" si="438">2*PI()*B1517</f>
        <v>1676.8442310162548</v>
      </c>
      <c r="B1517">
        <f t="shared" si="436"/>
        <v>266.87804816136503</v>
      </c>
      <c r="C1517" t="str">
        <f t="shared" ref="C1517:C1580" si="439">IMPRODUCT(D1517,E1517,$C$40,,K1517,$C$41)</f>
        <v>1.0439687206354-102.989701973945i</v>
      </c>
      <c r="D1517" t="str">
        <f t="shared" ref="D1517:D1580" si="440">IMDIV(IMPRODUCT($C$37,$C$38,COMPLEX(1,A1517/$C$38)),IMSUM(-1*A1517*A1517/$C$39,COMPLEX(0,1*A1517)))</f>
        <v>3.47812453202066-59.6371073021978i</v>
      </c>
      <c r="E1517" t="str">
        <f t="shared" ref="E1517:E1580" si="441">IMDIV(IMPRODUCT(IMSUM(F1517,G1517),$C$29,H1517),IMSUM(1,I1517))</f>
        <v>162.467443127545+0.199420338020733i</v>
      </c>
      <c r="F1517" t="str">
        <f t="shared" ref="F1517:F1580" si="442">IMDIV(IMPRODUCT($C$14,$C$15,COMPLEX(1,A1517/$C$15)),IMSUM(-1*A1517*A1517/$C$16,COMPLEX(0,A1517)))</f>
        <v>2.42492488128704-559.645891105387i</v>
      </c>
      <c r="G1517" t="str">
        <f t="shared" ref="G1517:G1580" si="443">IMDIV(1,COMPLEX(1,A1517*$C$9*$C$10))</f>
        <v>0.999999982004438-0.00013414753606724i</v>
      </c>
      <c r="H1517" t="str">
        <f t="shared" ref="H1517:H1580" si="444">IMDIV($C$3,IMSUM(K1517,COMPLEX(0,$C$28*A1517)))</f>
        <v>1130.85540329105+38.6739649663529i</v>
      </c>
      <c r="I1517" t="str">
        <f t="shared" ref="I1517:I1580" si="445">IMPRODUCT(F1517,$C$29,H1517,$C$31)</f>
        <v>68.7938233207844-1785.11228239374i</v>
      </c>
      <c r="K1517" t="str">
        <f t="shared" ref="K1517:K1580" si="446">IF($C$26&lt;=0,IMDIV(1,IMSUM(IMDIV(1,L1517),1/$C$18)),IMDIV(1,IMSUM(IMDIV(1,L1517),1/$C$18,IMDIV(1,M1517))))</f>
        <v>0.0105990399980532-0.000523452125103441i</v>
      </c>
      <c r="L1517" t="str">
        <f t="shared" ref="L1517:L1580" si="447">IMSUM($C$21/$C$22,IMDIV(1,COMPLEX(0,$C$20*$C$22*A1517)))</f>
        <v>0.0000444444444444444-0.21513647724555i</v>
      </c>
      <c r="M1517" t="e">
        <f t="shared" ref="M1517:M1580" si="448">IMSUM($C$25/$C$26,IMDIV(1,COMPLEX(0,$C$24*$C$26*A1517)))</f>
        <v>#DIV/0!</v>
      </c>
      <c r="N1517">
        <f t="shared" ref="N1517:N1580" si="449">ABS(R1517)</f>
        <v>90.580766347761326</v>
      </c>
      <c r="O1517">
        <f t="shared" ref="O1517:O1580" si="450">ABS(P1517)</f>
        <v>40.256322248532577</v>
      </c>
      <c r="P1517" s="3">
        <f t="shared" ref="P1517:P1580" si="451">20*LOG10(IMABS(C1517))</f>
        <v>40.256322248532577</v>
      </c>
      <c r="Q1517" s="3">
        <f t="shared" ref="Q1517:Q1580" si="452">IMARGUMENT(C1517)*180/PI()</f>
        <v>-89.419233652238674</v>
      </c>
      <c r="R1517">
        <f t="shared" ref="R1517:R1580" si="453">IF(Q1517&lt;0,Q1517+180,Q1517-180)</f>
        <v>90.580766347761326</v>
      </c>
      <c r="S1517">
        <f t="shared" ref="S1517:S1580" si="454">B1517/1000</f>
        <v>0.26687804816136501</v>
      </c>
      <c r="T1517">
        <f t="shared" si="437"/>
        <v>40.256322248532577</v>
      </c>
    </row>
    <row r="1518" spans="1:20" x14ac:dyDescent="0.25">
      <c r="A1518">
        <f t="shared" si="438"/>
        <v>1683.2162390941164</v>
      </c>
      <c r="B1518">
        <f t="shared" ref="B1518:B1581" si="455">B1517*(1+B$42)</f>
        <v>267.8921847443782</v>
      </c>
      <c r="C1518" t="str">
        <f t="shared" si="439"/>
        <v>1.0439526598797-102.600155714242i</v>
      </c>
      <c r="D1518" t="str">
        <f t="shared" si="440"/>
        <v>3.47812452845724-59.411353872059i</v>
      </c>
      <c r="E1518" t="str">
        <f t="shared" si="441"/>
        <v>162.467427275464+0.200179880509095i</v>
      </c>
      <c r="F1518" t="str">
        <f t="shared" si="442"/>
        <v>2.42492488095476-557.527289880797i</v>
      </c>
      <c r="G1518" t="str">
        <f t="shared" si="443"/>
        <v>0.999999981867412-0.000134657296685844i</v>
      </c>
      <c r="H1518" t="str">
        <f t="shared" si="444"/>
        <v>1130.86640492996+38.8209785840011i</v>
      </c>
      <c r="I1518" t="str">
        <f t="shared" si="445"/>
        <v>68.7939815023954-1778.3698392744i</v>
      </c>
      <c r="K1518" t="str">
        <f t="shared" si="446"/>
        <v>0.0105988428158482-0.000525431426995438i</v>
      </c>
      <c r="L1518" t="str">
        <f t="shared" si="447"/>
        <v>0.0000444444444444444-0.214322053442469i</v>
      </c>
      <c r="M1518" t="e">
        <f t="shared" si="448"/>
        <v>#DIV/0!</v>
      </c>
      <c r="N1518">
        <f t="shared" si="449"/>
        <v>90.582962247508391</v>
      </c>
      <c r="O1518">
        <f t="shared" si="450"/>
        <v>40.223409999067883</v>
      </c>
      <c r="P1518" s="3">
        <f t="shared" si="451"/>
        <v>40.223409999067883</v>
      </c>
      <c r="Q1518" s="3">
        <f t="shared" si="452"/>
        <v>-89.417037752491609</v>
      </c>
      <c r="R1518">
        <f t="shared" si="453"/>
        <v>90.582962247508391</v>
      </c>
      <c r="S1518">
        <f t="shared" si="454"/>
        <v>0.2678921847443782</v>
      </c>
      <c r="T1518">
        <f t="shared" si="437"/>
        <v>40.223409999067883</v>
      </c>
    </row>
    <row r="1519" spans="1:20" x14ac:dyDescent="0.25">
      <c r="A1519">
        <f t="shared" si="438"/>
        <v>1689.6124608026739</v>
      </c>
      <c r="B1519">
        <f t="shared" si="455"/>
        <v>268.91017504640683</v>
      </c>
      <c r="C1519" t="str">
        <f t="shared" si="439"/>
        <v>1.04393647745009-102.212085379968i</v>
      </c>
      <c r="D1519" t="str">
        <f t="shared" si="440"/>
        <v>3.47812452486672-59.186455094192i</v>
      </c>
      <c r="E1519" t="str">
        <f t="shared" si="441"/>
        <v>162.467411304068+0.200942329159406i</v>
      </c>
      <c r="F1519" t="str">
        <f t="shared" si="442"/>
        <v>2.42492488061996-555.416708873452i</v>
      </c>
      <c r="G1519" t="str">
        <f t="shared" si="443"/>
        <v>0.999999981729343-0.000135168994394588i</v>
      </c>
      <c r="H1519" t="str">
        <f t="shared" si="444"/>
        <v>1130.87749047999+38.9685514532012i</v>
      </c>
      <c r="I1519" t="str">
        <f t="shared" si="445"/>
        <v>68.7941408869945-1771.652978816i</v>
      </c>
      <c r="K1519" t="str">
        <f t="shared" si="446"/>
        <v>0.0105986441396627-0.000527418138276728i</v>
      </c>
      <c r="L1519" t="str">
        <f t="shared" si="447"/>
        <v>0.0000444444444444444-0.21351071273408i</v>
      </c>
      <c r="M1519" t="e">
        <f t="shared" si="448"/>
        <v>#DIV/0!</v>
      </c>
      <c r="N1519">
        <f t="shared" si="449"/>
        <v>90.585166366162213</v>
      </c>
      <c r="O1519">
        <f t="shared" si="450"/>
        <v>40.190497988656034</v>
      </c>
      <c r="P1519" s="3">
        <f t="shared" si="451"/>
        <v>40.190497988656034</v>
      </c>
      <c r="Q1519" s="3">
        <f t="shared" si="452"/>
        <v>-89.414833633837787</v>
      </c>
      <c r="R1519">
        <f t="shared" si="453"/>
        <v>90.585166366162213</v>
      </c>
      <c r="S1519">
        <f t="shared" si="454"/>
        <v>0.26891017504640685</v>
      </c>
      <c r="T1519">
        <f t="shared" si="437"/>
        <v>40.190497988656034</v>
      </c>
    </row>
    <row r="1520" spans="1:20" x14ac:dyDescent="0.25">
      <c r="A1520">
        <f t="shared" si="438"/>
        <v>1696.0329881537243</v>
      </c>
      <c r="B1520">
        <f t="shared" si="455"/>
        <v>269.93203371158319</v>
      </c>
      <c r="C1520" t="str">
        <f t="shared" si="439"/>
        <v>1.0439201724296-101.825485388465i</v>
      </c>
      <c r="D1520" t="str">
        <f t="shared" si="440"/>
        <v>3.47812452124885-58.9624077333516i</v>
      </c>
      <c r="E1520" t="str">
        <f t="shared" si="441"/>
        <v>162.467395212474+0.201707695241474i</v>
      </c>
      <c r="F1520" t="str">
        <f t="shared" si="442"/>
        <v>2.4249248802826-553.314117721929i</v>
      </c>
      <c r="G1520" t="str">
        <f t="shared" si="443"/>
        <v>0.999999981590222-0.000135682636554411i</v>
      </c>
      <c r="H1520" t="str">
        <f t="shared" si="444"/>
        <v>1130.88866058221+39.1166857059425i</v>
      </c>
      <c r="I1520" t="str">
        <f t="shared" si="445"/>
        <v>68.7943014837174-1764.96160439665i</v>
      </c>
      <c r="K1520" t="str">
        <f t="shared" si="446"/>
        <v>0.0105984439582345-0.000529412285828925i</v>
      </c>
      <c r="L1520" t="str">
        <f t="shared" si="447"/>
        <v>0.0000444444444444444-0.212702443448973i</v>
      </c>
      <c r="M1520" t="e">
        <f t="shared" si="448"/>
        <v>#DIV/0!</v>
      </c>
      <c r="N1520">
        <f t="shared" si="449"/>
        <v>90.587378733528084</v>
      </c>
      <c r="O1520">
        <f t="shared" si="450"/>
        <v>40.157586219096437</v>
      </c>
      <c r="P1520" s="3">
        <f t="shared" si="451"/>
        <v>40.157586219096437</v>
      </c>
      <c r="Q1520" s="3">
        <f t="shared" si="452"/>
        <v>-89.412621266471916</v>
      </c>
      <c r="R1520">
        <f t="shared" si="453"/>
        <v>90.587378733528084</v>
      </c>
      <c r="S1520">
        <f t="shared" si="454"/>
        <v>0.2699320337115832</v>
      </c>
      <c r="T1520">
        <f t="shared" si="437"/>
        <v>40.157586219096437</v>
      </c>
    </row>
    <row r="1521" spans="1:20" x14ac:dyDescent="0.25">
      <c r="A1521">
        <f t="shared" si="438"/>
        <v>1702.4779135087085</v>
      </c>
      <c r="B1521">
        <f t="shared" si="455"/>
        <v>270.95777543968723</v>
      </c>
      <c r="C1521" t="str">
        <f t="shared" si="439"/>
        <v>1.04390374389433-101.440350178217i</v>
      </c>
      <c r="D1521" t="str">
        <f t="shared" si="440"/>
        <v>3.47812451760342-58.7392085665414i</v>
      </c>
      <c r="E1521" t="str">
        <f t="shared" si="441"/>
        <v>162.467378999784+0.202475990070536i</v>
      </c>
      <c r="F1521" t="str">
        <f t="shared" si="442"/>
        <v>2.42492487994267-551.219486179749i</v>
      </c>
      <c r="G1521" t="str">
        <f t="shared" si="443"/>
        <v>0.999999981450042-0.000136198230554225i</v>
      </c>
      <c r="H1521" t="str">
        <f t="shared" si="444"/>
        <v>1130.89991588262+39.2653834823943i</v>
      </c>
      <c r="I1521" t="str">
        <f t="shared" si="445"/>
        <v>68.794463301771-1758.2956197612i</v>
      </c>
      <c r="K1521" t="str">
        <f t="shared" si="446"/>
        <v>0.0105982422602171-0.000531413896621339i</v>
      </c>
      <c r="L1521" t="str">
        <f t="shared" si="447"/>
        <v>0.0000444444444444444-0.211897233959926i</v>
      </c>
      <c r="M1521" t="e">
        <f t="shared" si="448"/>
        <v>#DIV/0!</v>
      </c>
      <c r="N1521">
        <f t="shared" si="449"/>
        <v>90.589599379508343</v>
      </c>
      <c r="O1521">
        <f t="shared" si="450"/>
        <v>40.124674692201168</v>
      </c>
      <c r="P1521" s="3">
        <f t="shared" si="451"/>
        <v>40.124674692201168</v>
      </c>
      <c r="Q1521" s="3">
        <f t="shared" si="452"/>
        <v>-89.410400620491657</v>
      </c>
      <c r="R1521">
        <f t="shared" si="453"/>
        <v>90.589599379508343</v>
      </c>
      <c r="S1521">
        <f t="shared" si="454"/>
        <v>0.27095777543968724</v>
      </c>
      <c r="T1521">
        <f t="shared" si="437"/>
        <v>40.124674692201168</v>
      </c>
    </row>
    <row r="1522" spans="1:20" x14ac:dyDescent="0.25">
      <c r="A1522">
        <f t="shared" si="438"/>
        <v>1708.9473295800417</v>
      </c>
      <c r="B1522">
        <f t="shared" si="455"/>
        <v>271.98741498635803</v>
      </c>
      <c r="C1522" t="str">
        <f t="shared" si="439"/>
        <v>1.04388719091355-101.056674208788i</v>
      </c>
      <c r="D1522" t="str">
        <f t="shared" si="440"/>
        <v>3.47812451393024-58.5168543829668i</v>
      </c>
      <c r="E1522" t="str">
        <f t="shared" si="441"/>
        <v>162.467362665102+0.203247225007312i</v>
      </c>
      <c r="F1522" t="str">
        <f t="shared" si="442"/>
        <v>2.42492487960015-549.132784114938i</v>
      </c>
      <c r="G1522" t="str">
        <f t="shared" si="443"/>
        <v>0.999999981308794-0.00013671578381102i</v>
      </c>
      <c r="H1522" t="str">
        <f t="shared" si="444"/>
        <v>1130.91125703213+39.4146469309361i</v>
      </c>
      <c r="I1522" t="str">
        <f t="shared" si="445"/>
        <v>68.7946263504311-1751.65492901967i</v>
      </c>
      <c r="K1522" t="str">
        <f t="shared" si="446"/>
        <v>0.0105980390341797-0.000533422997711172i</v>
      </c>
      <c r="L1522" t="str">
        <f t="shared" si="447"/>
        <v>0.0000444444444444444-0.211095072683727i</v>
      </c>
      <c r="M1522" t="e">
        <f t="shared" si="448"/>
        <v>#DIV/0!</v>
      </c>
      <c r="N1522">
        <f t="shared" si="449"/>
        <v>90.591828334102587</v>
      </c>
      <c r="O1522">
        <f t="shared" si="450"/>
        <v>40.091763409796677</v>
      </c>
      <c r="P1522" s="3">
        <f t="shared" si="451"/>
        <v>40.091763409796677</v>
      </c>
      <c r="Q1522" s="3">
        <f t="shared" si="452"/>
        <v>-89.408171665897413</v>
      </c>
      <c r="R1522">
        <f t="shared" si="453"/>
        <v>90.591828334102587</v>
      </c>
      <c r="S1522">
        <f t="shared" si="454"/>
        <v>0.27198741498635803</v>
      </c>
      <c r="T1522">
        <f t="shared" si="437"/>
        <v>40.091763409796677</v>
      </c>
    </row>
    <row r="1523" spans="1:20" x14ac:dyDescent="0.25">
      <c r="A1523">
        <f t="shared" si="438"/>
        <v>1715.4413294324456</v>
      </c>
      <c r="B1523">
        <f t="shared" si="455"/>
        <v>273.02096716330618</v>
      </c>
      <c r="C1523" t="str">
        <f t="shared" si="439"/>
        <v>1.0438705125495-100.674451960721i</v>
      </c>
      <c r="D1523" t="str">
        <f t="shared" si="440"/>
        <v>3.47812451022908-58.2953419839877i</v>
      </c>
      <c r="E1523" t="str">
        <f t="shared" si="441"/>
        <v>162.467346207519+0.204021411458355i</v>
      </c>
      <c r="F1523" t="str">
        <f t="shared" si="442"/>
        <v>2.42492487925503-547.053981509581i</v>
      </c>
      <c r="G1523" t="str">
        <f t="shared" si="443"/>
        <v>0.999999981166471-0.000137235303769971i</v>
      </c>
      <c r="H1523" t="str">
        <f t="shared" si="444"/>
        <v>1130.92268468671+39.5644782081919i</v>
      </c>
      <c r="I1523" t="str">
        <f t="shared" si="445"/>
        <v>68.7947906390448-1745.03943664609i</v>
      </c>
      <c r="K1523" t="str">
        <f t="shared" si="446"/>
        <v>0.0105978342686058-0.000535439616243653i</v>
      </c>
      <c r="L1523" t="str">
        <f t="shared" si="447"/>
        <v>0.0000444444444444444-0.21029594808102i</v>
      </c>
      <c r="M1523" t="e">
        <f t="shared" si="448"/>
        <v>#DIV/0!</v>
      </c>
      <c r="N1523">
        <f t="shared" si="449"/>
        <v>90.594065627408</v>
      </c>
      <c r="O1523">
        <f t="shared" si="450"/>
        <v>40.05885237372204</v>
      </c>
      <c r="P1523" s="3">
        <f t="shared" si="451"/>
        <v>40.05885237372204</v>
      </c>
      <c r="Q1523" s="3">
        <f t="shared" si="452"/>
        <v>-89.405934372592</v>
      </c>
      <c r="R1523">
        <f t="shared" si="453"/>
        <v>90.594065627408</v>
      </c>
      <c r="S1523">
        <f t="shared" si="454"/>
        <v>0.27302096716330621</v>
      </c>
      <c r="T1523">
        <f t="shared" si="437"/>
        <v>40.05885237372204</v>
      </c>
    </row>
    <row r="1524" spans="1:20" x14ac:dyDescent="0.25">
      <c r="A1524">
        <f t="shared" si="438"/>
        <v>1721.9600064842891</v>
      </c>
      <c r="B1524">
        <f t="shared" si="455"/>
        <v>274.05844683852678</v>
      </c>
      <c r="C1524" t="str">
        <f t="shared" si="439"/>
        <v>1.04385370785745-100.293677935476i</v>
      </c>
      <c r="D1524" t="str">
        <f t="shared" si="440"/>
        <v>3.47812450649976-58.0746681830746i</v>
      </c>
      <c r="E1524" t="str">
        <f t="shared" si="441"/>
        <v>162.467329626121+0.204798560876244i</v>
      </c>
      <c r="F1524" t="str">
        <f t="shared" si="442"/>
        <v>2.42492487890728-544.98304845941i</v>
      </c>
      <c r="G1524" t="str">
        <f t="shared" si="443"/>
        <v>0.999999981023064-0.000137756797904541i</v>
      </c>
      <c r="H1524" t="str">
        <f t="shared" si="444"/>
        <v>1130.93419950731+39.7148794790612i</v>
      </c>
      <c r="I1524" t="str">
        <f t="shared" si="445"/>
        <v>68.7949561770309-1738.44904747693i</v>
      </c>
      <c r="K1524" t="str">
        <f t="shared" si="446"/>
        <v>0.0105976279518933-0.000537463779452244i</v>
      </c>
      <c r="L1524" t="str">
        <f t="shared" si="447"/>
        <v>0.0000444444444444444-0.209499848656126i</v>
      </c>
      <c r="M1524" t="e">
        <f t="shared" si="448"/>
        <v>#DIV/0!</v>
      </c>
      <c r="N1524">
        <f t="shared" si="449"/>
        <v>90.596311289619379</v>
      </c>
      <c r="O1524">
        <f t="shared" si="450"/>
        <v>40.025941585830523</v>
      </c>
      <c r="P1524" s="3">
        <f t="shared" si="451"/>
        <v>40.025941585830523</v>
      </c>
      <c r="Q1524" s="3">
        <f t="shared" si="452"/>
        <v>-89.403688710380621</v>
      </c>
      <c r="R1524">
        <f t="shared" si="453"/>
        <v>90.596311289619379</v>
      </c>
      <c r="S1524">
        <f t="shared" si="454"/>
        <v>0.27405844683852676</v>
      </c>
      <c r="T1524">
        <f t="shared" si="437"/>
        <v>40.025941585830523</v>
      </c>
    </row>
    <row r="1525" spans="1:20" x14ac:dyDescent="0.25">
      <c r="A1525">
        <f t="shared" si="438"/>
        <v>1728.5034545089295</v>
      </c>
      <c r="B1525">
        <f t="shared" si="455"/>
        <v>275.09986893651319</v>
      </c>
      <c r="C1525" t="str">
        <f t="shared" si="439"/>
        <v>1.04383677588575-99.9143466553443i</v>
      </c>
      <c r="D1525" t="str">
        <f t="shared" si="440"/>
        <v>3.47812450274203-57.8548298057601i</v>
      </c>
      <c r="E1525" t="str">
        <f t="shared" si="441"/>
        <v>162.46731291999+0.205578684759861i</v>
      </c>
      <c r="F1525" t="str">
        <f t="shared" si="442"/>
        <v>2.42492487855688-542.919955173354i</v>
      </c>
      <c r="G1525" t="str">
        <f t="shared" si="443"/>
        <v>0.999999980878565-0.000138280273716597i</v>
      </c>
      <c r="H1525" t="str">
        <f t="shared" si="444"/>
        <v>1130.94580215995+39.8658529167502i</v>
      </c>
      <c r="I1525" t="str">
        <f t="shared" si="445"/>
        <v>68.7951229738769-1731.88366670981i</v>
      </c>
      <c r="K1525" t="str">
        <f t="shared" si="446"/>
        <v>0.0105974200723535-0.000539495514658774i</v>
      </c>
      <c r="L1525" t="str">
        <f t="shared" si="447"/>
        <v>0.0000444444444444444-0.20870676295689i</v>
      </c>
      <c r="M1525" t="e">
        <f t="shared" si="448"/>
        <v>#DIV/0!</v>
      </c>
      <c r="N1525">
        <f t="shared" si="449"/>
        <v>90.598565351029421</v>
      </c>
      <c r="O1525">
        <f t="shared" si="450"/>
        <v>39.993031047989184</v>
      </c>
      <c r="P1525" s="3">
        <f t="shared" si="451"/>
        <v>39.993031047989184</v>
      </c>
      <c r="Q1525" s="3">
        <f t="shared" si="452"/>
        <v>-89.401434648970579</v>
      </c>
      <c r="R1525">
        <f t="shared" si="453"/>
        <v>90.598565351029421</v>
      </c>
      <c r="S1525">
        <f t="shared" si="454"/>
        <v>0.27509986893651317</v>
      </c>
      <c r="T1525">
        <f t="shared" si="437"/>
        <v>39.993031047989184</v>
      </c>
    </row>
    <row r="1526" spans="1:20" x14ac:dyDescent="0.25">
      <c r="A1526">
        <f t="shared" si="438"/>
        <v>1735.0717676360634</v>
      </c>
      <c r="B1526">
        <f t="shared" si="455"/>
        <v>276.14524843847192</v>
      </c>
      <c r="C1526" t="str">
        <f t="shared" si="439"/>
        <v>1.04381971567548-99.536452663369i</v>
      </c>
      <c r="D1526" t="str">
        <f t="shared" si="440"/>
        <v>3.4781244989557-57.6358236895958i</v>
      </c>
      <c r="E1526" t="str">
        <f t="shared" si="441"/>
        <v>162.467296088199+0.206361794654142i</v>
      </c>
      <c r="F1526" t="str">
        <f t="shared" si="442"/>
        <v>2.42492487820382-540.864671973126i</v>
      </c>
      <c r="G1526" t="str">
        <f t="shared" si="443"/>
        <v>0.999999980732967-0.00013880573873651i</v>
      </c>
      <c r="H1526" t="str">
        <f t="shared" si="444"/>
        <v>1130.95749331576+40.0174007028054i</v>
      </c>
      <c r="I1526" t="str">
        <f t="shared" si="445"/>
        <v>68.795291039143-1725.34319990213i</v>
      </c>
      <c r="K1526" t="str">
        <f t="shared" si="446"/>
        <v>0.0105972106182107-0.000541534849273627i</v>
      </c>
      <c r="L1526" t="str">
        <f t="shared" si="447"/>
        <v>0.0000444444444444444-0.207916679574507i</v>
      </c>
      <c r="M1526" t="e">
        <f t="shared" si="448"/>
        <v>#DIV/0!</v>
      </c>
      <c r="N1526">
        <f t="shared" si="449"/>
        <v>90.600827842028835</v>
      </c>
      <c r="O1526">
        <f t="shared" si="450"/>
        <v>39.960120762078844</v>
      </c>
      <c r="P1526" s="3">
        <f t="shared" si="451"/>
        <v>39.960120762078844</v>
      </c>
      <c r="Q1526" s="3">
        <f t="shared" si="452"/>
        <v>-89.399172157971165</v>
      </c>
      <c r="R1526">
        <f t="shared" si="453"/>
        <v>90.600827842028835</v>
      </c>
      <c r="S1526">
        <f t="shared" si="454"/>
        <v>0.27614524843847194</v>
      </c>
      <c r="T1526">
        <f t="shared" si="437"/>
        <v>39.960120762078844</v>
      </c>
    </row>
    <row r="1527" spans="1:20" x14ac:dyDescent="0.25">
      <c r="A1527">
        <f t="shared" si="438"/>
        <v>1741.6650403530805</v>
      </c>
      <c r="B1527">
        <f t="shared" si="455"/>
        <v>277.19460038253811</v>
      </c>
      <c r="C1527" t="str">
        <f t="shared" si="439"/>
        <v>1.04380252626076-99.1599905232649i</v>
      </c>
      <c r="D1527" t="str">
        <f t="shared" si="440"/>
        <v>3.47812449514052-57.4176466841048i</v>
      </c>
      <c r="E1527" t="str">
        <f t="shared" si="441"/>
        <v>162.467279129813+0.207147902151199i</v>
      </c>
      <c r="F1527" t="str">
        <f t="shared" si="442"/>
        <v>2.42492487784806-538.817169292783i</v>
      </c>
      <c r="G1527" t="str">
        <f t="shared" si="443"/>
        <v>0.999999980586259-0.000139333200523267i</v>
      </c>
      <c r="H1527" t="str">
        <f t="shared" si="444"/>
        <v>1130.96927365104+40.1695250271476i</v>
      </c>
      <c r="I1527" t="str">
        <f t="shared" si="445"/>
        <v>68.7954603824631-1718.82755296977i</v>
      </c>
      <c r="K1527" t="str">
        <f t="shared" si="446"/>
        <v>0.0105969995776012-0.000543581810795897i</v>
      </c>
      <c r="L1527" t="str">
        <f t="shared" si="447"/>
        <v>0.0000444444444444444-0.207129587143362i</v>
      </c>
      <c r="M1527" t="e">
        <f t="shared" si="448"/>
        <v>#DIV/0!</v>
      </c>
      <c r="N1527">
        <f t="shared" si="449"/>
        <v>90.603098793106582</v>
      </c>
      <c r="O1527">
        <f t="shared" si="450"/>
        <v>39.927210729994094</v>
      </c>
      <c r="P1527" s="3">
        <f t="shared" si="451"/>
        <v>39.927210729994094</v>
      </c>
      <c r="Q1527" s="3">
        <f t="shared" si="452"/>
        <v>-89.396901206893418</v>
      </c>
      <c r="R1527">
        <f t="shared" si="453"/>
        <v>90.603098793106582</v>
      </c>
      <c r="S1527">
        <f t="shared" si="454"/>
        <v>0.27719460038253813</v>
      </c>
      <c r="T1527">
        <f t="shared" si="437"/>
        <v>39.927210729994094</v>
      </c>
    </row>
    <row r="1528" spans="1:20" x14ac:dyDescent="0.25">
      <c r="A1528">
        <f t="shared" si="438"/>
        <v>1748.2833675064221</v>
      </c>
      <c r="B1528">
        <f t="shared" si="455"/>
        <v>278.24793986399175</v>
      </c>
      <c r="C1528" t="str">
        <f t="shared" si="439"/>
        <v>1.04378520666833-98.7849548193472i</v>
      </c>
      <c r="D1528" t="str">
        <f t="shared" si="440"/>
        <v>3.4781244912963-57.200295650738i</v>
      </c>
      <c r="E1528" t="str">
        <f t="shared" si="441"/>
        <v>162.467262043894+0.207937018889403i</v>
      </c>
      <c r="F1528" t="str">
        <f t="shared" si="442"/>
        <v>2.4249248774896-536.777417678317i</v>
      </c>
      <c r="G1528" t="str">
        <f t="shared" si="443"/>
        <v>0.999999980438434-0.000139862666664581i</v>
      </c>
      <c r="H1528" t="str">
        <f t="shared" si="444"/>
        <v>1130.98114384724+40.3222280881019i</v>
      </c>
      <c r="I1528" t="str">
        <f t="shared" si="445"/>
        <v>68.795631013543-1712.33663218562i</v>
      </c>
      <c r="K1528" t="str">
        <f t="shared" si="446"/>
        <v>0.010596786938573-0.000545636426813548i</v>
      </c>
      <c r="L1528" t="str">
        <f t="shared" si="447"/>
        <v>0.0000444444444444444-0.206345474340867i</v>
      </c>
      <c r="M1528" t="e">
        <f t="shared" si="448"/>
        <v>#DIV/0!</v>
      </c>
      <c r="N1528">
        <f t="shared" si="449"/>
        <v>90.605378234850022</v>
      </c>
      <c r="O1528">
        <f t="shared" si="450"/>
        <v>39.89430095364397</v>
      </c>
      <c r="P1528" s="3">
        <f t="shared" si="451"/>
        <v>39.89430095364397</v>
      </c>
      <c r="Q1528" s="3">
        <f t="shared" si="452"/>
        <v>-89.394621765149978</v>
      </c>
      <c r="R1528">
        <f t="shared" si="453"/>
        <v>90.605378234850022</v>
      </c>
      <c r="S1528">
        <f t="shared" si="454"/>
        <v>0.27824793986399177</v>
      </c>
      <c r="T1528">
        <f t="shared" si="437"/>
        <v>39.89430095364397</v>
      </c>
    </row>
    <row r="1529" spans="1:20" x14ac:dyDescent="0.25">
      <c r="A1529">
        <f t="shared" si="438"/>
        <v>1754.9268443029466</v>
      </c>
      <c r="B1529">
        <f t="shared" si="455"/>
        <v>279.30528203547493</v>
      </c>
      <c r="C1529" t="str">
        <f t="shared" si="439"/>
        <v>1.04376775591786-98.4113401564455i</v>
      </c>
      <c r="D1529" t="str">
        <f t="shared" si="440"/>
        <v>3.4781244874228-56.9837674628273i</v>
      </c>
      <c r="E1529" t="str">
        <f t="shared" si="441"/>
        <v>162.467244829493+0.208729156554537i</v>
      </c>
      <c r="F1529" t="str">
        <f t="shared" si="442"/>
        <v>2.4249248771284-534.74538778721i</v>
      </c>
      <c r="G1529" t="str">
        <f t="shared" si="443"/>
        <v>0.999999980289484-0.000140394144776995i</v>
      </c>
      <c r="H1529" t="str">
        <f t="shared" si="444"/>
        <v>1130.99310459105+40.4755120924326i</v>
      </c>
      <c r="I1529" t="str">
        <f t="shared" si="445"/>
        <v>68.7958029421617-1705.8703441783i</v>
      </c>
      <c r="K1529" t="str">
        <f t="shared" si="446"/>
        <v>0.0105965726890851-0.000547698725003589i</v>
      </c>
      <c r="L1529" t="str">
        <f t="shared" si="447"/>
        <v>0.0000444444444444444-0.205564329887295i</v>
      </c>
      <c r="M1529" t="e">
        <f t="shared" si="448"/>
        <v>#DIV/0!</v>
      </c>
      <c r="N1529">
        <f t="shared" si="449"/>
        <v>90.607666197945107</v>
      </c>
      <c r="O1529">
        <f t="shared" si="450"/>
        <v>39.861391434951358</v>
      </c>
      <c r="P1529" s="3">
        <f t="shared" si="451"/>
        <v>39.861391434951358</v>
      </c>
      <c r="Q1529" s="3">
        <f t="shared" si="452"/>
        <v>-89.392333802054893</v>
      </c>
      <c r="R1529">
        <f t="shared" si="453"/>
        <v>90.607666197945107</v>
      </c>
      <c r="S1529">
        <f t="shared" si="454"/>
        <v>0.27930528203547494</v>
      </c>
      <c r="T1529">
        <f t="shared" si="437"/>
        <v>39.861391434951358</v>
      </c>
    </row>
    <row r="1530" spans="1:20" x14ac:dyDescent="0.25">
      <c r="A1530">
        <f t="shared" si="438"/>
        <v>1761.5955663112979</v>
      </c>
      <c r="B1530">
        <f t="shared" si="455"/>
        <v>280.36664210720977</v>
      </c>
      <c r="C1530" t="str">
        <f t="shared" si="439"/>
        <v>1.04375017302156-98.0391411598334i</v>
      </c>
      <c r="D1530" t="str">
        <f t="shared" si="440"/>
        <v>3.47812448351981-56.7680590055427i</v>
      </c>
      <c r="E1530" t="str">
        <f t="shared" si="441"/>
        <v>162.46722748566+0.20952432687943i</v>
      </c>
      <c r="F1530" t="str">
        <f t="shared" si="442"/>
        <v>2.42492487676446-532.721050388036i</v>
      </c>
      <c r="G1530" t="str">
        <f t="shared" si="443"/>
        <v>0.999999980139399-0.000140927642505996i</v>
      </c>
      <c r="H1530" t="str">
        <f t="shared" si="444"/>
        <v>1131.00515657444+40.6293792553756i</v>
      </c>
      <c r="I1530" t="str">
        <f t="shared" si="445"/>
        <v>68.7959761781736-1699.42859593086i</v>
      </c>
      <c r="K1530" t="str">
        <f t="shared" si="446"/>
        <v>0.0105963568170066-0.000549768733132216i</v>
      </c>
      <c r="L1530" t="str">
        <f t="shared" si="447"/>
        <v>0.0000444444444444444-0.204786142545622i</v>
      </c>
      <c r="M1530" t="e">
        <f t="shared" si="448"/>
        <v>#DIV/0!</v>
      </c>
      <c r="N1530">
        <f t="shared" si="449"/>
        <v>90.6099627131765</v>
      </c>
      <c r="O1530">
        <f t="shared" si="450"/>
        <v>39.828482175853757</v>
      </c>
      <c r="P1530" s="3">
        <f t="shared" si="451"/>
        <v>39.828482175853757</v>
      </c>
      <c r="Q1530" s="3">
        <f t="shared" si="452"/>
        <v>-89.3900372868235</v>
      </c>
      <c r="R1530">
        <f t="shared" si="453"/>
        <v>90.6099627131765</v>
      </c>
      <c r="S1530">
        <f t="shared" si="454"/>
        <v>0.2803666421072098</v>
      </c>
      <c r="T1530">
        <f t="shared" si="437"/>
        <v>39.828482175853757</v>
      </c>
    </row>
    <row r="1531" spans="1:20" x14ac:dyDescent="0.25">
      <c r="A1531">
        <f t="shared" si="438"/>
        <v>1768.2896294632808</v>
      </c>
      <c r="B1531">
        <f t="shared" si="455"/>
        <v>281.43203534721715</v>
      </c>
      <c r="C1531" t="str">
        <f t="shared" si="439"/>
        <v>1.04373245698439-97.6683524751429i</v>
      </c>
      <c r="D1531" t="str">
        <f t="shared" si="440"/>
        <v>3.47812447958711-56.5531671758453i</v>
      </c>
      <c r="E1531" t="str">
        <f t="shared" si="441"/>
        <v>162.46721001143+0.210322541644473i</v>
      </c>
      <c r="F1531" t="str">
        <f t="shared" si="442"/>
        <v>2.42492487639774-530.704376360019i</v>
      </c>
      <c r="G1531" t="str">
        <f t="shared" si="443"/>
        <v>0.999999979988172-0.000141463167526125i</v>
      </c>
      <c r="H1531" t="str">
        <f t="shared" si="444"/>
        <v>1131.01730049468+40.7838318006716i</v>
      </c>
      <c r="I1531" t="str">
        <f t="shared" si="445"/>
        <v>68.7961507315071-1693.01129477938i</v>
      </c>
      <c r="K1531" t="str">
        <f t="shared" si="446"/>
        <v>0.0105961393101164-0.000551846479054989i</v>
      </c>
      <c r="L1531" t="str">
        <f t="shared" si="447"/>
        <v>0.0000444444444444444-0.204010901121361i</v>
      </c>
      <c r="M1531" t="e">
        <f t="shared" si="448"/>
        <v>#DIV/0!</v>
      </c>
      <c r="N1531">
        <f t="shared" si="449"/>
        <v>90.612267811427884</v>
      </c>
      <c r="O1531">
        <f t="shared" si="450"/>
        <v>39.795573178302618</v>
      </c>
      <c r="P1531" s="3">
        <f t="shared" si="451"/>
        <v>39.795573178302618</v>
      </c>
      <c r="Q1531" s="3">
        <f t="shared" si="452"/>
        <v>-89.387732188572116</v>
      </c>
      <c r="R1531">
        <f t="shared" si="453"/>
        <v>90.612267811427884</v>
      </c>
      <c r="S1531">
        <f t="shared" si="454"/>
        <v>0.28143203534721717</v>
      </c>
      <c r="T1531">
        <f t="shared" si="437"/>
        <v>39.795573178302618</v>
      </c>
    </row>
    <row r="1532" spans="1:20" x14ac:dyDescent="0.25">
      <c r="A1532">
        <f t="shared" si="438"/>
        <v>1775.0091300552413</v>
      </c>
      <c r="B1532">
        <f t="shared" si="455"/>
        <v>282.50147708153656</v>
      </c>
      <c r="C1532" t="str">
        <f t="shared" si="439"/>
        <v>1.04371460680384-97.298968768296i</v>
      </c>
      <c r="D1532" t="str">
        <f t="shared" si="440"/>
        <v>3.47812447562446-56.3390888824438i</v>
      </c>
      <c r="E1532" t="str">
        <f t="shared" si="441"/>
        <v>162.467192405839+0.211123812677678i</v>
      </c>
      <c r="F1532" t="str">
        <f t="shared" si="442"/>
        <v>2.42492487602824-528.695336692626i</v>
      </c>
      <c r="G1532" t="str">
        <f t="shared" si="443"/>
        <v>0.999999979835793-0.000142000727541087i</v>
      </c>
      <c r="H1532" t="str">
        <f t="shared" si="444"/>
        <v>1131.02953705438+40.9388719605995i</v>
      </c>
      <c r="I1532" t="str">
        <f t="shared" si="445"/>
        <v>68.7963266121658-1686.61834841161i</v>
      </c>
      <c r="K1532" t="str">
        <f t="shared" si="446"/>
        <v>0.0105959201561023-0.000553931990716983i</v>
      </c>
      <c r="L1532" t="str">
        <f t="shared" si="447"/>
        <v>0.0000444444444444444-0.203238594462403i</v>
      </c>
      <c r="M1532" t="e">
        <f t="shared" si="448"/>
        <v>#DIV/0!</v>
      </c>
      <c r="N1532">
        <f t="shared" si="449"/>
        <v>90.614581523681949</v>
      </c>
      <c r="O1532">
        <f t="shared" si="450"/>
        <v>39.762664444264225</v>
      </c>
      <c r="P1532" s="3">
        <f t="shared" si="451"/>
        <v>39.762664444264225</v>
      </c>
      <c r="Q1532" s="3">
        <f t="shared" si="452"/>
        <v>-89.385418476318051</v>
      </c>
      <c r="R1532">
        <f t="shared" si="453"/>
        <v>90.614581523681949</v>
      </c>
      <c r="S1532">
        <f t="shared" si="454"/>
        <v>0.28250147708153656</v>
      </c>
      <c r="T1532">
        <f t="shared" si="437"/>
        <v>39.762664444264225</v>
      </c>
    </row>
    <row r="1533" spans="1:20" x14ac:dyDescent="0.25">
      <c r="A1533">
        <f t="shared" si="438"/>
        <v>1781.7541647494511</v>
      </c>
      <c r="B1533">
        <f t="shared" si="455"/>
        <v>283.57498269444642</v>
      </c>
      <c r="C1533" t="str">
        <f t="shared" si="439"/>
        <v>1.04369662147003-96.9309847254225i</v>
      </c>
      <c r="D1533" t="str">
        <f t="shared" si="440"/>
        <v>3.47812447163164-56.1258210457503i</v>
      </c>
      <c r="E1533" t="str">
        <f t="shared" si="441"/>
        <v>162.467174667911+0.211928151854867i</v>
      </c>
      <c r="F1533" t="str">
        <f t="shared" si="442"/>
        <v>2.42492487565592-526.693902485147i</v>
      </c>
      <c r="G1533" t="str">
        <f t="shared" si="443"/>
        <v>0.999999979682254-0.000142540330283858i</v>
      </c>
      <c r="H1533" t="str">
        <f t="shared" si="444"/>
        <v>1131.04186696154+41.0945019760083i</v>
      </c>
      <c r="I1533" t="str">
        <f t="shared" si="445"/>
        <v>68.7965038302274-1680.24966486571i</v>
      </c>
      <c r="K1533" t="str">
        <f t="shared" si="446"/>
        <v>0.0105956993425605-0.000556025296152932i</v>
      </c>
      <c r="L1533" t="str">
        <f t="shared" si="447"/>
        <v>0.0000444444444444444-0.20246921145886i</v>
      </c>
      <c r="M1533" t="e">
        <f t="shared" si="448"/>
        <v>#DIV/0!</v>
      </c>
      <c r="N1533">
        <f t="shared" si="449"/>
        <v>90.616903881020789</v>
      </c>
      <c r="O1533">
        <f t="shared" si="450"/>
        <v>39.729755975719321</v>
      </c>
      <c r="P1533" s="3">
        <f t="shared" si="451"/>
        <v>39.729755975719321</v>
      </c>
      <c r="Q1533" s="3">
        <f t="shared" si="452"/>
        <v>-89.383096118979211</v>
      </c>
      <c r="R1533">
        <f t="shared" si="453"/>
        <v>90.616903881020789</v>
      </c>
      <c r="S1533">
        <f t="shared" si="454"/>
        <v>0.28357498269444642</v>
      </c>
      <c r="T1533">
        <f t="shared" si="437"/>
        <v>39.729755975719321</v>
      </c>
    </row>
    <row r="1534" spans="1:20" x14ac:dyDescent="0.25">
      <c r="A1534">
        <f t="shared" si="438"/>
        <v>1788.5248305754992</v>
      </c>
      <c r="B1534">
        <f t="shared" si="455"/>
        <v>284.65256762868535</v>
      </c>
      <c r="C1534" t="str">
        <f t="shared" si="439"/>
        <v>1.04367849996536-96.5643950527845i</v>
      </c>
      <c r="D1534" t="str">
        <f t="shared" si="440"/>
        <v>3.4781244676084-55.9133605978353i</v>
      </c>
      <c r="E1534" t="str">
        <f t="shared" si="441"/>
        <v>162.467156796665+0.212735571100058i</v>
      </c>
      <c r="F1534" t="str">
        <f t="shared" si="442"/>
        <v>2.42492487528076-524.700044946279i</v>
      </c>
      <c r="G1534" t="str">
        <f t="shared" si="443"/>
        <v>0.999999979527546-0.000143081983516801i</v>
      </c>
      <c r="H1534" t="str">
        <f t="shared" si="444"/>
        <v>1131.0542909296+41.2507240963543i</v>
      </c>
      <c r="I1534" t="str">
        <f t="shared" si="445"/>
        <v>68.7966823958489-1673.90515252891i</v>
      </c>
      <c r="K1534" t="str">
        <f t="shared" si="446"/>
        <v>0.0105954768569947-0.00055812642348741i</v>
      </c>
      <c r="L1534" t="str">
        <f t="shared" si="447"/>
        <v>0.0000444444444444444-0.201702741042897i</v>
      </c>
      <c r="M1534" t="e">
        <f t="shared" si="448"/>
        <v>#DIV/0!</v>
      </c>
      <c r="N1534">
        <f t="shared" si="449"/>
        <v>90.619234914625764</v>
      </c>
      <c r="O1534">
        <f t="shared" si="450"/>
        <v>39.696847774663297</v>
      </c>
      <c r="P1534" s="3">
        <f t="shared" si="451"/>
        <v>39.696847774663297</v>
      </c>
      <c r="Q1534" s="3">
        <f t="shared" si="452"/>
        <v>-89.380765085374236</v>
      </c>
      <c r="R1534">
        <f t="shared" si="453"/>
        <v>90.619234914625764</v>
      </c>
      <c r="S1534">
        <f t="shared" si="454"/>
        <v>0.28465256762868535</v>
      </c>
      <c r="T1534">
        <f t="shared" si="437"/>
        <v>39.696847774663297</v>
      </c>
    </row>
    <row r="1535" spans="1:20" x14ac:dyDescent="0.25">
      <c r="A1535">
        <f t="shared" si="438"/>
        <v>1795.3212249316862</v>
      </c>
      <c r="B1535">
        <f t="shared" si="455"/>
        <v>285.73424738567434</v>
      </c>
      <c r="C1535" t="str">
        <f t="shared" si="439"/>
        <v>1.04366024126489-96.1991944767011i</v>
      </c>
      <c r="D1535" t="str">
        <f t="shared" si="440"/>
        <v>3.47812446355453-55.7017044823839i</v>
      </c>
      <c r="E1535" t="str">
        <f t="shared" si="441"/>
        <v>162.467138791112+0.213546082385561i</v>
      </c>
      <c r="F1535" t="str">
        <f t="shared" si="442"/>
        <v>2.42492487490274-522.713735393711i</v>
      </c>
      <c r="G1535" t="str">
        <f t="shared" si="443"/>
        <v>0.999999979371659-0.000143625695031775i</v>
      </c>
      <c r="H1535" t="str">
        <f t="shared" si="444"/>
        <v>1131.06680967746+41.4075405797314i</v>
      </c>
      <c r="I1535" t="str">
        <f t="shared" si="445"/>
        <v>68.7968623192627-1667.58472013617i</v>
      </c>
      <c r="K1535" t="str">
        <f t="shared" si="446"/>
        <v>0.0105952526868157-0.000560235400934963i</v>
      </c>
      <c r="L1535" t="str">
        <f t="shared" si="447"/>
        <v>0.0000444444444444444-0.20093917218858i</v>
      </c>
      <c r="M1535" t="e">
        <f t="shared" si="448"/>
        <v>#DIV/0!</v>
      </c>
      <c r="N1535">
        <f t="shared" si="449"/>
        <v>90.621574655778076</v>
      </c>
      <c r="O1535">
        <f t="shared" si="450"/>
        <v>39.663939843106377</v>
      </c>
      <c r="P1535" s="3">
        <f t="shared" si="451"/>
        <v>39.663939843106377</v>
      </c>
      <c r="Q1535" s="3">
        <f t="shared" si="452"/>
        <v>-89.378425344221924</v>
      </c>
      <c r="R1535">
        <f t="shared" si="453"/>
        <v>90.621574655778076</v>
      </c>
      <c r="S1535">
        <f t="shared" si="454"/>
        <v>0.28573424738567432</v>
      </c>
      <c r="T1535">
        <f t="shared" si="437"/>
        <v>39.663939843106377</v>
      </c>
    </row>
    <row r="1536" spans="1:20" x14ac:dyDescent="0.25">
      <c r="A1536">
        <f t="shared" si="438"/>
        <v>1802.1434455864267</v>
      </c>
      <c r="B1536">
        <f t="shared" si="455"/>
        <v>286.82003752573991</v>
      </c>
      <c r="C1536" t="str">
        <f t="shared" si="439"/>
        <v>1.04364184433603-95.8353777434727i</v>
      </c>
      <c r="D1536" t="str">
        <f t="shared" si="440"/>
        <v>3.4781244594698-55.4908496546519i</v>
      </c>
      <c r="E1536" t="str">
        <f t="shared" si="441"/>
        <v>162.467120650256+0.214359697732303i</v>
      </c>
      <c r="F1536" t="str">
        <f t="shared" si="442"/>
        <v>2.42492487452185-520.734945253716i</v>
      </c>
      <c r="G1536" t="str">
        <f t="shared" si="443"/>
        <v>0.999999979214586-0.00014417147265025i</v>
      </c>
      <c r="H1536" t="str">
        <f t="shared" si="444"/>
        <v>1131.07942392955+41.5649536929058i</v>
      </c>
      <c r="I1536" t="str">
        <f t="shared" si="445"/>
        <v>68.7970436107784-1661.28827676891i</v>
      </c>
      <c r="K1536" t="str">
        <f t="shared" si="446"/>
        <v>0.0105950268193406-0.000562352256800267i</v>
      </c>
      <c r="L1536" t="str">
        <f t="shared" si="447"/>
        <v>0.0000444444444444444-0.200178493911715i</v>
      </c>
      <c r="M1536" t="e">
        <f t="shared" si="448"/>
        <v>#DIV/0!</v>
      </c>
      <c r="N1536">
        <f t="shared" si="449"/>
        <v>90.623923135858604</v>
      </c>
      <c r="O1536">
        <f t="shared" si="450"/>
        <v>39.631032183073735</v>
      </c>
      <c r="P1536" s="3">
        <f t="shared" si="451"/>
        <v>39.631032183073735</v>
      </c>
      <c r="Q1536" s="3">
        <f t="shared" si="452"/>
        <v>-89.376076864141396</v>
      </c>
      <c r="R1536">
        <f t="shared" si="453"/>
        <v>90.623923135858604</v>
      </c>
      <c r="S1536">
        <f t="shared" si="454"/>
        <v>0.28682003752573992</v>
      </c>
      <c r="T1536">
        <f t="shared" si="437"/>
        <v>39.631032183073735</v>
      </c>
    </row>
    <row r="1537" spans="1:20" x14ac:dyDescent="0.25">
      <c r="A1537">
        <f t="shared" si="438"/>
        <v>1808.991590679655</v>
      </c>
      <c r="B1537">
        <f t="shared" si="455"/>
        <v>287.90995366833772</v>
      </c>
      <c r="C1537" t="str">
        <f t="shared" si="439"/>
        <v>1.04362330813835-95.4729396193055i</v>
      </c>
      <c r="D1537" t="str">
        <f t="shared" si="440"/>
        <v>3.47812445535397-55.2807930814218i</v>
      </c>
      <c r="E1537" t="str">
        <f t="shared" si="441"/>
        <v>162.467102373096+0.215176429209621i</v>
      </c>
      <c r="F1537" t="str">
        <f t="shared" si="442"/>
        <v>2.42492487413806-518.763646060731i</v>
      </c>
      <c r="G1537" t="str">
        <f t="shared" si="443"/>
        <v>0.999999979056317-0.000144719324223416i</v>
      </c>
      <c r="H1537" t="str">
        <f t="shared" si="444"/>
        <v>1131.09213441585+41.7229657113503i</v>
      </c>
      <c r="I1537" t="str">
        <f t="shared" si="445"/>
        <v>68.797226280783-1655.01573185362i</v>
      </c>
      <c r="K1537" t="str">
        <f t="shared" si="446"/>
        <v>0.0105947992417921-0.000564477019478277i</v>
      </c>
      <c r="L1537" t="str">
        <f t="shared" si="447"/>
        <v>0.0000444444444444444-0.199420695269691i</v>
      </c>
      <c r="M1537" t="e">
        <f t="shared" si="448"/>
        <v>#DIV/0!</v>
      </c>
      <c r="N1537">
        <f t="shared" si="449"/>
        <v>90.626280386348128</v>
      </c>
      <c r="O1537">
        <f t="shared" si="450"/>
        <v>39.598124796605603</v>
      </c>
      <c r="P1537" s="3">
        <f t="shared" si="451"/>
        <v>39.598124796605603</v>
      </c>
      <c r="Q1537" s="3">
        <f t="shared" si="452"/>
        <v>-89.373719613651872</v>
      </c>
      <c r="R1537">
        <f t="shared" si="453"/>
        <v>90.626280386348128</v>
      </c>
      <c r="S1537">
        <f t="shared" si="454"/>
        <v>0.28790995366833771</v>
      </c>
      <c r="T1537">
        <f t="shared" si="437"/>
        <v>39.598124796605603</v>
      </c>
    </row>
    <row r="1538" spans="1:20" x14ac:dyDescent="0.25">
      <c r="A1538">
        <f t="shared" si="438"/>
        <v>1815.8657587242378</v>
      </c>
      <c r="B1538">
        <f t="shared" si="455"/>
        <v>289.00401149227741</v>
      </c>
      <c r="C1538" t="str">
        <f t="shared" si="439"/>
        <v>1.04360463162382-95.1118748902322i</v>
      </c>
      <c r="D1538" t="str">
        <f t="shared" si="440"/>
        <v>3.4781244512068-55.0715317409594i</v>
      </c>
      <c r="E1538" t="str">
        <f t="shared" si="441"/>
        <v>162.467083958618+0.215996288936262i</v>
      </c>
      <c r="F1538" t="str">
        <f t="shared" si="442"/>
        <v>2.42492487375135-516.799809456957i</v>
      </c>
      <c r="G1538" t="str">
        <f t="shared" si="443"/>
        <v>0.999999978896842-0.000145269257632299i</v>
      </c>
      <c r="H1538" t="str">
        <f t="shared" si="444"/>
        <v>1131.10494187193+41.8815789192793i</v>
      </c>
      <c r="I1538" t="str">
        <f t="shared" si="445"/>
        <v>68.7974103397439-1648.76699516066i</v>
      </c>
      <c r="K1538" t="str">
        <f t="shared" si="446"/>
        <v>0.0105945699412978-0.000566609717454385i</v>
      </c>
      <c r="L1538" t="str">
        <f t="shared" si="447"/>
        <v>0.0000444444444444444-0.198665765361318i</v>
      </c>
      <c r="M1538" t="e">
        <f t="shared" si="448"/>
        <v>#DIV/0!</v>
      </c>
      <c r="N1538">
        <f t="shared" si="449"/>
        <v>90.628646438827673</v>
      </c>
      <c r="O1538">
        <f t="shared" si="450"/>
        <v>39.565217685757055</v>
      </c>
      <c r="P1538" s="3">
        <f t="shared" si="451"/>
        <v>39.565217685757055</v>
      </c>
      <c r="Q1538" s="3">
        <f t="shared" si="452"/>
        <v>-89.371353561172327</v>
      </c>
      <c r="R1538">
        <f t="shared" si="453"/>
        <v>90.628646438827673</v>
      </c>
      <c r="S1538">
        <f t="shared" si="454"/>
        <v>0.28900401149227739</v>
      </c>
      <c r="T1538">
        <f t="shared" si="437"/>
        <v>39.565217685757055</v>
      </c>
    </row>
    <row r="1539" spans="1:20" x14ac:dyDescent="0.25">
      <c r="A1539">
        <f t="shared" si="438"/>
        <v>1822.7660486073898</v>
      </c>
      <c r="B1539">
        <f t="shared" si="455"/>
        <v>290.10222673594808</v>
      </c>
      <c r="C1539" t="str">
        <f t="shared" si="439"/>
        <v>1.04358581373657-94.7521783620456i</v>
      </c>
      <c r="D1539" t="str">
        <f t="shared" si="440"/>
        <v>3.47812444702805-54.8630626229698i</v>
      </c>
      <c r="E1539" t="str">
        <f t="shared" si="441"/>
        <v>162.46706540581+0.216819289079835i</v>
      </c>
      <c r="F1539" t="str">
        <f t="shared" si="442"/>
        <v>2.4249248733617-514.843407191945i</v>
      </c>
      <c r="G1539" t="str">
        <f t="shared" si="443"/>
        <v>0.999999978736154-0.00014582128078787i</v>
      </c>
      <c r="H1539" t="str">
        <f t="shared" si="444"/>
        <v>1131.11784703903+42.0407956096819i</v>
      </c>
      <c r="I1539" t="str">
        <f t="shared" si="445"/>
        <v>68.7975957982072-1642.54197680289i</v>
      </c>
      <c r="K1539" t="str">
        <f t="shared" si="446"/>
        <v>0.0105943389048896-0.000568750379304557i</v>
      </c>
      <c r="L1539" t="str">
        <f t="shared" si="447"/>
        <v>0.0000444444444444444-0.197913693326677i</v>
      </c>
      <c r="M1539" t="e">
        <f t="shared" si="448"/>
        <v>#DIV/0!</v>
      </c>
      <c r="N1539">
        <f t="shared" si="449"/>
        <v>90.63102132497842</v>
      </c>
      <c r="O1539">
        <f t="shared" si="450"/>
        <v>39.532310852598862</v>
      </c>
      <c r="P1539" s="3">
        <f t="shared" si="451"/>
        <v>39.532310852598862</v>
      </c>
      <c r="Q1539" s="3">
        <f t="shared" si="452"/>
        <v>-89.36897867502158</v>
      </c>
      <c r="R1539">
        <f t="shared" si="453"/>
        <v>90.63102132497842</v>
      </c>
      <c r="S1539">
        <f t="shared" si="454"/>
        <v>0.2901022267359481</v>
      </c>
      <c r="T1539">
        <f t="shared" si="437"/>
        <v>39.532310852598862</v>
      </c>
    </row>
    <row r="1540" spans="1:20" x14ac:dyDescent="0.25">
      <c r="A1540">
        <f t="shared" si="438"/>
        <v>1829.692559592098</v>
      </c>
      <c r="B1540">
        <f t="shared" si="455"/>
        <v>291.20461519754468</v>
      </c>
      <c r="C1540" t="str">
        <f t="shared" si="439"/>
        <v>1.04356685341282-94.393844860212i</v>
      </c>
      <c r="D1540" t="str">
        <f t="shared" si="440"/>
        <v>3.47812444281747-54.6553827285548i</v>
      </c>
      <c r="E1540" t="str">
        <f t="shared" si="441"/>
        <v>162.467046713643+0.217645441857571i</v>
      </c>
      <c r="F1540" t="str">
        <f t="shared" si="442"/>
        <v>2.42492487296907-512.894411122189i</v>
      </c>
      <c r="G1540" t="str">
        <f t="shared" si="443"/>
        <v>0.999999978574241-0.000146375401631164i</v>
      </c>
      <c r="H1540" t="str">
        <f t="shared" si="444"/>
        <v>1131.13085066406+42.2006180843574i</v>
      </c>
      <c r="I1540" t="str">
        <f t="shared" si="445"/>
        <v>68.7977826667994-1636.34058723442i</v>
      </c>
      <c r="K1540" t="str">
        <f t="shared" si="446"/>
        <v>0.0105941061195028-0.000570899033695483i</v>
      </c>
      <c r="L1540" t="str">
        <f t="shared" si="447"/>
        <v>0.0000444444444444444-0.197164468346958i</v>
      </c>
      <c r="M1540" t="e">
        <f t="shared" si="448"/>
        <v>#DIV/0!</v>
      </c>
      <c r="N1540">
        <f t="shared" si="449"/>
        <v>90.633405076582036</v>
      </c>
      <c r="O1540">
        <f t="shared" si="450"/>
        <v>39.499404299216522</v>
      </c>
      <c r="P1540" s="3">
        <f t="shared" si="451"/>
        <v>39.499404299216522</v>
      </c>
      <c r="Q1540" s="3">
        <f t="shared" si="452"/>
        <v>-89.366594923417964</v>
      </c>
      <c r="R1540">
        <f t="shared" si="453"/>
        <v>90.633405076582036</v>
      </c>
      <c r="S1540">
        <f t="shared" si="454"/>
        <v>0.2912046151975447</v>
      </c>
      <c r="T1540">
        <f t="shared" si="437"/>
        <v>39.499404299216522</v>
      </c>
    </row>
    <row r="1541" spans="1:20" x14ac:dyDescent="0.25">
      <c r="A1541">
        <f t="shared" si="438"/>
        <v>1836.645391318548</v>
      </c>
      <c r="B1541">
        <f t="shared" si="455"/>
        <v>292.31119273529538</v>
      </c>
      <c r="C1541" t="str">
        <f t="shared" si="439"/>
        <v>1.04354774958099-94.0368692298091i</v>
      </c>
      <c r="D1541" t="str">
        <f t="shared" si="440"/>
        <v>3.47812443857484-54.4484890701696i</v>
      </c>
      <c r="E1541" t="str">
        <f t="shared" si="441"/>
        <v>162.467027881086+0.218474759536126i</v>
      </c>
      <c r="F1541" t="str">
        <f t="shared" si="442"/>
        <v>2.42492487257345-510.952793210729i</v>
      </c>
      <c r="G1541" t="str">
        <f t="shared" si="443"/>
        <v>0.999999978411096-0.000146931628133391i</v>
      </c>
      <c r="H1541" t="str">
        <f t="shared" si="444"/>
        <v>1131.14395349966+42.3610486539472i</v>
      </c>
      <c r="I1541" t="str">
        <f t="shared" si="445"/>
        <v>68.7979709562253-1630.16273724928i</v>
      </c>
      <c r="K1541" t="str">
        <f t="shared" si="446"/>
        <v>0.0105938715719758-0.000573055709384718i</v>
      </c>
      <c r="L1541" t="str">
        <f t="shared" si="447"/>
        <v>0.0000444444444444444-0.196418079644309i</v>
      </c>
      <c r="M1541" t="e">
        <f t="shared" si="448"/>
        <v>#DIV/0!</v>
      </c>
      <c r="N1541">
        <f t="shared" si="449"/>
        <v>90.635797725520803</v>
      </c>
      <c r="O1541">
        <f t="shared" si="450"/>
        <v>39.466498027711538</v>
      </c>
      <c r="P1541" s="3">
        <f t="shared" si="451"/>
        <v>39.466498027711538</v>
      </c>
      <c r="Q1541" s="3">
        <f t="shared" si="452"/>
        <v>-89.364202274479197</v>
      </c>
      <c r="R1541">
        <f t="shared" si="453"/>
        <v>90.635797725520803</v>
      </c>
      <c r="S1541">
        <f t="shared" si="454"/>
        <v>0.29231119273529538</v>
      </c>
      <c r="T1541">
        <f t="shared" si="437"/>
        <v>39.466498027711538</v>
      </c>
    </row>
    <row r="1542" spans="1:20" x14ac:dyDescent="0.25">
      <c r="A1542">
        <f t="shared" si="438"/>
        <v>1843.6246438055587</v>
      </c>
      <c r="B1542">
        <f t="shared" si="455"/>
        <v>293.4219752676895</v>
      </c>
      <c r="C1542" t="str">
        <f t="shared" si="439"/>
        <v>1.04352850116157-93.681246335444i</v>
      </c>
      <c r="D1542" t="str">
        <f t="shared" si="440"/>
        <v>3.47812443429991-54.2423786715792i</v>
      </c>
      <c r="E1542" t="str">
        <f t="shared" si="441"/>
        <v>162.467008907101+0.219307254432155i</v>
      </c>
      <c r="F1542" t="str">
        <f t="shared" si="442"/>
        <v>2.42492487217483-509.018525526738i</v>
      </c>
      <c r="G1542" t="str">
        <f t="shared" si="443"/>
        <v>0.999999978246709-0.000147489968296053i</v>
      </c>
      <c r="H1542" t="str">
        <f t="shared" si="444"/>
        <v>1131.15715630425+42.5220896379721i</v>
      </c>
      <c r="I1542" t="str">
        <f t="shared" si="445"/>
        <v>68.7981606772714-1624.00833798016i</v>
      </c>
      <c r="K1542" t="str">
        <f t="shared" si="446"/>
        <v>0.010593635249049-0.000575220435220821i</v>
      </c>
      <c r="L1542" t="str">
        <f t="shared" si="447"/>
        <v>0.0000444444444444444-0.195674516481679i</v>
      </c>
      <c r="M1542" t="e">
        <f t="shared" si="448"/>
        <v>#DIV/0!</v>
      </c>
      <c r="N1542">
        <f t="shared" si="449"/>
        <v>90.638199303777782</v>
      </c>
      <c r="O1542">
        <f t="shared" si="450"/>
        <v>39.433592040200757</v>
      </c>
      <c r="P1542" s="3">
        <f t="shared" si="451"/>
        <v>39.433592040200757</v>
      </c>
      <c r="Q1542" s="3">
        <f t="shared" si="452"/>
        <v>-89.361800696222218</v>
      </c>
      <c r="R1542">
        <f t="shared" si="453"/>
        <v>90.638199303777782</v>
      </c>
      <c r="S1542">
        <f t="shared" si="454"/>
        <v>0.29342197526768948</v>
      </c>
      <c r="T1542">
        <f t="shared" si="437"/>
        <v>39.433592040200757</v>
      </c>
    </row>
    <row r="1543" spans="1:20" x14ac:dyDescent="0.25">
      <c r="A1543">
        <f t="shared" si="438"/>
        <v>1850.6304174520196</v>
      </c>
      <c r="B1543">
        <f t="shared" si="455"/>
        <v>294.53697877370672</v>
      </c>
      <c r="C1543" t="str">
        <f t="shared" si="439"/>
        <v>1.04350910706697-93.3269710611817i</v>
      </c>
      <c r="D1543" t="str">
        <f t="shared" si="440"/>
        <v>3.47812442999242-54.0370485678165i</v>
      </c>
      <c r="E1543" t="str">
        <f t="shared" si="441"/>
        <v>162.466989790641+0.220142938912435i</v>
      </c>
      <c r="F1543" t="str">
        <f t="shared" si="442"/>
        <v>2.42492487177316-507.091580245127i</v>
      </c>
      <c r="G1543" t="str">
        <f t="shared" si="443"/>
        <v>0.99999997808107-0.000148050430151055i</v>
      </c>
      <c r="H1543" t="str">
        <f t="shared" si="444"/>
        <v>1131.17045984207+42.6837433648669i</v>
      </c>
      <c r="I1543" t="str">
        <f t="shared" si="445"/>
        <v>68.7983518408067-1617.87730089715i</v>
      </c>
      <c r="K1543" t="str">
        <f t="shared" si="446"/>
        <v>0.0105933971373643-0.00057739324014351i</v>
      </c>
      <c r="L1543" t="str">
        <f t="shared" si="447"/>
        <v>0.0000444444444444444-0.194933768162661i</v>
      </c>
      <c r="M1543" t="e">
        <f t="shared" si="448"/>
        <v>#DIV/0!</v>
      </c>
      <c r="N1543">
        <f t="shared" si="449"/>
        <v>90.640609843436906</v>
      </c>
      <c r="O1543">
        <f t="shared" si="450"/>
        <v>39.400686338816747</v>
      </c>
      <c r="P1543" s="3">
        <f t="shared" si="451"/>
        <v>39.400686338816747</v>
      </c>
      <c r="Q1543" s="3">
        <f t="shared" si="452"/>
        <v>-89.359390156563094</v>
      </c>
      <c r="R1543">
        <f t="shared" si="453"/>
        <v>90.640609843436906</v>
      </c>
      <c r="S1543">
        <f t="shared" si="454"/>
        <v>0.29453697877370671</v>
      </c>
      <c r="T1543">
        <f t="shared" si="437"/>
        <v>39.400686338816747</v>
      </c>
    </row>
    <row r="1544" spans="1:20" x14ac:dyDescent="0.25">
      <c r="A1544">
        <f t="shared" si="438"/>
        <v>1857.6628130383376</v>
      </c>
      <c r="B1544">
        <f t="shared" si="455"/>
        <v>295.65621929304683</v>
      </c>
      <c r="C1544" t="str">
        <f t="shared" si="439"/>
        <v>1.04348956620132-92.9740383104677i</v>
      </c>
      <c r="D1544" t="str">
        <f t="shared" si="440"/>
        <v>3.47812442565213-53.832495805139i</v>
      </c>
      <c r="E1544" t="str">
        <f t="shared" si="441"/>
        <v>162.466970530649+0.220981825393931i</v>
      </c>
      <c r="F1544" t="str">
        <f t="shared" si="442"/>
        <v>2.42492487136844-505.171929646141i</v>
      </c>
      <c r="G1544" t="str">
        <f t="shared" si="443"/>
        <v>0.999999977914169-0.000148613021760825i</v>
      </c>
      <c r="H1544" t="str">
        <f t="shared" si="444"/>
        <v>1131.18386488325+42.8460121720166i</v>
      </c>
      <c r="I1544" t="str">
        <f t="shared" si="445"/>
        <v>68.7985444577848-1611.76953780649i</v>
      </c>
      <c r="K1544" t="str">
        <f t="shared" si="446"/>
        <v>0.0105931572234641-0.000579574153183792i</v>
      </c>
      <c r="L1544" t="str">
        <f t="shared" si="447"/>
        <v>0.0000444444444444444-0.194195824031342i</v>
      </c>
      <c r="M1544" t="e">
        <f t="shared" si="448"/>
        <v>#DIV/0!</v>
      </c>
      <c r="N1544">
        <f t="shared" si="449"/>
        <v>90.643029376683089</v>
      </c>
      <c r="O1544">
        <f t="shared" si="450"/>
        <v>39.367780925707549</v>
      </c>
      <c r="P1544" s="3">
        <f t="shared" si="451"/>
        <v>39.367780925707549</v>
      </c>
      <c r="Q1544" s="3">
        <f t="shared" si="452"/>
        <v>-89.356970623316911</v>
      </c>
      <c r="R1544">
        <f t="shared" si="453"/>
        <v>90.643029376683089</v>
      </c>
      <c r="S1544">
        <f t="shared" si="454"/>
        <v>0.29565621929304681</v>
      </c>
      <c r="T1544">
        <f t="shared" si="437"/>
        <v>39.367780925707549</v>
      </c>
    </row>
    <row r="1545" spans="1:20" x14ac:dyDescent="0.25">
      <c r="A1545">
        <f t="shared" si="438"/>
        <v>1864.7219317278832</v>
      </c>
      <c r="B1545">
        <f t="shared" si="455"/>
        <v>296.77971292636039</v>
      </c>
      <c r="C1545" t="str">
        <f t="shared" si="439"/>
        <v>1.04346987746098-92.6224430060641i</v>
      </c>
      <c r="D1545" t="str">
        <f t="shared" si="440"/>
        <v>3.4781244212788-53.6287174409866i</v>
      </c>
      <c r="E1545" t="str">
        <f t="shared" si="441"/>
        <v>162.466951126065+0.221823926344138i</v>
      </c>
      <c r="F1545" t="str">
        <f t="shared" si="442"/>
        <v>2.42492487096065-503.259546114962i</v>
      </c>
      <c r="G1545" t="str">
        <f t="shared" si="443"/>
        <v>0.999999977745998-0.000149177751218429i</v>
      </c>
      <c r="H1545" t="str">
        <f t="shared" si="444"/>
        <v>1131.19737220377+43.0088984057859i</v>
      </c>
      <c r="I1545" t="str">
        <f t="shared" si="445"/>
        <v>68.7987385392363-1605.68496084913i</v>
      </c>
      <c r="K1545" t="str">
        <f t="shared" si="446"/>
        <v>0.0105929154937912-0.000581763203464092i</v>
      </c>
      <c r="L1545" t="str">
        <f t="shared" si="447"/>
        <v>0.0000444444444444444-0.193460673472148i</v>
      </c>
      <c r="M1545" t="e">
        <f t="shared" si="448"/>
        <v>#DIV/0!</v>
      </c>
      <c r="N1545">
        <f t="shared" si="449"/>
        <v>90.645457935802625</v>
      </c>
      <c r="O1545">
        <f t="shared" si="450"/>
        <v>39.334875803037647</v>
      </c>
      <c r="P1545" s="3">
        <f t="shared" si="451"/>
        <v>39.334875803037647</v>
      </c>
      <c r="Q1545" s="3">
        <f t="shared" si="452"/>
        <v>-89.354542064197375</v>
      </c>
      <c r="R1545">
        <f t="shared" si="453"/>
        <v>90.645457935802625</v>
      </c>
      <c r="S1545">
        <f t="shared" si="454"/>
        <v>0.29677971292636041</v>
      </c>
      <c r="T1545">
        <f t="shared" si="437"/>
        <v>39.334875803037647</v>
      </c>
    </row>
    <row r="1546" spans="1:20" x14ac:dyDescent="0.25">
      <c r="A1546">
        <f t="shared" si="438"/>
        <v>1871.8078750684492</v>
      </c>
      <c r="B1546">
        <f t="shared" si="455"/>
        <v>297.90747583548057</v>
      </c>
      <c r="C1546" t="str">
        <f t="shared" si="439"/>
        <v>1.04345003973386-92.2721800899658i</v>
      </c>
      <c r="D1546" t="str">
        <f t="shared" si="440"/>
        <v>3.47812441687216-53.4257105439388i</v>
      </c>
      <c r="E1546" t="str">
        <f t="shared" si="441"/>
        <v>162.46693157582+0.222669254281467i</v>
      </c>
      <c r="F1546" t="str">
        <f t="shared" si="442"/>
        <v>2.42492487054973-501.354402141308i</v>
      </c>
      <c r="G1546" t="str">
        <f t="shared" si="443"/>
        <v>0.999999977576546-0.000149744626647684i</v>
      </c>
      <c r="H1546" t="str">
        <f t="shared" si="444"/>
        <v>1131.21098258563+43.1724044215624i</v>
      </c>
      <c r="I1546" t="str">
        <f t="shared" si="445"/>
        <v>68.7989340962805-1599.62348249974i</v>
      </c>
      <c r="K1546" t="str">
        <f t="shared" si="446"/>
        <v>0.0105926719346873-0.000583960420198402i</v>
      </c>
      <c r="L1546" t="str">
        <f t="shared" si="447"/>
        <v>0.0000444444444444444-0.192728305909691i</v>
      </c>
      <c r="M1546" t="e">
        <f t="shared" si="448"/>
        <v>#DIV/0!</v>
      </c>
      <c r="N1546">
        <f t="shared" si="449"/>
        <v>90.647895553183005</v>
      </c>
      <c r="O1546">
        <f t="shared" si="450"/>
        <v>39.3019709729871</v>
      </c>
      <c r="P1546" s="3">
        <f t="shared" si="451"/>
        <v>39.3019709729871</v>
      </c>
      <c r="Q1546" s="3">
        <f t="shared" si="452"/>
        <v>-89.352104446816995</v>
      </c>
      <c r="R1546">
        <f t="shared" si="453"/>
        <v>90.647895553183005</v>
      </c>
      <c r="S1546">
        <f t="shared" si="454"/>
        <v>0.29790747583548055</v>
      </c>
      <c r="T1546">
        <f t="shared" si="437"/>
        <v>39.3019709729871</v>
      </c>
    </row>
    <row r="1547" spans="1:20" x14ac:dyDescent="0.25">
      <c r="A1547">
        <f t="shared" si="438"/>
        <v>1878.9207449937094</v>
      </c>
      <c r="B1547">
        <f t="shared" si="455"/>
        <v>299.03952424365542</v>
      </c>
      <c r="C1547" t="str">
        <f t="shared" si="439"/>
        <v>1.04343005189966-91.9232445233333i</v>
      </c>
      <c r="D1547" t="str">
        <f t="shared" si="440"/>
        <v>3.47812441243197-53.2234721936735i</v>
      </c>
      <c r="E1547" t="str">
        <f t="shared" si="441"/>
        <v>162.466911878835+0.22351782177523i</v>
      </c>
      <c r="F1547" t="str">
        <f t="shared" si="442"/>
        <v>2.42492487013569-499.456470319047i</v>
      </c>
      <c r="G1547" t="str">
        <f t="shared" si="443"/>
        <v>0.999999977405804-0.000150313656203281i</v>
      </c>
      <c r="H1547" t="str">
        <f t="shared" si="444"/>
        <v>1131.22469681682+43.3365325837866i</v>
      </c>
      <c r="I1547" t="str">
        <f t="shared" si="445"/>
        <v>68.7991311401201-1593.58501556526i</v>
      </c>
      <c r="K1547" t="str">
        <f t="shared" si="446"/>
        <v>0.0105924265323928-0.000586165832692408i</v>
      </c>
      <c r="L1547" t="str">
        <f t="shared" si="447"/>
        <v>0.0000444444444444444-0.191998710808618i</v>
      </c>
      <c r="M1547" t="e">
        <f t="shared" si="448"/>
        <v>#DIV/0!</v>
      </c>
      <c r="N1547">
        <f t="shared" si="449"/>
        <v>90.650342261313341</v>
      </c>
      <c r="O1547">
        <f t="shared" si="450"/>
        <v>39.269066437752173</v>
      </c>
      <c r="P1547" s="3">
        <f t="shared" si="451"/>
        <v>39.269066437752173</v>
      </c>
      <c r="Q1547" s="3">
        <f t="shared" si="452"/>
        <v>-89.349657738686659</v>
      </c>
      <c r="R1547">
        <f t="shared" si="453"/>
        <v>90.650342261313341</v>
      </c>
      <c r="S1547">
        <f t="shared" si="454"/>
        <v>0.29903952424365543</v>
      </c>
      <c r="T1547">
        <f t="shared" si="437"/>
        <v>39.269066437752173</v>
      </c>
    </row>
    <row r="1548" spans="1:20" x14ac:dyDescent="0.25">
      <c r="A1548">
        <f t="shared" si="438"/>
        <v>1886.0606438246857</v>
      </c>
      <c r="B1548">
        <f t="shared" si="455"/>
        <v>300.17587443578134</v>
      </c>
      <c r="C1548" t="str">
        <f t="shared" si="439"/>
        <v>1.0434099128299-91.575631286422i</v>
      </c>
      <c r="D1548" t="str">
        <f t="shared" si="440"/>
        <v>3.47812440795796-53.021999480924i</v>
      </c>
      <c r="E1548" t="str">
        <f t="shared" si="441"/>
        <v>162.466892034026+0.22436964144595i</v>
      </c>
      <c r="F1548" t="str">
        <f t="shared" si="442"/>
        <v>2.4249248697185-497.565723345791i</v>
      </c>
      <c r="G1548" t="str">
        <f t="shared" si="443"/>
        <v>0.999999977233762-0.000150884848070895i</v>
      </c>
      <c r="H1548" t="str">
        <f t="shared" si="444"/>
        <v>1131.23851569133+43.501285265987i</v>
      </c>
      <c r="I1548" t="str">
        <f t="shared" si="445"/>
        <v>68.7993296820381-1587.56947318363i</v>
      </c>
      <c r="K1548" t="str">
        <f t="shared" si="446"/>
        <v>0.0105921792730461-0.000588379470343617i</v>
      </c>
      <c r="L1548" t="str">
        <f t="shared" si="447"/>
        <v>0.0000444444444444444-0.191271877673459i</v>
      </c>
      <c r="M1548" t="e">
        <f t="shared" si="448"/>
        <v>#DIV/0!</v>
      </c>
      <c r="N1548">
        <f t="shared" si="449"/>
        <v>90.652798092784394</v>
      </c>
      <c r="O1548">
        <f t="shared" si="450"/>
        <v>39.236162199545632</v>
      </c>
      <c r="P1548" s="3">
        <f t="shared" si="451"/>
        <v>39.236162199545632</v>
      </c>
      <c r="Q1548" s="3">
        <f t="shared" si="452"/>
        <v>-89.347201907215606</v>
      </c>
      <c r="R1548">
        <f t="shared" si="453"/>
        <v>90.652798092784394</v>
      </c>
      <c r="S1548">
        <f t="shared" si="454"/>
        <v>0.30017587443578136</v>
      </c>
      <c r="T1548">
        <f t="shared" si="437"/>
        <v>39.236162199545632</v>
      </c>
    </row>
    <row r="1549" spans="1:20" x14ac:dyDescent="0.25">
      <c r="A1549">
        <f t="shared" si="438"/>
        <v>1893.2276742712195</v>
      </c>
      <c r="B1549">
        <f t="shared" si="455"/>
        <v>301.3165427586373</v>
      </c>
      <c r="C1549" t="str">
        <f t="shared" si="439"/>
        <v>1.04338962138749-91.2293353785033i</v>
      </c>
      <c r="D1549" t="str">
        <f t="shared" si="440"/>
        <v>3.4781244034499-52.821289507438i</v>
      </c>
      <c r="E1549" t="str">
        <f t="shared" si="441"/>
        <v>162.466872040299+0.225224725965638i</v>
      </c>
      <c r="F1549" t="str">
        <f t="shared" si="442"/>
        <v>2.42492486929814-495.682134022511i</v>
      </c>
      <c r="G1549" t="str">
        <f t="shared" si="443"/>
        <v>0.99999997706041-0.000151458210467309i</v>
      </c>
      <c r="H1549" t="str">
        <f t="shared" si="444"/>
        <v>1131.25244000932+43.6666648508218i</v>
      </c>
      <c r="I1549" t="str">
        <f t="shared" si="445"/>
        <v>68.7995297334099-1581.57676882273i</v>
      </c>
      <c r="K1549" t="str">
        <f t="shared" si="446"/>
        <v>0.0105919301426823-0.000590601362641498i</v>
      </c>
      <c r="L1549" t="str">
        <f t="shared" si="447"/>
        <v>0.0000444444444444444-0.190547796048475i</v>
      </c>
      <c r="M1549" t="e">
        <f t="shared" si="448"/>
        <v>#DIV/0!</v>
      </c>
      <c r="N1549">
        <f t="shared" si="449"/>
        <v>90.655263080288606</v>
      </c>
      <c r="O1549">
        <f t="shared" si="450"/>
        <v>39.203258260596222</v>
      </c>
      <c r="P1549" s="3">
        <f t="shared" si="451"/>
        <v>39.203258260596222</v>
      </c>
      <c r="Q1549" s="3">
        <f t="shared" si="452"/>
        <v>-89.344736919711394</v>
      </c>
      <c r="R1549">
        <f t="shared" si="453"/>
        <v>90.655263080288606</v>
      </c>
      <c r="S1549">
        <f t="shared" si="454"/>
        <v>0.30131654275863728</v>
      </c>
      <c r="T1549">
        <f t="shared" si="437"/>
        <v>39.203258260596222</v>
      </c>
    </row>
    <row r="1550" spans="1:20" x14ac:dyDescent="0.25">
      <c r="A1550">
        <f t="shared" si="438"/>
        <v>1900.4219394334502</v>
      </c>
      <c r="B1550">
        <f t="shared" si="455"/>
        <v>302.46154562112014</v>
      </c>
      <c r="C1550" t="str">
        <f t="shared" si="439"/>
        <v>1.04336917642713-90.8843518178012i</v>
      </c>
      <c r="D1550" t="str">
        <f t="shared" si="440"/>
        <v>3.47812439890751-52.6213393859349i</v>
      </c>
      <c r="E1550" t="str">
        <f t="shared" si="441"/>
        <v>162.466851896556+0.22608308805804i</v>
      </c>
      <c r="F1550" t="str">
        <f t="shared" si="442"/>
        <v>2.42492486887457-493.805675253141i</v>
      </c>
      <c r="G1550" t="str">
        <f t="shared" si="443"/>
        <v>0.999999976885738-0.000152033751640528i</v>
      </c>
      <c r="H1550" t="str">
        <f t="shared" si="444"/>
        <v>1131.26647057703+43.8326737301073i</v>
      </c>
      <c r="I1550" t="str">
        <f t="shared" si="445"/>
        <v>68.7997313056909-1575.60681627889i</v>
      </c>
      <c r="K1550" t="str">
        <f t="shared" si="446"/>
        <v>0.0105916791272332-0.000592831539167602i</v>
      </c>
      <c r="L1550" t="str">
        <f t="shared" si="447"/>
        <v>0.0000444444444444444-0.189826455517508i</v>
      </c>
      <c r="M1550" t="e">
        <f t="shared" si="448"/>
        <v>#DIV/0!</v>
      </c>
      <c r="N1550">
        <f t="shared" si="449"/>
        <v>90.657737256620493</v>
      </c>
      <c r="O1550">
        <f t="shared" si="450"/>
        <v>39.170354623149585</v>
      </c>
      <c r="P1550" s="3">
        <f t="shared" si="451"/>
        <v>39.170354623149585</v>
      </c>
      <c r="Q1550" s="3">
        <f t="shared" si="452"/>
        <v>-89.342262743379507</v>
      </c>
      <c r="R1550">
        <f t="shared" si="453"/>
        <v>90.657737256620493</v>
      </c>
      <c r="S1550">
        <f t="shared" si="454"/>
        <v>0.30246154562112015</v>
      </c>
      <c r="T1550">
        <f t="shared" si="437"/>
        <v>39.170354623149585</v>
      </c>
    </row>
    <row r="1551" spans="1:20" x14ac:dyDescent="0.25">
      <c r="A1551">
        <f t="shared" si="438"/>
        <v>1907.6435428032974</v>
      </c>
      <c r="B1551">
        <f t="shared" si="455"/>
        <v>303.61089949448041</v>
      </c>
      <c r="C1551" t="str">
        <f t="shared" si="439"/>
        <v>1.04334857679492-90.5406756414121i</v>
      </c>
      <c r="D1551" t="str">
        <f t="shared" si="440"/>
        <v>3.47812439433052-52.4221462400649i</v>
      </c>
      <c r="E1551" t="str">
        <f t="shared" si="441"/>
        <v>162.466831601687+0.226944740498756i</v>
      </c>
      <c r="F1551" t="str">
        <f t="shared" si="442"/>
        <v>2.42492486844778-491.936320044191i</v>
      </c>
      <c r="G1551" t="str">
        <f t="shared" si="443"/>
        <v>0.999999976709736-0.000152611479869902i</v>
      </c>
      <c r="H1551" t="str">
        <f t="shared" si="444"/>
        <v>1131.28060820693+43.9993143048583i</v>
      </c>
      <c r="I1551" t="str">
        <f t="shared" si="445"/>
        <v>68.7999344104251-1569.65952967584i</v>
      </c>
      <c r="K1551" t="str">
        <f t="shared" si="446"/>
        <v>0.010591426212526-0.000595070029595684i</v>
      </c>
      <c r="L1551" t="str">
        <f t="shared" si="447"/>
        <v>0.0000444444444444444-0.189107845703834i</v>
      </c>
      <c r="M1551" t="e">
        <f t="shared" si="448"/>
        <v>#DIV/0!</v>
      </c>
      <c r="N1551">
        <f t="shared" si="449"/>
        <v>90.66022065467655</v>
      </c>
      <c r="O1551">
        <f t="shared" si="450"/>
        <v>39.137451289467599</v>
      </c>
      <c r="P1551" s="3">
        <f t="shared" si="451"/>
        <v>39.137451289467599</v>
      </c>
      <c r="Q1551" s="3">
        <f t="shared" si="452"/>
        <v>-89.33977934532345</v>
      </c>
      <c r="R1551">
        <f t="shared" si="453"/>
        <v>90.66022065467655</v>
      </c>
      <c r="S1551">
        <f t="shared" si="454"/>
        <v>0.30361089949448039</v>
      </c>
      <c r="T1551">
        <f t="shared" si="437"/>
        <v>39.137451289467599</v>
      </c>
    </row>
    <row r="1552" spans="1:20" x14ac:dyDescent="0.25">
      <c r="A1552">
        <f t="shared" si="438"/>
        <v>1914.8925882659501</v>
      </c>
      <c r="B1552">
        <f t="shared" si="455"/>
        <v>304.76462091255945</v>
      </c>
      <c r="C1552" t="str">
        <f t="shared" si="439"/>
        <v>1.04332782132836-90.1983019052381i</v>
      </c>
      <c r="D1552" t="str">
        <f t="shared" si="440"/>
        <v>3.47812438971869-52.2237072043682i</v>
      </c>
      <c r="E1552" t="str">
        <f t="shared" si="441"/>
        <v>162.466811154574+0.227809696115712i</v>
      </c>
      <c r="F1552" t="str">
        <f t="shared" si="442"/>
        <v>2.42492486801774-490.074041504362i</v>
      </c>
      <c r="G1552" t="str">
        <f t="shared" si="443"/>
        <v>0.999999976532393-0.00015319140346624i</v>
      </c>
      <c r="H1552" t="str">
        <f t="shared" si="444"/>
        <v>1131.29485371772+44.1665889853254i</v>
      </c>
      <c r="I1552" t="str">
        <f t="shared" si="445"/>
        <v>68.8001390592469-1563.73482346342i</v>
      </c>
      <c r="K1552" t="str">
        <f t="shared" si="446"/>
        <v>0.0105911713842827-0.000597316863691842i</v>
      </c>
      <c r="L1552" t="str">
        <f t="shared" si="447"/>
        <v>0.0000444444444444444-0.188391956270008i</v>
      </c>
      <c r="M1552" t="e">
        <f t="shared" si="448"/>
        <v>#DIV/0!</v>
      </c>
      <c r="N1552">
        <f t="shared" si="449"/>
        <v>90.662713307455562</v>
      </c>
      <c r="O1552">
        <f t="shared" si="450"/>
        <v>39.104548261828924</v>
      </c>
      <c r="P1552" s="3">
        <f t="shared" si="451"/>
        <v>39.104548261828924</v>
      </c>
      <c r="Q1552" s="3">
        <f t="shared" si="452"/>
        <v>-89.337286692544438</v>
      </c>
      <c r="R1552">
        <f t="shared" si="453"/>
        <v>90.662713307455562</v>
      </c>
      <c r="S1552">
        <f t="shared" si="454"/>
        <v>0.30476462091255946</v>
      </c>
      <c r="T1552">
        <f t="shared" si="437"/>
        <v>39.104548261828924</v>
      </c>
    </row>
    <row r="1553" spans="1:20" x14ac:dyDescent="0.25">
      <c r="A1553">
        <f t="shared" si="438"/>
        <v>1922.1691801013608</v>
      </c>
      <c r="B1553">
        <f t="shared" si="455"/>
        <v>305.92272647202719</v>
      </c>
      <c r="C1553" t="str">
        <f t="shared" si="439"/>
        <v>1.04330690885636-89.8572256839161i</v>
      </c>
      <c r="D1553" t="str">
        <f t="shared" si="440"/>
        <v>3.47812438507174-52.0260194242322i</v>
      </c>
      <c r="E1553" t="str">
        <f t="shared" si="441"/>
        <v>162.466790554095+0.228677967789041i</v>
      </c>
      <c r="F1553" t="str">
        <f t="shared" si="442"/>
        <v>2.42492486758443-488.218812844148i</v>
      </c>
      <c r="G1553" t="str">
        <f t="shared" si="443"/>
        <v>0.999999976353701-0.000153773530771934i</v>
      </c>
      <c r="H1553" t="str">
        <f t="shared" si="444"/>
        <v>1131.30920793439+44.3345001910271i</v>
      </c>
      <c r="I1553" t="str">
        <f t="shared" si="445"/>
        <v>68.8003452638749-1557.8326124163i</v>
      </c>
      <c r="K1553" t="str">
        <f t="shared" si="446"/>
        <v>0.0105909146281194-0.00059957207131462i</v>
      </c>
      <c r="L1553" t="str">
        <f t="shared" si="447"/>
        <v>0.0000444444444444444-0.18767877691772i</v>
      </c>
      <c r="M1553" t="e">
        <f t="shared" si="448"/>
        <v>#DIV/0!</v>
      </c>
      <c r="N1553">
        <f t="shared" si="449"/>
        <v>90.665215248058516</v>
      </c>
      <c r="O1553">
        <f t="shared" si="450"/>
        <v>39.071645542529133</v>
      </c>
      <c r="P1553" s="3">
        <f t="shared" si="451"/>
        <v>39.071645542529133</v>
      </c>
      <c r="Q1553" s="3">
        <f t="shared" si="452"/>
        <v>-89.334784751941484</v>
      </c>
      <c r="R1553">
        <f t="shared" si="453"/>
        <v>90.665215248058516</v>
      </c>
      <c r="S1553">
        <f t="shared" si="454"/>
        <v>0.30592272647202717</v>
      </c>
      <c r="T1553">
        <f t="shared" si="437"/>
        <v>39.071645542529133</v>
      </c>
    </row>
    <row r="1554" spans="1:20" x14ac:dyDescent="0.25">
      <c r="A1554">
        <f t="shared" si="438"/>
        <v>1929.4734229857461</v>
      </c>
      <c r="B1554">
        <f t="shared" si="455"/>
        <v>307.08523283262093</v>
      </c>
      <c r="C1554" t="str">
        <f t="shared" si="439"/>
        <v>1.04328583819922-89.5174420707453i</v>
      </c>
      <c r="D1554" t="str">
        <f t="shared" si="440"/>
        <v>3.4781243803894-51.8290800558519i</v>
      </c>
      <c r="E1554" t="str">
        <f t="shared" si="441"/>
        <v>162.466769799116+0.22954956845166i</v>
      </c>
      <c r="F1554" t="str">
        <f t="shared" si="442"/>
        <v>2.42492486714781-486.370607375463i</v>
      </c>
      <c r="G1554" t="str">
        <f t="shared" si="443"/>
        <v>0.999999976173647-0.000154357870161075i</v>
      </c>
      <c r="H1554" t="str">
        <f t="shared" si="444"/>
        <v>1131.32367168824+44.503050350789i</v>
      </c>
      <c r="I1554" t="str">
        <f t="shared" si="445"/>
        <v>68.8005530361173-1551.95281163277i</v>
      </c>
      <c r="K1554" t="str">
        <f t="shared" si="446"/>
        <v>0.0105906559295456-0.000601835682415139i</v>
      </c>
      <c r="L1554" t="str">
        <f t="shared" si="447"/>
        <v>0.0000444444444444444-0.186968297387647i</v>
      </c>
      <c r="M1554" t="e">
        <f t="shared" si="448"/>
        <v>#DIV/0!</v>
      </c>
      <c r="N1554">
        <f t="shared" si="449"/>
        <v>90.667726509689047</v>
      </c>
      <c r="O1554">
        <f t="shared" si="450"/>
        <v>39.038743133880715</v>
      </c>
      <c r="P1554" s="3">
        <f t="shared" si="451"/>
        <v>39.038743133880715</v>
      </c>
      <c r="Q1554" s="3">
        <f t="shared" si="452"/>
        <v>-89.332273490310953</v>
      </c>
      <c r="R1554">
        <f t="shared" si="453"/>
        <v>90.667726509689047</v>
      </c>
      <c r="S1554">
        <f t="shared" si="454"/>
        <v>0.30708523283262096</v>
      </c>
      <c r="T1554">
        <f t="shared" si="437"/>
        <v>39.038743133880715</v>
      </c>
    </row>
    <row r="1555" spans="1:20" x14ac:dyDescent="0.25">
      <c r="A1555">
        <f t="shared" si="438"/>
        <v>1936.8054219930918</v>
      </c>
      <c r="B1555">
        <f t="shared" si="455"/>
        <v>308.25215671738488</v>
      </c>
      <c r="C1555" t="str">
        <f t="shared" si="439"/>
        <v>1.04326460816851-89.178946177619i</v>
      </c>
      <c r="D1555" t="str">
        <f t="shared" si="440"/>
        <v>3.47812437567142-51.6328862661887i</v>
      </c>
      <c r="E1555" t="str">
        <f t="shared" si="441"/>
        <v>162.466748888498+0.230424511089442i</v>
      </c>
      <c r="F1555" t="str">
        <f t="shared" si="442"/>
        <v>2.42492486670787-484.529398511254i</v>
      </c>
      <c r="G1555" t="str">
        <f t="shared" si="443"/>
        <v>0.999999975992223-0.000154944430039576i</v>
      </c>
      <c r="H1555" t="str">
        <f t="shared" si="444"/>
        <v>1131.33824581698+44.6722419027795i</v>
      </c>
      <c r="I1555" t="str">
        <f t="shared" si="445"/>
        <v>68.8007623878717-1546.09533653359i</v>
      </c>
      <c r="K1555" t="str">
        <f t="shared" si="446"/>
        <v>0.0105903952739633-0.000604107727037211i</v>
      </c>
      <c r="L1555" t="str">
        <f t="shared" si="447"/>
        <v>0.0000444444444444444-0.186260507459302i</v>
      </c>
      <c r="M1555" t="e">
        <f t="shared" si="448"/>
        <v>#DIV/0!</v>
      </c>
      <c r="N1555">
        <f t="shared" si="449"/>
        <v>90.670247125653319</v>
      </c>
      <c r="O1555">
        <f t="shared" si="450"/>
        <v>39.005841038213397</v>
      </c>
      <c r="P1555" s="3">
        <f t="shared" si="451"/>
        <v>39.005841038213397</v>
      </c>
      <c r="Q1555" s="3">
        <f t="shared" si="452"/>
        <v>-89.329752874346681</v>
      </c>
      <c r="R1555">
        <f t="shared" si="453"/>
        <v>90.670247125653319</v>
      </c>
      <c r="S1555">
        <f t="shared" si="454"/>
        <v>0.30825215671738487</v>
      </c>
      <c r="T1555">
        <f t="shared" si="437"/>
        <v>39.005841038213397</v>
      </c>
    </row>
    <row r="1556" spans="1:20" x14ac:dyDescent="0.25">
      <c r="A1556">
        <f t="shared" si="438"/>
        <v>1944.1652825966657</v>
      </c>
      <c r="B1556">
        <f t="shared" si="455"/>
        <v>309.42351491291095</v>
      </c>
      <c r="C1556" t="str">
        <f t="shared" si="439"/>
        <v>1.04324321756679-88.8417331349495i</v>
      </c>
      <c r="D1556" t="str">
        <f t="shared" si="440"/>
        <v>3.4781243709175-51.4374352329285i</v>
      </c>
      <c r="E1556" t="str">
        <f t="shared" si="441"/>
        <v>162.466727821092+0.231302808741151i</v>
      </c>
      <c r="F1556" t="str">
        <f t="shared" si="442"/>
        <v>2.42492486626458-482.695159765108i</v>
      </c>
      <c r="G1556" t="str">
        <f t="shared" si="443"/>
        <v>0.999999975809417-0.000155533218845294i</v>
      </c>
      <c r="H1556" t="str">
        <f t="shared" si="444"/>
        <v>1131.35293116476+44.8420772945482i</v>
      </c>
      <c r="I1556" t="str">
        <f t="shared" si="445"/>
        <v>68.8009733311263-1540.26010286072i</v>
      </c>
      <c r="K1556" t="str">
        <f t="shared" si="446"/>
        <v>0.0105901326466662-0.000606388235317461i</v>
      </c>
      <c r="L1556" t="str">
        <f t="shared" si="447"/>
        <v>0.0000444444444444444-0.185555396950888i</v>
      </c>
      <c r="M1556" t="e">
        <f t="shared" si="448"/>
        <v>#DIV/0!</v>
      </c>
      <c r="N1556">
        <f t="shared" si="449"/>
        <v>90.672777129360185</v>
      </c>
      <c r="O1556">
        <f t="shared" si="450"/>
        <v>38.972939257873819</v>
      </c>
      <c r="P1556" s="3">
        <f t="shared" si="451"/>
        <v>38.972939257873819</v>
      </c>
      <c r="Q1556" s="3">
        <f t="shared" si="452"/>
        <v>-89.327222870639815</v>
      </c>
      <c r="R1556">
        <f t="shared" si="453"/>
        <v>90.672777129360185</v>
      </c>
      <c r="S1556">
        <f t="shared" si="454"/>
        <v>0.30942351491291092</v>
      </c>
      <c r="T1556">
        <f t="shared" si="437"/>
        <v>38.972939257873819</v>
      </c>
    </row>
    <row r="1557" spans="1:20" x14ac:dyDescent="0.25">
      <c r="A1557">
        <f t="shared" si="438"/>
        <v>1951.553110670533</v>
      </c>
      <c r="B1557">
        <f t="shared" si="455"/>
        <v>310.59932426957999</v>
      </c>
      <c r="C1557" t="str">
        <f t="shared" si="439"/>
        <v>1.04322166518798-88.5057980916018i</v>
      </c>
      <c r="D1557" t="str">
        <f t="shared" si="440"/>
        <v>3.47812436612741-51.2427241444433i</v>
      </c>
      <c r="E1557" t="str">
        <f t="shared" si="441"/>
        <v>162.46670659574+0.232184474499259i</v>
      </c>
      <c r="F1557" t="str">
        <f t="shared" si="442"/>
        <v>2.42492486581791-480.867864750891i</v>
      </c>
      <c r="G1557" t="str">
        <f t="shared" si="443"/>
        <v>0.999999975625219-0.000156124245048149i</v>
      </c>
      <c r="H1557" t="str">
        <f t="shared" si="444"/>
        <v>1131.36772858221+45.0125589830614i</v>
      </c>
      <c r="I1557" t="str">
        <f t="shared" si="445"/>
        <v>68.8011858779608-1534.44702667612i</v>
      </c>
      <c r="K1557" t="str">
        <f t="shared" si="446"/>
        <v>0.0105898680328389-0.000608677237485422i</v>
      </c>
      <c r="L1557" t="str">
        <f t="shared" si="447"/>
        <v>0.0000444444444444444-0.184852955719156i</v>
      </c>
      <c r="M1557" t="e">
        <f t="shared" si="448"/>
        <v>#DIV/0!</v>
      </c>
      <c r="N1557">
        <f t="shared" si="449"/>
        <v>90.675316554321398</v>
      </c>
      <c r="O1557">
        <f t="shared" si="450"/>
        <v>38.940037795226019</v>
      </c>
      <c r="P1557" s="3">
        <f t="shared" si="451"/>
        <v>38.940037795226019</v>
      </c>
      <c r="Q1557" s="3">
        <f t="shared" si="452"/>
        <v>-89.324683445678602</v>
      </c>
      <c r="R1557">
        <f t="shared" si="453"/>
        <v>90.675316554321398</v>
      </c>
      <c r="S1557">
        <f t="shared" si="454"/>
        <v>0.31059932426957998</v>
      </c>
      <c r="T1557">
        <f t="shared" si="437"/>
        <v>38.940037795226019</v>
      </c>
    </row>
    <row r="1558" spans="1:20" x14ac:dyDescent="0.25">
      <c r="A1558">
        <f t="shared" si="438"/>
        <v>1958.9690124910808</v>
      </c>
      <c r="B1558">
        <f t="shared" si="455"/>
        <v>311.77960170180438</v>
      </c>
      <c r="C1558" t="str">
        <f t="shared" si="439"/>
        <v>1.04319994981689-88.1711362148238i</v>
      </c>
      <c r="D1558" t="str">
        <f t="shared" si="440"/>
        <v>3.47812436130081-51.048750199748i</v>
      </c>
      <c r="E1558" t="str">
        <f t="shared" si="441"/>
        <v>162.466685211277+0.233069521509579i</v>
      </c>
      <c r="F1558" t="str">
        <f t="shared" si="442"/>
        <v>2.42492486536785-479.047487182345i</v>
      </c>
      <c r="G1558" t="str">
        <f t="shared" si="443"/>
        <v>0.999999975439619-0.000156717517150244i</v>
      </c>
      <c r="H1558" t="str">
        <f t="shared" si="444"/>
        <v>1131.38263892646+45.1836894347382i</v>
      </c>
      <c r="I1558" t="str">
        <f t="shared" si="445"/>
        <v>68.8014000405433-1528.65602436046i</v>
      </c>
      <c r="K1558" t="str">
        <f t="shared" si="446"/>
        <v>0.0105896014175565-0.000610974763863677i</v>
      </c>
      <c r="L1558" t="str">
        <f t="shared" si="447"/>
        <v>0.0000444444444444444-0.184153173659251i</v>
      </c>
      <c r="M1558" t="e">
        <f t="shared" si="448"/>
        <v>#DIV/0!</v>
      </c>
      <c r="N1558">
        <f t="shared" si="449"/>
        <v>90.677865434151656</v>
      </c>
      <c r="O1558">
        <f t="shared" si="450"/>
        <v>38.907136652651559</v>
      </c>
      <c r="P1558" s="3">
        <f t="shared" si="451"/>
        <v>38.907136652651559</v>
      </c>
      <c r="Q1558" s="3">
        <f t="shared" si="452"/>
        <v>-89.322134565848344</v>
      </c>
      <c r="R1558">
        <f t="shared" si="453"/>
        <v>90.677865434151656</v>
      </c>
      <c r="S1558">
        <f t="shared" si="454"/>
        <v>0.31177960170180435</v>
      </c>
      <c r="T1558">
        <f t="shared" si="437"/>
        <v>38.907136652651559</v>
      </c>
    </row>
    <row r="1559" spans="1:20" x14ac:dyDescent="0.25">
      <c r="A1559">
        <f t="shared" si="438"/>
        <v>1966.413094738547</v>
      </c>
      <c r="B1559">
        <f t="shared" si="455"/>
        <v>312.96436418827125</v>
      </c>
      <c r="C1559" t="str">
        <f t="shared" si="439"/>
        <v>1.04317807022953-87.8377426901766i</v>
      </c>
      <c r="D1559" t="str">
        <f t="shared" si="440"/>
        <v>3.47812435643748-50.8555106084626i</v>
      </c>
      <c r="E1559" t="str">
        <f t="shared" si="441"/>
        <v>162.466663666531+0.233957962971937i</v>
      </c>
      <c r="F1559" t="str">
        <f t="shared" si="442"/>
        <v>2.42492486491435-477.23400087273i</v>
      </c>
      <c r="G1559" t="str">
        <f t="shared" si="443"/>
        <v>0.999999975252606-0.000157313043685996i</v>
      </c>
      <c r="H1559" t="str">
        <f t="shared" si="444"/>
        <v>1131.39766306127+45.3554711254896i</v>
      </c>
      <c r="I1559" t="str">
        <f t="shared" si="445"/>
        <v>68.8016158311357-1522.88701261207i</v>
      </c>
      <c r="K1559" t="str">
        <f t="shared" si="446"/>
        <v>0.0105893327857833-0.000613280844867933i</v>
      </c>
      <c r="L1559" t="str">
        <f t="shared" si="447"/>
        <v>0.0000444444444444444-0.183456040704573i</v>
      </c>
      <c r="M1559" t="e">
        <f t="shared" si="448"/>
        <v>#DIV/0!</v>
      </c>
      <c r="N1559">
        <f t="shared" si="449"/>
        <v>90.680423802568825</v>
      </c>
      <c r="O1559">
        <f t="shared" si="450"/>
        <v>38.87423583254963</v>
      </c>
      <c r="P1559" s="3">
        <f t="shared" si="451"/>
        <v>38.87423583254963</v>
      </c>
      <c r="Q1559" s="3">
        <f t="shared" si="452"/>
        <v>-89.319576197431175</v>
      </c>
      <c r="R1559">
        <f t="shared" si="453"/>
        <v>90.680423802568825</v>
      </c>
      <c r="S1559">
        <f t="shared" si="454"/>
        <v>0.31296436418827123</v>
      </c>
      <c r="T1559">
        <f t="shared" si="437"/>
        <v>38.87423583254963</v>
      </c>
    </row>
    <row r="1560" spans="1:20" x14ac:dyDescent="0.25">
      <c r="A1560">
        <f t="shared" si="438"/>
        <v>1973.8854644985533</v>
      </c>
      <c r="B1560">
        <f t="shared" si="455"/>
        <v>314.15362877218666</v>
      </c>
      <c r="C1560" t="str">
        <f t="shared" si="439"/>
        <v>1.04315602519266-87.5056127214623i</v>
      </c>
      <c r="D1560" t="str">
        <f t="shared" si="440"/>
        <v>3.47812435153712-50.6630025907709i</v>
      </c>
      <c r="E1560" t="str">
        <f t="shared" si="441"/>
        <v>162.466641960319+0.234849812140374i</v>
      </c>
      <c r="F1560" t="str">
        <f t="shared" si="442"/>
        <v>2.42492486445741-475.427379734439i</v>
      </c>
      <c r="G1560" t="str">
        <f t="shared" si="443"/>
        <v>0.999999975064168-0.000157910833222246i</v>
      </c>
      <c r="H1560" t="str">
        <f t="shared" si="444"/>
        <v>1131.41280185703+45.5279065407569i</v>
      </c>
      <c r="I1560" t="str">
        <f t="shared" si="445"/>
        <v>68.8018332620949-1517.13990844568i</v>
      </c>
      <c r="K1560" t="str">
        <f t="shared" si="446"/>
        <v>0.0105890621223721-0.000615595511007151i</v>
      </c>
      <c r="L1560" t="str">
        <f t="shared" si="447"/>
        <v>0.0000444444444444444-0.182761546826632i</v>
      </c>
      <c r="M1560" t="e">
        <f t="shared" si="448"/>
        <v>#DIV/0!</v>
      </c>
      <c r="N1560">
        <f t="shared" si="449"/>
        <v>90.68299169339393</v>
      </c>
      <c r="O1560">
        <f t="shared" si="450"/>
        <v>38.841335337336901</v>
      </c>
      <c r="P1560" s="3">
        <f t="shared" si="451"/>
        <v>38.841335337336901</v>
      </c>
      <c r="Q1560" s="3">
        <f t="shared" si="452"/>
        <v>-89.31700830660607</v>
      </c>
      <c r="R1560">
        <f t="shared" si="453"/>
        <v>90.68299169339393</v>
      </c>
      <c r="S1560">
        <f t="shared" si="454"/>
        <v>0.31415362877218667</v>
      </c>
      <c r="T1560">
        <f t="shared" si="437"/>
        <v>38.841335337336901</v>
      </c>
    </row>
    <row r="1561" spans="1:20" x14ac:dyDescent="0.25">
      <c r="A1561">
        <f t="shared" si="438"/>
        <v>1981.3862292636479</v>
      </c>
      <c r="B1561">
        <f t="shared" si="455"/>
        <v>315.34741256152097</v>
      </c>
      <c r="C1561" t="str">
        <f t="shared" si="439"/>
        <v>1.04313381346401-87.1747415306592i</v>
      </c>
      <c r="D1561" t="str">
        <f t="shared" si="440"/>
        <v>3.47812434659943-50.47122337738i</v>
      </c>
      <c r="E1561" t="str">
        <f t="shared" si="441"/>
        <v>162.466620091452+0.235745082323049i</v>
      </c>
      <c r="F1561" t="str">
        <f t="shared" si="442"/>
        <v>2.42492486399698-473.627597778614i</v>
      </c>
      <c r="G1561" t="str">
        <f t="shared" si="443"/>
        <v>0.999999974874296-0.000158510894358394i</v>
      </c>
      <c r="H1561" t="str">
        <f t="shared" si="444"/>
        <v>1131.42805619078+45.7009981755444i</v>
      </c>
      <c r="I1561" t="str">
        <f t="shared" si="445"/>
        <v>68.8020523458656-1511.41462919111i</v>
      </c>
      <c r="K1561" t="str">
        <f t="shared" si="446"/>
        <v>0.0105887894120638-0.00061791879288364i</v>
      </c>
      <c r="L1561" t="str">
        <f t="shared" si="447"/>
        <v>0.0000444444444444444-0.1820696820349i</v>
      </c>
      <c r="M1561" t="e">
        <f t="shared" si="448"/>
        <v>#DIV/0!</v>
      </c>
      <c r="N1561">
        <f t="shared" si="449"/>
        <v>90.685569140551294</v>
      </c>
      <c r="O1561">
        <f t="shared" si="450"/>
        <v>38.80843516944806</v>
      </c>
      <c r="P1561" s="3">
        <f t="shared" si="451"/>
        <v>38.80843516944806</v>
      </c>
      <c r="Q1561" s="3">
        <f t="shared" si="452"/>
        <v>-89.314430859448706</v>
      </c>
      <c r="R1561">
        <f t="shared" si="453"/>
        <v>90.685569140551294</v>
      </c>
      <c r="S1561">
        <f t="shared" si="454"/>
        <v>0.31534741256152099</v>
      </c>
      <c r="T1561">
        <f t="shared" si="437"/>
        <v>38.80843516944806</v>
      </c>
    </row>
    <row r="1562" spans="1:20" x14ac:dyDescent="0.25">
      <c r="A1562">
        <f t="shared" si="438"/>
        <v>1988.9154969348499</v>
      </c>
      <c r="B1562">
        <f t="shared" si="455"/>
        <v>316.54573272925478</v>
      </c>
      <c r="C1562" t="str">
        <f t="shared" si="439"/>
        <v>1.04311143379197-86.8451243578503i</v>
      </c>
      <c r="D1562" t="str">
        <f t="shared" si="440"/>
        <v>3.47812434162415-50.2801702094819i</v>
      </c>
      <c r="E1562" t="str">
        <f t="shared" si="441"/>
        <v>162.466598058732+0.23664378688286i</v>
      </c>
      <c r="F1562" t="str">
        <f t="shared" si="442"/>
        <v>2.42492486353304-471.834629114794i</v>
      </c>
      <c r="G1562" t="str">
        <f t="shared" si="443"/>
        <v>0.999999974682978-0.000159113235726515i</v>
      </c>
      <c r="H1562" t="str">
        <f t="shared" si="444"/>
        <v>1131.44342694635+45.874748534464i</v>
      </c>
      <c r="I1562" t="str">
        <f t="shared" si="445"/>
        <v>68.8022730949933-1505.7110924923i</v>
      </c>
      <c r="K1562" t="str">
        <f t="shared" si="446"/>
        <v>0.010588514639486-0.000620250721193168i</v>
      </c>
      <c r="L1562" t="str">
        <f t="shared" si="447"/>
        <v>0.0000444444444444444-0.181380436376668i</v>
      </c>
      <c r="M1562" t="e">
        <f t="shared" si="448"/>
        <v>#DIV/0!</v>
      </c>
      <c r="N1562">
        <f t="shared" si="449"/>
        <v>90.688156178068681</v>
      </c>
      <c r="O1562">
        <f t="shared" si="450"/>
        <v>38.775535331335654</v>
      </c>
      <c r="P1562" s="3">
        <f t="shared" si="451"/>
        <v>38.775535331335654</v>
      </c>
      <c r="Q1562" s="3">
        <f t="shared" si="452"/>
        <v>-89.311843821931319</v>
      </c>
      <c r="R1562">
        <f t="shared" si="453"/>
        <v>90.688156178068681</v>
      </c>
      <c r="S1562">
        <f t="shared" si="454"/>
        <v>0.31654573272925479</v>
      </c>
      <c r="T1562">
        <f t="shared" si="437"/>
        <v>38.775535331335654</v>
      </c>
    </row>
    <row r="1563" spans="1:20" x14ac:dyDescent="0.25">
      <c r="A1563">
        <f t="shared" si="438"/>
        <v>1996.4733758232021</v>
      </c>
      <c r="B1563">
        <f t="shared" si="455"/>
        <v>317.74860651362593</v>
      </c>
      <c r="C1563" t="str">
        <f t="shared" si="439"/>
        <v>1.0430888849159-86.5167564611535i</v>
      </c>
      <c r="D1563" t="str">
        <f t="shared" si="440"/>
        <v>3.47812433661099-50.0898403387125i</v>
      </c>
      <c r="E1563" t="str">
        <f t="shared" si="441"/>
        <v>162.466575860948+0.237545939237707i</v>
      </c>
      <c r="F1563" t="str">
        <f t="shared" si="442"/>
        <v>2.42492486306558-470.04844795052i</v>
      </c>
      <c r="G1563" t="str">
        <f t="shared" si="443"/>
        <v>0.999999974490203-0.000159717865991486i</v>
      </c>
      <c r="H1563" t="str">
        <f t="shared" si="444"/>
        <v>1131.45891501433+46.0491601317669i</v>
      </c>
      <c r="I1563" t="str">
        <f t="shared" si="445"/>
        <v>68.8024955221138-1500.02921630596i</v>
      </c>
      <c r="K1563" t="str">
        <f t="shared" si="446"/>
        <v>0.0105882377891527-0.000622591326725046i</v>
      </c>
      <c r="L1563" t="str">
        <f t="shared" si="447"/>
        <v>0.0000444444444444444-0.180693799936908i</v>
      </c>
      <c r="M1563" t="e">
        <f t="shared" si="448"/>
        <v>#DIV/0!</v>
      </c>
      <c r="N1563">
        <f t="shared" si="449"/>
        <v>90.690752840077479</v>
      </c>
      <c r="O1563">
        <f t="shared" si="450"/>
        <v>38.74263582547011</v>
      </c>
      <c r="P1563" s="3">
        <f t="shared" si="451"/>
        <v>38.74263582547011</v>
      </c>
      <c r="Q1563" s="3">
        <f t="shared" si="452"/>
        <v>-89.309247159922521</v>
      </c>
      <c r="R1563">
        <f t="shared" si="453"/>
        <v>90.690752840077479</v>
      </c>
      <c r="S1563">
        <f t="shared" si="454"/>
        <v>0.31774860651362591</v>
      </c>
      <c r="T1563">
        <f t="shared" si="437"/>
        <v>38.74263582547011</v>
      </c>
    </row>
    <row r="1564" spans="1:20" x14ac:dyDescent="0.25">
      <c r="A1564">
        <f t="shared" si="438"/>
        <v>2004.0599746513303</v>
      </c>
      <c r="B1564">
        <f t="shared" si="455"/>
        <v>318.9560512183777</v>
      </c>
      <c r="C1564" t="str">
        <f t="shared" si="439"/>
        <v>1.04306616556577-86.1896331166591i</v>
      </c>
      <c r="D1564" t="str">
        <f t="shared" si="440"/>
        <v>3.47812433155966-49.9002310271126i</v>
      </c>
      <c r="E1564" t="str">
        <f t="shared" si="441"/>
        <v>162.466553496888+0.238451552860594i</v>
      </c>
      <c r="F1564" t="str">
        <f t="shared" si="442"/>
        <v>2.42492486259455-468.269028590976i</v>
      </c>
      <c r="G1564" t="str">
        <f t="shared" si="443"/>
        <v>0.99999997429596-0.000160324793851111i</v>
      </c>
      <c r="H1564" t="str">
        <f t="shared" si="444"/>
        <v>1131.47452129217+46.2242354913849i</v>
      </c>
      <c r="I1564" t="str">
        <f t="shared" si="445"/>
        <v>68.8027196399595-1494.36891890043i</v>
      </c>
      <c r="K1564" t="str">
        <f t="shared" si="446"/>
        <v>0.0105879588454632-0.00062494064036224i</v>
      </c>
      <c r="L1564" t="str">
        <f t="shared" si="447"/>
        <v>0.0000444444444444444-0.180009762838123i</v>
      </c>
      <c r="M1564" t="e">
        <f t="shared" si="448"/>
        <v>#DIV/0!</v>
      </c>
      <c r="N1564">
        <f t="shared" si="449"/>
        <v>90.693359160812733</v>
      </c>
      <c r="O1564">
        <f t="shared" si="450"/>
        <v>38.709736654340411</v>
      </c>
      <c r="P1564" s="3">
        <f t="shared" si="451"/>
        <v>38.709736654340411</v>
      </c>
      <c r="Q1564" s="3">
        <f t="shared" si="452"/>
        <v>-89.306640839187267</v>
      </c>
      <c r="R1564">
        <f t="shared" si="453"/>
        <v>90.693359160812733</v>
      </c>
      <c r="S1564">
        <f t="shared" si="454"/>
        <v>0.31895605121837767</v>
      </c>
      <c r="T1564">
        <f t="shared" si="437"/>
        <v>38.709736654340411</v>
      </c>
    </row>
    <row r="1565" spans="1:20" x14ac:dyDescent="0.25">
      <c r="A1565">
        <f t="shared" si="438"/>
        <v>2011.6754025550053</v>
      </c>
      <c r="B1565">
        <f t="shared" si="455"/>
        <v>320.16808421300755</v>
      </c>
      <c r="C1565" t="str">
        <f t="shared" si="439"/>
        <v>1.043043274462-85.8637496183566i</v>
      </c>
      <c r="D1565" t="str">
        <f t="shared" si="440"/>
        <v>3.47812432646985-49.7113395470887i</v>
      </c>
      <c r="E1565" t="str">
        <f t="shared" si="441"/>
        <v>162.466530965327+0.239360641279682i</v>
      </c>
      <c r="F1565" t="str">
        <f t="shared" si="442"/>
        <v>2.42492486211994-466.496345438617i</v>
      </c>
      <c r="G1565" t="str">
        <f t="shared" si="443"/>
        <v>0.999999974100238-0.000160934028036247i</v>
      </c>
      <c r="H1565" t="str">
        <f t="shared" si="444"/>
        <v>1131.49024668419+46.3999771469677i</v>
      </c>
      <c r="I1565" t="str">
        <f t="shared" si="445"/>
        <v>68.8029454613589-1488.7301188545i</v>
      </c>
      <c r="K1565" t="str">
        <f t="shared" si="446"/>
        <v>0.0105876777927014-0.000627298693081458i</v>
      </c>
      <c r="L1565" t="str">
        <f t="shared" si="447"/>
        <v>0.0000444444444444444-0.17932831524021i</v>
      </c>
      <c r="M1565" t="e">
        <f t="shared" si="448"/>
        <v>#DIV/0!</v>
      </c>
      <c r="N1565">
        <f t="shared" si="449"/>
        <v>90.695975174613153</v>
      </c>
      <c r="O1565">
        <f t="shared" si="450"/>
        <v>38.676837820453727</v>
      </c>
      <c r="P1565" s="3">
        <f t="shared" si="451"/>
        <v>38.676837820453727</v>
      </c>
      <c r="Q1565" s="3">
        <f t="shared" si="452"/>
        <v>-89.304024825386847</v>
      </c>
      <c r="R1565">
        <f t="shared" si="453"/>
        <v>90.695975174613153</v>
      </c>
      <c r="S1565">
        <f t="shared" si="454"/>
        <v>0.32016808421300752</v>
      </c>
      <c r="T1565">
        <f t="shared" si="437"/>
        <v>38.676837820453727</v>
      </c>
    </row>
    <row r="1566" spans="1:20" x14ac:dyDescent="0.25">
      <c r="A1566">
        <f t="shared" si="438"/>
        <v>2019.3197690847144</v>
      </c>
      <c r="B1566">
        <f t="shared" si="455"/>
        <v>321.38472293301697</v>
      </c>
      <c r="C1566" t="str">
        <f t="shared" si="439"/>
        <v>1.04302021031567-85.5391012780681i</v>
      </c>
      <c r="D1566" t="str">
        <f t="shared" si="440"/>
        <v>3.47812432134131-49.5231631813738i</v>
      </c>
      <c r="E1566" t="str">
        <f t="shared" si="441"/>
        <v>162.466508265032+0.240273218078953i</v>
      </c>
      <c r="F1566" t="str">
        <f t="shared" si="442"/>
        <v>2.42492486164173-464.730372992803i</v>
      </c>
      <c r="G1566" t="str">
        <f t="shared" si="443"/>
        <v>0.999999973903026-0.000161545577310926i</v>
      </c>
      <c r="H1566" t="str">
        <f t="shared" si="444"/>
        <v>1131.5060921017+46.5763876419224i</v>
      </c>
      <c r="I1566" t="str">
        <f t="shared" si="445"/>
        <v>68.8031729992393-1483.11273505631i</v>
      </c>
      <c r="K1566" t="str">
        <f t="shared" si="446"/>
        <v>0.0105873946150348-0.000629665515953242i</v>
      </c>
      <c r="L1566" t="str">
        <f t="shared" si="447"/>
        <v>0.0000444444444444444-0.178649447340317i</v>
      </c>
      <c r="M1566" t="e">
        <f t="shared" si="448"/>
        <v>#DIV/0!</v>
      </c>
      <c r="N1566">
        <f t="shared" si="449"/>
        <v>90.698600915921318</v>
      </c>
      <c r="O1566">
        <f t="shared" si="450"/>
        <v>38.643939326335655</v>
      </c>
      <c r="P1566" s="3">
        <f t="shared" si="451"/>
        <v>38.643939326335655</v>
      </c>
      <c r="Q1566" s="3">
        <f t="shared" si="452"/>
        <v>-89.301399084078682</v>
      </c>
      <c r="R1566">
        <f t="shared" si="453"/>
        <v>90.698600915921318</v>
      </c>
      <c r="S1566">
        <f t="shared" si="454"/>
        <v>0.32138472293301695</v>
      </c>
      <c r="T1566">
        <f t="shared" si="437"/>
        <v>38.643939326335655</v>
      </c>
    </row>
    <row r="1567" spans="1:20" x14ac:dyDescent="0.25">
      <c r="A1567">
        <f t="shared" si="438"/>
        <v>2026.9931842072365</v>
      </c>
      <c r="B1567">
        <f t="shared" si="455"/>
        <v>322.60598488016245</v>
      </c>
      <c r="C1567" t="str">
        <f t="shared" si="439"/>
        <v>1.04299697182843-85.2156834253805i</v>
      </c>
      <c r="D1567" t="str">
        <f t="shared" si="440"/>
        <v>3.47812431617369-49.3356992229869i</v>
      </c>
      <c r="E1567" t="str">
        <f t="shared" si="441"/>
        <v>162.46648539476+0.241189296898403i</v>
      </c>
      <c r="F1567" t="str">
        <f t="shared" si="442"/>
        <v>2.42492486115985-462.971085849423i</v>
      </c>
      <c r="G1567" t="str">
        <f t="shared" si="443"/>
        <v>0.999999973704312-0.000162159450472485i</v>
      </c>
      <c r="H1567" t="str">
        <f t="shared" si="444"/>
        <v>1131.52205846299+46.7534695294489i</v>
      </c>
      <c r="I1567" t="str">
        <f t="shared" si="445"/>
        <v>68.8034022666216-1477.51668670207i</v>
      </c>
      <c r="K1567" t="str">
        <f t="shared" si="446"/>
        <v>0.010587109296514-0.00063204114014206i</v>
      </c>
      <c r="L1567" t="str">
        <f t="shared" si="447"/>
        <v>0.0000444444444444444-0.177973149372701i</v>
      </c>
      <c r="M1567" t="e">
        <f t="shared" si="448"/>
        <v>#DIV/0!</v>
      </c>
      <c r="N1567">
        <f t="shared" si="449"/>
        <v>90.701236419283902</v>
      </c>
      <c r="O1567">
        <f t="shared" si="450"/>
        <v>38.6110411745303</v>
      </c>
      <c r="P1567" s="3">
        <f t="shared" si="451"/>
        <v>38.6110411745303</v>
      </c>
      <c r="Q1567" s="3">
        <f t="shared" si="452"/>
        <v>-89.298763580716098</v>
      </c>
      <c r="R1567">
        <f t="shared" si="453"/>
        <v>90.701236419283902</v>
      </c>
      <c r="S1567">
        <f t="shared" si="454"/>
        <v>0.32260598488016246</v>
      </c>
      <c r="T1567">
        <f t="shared" si="437"/>
        <v>38.6110411745303</v>
      </c>
    </row>
    <row r="1568" spans="1:20" x14ac:dyDescent="0.25">
      <c r="A1568">
        <f t="shared" si="438"/>
        <v>2034.695758307224</v>
      </c>
      <c r="B1568">
        <f t="shared" si="455"/>
        <v>323.83188762270709</v>
      </c>
      <c r="C1568" t="str">
        <f t="shared" si="439"/>
        <v>1.04297355769211-84.8934914075808i</v>
      </c>
      <c r="D1568" t="str">
        <f t="shared" si="440"/>
        <v>3.47812431096675-49.1489449751969i</v>
      </c>
      <c r="E1568" t="str">
        <f t="shared" si="441"/>
        <v>162.466462353261+0.242108891434001i</v>
      </c>
      <c r="F1568" t="str">
        <f t="shared" si="442"/>
        <v>2.42492486067433-461.218458700547i</v>
      </c>
      <c r="G1568" t="str">
        <f t="shared" si="443"/>
        <v>0.999999973504085-0.000162775656351688i</v>
      </c>
      <c r="H1568" t="str">
        <f t="shared" si="444"/>
        <v>1131.53814669341+46.931225372584i</v>
      </c>
      <c r="I1568" t="str">
        <f t="shared" si="445"/>
        <v>68.8036332766314-1471.94189329501i</v>
      </c>
      <c r="K1568" t="str">
        <f t="shared" si="446"/>
        <v>0.0105868218210714-0.000634425596906396i</v>
      </c>
      <c r="L1568" t="str">
        <f t="shared" si="447"/>
        <v>0.0000444444444444444-0.177299411608588i</v>
      </c>
      <c r="M1568" t="e">
        <f t="shared" si="448"/>
        <v>#DIV/0!</v>
      </c>
      <c r="N1568">
        <f t="shared" si="449"/>
        <v>90.703881719351429</v>
      </c>
      <c r="O1568">
        <f t="shared" si="450"/>
        <v>38.578143367600667</v>
      </c>
      <c r="P1568" s="3">
        <f t="shared" si="451"/>
        <v>38.578143367600667</v>
      </c>
      <c r="Q1568" s="3">
        <f t="shared" si="452"/>
        <v>-89.296118280648571</v>
      </c>
      <c r="R1568">
        <f t="shared" si="453"/>
        <v>90.703881719351429</v>
      </c>
      <c r="S1568">
        <f t="shared" si="454"/>
        <v>0.32383188762270709</v>
      </c>
      <c r="T1568">
        <f t="shared" si="437"/>
        <v>38.578143367600667</v>
      </c>
    </row>
    <row r="1569" spans="1:20" x14ac:dyDescent="0.25">
      <c r="A1569">
        <f t="shared" si="438"/>
        <v>2042.4276021887915</v>
      </c>
      <c r="B1569">
        <f t="shared" si="455"/>
        <v>325.06244879567339</v>
      </c>
      <c r="C1569" t="str">
        <f t="shared" si="439"/>
        <v>1.04294996658903-84.5725205895859i</v>
      </c>
      <c r="D1569" t="str">
        <f t="shared" si="440"/>
        <v>3.47812430572015-48.9628977514805i</v>
      </c>
      <c r="E1569" t="str">
        <f t="shared" si="441"/>
        <v>162.466439139276+0.243032015438106i</v>
      </c>
      <c r="F1569" t="str">
        <f t="shared" si="442"/>
        <v>2.42492486018509-459.472466334039i</v>
      </c>
      <c r="G1569" t="str">
        <f t="shared" si="443"/>
        <v>0.999999973302333-0.000163394203812859i</v>
      </c>
      <c r="H1569" t="str">
        <f t="shared" si="444"/>
        <v>1131.55435772542+47.1096577442335i</v>
      </c>
      <c r="I1569" t="str">
        <f t="shared" si="445"/>
        <v>68.8038660424865-1466.38827464409i</v>
      </c>
      <c r="K1569" t="str">
        <f t="shared" si="446"/>
        <v>0.0105865321725208-0.00063681891759882i</v>
      </c>
      <c r="L1569" t="str">
        <f t="shared" si="447"/>
        <v>0.0000444444444444444-0.176628224356035i</v>
      </c>
      <c r="M1569" t="e">
        <f t="shared" si="448"/>
        <v>#DIV/0!</v>
      </c>
      <c r="N1569">
        <f t="shared" si="449"/>
        <v>90.706536850878749</v>
      </c>
      <c r="O1569">
        <f t="shared" si="450"/>
        <v>38.545245908128493</v>
      </c>
      <c r="P1569" s="3">
        <f t="shared" si="451"/>
        <v>38.545245908128493</v>
      </c>
      <c r="Q1569" s="3">
        <f t="shared" si="452"/>
        <v>-89.293463149121251</v>
      </c>
      <c r="R1569">
        <f t="shared" si="453"/>
        <v>90.706536850878749</v>
      </c>
      <c r="S1569">
        <f t="shared" si="454"/>
        <v>0.32506244879567336</v>
      </c>
      <c r="T1569">
        <f t="shared" si="437"/>
        <v>38.545245908128493</v>
      </c>
    </row>
    <row r="1570" spans="1:20" x14ac:dyDescent="0.25">
      <c r="A1570">
        <f t="shared" si="438"/>
        <v>2050.1888270771092</v>
      </c>
      <c r="B1570">
        <f t="shared" si="455"/>
        <v>326.29768610109699</v>
      </c>
      <c r="C1570" t="str">
        <f t="shared" si="439"/>
        <v>1.0429261971917-84.2527663538775i</v>
      </c>
      <c r="D1570" t="str">
        <f t="shared" si="440"/>
        <v>3.47812430043359-48.7775548754863i</v>
      </c>
      <c r="E1570" t="str">
        <f t="shared" si="441"/>
        <v>162.466415751537+0.243958682720056i</v>
      </c>
      <c r="F1570" t="str">
        <f t="shared" si="442"/>
        <v>2.42492485969213-457.733083633216i</v>
      </c>
      <c r="G1570" t="str">
        <f t="shared" si="443"/>
        <v>0.999999973099046-0.000164015101754006i</v>
      </c>
      <c r="H1570" t="str">
        <f t="shared" si="444"/>
        <v>1131.57069249869+47.2887692272182i</v>
      </c>
      <c r="I1570" t="str">
        <f t="shared" si="445"/>
        <v>68.8041005775113-1460.85575086303i</v>
      </c>
      <c r="K1570" t="str">
        <f t="shared" si="446"/>
        <v>0.0105862403345561-0.000639221133666084i</v>
      </c>
      <c r="L1570" t="str">
        <f t="shared" si="447"/>
        <v>0.0000444444444444444-0.175959577959788i</v>
      </c>
      <c r="M1570" t="e">
        <f t="shared" si="448"/>
        <v>#DIV/0!</v>
      </c>
      <c r="N1570">
        <f t="shared" si="449"/>
        <v>90.709201848724803</v>
      </c>
      <c r="O1570">
        <f t="shared" si="450"/>
        <v>38.512348798714498</v>
      </c>
      <c r="P1570" s="3">
        <f t="shared" si="451"/>
        <v>38.512348798714498</v>
      </c>
      <c r="Q1570" s="3">
        <f t="shared" si="452"/>
        <v>-89.290798151275197</v>
      </c>
      <c r="R1570">
        <f t="shared" si="453"/>
        <v>90.709201848724803</v>
      </c>
      <c r="S1570">
        <f t="shared" si="454"/>
        <v>0.326297686101097</v>
      </c>
      <c r="T1570">
        <f t="shared" si="437"/>
        <v>38.512348798714498</v>
      </c>
    </row>
    <row r="1571" spans="1:20" x14ac:dyDescent="0.25">
      <c r="A1571">
        <f t="shared" si="438"/>
        <v>2057.9795446200023</v>
      </c>
      <c r="B1571">
        <f t="shared" si="455"/>
        <v>327.53761730828114</v>
      </c>
      <c r="C1571" t="str">
        <f t="shared" si="439"/>
        <v>1.04290224816292-83.9342241004368i</v>
      </c>
      <c r="D1571" t="str">
        <f t="shared" si="440"/>
        <v>3.47812429510679-48.5929136809949i</v>
      </c>
      <c r="E1571" t="str">
        <f t="shared" si="441"/>
        <v>162.466392188765+0.244888907145828i</v>
      </c>
      <c r="F1571" t="str">
        <f t="shared" si="442"/>
        <v>2.42492485919542-456.000285576474i</v>
      </c>
      <c r="G1571" t="str">
        <f t="shared" si="443"/>
        <v>0.99999997289421-0.000164638359106947i</v>
      </c>
      <c r="H1571" t="str">
        <f t="shared" si="444"/>
        <v>1131.58715196005+47.4685624143058i</v>
      </c>
      <c r="I1571" t="str">
        <f t="shared" si="445"/>
        <v>68.804336895125-1455.34424236896i</v>
      </c>
      <c r="K1571" t="str">
        <f t="shared" si="446"/>
        <v>0.0105859462907511-0.0006416322766492i</v>
      </c>
      <c r="L1571" t="str">
        <f t="shared" si="447"/>
        <v>0.0000444444444444444-0.175293462801143i</v>
      </c>
      <c r="M1571" t="e">
        <f t="shared" si="448"/>
        <v>#DIV/0!</v>
      </c>
      <c r="N1571">
        <f t="shared" si="449"/>
        <v>90.711876747852969</v>
      </c>
      <c r="O1571">
        <f t="shared" si="450"/>
        <v>38.479452041978668</v>
      </c>
      <c r="P1571" s="3">
        <f t="shared" si="451"/>
        <v>38.479452041978668</v>
      </c>
      <c r="Q1571" s="3">
        <f t="shared" si="452"/>
        <v>-89.288123252147031</v>
      </c>
      <c r="R1571">
        <f t="shared" si="453"/>
        <v>90.711876747852969</v>
      </c>
      <c r="S1571">
        <f t="shared" si="454"/>
        <v>0.32753761730828113</v>
      </c>
      <c r="T1571">
        <f t="shared" si="437"/>
        <v>38.479452041978668</v>
      </c>
    </row>
    <row r="1572" spans="1:20" x14ac:dyDescent="0.25">
      <c r="A1572">
        <f t="shared" si="438"/>
        <v>2065.7998668895584</v>
      </c>
      <c r="B1572">
        <f t="shared" si="455"/>
        <v>328.78226025405263</v>
      </c>
      <c r="C1572" t="str">
        <f t="shared" si="439"/>
        <v>1.04287811815554-83.6168892466748i</v>
      </c>
      <c r="D1572" t="str">
        <f t="shared" si="440"/>
        <v>3.47812428973942-48.4089715118804i</v>
      </c>
      <c r="E1572" t="str">
        <f t="shared" si="441"/>
        <v>162.466368449675+0.245822702638777i</v>
      </c>
      <c r="F1572" t="str">
        <f t="shared" si="442"/>
        <v>2.42492485869492-454.274047236928i</v>
      </c>
      <c r="G1572" t="str">
        <f t="shared" si="443"/>
        <v>0.999999972687815-0.000165263984837444i</v>
      </c>
      <c r="H1572" t="str">
        <f t="shared" si="444"/>
        <v>1131.60373706367+47.6490399082569i</v>
      </c>
      <c r="I1572" t="str">
        <f t="shared" si="445"/>
        <v>68.8045750088519-1449.85366988144i</v>
      </c>
      <c r="K1572" t="str">
        <f t="shared" si="446"/>
        <v>0.0105856500245578-0.000644052378183498i</v>
      </c>
      <c r="L1572" t="str">
        <f t="shared" si="447"/>
        <v>0.0000444444444444444-0.174629869297812i</v>
      </c>
      <c r="M1572" t="e">
        <f t="shared" si="448"/>
        <v>#DIV/0!</v>
      </c>
      <c r="N1572">
        <f t="shared" si="449"/>
        <v>90.714561583331005</v>
      </c>
      <c r="O1572">
        <f t="shared" si="450"/>
        <v>38.446555640560028</v>
      </c>
      <c r="P1572" s="3">
        <f t="shared" si="451"/>
        <v>38.446555640560028</v>
      </c>
      <c r="Q1572" s="3">
        <f t="shared" si="452"/>
        <v>-89.285438416668995</v>
      </c>
      <c r="R1572">
        <f t="shared" si="453"/>
        <v>90.714561583331005</v>
      </c>
      <c r="S1572">
        <f t="shared" si="454"/>
        <v>0.32878226025405261</v>
      </c>
      <c r="T1572">
        <f t="shared" si="437"/>
        <v>38.446555640560028</v>
      </c>
    </row>
    <row r="1573" spans="1:20" x14ac:dyDescent="0.25">
      <c r="A1573">
        <f t="shared" si="438"/>
        <v>2073.6499063837387</v>
      </c>
      <c r="B1573">
        <f t="shared" si="455"/>
        <v>330.03163284301803</v>
      </c>
      <c r="C1573" t="str">
        <f t="shared" si="439"/>
        <v>1.04285380581251-83.3007572273708i</v>
      </c>
      <c r="D1573" t="str">
        <f t="shared" si="440"/>
        <v>3.47812428433119-48.2257257220732i</v>
      </c>
      <c r="E1573" t="str">
        <f t="shared" si="441"/>
        <v>162.466344532971+0.246760083179754i</v>
      </c>
      <c r="F1573" t="str">
        <f t="shared" si="442"/>
        <v>2.42492485819062-452.554343782064i</v>
      </c>
      <c r="G1573" t="str">
        <f t="shared" si="443"/>
        <v>0.999999972479848-0.000165891987945326i</v>
      </c>
      <c r="H1573" t="str">
        <f t="shared" si="444"/>
        <v>1131.62044877101+47.8302043218601i</v>
      </c>
      <c r="I1573" t="str">
        <f t="shared" si="445"/>
        <v>68.8048149323171-1444.3839544212i</v>
      </c>
      <c r="K1573" t="str">
        <f t="shared" si="446"/>
        <v>0.0105853515193063-0.000646481469998729i</v>
      </c>
      <c r="L1573" t="str">
        <f t="shared" si="447"/>
        <v>0.0000444444444444444-0.173968787903778i</v>
      </c>
      <c r="M1573" t="e">
        <f t="shared" si="448"/>
        <v>#DIV/0!</v>
      </c>
      <c r="N1573">
        <f t="shared" si="449"/>
        <v>90.717256390331073</v>
      </c>
      <c r="O1573">
        <f t="shared" si="450"/>
        <v>38.413659597117224</v>
      </c>
      <c r="P1573" s="3">
        <f t="shared" si="451"/>
        <v>38.413659597117224</v>
      </c>
      <c r="Q1573" s="3">
        <f t="shared" si="452"/>
        <v>-89.282743609668927</v>
      </c>
      <c r="R1573">
        <f t="shared" si="453"/>
        <v>90.717256390331073</v>
      </c>
      <c r="S1573">
        <f t="shared" si="454"/>
        <v>0.33003163284301801</v>
      </c>
      <c r="T1573">
        <f t="shared" si="437"/>
        <v>38.413659597117224</v>
      </c>
    </row>
    <row r="1574" spans="1:20" x14ac:dyDescent="0.25">
      <c r="A1574">
        <f t="shared" si="438"/>
        <v>2081.5297760279968</v>
      </c>
      <c r="B1574">
        <f t="shared" si="455"/>
        <v>331.28575304782152</v>
      </c>
      <c r="C1574" t="str">
        <f t="shared" si="439"/>
        <v>1.04282930976657-82.985823494602i</v>
      </c>
      <c r="D1574" t="str">
        <f t="shared" si="440"/>
        <v>3.47812427888176-48.043173675521i</v>
      </c>
      <c r="E1574" t="str">
        <f t="shared" si="441"/>
        <v>162.466320437348+0.247701062807217i</v>
      </c>
      <c r="F1574" t="str">
        <f t="shared" si="442"/>
        <v>2.42492485768247-450.841150473368i</v>
      </c>
      <c r="G1574" t="str">
        <f t="shared" si="443"/>
        <v>0.999999972270297-0.000166522377464624i</v>
      </c>
      <c r="H1574" t="str">
        <f t="shared" si="444"/>
        <v>1131.63728805096+48.0120582779752i</v>
      </c>
      <c r="I1574" t="str">
        <f t="shared" si="445"/>
        <v>68.8050566792507-1438.9350173091i</v>
      </c>
      <c r="K1574" t="str">
        <f t="shared" si="446"/>
        <v>0.0105850507582033-0.000648919583919113i</v>
      </c>
      <c r="L1574" t="str">
        <f t="shared" si="447"/>
        <v>0.0000444444444444444-0.173310209109163i</v>
      </c>
      <c r="M1574" t="e">
        <f t="shared" si="448"/>
        <v>#DIV/0!</v>
      </c>
      <c r="N1574">
        <f t="shared" si="449"/>
        <v>90.719961204129902</v>
      </c>
      <c r="O1574">
        <f t="shared" si="450"/>
        <v>38.380763914328206</v>
      </c>
      <c r="P1574" s="3">
        <f t="shared" si="451"/>
        <v>38.380763914328206</v>
      </c>
      <c r="Q1574" s="3">
        <f t="shared" si="452"/>
        <v>-89.280038795870098</v>
      </c>
      <c r="R1574">
        <f t="shared" si="453"/>
        <v>90.719961204129902</v>
      </c>
      <c r="S1574">
        <f t="shared" si="454"/>
        <v>0.33128575304782154</v>
      </c>
      <c r="T1574">
        <f t="shared" si="437"/>
        <v>38.380763914328206</v>
      </c>
    </row>
    <row r="1575" spans="1:20" x14ac:dyDescent="0.25">
      <c r="A1575">
        <f t="shared" si="438"/>
        <v>2089.4395891769036</v>
      </c>
      <c r="B1575">
        <f t="shared" si="455"/>
        <v>332.54463890940326</v>
      </c>
      <c r="C1575" t="str">
        <f t="shared" si="439"/>
        <v>1.04280462864073-82.6720835176841i</v>
      </c>
      <c r="D1575" t="str">
        <f t="shared" si="440"/>
        <v>3.47812427339086-47.8613127461516i</v>
      </c>
      <c r="E1575" t="str">
        <f t="shared" si="441"/>
        <v>162.466296161494+0.248645655617895i</v>
      </c>
      <c r="F1575" t="str">
        <f t="shared" si="442"/>
        <v>2.42492485717047-449.134442665982i</v>
      </c>
      <c r="G1575" t="str">
        <f t="shared" si="443"/>
        <v>0.999999972059151-0.000167155162463695i</v>
      </c>
      <c r="H1575" t="str">
        <f t="shared" si="444"/>
        <v>1131.65425587983+48.1946044095681i</v>
      </c>
      <c r="I1575" t="str">
        <f t="shared" si="445"/>
        <v>68.8053002634833-1433.50678016492i</v>
      </c>
      <c r="K1575" t="str">
        <f t="shared" si="446"/>
        <v>0.0105847477243318-0.000651366751863409i</v>
      </c>
      <c r="L1575" t="str">
        <f t="shared" si="447"/>
        <v>0.0000444444444444444-0.17265412344009i</v>
      </c>
      <c r="M1575" t="e">
        <f t="shared" si="448"/>
        <v>#DIV/0!</v>
      </c>
      <c r="N1575">
        <f t="shared" si="449"/>
        <v>90.722676060109009</v>
      </c>
      <c r="O1575">
        <f t="shared" si="450"/>
        <v>38.347868594890947</v>
      </c>
      <c r="P1575" s="3">
        <f t="shared" si="451"/>
        <v>38.347868594890947</v>
      </c>
      <c r="Q1575" s="3">
        <f t="shared" si="452"/>
        <v>-89.277323939890991</v>
      </c>
      <c r="R1575">
        <f t="shared" si="453"/>
        <v>90.722676060109009</v>
      </c>
      <c r="S1575">
        <f t="shared" si="454"/>
        <v>0.33254463890940328</v>
      </c>
      <c r="T1575">
        <f t="shared" si="437"/>
        <v>38.347868594890947</v>
      </c>
    </row>
    <row r="1576" spans="1:20" x14ac:dyDescent="0.25">
      <c r="A1576">
        <f t="shared" si="438"/>
        <v>2097.3794596157759</v>
      </c>
      <c r="B1576">
        <f t="shared" si="455"/>
        <v>333.80830853725899</v>
      </c>
      <c r="C1576" t="str">
        <f t="shared" si="439"/>
        <v>1.04277976104758-82.3595327830975i</v>
      </c>
      <c r="D1576" t="str">
        <f t="shared" si="440"/>
        <v>3.47812426785813-47.6801403178338i</v>
      </c>
      <c r="E1576" t="str">
        <f t="shared" si="441"/>
        <v>162.466271704084+0.249593875766569i</v>
      </c>
      <c r="F1576" t="str">
        <f t="shared" si="442"/>
        <v>2.42492485665455-447.434195808336i</v>
      </c>
      <c r="G1576" t="str">
        <f t="shared" si="443"/>
        <v>0.999999971846397-0.000167790352045359i</v>
      </c>
      <c r="H1576" t="str">
        <f t="shared" si="444"/>
        <v>1131.67135324148+48.3778453597555i</v>
      </c>
      <c r="I1576" t="str">
        <f t="shared" si="445"/>
        <v>68.8055456989515-1428.0991649063i</v>
      </c>
      <c r="K1576" t="str">
        <f t="shared" si="446"/>
        <v>0.0105844424006497-0.000653823005844979i</v>
      </c>
      <c r="L1576" t="str">
        <f t="shared" si="447"/>
        <v>0.0000444444444444444-0.172000521458548i</v>
      </c>
      <c r="M1576" t="e">
        <f t="shared" si="448"/>
        <v>#DIV/0!</v>
      </c>
      <c r="N1576">
        <f t="shared" si="449"/>
        <v>90.725400993754448</v>
      </c>
      <c r="O1576">
        <f t="shared" si="450"/>
        <v>38.314973641522727</v>
      </c>
      <c r="P1576" s="3">
        <f t="shared" si="451"/>
        <v>38.314973641522727</v>
      </c>
      <c r="Q1576" s="3">
        <f t="shared" si="452"/>
        <v>-89.274599006245552</v>
      </c>
      <c r="R1576">
        <f t="shared" si="453"/>
        <v>90.725400993754448</v>
      </c>
      <c r="S1576">
        <f t="shared" si="454"/>
        <v>0.33380830853725901</v>
      </c>
      <c r="T1576">
        <f t="shared" si="437"/>
        <v>38.314973641522727</v>
      </c>
    </row>
    <row r="1577" spans="1:20" x14ac:dyDescent="0.25">
      <c r="A1577">
        <f t="shared" si="438"/>
        <v>2105.3495015623157</v>
      </c>
      <c r="B1577">
        <f t="shared" si="455"/>
        <v>335.07678010970056</v>
      </c>
      <c r="C1577" t="str">
        <f t="shared" si="439"/>
        <v>1.04275470558955-82.0481667944316i</v>
      </c>
      <c r="D1577" t="str">
        <f t="shared" si="440"/>
        <v>3.47812426228329-47.499653784342i</v>
      </c>
      <c r="E1577" t="str">
        <f t="shared" si="441"/>
        <v>162.466247063787+0.250545737466823i</v>
      </c>
      <c r="F1577" t="str">
        <f t="shared" si="442"/>
        <v>2.42492485613471-445.740385441813i</v>
      </c>
      <c r="G1577" t="str">
        <f t="shared" si="443"/>
        <v>0.999999971632023-0.000168427955347024i</v>
      </c>
      <c r="H1577" t="str">
        <f t="shared" si="444"/>
        <v>1131.68858112731+48.5617837818438i</v>
      </c>
      <c r="I1577" t="str">
        <f t="shared" si="445"/>
        <v>68.8057929996988-1422.71209374757i</v>
      </c>
      <c r="K1577" t="str">
        <f t="shared" si="446"/>
        <v>0.0105841347699892-0.000656288377971866i</v>
      </c>
      <c r="L1577" t="str">
        <f t="shared" si="447"/>
        <v>0.0000444444444444444-0.171349393762251i</v>
      </c>
      <c r="M1577" t="e">
        <f t="shared" si="448"/>
        <v>#DIV/0!</v>
      </c>
      <c r="N1577">
        <f t="shared" si="449"/>
        <v>90.72813604065712</v>
      </c>
      <c r="O1577">
        <f t="shared" si="450"/>
        <v>38.282079056961209</v>
      </c>
      <c r="P1577" s="3">
        <f t="shared" si="451"/>
        <v>38.282079056961209</v>
      </c>
      <c r="Q1577" s="3">
        <f t="shared" si="452"/>
        <v>-89.27186395934288</v>
      </c>
      <c r="R1577">
        <f t="shared" si="453"/>
        <v>90.72813604065712</v>
      </c>
      <c r="S1577">
        <f t="shared" si="454"/>
        <v>0.33507678010970054</v>
      </c>
      <c r="T1577">
        <f t="shared" si="437"/>
        <v>38.282079056961209</v>
      </c>
    </row>
    <row r="1578" spans="1:20" x14ac:dyDescent="0.25">
      <c r="A1578">
        <f t="shared" si="438"/>
        <v>2113.3498296682524</v>
      </c>
      <c r="B1578">
        <f t="shared" si="455"/>
        <v>336.35007187411742</v>
      </c>
      <c r="C1578" t="str">
        <f t="shared" si="439"/>
        <v>1.04272946085871-81.7379810723137i</v>
      </c>
      <c r="D1578" t="str">
        <f t="shared" si="440"/>
        <v>3.47812425666599-47.3198505493168i</v>
      </c>
      <c r="E1578" t="str">
        <f t="shared" si="441"/>
        <v>162.46622223926+0.251501254990872i</v>
      </c>
      <c r="F1578" t="str">
        <f t="shared" si="442"/>
        <v>2.42492485561091-444.052987200382i</v>
      </c>
      <c r="G1578" t="str">
        <f t="shared" si="443"/>
        <v>0.999999971416017-0.000169067981540824i</v>
      </c>
      <c r="H1578" t="str">
        <f t="shared" si="444"/>
        <v>1131.70594053634+48.7464223393672i</v>
      </c>
      <c r="I1578" t="str">
        <f t="shared" si="445"/>
        <v>68.8060421798721-1417.34548919865i</v>
      </c>
      <c r="K1578" t="str">
        <f t="shared" si="446"/>
        <v>0.0105838248150559-0.000658762900446827i</v>
      </c>
      <c r="L1578" t="str">
        <f t="shared" si="447"/>
        <v>0.0000444444444444444-0.17070073098451i</v>
      </c>
      <c r="M1578" t="e">
        <f t="shared" si="448"/>
        <v>#DIV/0!</v>
      </c>
      <c r="N1578">
        <f t="shared" si="449"/>
        <v>90.73088123651273</v>
      </c>
      <c r="O1578">
        <f t="shared" si="450"/>
        <v>38.249184843963967</v>
      </c>
      <c r="P1578" s="3">
        <f t="shared" si="451"/>
        <v>38.249184843963967</v>
      </c>
      <c r="Q1578" s="3">
        <f t="shared" si="452"/>
        <v>-89.26911876348727</v>
      </c>
      <c r="R1578">
        <f t="shared" si="453"/>
        <v>90.73088123651273</v>
      </c>
      <c r="S1578">
        <f t="shared" si="454"/>
        <v>0.33635007187411742</v>
      </c>
      <c r="T1578">
        <f t="shared" si="437"/>
        <v>38.249184843963967</v>
      </c>
    </row>
    <row r="1579" spans="1:20" x14ac:dyDescent="0.25">
      <c r="A1579">
        <f t="shared" si="438"/>
        <v>2121.3805590209918</v>
      </c>
      <c r="B1579">
        <f t="shared" si="455"/>
        <v>337.62820214723905</v>
      </c>
      <c r="C1579" t="str">
        <f t="shared" si="439"/>
        <v>1.04270402543695-81.4289711543468i</v>
      </c>
      <c r="D1579" t="str">
        <f t="shared" si="440"/>
        <v>3.47812425100592-47.140728026228i</v>
      </c>
      <c r="E1579" t="str">
        <f t="shared" si="441"/>
        <v>162.466197229152+0.252460442670325i</v>
      </c>
      <c r="F1579" t="str">
        <f t="shared" si="442"/>
        <v>2.42492485508313-442.371976810249i</v>
      </c>
      <c r="G1579" t="str">
        <f t="shared" si="443"/>
        <v>0.999999971198366-0.000169710439833741i</v>
      </c>
      <c r="H1579" t="str">
        <f t="shared" si="444"/>
        <v>1131.7234324753+48.9317637061311i</v>
      </c>
      <c r="I1579" t="str">
        <f t="shared" si="445"/>
        <v>68.8062932537258-1411.99927406393i</v>
      </c>
      <c r="K1579" t="str">
        <f t="shared" si="446"/>
        <v>0.0105835125184278-0.000661246605567405i</v>
      </c>
      <c r="L1579" t="str">
        <f t="shared" si="447"/>
        <v>0.0000444444444444444-0.170054523794093i</v>
      </c>
      <c r="M1579" t="e">
        <f t="shared" si="448"/>
        <v>#DIV/0!</v>
      </c>
      <c r="N1579">
        <f t="shared" si="449"/>
        <v>90.733636617121974</v>
      </c>
      <c r="O1579">
        <f t="shared" si="450"/>
        <v>38.216291005308783</v>
      </c>
      <c r="P1579" s="3">
        <f t="shared" si="451"/>
        <v>38.216291005308783</v>
      </c>
      <c r="Q1579" s="3">
        <f t="shared" si="452"/>
        <v>-89.266363382878026</v>
      </c>
      <c r="R1579">
        <f t="shared" si="453"/>
        <v>90.733636617121974</v>
      </c>
      <c r="S1579">
        <f t="shared" si="454"/>
        <v>0.33762820214723904</v>
      </c>
      <c r="T1579">
        <f t="shared" si="437"/>
        <v>38.216291005308783</v>
      </c>
    </row>
    <row r="1580" spans="1:20" x14ac:dyDescent="0.25">
      <c r="A1580">
        <f t="shared" si="438"/>
        <v>2129.4418051452717</v>
      </c>
      <c r="B1580">
        <f t="shared" si="455"/>
        <v>338.91118931539859</v>
      </c>
      <c r="C1580" t="str">
        <f t="shared" si="439"/>
        <v>1.04267839789541-81.1211325950447i</v>
      </c>
      <c r="D1580" t="str">
        <f t="shared" si="440"/>
        <v>3.47812424530275-46.9622836383381i</v>
      </c>
      <c r="E1580" t="str">
        <f t="shared" si="441"/>
        <v>162.466172032102+0.253423314895973i</v>
      </c>
      <c r="F1580" t="str">
        <f t="shared" si="442"/>
        <v>2.42492485455132-440.697330089518i</v>
      </c>
      <c r="G1580" t="str">
        <f t="shared" si="443"/>
        <v>0.999999970979057-0.000170355339467749i</v>
      </c>
      <c r="H1580" t="str">
        <f t="shared" si="444"/>
        <v>1131.74105795865+49.1178105662529i</v>
      </c>
      <c r="I1580" t="str">
        <f t="shared" si="445"/>
        <v>68.8065462356247-1406.67337144116i</v>
      </c>
      <c r="K1580" t="str">
        <f t="shared" si="446"/>
        <v>0.0105831978625543-0.000663739525725982i</v>
      </c>
      <c r="L1580" t="str">
        <f t="shared" si="447"/>
        <v>0.0000444444444444444-0.169410762895091i</v>
      </c>
      <c r="M1580" t="e">
        <f t="shared" si="448"/>
        <v>#DIV/0!</v>
      </c>
      <c r="N1580">
        <f t="shared" si="449"/>
        <v>90.736402218390353</v>
      </c>
      <c r="O1580">
        <f t="shared" si="450"/>
        <v>38.183397543793781</v>
      </c>
      <c r="P1580" s="3">
        <f t="shared" si="451"/>
        <v>38.183397543793781</v>
      </c>
      <c r="Q1580" s="3">
        <f t="shared" si="452"/>
        <v>-89.263597781609647</v>
      </c>
      <c r="R1580">
        <f t="shared" si="453"/>
        <v>90.736402218390353</v>
      </c>
      <c r="S1580">
        <f t="shared" si="454"/>
        <v>0.3389111893153986</v>
      </c>
      <c r="T1580">
        <f t="shared" ref="T1580:T1643" si="456">P1580</f>
        <v>38.183397543793781</v>
      </c>
    </row>
    <row r="1581" spans="1:20" x14ac:dyDescent="0.25">
      <c r="A1581">
        <f t="shared" ref="A1581:A1644" si="457">2*PI()*B1581</f>
        <v>2137.5336840048235</v>
      </c>
      <c r="B1581">
        <f t="shared" si="455"/>
        <v>340.1990518347971</v>
      </c>
      <c r="C1581" t="str">
        <f t="shared" ref="C1581:C1644" si="458">IMPRODUCT(D1581,E1581,$C$40,,K1581,$C$41)</f>
        <v>1.04265257679502-80.8144609657708i</v>
      </c>
      <c r="D1581" t="str">
        <f t="shared" ref="D1581:D1644" si="459">IMDIV(IMPRODUCT($C$37,$C$38,COMPLEX(1,A1581/$C$38)),IMSUM(-1*A1581*A1581/$C$39,COMPLEX(0,1*A1581)))</f>
        <v>3.47812423955616-46.7845148186647i</v>
      </c>
      <c r="E1581" t="str">
        <f t="shared" ref="E1581:E1644" si="460">IMDIV(IMPRODUCT(IMSUM(F1581,G1581),$C$29,H1581),IMSUM(1,I1581))</f>
        <v>162.46614664674+0.254389886118354i</v>
      </c>
      <c r="F1581" t="str">
        <f t="shared" ref="F1581:F1644" si="461">IMDIV(IMPRODUCT($C$14,$C$15,COMPLEX(1,A1581/$C$15)),IMSUM(-1*A1581*A1581/$C$16,COMPLEX(0,A1581)))</f>
        <v>2.42492485401547-439.029022947833i</v>
      </c>
      <c r="G1581" t="str">
        <f t="shared" ref="G1581:G1644" si="462">IMDIV(1,COMPLEX(1,A1581*$C$9*$C$10))</f>
        <v>0.999999970758079-0.000171002689719939i</v>
      </c>
      <c r="H1581" t="str">
        <f t="shared" ref="H1581:H1644" si="463">IMDIV($C$3,IMSUM(K1581,COMPLEX(0,$C$28*A1581)))</f>
        <v>1131.75881800866+49.3045656141979i</v>
      </c>
      <c r="I1581" t="str">
        <f t="shared" ref="I1581:I1644" si="464">IMPRODUCT(F1581,$C$29,H1581,$C$31)</f>
        <v>68.8068011400368-1401.36770472037i</v>
      </c>
      <c r="K1581" t="str">
        <f t="shared" ref="K1581:K1644" si="465">IF($C$26&lt;=0,IMDIV(1,IMSUM(IMDIV(1,L1581),1/$C$18)),IMDIV(1,IMSUM(IMDIV(1,L1581),1/$C$18,IMDIV(1,M1581))))</f>
        <v>0.0105828808297557-0.00066624169340981i</v>
      </c>
      <c r="L1581" t="str">
        <f t="shared" ref="L1581:L1644" si="466">IMSUM($C$21/$C$22,IMDIV(1,COMPLEX(0,$C$20*$C$22*A1581)))</f>
        <v>0.0000444444444444444-0.16876943902679i</v>
      </c>
      <c r="M1581" t="e">
        <f t="shared" ref="M1581:M1644" si="467">IMSUM($C$25/$C$26,IMDIV(1,COMPLEX(0,$C$24*$C$26*A1581)))</f>
        <v>#DIV/0!</v>
      </c>
      <c r="N1581">
        <f t="shared" ref="N1581:N1644" si="468">ABS(R1581)</f>
        <v>90.739178076328557</v>
      </c>
      <c r="O1581">
        <f t="shared" ref="O1581:O1644" si="469">ABS(P1581)</f>
        <v>38.150504462237855</v>
      </c>
      <c r="P1581" s="3">
        <f t="shared" ref="P1581:P1644" si="470">20*LOG10(IMABS(C1581))</f>
        <v>38.150504462237855</v>
      </c>
      <c r="Q1581" s="3">
        <f t="shared" ref="Q1581:Q1644" si="471">IMARGUMENT(C1581)*180/PI()</f>
        <v>-89.260821923671443</v>
      </c>
      <c r="R1581">
        <f t="shared" ref="R1581:R1644" si="472">IF(Q1581&lt;0,Q1581+180,Q1581-180)</f>
        <v>90.739178076328557</v>
      </c>
      <c r="S1581">
        <f t="shared" ref="S1581:S1644" si="473">B1581/1000</f>
        <v>0.34019905183479709</v>
      </c>
      <c r="T1581">
        <f t="shared" si="456"/>
        <v>38.150504462237855</v>
      </c>
    </row>
    <row r="1582" spans="1:20" x14ac:dyDescent="0.25">
      <c r="A1582">
        <f t="shared" si="457"/>
        <v>2145.6563120040423</v>
      </c>
      <c r="B1582">
        <f t="shared" ref="B1582:B1645" si="474">B1581*(1+B$42)</f>
        <v>341.49180823176937</v>
      </c>
      <c r="C1582" t="str">
        <f t="shared" si="458"/>
        <v>1.04262656068576-80.5089518546686i</v>
      </c>
      <c r="D1582" t="str">
        <f t="shared" si="459"/>
        <v>3.47812423376581-46.6074190099435i</v>
      </c>
      <c r="E1582" t="str">
        <f t="shared" si="460"/>
        <v>162.466121071686+0.255360170847965i</v>
      </c>
      <c r="F1582" t="str">
        <f t="shared" si="461"/>
        <v>2.42492485347553-437.367031386036i</v>
      </c>
      <c r="G1582" t="str">
        <f t="shared" si="462"/>
        <v>0.999999970535418-0.000171652499902654i</v>
      </c>
      <c r="H1582" t="str">
        <f t="shared" si="463"/>
        <v>1131.77671365548+49.4920315548292i</v>
      </c>
      <c r="I1582" t="str">
        <f t="shared" si="464"/>
        <v>68.807057981546-1396.08219758273i</v>
      </c>
      <c r="K1582" t="str">
        <f t="shared" si="465"/>
        <v>0.0105825614022216-0.000668753141201084i</v>
      </c>
      <c r="L1582" t="str">
        <f t="shared" si="466"/>
        <v>0.0000444444444444444-0.168130542963528i</v>
      </c>
      <c r="M1582" t="e">
        <f t="shared" si="467"/>
        <v>#DIV/0!</v>
      </c>
      <c r="N1582">
        <f t="shared" si="468"/>
        <v>90.74196422705208</v>
      </c>
      <c r="O1582">
        <f t="shared" si="469"/>
        <v>38.11761176348017</v>
      </c>
      <c r="P1582" s="3">
        <f t="shared" si="470"/>
        <v>38.11761176348017</v>
      </c>
      <c r="Q1582" s="3">
        <f t="shared" si="471"/>
        <v>-89.25803577294792</v>
      </c>
      <c r="R1582">
        <f t="shared" si="472"/>
        <v>90.74196422705208</v>
      </c>
      <c r="S1582">
        <f t="shared" si="473"/>
        <v>0.34149180823176939</v>
      </c>
      <c r="T1582">
        <f t="shared" si="456"/>
        <v>38.11761176348017</v>
      </c>
    </row>
    <row r="1583" spans="1:20" x14ac:dyDescent="0.25">
      <c r="A1583">
        <f t="shared" si="457"/>
        <v>2153.8098059896574</v>
      </c>
      <c r="B1583">
        <f t="shared" si="474"/>
        <v>342.7894771030501</v>
      </c>
      <c r="C1583" t="str">
        <f t="shared" si="458"/>
        <v>1.04260034810723-80.2046008666051i</v>
      </c>
      <c r="D1583" t="str">
        <f t="shared" si="459"/>
        <v>3.47812422793135-46.430993664592i</v>
      </c>
      <c r="E1583" t="str">
        <f t="shared" si="460"/>
        <v>162.466095305551+0.256334183655632i</v>
      </c>
      <c r="F1583" t="str">
        <f t="shared" si="461"/>
        <v>2.42492485293148-435.711331495819i</v>
      </c>
      <c r="G1583" t="str">
        <f t="shared" si="462"/>
        <v>0.999999970311062-0.000172304779363627i</v>
      </c>
      <c r="H1583" t="str">
        <f t="shared" si="463"/>
        <v>1131.79474593715+49.6802111034392i</v>
      </c>
      <c r="I1583" t="str">
        <f t="shared" si="464"/>
        <v>68.8073167748401-1390.81677399944i</v>
      </c>
      <c r="K1583" t="str">
        <f t="shared" si="465"/>
        <v>0.0105822395620107-0.000671273901776957i</v>
      </c>
      <c r="L1583" t="str">
        <f t="shared" si="466"/>
        <v>0.0000444444444444444-0.167494065514573i</v>
      </c>
      <c r="M1583" t="e">
        <f t="shared" si="467"/>
        <v>#DIV/0!</v>
      </c>
      <c r="N1583">
        <f t="shared" si="468"/>
        <v>90.74476070678179</v>
      </c>
      <c r="O1583">
        <f t="shared" si="469"/>
        <v>38.084719450381087</v>
      </c>
      <c r="P1583" s="3">
        <f t="shared" si="470"/>
        <v>38.084719450381087</v>
      </c>
      <c r="Q1583" s="3">
        <f t="shared" si="471"/>
        <v>-89.25523929321821</v>
      </c>
      <c r="R1583">
        <f t="shared" si="472"/>
        <v>90.74476070678179</v>
      </c>
      <c r="S1583">
        <f t="shared" si="473"/>
        <v>0.34278947710305008</v>
      </c>
      <c r="T1583">
        <f t="shared" si="456"/>
        <v>38.084719450381087</v>
      </c>
    </row>
    <row r="1584" spans="1:20" x14ac:dyDescent="0.25">
      <c r="A1584">
        <f t="shared" si="457"/>
        <v>2161.9942832524184</v>
      </c>
      <c r="B1584">
        <f t="shared" si="474"/>
        <v>344.09207711604171</v>
      </c>
      <c r="C1584" t="str">
        <f t="shared" si="458"/>
        <v>1.04257393758816-79.901403623102i</v>
      </c>
      <c r="D1584" t="str">
        <f t="shared" si="459"/>
        <v>3.47812422205249-46.2552362446724i</v>
      </c>
      <c r="E1584" t="str">
        <f t="shared" si="460"/>
        <v>162.466069346936+0.257311939172699i</v>
      </c>
      <c r="F1584" t="str">
        <f t="shared" si="461"/>
        <v>2.42492485238329-434.061899459385i</v>
      </c>
      <c r="G1584" t="str">
        <f t="shared" si="462"/>
        <v>0.999999970084998-0.000172959537486108i</v>
      </c>
      <c r="H1584" t="str">
        <f t="shared" si="463"/>
        <v>1131.81291589975+49.869106985799i</v>
      </c>
      <c r="I1584" t="str">
        <f t="shared" si="464"/>
        <v>68.8075775347228-1385.57135823073i</v>
      </c>
      <c r="K1584" t="str">
        <f t="shared" si="465"/>
        <v>0.0105819152910493-0.000673804007909602i</v>
      </c>
      <c r="L1584" t="str">
        <f t="shared" si="466"/>
        <v>0.0000444444444444444-0.166859997523982i</v>
      </c>
      <c r="M1584" t="e">
        <f t="shared" si="467"/>
        <v>#DIV/0!</v>
      </c>
      <c r="N1584">
        <f t="shared" si="468"/>
        <v>90.747567551843503</v>
      </c>
      <c r="O1584">
        <f t="shared" si="469"/>
        <v>38.0518275258217</v>
      </c>
      <c r="P1584" s="3">
        <f t="shared" si="470"/>
        <v>38.0518275258217</v>
      </c>
      <c r="Q1584" s="3">
        <f t="shared" si="471"/>
        <v>-89.252432448156497</v>
      </c>
      <c r="R1584">
        <f t="shared" si="472"/>
        <v>90.747567551843503</v>
      </c>
      <c r="S1584">
        <f t="shared" si="473"/>
        <v>0.34409207711604173</v>
      </c>
      <c r="T1584">
        <f t="shared" si="456"/>
        <v>38.0518275258217</v>
      </c>
    </row>
    <row r="1585" spans="1:20" x14ac:dyDescent="0.25">
      <c r="A1585">
        <f t="shared" si="457"/>
        <v>2170.2098615287778</v>
      </c>
      <c r="B1585">
        <f t="shared" si="474"/>
        <v>345.39962700908268</v>
      </c>
      <c r="C1585" t="str">
        <f t="shared" si="458"/>
        <v>1.04254732764645-79.5993557622745i</v>
      </c>
      <c r="D1585" t="str">
        <f t="shared" si="459"/>
        <v>3.47812421612885-46.0801442218551i</v>
      </c>
      <c r="E1585" t="str">
        <f t="shared" si="460"/>
        <v>162.46604319443+0.258293452091372i</v>
      </c>
      <c r="F1585" t="str">
        <f t="shared" si="461"/>
        <v>2.42492485183092-432.418711549101i</v>
      </c>
      <c r="G1585" t="str">
        <f t="shared" si="462"/>
        <v>0.999999969857212-0.000173616783689008i</v>
      </c>
      <c r="H1585" t="str">
        <f t="shared" si="463"/>
        <v>1131.83122459738+50.0587219381947i</v>
      </c>
      <c r="I1585" t="str">
        <f t="shared" si="464"/>
        <v>68.8078402761068-1380.34587482468i</v>
      </c>
      <c r="K1585" t="str">
        <f t="shared" si="465"/>
        <v>0.0105815885711307-0.000676343492466232i</v>
      </c>
      <c r="L1585" t="str">
        <f t="shared" si="466"/>
        <v>0.0000444444444444444-0.166228329870474i</v>
      </c>
      <c r="M1585" t="e">
        <f t="shared" si="467"/>
        <v>#DIV/0!</v>
      </c>
      <c r="N1585">
        <f t="shared" si="468"/>
        <v>90.75038479866835</v>
      </c>
      <c r="O1585">
        <f t="shared" si="469"/>
        <v>38.018935992704158</v>
      </c>
      <c r="P1585" s="3">
        <f t="shared" si="470"/>
        <v>38.018935992704158</v>
      </c>
      <c r="Q1585" s="3">
        <f t="shared" si="471"/>
        <v>-89.24961520133165</v>
      </c>
      <c r="R1585">
        <f t="shared" si="472"/>
        <v>90.75038479866835</v>
      </c>
      <c r="S1585">
        <f t="shared" si="473"/>
        <v>0.34539962700908267</v>
      </c>
      <c r="T1585">
        <f t="shared" si="456"/>
        <v>38.018935992704158</v>
      </c>
    </row>
    <row r="1586" spans="1:20" x14ac:dyDescent="0.25">
      <c r="A1586">
        <f t="shared" si="457"/>
        <v>2178.456659002587</v>
      </c>
      <c r="B1586">
        <f t="shared" si="474"/>
        <v>346.71214559171722</v>
      </c>
      <c r="C1586" t="str">
        <f t="shared" si="458"/>
        <v>1.04252051678916-79.2984529387702i</v>
      </c>
      <c r="D1586" t="str">
        <f t="shared" si="459"/>
        <v>3.47812421016011-45.9057150773826i</v>
      </c>
      <c r="E1586" t="str">
        <f t="shared" si="460"/>
        <v>162.466016846614+0.259278737164869i</v>
      </c>
      <c r="F1586" t="str">
        <f t="shared" si="461"/>
        <v>2.42492485127435-430.781744127155i</v>
      </c>
      <c r="G1586" t="str">
        <f t="shared" si="462"/>
        <v>0.999999969627691-0.000174276527427026i</v>
      </c>
      <c r="H1586" t="str">
        <f t="shared" si="463"/>
        <v>1131.84967309225+50.2490587074706i</v>
      </c>
      <c r="I1586" t="str">
        <f t="shared" si="464"/>
        <v>68.8081050140167-1375.14024861613i</v>
      </c>
      <c r="K1586" t="str">
        <f t="shared" si="465"/>
        <v>0.0105812593839142-0.000678892388409138i</v>
      </c>
      <c r="L1586" t="str">
        <f t="shared" si="466"/>
        <v>0.0000444444444444444-0.165599053467298i</v>
      </c>
      <c r="M1586" t="e">
        <f t="shared" si="467"/>
        <v>#DIV/0!</v>
      </c>
      <c r="N1586">
        <f t="shared" si="468"/>
        <v>90.753212483792652</v>
      </c>
      <c r="O1586">
        <f t="shared" si="469"/>
        <v>37.986044853952009</v>
      </c>
      <c r="P1586" s="3">
        <f t="shared" si="470"/>
        <v>37.986044853952009</v>
      </c>
      <c r="Q1586" s="3">
        <f t="shared" si="471"/>
        <v>-89.246787516207348</v>
      </c>
      <c r="R1586">
        <f t="shared" si="472"/>
        <v>90.753212483792652</v>
      </c>
      <c r="S1586">
        <f t="shared" si="473"/>
        <v>0.3467121455917172</v>
      </c>
      <c r="T1586">
        <f t="shared" si="456"/>
        <v>37.986044853952009</v>
      </c>
    </row>
    <row r="1587" spans="1:20" x14ac:dyDescent="0.25">
      <c r="A1587">
        <f t="shared" si="457"/>
        <v>2186.7347943067971</v>
      </c>
      <c r="B1587">
        <f t="shared" si="474"/>
        <v>348.02965174496575</v>
      </c>
      <c r="C1587" t="str">
        <f t="shared" si="458"/>
        <v>1.04249350351225-78.9986908237041i</v>
      </c>
      <c r="D1587" t="str">
        <f t="shared" si="459"/>
        <v>3.47812420414593-45.7319463020331i</v>
      </c>
      <c r="E1587" t="str">
        <f t="shared" si="460"/>
        <v>162.46599030206+0.260267809207857i</v>
      </c>
      <c r="F1587" t="str">
        <f t="shared" si="461"/>
        <v>2.42492485071354-429.150973645222i</v>
      </c>
      <c r="G1587" t="str">
        <f t="shared" si="462"/>
        <v>0.999999969396423-0.000174938778190791i</v>
      </c>
      <c r="H1587" t="str">
        <f t="shared" si="463"/>
        <v>1131.86826245477+50.4401200510732i</v>
      </c>
      <c r="I1587" t="str">
        <f t="shared" si="464"/>
        <v>68.8083717635931-1369.95440472568i</v>
      </c>
      <c r="K1587" t="str">
        <f t="shared" si="465"/>
        <v>0.0105809277109239-0.000681450728795719i</v>
      </c>
      <c r="L1587" t="str">
        <f t="shared" si="466"/>
        <v>0.0000444444444444444-0.164972159262102i</v>
      </c>
      <c r="M1587" t="e">
        <f t="shared" si="467"/>
        <v>#DIV/0!</v>
      </c>
      <c r="N1587">
        <f t="shared" si="468"/>
        <v>90.756050643857975</v>
      </c>
      <c r="O1587">
        <f t="shared" si="469"/>
        <v>37.953154112510099</v>
      </c>
      <c r="P1587" s="3">
        <f t="shared" si="470"/>
        <v>37.953154112510099</v>
      </c>
      <c r="Q1587" s="3">
        <f t="shared" si="471"/>
        <v>-89.243949356142025</v>
      </c>
      <c r="R1587">
        <f t="shared" si="472"/>
        <v>90.756050643857975</v>
      </c>
      <c r="S1587">
        <f t="shared" si="473"/>
        <v>0.34802965174496575</v>
      </c>
      <c r="T1587">
        <f t="shared" si="456"/>
        <v>37.953154112510099</v>
      </c>
    </row>
    <row r="1588" spans="1:20" x14ac:dyDescent="0.25">
      <c r="A1588">
        <f t="shared" si="457"/>
        <v>2195.0443865251627</v>
      </c>
      <c r="B1588">
        <f t="shared" si="474"/>
        <v>349.35216442159663</v>
      </c>
      <c r="C1588" t="str">
        <f t="shared" si="458"/>
        <v>1.04246628630063-78.7000651045978i</v>
      </c>
      <c r="D1588" t="str">
        <f t="shared" si="459"/>
        <v>3.47812419808595-45.5588353960846i</v>
      </c>
      <c r="E1588" t="str">
        <f t="shared" si="460"/>
        <v>162.465963559329+0.26126068309674i</v>
      </c>
      <c r="F1588" t="str">
        <f t="shared" si="461"/>
        <v>2.42492485014847-427.526376644123i</v>
      </c>
      <c r="G1588" t="str">
        <f t="shared" si="462"/>
        <v>0.999999969163394-0.000175603545506995i</v>
      </c>
      <c r="H1588" t="str">
        <f t="shared" si="463"/>
        <v>1131.88699376358+50.6319087370915i</v>
      </c>
      <c r="I1588" t="str">
        <f t="shared" si="464"/>
        <v>68.8086405400907-1364.78826855854i</v>
      </c>
      <c r="K1588" t="str">
        <f t="shared" si="465"/>
        <v>0.010580593533548-0.000684018546778504i</v>
      </c>
      <c r="L1588" t="str">
        <f t="shared" si="466"/>
        <v>0.0000444444444444444-0.164347638236802i</v>
      </c>
      <c r="M1588" t="e">
        <f t="shared" si="467"/>
        <v>#DIV/0!</v>
      </c>
      <c r="N1588">
        <f t="shared" si="468"/>
        <v>90.758899315611032</v>
      </c>
      <c r="O1588">
        <f t="shared" si="469"/>
        <v>37.920263771344878</v>
      </c>
      <c r="P1588" s="3">
        <f t="shared" si="470"/>
        <v>37.920263771344878</v>
      </c>
      <c r="Q1588" s="3">
        <f t="shared" si="471"/>
        <v>-89.241100684388968</v>
      </c>
      <c r="R1588">
        <f t="shared" si="472"/>
        <v>90.758899315611032</v>
      </c>
      <c r="S1588">
        <f t="shared" si="473"/>
        <v>0.34935216442159661</v>
      </c>
      <c r="T1588">
        <f t="shared" si="456"/>
        <v>37.920263771344878</v>
      </c>
    </row>
    <row r="1589" spans="1:20" x14ac:dyDescent="0.25">
      <c r="A1589">
        <f t="shared" si="457"/>
        <v>2203.3855551939587</v>
      </c>
      <c r="B1589">
        <f t="shared" si="474"/>
        <v>350.67970264639871</v>
      </c>
      <c r="C1589" t="str">
        <f t="shared" si="458"/>
        <v>1.04243886362836-78.4025714853174i</v>
      </c>
      <c r="D1589" t="str">
        <f t="shared" si="459"/>
        <v>3.47812419197983-45.3863798692783i</v>
      </c>
      <c r="E1589" t="str">
        <f t="shared" si="460"/>
        <v>162.465936616971+0.262257373770029i</v>
      </c>
      <c r="F1589" t="str">
        <f t="shared" si="461"/>
        <v>2.42492484957909-425.907929753481i</v>
      </c>
      <c r="G1589" t="str">
        <f t="shared" si="462"/>
        <v>0.99999996892859-0.000176270838938533i</v>
      </c>
      <c r="H1589" t="str">
        <f t="shared" si="463"/>
        <v>1131.90586810562+50.8244275442966i</v>
      </c>
      <c r="I1589" t="str">
        <f t="shared" si="464"/>
        <v>68.808911358875-1359.64176580348i</v>
      </c>
      <c r="K1589" t="str">
        <f t="shared" si="465"/>
        <v>0.010580256833038-0.000686595875605177i</v>
      </c>
      <c r="L1589" t="str">
        <f t="shared" si="466"/>
        <v>0.0000444444444444444-0.163725481407454i</v>
      </c>
      <c r="M1589" t="e">
        <f t="shared" si="467"/>
        <v>#DIV/0!</v>
      </c>
      <c r="N1589">
        <f t="shared" si="468"/>
        <v>90.761758535904193</v>
      </c>
      <c r="O1589">
        <f t="shared" si="469"/>
        <v>37.887373833444514</v>
      </c>
      <c r="P1589" s="3">
        <f t="shared" si="470"/>
        <v>37.887373833444514</v>
      </c>
      <c r="Q1589" s="3">
        <f t="shared" si="471"/>
        <v>-89.238241464095807</v>
      </c>
      <c r="R1589">
        <f t="shared" si="472"/>
        <v>90.761758535904193</v>
      </c>
      <c r="S1589">
        <f t="shared" si="473"/>
        <v>0.35067970264639869</v>
      </c>
      <c r="T1589">
        <f t="shared" si="456"/>
        <v>37.887373833444514</v>
      </c>
    </row>
    <row r="1590" spans="1:20" x14ac:dyDescent="0.25">
      <c r="A1590">
        <f t="shared" si="457"/>
        <v>2211.7584203036959</v>
      </c>
      <c r="B1590">
        <f t="shared" si="474"/>
        <v>352.01228551645505</v>
      </c>
      <c r="C1590" t="str">
        <f t="shared" si="458"/>
        <v>1.04241123395778-78.1062056860097i</v>
      </c>
      <c r="D1590" t="str">
        <f t="shared" si="459"/>
        <v>3.4781241858272-45.2145772407836i</v>
      </c>
      <c r="E1590" t="str">
        <f t="shared" si="460"/>
        <v>162.465909473528+0.263257896228235i</v>
      </c>
      <c r="F1590" t="str">
        <f t="shared" si="461"/>
        <v>2.42492484900537-424.295609691396i</v>
      </c>
      <c r="G1590" t="str">
        <f t="shared" si="462"/>
        <v>0.999999968691999-0.000176940668084637i</v>
      </c>
      <c r="H1590" t="str">
        <f t="shared" si="463"/>
        <v>1131.92488657621+51.0176792621914i</v>
      </c>
      <c r="I1590" t="str">
        <f t="shared" si="464"/>
        <v>68.809184235434-1354.51482243178i</v>
      </c>
      <c r="K1590" t="str">
        <f t="shared" si="465"/>
        <v>0.0105799175905071-0.000689182748618597i</v>
      </c>
      <c r="L1590" t="str">
        <f t="shared" si="466"/>
        <v>0.0000444444444444444-0.163105679824122i</v>
      </c>
      <c r="M1590" t="e">
        <f t="shared" si="467"/>
        <v>#DIV/0!</v>
      </c>
      <c r="N1590">
        <f t="shared" si="468"/>
        <v>90.764628341694703</v>
      </c>
      <c r="O1590">
        <f t="shared" si="469"/>
        <v>37.854484301818893</v>
      </c>
      <c r="P1590" s="3">
        <f t="shared" si="470"/>
        <v>37.854484301818893</v>
      </c>
      <c r="Q1590" s="3">
        <f t="shared" si="471"/>
        <v>-89.235371658305297</v>
      </c>
      <c r="R1590">
        <f t="shared" si="472"/>
        <v>90.764628341694703</v>
      </c>
      <c r="S1590">
        <f t="shared" si="473"/>
        <v>0.35201228551645503</v>
      </c>
      <c r="T1590">
        <f t="shared" si="456"/>
        <v>37.854484301818893</v>
      </c>
    </row>
    <row r="1591" spans="1:20" x14ac:dyDescent="0.25">
      <c r="A1591">
        <f t="shared" si="457"/>
        <v>2220.1631023008499</v>
      </c>
      <c r="B1591">
        <f t="shared" si="474"/>
        <v>353.34993220141757</v>
      </c>
      <c r="C1591" t="str">
        <f t="shared" si="458"/>
        <v>1.04238339574028-77.8109634430436i</v>
      </c>
      <c r="D1591" t="str">
        <f t="shared" si="459"/>
        <v>3.47812417962773-45.0434250391622i</v>
      </c>
      <c r="E1591" t="str">
        <f t="shared" si="460"/>
        <v>162.465882127531+0.264262265534722i</v>
      </c>
      <c r="F1591" t="str">
        <f t="shared" si="461"/>
        <v>2.42492484842729-422.689393264105i</v>
      </c>
      <c r="G1591" t="str">
        <f t="shared" si="462"/>
        <v>0.999999968453606-0.000177613042581017i</v>
      </c>
      <c r="H1591" t="str">
        <f t="shared" si="463"/>
        <v>1131.94405027911+51.2116666910466i</v>
      </c>
      <c r="I1591" t="str">
        <f t="shared" si="464"/>
        <v>68.8094591853698-1349.40736469616i</v>
      </c>
      <c r="K1591" t="str">
        <f t="shared" si="465"/>
        <v>0.0105795757869298-0.000691779199256804i</v>
      </c>
      <c r="L1591" t="str">
        <f t="shared" si="466"/>
        <v>0.0000444444444444444-0.162488224570753i</v>
      </c>
      <c r="M1591" t="e">
        <f t="shared" si="467"/>
        <v>#DIV/0!</v>
      </c>
      <c r="N1591">
        <f t="shared" si="468"/>
        <v>90.767508770045467</v>
      </c>
      <c r="O1591">
        <f t="shared" si="469"/>
        <v>37.821595179500051</v>
      </c>
      <c r="P1591" s="3">
        <f t="shared" si="470"/>
        <v>37.821595179500051</v>
      </c>
      <c r="Q1591" s="3">
        <f t="shared" si="471"/>
        <v>-89.232491229954533</v>
      </c>
      <c r="R1591">
        <f t="shared" si="472"/>
        <v>90.767508770045467</v>
      </c>
      <c r="S1591">
        <f t="shared" si="473"/>
        <v>0.35334993220141758</v>
      </c>
      <c r="T1591">
        <f t="shared" si="456"/>
        <v>37.821595179500051</v>
      </c>
    </row>
    <row r="1592" spans="1:20" x14ac:dyDescent="0.25">
      <c r="A1592">
        <f t="shared" si="457"/>
        <v>2228.5997220895933</v>
      </c>
      <c r="B1592">
        <f t="shared" si="474"/>
        <v>354.69266194378298</v>
      </c>
      <c r="C1592" t="str">
        <f t="shared" si="458"/>
        <v>1.04235534741595-77.5168405089468i</v>
      </c>
      <c r="D1592" t="str">
        <f t="shared" si="459"/>
        <v>3.47812417338107-44.8729208023322i</v>
      </c>
      <c r="E1592" t="str">
        <f t="shared" si="460"/>
        <v>162.465854577497+0.265270496815729i</v>
      </c>
      <c r="F1592" t="str">
        <f t="shared" si="461"/>
        <v>2.42492484784481-421.089257365642i</v>
      </c>
      <c r="G1592" t="str">
        <f t="shared" si="462"/>
        <v>0.999999968213398-0.000178287972099998i</v>
      </c>
      <c r="H1592" t="str">
        <f t="shared" si="463"/>
        <v>1131.96336032655+51.4063926419437i</v>
      </c>
      <c r="I1592" t="str">
        <f t="shared" si="464"/>
        <v>68.8097362243989-1344.31931912968i</v>
      </c>
      <c r="K1592" t="str">
        <f t="shared" si="465"/>
        <v>0.010579231403141-0.000694385261053037i</v>
      </c>
      <c r="L1592" t="str">
        <f t="shared" si="466"/>
        <v>0.0000444444444444444-0.161873106765046i</v>
      </c>
      <c r="M1592" t="e">
        <f t="shared" si="467"/>
        <v>#DIV/0!</v>
      </c>
      <c r="N1592">
        <f t="shared" si="468"/>
        <v>90.770399858124719</v>
      </c>
      <c r="O1592">
        <f t="shared" si="469"/>
        <v>37.788706469542113</v>
      </c>
      <c r="P1592" s="3">
        <f t="shared" si="470"/>
        <v>37.788706469542113</v>
      </c>
      <c r="Q1592" s="3">
        <f t="shared" si="471"/>
        <v>-89.229600141875281</v>
      </c>
      <c r="R1592">
        <f t="shared" si="472"/>
        <v>90.770399858124719</v>
      </c>
      <c r="S1592">
        <f t="shared" si="473"/>
        <v>0.35469266194378296</v>
      </c>
      <c r="T1592">
        <f t="shared" si="456"/>
        <v>37.788706469542113</v>
      </c>
    </row>
    <row r="1593" spans="1:20" x14ac:dyDescent="0.25">
      <c r="A1593">
        <f t="shared" si="457"/>
        <v>2237.0684010335335</v>
      </c>
      <c r="B1593">
        <f t="shared" si="474"/>
        <v>356.04049405916936</v>
      </c>
      <c r="C1593" t="str">
        <f t="shared" si="458"/>
        <v>1.04232708741312-77.2238326523445i</v>
      </c>
      <c r="D1593" t="str">
        <f t="shared" si="459"/>
        <v>3.47812416708683-44.7030620775327i</v>
      </c>
      <c r="E1593" t="str">
        <f t="shared" si="460"/>
        <v>162.465826821939+0.266282605260564i</v>
      </c>
      <c r="F1593" t="str">
        <f t="shared" si="461"/>
        <v>2.42492484725788-419.495178977516i</v>
      </c>
      <c r="G1593" t="str">
        <f t="shared" si="462"/>
        <v>0.999999967971361-0.000178965466350662i</v>
      </c>
      <c r="H1593" t="str">
        <f t="shared" si="463"/>
        <v>1131.98281783936+51.6018599368239i</v>
      </c>
      <c r="I1593" t="str">
        <f t="shared" si="464"/>
        <v>68.8100153683615-1339.25061254472i</v>
      </c>
      <c r="K1593" t="str">
        <f t="shared" si="465"/>
        <v>0.0105788844198343-0.000697000967635739i</v>
      </c>
      <c r="L1593" t="str">
        <f t="shared" si="466"/>
        <v>0.0000444444444444444-0.161260317558324i</v>
      </c>
      <c r="M1593" t="e">
        <f t="shared" si="467"/>
        <v>#DIV/0!</v>
      </c>
      <c r="N1593">
        <f t="shared" si="468"/>
        <v>90.773301643205897</v>
      </c>
      <c r="O1593">
        <f t="shared" si="469"/>
        <v>37.755818175021496</v>
      </c>
      <c r="P1593" s="3">
        <f t="shared" si="470"/>
        <v>37.755818175021496</v>
      </c>
      <c r="Q1593" s="3">
        <f t="shared" si="471"/>
        <v>-89.226698356794103</v>
      </c>
      <c r="R1593">
        <f t="shared" si="472"/>
        <v>90.773301643205897</v>
      </c>
      <c r="S1593">
        <f t="shared" si="473"/>
        <v>0.35604049405916938</v>
      </c>
      <c r="T1593">
        <f t="shared" si="456"/>
        <v>37.755818175021496</v>
      </c>
    </row>
    <row r="1594" spans="1:20" x14ac:dyDescent="0.25">
      <c r="A1594">
        <f t="shared" si="457"/>
        <v>2245.5692609574612</v>
      </c>
      <c r="B1594">
        <f t="shared" si="474"/>
        <v>357.39344793659421</v>
      </c>
      <c r="C1594" t="str">
        <f t="shared" si="458"/>
        <v>1.04229861414874-76.9319356578993i</v>
      </c>
      <c r="D1594" t="str">
        <f t="shared" si="459"/>
        <v>3.47812416074466-44.533846421289i</v>
      </c>
      <c r="E1594" t="str">
        <f t="shared" si="460"/>
        <v>162.465798859356+0.267298606122077i</v>
      </c>
      <c r="F1594" t="str">
        <f t="shared" si="461"/>
        <v>2.42492484666649-417.907135168374i</v>
      </c>
      <c r="G1594" t="str">
        <f t="shared" si="462"/>
        <v>0.999999967727481-0.000179645535078983i</v>
      </c>
      <c r="H1594" t="str">
        <f t="shared" si="463"/>
        <v>1132.00242394701+51.7980714085257i</v>
      </c>
      <c r="I1594" t="str">
        <f t="shared" si="464"/>
        <v>68.8102966332156-1334.20117203196i</v>
      </c>
      <c r="K1594" t="str">
        <f t="shared" si="465"/>
        <v>0.0105785348175616-0.000699626352728553i</v>
      </c>
      <c r="L1594" t="str">
        <f t="shared" si="466"/>
        <v>0.0000444444444444444-0.16064984813541i</v>
      </c>
      <c r="M1594" t="e">
        <f t="shared" si="467"/>
        <v>#DIV/0!</v>
      </c>
      <c r="N1594">
        <f t="shared" si="468"/>
        <v>90.776214162667884</v>
      </c>
      <c r="O1594">
        <f t="shared" si="469"/>
        <v>37.72293029903706</v>
      </c>
      <c r="P1594" s="3">
        <f t="shared" si="470"/>
        <v>37.72293029903706</v>
      </c>
      <c r="Q1594" s="3">
        <f t="shared" si="471"/>
        <v>-89.223785837332116</v>
      </c>
      <c r="R1594">
        <f t="shared" si="472"/>
        <v>90.776214162667884</v>
      </c>
      <c r="S1594">
        <f t="shared" si="473"/>
        <v>0.35739344793659422</v>
      </c>
      <c r="T1594">
        <f t="shared" si="456"/>
        <v>37.72293029903706</v>
      </c>
    </row>
    <row r="1595" spans="1:20" x14ac:dyDescent="0.25">
      <c r="A1595">
        <f t="shared" si="457"/>
        <v>2254.1024241490995</v>
      </c>
      <c r="B1595">
        <f t="shared" si="474"/>
        <v>358.75154303875325</v>
      </c>
      <c r="C1595" t="str">
        <f t="shared" si="458"/>
        <v>1.04226992602819-76.6411453262519i</v>
      </c>
      <c r="D1595" t="str">
        <f t="shared" si="459"/>
        <v>3.4781241543542-44.3652713993772i</v>
      </c>
      <c r="E1595" t="str">
        <f t="shared" si="460"/>
        <v>162.465770688237+0.268318514716982i</v>
      </c>
      <c r="F1595" t="str">
        <f t="shared" si="461"/>
        <v>2.42492484607059-416.325103093672i</v>
      </c>
      <c r="G1595" t="str">
        <f t="shared" si="462"/>
        <v>0.999999967481744-0.00018032818806797i</v>
      </c>
      <c r="H1595" t="str">
        <f t="shared" si="463"/>
        <v>1132.02217978762+51.9950299008291i</v>
      </c>
      <c r="I1595" t="str">
        <f t="shared" si="464"/>
        <v>68.8105800350377-1329.17092495924i</v>
      </c>
      <c r="K1595" t="str">
        <f t="shared" si="465"/>
        <v>0.0105781825767322-0.000702261450150342i</v>
      </c>
      <c r="L1595" t="str">
        <f t="shared" si="466"/>
        <v>0.0000444444444444444-0.160041689714495i</v>
      </c>
      <c r="M1595" t="e">
        <f t="shared" si="467"/>
        <v>#DIV/0!</v>
      </c>
      <c r="N1595">
        <f t="shared" si="468"/>
        <v>90.779137453994977</v>
      </c>
      <c r="O1595">
        <f t="shared" si="469"/>
        <v>37.69004284471049</v>
      </c>
      <c r="P1595" s="3">
        <f t="shared" si="470"/>
        <v>37.69004284471049</v>
      </c>
      <c r="Q1595" s="3">
        <f t="shared" si="471"/>
        <v>-89.220862546005023</v>
      </c>
      <c r="R1595">
        <f t="shared" si="472"/>
        <v>90.779137453994977</v>
      </c>
      <c r="S1595">
        <f t="shared" si="473"/>
        <v>0.35875154303875323</v>
      </c>
      <c r="T1595">
        <f t="shared" si="456"/>
        <v>37.69004284471049</v>
      </c>
    </row>
    <row r="1596" spans="1:20" x14ac:dyDescent="0.25">
      <c r="A1596">
        <f t="shared" si="457"/>
        <v>2262.6680133608661</v>
      </c>
      <c r="B1596">
        <f t="shared" si="474"/>
        <v>360.11479890230055</v>
      </c>
      <c r="C1596" t="str">
        <f t="shared" si="458"/>
        <v>1.04224102144503-76.3514574739566i</v>
      </c>
      <c r="D1596" t="str">
        <f t="shared" si="459"/>
        <v>3.47812414791508-44.1973345867888i</v>
      </c>
      <c r="E1596" t="str">
        <f t="shared" si="460"/>
        <v>162.465742307061+0.269342346426011i</v>
      </c>
      <c r="F1596" t="str">
        <f t="shared" si="461"/>
        <v>2.42492484547016-414.749059995349i</v>
      </c>
      <c r="G1596" t="str">
        <f t="shared" si="462"/>
        <v>0.999999967234135-0.000181013435137807i</v>
      </c>
      <c r="H1596" t="str">
        <f t="shared" si="463"/>
        <v>1132.04208650813+52.1927382685025i</v>
      </c>
      <c r="I1596" t="str">
        <f t="shared" si="464"/>
        <v>68.8108655900293-1324.1597989706i</v>
      </c>
      <c r="K1596" t="str">
        <f t="shared" si="465"/>
        <v>0.0105778276776112-0.000704906293815159i</v>
      </c>
      <c r="L1596" t="str">
        <f t="shared" si="466"/>
        <v>0.0000444444444444444-0.159435833547016i</v>
      </c>
      <c r="M1596" t="e">
        <f t="shared" si="467"/>
        <v>#DIV/0!</v>
      </c>
      <c r="N1596">
        <f t="shared" si="468"/>
        <v>90.782071554776721</v>
      </c>
      <c r="O1596">
        <f t="shared" si="469"/>
        <v>37.657155815185988</v>
      </c>
      <c r="P1596" s="3">
        <f t="shared" si="470"/>
        <v>37.657155815185988</v>
      </c>
      <c r="Q1596" s="3">
        <f t="shared" si="471"/>
        <v>-89.217928445223279</v>
      </c>
      <c r="R1596">
        <f t="shared" si="472"/>
        <v>90.782071554776721</v>
      </c>
      <c r="S1596">
        <f t="shared" si="473"/>
        <v>0.36011479890230053</v>
      </c>
      <c r="T1596">
        <f t="shared" si="456"/>
        <v>37.657155815185988</v>
      </c>
    </row>
    <row r="1597" spans="1:20" x14ac:dyDescent="0.25">
      <c r="A1597">
        <f t="shared" si="457"/>
        <v>2271.2661518116374</v>
      </c>
      <c r="B1597">
        <f t="shared" si="474"/>
        <v>361.48323513812932</v>
      </c>
      <c r="C1597" t="str">
        <f t="shared" si="458"/>
        <v>1.04221189878121-76.0628679334257i</v>
      </c>
      <c r="D1597" t="str">
        <f t="shared" si="459"/>
        <v>3.47812414142693-44.0300335676966i</v>
      </c>
      <c r="E1597" t="str">
        <f t="shared" si="460"/>
        <v>162.465713714295+0.270370116694459i</v>
      </c>
      <c r="F1597" t="str">
        <f t="shared" si="461"/>
        <v>2.42492484486516-413.178983201496i</v>
      </c>
      <c r="G1597" t="str">
        <f t="shared" si="462"/>
        <v>0.999999966984642-0.000181701286145998i</v>
      </c>
      <c r="H1597" t="str">
        <f t="shared" si="463"/>
        <v>1132.06214526429+52.391199377341i</v>
      </c>
      <c r="I1597" t="str">
        <f t="shared" si="464"/>
        <v>68.8111533145098-1319.16772198522i</v>
      </c>
      <c r="K1597" t="str">
        <f t="shared" si="465"/>
        <v>0.0105774701003191-0.00070756091773225i</v>
      </c>
      <c r="L1597" t="str">
        <f t="shared" si="466"/>
        <v>0.0000444444444444444-0.158832270917529i</v>
      </c>
      <c r="M1597" t="e">
        <f t="shared" si="467"/>
        <v>#DIV/0!</v>
      </c>
      <c r="N1597">
        <f t="shared" si="468"/>
        <v>90.785016502708146</v>
      </c>
      <c r="O1597">
        <f t="shared" si="469"/>
        <v>37.62426921363091</v>
      </c>
      <c r="P1597" s="3">
        <f t="shared" si="470"/>
        <v>37.62426921363091</v>
      </c>
      <c r="Q1597" s="3">
        <f t="shared" si="471"/>
        <v>-89.214983497291854</v>
      </c>
      <c r="R1597">
        <f t="shared" si="472"/>
        <v>90.785016502708146</v>
      </c>
      <c r="S1597">
        <f t="shared" si="473"/>
        <v>0.3614832351381293</v>
      </c>
      <c r="T1597">
        <f t="shared" si="456"/>
        <v>37.62426921363091</v>
      </c>
    </row>
    <row r="1598" spans="1:20" x14ac:dyDescent="0.25">
      <c r="A1598">
        <f t="shared" si="457"/>
        <v>2279.896963188522</v>
      </c>
      <c r="B1598">
        <f t="shared" si="474"/>
        <v>362.85687143165421</v>
      </c>
      <c r="C1598" t="str">
        <f t="shared" si="458"/>
        <v>1.04218255640657-75.7753725528658i</v>
      </c>
      <c r="D1598" t="str">
        <f t="shared" si="459"/>
        <v>3.47812413488939-43.8633659354193i</v>
      </c>
      <c r="E1598" t="str">
        <f t="shared" si="460"/>
        <v>162.465684908398+0.271401841032097i</v>
      </c>
      <c r="F1598" t="str">
        <f t="shared" si="461"/>
        <v>2.42492484425555-411.614850126032i</v>
      </c>
      <c r="G1598" t="str">
        <f t="shared" si="462"/>
        <v>0.999999966733248-0.000182391750987501i</v>
      </c>
      <c r="H1598" t="str">
        <f t="shared" si="463"/>
        <v>1132.08235722078+52.5904161042165i</v>
      </c>
      <c r="I1598" t="str">
        <f t="shared" si="464"/>
        <v>68.8114432249261-1314.19462219636i</v>
      </c>
      <c r="K1598" t="str">
        <f t="shared" si="465"/>
        <v>0.0105771098248302-0.000710225356006038i</v>
      </c>
      <c r="L1598" t="str">
        <f t="shared" si="466"/>
        <v>0.0000444444444444444-0.158230993143584i</v>
      </c>
      <c r="M1598" t="e">
        <f t="shared" si="467"/>
        <v>#DIV/0!</v>
      </c>
      <c r="N1598">
        <f t="shared" si="468"/>
        <v>90.78797233558943</v>
      </c>
      <c r="O1598">
        <f t="shared" si="469"/>
        <v>37.59138304323556</v>
      </c>
      <c r="P1598" s="3">
        <f t="shared" si="470"/>
        <v>37.59138304323556</v>
      </c>
      <c r="Q1598" s="3">
        <f t="shared" si="471"/>
        <v>-89.21202766441057</v>
      </c>
      <c r="R1598">
        <f t="shared" si="472"/>
        <v>90.78797233558943</v>
      </c>
      <c r="S1598">
        <f t="shared" si="473"/>
        <v>0.36285687143165424</v>
      </c>
      <c r="T1598">
        <f t="shared" si="456"/>
        <v>37.59138304323556</v>
      </c>
    </row>
    <row r="1599" spans="1:20" x14ac:dyDescent="0.25">
      <c r="A1599">
        <f t="shared" si="457"/>
        <v>2288.5605716486384</v>
      </c>
      <c r="B1599">
        <f t="shared" si="474"/>
        <v>364.23572754309453</v>
      </c>
      <c r="C1599" t="str">
        <f t="shared" si="458"/>
        <v>1.04215299267921-75.4889671962196i</v>
      </c>
      <c r="D1599" t="str">
        <f t="shared" si="459"/>
        <v>3.47812412830205-43.6973292923867i</v>
      </c>
      <c r="E1599" t="str">
        <f t="shared" si="460"/>
        <v>162.465655887816+0.272437535014104i</v>
      </c>
      <c r="F1599" t="str">
        <f t="shared" si="461"/>
        <v>2.42492484364129-410.056638268374i</v>
      </c>
      <c r="G1599" t="str">
        <f t="shared" si="462"/>
        <v>0.99999996647994-0.000183084839594876i</v>
      </c>
      <c r="H1599" t="str">
        <f t="shared" si="463"/>
        <v>1132.10272355124+52.7903913371173i</v>
      </c>
      <c r="I1599" t="str">
        <f t="shared" si="464"/>
        <v>68.8117353378461-1309.24042807033i</v>
      </c>
      <c r="K1599" t="str">
        <f t="shared" si="465"/>
        <v>0.0105767468309721-0.000712899642836113i</v>
      </c>
      <c r="L1599" t="str">
        <f t="shared" si="466"/>
        <v>0.0000444444444444444-0.157631991575597i</v>
      </c>
      <c r="M1599" t="e">
        <f t="shared" si="467"/>
        <v>#DIV/0!</v>
      </c>
      <c r="N1599">
        <f t="shared" si="468"/>
        <v>90.790939091326237</v>
      </c>
      <c r="O1599">
        <f t="shared" si="469"/>
        <v>37.558497307213486</v>
      </c>
      <c r="P1599" s="3">
        <f t="shared" si="470"/>
        <v>37.558497307213486</v>
      </c>
      <c r="Q1599" s="3">
        <f t="shared" si="471"/>
        <v>-89.209060908673763</v>
      </c>
      <c r="R1599">
        <f t="shared" si="472"/>
        <v>90.790939091326237</v>
      </c>
      <c r="S1599">
        <f t="shared" si="473"/>
        <v>0.36423572754309452</v>
      </c>
      <c r="T1599">
        <f t="shared" si="456"/>
        <v>37.558497307213486</v>
      </c>
    </row>
    <row r="1600" spans="1:20" x14ac:dyDescent="0.25">
      <c r="A1600">
        <f t="shared" si="457"/>
        <v>2297.2571018209032</v>
      </c>
      <c r="B1600">
        <f t="shared" si="474"/>
        <v>365.61982330775828</v>
      </c>
      <c r="C1600" t="str">
        <f t="shared" si="458"/>
        <v>1.04212320594511-75.2036477431074i</v>
      </c>
      <c r="D1600" t="str">
        <f t="shared" si="459"/>
        <v>3.47812412166457-43.5319212501064i</v>
      </c>
      <c r="E1600" t="str">
        <f t="shared" si="460"/>
        <v>162.465626650984+0.273477214280755i</v>
      </c>
      <c r="F1600" t="str">
        <f t="shared" si="461"/>
        <v>2.42492484302237-408.504325213124i</v>
      </c>
      <c r="G1600" t="str">
        <f t="shared" si="462"/>
        <v>0.999999966224704-0.000183780561938429i</v>
      </c>
      <c r="H1600" t="str">
        <f t="shared" si="463"/>
        <v>1132.12324543835+52.9911279751939i</v>
      </c>
      <c r="I1600" t="str">
        <f t="shared" si="464"/>
        <v>68.8120296699642-1304.30506834551i</v>
      </c>
      <c r="K1600" t="str">
        <f t="shared" si="465"/>
        <v>0.0105763810984244-0.000715583812517206i</v>
      </c>
      <c r="L1600" t="str">
        <f t="shared" si="466"/>
        <v>0.0000444444444444444-0.157035257596729i</v>
      </c>
      <c r="M1600" t="e">
        <f t="shared" si="467"/>
        <v>#DIV/0!</v>
      </c>
      <c r="N1600">
        <f t="shared" si="468"/>
        <v>90.793916807929463</v>
      </c>
      <c r="O1600">
        <f t="shared" si="469"/>
        <v>37.525612008801794</v>
      </c>
      <c r="P1600" s="3">
        <f t="shared" si="470"/>
        <v>37.525612008801794</v>
      </c>
      <c r="Q1600" s="3">
        <f t="shared" si="471"/>
        <v>-89.206083192070537</v>
      </c>
      <c r="R1600">
        <f t="shared" si="472"/>
        <v>90.793916807929463</v>
      </c>
      <c r="S1600">
        <f t="shared" si="473"/>
        <v>0.36561982330775827</v>
      </c>
      <c r="T1600">
        <f t="shared" si="456"/>
        <v>37.525612008801794</v>
      </c>
    </row>
    <row r="1601" spans="1:20" x14ac:dyDescent="0.25">
      <c r="A1601">
        <f t="shared" si="457"/>
        <v>2305.9866788078225</v>
      </c>
      <c r="B1601">
        <f t="shared" si="474"/>
        <v>367.00917863632776</v>
      </c>
      <c r="C1601" t="str">
        <f t="shared" si="458"/>
        <v>1.04209319453814-74.9194100887665i</v>
      </c>
      <c r="D1601" t="str">
        <f t="shared" si="459"/>
        <v>3.47812411497654-43.3671394291278i</v>
      </c>
      <c r="E1601" t="str">
        <f t="shared" si="460"/>
        <v>162.465597196329+0.274520894537971i</v>
      </c>
      <c r="F1601" t="str">
        <f t="shared" si="461"/>
        <v>2.42492484239873-406.957888629737i</v>
      </c>
      <c r="G1601" t="str">
        <f t="shared" si="462"/>
        <v>0.999999965967524-0.000184478928026351i</v>
      </c>
      <c r="H1601" t="str">
        <f t="shared" si="463"/>
        <v>1132.14392407391+53.1926289288031i</v>
      </c>
      <c r="I1601" t="str">
        <f t="shared" si="464"/>
        <v>68.8123262380994-1299.38847203124i</v>
      </c>
      <c r="K1601" t="str">
        <f t="shared" si="465"/>
        <v>0.0105760126067177-0.000718277899439156i</v>
      </c>
      <c r="L1601" t="str">
        <f t="shared" si="466"/>
        <v>0.0000444444444444444-0.156440782622763i</v>
      </c>
      <c r="M1601" t="e">
        <f t="shared" si="467"/>
        <v>#DIV/0!</v>
      </c>
      <c r="N1601">
        <f t="shared" si="468"/>
        <v>90.796905523515193</v>
      </c>
      <c r="O1601">
        <f t="shared" si="469"/>
        <v>37.492727151261157</v>
      </c>
      <c r="P1601" s="3">
        <f t="shared" si="470"/>
        <v>37.492727151261157</v>
      </c>
      <c r="Q1601" s="3">
        <f t="shared" si="471"/>
        <v>-89.203094476484807</v>
      </c>
      <c r="R1601">
        <f t="shared" si="472"/>
        <v>90.796905523515193</v>
      </c>
      <c r="S1601">
        <f t="shared" si="473"/>
        <v>0.36700917863632776</v>
      </c>
      <c r="T1601">
        <f t="shared" si="456"/>
        <v>37.492727151261157</v>
      </c>
    </row>
    <row r="1602" spans="1:20" x14ac:dyDescent="0.25">
      <c r="A1602">
        <f t="shared" si="457"/>
        <v>2314.7494281872923</v>
      </c>
      <c r="B1602">
        <f t="shared" si="474"/>
        <v>368.40381351514583</v>
      </c>
      <c r="C1602" t="str">
        <f t="shared" si="458"/>
        <v>1.04206295677986-74.636250143991i</v>
      </c>
      <c r="D1602" t="str">
        <f t="shared" si="459"/>
        <v>3.47812410823758-43.2029814590093i</v>
      </c>
      <c r="E1602" t="str">
        <f t="shared" si="460"/>
        <v>162.465567522264+0.275568591557859i</v>
      </c>
      <c r="F1602" t="str">
        <f t="shared" si="461"/>
        <v>2.42492484177034-405.417306272204i</v>
      </c>
      <c r="G1602" t="str">
        <f t="shared" si="462"/>
        <v>0.999999965708386-0.000185179947904863i</v>
      </c>
      <c r="H1602" t="str">
        <f t="shared" si="463"/>
        <v>1132.16476065893+53.3948971195555i</v>
      </c>
      <c r="I1602" t="str">
        <f t="shared" si="464"/>
        <v>68.8126250592006-1294.4905684069i</v>
      </c>
      <c r="K1602" t="str">
        <f t="shared" si="465"/>
        <v>0.0105756413352324-0.000720981938086897i</v>
      </c>
      <c r="L1602" t="str">
        <f t="shared" si="466"/>
        <v>0.0000444444444444444-0.155848558101975i</v>
      </c>
      <c r="M1602" t="e">
        <f t="shared" si="467"/>
        <v>#DIV/0!</v>
      </c>
      <c r="N1602">
        <f t="shared" si="468"/>
        <v>90.799905276304798</v>
      </c>
      <c r="O1602">
        <f t="shared" si="469"/>
        <v>37.45984273787581</v>
      </c>
      <c r="P1602" s="3">
        <f t="shared" si="470"/>
        <v>37.45984273787581</v>
      </c>
      <c r="Q1602" s="3">
        <f t="shared" si="471"/>
        <v>-89.200094723695202</v>
      </c>
      <c r="R1602">
        <f t="shared" si="472"/>
        <v>90.799905276304798</v>
      </c>
      <c r="S1602">
        <f t="shared" si="473"/>
        <v>0.36840381351514584</v>
      </c>
      <c r="T1602">
        <f t="shared" si="456"/>
        <v>37.45984273787581</v>
      </c>
    </row>
    <row r="1603" spans="1:20" x14ac:dyDescent="0.25">
      <c r="A1603">
        <f t="shared" si="457"/>
        <v>2323.5454760144044</v>
      </c>
      <c r="B1603">
        <f t="shared" si="474"/>
        <v>369.80374800650338</v>
      </c>
      <c r="C1603" t="str">
        <f t="shared" si="458"/>
        <v>1.04203249097984-74.3541638350767i</v>
      </c>
      <c r="D1603" t="str">
        <f t="shared" si="459"/>
        <v>3.47812410144731-43.0394449782833i</v>
      </c>
      <c r="E1603" t="str">
        <f t="shared" si="460"/>
        <v>162.465537627193+0.276620321178706i</v>
      </c>
      <c r="F1603" t="str">
        <f t="shared" si="461"/>
        <v>2.42492484113716-403.88255597873i</v>
      </c>
      <c r="G1603" t="str">
        <f t="shared" si="462"/>
        <v>0.999999965447274-0.000185883631658366i</v>
      </c>
      <c r="H1603" t="str">
        <f t="shared" si="463"/>
        <v>1132.18575640363+53.5979354803534i</v>
      </c>
      <c r="I1603" t="str">
        <f t="shared" si="464"/>
        <v>68.812926150339-1289.6112870208i</v>
      </c>
      <c r="K1603" t="str">
        <f t="shared" si="465"/>
        <v>0.0105752672631981-0.000723695963040401i</v>
      </c>
      <c r="L1603" t="str">
        <f t="shared" si="466"/>
        <v>0.0000444444444444444-0.155258575515018i</v>
      </c>
      <c r="M1603" t="e">
        <f t="shared" si="467"/>
        <v>#DIV/0!</v>
      </c>
      <c r="N1603">
        <f t="shared" si="468"/>
        <v>90.802916104624941</v>
      </c>
      <c r="O1603">
        <f t="shared" si="469"/>
        <v>37.426958771954219</v>
      </c>
      <c r="P1603" s="3">
        <f t="shared" si="470"/>
        <v>37.426958771954219</v>
      </c>
      <c r="Q1603" s="3">
        <f t="shared" si="471"/>
        <v>-89.197083895375059</v>
      </c>
      <c r="R1603">
        <f t="shared" si="472"/>
        <v>90.802916104624941</v>
      </c>
      <c r="S1603">
        <f t="shared" si="473"/>
        <v>0.3698037480065034</v>
      </c>
      <c r="T1603">
        <f t="shared" si="456"/>
        <v>37.426958771954219</v>
      </c>
    </row>
    <row r="1604" spans="1:20" x14ac:dyDescent="0.25">
      <c r="A1604">
        <f t="shared" si="457"/>
        <v>2332.3749488232593</v>
      </c>
      <c r="B1604">
        <f t="shared" si="474"/>
        <v>371.20900224892813</v>
      </c>
      <c r="C1604" t="str">
        <f t="shared" si="458"/>
        <v>1.04200179543499-74.0731471037565i</v>
      </c>
      <c r="D1604" t="str">
        <f t="shared" si="459"/>
        <v>3.47812409460533-42.8765276344225i</v>
      </c>
      <c r="E1604" t="str">
        <f t="shared" si="460"/>
        <v>162.465507509506+0.277676099305597i</v>
      </c>
      <c r="F1604" t="str">
        <f t="shared" si="461"/>
        <v>2.42492484049916-402.353615671416i</v>
      </c>
      <c r="G1604" t="str">
        <f t="shared" si="462"/>
        <v>0.999999965184175-0.000186589989409576i</v>
      </c>
      <c r="H1604" t="str">
        <f t="shared" si="463"/>
        <v>1132.2069125276+53.8017469554453i</v>
      </c>
      <c r="I1604" t="str">
        <f t="shared" si="464"/>
        <v>68.8132295287201-1284.75055768922i</v>
      </c>
      <c r="K1604" t="str">
        <f t="shared" si="465"/>
        <v>0.0105748903696919-0.000726420008974661i</v>
      </c>
      <c r="L1604" t="str">
        <f t="shared" si="466"/>
        <v>0.0000444444444444444-0.154670826374794i</v>
      </c>
      <c r="M1604" t="e">
        <f t="shared" si="467"/>
        <v>#DIV/0!</v>
      </c>
      <c r="N1604">
        <f t="shared" si="468"/>
        <v>90.805938046907286</v>
      </c>
      <c r="O1604">
        <f t="shared" si="469"/>
        <v>37.394075256828486</v>
      </c>
      <c r="P1604" s="3">
        <f t="shared" si="470"/>
        <v>37.394075256828486</v>
      </c>
      <c r="Q1604" s="3">
        <f t="shared" si="471"/>
        <v>-89.194061953092714</v>
      </c>
      <c r="R1604">
        <f t="shared" si="472"/>
        <v>90.805938046907286</v>
      </c>
      <c r="S1604">
        <f t="shared" si="473"/>
        <v>0.37120900224892811</v>
      </c>
      <c r="T1604">
        <f t="shared" si="456"/>
        <v>37.394075256828486</v>
      </c>
    </row>
    <row r="1605" spans="1:20" x14ac:dyDescent="0.25">
      <c r="A1605">
        <f t="shared" si="457"/>
        <v>2341.2379736287876</v>
      </c>
      <c r="B1605">
        <f t="shared" si="474"/>
        <v>372.61959645747407</v>
      </c>
      <c r="C1605" t="str">
        <f t="shared" si="458"/>
        <v>1.04197086842984-73.7931959071508i</v>
      </c>
      <c r="D1605" t="str">
        <f t="shared" si="459"/>
        <v>3.47812408771126-42.7142270838065i</v>
      </c>
      <c r="E1605" t="str">
        <f t="shared" si="460"/>
        <v>162.465477167589+0.278735941910265i</v>
      </c>
      <c r="F1605" t="str">
        <f t="shared" si="461"/>
        <v>2.42492483985631-400.830463355943i</v>
      </c>
      <c r="G1605" t="str">
        <f t="shared" si="462"/>
        <v>0.999999964919072-0.000187299031319679i</v>
      </c>
      <c r="H1605" t="str">
        <f t="shared" si="463"/>
        <v>1132.22823025983+54.0063345004635i</v>
      </c>
      <c r="I1605" t="str">
        <f t="shared" si="464"/>
        <v>68.813535211676-1279.9083104954i</v>
      </c>
      <c r="K1605" t="str">
        <f t="shared" si="465"/>
        <v>0.0105745106336379-0.000729154110659639i</v>
      </c>
      <c r="L1605" t="str">
        <f t="shared" si="466"/>
        <v>0.0000444444444444444-0.154085302226334i</v>
      </c>
      <c r="M1605" t="e">
        <f t="shared" si="467"/>
        <v>#DIV/0!</v>
      </c>
      <c r="N1605">
        <f t="shared" si="468"/>
        <v>90.808971141688644</v>
      </c>
      <c r="O1605">
        <f t="shared" si="469"/>
        <v>37.361192195855615</v>
      </c>
      <c r="P1605" s="3">
        <f t="shared" si="470"/>
        <v>37.361192195855615</v>
      </c>
      <c r="Q1605" s="3">
        <f t="shared" si="471"/>
        <v>-89.191028858311356</v>
      </c>
      <c r="R1605">
        <f t="shared" si="472"/>
        <v>90.808971141688644</v>
      </c>
      <c r="S1605">
        <f t="shared" si="473"/>
        <v>0.37261959645747406</v>
      </c>
      <c r="T1605">
        <f t="shared" si="456"/>
        <v>37.361192195855615</v>
      </c>
    </row>
    <row r="1606" spans="1:20" x14ac:dyDescent="0.25">
      <c r="A1606">
        <f t="shared" si="457"/>
        <v>2350.1346779285773</v>
      </c>
      <c r="B1606">
        <f t="shared" si="474"/>
        <v>374.03555092401251</v>
      </c>
      <c r="C1606" t="str">
        <f t="shared" si="458"/>
        <v>1.04193970823638-73.5143062176971i</v>
      </c>
      <c r="D1606" t="str">
        <f t="shared" si="459"/>
        <v>3.47812408076469-42.5525409916872i</v>
      </c>
      <c r="E1606" t="str">
        <f t="shared" si="460"/>
        <v>162.465446599806+0.279799865032198i</v>
      </c>
      <c r="F1606" t="str">
        <f t="shared" si="461"/>
        <v>2.42492483920855-399.313077121255i</v>
      </c>
      <c r="G1606" t="str">
        <f t="shared" si="462"/>
        <v>0.99999996465195-0.000188010767588472i</v>
      </c>
      <c r="H1606" t="str">
        <f t="shared" si="463"/>
        <v>1132.24971083879+54.2117010824747i</v>
      </c>
      <c r="I1606" t="str">
        <f t="shared" si="464"/>
        <v>68.8138432166722-1275.08447578856i</v>
      </c>
      <c r="K1606" t="str">
        <f t="shared" si="465"/>
        <v>0.0105741280338057-0.000731898302960218i</v>
      </c>
      <c r="L1606" t="str">
        <f t="shared" si="466"/>
        <v>0.0000444444444444444-0.153501994646676i</v>
      </c>
      <c r="M1606" t="e">
        <f t="shared" si="467"/>
        <v>#DIV/0!</v>
      </c>
      <c r="N1606">
        <f t="shared" si="468"/>
        <v>90.812015427610888</v>
      </c>
      <c r="O1606">
        <f t="shared" si="469"/>
        <v>37.328309592416183</v>
      </c>
      <c r="P1606" s="3">
        <f t="shared" si="470"/>
        <v>37.328309592416183</v>
      </c>
      <c r="Q1606" s="3">
        <f t="shared" si="471"/>
        <v>-89.187984572389112</v>
      </c>
      <c r="R1606">
        <f t="shared" si="472"/>
        <v>90.812015427610888</v>
      </c>
      <c r="S1606">
        <f t="shared" si="473"/>
        <v>0.37403555092401253</v>
      </c>
      <c r="T1606">
        <f t="shared" si="456"/>
        <v>37.328309592416183</v>
      </c>
    </row>
    <row r="1607" spans="1:20" x14ac:dyDescent="0.25">
      <c r="A1607">
        <f t="shared" si="457"/>
        <v>2359.065189704706</v>
      </c>
      <c r="B1607">
        <f t="shared" si="474"/>
        <v>375.45688601752374</v>
      </c>
      <c r="C1607" t="str">
        <f t="shared" si="458"/>
        <v>1.04190831311401-73.2364740231049i</v>
      </c>
      <c r="D1607" t="str">
        <f t="shared" si="459"/>
        <v>3.47812407376523-42.3914670321559i</v>
      </c>
      <c r="E1607" t="str">
        <f t="shared" si="460"/>
        <v>162.465415804519+0.280867884778008i</v>
      </c>
      <c r="F1607" t="str">
        <f t="shared" si="461"/>
        <v>2.42492483855587-397.80143513924i</v>
      </c>
      <c r="G1607" t="str">
        <f t="shared" si="462"/>
        <v>0.999999964382794-0.000188725208454511i</v>
      </c>
      <c r="H1607" t="str">
        <f t="shared" si="463"/>
        <v>1132.27135551247+54.4178496800203i</v>
      </c>
      <c r="I1607" t="str">
        <f t="shared" si="464"/>
        <v>68.8141535613016-1270.27898418279i</v>
      </c>
      <c r="K1607" t="str">
        <f t="shared" si="465"/>
        <v>0.0105737425488097-0.000734652620836141i</v>
      </c>
      <c r="L1607" t="str">
        <f t="shared" si="466"/>
        <v>0.0000444444444444444-0.152920895244746i</v>
      </c>
      <c r="M1607" t="e">
        <f t="shared" si="467"/>
        <v>#DIV/0!</v>
      </c>
      <c r="N1607">
        <f t="shared" si="468"/>
        <v>90.815070943420906</v>
      </c>
      <c r="O1607">
        <f t="shared" si="469"/>
        <v>37.295427449916062</v>
      </c>
      <c r="P1607" s="3">
        <f t="shared" si="470"/>
        <v>37.295427449916062</v>
      </c>
      <c r="Q1607" s="3">
        <f t="shared" si="471"/>
        <v>-89.184929056579094</v>
      </c>
      <c r="R1607">
        <f t="shared" si="472"/>
        <v>90.815070943420906</v>
      </c>
      <c r="S1607">
        <f t="shared" si="473"/>
        <v>0.37545688601752375</v>
      </c>
      <c r="T1607">
        <f t="shared" si="456"/>
        <v>37.295427449916062</v>
      </c>
    </row>
    <row r="1608" spans="1:20" x14ac:dyDescent="0.25">
      <c r="A1608">
        <f t="shared" si="457"/>
        <v>2368.0296374255836</v>
      </c>
      <c r="B1608">
        <f t="shared" si="474"/>
        <v>376.88362218439033</v>
      </c>
      <c r="C1608" t="str">
        <f t="shared" si="458"/>
        <v>1.04187668130935-72.9596953262898i</v>
      </c>
      <c r="D1608" t="str">
        <f t="shared" si="459"/>
        <v>3.47812406671248-42.2310028881099i</v>
      </c>
      <c r="E1608" t="str">
        <f t="shared" si="460"/>
        <v>162.465384780075+0.281940017322611i</v>
      </c>
      <c r="F1608" t="str">
        <f t="shared" si="461"/>
        <v>2.42492483789823-396.295515664423i</v>
      </c>
      <c r="G1608" t="str">
        <f t="shared" si="462"/>
        <v>0.999999964111589-0.000189442364195261i</v>
      </c>
      <c r="H1608" t="str">
        <f t="shared" si="463"/>
        <v>1132.29316553852+54.624783283168i</v>
      </c>
      <c r="I1608" t="str">
        <f t="shared" si="464"/>
        <v>68.8144662632934-1265.49176655618i</v>
      </c>
      <c r="K1608" t="str">
        <f t="shared" si="465"/>
        <v>0.0105733541571077-0.000737417099341973i</v>
      </c>
      <c r="L1608" t="str">
        <f t="shared" si="466"/>
        <v>0.0000444444444444444-0.152341995661234i</v>
      </c>
      <c r="M1608" t="e">
        <f t="shared" si="467"/>
        <v>#DIV/0!</v>
      </c>
      <c r="N1608">
        <f t="shared" si="468"/>
        <v>90.818137727970495</v>
      </c>
      <c r="O1608">
        <f t="shared" si="469"/>
        <v>37.262545771785639</v>
      </c>
      <c r="P1608" s="3">
        <f t="shared" si="470"/>
        <v>37.262545771785639</v>
      </c>
      <c r="Q1608" s="3">
        <f t="shared" si="471"/>
        <v>-89.181862272029505</v>
      </c>
      <c r="R1608">
        <f t="shared" si="472"/>
        <v>90.818137727970495</v>
      </c>
      <c r="S1608">
        <f t="shared" si="473"/>
        <v>0.37688362218439031</v>
      </c>
      <c r="T1608">
        <f t="shared" si="456"/>
        <v>37.262545771785639</v>
      </c>
    </row>
    <row r="1609" spans="1:20" x14ac:dyDescent="0.25">
      <c r="A1609">
        <f t="shared" si="457"/>
        <v>2377.0281500478013</v>
      </c>
      <c r="B1609">
        <f t="shared" si="474"/>
        <v>378.31577994869104</v>
      </c>
      <c r="C1609" t="str">
        <f t="shared" si="458"/>
        <v>1.04184481105618-72.6839661453178i</v>
      </c>
      <c r="D1609" t="str">
        <f t="shared" si="459"/>
        <v>3.47812405960602-42.0711462512181i</v>
      </c>
      <c r="E1609" t="str">
        <f t="shared" si="460"/>
        <v>162.465353524811+0.283016278908978i</v>
      </c>
      <c r="F1609" t="str">
        <f t="shared" si="461"/>
        <v>2.42492483723556-394.795297033643i</v>
      </c>
      <c r="G1609" t="str">
        <f t="shared" si="462"/>
        <v>0.999999963838319-0.000190162245127237i</v>
      </c>
      <c r="H1609" t="str">
        <f t="shared" si="463"/>
        <v>1132.31514218427+54.8325048935545i</v>
      </c>
      <c r="I1609" t="str">
        <f t="shared" si="464"/>
        <v>68.8147813405085-1260.72275404974i</v>
      </c>
      <c r="K1609" t="str">
        <f t="shared" si="465"/>
        <v>0.010572962837-0.000740191773627032i</v>
      </c>
      <c r="L1609" t="str">
        <f t="shared" si="466"/>
        <v>0.0000444444444444444-0.151765287568473i</v>
      </c>
      <c r="M1609" t="e">
        <f t="shared" si="467"/>
        <v>#DIV/0!</v>
      </c>
      <c r="N1609">
        <f t="shared" si="468"/>
        <v>90.821215820216267</v>
      </c>
      <c r="O1609">
        <f t="shared" si="469"/>
        <v>37.229664561480163</v>
      </c>
      <c r="P1609" s="3">
        <f t="shared" si="470"/>
        <v>37.229664561480163</v>
      </c>
      <c r="Q1609" s="3">
        <f t="shared" si="471"/>
        <v>-89.178784179783733</v>
      </c>
      <c r="R1609">
        <f t="shared" si="472"/>
        <v>90.821215820216267</v>
      </c>
      <c r="S1609">
        <f t="shared" si="473"/>
        <v>0.37831577994869103</v>
      </c>
      <c r="T1609">
        <f t="shared" si="456"/>
        <v>37.229664561480163</v>
      </c>
    </row>
    <row r="1610" spans="1:20" x14ac:dyDescent="0.25">
      <c r="A1610">
        <f t="shared" si="457"/>
        <v>2386.0608570179829</v>
      </c>
      <c r="B1610">
        <f t="shared" si="474"/>
        <v>379.75337991249609</v>
      </c>
      <c r="C1610" t="str">
        <f t="shared" si="458"/>
        <v>1.04181270057536-72.4092825133463i</v>
      </c>
      <c r="D1610" t="str">
        <f t="shared" si="459"/>
        <v>3.47812405244545-41.9118948218895i</v>
      </c>
      <c r="E1610" t="str">
        <f t="shared" si="460"/>
        <v>162.465322037049+0.284096685848901i</v>
      </c>
      <c r="F1610" t="str">
        <f t="shared" si="461"/>
        <v>2.42492483656786-393.300757665753i</v>
      </c>
      <c r="G1610" t="str">
        <f t="shared" si="462"/>
        <v>0.999999963562968-0.000190884861606161i</v>
      </c>
      <c r="H1610" t="str">
        <f t="shared" si="463"/>
        <v>1132.33728672687+55.0410175244346i</v>
      </c>
      <c r="I1610" t="str">
        <f t="shared" si="464"/>
        <v>68.8150988109458-1255.97187806651i</v>
      </c>
      <c r="K1610" t="str">
        <f t="shared" si="465"/>
        <v>0.0105725685666279-0.000742976678935302i</v>
      </c>
      <c r="L1610" t="str">
        <f t="shared" si="466"/>
        <v>0.0000444444444444444-0.151190762670326i</v>
      </c>
      <c r="M1610" t="e">
        <f t="shared" si="467"/>
        <v>#DIV/0!</v>
      </c>
      <c r="N1610">
        <f t="shared" si="468"/>
        <v>90.82430525921967</v>
      </c>
      <c r="O1610">
        <f t="shared" si="469"/>
        <v>37.196783822479773</v>
      </c>
      <c r="P1610" s="3">
        <f t="shared" si="470"/>
        <v>37.196783822479773</v>
      </c>
      <c r="Q1610" s="3">
        <f t="shared" si="471"/>
        <v>-89.17569474078033</v>
      </c>
      <c r="R1610">
        <f t="shared" si="472"/>
        <v>90.82430525921967</v>
      </c>
      <c r="S1610">
        <f t="shared" si="473"/>
        <v>0.37975337991249608</v>
      </c>
      <c r="T1610">
        <f t="shared" si="456"/>
        <v>37.196783822479773</v>
      </c>
    </row>
    <row r="1611" spans="1:20" x14ac:dyDescent="0.25">
      <c r="A1611">
        <f t="shared" si="457"/>
        <v>2395.1278882746515</v>
      </c>
      <c r="B1611">
        <f t="shared" si="474"/>
        <v>381.19644275616361</v>
      </c>
      <c r="C1611" t="str">
        <f t="shared" si="458"/>
        <v>1.04178034807492-72.1356404785738i</v>
      </c>
      <c r="D1611" t="str">
        <f t="shared" si="459"/>
        <v>3.47812404523035-41.7532463092386i</v>
      </c>
      <c r="E1611" t="str">
        <f t="shared" si="460"/>
        <v>162.465290315104+0.285181254522965i</v>
      </c>
      <c r="F1611" t="str">
        <f t="shared" si="461"/>
        <v>2.42492483589507-391.811876061303i</v>
      </c>
      <c r="G1611" t="str">
        <f t="shared" si="462"/>
        <v>0.999999963285521-0.000191610224027102i</v>
      </c>
      <c r="H1611" t="str">
        <f t="shared" si="463"/>
        <v>1132.35960045325+55.2503242007209i</v>
      </c>
      <c r="I1611" t="str">
        <f t="shared" si="464"/>
        <v>68.8154186927337-1251.23907027042i</v>
      </c>
      <c r="K1611" t="str">
        <f t="shared" si="465"/>
        <v>0.0105721713239735-0.000745771850605399i</v>
      </c>
      <c r="L1611" t="str">
        <f t="shared" si="466"/>
        <v>0.0000444444444444444-0.150618412702058i</v>
      </c>
      <c r="M1611" t="e">
        <f t="shared" si="467"/>
        <v>#DIV/0!</v>
      </c>
      <c r="N1611">
        <f t="shared" si="468"/>
        <v>90.827406084146887</v>
      </c>
      <c r="O1611">
        <f t="shared" si="469"/>
        <v>37.163903558290421</v>
      </c>
      <c r="P1611" s="3">
        <f t="shared" si="470"/>
        <v>37.163903558290421</v>
      </c>
      <c r="Q1611" s="3">
        <f t="shared" si="471"/>
        <v>-89.172593915853113</v>
      </c>
      <c r="R1611">
        <f t="shared" si="472"/>
        <v>90.827406084146887</v>
      </c>
      <c r="S1611">
        <f t="shared" si="473"/>
        <v>0.3811964427561636</v>
      </c>
      <c r="T1611">
        <f t="shared" si="456"/>
        <v>37.163903558290421</v>
      </c>
    </row>
    <row r="1612" spans="1:20" x14ac:dyDescent="0.25">
      <c r="A1612">
        <f t="shared" si="457"/>
        <v>2404.2293742500951</v>
      </c>
      <c r="B1612">
        <f t="shared" si="474"/>
        <v>382.64498923863704</v>
      </c>
      <c r="C1612" t="str">
        <f t="shared" si="458"/>
        <v>1.04174775174968-71.8630361041732i</v>
      </c>
      <c r="D1612" t="str">
        <f t="shared" si="459"/>
        <v>3.47812403796031-41.5951984310533i</v>
      </c>
      <c r="E1612" t="str">
        <f t="shared" si="460"/>
        <v>162.465258357276+0.286270001381293i</v>
      </c>
      <c r="F1612" t="str">
        <f t="shared" si="461"/>
        <v>2.42492483521715-390.32863080223i</v>
      </c>
      <c r="G1612" t="str">
        <f t="shared" si="462"/>
        <v>0.99999996300596-0.000192338342824635i</v>
      </c>
      <c r="H1612" t="str">
        <f t="shared" si="463"/>
        <v>1132.38208466033+55.4604279590404i</v>
      </c>
      <c r="I1612" t="str">
        <f t="shared" si="464"/>
        <v>68.8157410041431-1246.52426258547i</v>
      </c>
      <c r="K1612" t="str">
        <f t="shared" si="465"/>
        <v>0.0105717710868574-0.000748577324070457i</v>
      </c>
      <c r="L1612" t="str">
        <f t="shared" si="466"/>
        <v>0.0000444444444444444-0.150048229430224i</v>
      </c>
      <c r="M1612" t="e">
        <f t="shared" si="467"/>
        <v>#DIV/0!</v>
      </c>
      <c r="N1612">
        <f t="shared" si="468"/>
        <v>90.830518334268774</v>
      </c>
      <c r="O1612">
        <f t="shared" si="469"/>
        <v>37.131023772442909</v>
      </c>
      <c r="P1612" s="3">
        <f t="shared" si="470"/>
        <v>37.131023772442909</v>
      </c>
      <c r="Q1612" s="3">
        <f t="shared" si="471"/>
        <v>-89.169481665731226</v>
      </c>
      <c r="R1612">
        <f t="shared" si="472"/>
        <v>90.830518334268774</v>
      </c>
      <c r="S1612">
        <f t="shared" si="473"/>
        <v>0.38264498923863705</v>
      </c>
      <c r="T1612">
        <f t="shared" si="456"/>
        <v>37.131023772442909</v>
      </c>
    </row>
    <row r="1613" spans="1:20" x14ac:dyDescent="0.25">
      <c r="A1613">
        <f t="shared" si="457"/>
        <v>2413.3654458722458</v>
      </c>
      <c r="B1613">
        <f t="shared" si="474"/>
        <v>384.09904019774388</v>
      </c>
      <c r="C1613" t="str">
        <f t="shared" si="458"/>
        <v>1.04171490978119-71.5914654682444i</v>
      </c>
      <c r="D1613" t="str">
        <f t="shared" si="459"/>
        <v>3.47812403063492-41.4377489137621i</v>
      </c>
      <c r="E1613" t="str">
        <f t="shared" si="460"/>
        <v>162.465226161856+0.287362942943172i</v>
      </c>
      <c r="F1613" t="str">
        <f t="shared" si="461"/>
        <v>2.42492483453408-388.851000551555i</v>
      </c>
      <c r="G1613" t="str">
        <f t="shared" si="462"/>
        <v>0.999999962724272-0.000193069228472984i</v>
      </c>
      <c r="H1613" t="str">
        <f t="shared" si="463"/>
        <v>1132.404740655+55.6713318477732i</v>
      </c>
      <c r="I1613" t="str">
        <f t="shared" si="464"/>
        <v>68.8160657635795-1241.82738719461i</v>
      </c>
      <c r="K1613" t="str">
        <f t="shared" si="465"/>
        <v>0.0105713678329386-0.000751393134858083i</v>
      </c>
      <c r="L1613" t="str">
        <f t="shared" si="466"/>
        <v>0.0000444444444444444-0.149480204652544i</v>
      </c>
      <c r="M1613" t="e">
        <f t="shared" si="467"/>
        <v>#DIV/0!</v>
      </c>
      <c r="N1613">
        <f t="shared" si="468"/>
        <v>90.833642048960499</v>
      </c>
      <c r="O1613">
        <f t="shared" si="469"/>
        <v>37.098144468494205</v>
      </c>
      <c r="P1613" s="3">
        <f t="shared" si="470"/>
        <v>37.098144468494205</v>
      </c>
      <c r="Q1613" s="3">
        <f t="shared" si="471"/>
        <v>-89.166357951039501</v>
      </c>
      <c r="R1613">
        <f t="shared" si="472"/>
        <v>90.833642048960499</v>
      </c>
      <c r="S1613">
        <f t="shared" si="473"/>
        <v>0.38409904019774388</v>
      </c>
      <c r="T1613">
        <f t="shared" si="456"/>
        <v>37.098144468494205</v>
      </c>
    </row>
    <row r="1614" spans="1:20" x14ac:dyDescent="0.25">
      <c r="A1614">
        <f t="shared" si="457"/>
        <v>2422.5362345665599</v>
      </c>
      <c r="B1614">
        <f t="shared" si="474"/>
        <v>385.55861655049529</v>
      </c>
      <c r="C1614" t="str">
        <f t="shared" si="458"/>
        <v>1.04168182033785-71.320924663749i</v>
      </c>
      <c r="D1614" t="str">
        <f t="shared" si="459"/>
        <v>3.47812402325375-41.2808954924006i</v>
      </c>
      <c r="E1614" t="str">
        <f t="shared" si="460"/>
        <v>162.465193727121+0.288460095798396i</v>
      </c>
      <c r="F1614" t="str">
        <f t="shared" si="461"/>
        <v>2.42492483384581-387.37896405307i</v>
      </c>
      <c r="G1614" t="str">
        <f t="shared" si="462"/>
        <v>0.999999962440438-0.000193802891486173i</v>
      </c>
      <c r="H1614" t="str">
        <f t="shared" si="463"/>
        <v>1132.42756975429+55.8830389271057i</v>
      </c>
      <c r="I1614" t="str">
        <f t="shared" si="464"/>
        <v>68.8163929895904-1237.14837653893i</v>
      </c>
      <c r="K1614" t="str">
        <f t="shared" si="465"/>
        <v>0.0105709615397125-0.000754219318590233i</v>
      </c>
      <c r="L1614" t="str">
        <f t="shared" si="466"/>
        <v>0.0000444444444444444-0.148914330197792i</v>
      </c>
      <c r="M1614" t="e">
        <f t="shared" si="467"/>
        <v>#DIV/0!</v>
      </c>
      <c r="N1614">
        <f t="shared" si="468"/>
        <v>90.836777267701905</v>
      </c>
      <c r="O1614">
        <f t="shared" si="469"/>
        <v>37.06526565002649</v>
      </c>
      <c r="P1614" s="3">
        <f t="shared" si="470"/>
        <v>37.06526565002649</v>
      </c>
      <c r="Q1614" s="3">
        <f t="shared" si="471"/>
        <v>-89.163222732298095</v>
      </c>
      <c r="R1614">
        <f t="shared" si="472"/>
        <v>90.836777267701905</v>
      </c>
      <c r="S1614">
        <f t="shared" si="473"/>
        <v>0.38555861655049528</v>
      </c>
      <c r="T1614">
        <f t="shared" si="456"/>
        <v>37.06526565002649</v>
      </c>
    </row>
    <row r="1615" spans="1:20" x14ac:dyDescent="0.25">
      <c r="A1615">
        <f t="shared" si="457"/>
        <v>2431.7418722579127</v>
      </c>
      <c r="B1615">
        <f t="shared" si="474"/>
        <v>387.02373929338717</v>
      </c>
      <c r="C1615" t="str">
        <f t="shared" si="458"/>
        <v>1.0416484815749-71.0514097984633i</v>
      </c>
      <c r="D1615" t="str">
        <f t="shared" si="459"/>
        <v>3.47812401581639-41.1246359105796i</v>
      </c>
      <c r="E1615" t="str">
        <f t="shared" si="460"/>
        <v>162.465161051338+0.289561476606813i</v>
      </c>
      <c r="F1615" t="str">
        <f t="shared" si="461"/>
        <v>2.42492483315229-385.912500131035i</v>
      </c>
      <c r="G1615" t="str">
        <f t="shared" si="462"/>
        <v>0.999999962154443-0.000194539342418183i</v>
      </c>
      <c r="H1615" t="str">
        <f t="shared" si="463"/>
        <v>1132.45057328532+56.095552269069i</v>
      </c>
      <c r="I1615" t="str">
        <f t="shared" si="464"/>
        <v>68.8167227008558-1232.48716331649i</v>
      </c>
      <c r="K1615" t="str">
        <f t="shared" si="465"/>
        <v>0.0105705521845108-0.000757055910983147i</v>
      </c>
      <c r="L1615" t="str">
        <f t="shared" si="466"/>
        <v>0.0000444444444444444-0.148350597925675i</v>
      </c>
      <c r="M1615" t="e">
        <f t="shared" si="467"/>
        <v>#DIV/0!</v>
      </c>
      <c r="N1615">
        <f t="shared" si="468"/>
        <v>90.839924030077214</v>
      </c>
      <c r="O1615">
        <f t="shared" si="469"/>
        <v>37.03238732064851</v>
      </c>
      <c r="P1615" s="3">
        <f t="shared" si="470"/>
        <v>37.03238732064851</v>
      </c>
      <c r="Q1615" s="3">
        <f t="shared" si="471"/>
        <v>-89.160075969922786</v>
      </c>
      <c r="R1615">
        <f t="shared" si="472"/>
        <v>90.839924030077214</v>
      </c>
      <c r="S1615">
        <f t="shared" si="473"/>
        <v>0.38702373929338718</v>
      </c>
      <c r="T1615">
        <f t="shared" si="456"/>
        <v>37.03238732064851</v>
      </c>
    </row>
    <row r="1616" spans="1:20" x14ac:dyDescent="0.25">
      <c r="A1616">
        <f t="shared" si="457"/>
        <v>2440.9824913724929</v>
      </c>
      <c r="B1616">
        <f t="shared" si="474"/>
        <v>388.49442950270202</v>
      </c>
      <c r="C1616" t="str">
        <f t="shared" si="458"/>
        <v>1.0416148916336-70.7829169949134i</v>
      </c>
      <c r="D1616" t="str">
        <f t="shared" si="459"/>
        <v>3.47812400832238-40.9689679204527i</v>
      </c>
      <c r="E1616" t="str">
        <f t="shared" si="460"/>
        <v>162.465128132761+0.290667102098909i</v>
      </c>
      <c r="F1616" t="str">
        <f t="shared" si="461"/>
        <v>2.42492483245349-384.451587689874i</v>
      </c>
      <c r="G1616" t="str">
        <f t="shared" si="462"/>
        <v>0.99999996186627-0.000195278591863098i</v>
      </c>
      <c r="H1616" t="str">
        <f t="shared" si="463"/>
        <v>1132.47375258552+56.3088749576i</v>
      </c>
      <c r="I1616" t="str">
        <f t="shared" si="464"/>
        <v>68.8170549162057-1227.84368048151i</v>
      </c>
      <c r="K1616" t="str">
        <f t="shared" si="465"/>
        <v>0.0105701397444991-0.000759902947847248i</v>
      </c>
      <c r="L1616" t="str">
        <f t="shared" si="466"/>
        <v>0.0000444444444444444-0.147788999726713i</v>
      </c>
      <c r="M1616" t="e">
        <f t="shared" si="467"/>
        <v>#DIV/0!</v>
      </c>
      <c r="N1616">
        <f t="shared" si="468"/>
        <v>90.843082375774543</v>
      </c>
      <c r="O1616">
        <f t="shared" si="469"/>
        <v>36.999509483994643</v>
      </c>
      <c r="P1616" s="3">
        <f t="shared" si="470"/>
        <v>36.999509483994643</v>
      </c>
      <c r="Q1616" s="3">
        <f t="shared" si="471"/>
        <v>-89.156917624225457</v>
      </c>
      <c r="R1616">
        <f t="shared" si="472"/>
        <v>90.843082375774543</v>
      </c>
      <c r="S1616">
        <f t="shared" si="473"/>
        <v>0.38849442950270202</v>
      </c>
      <c r="T1616">
        <f t="shared" si="456"/>
        <v>36.999509483994643</v>
      </c>
    </row>
    <row r="1617" spans="1:20" x14ac:dyDescent="0.25">
      <c r="A1617">
        <f t="shared" si="457"/>
        <v>2450.2582248397084</v>
      </c>
      <c r="B1617">
        <f t="shared" si="474"/>
        <v>389.97070833481229</v>
      </c>
      <c r="C1617" t="str">
        <f t="shared" si="458"/>
        <v>1.04158104864218-70.5154423903274i</v>
      </c>
      <c r="D1617" t="str">
        <f t="shared" si="459"/>
        <v>3.47812400077131-40.8138892826835i</v>
      </c>
      <c r="E1617" t="str">
        <f t="shared" si="460"/>
        <v>162.465094969635+0.291776989076242i</v>
      </c>
      <c r="F1617" t="str">
        <f t="shared" si="461"/>
        <v>2.42492483174937-382.996205713872i</v>
      </c>
      <c r="G1617" t="str">
        <f t="shared" si="462"/>
        <v>0.999999961575903-0.00019602065045526i</v>
      </c>
      <c r="H1617" t="str">
        <f t="shared" si="463"/>
        <v>1132.49710900261+56.5230100885747i</v>
      </c>
      <c r="I1617" t="str">
        <f t="shared" si="464"/>
        <v>68.8173896546047-1223.21786124334i</v>
      </c>
      <c r="K1617" t="str">
        <f t="shared" si="465"/>
        <v>0.0105697241966769-0.000762760465087025i</v>
      </c>
      <c r="L1617" t="str">
        <f t="shared" si="466"/>
        <v>0.0000444444444444444-0.147229527522129i</v>
      </c>
      <c r="M1617" t="e">
        <f t="shared" si="467"/>
        <v>#DIV/0!</v>
      </c>
      <c r="N1617">
        <f t="shared" si="468"/>
        <v>90.846252344586546</v>
      </c>
      <c r="O1617">
        <f t="shared" si="469"/>
        <v>36.966632143726073</v>
      </c>
      <c r="P1617" s="3">
        <f t="shared" si="470"/>
        <v>36.966632143726073</v>
      </c>
      <c r="Q1617" s="3">
        <f t="shared" si="471"/>
        <v>-89.153747655413454</v>
      </c>
      <c r="R1617">
        <f t="shared" si="472"/>
        <v>90.846252344586546</v>
      </c>
      <c r="S1617">
        <f t="shared" si="473"/>
        <v>0.38997070833481229</v>
      </c>
      <c r="T1617">
        <f t="shared" si="456"/>
        <v>36.966632143726073</v>
      </c>
    </row>
    <row r="1618" spans="1:20" x14ac:dyDescent="0.25">
      <c r="A1618">
        <f t="shared" si="457"/>
        <v>2459.5692060940992</v>
      </c>
      <c r="B1618">
        <f t="shared" si="474"/>
        <v>391.45259702648457</v>
      </c>
      <c r="C1618" t="str">
        <f t="shared" si="458"/>
        <v>1.041546950715-70.2489821365712i</v>
      </c>
      <c r="D1618" t="str">
        <f t="shared" si="459"/>
        <v>3.47812399316274-40.6593977664138i</v>
      </c>
      <c r="E1618" t="str">
        <f t="shared" si="460"/>
        <v>162.465061560185+0.292891154411937i</v>
      </c>
      <c r="F1618" t="str">
        <f t="shared" si="461"/>
        <v>2.42492483103989-381.54633326687i</v>
      </c>
      <c r="G1618" t="str">
        <f t="shared" si="462"/>
        <v>0.999999961283325-0.000196765528869421i</v>
      </c>
      <c r="H1618" t="str">
        <f t="shared" si="463"/>
        <v>1132.52064389471+56.7379607698664i</v>
      </c>
      <c r="I1618" t="str">
        <f t="shared" si="464"/>
        <v>68.8177269351637-1218.60963906551i</v>
      </c>
      <c r="K1618" t="str">
        <f t="shared" si="465"/>
        <v>0.0105693055178757-0.000765628498700946i</v>
      </c>
      <c r="L1618" t="str">
        <f t="shared" si="466"/>
        <v>0.0000444444444444444-0.146672173263727i</v>
      </c>
      <c r="M1618" t="e">
        <f t="shared" si="467"/>
        <v>#DIV/0!</v>
      </c>
      <c r="N1618">
        <f t="shared" si="468"/>
        <v>90.849433976409685</v>
      </c>
      <c r="O1618">
        <f t="shared" si="469"/>
        <v>36.933755303529928</v>
      </c>
      <c r="P1618" s="3">
        <f t="shared" si="470"/>
        <v>36.933755303529928</v>
      </c>
      <c r="Q1618" s="3">
        <f t="shared" si="471"/>
        <v>-89.150566023590315</v>
      </c>
      <c r="R1618">
        <f t="shared" si="472"/>
        <v>90.849433976409685</v>
      </c>
      <c r="S1618">
        <f t="shared" si="473"/>
        <v>0.39145259702648455</v>
      </c>
      <c r="T1618">
        <f t="shared" si="456"/>
        <v>36.933755303529928</v>
      </c>
    </row>
    <row r="1619" spans="1:20" x14ac:dyDescent="0.25">
      <c r="A1619">
        <f t="shared" si="457"/>
        <v>2468.9155690772568</v>
      </c>
      <c r="B1619">
        <f t="shared" si="474"/>
        <v>392.94011689518521</v>
      </c>
      <c r="C1619" t="str">
        <f t="shared" si="458"/>
        <v>1.04151259595258-69.9835324001018i</v>
      </c>
      <c r="D1619" t="str">
        <f t="shared" si="459"/>
        <v>3.47812398549624-40.5054911492312i</v>
      </c>
      <c r="E1619" t="str">
        <f t="shared" si="460"/>
        <v>162.465027902635+0.294009615050429i</v>
      </c>
      <c r="F1619" t="str">
        <f t="shared" si="461"/>
        <v>2.42492483032501-380.101949491967i</v>
      </c>
      <c r="G1619" t="str">
        <f t="shared" si="462"/>
        <v>0.999999960988519-0.000197513237820897i</v>
      </c>
      <c r="H1619" t="str">
        <f t="shared" si="463"/>
        <v>1132.54435863047+56.9537301213912i</v>
      </c>
      <c r="I1619" t="str">
        <f t="shared" si="464"/>
        <v>68.818066777139-1214.0189476648i</v>
      </c>
      <c r="K1619" t="str">
        <f t="shared" si="465"/>
        <v>0.010568883684758-0.000768507084781332i</v>
      </c>
      <c r="L1619" t="str">
        <f t="shared" si="466"/>
        <v>0.0000444444444444444-0.146116928933778i</v>
      </c>
      <c r="M1619" t="e">
        <f t="shared" si="467"/>
        <v>#DIV/0!</v>
      </c>
      <c r="N1619">
        <f t="shared" si="468"/>
        <v>90.85262731124422</v>
      </c>
      <c r="O1619">
        <f t="shared" si="469"/>
        <v>36.900878967120505</v>
      </c>
      <c r="P1619" s="3">
        <f t="shared" si="470"/>
        <v>36.900878967120505</v>
      </c>
      <c r="Q1619" s="3">
        <f t="shared" si="471"/>
        <v>-89.14737268875578</v>
      </c>
      <c r="R1619">
        <f t="shared" si="472"/>
        <v>90.85262731124422</v>
      </c>
      <c r="S1619">
        <f t="shared" si="473"/>
        <v>0.39294011689518521</v>
      </c>
      <c r="T1619">
        <f t="shared" si="456"/>
        <v>36.900878967120505</v>
      </c>
    </row>
    <row r="1620" spans="1:20" x14ac:dyDescent="0.25">
      <c r="A1620">
        <f t="shared" si="457"/>
        <v>2478.2974482397503</v>
      </c>
      <c r="B1620">
        <f t="shared" si="474"/>
        <v>394.43328933938693</v>
      </c>
      <c r="C1620" t="str">
        <f t="shared" si="458"/>
        <v>1.04147798244194-69.7190893619065i</v>
      </c>
      <c r="D1620" t="str">
        <f t="shared" si="459"/>
        <v>3.47812397777137-40.3521672171376i</v>
      </c>
      <c r="E1620" t="str">
        <f t="shared" si="460"/>
        <v>162.464993995187+0.295132388008739i</v>
      </c>
      <c r="F1620" t="str">
        <f t="shared" si="461"/>
        <v>2.42492482960469-378.663033611217i</v>
      </c>
      <c r="G1620" t="str">
        <f t="shared" si="462"/>
        <v>0.999999960691469-0.000198263788065721i</v>
      </c>
      <c r="H1620" t="str">
        <f t="shared" si="463"/>
        <v>1132.56825458906+57.1703212751506i</v>
      </c>
      <c r="I1620" t="str">
        <f t="shared" si="464"/>
        <v>68.8184091999265-1209.44572101023i</v>
      </c>
      <c r="K1620" t="str">
        <f t="shared" si="465"/>
        <v>0.0105684586738165-0.000771396259514232i</v>
      </c>
      <c r="L1620" t="str">
        <f t="shared" si="466"/>
        <v>0.0000444444444444444-0.145563786544908i</v>
      </c>
      <c r="M1620" t="e">
        <f t="shared" si="467"/>
        <v>#DIV/0!</v>
      </c>
      <c r="N1620">
        <f t="shared" si="468"/>
        <v>90.855832389194404</v>
      </c>
      <c r="O1620">
        <f t="shared" si="469"/>
        <v>36.868003138238798</v>
      </c>
      <c r="P1620" s="3">
        <f t="shared" si="470"/>
        <v>36.868003138238798</v>
      </c>
      <c r="Q1620" s="3">
        <f t="shared" si="471"/>
        <v>-89.144167610805596</v>
      </c>
      <c r="R1620">
        <f t="shared" si="472"/>
        <v>90.855832389194404</v>
      </c>
      <c r="S1620">
        <f t="shared" si="473"/>
        <v>0.39443328933938693</v>
      </c>
      <c r="T1620">
        <f t="shared" si="456"/>
        <v>36.868003138238798</v>
      </c>
    </row>
    <row r="1621" spans="1:20" x14ac:dyDescent="0.25">
      <c r="A1621">
        <f t="shared" si="457"/>
        <v>2487.7149785430615</v>
      </c>
      <c r="B1621">
        <f t="shared" si="474"/>
        <v>395.9321358388766</v>
      </c>
      <c r="C1621" t="str">
        <f t="shared" si="458"/>
        <v>1.0414431082559-69.4556492174498i</v>
      </c>
      <c r="D1621" t="str">
        <f t="shared" si="459"/>
        <v>3.47812396998768-40.1994237645164i</v>
      </c>
      <c r="E1621" t="str">
        <f t="shared" si="460"/>
        <v>162.464959836038+0.296259490375921i</v>
      </c>
      <c r="F1621" t="str">
        <f t="shared" si="461"/>
        <v>2.42492482887888-377.229564925331i</v>
      </c>
      <c r="G1621" t="str">
        <f t="shared" si="462"/>
        <v>0.999999960392156-0.000199017190400803i</v>
      </c>
      <c r="H1621" t="str">
        <f t="shared" si="463"/>
        <v>1132.59233316031+57.387737375289i</v>
      </c>
      <c r="I1621" t="str">
        <f t="shared" si="464"/>
        <v>68.8187542230726-1204.88989332213i</v>
      </c>
      <c r="K1621" t="str">
        <f t="shared" si="465"/>
        <v>0.0105680304613724-0.000774296059179323i</v>
      </c>
      <c r="L1621" t="str">
        <f t="shared" si="466"/>
        <v>0.0000444444444444444-0.145012738139976i</v>
      </c>
      <c r="M1621" t="e">
        <f t="shared" si="467"/>
        <v>#DIV/0!</v>
      </c>
      <c r="N1621">
        <f t="shared" si="468"/>
        <v>90.85904925046799</v>
      </c>
      <c r="O1621">
        <f t="shared" si="469"/>
        <v>36.835127820652872</v>
      </c>
      <c r="P1621" s="3">
        <f t="shared" si="470"/>
        <v>36.835127820652872</v>
      </c>
      <c r="Q1621" s="3">
        <f t="shared" si="471"/>
        <v>-89.14095074953201</v>
      </c>
      <c r="R1621">
        <f t="shared" si="472"/>
        <v>90.85904925046799</v>
      </c>
      <c r="S1621">
        <f t="shared" si="473"/>
        <v>0.3959321358388766</v>
      </c>
      <c r="T1621">
        <f t="shared" si="456"/>
        <v>36.835127820652872</v>
      </c>
    </row>
    <row r="1622" spans="1:20" x14ac:dyDescent="0.25">
      <c r="A1622">
        <f t="shared" si="457"/>
        <v>2497.1682954615253</v>
      </c>
      <c r="B1622">
        <f t="shared" si="474"/>
        <v>397.43667795506434</v>
      </c>
      <c r="C1622" t="str">
        <f t="shared" si="458"/>
        <v>1.04140797145318-69.1932081766167i</v>
      </c>
      <c r="D1622" t="str">
        <f t="shared" si="459"/>
        <v>3.4781239621447-40.0472585941018i</v>
      </c>
      <c r="E1622" t="str">
        <f t="shared" si="460"/>
        <v>162.464925423369+0.297390939314047i</v>
      </c>
      <c r="F1622" t="str">
        <f t="shared" si="461"/>
        <v>2.42492482814754-375.801522813382i</v>
      </c>
      <c r="G1622" t="str">
        <f t="shared" si="462"/>
        <v>0.999999960090565-0.000199773455664076i</v>
      </c>
      <c r="H1622" t="str">
        <f t="shared" si="463"/>
        <v>1132.61659574483+57.6059815781395i</v>
      </c>
      <c r="I1622" t="str">
        <f t="shared" si="464"/>
        <v>68.8191018662725-1200.35139907128i</v>
      </c>
      <c r="K1622" t="str">
        <f t="shared" si="465"/>
        <v>0.0105675990235743-0.000777206520149763i</v>
      </c>
      <c r="L1622" t="str">
        <f t="shared" si="466"/>
        <v>0.0000444444444444444-0.144463775791966i</v>
      </c>
      <c r="M1622" t="e">
        <f t="shared" si="467"/>
        <v>#DIV/0!</v>
      </c>
      <c r="N1622">
        <f t="shared" si="468"/>
        <v>90.862277935376028</v>
      </c>
      <c r="O1622">
        <f t="shared" si="469"/>
        <v>36.802253018157856</v>
      </c>
      <c r="P1622" s="3">
        <f t="shared" si="470"/>
        <v>36.802253018157856</v>
      </c>
      <c r="Q1622" s="3">
        <f t="shared" si="471"/>
        <v>-89.137722064623972</v>
      </c>
      <c r="R1622">
        <f t="shared" si="472"/>
        <v>90.862277935376028</v>
      </c>
      <c r="S1622">
        <f t="shared" si="473"/>
        <v>0.39743667795506432</v>
      </c>
      <c r="T1622">
        <f t="shared" si="456"/>
        <v>36.802253018157856</v>
      </c>
    </row>
    <row r="1623" spans="1:20" x14ac:dyDescent="0.25">
      <c r="A1623">
        <f t="shared" si="457"/>
        <v>2506.6575349842792</v>
      </c>
      <c r="B1623">
        <f t="shared" si="474"/>
        <v>398.94693733129361</v>
      </c>
      <c r="C1623" t="str">
        <f t="shared" si="458"/>
        <v>1.04137257007874-68.9317624636625i</v>
      </c>
      <c r="D1623" t="str">
        <f t="shared" si="459"/>
        <v>3.47812395424202-39.8956695169471i</v>
      </c>
      <c r="E1623" t="str">
        <f t="shared" si="460"/>
        <v>162.464890755348+0.298526752058312i</v>
      </c>
      <c r="F1623" t="str">
        <f t="shared" si="461"/>
        <v>2.42492482741063-374.378886732504i</v>
      </c>
      <c r="G1623" t="str">
        <f t="shared" si="462"/>
        <v>0.999999959786677-0.00020053259473466i</v>
      </c>
      <c r="H1623" t="str">
        <f t="shared" si="463"/>
        <v>1132.64104375399+57.8250570522657i</v>
      </c>
      <c r="I1623" t="str">
        <f t="shared" si="464"/>
        <v>68.8194521493631-1195.83017297783i</v>
      </c>
      <c r="K1623" t="str">
        <f t="shared" si="465"/>
        <v>0.0105671643363975-0.00078012767889204i</v>
      </c>
      <c r="L1623" t="str">
        <f t="shared" si="466"/>
        <v>0.0000444444444444444-0.143916891603872i</v>
      </c>
      <c r="M1623" t="e">
        <f t="shared" si="467"/>
        <v>#DIV/0!</v>
      </c>
      <c r="N1623">
        <f t="shared" si="468"/>
        <v>90.865518484333236</v>
      </c>
      <c r="O1623">
        <f t="shared" si="469"/>
        <v>36.769378734576634</v>
      </c>
      <c r="P1623" s="3">
        <f t="shared" si="470"/>
        <v>36.769378734576634</v>
      </c>
      <c r="Q1623" s="3">
        <f t="shared" si="471"/>
        <v>-89.134481515666764</v>
      </c>
      <c r="R1623">
        <f t="shared" si="472"/>
        <v>90.865518484333236</v>
      </c>
      <c r="S1623">
        <f t="shared" si="473"/>
        <v>0.39894693733129361</v>
      </c>
      <c r="T1623">
        <f t="shared" si="456"/>
        <v>36.769378734576634</v>
      </c>
    </row>
    <row r="1624" spans="1:20" x14ac:dyDescent="0.25">
      <c r="A1624">
        <f t="shared" si="457"/>
        <v>2516.1828336172193</v>
      </c>
      <c r="B1624">
        <f t="shared" si="474"/>
        <v>400.46293569315253</v>
      </c>
      <c r="C1624" t="str">
        <f t="shared" si="458"/>
        <v>1.04133690216302-68.671308317153i</v>
      </c>
      <c r="D1624" t="str">
        <f t="shared" si="459"/>
        <v>3.47812394627916-39.7446543523921i</v>
      </c>
      <c r="E1624" t="str">
        <f t="shared" si="460"/>
        <v>162.464855830132+0.299666945917449i</v>
      </c>
      <c r="F1624" t="str">
        <f t="shared" si="461"/>
        <v>2.42492482666812-372.961636217601i</v>
      </c>
      <c r="G1624" t="str">
        <f t="shared" si="462"/>
        <v>0.999999959480475-0.000201294618533015i</v>
      </c>
      <c r="H1624" t="str">
        <f t="shared" si="463"/>
        <v>1132.6656786101+58.0449669785226i</v>
      </c>
      <c r="I1624" t="str">
        <f t="shared" si="464"/>
        <v>68.819805092337-1191.32615001047i</v>
      </c>
      <c r="K1624" t="str">
        <f t="shared" si="465"/>
        <v>0.0105667263756422-0.000783059571965878i</v>
      </c>
      <c r="L1624" t="str">
        <f t="shared" si="466"/>
        <v>0.0000444444444444444-0.143372077708579i</v>
      </c>
      <c r="M1624" t="e">
        <f t="shared" si="467"/>
        <v>#DIV/0!</v>
      </c>
      <c r="N1624">
        <f t="shared" si="468"/>
        <v>90.868770937857306</v>
      </c>
      <c r="O1624">
        <f t="shared" si="469"/>
        <v>36.736504973759374</v>
      </c>
      <c r="P1624" s="3">
        <f t="shared" si="470"/>
        <v>36.736504973759374</v>
      </c>
      <c r="Q1624" s="3">
        <f t="shared" si="471"/>
        <v>-89.131229062142694</v>
      </c>
      <c r="R1624">
        <f t="shared" si="472"/>
        <v>90.868770937857306</v>
      </c>
      <c r="S1624">
        <f t="shared" si="473"/>
        <v>0.40046293569315256</v>
      </c>
      <c r="T1624">
        <f t="shared" si="456"/>
        <v>36.736504973759374</v>
      </c>
    </row>
    <row r="1625" spans="1:20" x14ac:dyDescent="0.25">
      <c r="A1625">
        <f t="shared" si="457"/>
        <v>2525.7443283849652</v>
      </c>
      <c r="B1625">
        <f t="shared" si="474"/>
        <v>401.98469484878655</v>
      </c>
      <c r="C1625" t="str">
        <f t="shared" si="458"/>
        <v>1.04130096572226-68.4118419899159i</v>
      </c>
      <c r="D1625" t="str">
        <f t="shared" si="459"/>
        <v>3.47812393825567-39.5942109280331i</v>
      </c>
      <c r="E1625" t="str">
        <f t="shared" si="460"/>
        <v>162.464820645868+0.300811538273933i</v>
      </c>
      <c r="F1625" t="str">
        <f t="shared" si="461"/>
        <v>2.42492482591995-371.549750881045i</v>
      </c>
      <c r="G1625" t="str">
        <f t="shared" si="462"/>
        <v>0.999999959171941-0.000202059538021098i</v>
      </c>
      <c r="H1625" t="str">
        <f t="shared" si="463"/>
        <v>1132.69050174643+58.2657145500967i</v>
      </c>
      <c r="I1625" t="str">
        <f t="shared" si="464"/>
        <v>68.8201607153327-1186.83926538539i</v>
      </c>
      <c r="K1625" t="str">
        <f t="shared" si="465"/>
        <v>0.0105662851169326-0.000786002236024034i</v>
      </c>
      <c r="L1625" t="str">
        <f t="shared" si="466"/>
        <v>0.0000444444444444444-0.142829326268758i</v>
      </c>
      <c r="M1625" t="e">
        <f t="shared" si="467"/>
        <v>#DIV/0!</v>
      </c>
      <c r="N1625">
        <f t="shared" si="468"/>
        <v>90.872035336568956</v>
      </c>
      <c r="O1625">
        <f t="shared" si="469"/>
        <v>36.703631739584409</v>
      </c>
      <c r="P1625" s="3">
        <f t="shared" si="470"/>
        <v>36.703631739584409</v>
      </c>
      <c r="Q1625" s="3">
        <f t="shared" si="471"/>
        <v>-89.127964663431044</v>
      </c>
      <c r="R1625">
        <f t="shared" si="472"/>
        <v>90.872035336568956</v>
      </c>
      <c r="S1625">
        <f t="shared" si="473"/>
        <v>0.40198469484878657</v>
      </c>
      <c r="T1625">
        <f t="shared" si="456"/>
        <v>36.703631739584409</v>
      </c>
    </row>
    <row r="1626" spans="1:20" x14ac:dyDescent="0.25">
      <c r="A1626">
        <f t="shared" si="457"/>
        <v>2535.3421568328281</v>
      </c>
      <c r="B1626">
        <f t="shared" si="474"/>
        <v>403.51223668921193</v>
      </c>
      <c r="C1626" t="str">
        <f t="shared" si="458"/>
        <v>1.04126475875819-68.1533597489802i</v>
      </c>
      <c r="D1626" t="str">
        <f t="shared" si="459"/>
        <v>3.47812393017108-39.4443370796911i</v>
      </c>
      <c r="E1626" t="str">
        <f t="shared" si="460"/>
        <v>162.464785200685+0.301960546584931i</v>
      </c>
      <c r="F1626" t="str">
        <f t="shared" si="461"/>
        <v>2.42492482516608-370.143210412396i</v>
      </c>
      <c r="G1626" t="str">
        <f t="shared" si="462"/>
        <v>0.999999958861059-0.000202827364202523i</v>
      </c>
      <c r="H1626" t="str">
        <f t="shared" si="463"/>
        <v>1132.71551460738+58.4873029725634i</v>
      </c>
      <c r="I1626" t="str">
        <f t="shared" si="464"/>
        <v>68.8205190386461-1182.36945456553i</v>
      </c>
      <c r="K1626" t="str">
        <f t="shared" si="465"/>
        <v>0.0105658405357154-0.000788955707812191i</v>
      </c>
      <c r="L1626" t="str">
        <f t="shared" si="466"/>
        <v>0.0000444444444444444-0.142288629476746i</v>
      </c>
      <c r="M1626" t="e">
        <f t="shared" si="467"/>
        <v>#DIV/0!</v>
      </c>
      <c r="N1626">
        <f t="shared" si="468"/>
        <v>90.875311721191764</v>
      </c>
      <c r="O1626">
        <f t="shared" si="469"/>
        <v>36.670759035957595</v>
      </c>
      <c r="P1626" s="3">
        <f t="shared" si="470"/>
        <v>36.670759035957595</v>
      </c>
      <c r="Q1626" s="3">
        <f t="shared" si="471"/>
        <v>-89.124688278808236</v>
      </c>
      <c r="R1626">
        <f t="shared" si="472"/>
        <v>90.875311721191764</v>
      </c>
      <c r="S1626">
        <f t="shared" si="473"/>
        <v>0.40351223668921193</v>
      </c>
      <c r="T1626">
        <f t="shared" si="456"/>
        <v>36.670759035957595</v>
      </c>
    </row>
    <row r="1627" spans="1:20" x14ac:dyDescent="0.25">
      <c r="A1627">
        <f t="shared" si="457"/>
        <v>2544.9764570287925</v>
      </c>
      <c r="B1627">
        <f t="shared" si="474"/>
        <v>405.04558318863093</v>
      </c>
      <c r="C1627" t="str">
        <f t="shared" si="458"/>
        <v>1.04122827925822-67.8958578755298i</v>
      </c>
      <c r="D1627" t="str">
        <f t="shared" si="459"/>
        <v>3.47812392202494-39.2950306513804i</v>
      </c>
      <c r="E1627" t="str">
        <f t="shared" si="460"/>
        <v>162.464749492704+0.303113988381851i</v>
      </c>
      <c r="F1627" t="str">
        <f t="shared" si="461"/>
        <v>2.42492482440648-368.741994578094i</v>
      </c>
      <c r="G1627" t="str">
        <f t="shared" si="462"/>
        <v>0.999999958547809-0.000203598108122715i</v>
      </c>
      <c r="H1627" t="str">
        <f t="shared" si="463"/>
        <v>1132.74071864845+58.7097354639273i</v>
      </c>
      <c r="I1627" t="str">
        <f t="shared" si="464"/>
        <v>68.8208800827189-1177.91665325943i</v>
      </c>
      <c r="K1627" t="str">
        <f t="shared" si="465"/>
        <v>0.0105653926072591-0.000791920024168763i</v>
      </c>
      <c r="L1627" t="str">
        <f t="shared" si="466"/>
        <v>0.0000444444444444444-0.141749979554439i</v>
      </c>
      <c r="M1627" t="e">
        <f t="shared" si="467"/>
        <v>#DIV/0!</v>
      </c>
      <c r="N1627">
        <f t="shared" si="468"/>
        <v>90.878600132552037</v>
      </c>
      <c r="O1627">
        <f t="shared" si="469"/>
        <v>36.637886866813425</v>
      </c>
      <c r="P1627" s="3">
        <f t="shared" si="470"/>
        <v>36.637886866813425</v>
      </c>
      <c r="Q1627" s="3">
        <f t="shared" si="471"/>
        <v>-89.121399867447963</v>
      </c>
      <c r="R1627">
        <f t="shared" si="472"/>
        <v>90.878600132552037</v>
      </c>
      <c r="S1627">
        <f t="shared" si="473"/>
        <v>0.40504558318863093</v>
      </c>
      <c r="T1627">
        <f t="shared" si="456"/>
        <v>36.637886866813425</v>
      </c>
    </row>
    <row r="1628" spans="1:20" x14ac:dyDescent="0.25">
      <c r="A1628">
        <f t="shared" si="457"/>
        <v>2554.647367565502</v>
      </c>
      <c r="B1628">
        <f t="shared" si="474"/>
        <v>406.58475640474774</v>
      </c>
      <c r="C1628" t="str">
        <f t="shared" si="458"/>
        <v>1.04119152519497-67.6393326648436i</v>
      </c>
      <c r="D1628" t="str">
        <f t="shared" si="459"/>
        <v>3.47812391381677-39.1462894952777i</v>
      </c>
      <c r="E1628" t="str">
        <f t="shared" si="460"/>
        <v>162.46471352003+0.304271881271198i</v>
      </c>
      <c r="F1628" t="str">
        <f t="shared" si="461"/>
        <v>2.42492482364109-367.34608322118i</v>
      </c>
      <c r="G1628" t="str">
        <f t="shared" si="462"/>
        <v>0.999999958232173-0.000204371780869075i</v>
      </c>
      <c r="H1628" t="str">
        <f t="shared" si="463"/>
        <v>1132.76611533641+58.9330152546808i</v>
      </c>
      <c r="I1628" t="str">
        <f t="shared" si="464"/>
        <v>68.8212438681506-1173.48079742044i</v>
      </c>
      <c r="K1628" t="str">
        <f t="shared" si="465"/>
        <v>0.0105649413066523-0.000794895222024756i</v>
      </c>
      <c r="L1628" t="str">
        <f t="shared" si="466"/>
        <v>0.0000444444444444444-0.141213368753177i</v>
      </c>
      <c r="M1628" t="e">
        <f t="shared" si="467"/>
        <v>#DIV/0!</v>
      </c>
      <c r="N1628">
        <f t="shared" si="468"/>
        <v>90.881900611578544</v>
      </c>
      <c r="O1628">
        <f t="shared" si="469"/>
        <v>36.605015236114411</v>
      </c>
      <c r="P1628" s="3">
        <f t="shared" si="470"/>
        <v>36.605015236114411</v>
      </c>
      <c r="Q1628" s="3">
        <f t="shared" si="471"/>
        <v>-89.118099388421456</v>
      </c>
      <c r="R1628">
        <f t="shared" si="472"/>
        <v>90.881900611578544</v>
      </c>
      <c r="S1628">
        <f t="shared" si="473"/>
        <v>0.40658475640474773</v>
      </c>
      <c r="T1628">
        <f t="shared" si="456"/>
        <v>36.605015236114411</v>
      </c>
    </row>
    <row r="1629" spans="1:20" x14ac:dyDescent="0.25">
      <c r="A1629">
        <f t="shared" si="457"/>
        <v>2564.3550275622515</v>
      </c>
      <c r="B1629">
        <f t="shared" si="474"/>
        <v>408.12977847908581</v>
      </c>
      <c r="C1629" t="str">
        <f t="shared" si="458"/>
        <v>1.0411544945263-67.383780426246i</v>
      </c>
      <c r="D1629" t="str">
        <f t="shared" si="459"/>
        <v>3.47812390554609-38.9981114716918i</v>
      </c>
      <c r="E1629" t="str">
        <f t="shared" si="460"/>
        <v>162.464677280758+0.305434242935032i</v>
      </c>
      <c r="F1629" t="str">
        <f t="shared" si="461"/>
        <v>2.42492482286986-365.955456260999i</v>
      </c>
      <c r="G1629" t="str">
        <f t="shared" si="462"/>
        <v>0.999999957914135-0.000205148393571132i</v>
      </c>
      <c r="H1629" t="str">
        <f t="shared" si="463"/>
        <v>1132.79170614941+59.1571455878529i</v>
      </c>
      <c r="I1629" t="str">
        <f t="shared" si="464"/>
        <v>68.8216104156974-1169.06182324583i</v>
      </c>
      <c r="K1629" t="str">
        <f t="shared" si="465"/>
        <v>0.0105644866088024-0.000797881338403585i</v>
      </c>
      <c r="L1629" t="str">
        <f t="shared" si="466"/>
        <v>0.0000444444444444444-0.140678789353633i</v>
      </c>
      <c r="M1629" t="e">
        <f t="shared" si="467"/>
        <v>#DIV/0!</v>
      </c>
      <c r="N1629">
        <f t="shared" si="468"/>
        <v>90.885213199302243</v>
      </c>
      <c r="O1629">
        <f t="shared" si="469"/>
        <v>36.572144147851787</v>
      </c>
      <c r="P1629" s="3">
        <f t="shared" si="470"/>
        <v>36.572144147851787</v>
      </c>
      <c r="Q1629" s="3">
        <f t="shared" si="471"/>
        <v>-89.114786800697757</v>
      </c>
      <c r="R1629">
        <f t="shared" si="472"/>
        <v>90.885213199302243</v>
      </c>
      <c r="S1629">
        <f t="shared" si="473"/>
        <v>0.40812977847908583</v>
      </c>
      <c r="T1629">
        <f t="shared" si="456"/>
        <v>36.572144147851787</v>
      </c>
    </row>
    <row r="1630" spans="1:20" x14ac:dyDescent="0.25">
      <c r="A1630">
        <f t="shared" si="457"/>
        <v>2574.099576666988</v>
      </c>
      <c r="B1630">
        <f t="shared" si="474"/>
        <v>409.68067163730638</v>
      </c>
      <c r="C1630" t="str">
        <f t="shared" si="458"/>
        <v>1.04111718519558-67.1291974830526i</v>
      </c>
      <c r="D1630" t="str">
        <f t="shared" si="459"/>
        <v>3.47812389721244-38.8504944490318i</v>
      </c>
      <c r="E1630" t="str">
        <f t="shared" si="460"/>
        <v>162.464640772967+0.306601091131094i</v>
      </c>
      <c r="F1630" t="str">
        <f t="shared" si="461"/>
        <v>2.42492482209277-364.570093692917i</v>
      </c>
      <c r="G1630" t="str">
        <f t="shared" si="462"/>
        <v>0.999999957593674-0.000205927957400711i</v>
      </c>
      <c r="H1630" t="str">
        <f t="shared" si="463"/>
        <v>1132.81749257695+59.3821297190522i</v>
      </c>
      <c r="I1630" t="str">
        <f t="shared" si="464"/>
        <v>68.8219797462656-1164.65966717572i</v>
      </c>
      <c r="K1630" t="str">
        <f t="shared" si="465"/>
        <v>0.010564028488435-0.000800878410420887i</v>
      </c>
      <c r="L1630" t="str">
        <f t="shared" si="466"/>
        <v>0.0000444444444444444-0.140146233665704i</v>
      </c>
      <c r="M1630" t="e">
        <f t="shared" si="467"/>
        <v>#DIV/0!</v>
      </c>
      <c r="N1630">
        <f t="shared" si="468"/>
        <v>90.888537936856508</v>
      </c>
      <c r="O1630">
        <f t="shared" si="469"/>
        <v>36.539273606045512</v>
      </c>
      <c r="P1630" s="3">
        <f t="shared" si="470"/>
        <v>36.539273606045512</v>
      </c>
      <c r="Q1630" s="3">
        <f t="shared" si="471"/>
        <v>-89.111462063143492</v>
      </c>
      <c r="R1630">
        <f t="shared" si="472"/>
        <v>90.888537936856508</v>
      </c>
      <c r="S1630">
        <f t="shared" si="473"/>
        <v>0.40968067163730637</v>
      </c>
      <c r="T1630">
        <f t="shared" si="456"/>
        <v>36.539273606045512</v>
      </c>
    </row>
    <row r="1631" spans="1:20" x14ac:dyDescent="0.25">
      <c r="A1631">
        <f t="shared" si="457"/>
        <v>2583.8811550583227</v>
      </c>
      <c r="B1631">
        <f t="shared" si="474"/>
        <v>411.23745818952813</v>
      </c>
      <c r="C1631" t="str">
        <f t="shared" si="458"/>
        <v>1.0410795951308-66.8755801725181i</v>
      </c>
      <c r="D1631" t="str">
        <f t="shared" si="459"/>
        <v>3.47812388881534-38.7034363037776i</v>
      </c>
      <c r="E1631" t="str">
        <f t="shared" si="460"/>
        <v>162.464603994728+0.307772443693163i</v>
      </c>
      <c r="F1631" t="str">
        <f t="shared" si="461"/>
        <v>2.42492482130976-363.189975588028i</v>
      </c>
      <c r="G1631" t="str">
        <f t="shared" si="462"/>
        <v>0.999999957270774-0.000206710483572087i</v>
      </c>
      <c r="H1631" t="str">
        <f t="shared" si="463"/>
        <v>1132.84347612012+59.6079709165303i</v>
      </c>
      <c r="I1631" t="str">
        <f t="shared" si="464"/>
        <v>68.822351880926-1160.27426589235i</v>
      </c>
      <c r="K1631" t="str">
        <f t="shared" si="465"/>
        <v>0.0105635669200918-0.000803886475284369i</v>
      </c>
      <c r="L1631" t="str">
        <f t="shared" si="466"/>
        <v>0.0000444444444444444-0.139615694028396i</v>
      </c>
      <c r="M1631" t="e">
        <f t="shared" si="467"/>
        <v>#DIV/0!</v>
      </c>
      <c r="N1631">
        <f t="shared" si="468"/>
        <v>90.891874865476197</v>
      </c>
      <c r="O1631">
        <f t="shared" si="469"/>
        <v>36.506403614744642</v>
      </c>
      <c r="P1631" s="3">
        <f t="shared" si="470"/>
        <v>36.506403614744642</v>
      </c>
      <c r="Q1631" s="3">
        <f t="shared" si="471"/>
        <v>-89.108125134523803</v>
      </c>
      <c r="R1631">
        <f t="shared" si="472"/>
        <v>90.891874865476197</v>
      </c>
      <c r="S1631">
        <f t="shared" si="473"/>
        <v>0.41123745818952812</v>
      </c>
      <c r="T1631">
        <f t="shared" si="456"/>
        <v>36.506403614744642</v>
      </c>
    </row>
    <row r="1632" spans="1:20" x14ac:dyDescent="0.25">
      <c r="A1632">
        <f t="shared" si="457"/>
        <v>2593.6999034475443</v>
      </c>
      <c r="B1632">
        <f t="shared" si="474"/>
        <v>412.80016053064833</v>
      </c>
      <c r="C1632" t="str">
        <f t="shared" si="458"/>
        <v>1.0410417222453-66.6229248457801i</v>
      </c>
      <c r="D1632" t="str">
        <f t="shared" si="459"/>
        <v>3.4781238803543-38.5569349204482i</v>
      </c>
      <c r="E1632" t="str">
        <f t="shared" si="460"/>
        <v>162.464566944092+0.308948318531928i</v>
      </c>
      <c r="F1632" t="str">
        <f t="shared" si="461"/>
        <v>2.42492482052079-361.81508209287i</v>
      </c>
      <c r="G1632" t="str">
        <f t="shared" si="462"/>
        <v>0.999999956945415-0.00020749598334215i</v>
      </c>
      <c r="H1632" t="str">
        <f t="shared" si="463"/>
        <v>1132.86965829158+59.834672461222i</v>
      </c>
      <c r="I1632" t="str">
        <f t="shared" si="464"/>
        <v>68.8227268409039-1155.90555631905i</v>
      </c>
      <c r="K1632" t="str">
        <f t="shared" si="465"/>
        <v>0.0105631018781299-0.000806905570293576i</v>
      </c>
      <c r="L1632" t="str">
        <f t="shared" si="466"/>
        <v>0.0000444444444444444-0.139087162809719i</v>
      </c>
      <c r="M1632" t="e">
        <f t="shared" si="467"/>
        <v>#DIV/0!</v>
      </c>
      <c r="N1632">
        <f t="shared" si="468"/>
        <v>90.895224026498269</v>
      </c>
      <c r="O1632">
        <f t="shared" si="469"/>
        <v>36.473534178026995</v>
      </c>
      <c r="P1632" s="3">
        <f t="shared" si="470"/>
        <v>36.473534178026995</v>
      </c>
      <c r="Q1632" s="3">
        <f t="shared" si="471"/>
        <v>-89.104775973501731</v>
      </c>
      <c r="R1632">
        <f t="shared" si="472"/>
        <v>90.895224026498269</v>
      </c>
      <c r="S1632">
        <f t="shared" si="473"/>
        <v>0.41280016053064833</v>
      </c>
      <c r="T1632">
        <f t="shared" si="456"/>
        <v>36.473534178026995</v>
      </c>
    </row>
    <row r="1633" spans="1:20" x14ac:dyDescent="0.25">
      <c r="A1633">
        <f t="shared" si="457"/>
        <v>2603.5559630806447</v>
      </c>
      <c r="B1633">
        <f t="shared" si="474"/>
        <v>414.3688011406648</v>
      </c>
      <c r="C1633" t="str">
        <f t="shared" si="458"/>
        <v>1.04100356443714-66.3712278678122i</v>
      </c>
      <c r="D1633" t="str">
        <f t="shared" si="459"/>
        <v>3.47812387182882-38.410988191572i</v>
      </c>
      <c r="E1633" t="str">
        <f t="shared" si="460"/>
        <v>162.464529619104+0.310128733634645i</v>
      </c>
      <c r="F1633" t="str">
        <f t="shared" si="461"/>
        <v>2.42492481972581-360.445393429137i</v>
      </c>
      <c r="G1633" t="str">
        <f t="shared" si="462"/>
        <v>0.999999956617578-0.000208284468010567i</v>
      </c>
      <c r="H1633" t="str">
        <f t="shared" si="463"/>
        <v>1132.89604061568+60.0622376468005i</v>
      </c>
      <c r="I1633" t="str">
        <f t="shared" si="464"/>
        <v>68.8231046475838-1151.55347561934i</v>
      </c>
      <c r="K1633" t="str">
        <f t="shared" si="465"/>
        <v>0.0105626333367204-0.000809935732839718i</v>
      </c>
      <c r="L1633" t="str">
        <f t="shared" si="466"/>
        <v>0.0000444444444444444-0.138560632406574i</v>
      </c>
      <c r="M1633" t="e">
        <f t="shared" si="467"/>
        <v>#DIV/0!</v>
      </c>
      <c r="N1633">
        <f t="shared" si="468"/>
        <v>90.898585461360938</v>
      </c>
      <c r="O1633">
        <f t="shared" si="469"/>
        <v>36.44066530000017</v>
      </c>
      <c r="P1633" s="3">
        <f t="shared" si="470"/>
        <v>36.44066530000017</v>
      </c>
      <c r="Q1633" s="3">
        <f t="shared" si="471"/>
        <v>-89.101414538639062</v>
      </c>
      <c r="R1633">
        <f t="shared" si="472"/>
        <v>90.898585461360938</v>
      </c>
      <c r="S1633">
        <f t="shared" si="473"/>
        <v>0.41436880114066482</v>
      </c>
      <c r="T1633">
        <f t="shared" si="456"/>
        <v>36.44066530000017</v>
      </c>
    </row>
    <row r="1634" spans="1:20" x14ac:dyDescent="0.25">
      <c r="A1634">
        <f t="shared" si="457"/>
        <v>2613.4494757403513</v>
      </c>
      <c r="B1634">
        <f t="shared" si="474"/>
        <v>415.94340258499932</v>
      </c>
      <c r="C1634" t="str">
        <f t="shared" si="458"/>
        <v>1.04096511958916-66.1204856173673i</v>
      </c>
      <c r="D1634" t="str">
        <f t="shared" si="459"/>
        <v>3.47812386323843-38.2655940176563i</v>
      </c>
      <c r="E1634" t="str">
        <f t="shared" si="460"/>
        <v>162.464492017792+0.311313707065914i</v>
      </c>
      <c r="F1634" t="str">
        <f t="shared" si="461"/>
        <v>2.42492481892478-359.080889893399i</v>
      </c>
      <c r="G1634" t="str">
        <f t="shared" si="462"/>
        <v>0.999999956287246-0.000209075948919942i</v>
      </c>
      <c r="H1634" t="str">
        <f t="shared" si="463"/>
        <v>1132.92262462858+60.2906697797293i</v>
      </c>
      <c r="I1634" t="str">
        <f t="shared" si="464"/>
        <v>68.8234853225124-1147.21796119609i</v>
      </c>
      <c r="K1634" t="str">
        <f t="shared" si="465"/>
        <v>0.0105621612698471-0.000812977000405468i</v>
      </c>
      <c r="L1634" t="str">
        <f t="shared" si="466"/>
        <v>0.0000444444444444444-0.138036095244644i</v>
      </c>
      <c r="M1634" t="e">
        <f t="shared" si="467"/>
        <v>#DIV/0!</v>
      </c>
      <c r="N1634">
        <f t="shared" si="468"/>
        <v>90.901959211603753</v>
      </c>
      <c r="O1634">
        <f t="shared" si="469"/>
        <v>36.407796984801102</v>
      </c>
      <c r="P1634" s="3">
        <f t="shared" si="470"/>
        <v>36.407796984801102</v>
      </c>
      <c r="Q1634" s="3">
        <f t="shared" si="471"/>
        <v>-89.098040788396247</v>
      </c>
      <c r="R1634">
        <f t="shared" si="472"/>
        <v>90.901959211603753</v>
      </c>
      <c r="S1634">
        <f t="shared" si="473"/>
        <v>0.41594340258499934</v>
      </c>
      <c r="T1634">
        <f t="shared" si="456"/>
        <v>36.407796984801102</v>
      </c>
    </row>
    <row r="1635" spans="1:20" x14ac:dyDescent="0.25">
      <c r="A1635">
        <f t="shared" si="457"/>
        <v>2623.380583748165</v>
      </c>
      <c r="B1635">
        <f t="shared" si="474"/>
        <v>417.52398751482235</v>
      </c>
      <c r="C1635" t="str">
        <f t="shared" si="458"/>
        <v>1.04092638556895-65.870694486926i</v>
      </c>
      <c r="D1635" t="str">
        <f t="shared" si="459"/>
        <v>3.47812385458262-38.1207503071571i</v>
      </c>
      <c r="E1635" t="str">
        <f t="shared" si="460"/>
        <v>162.46445413817+0.312503256968366i</v>
      </c>
      <c r="F1635" t="str">
        <f t="shared" si="461"/>
        <v>2.42492481811764-357.721551856813i</v>
      </c>
      <c r="G1635" t="str">
        <f t="shared" si="462"/>
        <v>0.999999955954397-0.000209870437455983i</v>
      </c>
      <c r="H1635" t="str">
        <f t="shared" si="463"/>
        <v>1132.94941187832+60.5199721793134i</v>
      </c>
      <c r="I1635" t="str">
        <f t="shared" si="464"/>
        <v>68.8238688873981-1142.89895069057i</v>
      </c>
      <c r="K1635" t="str">
        <f t="shared" si="465"/>
        <v>0.0105616856513051-0.000816029410564734i</v>
      </c>
      <c r="L1635" t="str">
        <f t="shared" si="466"/>
        <v>0.0000444444444444444-0.137513543778287i</v>
      </c>
      <c r="M1635" t="e">
        <f t="shared" si="467"/>
        <v>#DIV/0!</v>
      </c>
      <c r="N1635">
        <f t="shared" si="468"/>
        <v>90.905345318867347</v>
      </c>
      <c r="O1635">
        <f t="shared" si="469"/>
        <v>36.374929236596387</v>
      </c>
      <c r="P1635" s="3">
        <f t="shared" si="470"/>
        <v>36.374929236596387</v>
      </c>
      <c r="Q1635" s="3">
        <f t="shared" si="471"/>
        <v>-89.094654681132653</v>
      </c>
      <c r="R1635">
        <f t="shared" si="472"/>
        <v>90.905345318867347</v>
      </c>
      <c r="S1635">
        <f t="shared" si="473"/>
        <v>0.41752398751482234</v>
      </c>
      <c r="T1635">
        <f t="shared" si="456"/>
        <v>36.374929236596387</v>
      </c>
    </row>
    <row r="1636" spans="1:20" x14ac:dyDescent="0.25">
      <c r="A1636">
        <f t="shared" si="457"/>
        <v>2633.3494299664076</v>
      </c>
      <c r="B1636">
        <f t="shared" si="474"/>
        <v>419.11057866737866</v>
      </c>
      <c r="C1636" t="str">
        <f t="shared" si="458"/>
        <v>1.04088736022843-65.6218508826464i</v>
      </c>
      <c r="D1636" t="str">
        <f t="shared" si="459"/>
        <v>3.47812384586092-37.9764549764493i</v>
      </c>
      <c r="E1636" t="str">
        <f t="shared" si="460"/>
        <v>162.464415978241+0.313697401562342i</v>
      </c>
      <c r="F1636" t="str">
        <f t="shared" si="461"/>
        <v>2.42492481730437-356.367359764849i</v>
      </c>
      <c r="G1636" t="str">
        <f t="shared" si="462"/>
        <v>0.999999955619015-0.000210667945047662i</v>
      </c>
      <c r="H1636" t="str">
        <f t="shared" si="463"/>
        <v>1132.97640392491+60.7501481777527i</v>
      </c>
      <c r="I1636" t="str">
        <f t="shared" si="464"/>
        <v>68.8242553641151-1138.59638198159i</v>
      </c>
      <c r="K1636" t="str">
        <f t="shared" si="465"/>
        <v>0.0105612064546996-0.000819093000982469i</v>
      </c>
      <c r="L1636" t="str">
        <f t="shared" si="466"/>
        <v>0.0000444444444444444-0.136992970490423i</v>
      </c>
      <c r="M1636" t="e">
        <f t="shared" si="467"/>
        <v>#DIV/0!</v>
      </c>
      <c r="N1636">
        <f t="shared" si="468"/>
        <v>90.908743824892952</v>
      </c>
      <c r="O1636">
        <f t="shared" si="469"/>
        <v>36.342062059582673</v>
      </c>
      <c r="P1636" s="3">
        <f t="shared" si="470"/>
        <v>36.342062059582673</v>
      </c>
      <c r="Q1636" s="3">
        <f t="shared" si="471"/>
        <v>-89.091256175107048</v>
      </c>
      <c r="R1636">
        <f t="shared" si="472"/>
        <v>90.908743824892952</v>
      </c>
      <c r="S1636">
        <f t="shared" si="473"/>
        <v>0.41911057866737866</v>
      </c>
      <c r="T1636">
        <f t="shared" si="456"/>
        <v>36.342062059582673</v>
      </c>
    </row>
    <row r="1637" spans="1:20" x14ac:dyDescent="0.25">
      <c r="A1637">
        <f t="shared" si="457"/>
        <v>2643.35615780028</v>
      </c>
      <c r="B1637">
        <f t="shared" si="474"/>
        <v>420.70319886631472</v>
      </c>
      <c r="C1637" t="str">
        <f t="shared" si="458"/>
        <v>1.04084804140438-65.3739512243111i</v>
      </c>
      <c r="D1637" t="str">
        <f t="shared" si="459"/>
        <v>3.4781238370728-37.8327059497958i</v>
      </c>
      <c r="E1637" t="str">
        <f t="shared" si="460"/>
        <v>162.464377535993+0.314896159147087i</v>
      </c>
      <c r="F1637" t="str">
        <f t="shared" si="461"/>
        <v>2.4249248164849-355.018294136995i</v>
      </c>
      <c r="G1637" t="str">
        <f t="shared" si="462"/>
        <v>0.999999955281079-0.000211468483167379i</v>
      </c>
      <c r="H1637" t="str">
        <f t="shared" si="463"/>
        <v>1133.00360234043+60.9812011201879i</v>
      </c>
      <c r="I1637" t="str">
        <f t="shared" si="464"/>
        <v>68.8246447746961-1134.31019318455i</v>
      </c>
      <c r="K1637" t="str">
        <f t="shared" si="465"/>
        <v>0.0105607236534448-0.00082216780941441i</v>
      </c>
      <c r="L1637" t="str">
        <f t="shared" si="466"/>
        <v>0.0000444444444444444-0.136474367892432i</v>
      </c>
      <c r="M1637" t="e">
        <f t="shared" si="467"/>
        <v>#DIV/0!</v>
      </c>
      <c r="N1637">
        <f t="shared" si="468"/>
        <v>90.912154771522708</v>
      </c>
      <c r="O1637">
        <f t="shared" si="469"/>
        <v>36.309195457986739</v>
      </c>
      <c r="P1637" s="3">
        <f t="shared" si="470"/>
        <v>36.309195457986739</v>
      </c>
      <c r="Q1637" s="3">
        <f t="shared" si="471"/>
        <v>-89.087845228477292</v>
      </c>
      <c r="R1637">
        <f t="shared" si="472"/>
        <v>90.912154771522708</v>
      </c>
      <c r="S1637">
        <f t="shared" si="473"/>
        <v>0.42070319886631474</v>
      </c>
      <c r="T1637">
        <f t="shared" si="456"/>
        <v>36.309195457986739</v>
      </c>
    </row>
    <row r="1638" spans="1:20" x14ac:dyDescent="0.25">
      <c r="A1638">
        <f t="shared" si="457"/>
        <v>2653.4009111999212</v>
      </c>
      <c r="B1638">
        <f t="shared" si="474"/>
        <v>422.30187102200671</v>
      </c>
      <c r="C1638" t="str">
        <f t="shared" si="458"/>
        <v>1.04080842691754-65.1269919452756i</v>
      </c>
      <c r="D1638" t="str">
        <f t="shared" si="459"/>
        <v>3.47812382821776-37.6895011593186i</v>
      </c>
      <c r="E1638" t="str">
        <f t="shared" si="460"/>
        <v>162.464338809402+0.316099548100396i</v>
      </c>
      <c r="F1638" t="str">
        <f t="shared" si="461"/>
        <v>2.42492481565919-353.67433556649i</v>
      </c>
      <c r="G1638" t="str">
        <f t="shared" si="462"/>
        <v>0.999999954940569-0.000212272063331135i</v>
      </c>
      <c r="H1638" t="str">
        <f t="shared" si="463"/>
        <v>1133.03100870912+61.2131343647618i</v>
      </c>
      <c r="I1638" t="str">
        <f t="shared" si="464"/>
        <v>68.825037141345-1130.0403226506i</v>
      </c>
      <c r="K1638" t="str">
        <f t="shared" si="465"/>
        <v>0.0105602372207622-0.000825253873706886i</v>
      </c>
      <c r="L1638" t="str">
        <f t="shared" si="466"/>
        <v>0.0000444444444444444-0.135957728524041i</v>
      </c>
      <c r="M1638" t="e">
        <f t="shared" si="467"/>
        <v>#DIV/0!</v>
      </c>
      <c r="N1638">
        <f t="shared" si="468"/>
        <v>90.915578200698747</v>
      </c>
      <c r="O1638">
        <f t="shared" si="469"/>
        <v>36.276329436065652</v>
      </c>
      <c r="P1638" s="3">
        <f t="shared" si="470"/>
        <v>36.276329436065652</v>
      </c>
      <c r="Q1638" s="3">
        <f t="shared" si="471"/>
        <v>-89.084421799301253</v>
      </c>
      <c r="R1638">
        <f t="shared" si="472"/>
        <v>90.915578200698747</v>
      </c>
      <c r="S1638">
        <f t="shared" si="473"/>
        <v>0.42230187102200673</v>
      </c>
      <c r="T1638">
        <f t="shared" si="456"/>
        <v>36.276329436065652</v>
      </c>
    </row>
    <row r="1639" spans="1:20" x14ac:dyDescent="0.25">
      <c r="A1639">
        <f t="shared" si="457"/>
        <v>2663.4838346624811</v>
      </c>
      <c r="B1639">
        <f t="shared" si="474"/>
        <v>423.90661813189035</v>
      </c>
      <c r="C1639" t="str">
        <f t="shared" si="458"/>
        <v>1.04076851457306-64.8809694924167i</v>
      </c>
      <c r="D1639" t="str">
        <f t="shared" si="459"/>
        <v>3.4781238192953-37.5468385449688i</v>
      </c>
      <c r="E1639" t="str">
        <f t="shared" si="460"/>
        <v>162.464299796428+0.317307586879773i</v>
      </c>
      <c r="F1639" t="str">
        <f t="shared" si="461"/>
        <v>2.42492481482719-352.33546472004i</v>
      </c>
      <c r="G1639" t="str">
        <f t="shared" si="462"/>
        <v>0.999999954597467-0.000213078697098685i</v>
      </c>
      <c r="H1639" t="str">
        <f t="shared" si="463"/>
        <v>1133.05862462751+61.4459512826675i</v>
      </c>
      <c r="I1639" t="str">
        <f t="shared" si="464"/>
        <v>68.8254324864327-1125.78670896579i</v>
      </c>
      <c r="K1639" t="str">
        <f t="shared" si="465"/>
        <v>0.0105597471296795-0.000828351231796564i</v>
      </c>
      <c r="L1639" t="str">
        <f t="shared" si="466"/>
        <v>0.0000444444444444444-0.135443044953218i</v>
      </c>
      <c r="M1639" t="e">
        <f t="shared" si="467"/>
        <v>#DIV/0!</v>
      </c>
      <c r="N1639">
        <f t="shared" si="468"/>
        <v>90.919014154463341</v>
      </c>
      <c r="O1639">
        <f t="shared" si="469"/>
        <v>36.243463998106968</v>
      </c>
      <c r="P1639" s="3">
        <f t="shared" si="470"/>
        <v>36.243463998106968</v>
      </c>
      <c r="Q1639" s="3">
        <f t="shared" si="471"/>
        <v>-89.080985845536659</v>
      </c>
      <c r="R1639">
        <f t="shared" si="472"/>
        <v>90.919014154463341</v>
      </c>
      <c r="S1639">
        <f t="shared" si="473"/>
        <v>0.42390661813189034</v>
      </c>
      <c r="T1639">
        <f t="shared" si="456"/>
        <v>36.243463998106968</v>
      </c>
    </row>
    <row r="1640" spans="1:20" x14ac:dyDescent="0.25">
      <c r="A1640">
        <f t="shared" si="457"/>
        <v>2673.6050732341987</v>
      </c>
      <c r="B1640">
        <f t="shared" si="474"/>
        <v>425.51746328079156</v>
      </c>
      <c r="C1640" t="str">
        <f t="shared" si="458"/>
        <v>1.04072830216034-64.6358803260843i</v>
      </c>
      <c r="D1640" t="str">
        <f t="shared" si="459"/>
        <v>3.4781238103049-37.4047160544968i</v>
      </c>
      <c r="E1640" t="str">
        <f t="shared" si="460"/>
        <v>162.464260495021+0.318520294021886i</v>
      </c>
      <c r="F1640" t="str">
        <f t="shared" si="461"/>
        <v>2.42492481398886-351.001662337537i</v>
      </c>
      <c r="G1640" t="str">
        <f t="shared" si="462"/>
        <v>0.999999954251752-0.000213888396073716i</v>
      </c>
      <c r="H1640" t="str">
        <f t="shared" si="463"/>
        <v>1133.08645170444+61.679655258195i</v>
      </c>
      <c r="I1640" t="str">
        <f t="shared" si="464"/>
        <v>68.8258308324916-1121.54929095006i</v>
      </c>
      <c r="K1640" t="str">
        <f t="shared" si="465"/>
        <v>0.0105592533530295-0.000831459921710173i</v>
      </c>
      <c r="L1640" t="str">
        <f t="shared" si="466"/>
        <v>0.0000444444444444444-0.134930309776069i</v>
      </c>
      <c r="M1640" t="e">
        <f t="shared" si="467"/>
        <v>#DIV/0!</v>
      </c>
      <c r="N1640">
        <f t="shared" si="468"/>
        <v>90.922462674958638</v>
      </c>
      <c r="O1640">
        <f t="shared" si="469"/>
        <v>36.210599148429324</v>
      </c>
      <c r="P1640" s="3">
        <f t="shared" si="470"/>
        <v>36.210599148429324</v>
      </c>
      <c r="Q1640" s="3">
        <f t="shared" si="471"/>
        <v>-89.077537325041362</v>
      </c>
      <c r="R1640">
        <f t="shared" si="472"/>
        <v>90.922462674958638</v>
      </c>
      <c r="S1640">
        <f t="shared" si="473"/>
        <v>0.42551746328079154</v>
      </c>
      <c r="T1640">
        <f t="shared" si="456"/>
        <v>36.210599148429324</v>
      </c>
    </row>
    <row r="1641" spans="1:20" x14ac:dyDescent="0.25">
      <c r="A1641">
        <f t="shared" si="457"/>
        <v>2683.7647725124884</v>
      </c>
      <c r="B1641">
        <f t="shared" si="474"/>
        <v>427.13442964125858</v>
      </c>
      <c r="C1641" t="str">
        <f t="shared" si="458"/>
        <v>1.04068778745266-64.3917209200451i</v>
      </c>
      <c r="D1641" t="str">
        <f t="shared" si="459"/>
        <v>3.47812380124604-37.2631316434228i</v>
      </c>
      <c r="E1641" t="str">
        <f t="shared" si="460"/>
        <v>162.464220903115+0.319737688144096i</v>
      </c>
      <c r="F1641" t="str">
        <f t="shared" si="461"/>
        <v>2.42492481314414-349.672909231786i</v>
      </c>
      <c r="G1641" t="str">
        <f t="shared" si="462"/>
        <v>0.999999953903405-0.000214701171904006i</v>
      </c>
      <c r="H1641" t="str">
        <f t="shared" si="463"/>
        <v>1133.11449156124+61.914249688797i</v>
      </c>
      <c r="I1641" t="str">
        <f t="shared" si="464"/>
        <v>68.8262322022305-1117.32800765649i</v>
      </c>
      <c r="K1641" t="str">
        <f t="shared" si="465"/>
        <v>0.0105587558634482-0.000834579981564304i</v>
      </c>
      <c r="L1641" t="str">
        <f t="shared" si="466"/>
        <v>0.0000444444444444444-0.134419515616726i</v>
      </c>
      <c r="M1641" t="e">
        <f t="shared" si="467"/>
        <v>#DIV/0!</v>
      </c>
      <c r="N1641">
        <f t="shared" si="468"/>
        <v>90.925923804426176</v>
      </c>
      <c r="O1641">
        <f t="shared" si="469"/>
        <v>36.177734891381938</v>
      </c>
      <c r="P1641" s="3">
        <f t="shared" si="470"/>
        <v>36.177734891381938</v>
      </c>
      <c r="Q1641" s="3">
        <f t="shared" si="471"/>
        <v>-89.074076195573824</v>
      </c>
      <c r="R1641">
        <f t="shared" si="472"/>
        <v>90.925923804426176</v>
      </c>
      <c r="S1641">
        <f t="shared" si="473"/>
        <v>0.42713442964125858</v>
      </c>
      <c r="T1641">
        <f t="shared" si="456"/>
        <v>36.177734891381938</v>
      </c>
    </row>
    <row r="1642" spans="1:20" x14ac:dyDescent="0.25">
      <c r="A1642">
        <f t="shared" si="457"/>
        <v>2693.9630786480361</v>
      </c>
      <c r="B1642">
        <f t="shared" si="474"/>
        <v>428.75754047389535</v>
      </c>
      <c r="C1642" t="str">
        <f t="shared" si="458"/>
        <v>1.04064696820709-64.1484877614353i</v>
      </c>
      <c r="D1642" t="str">
        <f t="shared" si="459"/>
        <v>3.4781237921182-37.1220832750075i</v>
      </c>
      <c r="E1642" t="str">
        <f t="shared" si="460"/>
        <v>162.46418101863+0.320959787943819i</v>
      </c>
      <c r="F1642" t="str">
        <f t="shared" si="461"/>
        <v>2.42492481229299-348.349186288229i</v>
      </c>
      <c r="G1642" t="str">
        <f t="shared" si="462"/>
        <v>0.999999953552405-0.000215517036281594i</v>
      </c>
      <c r="H1642" t="str">
        <f t="shared" si="463"/>
        <v>1133.14274583178+62.149737985135i</v>
      </c>
      <c r="I1642" t="str">
        <f t="shared" si="464"/>
        <v>68.8266366185287-1113.12279837038i</v>
      </c>
      <c r="K1642" t="str">
        <f t="shared" si="465"/>
        <v>0.0105582546333739-0.000837711449565134i</v>
      </c>
      <c r="L1642" t="str">
        <f t="shared" si="466"/>
        <v>0.0000444444444444444-0.133910655127242i</v>
      </c>
      <c r="M1642" t="e">
        <f t="shared" si="467"/>
        <v>#DIV/0!</v>
      </c>
      <c r="N1642">
        <f t="shared" si="468"/>
        <v>90.929397585206615</v>
      </c>
      <c r="O1642">
        <f t="shared" si="469"/>
        <v>36.14487123134527</v>
      </c>
      <c r="P1642" s="3">
        <f t="shared" si="470"/>
        <v>36.14487123134527</v>
      </c>
      <c r="Q1642" s="3">
        <f t="shared" si="471"/>
        <v>-89.070602414793385</v>
      </c>
      <c r="R1642">
        <f t="shared" si="472"/>
        <v>90.929397585206615</v>
      </c>
      <c r="S1642">
        <f t="shared" si="473"/>
        <v>0.42875754047389536</v>
      </c>
      <c r="T1642">
        <f t="shared" si="456"/>
        <v>36.14487123134527</v>
      </c>
    </row>
    <row r="1643" spans="1:20" x14ac:dyDescent="0.25">
      <c r="A1643">
        <f t="shared" si="457"/>
        <v>2704.2001383468987</v>
      </c>
      <c r="B1643">
        <f t="shared" si="474"/>
        <v>430.38681912769619</v>
      </c>
      <c r="C1643" t="str">
        <f t="shared" si="458"/>
        <v>1.04060584216487-63.9061773507106i</v>
      </c>
      <c r="D1643" t="str">
        <f t="shared" si="459"/>
        <v>3.47812378292086-36.9815689202229i</v>
      </c>
      <c r="E1643" t="str">
        <f t="shared" si="460"/>
        <v>162.464140839474+0.322186612199826i</v>
      </c>
      <c r="F1643" t="str">
        <f t="shared" si="461"/>
        <v>2.42492481143536-347.030474464665i</v>
      </c>
      <c r="G1643" t="str">
        <f t="shared" si="462"/>
        <v>0.999999953198732-0.000216336000942952i</v>
      </c>
      <c r="H1643" t="str">
        <f t="shared" si="463"/>
        <v>1133.17121616258+62.386123571129i</v>
      </c>
      <c r="I1643" t="str">
        <f t="shared" si="464"/>
        <v>68.8270441044323-1108.93360260834i</v>
      </c>
      <c r="K1643" t="str">
        <f t="shared" si="465"/>
        <v>0.0105577496350458-0.000840854364008121i</v>
      </c>
      <c r="L1643" t="str">
        <f t="shared" si="466"/>
        <v>0.0000444444444444444-0.13340372098749i</v>
      </c>
      <c r="M1643" t="e">
        <f t="shared" si="467"/>
        <v>#DIV/0!</v>
      </c>
      <c r="N1643">
        <f t="shared" si="468"/>
        <v>90.932884059739791</v>
      </c>
      <c r="O1643">
        <f t="shared" si="469"/>
        <v>36.112008172731329</v>
      </c>
      <c r="P1643" s="3">
        <f t="shared" si="470"/>
        <v>36.112008172731329</v>
      </c>
      <c r="Q1643" s="3">
        <f t="shared" si="471"/>
        <v>-89.067115940260209</v>
      </c>
      <c r="R1643">
        <f t="shared" si="472"/>
        <v>90.932884059739791</v>
      </c>
      <c r="S1643">
        <f t="shared" si="473"/>
        <v>0.43038681912769616</v>
      </c>
      <c r="T1643">
        <f t="shared" si="456"/>
        <v>36.112008172731329</v>
      </c>
    </row>
    <row r="1644" spans="1:20" x14ac:dyDescent="0.25">
      <c r="A1644">
        <f t="shared" si="457"/>
        <v>2714.4760988726171</v>
      </c>
      <c r="B1644">
        <f t="shared" si="474"/>
        <v>432.02228904038145</v>
      </c>
      <c r="C1644" t="str">
        <f t="shared" si="458"/>
        <v>1.04056440705063-63.6647862015936i</v>
      </c>
      <c r="D1644" t="str">
        <f t="shared" si="459"/>
        <v>3.47812377365348-36.8415865577227i</v>
      </c>
      <c r="E1644" t="str">
        <f t="shared" si="460"/>
        <v>162.464100363539+0.323418179771999i</v>
      </c>
      <c r="F1644" t="str">
        <f t="shared" si="461"/>
        <v>2.4249248105712-345.716754790984i</v>
      </c>
      <c r="G1644" t="str">
        <f t="shared" si="462"/>
        <v>0.999999952842367-0.000217158077669148i</v>
      </c>
      <c r="H1644" t="str">
        <f t="shared" si="463"/>
        <v>1133.19990421291+62.6234098840193i</v>
      </c>
      <c r="I1644" t="str">
        <f t="shared" si="464"/>
        <v>68.8274546831652-1104.76036011749i</v>
      </c>
      <c r="K1644" t="str">
        <f t="shared" si="465"/>
        <v>0.0105572408405026-0.000844008763277792i</v>
      </c>
      <c r="L1644" t="str">
        <f t="shared" si="466"/>
        <v>0.0000444444444444444-0.13289870590505i</v>
      </c>
      <c r="M1644" t="e">
        <f t="shared" si="467"/>
        <v>#DIV/0!</v>
      </c>
      <c r="N1644">
        <f t="shared" si="468"/>
        <v>90.936383270563979</v>
      </c>
      <c r="O1644">
        <f t="shared" si="469"/>
        <v>36.079145719983579</v>
      </c>
      <c r="P1644" s="3">
        <f t="shared" si="470"/>
        <v>36.079145719983579</v>
      </c>
      <c r="Q1644" s="3">
        <f t="shared" si="471"/>
        <v>-89.063616729436021</v>
      </c>
      <c r="R1644">
        <f t="shared" si="472"/>
        <v>90.936383270563979</v>
      </c>
      <c r="S1644">
        <f t="shared" si="473"/>
        <v>0.43202228904038142</v>
      </c>
      <c r="T1644">
        <f t="shared" ref="T1644:T1707" si="475">P1644</f>
        <v>36.079145719983579</v>
      </c>
    </row>
    <row r="1645" spans="1:20" x14ac:dyDescent="0.25">
      <c r="A1645">
        <f t="shared" ref="A1645:A1708" si="476">2*PI()*B1645</f>
        <v>2724.7911080483332</v>
      </c>
      <c r="B1645">
        <f t="shared" si="474"/>
        <v>433.66397373873491</v>
      </c>
      <c r="C1645" t="str">
        <f t="shared" ref="C1645:C1708" si="477">IMPRODUCT(D1645,E1645,$C$40,,K1645,$C$41)</f>
        <v>1.04052266057284-63.4243108410241i</v>
      </c>
      <c r="D1645" t="str">
        <f t="shared" ref="D1645:D1708" si="478">IMDIV(IMPRODUCT($C$37,$C$38,COMPLEX(1,A1645/$C$38)),IMSUM(-1*A1645*A1645/$C$39,COMPLEX(0,1*A1645)))</f>
        <v>3.47812376431555-36.7021341738138i</v>
      </c>
      <c r="E1645" t="str">
        <f t="shared" ref="E1645:E1708" si="479">IMDIV(IMPRODUCT(IMSUM(F1645,G1645),$C$29,H1645),IMSUM(1,I1645))</f>
        <v>162.464059588703+0.32465450960217i</v>
      </c>
      <c r="F1645" t="str">
        <f t="shared" ref="F1645:F1708" si="480">IMDIV(IMPRODUCT($C$14,$C$15,COMPLEX(1,A1645/$C$15)),IMSUM(-1*A1645*A1645/$C$16,COMPLEX(0,A1645)))</f>
        <v>2.42492480970047-344.408008368886i</v>
      </c>
      <c r="G1645" t="str">
        <f t="shared" ref="G1645:G1708" si="481">IMDIV(1,COMPLEX(1,A1645*$C$9*$C$10))</f>
        <v>0.999999952483288-0.000217983278286018i</v>
      </c>
      <c r="H1645" t="str">
        <f t="shared" ref="H1645:H1708" si="482">IMDIV($C$3,IMSUM(K1645,COMPLEX(0,$C$28*A1645)))</f>
        <v>1133.22881165488+62.8616003744144i</v>
      </c>
      <c r="I1645" t="str">
        <f t="shared" ref="I1645:I1708" si="483">IMPRODUCT(F1645,$C$29,H1645,$C$31)</f>
        <v>68.8278683781227-1100.60301087453i</v>
      </c>
      <c r="K1645" t="str">
        <f t="shared" ref="K1645:K1708" si="484">IF($C$26&lt;=0,IMDIV(1,IMSUM(IMDIV(1,L1645),1/$C$18)),IMDIV(1,IMSUM(IMDIV(1,L1645),1/$C$18,IMDIV(1,M1645))))</f>
        <v>0.010556728221581-0.000847174685847396i</v>
      </c>
      <c r="L1645" t="str">
        <f t="shared" ref="L1645:L1708" si="485">IMSUM($C$21/$C$22,IMDIV(1,COMPLEX(0,$C$20*$C$22*A1645)))</f>
        <v>0.0000444444444444444-0.132395602615113i</v>
      </c>
      <c r="M1645" t="e">
        <f t="shared" ref="M1645:M1708" si="486">IMSUM($C$25/$C$26,IMDIV(1,COMPLEX(0,$C$24*$C$26*A1645)))</f>
        <v>#DIV/0!</v>
      </c>
      <c r="N1645">
        <f t="shared" ref="N1645:N1708" si="487">ABS(R1645)</f>
        <v>90.939895260315964</v>
      </c>
      <c r="O1645">
        <f t="shared" ref="O1645:O1708" si="488">ABS(P1645)</f>
        <v>36.046283877577224</v>
      </c>
      <c r="P1645" s="3">
        <f t="shared" ref="P1645:P1708" si="489">20*LOG10(IMABS(C1645))</f>
        <v>36.046283877577224</v>
      </c>
      <c r="Q1645" s="3">
        <f t="shared" ref="Q1645:Q1708" si="490">IMARGUMENT(C1645)*180/PI()</f>
        <v>-89.060104739684036</v>
      </c>
      <c r="R1645">
        <f t="shared" ref="R1645:R1708" si="491">IF(Q1645&lt;0,Q1645+180,Q1645-180)</f>
        <v>90.939895260315964</v>
      </c>
      <c r="S1645">
        <f t="shared" ref="S1645:S1708" si="492">B1645/1000</f>
        <v>0.43366397373873489</v>
      </c>
      <c r="T1645">
        <f t="shared" si="475"/>
        <v>36.046283877577224</v>
      </c>
    </row>
    <row r="1646" spans="1:20" x14ac:dyDescent="0.25">
      <c r="A1646">
        <f t="shared" si="476"/>
        <v>2735.1453142589171</v>
      </c>
      <c r="B1646">
        <f t="shared" ref="B1646:B1709" si="493">B1645*(1+B$42)</f>
        <v>435.31189683894212</v>
      </c>
      <c r="C1646" t="str">
        <f t="shared" si="477"/>
        <v>1.04048060042323-63.1847478091099i</v>
      </c>
      <c r="D1646" t="str">
        <f t="shared" si="478"/>
        <v>3.4781237549065-36.5632097624265i</v>
      </c>
      <c r="E1646" t="str">
        <f t="shared" si="479"/>
        <v>162.464018512832+0.325895620714214i</v>
      </c>
      <c r="F1646" t="str">
        <f t="shared" si="480"/>
        <v>2.4249248088231-343.104216371613i</v>
      </c>
      <c r="G1646" t="str">
        <f t="shared" si="481"/>
        <v>0.999999952121475-0.000218811614664335i</v>
      </c>
      <c r="H1646" t="str">
        <f t="shared" si="482"/>
        <v>1133.25794017358+63.1006985063496i</v>
      </c>
      <c r="I1646" t="str">
        <f t="shared" si="483"/>
        <v>68.8282852128781-1096.46149508493i</v>
      </c>
      <c r="K1646" t="str">
        <f t="shared" si="484"/>
        <v>0.0105562117499145-0.000850352170278669i</v>
      </c>
      <c r="L1646" t="str">
        <f t="shared" si="485"/>
        <v>0.0000444444444444444-0.131894403880368i</v>
      </c>
      <c r="M1646" t="e">
        <f t="shared" si="486"/>
        <v>#DIV/0!</v>
      </c>
      <c r="N1646">
        <f t="shared" si="487"/>
        <v>90.943420071730301</v>
      </c>
      <c r="O1646">
        <f t="shared" si="488"/>
        <v>36.013422650019521</v>
      </c>
      <c r="P1646" s="3">
        <f t="shared" si="489"/>
        <v>36.013422650019521</v>
      </c>
      <c r="Q1646" s="3">
        <f t="shared" si="490"/>
        <v>-89.056579928269699</v>
      </c>
      <c r="R1646">
        <f t="shared" si="491"/>
        <v>90.943420071730301</v>
      </c>
      <c r="S1646">
        <f t="shared" si="492"/>
        <v>0.43531189683894211</v>
      </c>
      <c r="T1646">
        <f t="shared" si="475"/>
        <v>36.013422650019521</v>
      </c>
    </row>
    <row r="1647" spans="1:20" x14ac:dyDescent="0.25">
      <c r="A1647">
        <f t="shared" si="476"/>
        <v>2745.538866453101</v>
      </c>
      <c r="B1647">
        <f t="shared" si="493"/>
        <v>436.96608204693013</v>
      </c>
      <c r="C1647" t="str">
        <f t="shared" si="477"/>
        <v>1.04043822427699-62.9460936590765i</v>
      </c>
      <c r="D1647" t="str">
        <f t="shared" si="478"/>
        <v>3.47812374542583-36.4248113250868i</v>
      </c>
      <c r="E1647" t="str">
        <f t="shared" si="479"/>
        <v>162.463977133776+0.327141532214764i</v>
      </c>
      <c r="F1647" t="str">
        <f t="shared" si="480"/>
        <v>2.42492480793905-341.805360043682i</v>
      </c>
      <c r="G1647" t="str">
        <f t="shared" si="481"/>
        <v>0.999999951756907-0.000219643098719985i</v>
      </c>
      <c r="H1647" t="str">
        <f t="shared" si="482"/>
        <v>1133.28729146714+63.3407077573397i</v>
      </c>
      <c r="I1647" t="str">
        <f t="shared" si="483"/>
        <v>68.8287052111827-1092.33575318205i</v>
      </c>
      <c r="K1647" t="str">
        <f t="shared" si="484"/>
        <v>0.0105556913969319-0.00085354125522151i</v>
      </c>
      <c r="L1647" t="str">
        <f t="shared" si="485"/>
        <v>0.0000444444444444444-0.131395102490902i</v>
      </c>
      <c r="M1647" t="e">
        <f t="shared" si="486"/>
        <v>#DIV/0!</v>
      </c>
      <c r="N1647">
        <f t="shared" si="487"/>
        <v>90.94695774763936</v>
      </c>
      <c r="O1647">
        <f t="shared" si="488"/>
        <v>35.980562041849929</v>
      </c>
      <c r="P1647" s="3">
        <f t="shared" si="489"/>
        <v>35.980562041849929</v>
      </c>
      <c r="Q1647" s="3">
        <f t="shared" si="490"/>
        <v>-89.05304225236064</v>
      </c>
      <c r="R1647">
        <f t="shared" si="491"/>
        <v>90.94695774763936</v>
      </c>
      <c r="S1647">
        <f t="shared" si="492"/>
        <v>0.4369660820469301</v>
      </c>
      <c r="T1647">
        <f t="shared" si="475"/>
        <v>35.980562041849929</v>
      </c>
    </row>
    <row r="1648" spans="1:20" x14ac:dyDescent="0.25">
      <c r="A1648">
        <f t="shared" si="476"/>
        <v>2755.971914145623</v>
      </c>
      <c r="B1648">
        <f t="shared" si="493"/>
        <v>438.62655315870848</v>
      </c>
      <c r="C1648" t="str">
        <f t="shared" si="477"/>
        <v>1.04039552979266-62.7083449572185i</v>
      </c>
      <c r="D1648" t="str">
        <f t="shared" si="478"/>
        <v>3.47812373587295-36.2869368708866i</v>
      </c>
      <c r="E1648" t="str">
        <f t="shared" si="479"/>
        <v>162.463935449372+0.32839226329346i</v>
      </c>
      <c r="F1648" t="str">
        <f t="shared" si="480"/>
        <v>2.42492480704827-340.511420700608i</v>
      </c>
      <c r="G1648" t="str">
        <f t="shared" si="481"/>
        <v>0.999999951389563-0.00022047774241413i</v>
      </c>
      <c r="H1648" t="str">
        <f t="shared" si="482"/>
        <v>1133.31686724682+63.581631618429i</v>
      </c>
      <c r="I1648" t="str">
        <f t="shared" si="483"/>
        <v>68.8291283969609-1088.22572582624i</v>
      </c>
      <c r="K1648" t="str">
        <f t="shared" si="484"/>
        <v>0.0105551671338562-0.000856741979413661i</v>
      </c>
      <c r="L1648" t="str">
        <f t="shared" si="485"/>
        <v>0.0000444444444444444-0.130897691264099i</v>
      </c>
      <c r="M1648" t="e">
        <f t="shared" si="486"/>
        <v>#DIV/0!</v>
      </c>
      <c r="N1648">
        <f t="shared" si="487"/>
        <v>90.950508330972866</v>
      </c>
      <c r="O1648">
        <f t="shared" si="488"/>
        <v>35.947702057640505</v>
      </c>
      <c r="P1648" s="3">
        <f t="shared" si="489"/>
        <v>35.947702057640505</v>
      </c>
      <c r="Q1648" s="3">
        <f t="shared" si="490"/>
        <v>-89.049491669027134</v>
      </c>
      <c r="R1648">
        <f t="shared" si="491"/>
        <v>90.950508330972866</v>
      </c>
      <c r="S1648">
        <f t="shared" si="492"/>
        <v>0.43862655315870847</v>
      </c>
      <c r="T1648">
        <f t="shared" si="475"/>
        <v>35.947702057640505</v>
      </c>
    </row>
    <row r="1649" spans="1:20" x14ac:dyDescent="0.25">
      <c r="A1649">
        <f t="shared" si="476"/>
        <v>2766.4446074193761</v>
      </c>
      <c r="B1649">
        <f t="shared" si="493"/>
        <v>440.29333406071157</v>
      </c>
      <c r="C1649" t="str">
        <f t="shared" si="477"/>
        <v>1.04035251461168-62.4714982828474i</v>
      </c>
      <c r="D1649" t="str">
        <f t="shared" si="478"/>
        <v>3.47812372624732-36.1495844164555i</v>
      </c>
      <c r="E1649" t="str">
        <f t="shared" si="479"/>
        <v>162.463893457442+0.329647833223326i</v>
      </c>
      <c r="F1649" t="str">
        <f t="shared" si="480"/>
        <v>2.4249248061507-339.222379728638i</v>
      </c>
      <c r="G1649" t="str">
        <f t="shared" si="481"/>
        <v>0.999999951019422-0.000221315557753385i</v>
      </c>
      <c r="H1649" t="str">
        <f t="shared" si="482"/>
        <v>1133.34666923718+63.8234735942571i</v>
      </c>
      <c r="I1649" t="str">
        <f t="shared" si="483"/>
        <v>68.8295547943235-1084.13135390409i</v>
      </c>
      <c r="K1649" t="str">
        <f t="shared" si="484"/>
        <v>0.0105546389317027-0.00085995438168044i</v>
      </c>
      <c r="L1649" t="str">
        <f t="shared" si="485"/>
        <v>0.0000444444444444444-0.130402163044529i</v>
      </c>
      <c r="M1649" t="e">
        <f t="shared" si="486"/>
        <v>#DIV/0!</v>
      </c>
      <c r="N1649">
        <f t="shared" si="487"/>
        <v>90.954071864757466</v>
      </c>
      <c r="O1649">
        <f t="shared" si="488"/>
        <v>35.914842701995696</v>
      </c>
      <c r="P1649" s="3">
        <f t="shared" si="489"/>
        <v>35.914842701995696</v>
      </c>
      <c r="Q1649" s="3">
        <f t="shared" si="490"/>
        <v>-89.045928135242534</v>
      </c>
      <c r="R1649">
        <f t="shared" si="491"/>
        <v>90.954071864757466</v>
      </c>
      <c r="S1649">
        <f t="shared" si="492"/>
        <v>0.44029333406071158</v>
      </c>
      <c r="T1649">
        <f t="shared" si="475"/>
        <v>35.914842701995696</v>
      </c>
    </row>
    <row r="1650" spans="1:20" x14ac:dyDescent="0.25">
      <c r="A1650">
        <f t="shared" si="476"/>
        <v>2776.9570969275701</v>
      </c>
      <c r="B1650">
        <f t="shared" si="493"/>
        <v>441.9664487301423</v>
      </c>
      <c r="C1650" t="str">
        <f t="shared" si="477"/>
        <v>1.04030917635872-62.2355502282449i</v>
      </c>
      <c r="D1650" t="str">
        <f t="shared" si="478"/>
        <v>3.47812371654842-36.0127519859326i</v>
      </c>
      <c r="E1650" t="str">
        <f t="shared" si="479"/>
        <v>162.463851155794+0.330908261361399i</v>
      </c>
      <c r="F1650" t="str">
        <f t="shared" si="480"/>
        <v>2.4249248052463-337.938218584486i</v>
      </c>
      <c r="G1650" t="str">
        <f t="shared" si="481"/>
        <v>0.999999950646462-0.000222156556789993i</v>
      </c>
      <c r="H1650" t="str">
        <f t="shared" si="482"/>
        <v>1133.37669917614+64.0662372031037i</v>
      </c>
      <c r="I1650" t="str">
        <f t="shared" si="483"/>
        <v>68.8299844275584-1080.05257852749i</v>
      </c>
      <c r="K1650" t="str">
        <f t="shared" si="484"/>
        <v>0.0105541067612779-0.000863178500934355i</v>
      </c>
      <c r="L1650" t="str">
        <f t="shared" si="485"/>
        <v>0.0000444444444444444-0.129908510703855i</v>
      </c>
      <c r="M1650" t="e">
        <f t="shared" si="486"/>
        <v>#DIV/0!</v>
      </c>
      <c r="N1650">
        <f t="shared" si="487"/>
        <v>90.957648392116525</v>
      </c>
      <c r="O1650">
        <f t="shared" si="488"/>
        <v>35.881983979552921</v>
      </c>
      <c r="P1650" s="3">
        <f t="shared" si="489"/>
        <v>35.881983979552921</v>
      </c>
      <c r="Q1650" s="3">
        <f t="shared" si="490"/>
        <v>-89.042351607883475</v>
      </c>
      <c r="R1650">
        <f t="shared" si="491"/>
        <v>90.957648392116525</v>
      </c>
      <c r="S1650">
        <f t="shared" si="492"/>
        <v>0.44196644873014229</v>
      </c>
      <c r="T1650">
        <f t="shared" si="475"/>
        <v>35.881983979552921</v>
      </c>
    </row>
    <row r="1651" spans="1:20" x14ac:dyDescent="0.25">
      <c r="A1651">
        <f t="shared" si="476"/>
        <v>2787.5095338958949</v>
      </c>
      <c r="B1651">
        <f t="shared" si="493"/>
        <v>443.64592123531685</v>
      </c>
      <c r="C1651" t="str">
        <f t="shared" si="477"/>
        <v>1.0402655126414-62.0004973986129i</v>
      </c>
      <c r="D1651" t="str">
        <f t="shared" si="478"/>
        <v>3.47812370677566-35.8764376109373i</v>
      </c>
      <c r="E1651" t="str">
        <f t="shared" si="479"/>
        <v>162.46380854222+0.332173567149349i</v>
      </c>
      <c r="F1651" t="str">
        <f t="shared" si="480"/>
        <v>2.42492480433502-336.658918795063i</v>
      </c>
      <c r="G1651" t="str">
        <f t="shared" si="481"/>
        <v>0.999999950270662-0.000223000751621992i</v>
      </c>
      <c r="H1651" t="str">
        <f t="shared" si="482"/>
        <v>1133.40695881505+64.3099259769486i</v>
      </c>
      <c r="I1651" t="str">
        <f t="shared" si="483"/>
        <v>68.8304173211365-1075.98934103281i</v>
      </c>
      <c r="K1651" t="str">
        <f t="shared" si="484"/>
        <v>0.0105535705931783-0.00086641437617484i</v>
      </c>
      <c r="L1651" t="str">
        <f t="shared" si="485"/>
        <v>0.0000444444444444444-0.12941672714072i</v>
      </c>
      <c r="M1651" t="e">
        <f t="shared" si="486"/>
        <v>#DIV/0!</v>
      </c>
      <c r="N1651">
        <f t="shared" si="487"/>
        <v>90.961237956269798</v>
      </c>
      <c r="O1651">
        <f t="shared" si="488"/>
        <v>35.849125894982691</v>
      </c>
      <c r="P1651" s="3">
        <f t="shared" si="489"/>
        <v>35.849125894982691</v>
      </c>
      <c r="Q1651" s="3">
        <f t="shared" si="490"/>
        <v>-89.038762043730202</v>
      </c>
      <c r="R1651">
        <f t="shared" si="491"/>
        <v>90.961237956269798</v>
      </c>
      <c r="S1651">
        <f t="shared" si="492"/>
        <v>0.44364592123531688</v>
      </c>
      <c r="T1651">
        <f t="shared" si="475"/>
        <v>35.849125894982691</v>
      </c>
    </row>
    <row r="1652" spans="1:20" x14ac:dyDescent="0.25">
      <c r="A1652">
        <f t="shared" si="476"/>
        <v>2798.1020701246994</v>
      </c>
      <c r="B1652">
        <f t="shared" si="493"/>
        <v>445.33177573601108</v>
      </c>
      <c r="C1652" t="str">
        <f t="shared" si="477"/>
        <v>1.04022152104995-61.7663364120244i</v>
      </c>
      <c r="D1652" t="str">
        <f t="shared" si="478"/>
        <v>3.47812369692848-35.7406393305414i</v>
      </c>
      <c r="E1652" t="str">
        <f t="shared" si="479"/>
        <v>162.4637656145+0.333443770113068i</v>
      </c>
      <c r="F1652" t="str">
        <f t="shared" si="480"/>
        <v>2.42492480341679-335.384461957209i</v>
      </c>
      <c r="G1652" t="str">
        <f t="shared" si="481"/>
        <v>0.999999949892001-0.000223848154393392i</v>
      </c>
      <c r="H1652" t="str">
        <f t="shared" si="482"/>
        <v>1133.43744991889+64.5545434615275i</v>
      </c>
      <c r="I1652" t="str">
        <f t="shared" si="483"/>
        <v>68.8308534997122-1071.94158298008i</v>
      </c>
      <c r="K1652" t="str">
        <f t="shared" si="484"/>
        <v>0.0105530303977885-0.000869662046487865i</v>
      </c>
      <c r="L1652" t="str">
        <f t="shared" si="485"/>
        <v>0.0000444444444444444-0.128926805280654i</v>
      </c>
      <c r="M1652" t="e">
        <f t="shared" si="486"/>
        <v>#DIV/0!</v>
      </c>
      <c r="N1652">
        <f t="shared" si="487"/>
        <v>90.964840600532781</v>
      </c>
      <c r="O1652">
        <f t="shared" si="488"/>
        <v>35.81626845298878</v>
      </c>
      <c r="P1652" s="3">
        <f t="shared" si="489"/>
        <v>35.81626845298878</v>
      </c>
      <c r="Q1652" s="3">
        <f t="shared" si="490"/>
        <v>-89.035159399467219</v>
      </c>
      <c r="R1652">
        <f t="shared" si="491"/>
        <v>90.964840600532781</v>
      </c>
      <c r="S1652">
        <f t="shared" si="492"/>
        <v>0.44533177573601107</v>
      </c>
      <c r="T1652">
        <f t="shared" si="475"/>
        <v>35.81626845298878</v>
      </c>
    </row>
    <row r="1653" spans="1:20" x14ac:dyDescent="0.25">
      <c r="A1653">
        <f t="shared" si="476"/>
        <v>2808.7348579911736</v>
      </c>
      <c r="B1653">
        <f t="shared" si="493"/>
        <v>447.02403648380795</v>
      </c>
      <c r="C1653" t="str">
        <f t="shared" si="477"/>
        <v>1.04017719915746-61.5330638993769i</v>
      </c>
      <c r="D1653" t="str">
        <f t="shared" si="478"/>
        <v>3.47812368700633-35.6053551912413i</v>
      </c>
      <c r="E1653" t="str">
        <f t="shared" si="479"/>
        <v>162.4637223704+0.33471888986407i</v>
      </c>
      <c r="F1653" t="str">
        <f t="shared" si="480"/>
        <v>2.42492480249158-334.114829737439i</v>
      </c>
      <c r="G1653" t="str">
        <f t="shared" si="481"/>
        <v>0.999999949510457-0.000224698777294355i</v>
      </c>
      <c r="H1653" t="str">
        <f t="shared" si="482"/>
        <v>1133.46817426628+64.8000932163864i</v>
      </c>
      <c r="I1653" t="str">
        <f t="shared" si="483"/>
        <v>68.8312929881257-1067.90924615212i</v>
      </c>
      <c r="K1653" t="str">
        <f t="shared" si="484"/>
        <v>0.0105524861452802-0.000872921551045624i</v>
      </c>
      <c r="L1653" t="str">
        <f t="shared" si="485"/>
        <v>0.0000444444444444444-0.128438738075965i</v>
      </c>
      <c r="M1653" t="e">
        <f t="shared" si="486"/>
        <v>#DIV/0!</v>
      </c>
      <c r="N1653">
        <f t="shared" si="487"/>
        <v>90.968456368316652</v>
      </c>
      <c r="O1653">
        <f t="shared" si="488"/>
        <v>35.783411658308722</v>
      </c>
      <c r="P1653" s="3">
        <f t="shared" si="489"/>
        <v>35.783411658308722</v>
      </c>
      <c r="Q1653" s="3">
        <f t="shared" si="490"/>
        <v>-89.031543631683348</v>
      </c>
      <c r="R1653">
        <f t="shared" si="491"/>
        <v>90.968456368316652</v>
      </c>
      <c r="S1653">
        <f t="shared" si="492"/>
        <v>0.44702403648380795</v>
      </c>
      <c r="T1653">
        <f t="shared" si="475"/>
        <v>35.783411658308722</v>
      </c>
    </row>
    <row r="1654" spans="1:20" x14ac:dyDescent="0.25">
      <c r="A1654">
        <f t="shared" si="476"/>
        <v>2819.40805045154</v>
      </c>
      <c r="B1654">
        <f t="shared" si="493"/>
        <v>448.72272782244642</v>
      </c>
      <c r="C1654" t="str">
        <f t="shared" si="477"/>
        <v>1.04013254451938-61.300676504338i</v>
      </c>
      <c r="D1654" t="str">
        <f t="shared" si="478"/>
        <v>3.47812367700862-35.470583246929i</v>
      </c>
      <c r="E1654" t="str">
        <f t="shared" si="479"/>
        <v>162.463678807667+0.335998946099491i</v>
      </c>
      <c r="F1654" t="str">
        <f t="shared" si="480"/>
        <v>2.42492480155931-332.850003871665i</v>
      </c>
      <c r="G1654" t="str">
        <f t="shared" si="481"/>
        <v>0.999999949126007-0.000225552632561359i</v>
      </c>
      <c r="H1654" t="str">
        <f t="shared" si="482"/>
        <v>1133.49913364967+65.0465788149417i</v>
      </c>
      <c r="I1654" t="str">
        <f t="shared" si="483"/>
        <v>68.8317358114051-1063.89227255375i</v>
      </c>
      <c r="K1654" t="str">
        <f t="shared" si="484"/>
        <v>0.0105519378056103-0.000876192929106161i</v>
      </c>
      <c r="L1654" t="str">
        <f t="shared" si="485"/>
        <v>0.0000444444444444444-0.127952518505643i</v>
      </c>
      <c r="M1654" t="e">
        <f t="shared" si="486"/>
        <v>#DIV/0!</v>
      </c>
      <c r="N1654">
        <f t="shared" si="487"/>
        <v>90.972085303127656</v>
      </c>
      <c r="O1654">
        <f t="shared" si="488"/>
        <v>35.750555515713266</v>
      </c>
      <c r="P1654" s="3">
        <f t="shared" si="489"/>
        <v>35.750555515713266</v>
      </c>
      <c r="Q1654" s="3">
        <f t="shared" si="490"/>
        <v>-89.027914696872344</v>
      </c>
      <c r="R1654">
        <f t="shared" si="491"/>
        <v>90.972085303127656</v>
      </c>
      <c r="S1654">
        <f t="shared" si="492"/>
        <v>0.44872272782244643</v>
      </c>
      <c r="T1654">
        <f t="shared" si="475"/>
        <v>35.750555515713266</v>
      </c>
    </row>
    <row r="1655" spans="1:20" x14ac:dyDescent="0.25">
      <c r="A1655">
        <f t="shared" si="476"/>
        <v>2830.1218010432558</v>
      </c>
      <c r="B1655">
        <f t="shared" si="493"/>
        <v>450.4278741881717</v>
      </c>
      <c r="C1655" t="str">
        <f t="shared" si="477"/>
        <v>1.04008755467387-61.069170883304i</v>
      </c>
      <c r="D1655" t="str">
        <f t="shared" si="478"/>
        <v>3.47812366693478-35.3363215588649i</v>
      </c>
      <c r="E1655" t="str">
        <f t="shared" si="479"/>
        <v>162.463634924036+0.337283958602573i</v>
      </c>
      <c r="F1655" t="str">
        <f t="shared" si="480"/>
        <v>2.42492480061995-331.589966164942i</v>
      </c>
      <c r="G1655" t="str">
        <f t="shared" si="481"/>
        <v>0.99999994873863-0.000226409732477386i</v>
      </c>
      <c r="H1655" t="str">
        <f t="shared" si="482"/>
        <v>1133.53032987537+65.2940038445294i</v>
      </c>
      <c r="I1655" t="str">
        <f t="shared" si="483"/>
        <v>68.8321819947626-1059.89060441087i</v>
      </c>
      <c r="K1655" t="str">
        <f t="shared" si="484"/>
        <v>0.01055138534852-0.000879476220013003i</v>
      </c>
      <c r="L1655" t="str">
        <f t="shared" si="485"/>
        <v>0.0000444444444444444-0.127468139575257i</v>
      </c>
      <c r="M1655" t="e">
        <f t="shared" si="486"/>
        <v>#DIV/0!</v>
      </c>
      <c r="N1655">
        <f t="shared" si="487"/>
        <v>90.975727448567</v>
      </c>
      <c r="O1655">
        <f t="shared" si="488"/>
        <v>35.717700030007521</v>
      </c>
      <c r="P1655" s="3">
        <f t="shared" si="489"/>
        <v>35.717700030007521</v>
      </c>
      <c r="Q1655" s="3">
        <f t="shared" si="490"/>
        <v>-89.024272551433</v>
      </c>
      <c r="R1655">
        <f t="shared" si="491"/>
        <v>90.975727448567</v>
      </c>
      <c r="S1655">
        <f t="shared" si="492"/>
        <v>0.45042787418817171</v>
      </c>
      <c r="T1655">
        <f t="shared" si="475"/>
        <v>35.717700030007521</v>
      </c>
    </row>
    <row r="1656" spans="1:20" x14ac:dyDescent="0.25">
      <c r="A1656">
        <f t="shared" si="476"/>
        <v>2840.8762638872199</v>
      </c>
      <c r="B1656">
        <f t="shared" si="493"/>
        <v>452.13950011008677</v>
      </c>
      <c r="C1656" t="str">
        <f t="shared" si="477"/>
        <v>1.04004222714118-60.8385437053489i</v>
      </c>
      <c r="D1656" t="str">
        <f t="shared" si="478"/>
        <v>3.47812365678424-35.2025681956498i</v>
      </c>
      <c r="E1656" t="str">
        <f t="shared" si="479"/>
        <v>162.463590717229+0.338573947243029i</v>
      </c>
      <c r="F1656" t="str">
        <f t="shared" si="480"/>
        <v>2.42492479967344-330.334698491205i</v>
      </c>
      <c r="G1656" t="str">
        <f t="shared" si="481"/>
        <v>0.999999948348304-0.000227270089372092i</v>
      </c>
      <c r="H1656" t="str">
        <f t="shared" si="482"/>
        <v>1133.56176476374+65.5423719064693i</v>
      </c>
      <c r="I1656" t="str">
        <f t="shared" si="483"/>
        <v>68.832631563603-1055.90418416974i</v>
      </c>
      <c r="K1656" t="str">
        <f t="shared" si="484"/>
        <v>0.0105508287435329-0.000882771463194804i</v>
      </c>
      <c r="L1656" t="str">
        <f t="shared" si="485"/>
        <v>0.0000444444444444444-0.126985594316853i</v>
      </c>
      <c r="M1656" t="e">
        <f t="shared" si="486"/>
        <v>#DIV/0!</v>
      </c>
      <c r="N1656">
        <f t="shared" si="487"/>
        <v>90.979382848329962</v>
      </c>
      <c r="O1656">
        <f t="shared" si="488"/>
        <v>35.684845206030808</v>
      </c>
      <c r="P1656" s="3">
        <f t="shared" si="489"/>
        <v>35.684845206030808</v>
      </c>
      <c r="Q1656" s="3">
        <f t="shared" si="490"/>
        <v>-89.020617151670038</v>
      </c>
      <c r="R1656">
        <f t="shared" si="491"/>
        <v>90.979382848329962</v>
      </c>
      <c r="S1656">
        <f t="shared" si="492"/>
        <v>0.45213950011008675</v>
      </c>
      <c r="T1656">
        <f t="shared" si="475"/>
        <v>35.684845206030808</v>
      </c>
    </row>
    <row r="1657" spans="1:20" x14ac:dyDescent="0.25">
      <c r="A1657">
        <f t="shared" si="476"/>
        <v>2851.6715936899918</v>
      </c>
      <c r="B1657">
        <f t="shared" si="493"/>
        <v>453.85763021050514</v>
      </c>
      <c r="C1657" t="str">
        <f t="shared" si="477"/>
        <v>1.03999655942409-60.6087916521743i</v>
      </c>
      <c r="D1657" t="str">
        <f t="shared" si="478"/>
        <v>3.47812364655641-35.0693212331963i</v>
      </c>
      <c r="E1657" t="str">
        <f t="shared" si="479"/>
        <v>162.463546184948+0.339868931977971i</v>
      </c>
      <c r="F1657" t="str">
        <f t="shared" si="480"/>
        <v>2.42492479871972-329.084182793008i</v>
      </c>
      <c r="G1657" t="str">
        <f t="shared" si="481"/>
        <v>0.999999947955005-0.00022813371562198i</v>
      </c>
      <c r="H1657" t="str">
        <f t="shared" si="482"/>
        <v>1133.59344014922+65.7916866161157i</v>
      </c>
      <c r="I1657" t="str">
        <f t="shared" si="483"/>
        <v>68.8330845435185-1051.93295449608i</v>
      </c>
      <c r="K1657" t="str">
        <f t="shared" si="484"/>
        <v>0.0105502679599539-0.000886078698164952i</v>
      </c>
      <c r="L1657" t="str">
        <f t="shared" si="485"/>
        <v>0.0000444444444444444-0.126504875788856i</v>
      </c>
      <c r="M1657" t="e">
        <f t="shared" si="486"/>
        <v>#DIV/0!</v>
      </c>
      <c r="N1657">
        <f t="shared" si="487"/>
        <v>90.983051546206198</v>
      </c>
      <c r="O1657">
        <f t="shared" si="488"/>
        <v>35.651991048656583</v>
      </c>
      <c r="P1657" s="3">
        <f t="shared" si="489"/>
        <v>35.651991048656583</v>
      </c>
      <c r="Q1657" s="3">
        <f t="shared" si="490"/>
        <v>-89.016948453793802</v>
      </c>
      <c r="R1657">
        <f t="shared" si="491"/>
        <v>90.983051546206198</v>
      </c>
      <c r="S1657">
        <f t="shared" si="492"/>
        <v>0.45385763021050513</v>
      </c>
      <c r="T1657">
        <f t="shared" si="475"/>
        <v>35.651991048656583</v>
      </c>
    </row>
    <row r="1658" spans="1:20" x14ac:dyDescent="0.25">
      <c r="A1658">
        <f t="shared" si="476"/>
        <v>2862.5079457460138</v>
      </c>
      <c r="B1658">
        <f t="shared" si="493"/>
        <v>455.58228920530507</v>
      </c>
      <c r="C1658" t="str">
        <f t="shared" si="477"/>
        <v>1.03995054900708-60.379911418066i</v>
      </c>
      <c r="D1658" t="str">
        <f t="shared" si="478"/>
        <v>3.47812363625069-34.9365787547024i</v>
      </c>
      <c r="E1658" t="str">
        <f t="shared" si="479"/>
        <v>162.463501324886+0.341168932851508i</v>
      </c>
      <c r="F1658" t="str">
        <f t="shared" si="480"/>
        <v>2.42492479775874-327.838401081262i</v>
      </c>
      <c r="G1658" t="str">
        <f t="shared" si="481"/>
        <v>0.999999947558712-0.000229000623650593i</v>
      </c>
      <c r="H1658" t="str">
        <f t="shared" si="482"/>
        <v>1133.62535788051+66.0419516029212i</v>
      </c>
      <c r="I1658" t="str">
        <f t="shared" si="483"/>
        <v>68.8335409602965-1047.97685827424i</v>
      </c>
      <c r="K1658" t="str">
        <f t="shared" si="484"/>
        <v>0.0105497029668674-0.000889397964521196i</v>
      </c>
      <c r="L1658" t="str">
        <f t="shared" si="485"/>
        <v>0.0000444444444444444-0.126025977075967i</v>
      </c>
      <c r="M1658" t="e">
        <f t="shared" si="486"/>
        <v>#DIV/0!</v>
      </c>
      <c r="N1658">
        <f t="shared" si="487"/>
        <v>90.986733586078429</v>
      </c>
      <c r="O1658">
        <f t="shared" si="488"/>
        <v>35.619137562793298</v>
      </c>
      <c r="P1658" s="3">
        <f t="shared" si="489"/>
        <v>35.619137562793298</v>
      </c>
      <c r="Q1658" s="3">
        <f t="shared" si="490"/>
        <v>-89.013266413921571</v>
      </c>
      <c r="R1658">
        <f t="shared" si="491"/>
        <v>90.986733586078429</v>
      </c>
      <c r="S1658">
        <f t="shared" si="492"/>
        <v>0.45558228920530508</v>
      </c>
      <c r="T1658">
        <f t="shared" si="475"/>
        <v>35.619137562793298</v>
      </c>
    </row>
    <row r="1659" spans="1:20" x14ac:dyDescent="0.25">
      <c r="A1659">
        <f t="shared" si="476"/>
        <v>2873.3854759398487</v>
      </c>
      <c r="B1659">
        <f t="shared" si="493"/>
        <v>457.31350190428526</v>
      </c>
      <c r="C1659" t="str">
        <f t="shared" si="477"/>
        <v>1.03990419335692-60.1518997098405i</v>
      </c>
      <c r="D1659" t="str">
        <f t="shared" si="478"/>
        <v>3.47812362586652-34.8043388506226i</v>
      </c>
      <c r="E1659" t="str">
        <f t="shared" si="479"/>
        <v>162.463456134716+0.342473969995984i</v>
      </c>
      <c r="F1659" t="str">
        <f t="shared" si="480"/>
        <v>2.42492479679044-326.597335434978i</v>
      </c>
      <c r="G1659" t="str">
        <f t="shared" si="481"/>
        <v>0.999999947159401-0.000229870825928675i</v>
      </c>
      <c r="H1659" t="str">
        <f t="shared" si="482"/>
        <v>1133.65751982064+66.2931705104891i</v>
      </c>
      <c r="I1659" t="str">
        <f t="shared" si="483"/>
        <v>68.8340008399165-1044.03583860644i</v>
      </c>
      <c r="K1659" t="str">
        <f t="shared" si="484"/>
        <v>0.0105491337331359-0.000892729301945211i</v>
      </c>
      <c r="L1659" t="str">
        <f t="shared" si="485"/>
        <v>0.0000444444444444444-0.125548891289069i</v>
      </c>
      <c r="M1659" t="e">
        <f t="shared" si="486"/>
        <v>#DIV/0!</v>
      </c>
      <c r="N1659">
        <f t="shared" si="487"/>
        <v>90.990429011922842</v>
      </c>
      <c r="O1659">
        <f t="shared" si="488"/>
        <v>35.586284753383765</v>
      </c>
      <c r="P1659" s="3">
        <f t="shared" si="489"/>
        <v>35.586284753383765</v>
      </c>
      <c r="Q1659" s="3">
        <f t="shared" si="490"/>
        <v>-89.009570988077158</v>
      </c>
      <c r="R1659">
        <f t="shared" si="491"/>
        <v>90.990429011922842</v>
      </c>
      <c r="S1659">
        <f t="shared" si="492"/>
        <v>0.45731350190428527</v>
      </c>
      <c r="T1659">
        <f t="shared" si="475"/>
        <v>35.586284753383765</v>
      </c>
    </row>
    <row r="1660" spans="1:20" x14ac:dyDescent="0.25">
      <c r="A1660">
        <f t="shared" si="476"/>
        <v>2884.3043407484206</v>
      </c>
      <c r="B1660">
        <f t="shared" si="493"/>
        <v>459.05129321152157</v>
      </c>
      <c r="C1660" t="str">
        <f t="shared" si="477"/>
        <v>1.03985748992194-59.9247532468045i</v>
      </c>
      <c r="D1660" t="str">
        <f t="shared" si="478"/>
        <v>3.47812361540327-34.6725996186419i</v>
      </c>
      <c r="E1660" t="str">
        <f t="shared" si="479"/>
        <v>162.463410612099+0.343784063632031i</v>
      </c>
      <c r="F1660" t="str">
        <f t="shared" si="480"/>
        <v>2.42492479581477-325.360968001011i</v>
      </c>
      <c r="G1660" t="str">
        <f t="shared" si="481"/>
        <v>0.999999946757049-0.000230744334974364i</v>
      </c>
      <c r="H1660" t="str">
        <f t="shared" si="482"/>
        <v>1133.68992784712+66.5453469966335i</v>
      </c>
      <c r="I1660" t="str">
        <f t="shared" si="483"/>
        <v>68.8344642085536-1040.10983881192i</v>
      </c>
      <c r="K1660" t="str">
        <f t="shared" si="484"/>
        <v>0.0105485602273987-0.000896072750202236i</v>
      </c>
      <c r="L1660" t="str">
        <f t="shared" si="485"/>
        <v>0.0000444444444444444-0.125073611565121i</v>
      </c>
      <c r="M1660" t="e">
        <f t="shared" si="486"/>
        <v>#DIV/0!</v>
      </c>
      <c r="N1660">
        <f t="shared" si="487"/>
        <v>90.994137867807879</v>
      </c>
      <c r="O1660">
        <f t="shared" si="488"/>
        <v>35.553432625406401</v>
      </c>
      <c r="P1660" s="3">
        <f t="shared" si="489"/>
        <v>35.553432625406401</v>
      </c>
      <c r="Q1660" s="3">
        <f t="shared" si="490"/>
        <v>-89.005862132192121</v>
      </c>
      <c r="R1660">
        <f t="shared" si="491"/>
        <v>90.994137867807879</v>
      </c>
      <c r="S1660">
        <f t="shared" si="492"/>
        <v>0.45905129321152155</v>
      </c>
      <c r="T1660">
        <f t="shared" si="475"/>
        <v>35.553432625406401</v>
      </c>
    </row>
    <row r="1661" spans="1:20" x14ac:dyDescent="0.25">
      <c r="A1661">
        <f t="shared" si="476"/>
        <v>2895.2646972432644</v>
      </c>
      <c r="B1661">
        <f t="shared" si="493"/>
        <v>460.79568812572535</v>
      </c>
      <c r="C1661" t="str">
        <f t="shared" si="477"/>
        <v>1.03981043613251-59.6984687607024i</v>
      </c>
      <c r="D1661" t="str">
        <f t="shared" si="478"/>
        <v>3.47812360486034-34.5413591636471i</v>
      </c>
      <c r="E1661" t="str">
        <f t="shared" si="479"/>
        <v>162.46336475468+0.34509923406938i</v>
      </c>
      <c r="F1661" t="str">
        <f t="shared" si="480"/>
        <v>2.42492479483167-324.129280993801i</v>
      </c>
      <c r="G1661" t="str">
        <f t="shared" si="481"/>
        <v>0.999999946351634-0.000231621163353363i</v>
      </c>
      <c r="H1661" t="str">
        <f t="shared" si="482"/>
        <v>1133.72258385201+66.7984847334346i</v>
      </c>
      <c r="I1661" t="str">
        <f t="shared" si="483"/>
        <v>68.8349310925775-1036.19880242611i</v>
      </c>
      <c r="K1661" t="str">
        <f t="shared" si="484"/>
        <v>0.0105479824180703-0.000899428349140614i</v>
      </c>
      <c r="L1661" t="str">
        <f t="shared" si="485"/>
        <v>0.0000444444444444444-0.124600131067066i</v>
      </c>
      <c r="M1661" t="e">
        <f t="shared" si="486"/>
        <v>#DIV/0!</v>
      </c>
      <c r="N1661">
        <f t="shared" si="487"/>
        <v>90.997860197894653</v>
      </c>
      <c r="O1661">
        <f t="shared" si="488"/>
        <v>35.520581183874718</v>
      </c>
      <c r="P1661" s="3">
        <f t="shared" si="489"/>
        <v>35.520581183874718</v>
      </c>
      <c r="Q1661" s="3">
        <f t="shared" si="490"/>
        <v>-89.002139802105347</v>
      </c>
      <c r="R1661">
        <f t="shared" si="491"/>
        <v>90.997860197894653</v>
      </c>
      <c r="S1661">
        <f t="shared" si="492"/>
        <v>0.46079568812572536</v>
      </c>
      <c r="T1661">
        <f t="shared" si="475"/>
        <v>35.520581183874718</v>
      </c>
    </row>
    <row r="1662" spans="1:20" x14ac:dyDescent="0.25">
      <c r="A1662">
        <f t="shared" si="476"/>
        <v>2906.2667030927892</v>
      </c>
      <c r="B1662">
        <f t="shared" si="493"/>
        <v>462.54671174060314</v>
      </c>
      <c r="C1662" t="str">
        <f t="shared" si="477"/>
        <v>1.03976302940041-59.47304299567i</v>
      </c>
      <c r="D1662" t="str">
        <f t="shared" si="478"/>
        <v>3.47812359423715-34.4106155977i</v>
      </c>
      <c r="E1662" t="str">
        <f t="shared" si="479"/>
        <v>162.463318560088+0.346419501706668i</v>
      </c>
      <c r="F1662" t="str">
        <f t="shared" si="480"/>
        <v>2.42492479384108-322.902256695115i</v>
      </c>
      <c r="G1662" t="str">
        <f t="shared" si="481"/>
        <v>0.999999945943131-0.000232501323679129i</v>
      </c>
      <c r="H1662" t="str">
        <f t="shared" si="482"/>
        <v>1133.75548974206+67.0525874073013i</v>
      </c>
      <c r="I1662" t="str">
        <f t="shared" si="483"/>
        <v>68.8354015185574-1032.30267319983i</v>
      </c>
      <c r="K1662" t="str">
        <f t="shared" si="484"/>
        <v>0.0105474002733387-0.000902796138691386i</v>
      </c>
      <c r="L1662" t="str">
        <f t="shared" si="485"/>
        <v>0.0000444444444444444-0.124128442983728i</v>
      </c>
      <c r="M1662" t="e">
        <f t="shared" si="486"/>
        <v>#DIV/0!</v>
      </c>
      <c r="N1662">
        <f t="shared" si="487"/>
        <v>91.001596046435623</v>
      </c>
      <c r="O1662">
        <f t="shared" si="488"/>
        <v>35.48773043383764</v>
      </c>
      <c r="P1662" s="3">
        <f t="shared" si="489"/>
        <v>35.48773043383764</v>
      </c>
      <c r="Q1662" s="3">
        <f t="shared" si="490"/>
        <v>-88.998403953564377</v>
      </c>
      <c r="R1662">
        <f t="shared" si="491"/>
        <v>91.001596046435623</v>
      </c>
      <c r="S1662">
        <f t="shared" si="492"/>
        <v>0.46254671174060313</v>
      </c>
      <c r="T1662">
        <f t="shared" si="475"/>
        <v>35.48773043383764</v>
      </c>
    </row>
    <row r="1663" spans="1:20" x14ac:dyDescent="0.25">
      <c r="A1663">
        <f t="shared" si="476"/>
        <v>2917.310516564542</v>
      </c>
      <c r="B1663">
        <f t="shared" si="493"/>
        <v>464.30438924521746</v>
      </c>
      <c r="C1663" t="str">
        <f t="shared" si="477"/>
        <v>1.03971526711907-59.2484727081905i</v>
      </c>
      <c r="D1663" t="str">
        <f t="shared" si="478"/>
        <v>3.47812358353305-34.2803670400107i</v>
      </c>
      <c r="E1663" t="str">
        <f t="shared" si="479"/>
        <v>162.463272025936+0.34774488703297i</v>
      </c>
      <c r="F1663" t="str">
        <f t="shared" si="480"/>
        <v>2.42492479284295-321.679877453798i</v>
      </c>
      <c r="G1663" t="str">
        <f t="shared" si="481"/>
        <v>0.999999945531519-0.000233384828613045i</v>
      </c>
      <c r="H1663" t="str">
        <f t="shared" si="482"/>
        <v>1133.78864743882+67.3076587190245i</v>
      </c>
      <c r="I1663" t="str">
        <f t="shared" si="483"/>
        <v>68.8358755132595-1028.4213950985i</v>
      </c>
      <c r="K1663" t="str">
        <f t="shared" si="484"/>
        <v>0.0105468137611644-0.000906176158867864i</v>
      </c>
      <c r="L1663" t="str">
        <f t="shared" si="485"/>
        <v>0.0000444444444444444-0.123658540529715i</v>
      </c>
      <c r="M1663" t="e">
        <f t="shared" si="486"/>
        <v>#DIV/0!</v>
      </c>
      <c r="N1663">
        <f t="shared" si="487"/>
        <v>91.005345457774823</v>
      </c>
      <c r="O1663">
        <f t="shared" si="488"/>
        <v>35.454880380380175</v>
      </c>
      <c r="P1663" s="3">
        <f t="shared" si="489"/>
        <v>35.454880380380175</v>
      </c>
      <c r="Q1663" s="3">
        <f t="shared" si="490"/>
        <v>-88.994654542225177</v>
      </c>
      <c r="R1663">
        <f t="shared" si="491"/>
        <v>91.005345457774823</v>
      </c>
      <c r="S1663">
        <f t="shared" si="492"/>
        <v>0.46430438924521744</v>
      </c>
      <c r="T1663">
        <f t="shared" si="475"/>
        <v>35.454880380380175</v>
      </c>
    </row>
    <row r="1664" spans="1:20" x14ac:dyDescent="0.25">
      <c r="A1664">
        <f t="shared" si="476"/>
        <v>2928.3962965274873</v>
      </c>
      <c r="B1664">
        <f t="shared" si="493"/>
        <v>466.06874592434929</v>
      </c>
      <c r="C1664" t="str">
        <f t="shared" si="477"/>
        <v>1.03966714666307-59.0247546670446i</v>
      </c>
      <c r="D1664" t="str">
        <f t="shared" si="478"/>
        <v>3.47812357274744-34.1506116169099i</v>
      </c>
      <c r="E1664" t="str">
        <f t="shared" si="479"/>
        <v>162.463225149825+0.349075410627i</v>
      </c>
      <c r="F1664" t="str">
        <f t="shared" si="480"/>
        <v>2.42492479183722-320.462125685514i</v>
      </c>
      <c r="G1664" t="str">
        <f t="shared" si="481"/>
        <v>0.999999945116772-0.000234271690864612i</v>
      </c>
      <c r="H1664" t="str">
        <f t="shared" si="482"/>
        <v>1133.82205887878+67.5637023838419i</v>
      </c>
      <c r="I1664" t="str">
        <f t="shared" si="483"/>
        <v>68.8363531036534-1024.55491230132i</v>
      </c>
      <c r="K1664" t="str">
        <f t="shared" si="484"/>
        <v>0.0105462228492782-0.000909568449765164i</v>
      </c>
      <c r="L1664" t="str">
        <f t="shared" si="485"/>
        <v>0.0000444444444444444-0.123190416945323i</v>
      </c>
      <c r="M1664" t="e">
        <f t="shared" si="486"/>
        <v>#DIV/0!</v>
      </c>
      <c r="N1664">
        <f t="shared" si="487"/>
        <v>91.009108476346753</v>
      </c>
      <c r="O1664">
        <f t="shared" si="488"/>
        <v>35.422031028623174</v>
      </c>
      <c r="P1664" s="3">
        <f t="shared" si="489"/>
        <v>35.422031028623174</v>
      </c>
      <c r="Q1664" s="3">
        <f t="shared" si="490"/>
        <v>-88.990891523653247</v>
      </c>
      <c r="R1664">
        <f t="shared" si="491"/>
        <v>91.009108476346753</v>
      </c>
      <c r="S1664">
        <f t="shared" si="492"/>
        <v>0.46606874592434927</v>
      </c>
      <c r="T1664">
        <f t="shared" si="475"/>
        <v>35.422031028623174</v>
      </c>
    </row>
    <row r="1665" spans="1:20" x14ac:dyDescent="0.25">
      <c r="A1665">
        <f t="shared" si="476"/>
        <v>2939.5242024542918</v>
      </c>
      <c r="B1665">
        <f t="shared" si="493"/>
        <v>467.83980715886184</v>
      </c>
      <c r="C1665" t="str">
        <f t="shared" si="477"/>
        <v>1.03961866538836-58.8018856532641i</v>
      </c>
      <c r="D1665" t="str">
        <f t="shared" si="478"/>
        <v>3.47812356187972-34.0213474618224i</v>
      </c>
      <c r="E1665" t="str">
        <f t="shared" si="479"/>
        <v>162.463177929336+0.350411093158726i</v>
      </c>
      <c r="F1665" t="str">
        <f t="shared" si="480"/>
        <v>2.42492479082383-319.248983872496i</v>
      </c>
      <c r="G1665" t="str">
        <f t="shared" si="481"/>
        <v>0.999999944698867-0.000235161923191621i</v>
      </c>
      <c r="H1665" t="str">
        <f t="shared" si="482"/>
        <v>1133.85572601345+67.820722131494i</v>
      </c>
      <c r="I1665" t="str">
        <f t="shared" si="483"/>
        <v>68.8368343169111-1020.70316920048i</v>
      </c>
      <c r="K1665" t="str">
        <f t="shared" si="484"/>
        <v>0.0105456275051801-0.000912973051559769i</v>
      </c>
      <c r="L1665" t="str">
        <f t="shared" si="485"/>
        <v>0.0000444444444444444-0.122724065496436i</v>
      </c>
      <c r="M1665" t="e">
        <f t="shared" si="486"/>
        <v>#DIV/0!</v>
      </c>
      <c r="N1665">
        <f t="shared" si="487"/>
        <v>91.012885146676382</v>
      </c>
      <c r="O1665">
        <f t="shared" si="488"/>
        <v>35.389182383723615</v>
      </c>
      <c r="P1665" s="3">
        <f t="shared" si="489"/>
        <v>35.389182383723615</v>
      </c>
      <c r="Q1665" s="3">
        <f t="shared" si="490"/>
        <v>-88.987114853323618</v>
      </c>
      <c r="R1665">
        <f t="shared" si="491"/>
        <v>91.012885146676382</v>
      </c>
      <c r="S1665">
        <f t="shared" si="492"/>
        <v>0.46783980715886186</v>
      </c>
      <c r="T1665">
        <f t="shared" si="475"/>
        <v>35.389182383723615</v>
      </c>
    </row>
    <row r="1666" spans="1:20" x14ac:dyDescent="0.25">
      <c r="A1666">
        <f t="shared" si="476"/>
        <v>2950.6943944236182</v>
      </c>
      <c r="B1666">
        <f t="shared" si="493"/>
        <v>469.61759842606551</v>
      </c>
      <c r="C1666" t="str">
        <f t="shared" si="477"/>
        <v>1.03956982063216-58.5798624600883i</v>
      </c>
      <c r="D1666" t="str">
        <f t="shared" si="478"/>
        <v>3.47812355092925-33.8925727152397i</v>
      </c>
      <c r="E1666" t="str">
        <f t="shared" si="479"/>
        <v>162.463130362037+0.351751955389162i</v>
      </c>
      <c r="F1666" t="str">
        <f t="shared" si="480"/>
        <v>2.42492478980272-318.040434563289i</v>
      </c>
      <c r="G1666" t="str">
        <f t="shared" si="481"/>
        <v>0.99999994427778-0.00023605553840035i</v>
      </c>
      <c r="H1666" t="str">
        <f t="shared" si="482"/>
        <v>1133.88965080951+68.0787217062783i</v>
      </c>
      <c r="I1666" t="str">
        <f t="shared" si="483"/>
        <v>68.8373191804031-1016.86611040034i</v>
      </c>
      <c r="K1666" t="str">
        <f t="shared" si="484"/>
        <v>0.0105450276961379-0.000916390004509035i</v>
      </c>
      <c r="L1666" t="str">
        <f t="shared" si="485"/>
        <v>0.0000444444444444444-0.122259479474434i</v>
      </c>
      <c r="M1666" t="e">
        <f t="shared" si="486"/>
        <v>#DIV/0!</v>
      </c>
      <c r="N1666">
        <f t="shared" si="487"/>
        <v>91.016675513378601</v>
      </c>
      <c r="O1666">
        <f t="shared" si="488"/>
        <v>35.356334450875224</v>
      </c>
      <c r="P1666" s="3">
        <f t="shared" si="489"/>
        <v>35.356334450875224</v>
      </c>
      <c r="Q1666" s="3">
        <f t="shared" si="490"/>
        <v>-88.983324486621399</v>
      </c>
      <c r="R1666">
        <f t="shared" si="491"/>
        <v>91.016675513378601</v>
      </c>
      <c r="S1666">
        <f t="shared" si="492"/>
        <v>0.46961759842606549</v>
      </c>
      <c r="T1666">
        <f t="shared" si="475"/>
        <v>35.356334450875224</v>
      </c>
    </row>
    <row r="1667" spans="1:20" x14ac:dyDescent="0.25">
      <c r="A1667">
        <f t="shared" si="476"/>
        <v>2961.9070331224275</v>
      </c>
      <c r="B1667">
        <f t="shared" si="493"/>
        <v>471.40214530008456</v>
      </c>
      <c r="C1667" t="str">
        <f t="shared" si="477"/>
        <v>1.03952060971234-58.3586818929149i</v>
      </c>
      <c r="D1667" t="str">
        <f t="shared" si="478"/>
        <v>3.47812353989539-33.764285524694i</v>
      </c>
      <c r="E1667" t="str">
        <f t="shared" si="479"/>
        <v>162.46308244548+0.353098018171055i</v>
      </c>
      <c r="F1667" t="str">
        <f t="shared" si="480"/>
        <v>2.42492478877384-316.836460372508i</v>
      </c>
      <c r="G1667" t="str">
        <f t="shared" si="481"/>
        <v>0.999999943853486-0.000236952549345734i</v>
      </c>
      <c r="H1667" t="str">
        <f t="shared" si="482"/>
        <v>1133.92383524889+68.3377048671204i</v>
      </c>
      <c r="I1667" t="str">
        <f t="shared" si="483"/>
        <v>68.8378077217112-1013.04368071664i</v>
      </c>
      <c r="K1667" t="str">
        <f t="shared" si="484"/>
        <v>0.0105444233891852-0.000919819348950765i</v>
      </c>
      <c r="L1667" t="str">
        <f t="shared" si="485"/>
        <v>0.0000444444444444444-0.121796652196089i</v>
      </c>
      <c r="M1667" t="e">
        <f t="shared" si="486"/>
        <v>#DIV/0!</v>
      </c>
      <c r="N1667">
        <f t="shared" si="487"/>
        <v>91.020479621157165</v>
      </c>
      <c r="O1667">
        <f t="shared" si="488"/>
        <v>35.323487235308299</v>
      </c>
      <c r="P1667" s="3">
        <f t="shared" si="489"/>
        <v>35.323487235308299</v>
      </c>
      <c r="Q1667" s="3">
        <f t="shared" si="490"/>
        <v>-88.979520378842835</v>
      </c>
      <c r="R1667">
        <f t="shared" si="491"/>
        <v>91.020479621157165</v>
      </c>
      <c r="S1667">
        <f t="shared" si="492"/>
        <v>0.47140214530008456</v>
      </c>
      <c r="T1667">
        <f t="shared" si="475"/>
        <v>35.323487235308299</v>
      </c>
    </row>
    <row r="1668" spans="1:20" x14ac:dyDescent="0.25">
      <c r="A1668">
        <f t="shared" si="476"/>
        <v>2973.1622798482931</v>
      </c>
      <c r="B1668">
        <f t="shared" si="493"/>
        <v>473.19347345222491</v>
      </c>
      <c r="C1668" t="str">
        <f t="shared" si="477"/>
        <v>1.0394710299278-58.1383407692548i</v>
      </c>
      <c r="D1668" t="str">
        <f t="shared" si="478"/>
        <v>3.47812352877751-33.636484044731i</v>
      </c>
      <c r="E1668" t="str">
        <f t="shared" si="479"/>
        <v>162.463034177201+0.354449302449384i</v>
      </c>
      <c r="F1668" t="str">
        <f t="shared" si="480"/>
        <v>2.42492478773713-315.637043980579i</v>
      </c>
      <c r="G1668" t="str">
        <f t="shared" si="481"/>
        <v>0.999999943425962-0.000237852968931559i</v>
      </c>
      <c r="H1668" t="str">
        <f t="shared" si="482"/>
        <v>1133.95828132896+68.5976753876256i</v>
      </c>
      <c r="I1668" t="str">
        <f t="shared" si="483"/>
        <v>68.8382999686224-1009.23582517574i</v>
      </c>
      <c r="K1668" t="str">
        <f t="shared" si="484"/>
        <v>0.0105438145511201-0.00092326112530268i</v>
      </c>
      <c r="L1668" t="str">
        <f t="shared" si="485"/>
        <v>0.0000444444444444444-0.121335577003475i</v>
      </c>
      <c r="M1668" t="e">
        <f t="shared" si="486"/>
        <v>#DIV/0!</v>
      </c>
      <c r="N1668">
        <f t="shared" si="487"/>
        <v>91.024297514804786</v>
      </c>
      <c r="O1668">
        <f t="shared" si="488"/>
        <v>35.290640742290066</v>
      </c>
      <c r="P1668" s="3">
        <f t="shared" si="489"/>
        <v>35.290640742290066</v>
      </c>
      <c r="Q1668" s="3">
        <f t="shared" si="490"/>
        <v>-88.975702485195214</v>
      </c>
      <c r="R1668">
        <f t="shared" si="491"/>
        <v>91.024297514804786</v>
      </c>
      <c r="S1668">
        <f t="shared" si="492"/>
        <v>0.4731934734522249</v>
      </c>
      <c r="T1668">
        <f t="shared" si="475"/>
        <v>35.290640742290066</v>
      </c>
    </row>
    <row r="1669" spans="1:20" x14ac:dyDescent="0.25">
      <c r="A1669">
        <f t="shared" si="476"/>
        <v>2984.4602965117165</v>
      </c>
      <c r="B1669">
        <f t="shared" si="493"/>
        <v>474.99160865134337</v>
      </c>
      <c r="C1669" t="str">
        <f t="shared" si="477"/>
        <v>1.03942107855832-57.9188359186872i</v>
      </c>
      <c r="D1669" t="str">
        <f t="shared" si="478"/>
        <v>3.47812351757498-33.5091664368833i</v>
      </c>
      <c r="E1669" t="str">
        <f t="shared" si="479"/>
        <v>162.462985554722+0.355805829261828i</v>
      </c>
      <c r="F1669" t="str">
        <f t="shared" si="480"/>
        <v>2.42492478669252-314.442168133494i</v>
      </c>
      <c r="G1669" t="str">
        <f t="shared" si="481"/>
        <v>0.999999942995182-0.000238756810110648i</v>
      </c>
      <c r="H1669" t="str">
        <f t="shared" si="482"/>
        <v>1133.99299106259+68.8586370561379i</v>
      </c>
      <c r="I1669" t="str">
        <f t="shared" si="483"/>
        <v>68.8387959491286-1005.44248901379i</v>
      </c>
      <c r="K1669" t="str">
        <f t="shared" si="484"/>
        <v>0.0105432011485037-0.000926715374061919i</v>
      </c>
      <c r="L1669" t="str">
        <f t="shared" si="485"/>
        <v>0.0000444444444444444-0.120876247263873i</v>
      </c>
      <c r="M1669" t="e">
        <f t="shared" si="486"/>
        <v>#DIV/0!</v>
      </c>
      <c r="N1669">
        <f t="shared" si="487"/>
        <v>91.028129239202514</v>
      </c>
      <c r="O1669">
        <f t="shared" si="488"/>
        <v>35.257794977125066</v>
      </c>
      <c r="P1669" s="3">
        <f t="shared" si="489"/>
        <v>35.257794977125066</v>
      </c>
      <c r="Q1669" s="3">
        <f t="shared" si="490"/>
        <v>-88.971870760797486</v>
      </c>
      <c r="R1669">
        <f t="shared" si="491"/>
        <v>91.028129239202514</v>
      </c>
      <c r="S1669">
        <f t="shared" si="492"/>
        <v>0.47499160865134338</v>
      </c>
      <c r="T1669">
        <f t="shared" si="475"/>
        <v>35.257794977125066</v>
      </c>
    </row>
    <row r="1670" spans="1:20" x14ac:dyDescent="0.25">
      <c r="A1670">
        <f t="shared" si="476"/>
        <v>2995.8012456384613</v>
      </c>
      <c r="B1670">
        <f t="shared" si="493"/>
        <v>476.79657676421851</v>
      </c>
      <c r="C1670" t="str">
        <f t="shared" si="477"/>
        <v>1.03937075286418-57.7001641828126i</v>
      </c>
      <c r="D1670" t="str">
        <f t="shared" si="478"/>
        <v>3.47812350628715-33.3823308696447i</v>
      </c>
      <c r="E1670" t="str">
        <f t="shared" si="479"/>
        <v>162.462936575544+0.357167619739599i</v>
      </c>
      <c r="F1670" t="str">
        <f t="shared" si="480"/>
        <v>2.42492478563996-313.251815642565i</v>
      </c>
      <c r="G1670" t="str">
        <f t="shared" si="481"/>
        <v>0.999999942561123-0.00023966408588504i</v>
      </c>
      <c r="H1670" t="str">
        <f t="shared" si="482"/>
        <v>1134.02796647828+69.1205936758065i</v>
      </c>
      <c r="I1670" t="str">
        <f t="shared" si="483"/>
        <v>68.8392956914348-1001.66361767598i</v>
      </c>
      <c r="K1670" t="str">
        <f t="shared" si="484"/>
        <v>0.0105425831476585-0.000930182135804586i</v>
      </c>
      <c r="L1670" t="str">
        <f t="shared" si="485"/>
        <v>0.0000444444444444444-0.120418656369668i</v>
      </c>
      <c r="M1670" t="e">
        <f t="shared" si="486"/>
        <v>#DIV/0!</v>
      </c>
      <c r="N1670">
        <f t="shared" si="487"/>
        <v>91.031974839318949</v>
      </c>
      <c r="O1670">
        <f t="shared" si="488"/>
        <v>35.22494994515521</v>
      </c>
      <c r="P1670" s="3">
        <f t="shared" si="489"/>
        <v>35.22494994515521</v>
      </c>
      <c r="Q1670" s="3">
        <f t="shared" si="490"/>
        <v>-88.968025160681051</v>
      </c>
      <c r="R1670">
        <f t="shared" si="491"/>
        <v>91.031974839318949</v>
      </c>
      <c r="S1670">
        <f t="shared" si="492"/>
        <v>0.47679657676421849</v>
      </c>
      <c r="T1670">
        <f t="shared" si="475"/>
        <v>35.22494994515521</v>
      </c>
    </row>
    <row r="1671" spans="1:20" x14ac:dyDescent="0.25">
      <c r="A1671">
        <f t="shared" si="476"/>
        <v>3007.1852903718877</v>
      </c>
      <c r="B1671">
        <f t="shared" si="493"/>
        <v>478.60840375592255</v>
      </c>
      <c r="C1671" t="str">
        <f t="shared" si="477"/>
        <v>1.03932005008596-57.4823224152074i</v>
      </c>
      <c r="D1671" t="str">
        <f t="shared" si="478"/>
        <v>3.47812349491336-33.2559755184427i</v>
      </c>
      <c r="E1671" t="str">
        <f t="shared" si="479"/>
        <v>162.462887237157+0.358534695106918i</v>
      </c>
      <c r="F1671" t="str">
        <f t="shared" si="480"/>
        <v>2.42492478457938-312.065969384169i</v>
      </c>
      <c r="G1671" t="str">
        <f t="shared" si="481"/>
        <v>0.999999942123758-0.000240574809306184i</v>
      </c>
      <c r="H1671" t="str">
        <f t="shared" si="482"/>
        <v>1134.06320962032+69.3835490646434i</v>
      </c>
      <c r="I1671" t="str">
        <f t="shared" si="483"/>
        <v>68.8397992239563-997.899156815703i</v>
      </c>
      <c r="K1671" t="str">
        <f t="shared" si="484"/>
        <v>0.0105419605146666-0.000933661451185181i</v>
      </c>
      <c r="L1671" t="str">
        <f t="shared" si="485"/>
        <v>0.0000444444444444444-0.119962797738262i</v>
      </c>
      <c r="M1671" t="e">
        <f t="shared" si="486"/>
        <v>#DIV/0!</v>
      </c>
      <c r="N1671">
        <f t="shared" si="487"/>
        <v>91.035834360209506</v>
      </c>
      <c r="O1671">
        <f t="shared" si="488"/>
        <v>35.192105651760016</v>
      </c>
      <c r="P1671" s="3">
        <f t="shared" si="489"/>
        <v>35.192105651760016</v>
      </c>
      <c r="Q1671" s="3">
        <f t="shared" si="490"/>
        <v>-88.964165639790494</v>
      </c>
      <c r="R1671">
        <f t="shared" si="491"/>
        <v>91.035834360209506</v>
      </c>
      <c r="S1671">
        <f t="shared" si="492"/>
        <v>0.47860840375592256</v>
      </c>
      <c r="T1671">
        <f t="shared" si="475"/>
        <v>35.192105651760016</v>
      </c>
    </row>
    <row r="1672" spans="1:20" x14ac:dyDescent="0.25">
      <c r="A1672">
        <f t="shared" si="476"/>
        <v>3018.6125944753012</v>
      </c>
      <c r="B1672">
        <f t="shared" si="493"/>
        <v>480.42711569019508</v>
      </c>
      <c r="C1672" t="str">
        <f t="shared" si="477"/>
        <v>1.03926896744501-57.2653074813808i</v>
      </c>
      <c r="D1672" t="str">
        <f t="shared" si="478"/>
        <v>3.478123483453-33.1300985656133i</v>
      </c>
      <c r="E1672" t="str">
        <f t="shared" si="479"/>
        <v>162.462837537036+0.359907076682874i</v>
      </c>
      <c r="F1672" t="str">
        <f t="shared" si="480"/>
        <v>2.42492478351073-310.884612299511i</v>
      </c>
      <c r="G1672" t="str">
        <f t="shared" si="481"/>
        <v>0.999999941683063-0.000241488993475125i</v>
      </c>
      <c r="H1672" t="str">
        <f t="shared" si="482"/>
        <v>1134.09872254888+69.6475070555823i</v>
      </c>
      <c r="I1672" t="str">
        <f t="shared" si="483"/>
        <v>68.84030657532-994.149052293847i</v>
      </c>
      <c r="K1672" t="str">
        <f t="shared" si="484"/>
        <v>0.0105413332153684-0.000937153360936082i</v>
      </c>
      <c r="L1672" t="str">
        <f t="shared" si="485"/>
        <v>0.0000444444444444444-0.119508664811977i</v>
      </c>
      <c r="M1672" t="e">
        <f t="shared" si="486"/>
        <v>#DIV/0!</v>
      </c>
      <c r="N1672">
        <f t="shared" si="487"/>
        <v>91.039707847016658</v>
      </c>
      <c r="O1672">
        <f t="shared" si="488"/>
        <v>35.159262102357204</v>
      </c>
      <c r="P1672" s="3">
        <f t="shared" si="489"/>
        <v>35.159262102357204</v>
      </c>
      <c r="Q1672" s="3">
        <f t="shared" si="490"/>
        <v>-88.960292152983342</v>
      </c>
      <c r="R1672">
        <f t="shared" si="491"/>
        <v>91.039707847016658</v>
      </c>
      <c r="S1672">
        <f t="shared" si="492"/>
        <v>0.48042711569019508</v>
      </c>
      <c r="T1672">
        <f t="shared" si="475"/>
        <v>35.159262102357204</v>
      </c>
    </row>
    <row r="1673" spans="1:20" x14ac:dyDescent="0.25">
      <c r="A1673">
        <f t="shared" si="476"/>
        <v>3030.0833223343075</v>
      </c>
      <c r="B1673">
        <f t="shared" si="493"/>
        <v>482.25273872981785</v>
      </c>
      <c r="C1673" t="str">
        <f t="shared" si="477"/>
        <v>1.03921750214247-57.0491162587252i</v>
      </c>
      <c r="D1673" t="str">
        <f t="shared" si="478"/>
        <v>3.47812347190534-33.0046982003742i</v>
      </c>
      <c r="E1673" t="str">
        <f t="shared" si="479"/>
        <v>162.462787472633+0.361284785880941i</v>
      </c>
      <c r="F1673" t="str">
        <f t="shared" si="480"/>
        <v>2.42492478243394-309.707727394372i</v>
      </c>
      <c r="G1673" t="str">
        <f t="shared" si="481"/>
        <v>0.999999941239012-0.00024240665154269i</v>
      </c>
      <c r="H1673" t="str">
        <f t="shared" si="482"/>
        <v>1134.13450734014+69.9124714965441i</v>
      </c>
      <c r="I1673" t="str">
        <f t="shared" si="483"/>
        <v>68.8408177743686-990.413250177948i</v>
      </c>
      <c r="K1673" t="str">
        <f t="shared" si="484"/>
        <v>0.0105407012153609-0.000940657905867042i</v>
      </c>
      <c r="L1673" t="str">
        <f t="shared" si="485"/>
        <v>0.0000444444444444444-0.119056251057957i</v>
      </c>
      <c r="M1673" t="e">
        <f t="shared" si="486"/>
        <v>#DIV/0!</v>
      </c>
      <c r="N1673">
        <f t="shared" si="487"/>
        <v>91.043595344968281</v>
      </c>
      <c r="O1673">
        <f t="shared" si="488"/>
        <v>35.126419302402283</v>
      </c>
      <c r="P1673" s="3">
        <f t="shared" si="489"/>
        <v>35.126419302402283</v>
      </c>
      <c r="Q1673" s="3">
        <f t="shared" si="490"/>
        <v>-88.956404655031719</v>
      </c>
      <c r="R1673">
        <f t="shared" si="491"/>
        <v>91.043595344968281</v>
      </c>
      <c r="S1673">
        <f t="shared" si="492"/>
        <v>0.48225273872981783</v>
      </c>
      <c r="T1673">
        <f t="shared" si="475"/>
        <v>35.126419302402283</v>
      </c>
    </row>
    <row r="1674" spans="1:20" x14ac:dyDescent="0.25">
      <c r="A1674">
        <f t="shared" si="476"/>
        <v>3041.5976389591779</v>
      </c>
      <c r="B1674">
        <f t="shared" si="493"/>
        <v>484.08529913699118</v>
      </c>
      <c r="C1674" t="str">
        <f t="shared" si="477"/>
        <v>1.03916565135977-56.8337456364745i</v>
      </c>
      <c r="D1674" t="str">
        <f t="shared" si="478"/>
        <v>3.47812346026974-32.8797726187991i</v>
      </c>
      <c r="E1674" t="str">
        <f t="shared" si="479"/>
        <v>162.462737041389+0.362667844210002i</v>
      </c>
      <c r="F1674" t="str">
        <f t="shared" si="480"/>
        <v>2.42492478134895-308.535297738869i</v>
      </c>
      <c r="G1674" t="str">
        <f t="shared" si="481"/>
        <v>0.99999994079158-0.000243327796709679i</v>
      </c>
      <c r="H1674" t="str">
        <f t="shared" si="482"/>
        <v>1134.17056608646+70.1784462504974i</v>
      </c>
      <c r="I1674" t="str">
        <f t="shared" si="483"/>
        <v>68.8413328501622-986.691696741493i</v>
      </c>
      <c r="K1674" t="str">
        <f t="shared" si="484"/>
        <v>0.0105400644799959-0.000944175126864606i</v>
      </c>
      <c r="L1674" t="str">
        <f t="shared" si="485"/>
        <v>0.0000444444444444444-0.118605549968078i</v>
      </c>
      <c r="M1674" t="e">
        <f t="shared" si="486"/>
        <v>#DIV/0!</v>
      </c>
      <c r="N1674">
        <f t="shared" si="487"/>
        <v>91.047496899377833</v>
      </c>
      <c r="O1674">
        <f t="shared" si="488"/>
        <v>35.093577257389278</v>
      </c>
      <c r="P1674" s="3">
        <f t="shared" si="489"/>
        <v>35.093577257389278</v>
      </c>
      <c r="Q1674" s="3">
        <f t="shared" si="490"/>
        <v>-88.952503100622167</v>
      </c>
      <c r="R1674">
        <f t="shared" si="491"/>
        <v>91.047496899377833</v>
      </c>
      <c r="S1674">
        <f t="shared" si="492"/>
        <v>0.48408529913699117</v>
      </c>
      <c r="T1674">
        <f t="shared" si="475"/>
        <v>35.093577257389278</v>
      </c>
    </row>
    <row r="1675" spans="1:20" x14ac:dyDescent="0.25">
      <c r="A1675">
        <f t="shared" si="476"/>
        <v>3053.1557099872225</v>
      </c>
      <c r="B1675">
        <f t="shared" si="493"/>
        <v>485.92482327371175</v>
      </c>
      <c r="C1675" t="str">
        <f t="shared" si="477"/>
        <v>1.03911341225844-56.6191925156601i</v>
      </c>
      <c r="D1675" t="str">
        <f t="shared" si="478"/>
        <v>3.47812344854558-32.7553200237916i</v>
      </c>
      <c r="E1675" t="str">
        <f t="shared" si="479"/>
        <v>162.462686240729+0.364056273274473i</v>
      </c>
      <c r="F1675" t="str">
        <f t="shared" si="480"/>
        <v>2.4249247802557-307.367306467206i</v>
      </c>
      <c r="G1675" t="str">
        <f t="shared" si="481"/>
        <v>0.999999940340741-0.000244252442227057i</v>
      </c>
      <c r="H1675" t="str">
        <f t="shared" si="482"/>
        <v>1134.20690089643+70.4454351955164i</v>
      </c>
      <c r="I1675" t="str">
        <f t="shared" si="483"/>
        <v>68.8418518319751-982.984338463052i</v>
      </c>
      <c r="K1675" t="str">
        <f t="shared" si="484"/>
        <v>0.0105394229743788-0.000947705064891559i</v>
      </c>
      <c r="L1675" t="str">
        <f t="shared" si="485"/>
        <v>0.0000444444444444444-0.118156555058854i</v>
      </c>
      <c r="M1675" t="e">
        <f t="shared" si="486"/>
        <v>#DIV/0!</v>
      </c>
      <c r="N1675">
        <f t="shared" si="487"/>
        <v>91.051412555643665</v>
      </c>
      <c r="O1675">
        <f t="shared" si="488"/>
        <v>35.06073597285112</v>
      </c>
      <c r="P1675" s="3">
        <f t="shared" si="489"/>
        <v>35.06073597285112</v>
      </c>
      <c r="Q1675" s="3">
        <f t="shared" si="490"/>
        <v>-88.948587444356335</v>
      </c>
      <c r="R1675">
        <f t="shared" si="491"/>
        <v>91.051412555643665</v>
      </c>
      <c r="S1675">
        <f t="shared" si="492"/>
        <v>0.48592482327371173</v>
      </c>
      <c r="T1675">
        <f t="shared" si="475"/>
        <v>35.06073597285112</v>
      </c>
    </row>
    <row r="1676" spans="1:20" x14ac:dyDescent="0.25">
      <c r="A1676">
        <f t="shared" si="476"/>
        <v>3064.7577016851742</v>
      </c>
      <c r="B1676">
        <f t="shared" si="493"/>
        <v>487.77133760215185</v>
      </c>
      <c r="C1676" t="str">
        <f t="shared" si="477"/>
        <v>1.03906078197969-56.4054538090636i</v>
      </c>
      <c r="D1676" t="str">
        <f t="shared" si="478"/>
        <v>3.47812343673212-32.6313386250592i</v>
      </c>
      <c r="E1676" t="str">
        <f t="shared" si="479"/>
        <v>162.46263506806+0.365450094775162i</v>
      </c>
      <c r="F1676" t="str">
        <f t="shared" si="480"/>
        <v>2.42492477915413-306.203736777438i</v>
      </c>
      <c r="G1676" t="str">
        <f t="shared" si="481"/>
        <v>0.999999939886469-0.000245180601396141i</v>
      </c>
      <c r="H1676" t="str">
        <f t="shared" si="482"/>
        <v>1134.24351389507+70.7134422248455i</v>
      </c>
      <c r="I1676" t="str">
        <f t="shared" si="483"/>
        <v>68.842374749301-979.291122025603i</v>
      </c>
      <c r="K1676" t="str">
        <f t="shared" si="484"/>
        <v>0.0105387766633667-0.000951247760986356i</v>
      </c>
      <c r="L1676" t="str">
        <f t="shared" si="485"/>
        <v>0.0000444444444444444-0.117709259871343i</v>
      </c>
      <c r="M1676" t="e">
        <f t="shared" si="486"/>
        <v>#DIV/0!</v>
      </c>
      <c r="N1676">
        <f t="shared" si="487"/>
        <v>91.055342359248016</v>
      </c>
      <c r="O1676">
        <f t="shared" si="488"/>
        <v>35.027895454359474</v>
      </c>
      <c r="P1676" s="3">
        <f t="shared" si="489"/>
        <v>35.027895454359474</v>
      </c>
      <c r="Q1676" s="3">
        <f t="shared" si="490"/>
        <v>-88.944657640751984</v>
      </c>
      <c r="R1676">
        <f t="shared" si="491"/>
        <v>91.055342359248016</v>
      </c>
      <c r="S1676">
        <f t="shared" si="492"/>
        <v>0.48777133760215186</v>
      </c>
      <c r="T1676">
        <f t="shared" si="475"/>
        <v>35.027895454359474</v>
      </c>
    </row>
    <row r="1677" spans="1:20" x14ac:dyDescent="0.25">
      <c r="A1677">
        <f t="shared" si="476"/>
        <v>3076.403780951578</v>
      </c>
      <c r="B1677">
        <f t="shared" si="493"/>
        <v>489.62486868504004</v>
      </c>
      <c r="C1677" t="str">
        <f t="shared" si="477"/>
        <v>1.03900775764441-56.192526441172i</v>
      </c>
      <c r="D1677" t="str">
        <f t="shared" si="478"/>
        <v>3.47812342482871-32.5078266390879i</v>
      </c>
      <c r="E1677" t="str">
        <f t="shared" si="479"/>
        <v>162.462583520772+0.366849330509711i</v>
      </c>
      <c r="F1677" t="str">
        <f t="shared" si="480"/>
        <v>2.42492477804416-305.044571931222i</v>
      </c>
      <c r="G1677" t="str">
        <f t="shared" si="481"/>
        <v>0.999999939428738-0.000246112287568793i</v>
      </c>
      <c r="H1677" t="str">
        <f t="shared" si="482"/>
        <v>1134.28040722393+70.9824712469667i</v>
      </c>
      <c r="I1677" t="str">
        <f t="shared" si="483"/>
        <v>68.8429016318576-975.611994315706i</v>
      </c>
      <c r="K1677" t="str">
        <f t="shared" si="484"/>
        <v>0.0105381255115666-0.000954803256262557i</v>
      </c>
      <c r="L1677" t="str">
        <f t="shared" si="485"/>
        <v>0.0000444444444444444-0.117263657971053i</v>
      </c>
      <c r="M1677" t="e">
        <f t="shared" si="486"/>
        <v>#DIV/0!</v>
      </c>
      <c r="N1677">
        <f t="shared" si="487"/>
        <v>91.059286355756711</v>
      </c>
      <c r="O1677">
        <f t="shared" si="488"/>
        <v>34.995055707524976</v>
      </c>
      <c r="P1677" s="3">
        <f t="shared" si="489"/>
        <v>34.995055707524976</v>
      </c>
      <c r="Q1677" s="3">
        <f t="shared" si="490"/>
        <v>-88.940713644243289</v>
      </c>
      <c r="R1677">
        <f t="shared" si="491"/>
        <v>91.059286355756711</v>
      </c>
      <c r="S1677">
        <f t="shared" si="492"/>
        <v>0.48962486868504002</v>
      </c>
      <c r="T1677">
        <f t="shared" si="475"/>
        <v>34.995055707524976</v>
      </c>
    </row>
    <row r="1678" spans="1:20" x14ac:dyDescent="0.25">
      <c r="A1678">
        <f t="shared" si="476"/>
        <v>3088.0941153191939</v>
      </c>
      <c r="B1678">
        <f t="shared" si="493"/>
        <v>491.4854431860432</v>
      </c>
      <c r="C1678" t="str">
        <f t="shared" si="477"/>
        <v>1.03895433635312-55.9804073481365i</v>
      </c>
      <c r="D1678" t="str">
        <f t="shared" si="478"/>
        <v>3.47812341283469-32.3847822891165i</v>
      </c>
      <c r="E1678" t="str">
        <f t="shared" si="479"/>
        <v>162.46253159624+0.368254002372864i</v>
      </c>
      <c r="F1678" t="str">
        <f t="shared" si="480"/>
        <v>2.42492477692575-303.889795253586i</v>
      </c>
      <c r="G1678" t="str">
        <f t="shared" si="481"/>
        <v>0.999999938967522-0.000247047514147612i</v>
      </c>
      <c r="H1678" t="str">
        <f t="shared" si="482"/>
        <v>1134.31758304123+71.2525261856547i</v>
      </c>
      <c r="I1678" t="str">
        <f t="shared" si="483"/>
        <v>68.8434325095837-971.94690242279i</v>
      </c>
      <c r="K1678" t="str">
        <f t="shared" si="484"/>
        <v>0.0105374694833341-0.000958371591908213i</v>
      </c>
      <c r="L1678" t="str">
        <f t="shared" si="485"/>
        <v>0.0000444444444444444-0.116819742947851i</v>
      </c>
      <c r="M1678" t="e">
        <f t="shared" si="486"/>
        <v>#DIV/0!</v>
      </c>
      <c r="N1678">
        <f t="shared" si="487"/>
        <v>91.063244590818357</v>
      </c>
      <c r="O1678">
        <f t="shared" si="488"/>
        <v>34.962216737997927</v>
      </c>
      <c r="P1678" s="3">
        <f t="shared" si="489"/>
        <v>34.962216737997927</v>
      </c>
      <c r="Q1678" s="3">
        <f t="shared" si="490"/>
        <v>-88.936755409181643</v>
      </c>
      <c r="R1678">
        <f t="shared" si="491"/>
        <v>91.063244590818357</v>
      </c>
      <c r="S1678">
        <f t="shared" si="492"/>
        <v>0.4914854431860432</v>
      </c>
      <c r="T1678">
        <f t="shared" si="475"/>
        <v>34.962216737997927</v>
      </c>
    </row>
    <row r="1679" spans="1:20" x14ac:dyDescent="0.25">
      <c r="A1679">
        <f t="shared" si="476"/>
        <v>3099.8288729574069</v>
      </c>
      <c r="B1679">
        <f t="shared" si="493"/>
        <v>493.35308787015015</v>
      </c>
      <c r="C1679" t="str">
        <f t="shared" si="477"/>
        <v>1.03890051518577-55.769093477726i</v>
      </c>
      <c r="D1679" t="str">
        <f t="shared" si="478"/>
        <v>3.47812340074929-32.2622038051103i</v>
      </c>
      <c r="E1679" t="str">
        <f t="shared" si="479"/>
        <v>162.462479291822+0.369664132357218i</v>
      </c>
      <c r="F1679" t="str">
        <f t="shared" si="480"/>
        <v>2.42492477579881-302.739390132676i</v>
      </c>
      <c r="G1679" t="str">
        <f t="shared" si="481"/>
        <v>0.999999938502794-0.000247986294586128i</v>
      </c>
      <c r="H1679" t="str">
        <f t="shared" si="482"/>
        <v>1134.35504352196+71.5236109800407i</v>
      </c>
      <c r="I1679" t="str">
        <f t="shared" si="483"/>
        <v>68.8439674126384-968.295793638315i</v>
      </c>
      <c r="K1679" t="str">
        <f t="shared" si="484"/>
        <v>0.0105368085427718-0.000961952809185269i</v>
      </c>
      <c r="L1679" t="str">
        <f t="shared" si="485"/>
        <v>0.0000444444444444444-0.116377508415871i</v>
      </c>
      <c r="M1679" t="e">
        <f t="shared" si="486"/>
        <v>#DIV/0!</v>
      </c>
      <c r="N1679">
        <f t="shared" si="487"/>
        <v>91.067217110163838</v>
      </c>
      <c r="O1679">
        <f t="shared" si="488"/>
        <v>34.929378551468211</v>
      </c>
      <c r="P1679" s="3">
        <f t="shared" si="489"/>
        <v>34.929378551468211</v>
      </c>
      <c r="Q1679" s="3">
        <f t="shared" si="490"/>
        <v>-88.932782889836162</v>
      </c>
      <c r="R1679">
        <f t="shared" si="491"/>
        <v>91.067217110163838</v>
      </c>
      <c r="S1679">
        <f t="shared" si="492"/>
        <v>0.49335308787015014</v>
      </c>
      <c r="T1679">
        <f t="shared" si="475"/>
        <v>34.929378551468211</v>
      </c>
    </row>
    <row r="1680" spans="1:20" x14ac:dyDescent="0.25">
      <c r="A1680">
        <f t="shared" si="476"/>
        <v>3111.6082226746453</v>
      </c>
      <c r="B1680">
        <f t="shared" si="493"/>
        <v>495.22782960405675</v>
      </c>
      <c r="C1680" t="str">
        <f t="shared" si="477"/>
        <v>1.0388462912016-55.5585817892834i</v>
      </c>
      <c r="D1680" t="str">
        <f t="shared" si="478"/>
        <v>3.47812338857192-32.1400894237371i</v>
      </c>
      <c r="E1680" t="str">
        <f t="shared" si="479"/>
        <v>162.462426604858+0.371079742553724i</v>
      </c>
      <c r="F1680" t="str">
        <f t="shared" si="480"/>
        <v>2.4249247746633-301.593340019531i</v>
      </c>
      <c r="G1680" t="str">
        <f t="shared" si="481"/>
        <v>0.999999938034527-0.00024892864238899i</v>
      </c>
      <c r="H1680" t="str">
        <f t="shared" si="482"/>
        <v>1134.39279085806+71.7957295846824i</v>
      </c>
      <c r="I1680" t="str">
        <f t="shared" si="483"/>
        <v>68.844506371412-964.65861545511i</v>
      </c>
      <c r="K1680" t="str">
        <f t="shared" si="484"/>
        <v>0.0105361426537272-0.000965546949428963i</v>
      </c>
      <c r="L1680" t="str">
        <f t="shared" si="485"/>
        <v>0.0000444444444444444-0.11593694801342i</v>
      </c>
      <c r="M1680" t="e">
        <f t="shared" si="486"/>
        <v>#DIV/0!</v>
      </c>
      <c r="N1680">
        <f t="shared" si="487"/>
        <v>91.071203959605526</v>
      </c>
      <c r="O1680">
        <f t="shared" si="488"/>
        <v>34.896541153665588</v>
      </c>
      <c r="P1680" s="3">
        <f t="shared" si="489"/>
        <v>34.896541153665588</v>
      </c>
      <c r="Q1680" s="3">
        <f t="shared" si="490"/>
        <v>-88.928796040394474</v>
      </c>
      <c r="R1680">
        <f t="shared" si="491"/>
        <v>91.071203959605526</v>
      </c>
      <c r="S1680">
        <f t="shared" si="492"/>
        <v>0.49522782960405676</v>
      </c>
      <c r="T1680">
        <f t="shared" si="475"/>
        <v>34.896541153665588</v>
      </c>
    </row>
    <row r="1681" spans="1:20" x14ac:dyDescent="0.25">
      <c r="A1681">
        <f t="shared" si="476"/>
        <v>3123.4323339208086</v>
      </c>
      <c r="B1681">
        <f t="shared" si="493"/>
        <v>497.10969535655215</v>
      </c>
      <c r="C1681" t="str">
        <f t="shared" si="477"/>
        <v>1.03879166143901-55.3488692536832i</v>
      </c>
      <c r="D1681" t="str">
        <f t="shared" si="478"/>
        <v>3.47812337630178-32.0184373883404i</v>
      </c>
      <c r="E1681" t="str">
        <f t="shared" si="479"/>
        <v>162.462373532675+0.372500855152423i</v>
      </c>
      <c r="F1681" t="str">
        <f t="shared" si="480"/>
        <v>2.42492477351915-300.451628427834i</v>
      </c>
      <c r="G1681" t="str">
        <f t="shared" si="481"/>
        <v>0.999999937562695-0.000249874571112169i</v>
      </c>
      <c r="H1681" t="str">
        <f t="shared" si="482"/>
        <v>1134.43082725853+72.0688859696194i</v>
      </c>
      <c r="I1681" t="str">
        <f t="shared" si="483"/>
        <v>68.8450494165178-961.035315566553i</v>
      </c>
      <c r="K1681" t="str">
        <f t="shared" si="484"/>
        <v>0.0105354717797915-0.000969154054047176i</v>
      </c>
      <c r="L1681" t="str">
        <f t="shared" si="485"/>
        <v>0.0000444444444444444-0.115498055402889i</v>
      </c>
      <c r="M1681" t="e">
        <f t="shared" si="486"/>
        <v>#DIV/0!</v>
      </c>
      <c r="N1681">
        <f t="shared" si="487"/>
        <v>91.075205185036594</v>
      </c>
      <c r="O1681">
        <f t="shared" si="488"/>
        <v>34.863704550360161</v>
      </c>
      <c r="P1681" s="3">
        <f t="shared" si="489"/>
        <v>34.863704550360161</v>
      </c>
      <c r="Q1681" s="3">
        <f t="shared" si="490"/>
        <v>-88.924794814963406</v>
      </c>
      <c r="R1681">
        <f t="shared" si="491"/>
        <v>91.075205185036594</v>
      </c>
      <c r="S1681">
        <f t="shared" si="492"/>
        <v>0.49710969535655214</v>
      </c>
      <c r="T1681">
        <f t="shared" si="475"/>
        <v>34.863704550360161</v>
      </c>
    </row>
    <row r="1682" spans="1:20" x14ac:dyDescent="0.25">
      <c r="A1682">
        <f t="shared" si="476"/>
        <v>3135.3013767897078</v>
      </c>
      <c r="B1682">
        <f t="shared" si="493"/>
        <v>498.99871219890707</v>
      </c>
      <c r="C1682" t="str">
        <f t="shared" si="477"/>
        <v>1.03873662291555-55.1399528532834i</v>
      </c>
      <c r="D1682" t="str">
        <f t="shared" si="478"/>
        <v>3.47812336393825-31.8972459489146i</v>
      </c>
      <c r="E1682" t="str">
        <f t="shared" si="479"/>
        <v>162.462320072578+0.373927492442585i</v>
      </c>
      <c r="F1682" t="str">
        <f t="shared" si="480"/>
        <v>2.42492477236628-299.314238933681i</v>
      </c>
      <c r="G1682" t="str">
        <f t="shared" si="481"/>
        <v>0.99999993708727-0.000250824094363147i</v>
      </c>
      <c r="H1682" t="str">
        <f t="shared" si="482"/>
        <v>1134.46915494959+72.3430841204437i</v>
      </c>
      <c r="I1682" t="str">
        <f t="shared" si="483"/>
        <v>68.8455965788014-957.425841865869i</v>
      </c>
      <c r="K1682" t="str">
        <f t="shared" si="484"/>
        <v>0.0105347958842975-0.000972774164519803i</v>
      </c>
      <c r="L1682" t="str">
        <f t="shared" si="485"/>
        <v>0.0000444444444444444-0.115060824270661i</v>
      </c>
      <c r="M1682" t="e">
        <f t="shared" si="486"/>
        <v>#DIV/0!</v>
      </c>
      <c r="N1682">
        <f t="shared" si="487"/>
        <v>91.079220832430607</v>
      </c>
      <c r="O1682">
        <f t="shared" si="488"/>
        <v>34.830868747361954</v>
      </c>
      <c r="P1682" s="3">
        <f t="shared" si="489"/>
        <v>34.830868747361954</v>
      </c>
      <c r="Q1682" s="3">
        <f t="shared" si="490"/>
        <v>-88.920779167569393</v>
      </c>
      <c r="R1682">
        <f t="shared" si="491"/>
        <v>91.079220832430607</v>
      </c>
      <c r="S1682">
        <f t="shared" si="492"/>
        <v>0.49899871219890707</v>
      </c>
      <c r="T1682">
        <f t="shared" si="475"/>
        <v>34.830868747361954</v>
      </c>
    </row>
    <row r="1683" spans="1:20" x14ac:dyDescent="0.25">
      <c r="A1683">
        <f t="shared" si="476"/>
        <v>3147.2155220215086</v>
      </c>
      <c r="B1683">
        <f t="shared" si="493"/>
        <v>500.8949073052629</v>
      </c>
      <c r="C1683" t="str">
        <f t="shared" si="477"/>
        <v>1.03868117262744-54.9318295818886i</v>
      </c>
      <c r="D1683" t="str">
        <f t="shared" si="478"/>
        <v>3.47812335148057-31.7765133620804i</v>
      </c>
      <c r="E1683" t="str">
        <f t="shared" si="479"/>
        <v>162.462266221858+0.375359676813377i</v>
      </c>
      <c r="F1683" t="str">
        <f t="shared" si="480"/>
        <v>2.42492477120463-298.181155175342i</v>
      </c>
      <c r="G1683" t="str">
        <f t="shared" si="481"/>
        <v>0.999999936608225-0.000251777225801115i</v>
      </c>
      <c r="H1683" t="str">
        <f t="shared" si="482"/>
        <v>1134.50777617476+72.6183280383583i</v>
      </c>
      <c r="I1683" t="str">
        <f t="shared" si="483"/>
        <v>68.8461478893364-953.830142445324i</v>
      </c>
      <c r="K1683" t="str">
        <f t="shared" si="484"/>
        <v>0.0105341149303184-0.000976407322398114i</v>
      </c>
      <c r="L1683" t="str">
        <f t="shared" si="485"/>
        <v>0.0000444444444444444-0.114625248327018i</v>
      </c>
      <c r="M1683" t="e">
        <f t="shared" si="486"/>
        <v>#DIV/0!</v>
      </c>
      <c r="N1683">
        <f t="shared" si="487"/>
        <v>91.083250947840256</v>
      </c>
      <c r="O1683">
        <f t="shared" si="488"/>
        <v>34.798033750522208</v>
      </c>
      <c r="P1683" s="3">
        <f t="shared" si="489"/>
        <v>34.798033750522208</v>
      </c>
      <c r="Q1683" s="3">
        <f t="shared" si="490"/>
        <v>-88.916749052159744</v>
      </c>
      <c r="R1683">
        <f t="shared" si="491"/>
        <v>91.083250947840256</v>
      </c>
      <c r="S1683">
        <f t="shared" si="492"/>
        <v>0.50089490730526287</v>
      </c>
      <c r="T1683">
        <f t="shared" si="475"/>
        <v>34.798033750522208</v>
      </c>
    </row>
    <row r="1684" spans="1:20" x14ac:dyDescent="0.25">
      <c r="A1684">
        <f t="shared" si="476"/>
        <v>3159.1749410051902</v>
      </c>
      <c r="B1684">
        <f t="shared" si="493"/>
        <v>502.79830795302291</v>
      </c>
      <c r="C1684" t="str">
        <f t="shared" si="477"/>
        <v>1.03862530754982-54.7244964447011i</v>
      </c>
      <c r="D1684" t="str">
        <f t="shared" si="478"/>
        <v>3.47812333892803-31.656237891059i</v>
      </c>
      <c r="E1684" t="str">
        <f t="shared" si="479"/>
        <v>162.462211977789+0.376797430754634i</v>
      </c>
      <c r="F1684" t="str">
        <f t="shared" si="480"/>
        <v>2.42492477003414-297.052360853028i</v>
      </c>
      <c r="G1684" t="str">
        <f t="shared" si="481"/>
        <v>0.999999936125532-0.000252733979137165i</v>
      </c>
      <c r="H1684" t="str">
        <f t="shared" si="482"/>
        <v>1134.54669319507+72.894621740246i</v>
      </c>
      <c r="I1684" t="str">
        <f t="shared" si="483"/>
        <v>68.846703379431-950.248165595546i</v>
      </c>
      <c r="K1684" t="str">
        <f t="shared" si="484"/>
        <v>0.0105334288806656-0.00098005356930406i</v>
      </c>
      <c r="L1684" t="str">
        <f t="shared" si="485"/>
        <v>0.0000444444444444444-0.114191321306055i</v>
      </c>
      <c r="M1684" t="e">
        <f t="shared" si="486"/>
        <v>#DIV/0!</v>
      </c>
      <c r="N1684">
        <f t="shared" si="487"/>
        <v>91.087295577397171</v>
      </c>
      <c r="O1684">
        <f t="shared" si="488"/>
        <v>34.765199565732736</v>
      </c>
      <c r="P1684" s="3">
        <f t="shared" si="489"/>
        <v>34.765199565732736</v>
      </c>
      <c r="Q1684" s="3">
        <f t="shared" si="490"/>
        <v>-88.912704422602829</v>
      </c>
      <c r="R1684">
        <f t="shared" si="491"/>
        <v>91.087295577397171</v>
      </c>
      <c r="S1684">
        <f t="shared" si="492"/>
        <v>0.50279830795302294</v>
      </c>
      <c r="T1684">
        <f t="shared" si="475"/>
        <v>34.765199565732736</v>
      </c>
    </row>
    <row r="1685" spans="1:20" x14ac:dyDescent="0.25">
      <c r="A1685">
        <f t="shared" si="476"/>
        <v>3171.1798057810101</v>
      </c>
      <c r="B1685">
        <f t="shared" si="493"/>
        <v>504.70894152324439</v>
      </c>
      <c r="C1685" t="str">
        <f t="shared" si="477"/>
        <v>1.03856902463638-54.5179504582816i</v>
      </c>
      <c r="D1685" t="str">
        <f t="shared" si="478"/>
        <v>3.47812332627988-31.5364178056472i</v>
      </c>
      <c r="E1685" t="str">
        <f t="shared" si="479"/>
        <v>162.462157337629+0.378240776857095i</v>
      </c>
      <c r="F1685" t="str">
        <f t="shared" si="480"/>
        <v>2.42492476885473-295.927839728651i</v>
      </c>
      <c r="G1685" t="str">
        <f t="shared" si="481"/>
        <v>0.999999935639163-0.000253694368134498i</v>
      </c>
      <c r="H1685" t="str">
        <f t="shared" si="482"/>
        <v>1134.58590828915+73.1719692587303i</v>
      </c>
      <c r="I1685" t="str">
        <f t="shared" si="483"/>
        <v>68.8472630806245-946.679859804725i</v>
      </c>
      <c r="K1685" t="str">
        <f t="shared" si="484"/>
        <v>0.0105327376978875-0.000983712946929638i</v>
      </c>
      <c r="L1685" t="str">
        <f t="shared" si="485"/>
        <v>0.0000444444444444444-0.113759036965586i</v>
      </c>
      <c r="M1685" t="e">
        <f t="shared" si="486"/>
        <v>#DIV/0!</v>
      </c>
      <c r="N1685">
        <f t="shared" si="487"/>
        <v>91.091354767310875</v>
      </c>
      <c r="O1685">
        <f t="shared" si="488"/>
        <v>34.732366198926826</v>
      </c>
      <c r="P1685" s="3">
        <f t="shared" si="489"/>
        <v>34.732366198926826</v>
      </c>
      <c r="Q1685" s="3">
        <f t="shared" si="490"/>
        <v>-88.908645232689125</v>
      </c>
      <c r="R1685">
        <f t="shared" si="491"/>
        <v>91.091354767310875</v>
      </c>
      <c r="S1685">
        <f t="shared" si="492"/>
        <v>0.50470894152324441</v>
      </c>
      <c r="T1685">
        <f t="shared" si="475"/>
        <v>34.732366198926826</v>
      </c>
    </row>
    <row r="1686" spans="1:20" x14ac:dyDescent="0.25">
      <c r="A1686">
        <f t="shared" si="476"/>
        <v>3183.2302890429783</v>
      </c>
      <c r="B1686">
        <f t="shared" si="493"/>
        <v>506.62683550103276</v>
      </c>
      <c r="C1686" t="str">
        <f t="shared" si="477"/>
        <v>1.03851232081944-54.3121886505028i</v>
      </c>
      <c r="D1686" t="str">
        <f t="shared" si="478"/>
        <v>3.47812331353544-31.417051382193i</v>
      </c>
      <c r="E1686" t="str">
        <f t="shared" si="479"/>
        <v>162.462102298616+0.379689737813296i</v>
      </c>
      <c r="F1686" t="str">
        <f t="shared" si="480"/>
        <v>2.42492476766634-294.807575625599i</v>
      </c>
      <c r="G1686" t="str">
        <f t="shared" si="481"/>
        <v>0.999999935149092-0.000254658406608608i</v>
      </c>
      <c r="H1686" t="str">
        <f t="shared" si="482"/>
        <v>1134.62542375337+73.450374642244i</v>
      </c>
      <c r="I1686" t="str">
        <f t="shared" si="483"/>
        <v>68.8478270246944-943.125173757905i</v>
      </c>
      <c r="K1686" t="str">
        <f t="shared" si="484"/>
        <v>0.0105320413442674-0.000987385497036171i</v>
      </c>
      <c r="L1686" t="str">
        <f t="shared" si="485"/>
        <v>0.0000444444444444444-0.113328389087055i</v>
      </c>
      <c r="M1686" t="e">
        <f t="shared" si="486"/>
        <v>#DIV/0!</v>
      </c>
      <c r="N1686">
        <f t="shared" si="487"/>
        <v>91.095428563868381</v>
      </c>
      <c r="O1686">
        <f t="shared" si="488"/>
        <v>34.69953365607897</v>
      </c>
      <c r="P1686" s="3">
        <f t="shared" si="489"/>
        <v>34.69953365607897</v>
      </c>
      <c r="Q1686" s="3">
        <f t="shared" si="490"/>
        <v>-88.904571436131619</v>
      </c>
      <c r="R1686">
        <f t="shared" si="491"/>
        <v>91.095428563868381</v>
      </c>
      <c r="S1686">
        <f t="shared" si="492"/>
        <v>0.50662683550103271</v>
      </c>
      <c r="T1686">
        <f t="shared" si="475"/>
        <v>34.69953365607897</v>
      </c>
    </row>
    <row r="1687" spans="1:20" x14ac:dyDescent="0.25">
      <c r="A1687">
        <f t="shared" si="476"/>
        <v>3195.3265641413414</v>
      </c>
      <c r="B1687">
        <f t="shared" si="493"/>
        <v>508.55201747593668</v>
      </c>
      <c r="C1687" t="str">
        <f t="shared" si="477"/>
        <v>1.03845519300951-54.1072080605087i</v>
      </c>
      <c r="D1687" t="str">
        <f t="shared" si="478"/>
        <v>3.47812330069398-31.2981369035703i</v>
      </c>
      <c r="E1687" t="str">
        <f t="shared" si="479"/>
        <v>162.462046857972+0.381144336417824i</v>
      </c>
      <c r="F1687" t="str">
        <f t="shared" si="480"/>
        <v>2.42492476646891-293.691552428497i</v>
      </c>
      <c r="G1687" t="str">
        <f t="shared" si="481"/>
        <v>0.999999934655288-0.000255626108427492i</v>
      </c>
      <c r="H1687" t="str">
        <f t="shared" si="482"/>
        <v>1134.66524190203+73.7298419550935i</v>
      </c>
      <c r="I1687" t="str">
        <f t="shared" si="483"/>
        <v>68.8483952436559-939.584056336263i</v>
      </c>
      <c r="K1687" t="str">
        <f t="shared" si="484"/>
        <v>0.0105313397818219-0.000991071261453627i</v>
      </c>
      <c r="L1687" t="str">
        <f t="shared" si="485"/>
        <v>0.0000444444444444444-0.112899371475448i</v>
      </c>
      <c r="M1687" t="e">
        <f t="shared" si="486"/>
        <v>#DIV/0!</v>
      </c>
      <c r="N1687">
        <f t="shared" si="487"/>
        <v>91.099517013433001</v>
      </c>
      <c r="O1687">
        <f t="shared" si="488"/>
        <v>34.666701943205403</v>
      </c>
      <c r="P1687" s="3">
        <f t="shared" si="489"/>
        <v>34.666701943205403</v>
      </c>
      <c r="Q1687" s="3">
        <f t="shared" si="490"/>
        <v>-88.900482986566999</v>
      </c>
      <c r="R1687">
        <f t="shared" si="491"/>
        <v>91.099517013433001</v>
      </c>
      <c r="S1687">
        <f t="shared" si="492"/>
        <v>0.5085520174759367</v>
      </c>
      <c r="T1687">
        <f t="shared" si="475"/>
        <v>34.666701943205403</v>
      </c>
    </row>
    <row r="1688" spans="1:20" x14ac:dyDescent="0.25">
      <c r="A1688">
        <f t="shared" si="476"/>
        <v>3207.4688050850787</v>
      </c>
      <c r="B1688">
        <f t="shared" si="493"/>
        <v>510.48451514234523</v>
      </c>
      <c r="C1688" t="str">
        <f t="shared" si="477"/>
        <v>1.03839763809526-53.9030057386712i</v>
      </c>
      <c r="D1688" t="str">
        <f t="shared" si="478"/>
        <v>3.47812328775472-31.1796726591542i</v>
      </c>
      <c r="E1688" t="str">
        <f t="shared" si="479"/>
        <v>162.461991012904+0.382604595567765i</v>
      </c>
      <c r="F1688" t="str">
        <f t="shared" si="480"/>
        <v>2.42492476526235-292.579754082976i</v>
      </c>
      <c r="G1688" t="str">
        <f t="shared" si="481"/>
        <v>0.999999934157725-0.000256597487511843i</v>
      </c>
      <c r="H1688" t="str">
        <f t="shared" si="482"/>
        <v>1134.70536506745+74.010375277523i</v>
      </c>
      <c r="I1688" t="str">
        <f t="shared" si="483"/>
        <v>68.8489677697622-936.05645661634i</v>
      </c>
      <c r="K1688" t="str">
        <f t="shared" si="484"/>
        <v>0.0105306329722992-0.000994770282079889i</v>
      </c>
      <c r="L1688" t="str">
        <f t="shared" si="485"/>
        <v>0.0000444444444444444-0.112471977959203i</v>
      </c>
      <c r="M1688" t="e">
        <f t="shared" si="486"/>
        <v>#DIV/0!</v>
      </c>
      <c r="N1688">
        <f t="shared" si="487"/>
        <v>91.103620162443789</v>
      </c>
      <c r="O1688">
        <f t="shared" si="488"/>
        <v>34.63387106636435</v>
      </c>
      <c r="P1688" s="3">
        <f t="shared" si="489"/>
        <v>34.63387106636435</v>
      </c>
      <c r="Q1688" s="3">
        <f t="shared" si="490"/>
        <v>-88.896379837556211</v>
      </c>
      <c r="R1688">
        <f t="shared" si="491"/>
        <v>91.103620162443789</v>
      </c>
      <c r="S1688">
        <f t="shared" si="492"/>
        <v>0.51048451514234527</v>
      </c>
      <c r="T1688">
        <f t="shared" si="475"/>
        <v>34.63387106636435</v>
      </c>
    </row>
    <row r="1689" spans="1:20" x14ac:dyDescent="0.25">
      <c r="A1689">
        <f t="shared" si="476"/>
        <v>3219.6571865444021</v>
      </c>
      <c r="B1689">
        <f t="shared" si="493"/>
        <v>512.4243562998862</v>
      </c>
      <c r="C1689" t="str">
        <f t="shared" si="477"/>
        <v>1.03833965294364-53.6995787465487i</v>
      </c>
      <c r="D1689" t="str">
        <f t="shared" si="478"/>
        <v>3.47812327471694-31.0616569447971i</v>
      </c>
      <c r="E1689" t="str">
        <f t="shared" si="479"/>
        <v>162.461934760597+0.384070538263783i</v>
      </c>
      <c r="F1689" t="str">
        <f t="shared" si="480"/>
        <v>2.42492476404661-291.472164595443i</v>
      </c>
      <c r="G1689" t="str">
        <f t="shared" si="481"/>
        <v>0.999999933656373-0.000257572557835253i</v>
      </c>
      <c r="H1689" t="str">
        <f t="shared" si="482"/>
        <v>1134.7457956001+74.2919787057788i</v>
      </c>
      <c r="I1689" t="str">
        <f t="shared" si="483"/>
        <v>68.8495446355052-932.542323869299i</v>
      </c>
      <c r="K1689" t="str">
        <f t="shared" si="484"/>
        <v>0.0105299208771776-0.000998482600880045i</v>
      </c>
      <c r="L1689" t="str">
        <f t="shared" si="485"/>
        <v>0.0000444444444444444-0.112046202390121i</v>
      </c>
      <c r="M1689" t="e">
        <f t="shared" si="486"/>
        <v>#DIV/0!</v>
      </c>
      <c r="N1689">
        <f t="shared" si="487"/>
        <v>91.107738057414892</v>
      </c>
      <c r="O1689">
        <f t="shared" si="488"/>
        <v>34.601041031656408</v>
      </c>
      <c r="P1689" s="3">
        <f t="shared" si="489"/>
        <v>34.601041031656408</v>
      </c>
      <c r="Q1689" s="3">
        <f t="shared" si="490"/>
        <v>-88.892261942585108</v>
      </c>
      <c r="R1689">
        <f t="shared" si="491"/>
        <v>91.107738057414892</v>
      </c>
      <c r="S1689">
        <f t="shared" si="492"/>
        <v>0.51242435629988625</v>
      </c>
      <c r="T1689">
        <f t="shared" si="475"/>
        <v>34.601041031656408</v>
      </c>
    </row>
    <row r="1690" spans="1:20" x14ac:dyDescent="0.25">
      <c r="A1690">
        <f t="shared" si="476"/>
        <v>3231.8918838532713</v>
      </c>
      <c r="B1690">
        <f t="shared" si="493"/>
        <v>514.37156885382581</v>
      </c>
      <c r="C1690" t="str">
        <f t="shared" si="477"/>
        <v>1.03828123439935-53.4969241568419i</v>
      </c>
      <c r="D1690" t="str">
        <f t="shared" si="478"/>
        <v>3.4781232615799-30.9440880628031i</v>
      </c>
      <c r="E1690" t="str">
        <f t="shared" si="479"/>
        <v>162.461878098224+0.385542187610413i</v>
      </c>
      <c r="F1690" t="str">
        <f t="shared" si="480"/>
        <v>2.42492476282161-290.368768032852i</v>
      </c>
      <c r="G1690" t="str">
        <f t="shared" si="481"/>
        <v>0.999999933151204-0.000258551333424415i</v>
      </c>
      <c r="H1690" t="str">
        <f t="shared" si="482"/>
        <v>1134.78653586884+74.5746563521842i</v>
      </c>
      <c r="I1690" t="str">
        <f t="shared" si="483"/>
        <v>68.8501258736252-929.041607560278i</v>
      </c>
      <c r="K1690" t="str">
        <f t="shared" si="484"/>
        <v>0.0105292034576632-0.00100220825988566i</v>
      </c>
      <c r="L1690" t="str">
        <f t="shared" si="485"/>
        <v>0.0000444444444444444-0.111622038643276i</v>
      </c>
      <c r="M1690" t="e">
        <f t="shared" si="486"/>
        <v>#DIV/0!</v>
      </c>
      <c r="N1690">
        <f t="shared" si="487"/>
        <v>91.111870744934492</v>
      </c>
      <c r="O1690">
        <f t="shared" si="488"/>
        <v>34.568211845224525</v>
      </c>
      <c r="P1690" s="3">
        <f t="shared" si="489"/>
        <v>34.568211845224525</v>
      </c>
      <c r="Q1690" s="3">
        <f t="shared" si="490"/>
        <v>-88.888129255065508</v>
      </c>
      <c r="R1690">
        <f t="shared" si="491"/>
        <v>91.111870744934492</v>
      </c>
      <c r="S1690">
        <f t="shared" si="492"/>
        <v>0.51437156885382584</v>
      </c>
      <c r="T1690">
        <f t="shared" si="475"/>
        <v>34.568211845224525</v>
      </c>
    </row>
    <row r="1691" spans="1:20" x14ac:dyDescent="0.25">
      <c r="A1691">
        <f t="shared" si="476"/>
        <v>3244.1730730119139</v>
      </c>
      <c r="B1691">
        <f t="shared" si="493"/>
        <v>516.32618081547037</v>
      </c>
      <c r="C1691" t="str">
        <f t="shared" si="477"/>
        <v>1.03822237928484-53.2950390533523i</v>
      </c>
      <c r="D1691" t="str">
        <f t="shared" si="478"/>
        <v>3.47812324834279-30.8269643219044i</v>
      </c>
      <c r="E1691" t="str">
        <f t="shared" si="479"/>
        <v>162.461821022937+0.387019566816345i</v>
      </c>
      <c r="F1691" t="str">
        <f t="shared" si="480"/>
        <v>2.42492476158729-289.269548522474i</v>
      </c>
      <c r="G1691" t="str">
        <f t="shared" si="481"/>
        <v>0.999999932642187-0.000259533828359321i</v>
      </c>
      <c r="H1691" t="str">
        <f t="shared" si="482"/>
        <v>1134.82758826097+74.8584123451949i</v>
      </c>
      <c r="I1691" t="str">
        <f t="shared" si="483"/>
        <v>68.8507115171026-925.554257347589i</v>
      </c>
      <c r="K1691" t="str">
        <f t="shared" si="484"/>
        <v>0.0105284806746886-0.00100594730119398i</v>
      </c>
      <c r="L1691" t="str">
        <f t="shared" si="485"/>
        <v>0.0000444444444444444-0.111199480616932i</v>
      </c>
      <c r="M1691" t="e">
        <f t="shared" si="486"/>
        <v>#DIV/0!</v>
      </c>
      <c r="N1691">
        <f t="shared" si="487"/>
        <v>91.116018271664089</v>
      </c>
      <c r="O1691">
        <f t="shared" si="488"/>
        <v>34.535383513254409</v>
      </c>
      <c r="P1691" s="3">
        <f t="shared" si="489"/>
        <v>34.535383513254409</v>
      </c>
      <c r="Q1691" s="3">
        <f t="shared" si="490"/>
        <v>-88.883981728335911</v>
      </c>
      <c r="R1691">
        <f t="shared" si="491"/>
        <v>91.116018271664089</v>
      </c>
      <c r="S1691">
        <f t="shared" si="492"/>
        <v>0.51632618081547033</v>
      </c>
      <c r="T1691">
        <f t="shared" si="475"/>
        <v>34.535383513254409</v>
      </c>
    </row>
    <row r="1692" spans="1:20" x14ac:dyDescent="0.25">
      <c r="A1692">
        <f t="shared" si="476"/>
        <v>3256.5009306893589</v>
      </c>
      <c r="B1692">
        <f t="shared" si="493"/>
        <v>518.28822030256913</v>
      </c>
      <c r="C1692" t="str">
        <f t="shared" si="477"/>
        <v>1.0381630844005-53.0939205309399i</v>
      </c>
      <c r="D1692" t="str">
        <f t="shared" si="478"/>
        <v>3.47812323500492-30.7102840372367i</v>
      </c>
      <c r="E1692" t="str">
        <f t="shared" si="479"/>
        <v>162.46176353187+0.388502699195722i</v>
      </c>
      <c r="F1692" t="str">
        <f t="shared" si="480"/>
        <v>2.42492476034356-288.174490251665i</v>
      </c>
      <c r="G1692" t="str">
        <f t="shared" si="481"/>
        <v>0.999999932129295-0.000260520056773468i</v>
      </c>
      <c r="H1692" t="str">
        <f t="shared" si="482"/>
        <v>1134.86895518241+75.143250829473i</v>
      </c>
      <c r="I1692" t="str">
        <f t="shared" si="483"/>
        <v>68.8513015991649-922.080223082006i</v>
      </c>
      <c r="K1692" t="str">
        <f t="shared" si="484"/>
        <v>0.010527752488911-0.00100969976696721i</v>
      </c>
      <c r="L1692" t="str">
        <f t="shared" si="485"/>
        <v>0.0000444444444444444-0.110778522232449i</v>
      </c>
      <c r="M1692" t="e">
        <f t="shared" si="486"/>
        <v>#DIV/0!</v>
      </c>
      <c r="N1692">
        <f t="shared" si="487"/>
        <v>91.120180684338038</v>
      </c>
      <c r="O1692">
        <f t="shared" si="488"/>
        <v>34.502556041974707</v>
      </c>
      <c r="P1692" s="3">
        <f t="shared" si="489"/>
        <v>34.502556041974707</v>
      </c>
      <c r="Q1692" s="3">
        <f t="shared" si="490"/>
        <v>-88.879819315661962</v>
      </c>
      <c r="R1692">
        <f t="shared" si="491"/>
        <v>91.120180684338038</v>
      </c>
      <c r="S1692">
        <f t="shared" si="492"/>
        <v>0.51828822030256916</v>
      </c>
      <c r="T1692">
        <f t="shared" si="475"/>
        <v>34.502556041974707</v>
      </c>
    </row>
    <row r="1693" spans="1:20" x14ac:dyDescent="0.25">
      <c r="A1693">
        <f t="shared" si="476"/>
        <v>3268.8756342259785</v>
      </c>
      <c r="B1693">
        <f t="shared" si="493"/>
        <v>520.2577155397189</v>
      </c>
      <c r="C1693" t="str">
        <f t="shared" si="477"/>
        <v>1.03810334652377-52.8935656954831i</v>
      </c>
      <c r="D1693" t="str">
        <f t="shared" si="478"/>
        <v>3.47812322156546-30.5940455303149i</v>
      </c>
      <c r="E1693" t="str">
        <f t="shared" si="479"/>
        <v>162.461705622142+0.389991608167612i</v>
      </c>
      <c r="F1693" t="str">
        <f t="shared" si="480"/>
        <v>2.42492475909037-287.083577467646i</v>
      </c>
      <c r="G1693" t="str">
        <f t="shared" si="481"/>
        <v>0.999999931612498-0.000261510032854059i</v>
      </c>
      <c r="H1693" t="str">
        <f t="shared" si="482"/>
        <v>1134.91063905784+75.4291759659517i</v>
      </c>
      <c r="I1693" t="str">
        <f t="shared" si="483"/>
        <v>68.8518961532882-918.619454806065i</v>
      </c>
      <c r="K1693" t="str">
        <f t="shared" si="484"/>
        <v>0.0105270188607105-0.00101346569943173i</v>
      </c>
      <c r="L1693" t="str">
        <f t="shared" si="485"/>
        <v>0.0000444444444444444-0.110359157434199i</v>
      </c>
      <c r="M1693" t="e">
        <f t="shared" si="486"/>
        <v>#DIV/0!</v>
      </c>
      <c r="N1693">
        <f t="shared" si="487"/>
        <v>91.124358029761808</v>
      </c>
      <c r="O1693">
        <f t="shared" si="488"/>
        <v>34.469729437657627</v>
      </c>
      <c r="P1693" s="3">
        <f t="shared" si="489"/>
        <v>34.469729437657627</v>
      </c>
      <c r="Q1693" s="3">
        <f t="shared" si="490"/>
        <v>-88.875641970238192</v>
      </c>
      <c r="R1693">
        <f t="shared" si="491"/>
        <v>91.124358029761808</v>
      </c>
      <c r="S1693">
        <f t="shared" si="492"/>
        <v>0.52025771553971889</v>
      </c>
      <c r="T1693">
        <f t="shared" si="475"/>
        <v>34.469729437657627</v>
      </c>
    </row>
    <row r="1694" spans="1:20" x14ac:dyDescent="0.25">
      <c r="A1694">
        <f t="shared" si="476"/>
        <v>3281.2973616360377</v>
      </c>
      <c r="B1694">
        <f t="shared" si="493"/>
        <v>522.2346948587699</v>
      </c>
      <c r="C1694" t="str">
        <f t="shared" si="477"/>
        <v>1.03804316240969-52.6939716638341i</v>
      </c>
      <c r="D1694" t="str">
        <f t="shared" si="478"/>
        <v>3.47812320802368-30.4782471290091i</v>
      </c>
      <c r="E1694" t="str">
        <f t="shared" si="479"/>
        <v>162.461647290853+0.391486317257664i</v>
      </c>
      <c r="F1694" t="str">
        <f t="shared" si="480"/>
        <v>2.42492475782763-285.996794477269i</v>
      </c>
      <c r="G1694" t="str">
        <f t="shared" si="481"/>
        <v>0.999999931091766-0.00026250377084221i</v>
      </c>
      <c r="H1694" t="str">
        <f t="shared" si="482"/>
        <v>1134.9526423309+75.7161919319054i</v>
      </c>
      <c r="I1694" t="str">
        <f t="shared" si="483"/>
        <v>68.8524952131998-915.171902753364i</v>
      </c>
      <c r="K1694" t="str">
        <f t="shared" si="484"/>
        <v>0.0105262797501881-0.00101724514087729i</v>
      </c>
      <c r="L1694" t="str">
        <f t="shared" si="485"/>
        <v>0.0000444444444444444-0.109941380189479i</v>
      </c>
      <c r="M1694" t="e">
        <f t="shared" si="486"/>
        <v>#DIV/0!</v>
      </c>
      <c r="N1694">
        <f t="shared" si="487"/>
        <v>91.128550354812063</v>
      </c>
      <c r="O1694">
        <f t="shared" si="488"/>
        <v>34.436903706618686</v>
      </c>
      <c r="P1694" s="3">
        <f t="shared" si="489"/>
        <v>34.436903706618686</v>
      </c>
      <c r="Q1694" s="3">
        <f t="shared" si="490"/>
        <v>-88.871449645187937</v>
      </c>
      <c r="R1694">
        <f t="shared" si="491"/>
        <v>91.128550354812063</v>
      </c>
      <c r="S1694">
        <f t="shared" si="492"/>
        <v>0.52223469485876994</v>
      </c>
      <c r="T1694">
        <f t="shared" si="475"/>
        <v>34.436903706618686</v>
      </c>
    </row>
    <row r="1695" spans="1:20" x14ac:dyDescent="0.25">
      <c r="A1695">
        <f t="shared" si="476"/>
        <v>3293.7662916102545</v>
      </c>
      <c r="B1695">
        <f t="shared" si="493"/>
        <v>524.21918669923321</v>
      </c>
      <c r="C1695" t="str">
        <f t="shared" si="477"/>
        <v>1.03798252879072-52.4951355637797i</v>
      </c>
      <c r="D1695" t="str">
        <f t="shared" si="478"/>
        <v>3.47812319437881-30.3628871675205i</v>
      </c>
      <c r="E1695" t="str">
        <f t="shared" si="479"/>
        <v>162.461588535084+0.392986850098518i</v>
      </c>
      <c r="F1695" t="str">
        <f t="shared" si="480"/>
        <v>2.42492475655528-284.914125646798i</v>
      </c>
      <c r="G1695" t="str">
        <f t="shared" si="481"/>
        <v>0.999999930567068-0.000263501285033152i</v>
      </c>
      <c r="H1695" t="str">
        <f t="shared" si="482"/>
        <v>1134.99496746424+76.0043029210109i</v>
      </c>
      <c r="I1695" t="str">
        <f t="shared" si="483"/>
        <v>68.8530988128754-911.737517347791i</v>
      </c>
      <c r="K1695" t="str">
        <f t="shared" si="484"/>
        <v>0.0105255351171643-0.0010210381336562i</v>
      </c>
      <c r="L1695" t="str">
        <f t="shared" si="485"/>
        <v>0.0000444444444444444-0.109525184488423i</v>
      </c>
      <c r="M1695" t="e">
        <f t="shared" si="486"/>
        <v>#DIV/0!</v>
      </c>
      <c r="N1695">
        <f t="shared" si="487"/>
        <v>91.132757706435612</v>
      </c>
      <c r="O1695">
        <f t="shared" si="488"/>
        <v>34.404078855217421</v>
      </c>
      <c r="P1695" s="3">
        <f t="shared" si="489"/>
        <v>34.404078855217421</v>
      </c>
      <c r="Q1695" s="3">
        <f t="shared" si="490"/>
        <v>-88.867242293564388</v>
      </c>
      <c r="R1695">
        <f t="shared" si="491"/>
        <v>91.132757706435612</v>
      </c>
      <c r="S1695">
        <f t="shared" si="492"/>
        <v>0.52421918669923318</v>
      </c>
      <c r="T1695">
        <f t="shared" si="475"/>
        <v>34.404078855217421</v>
      </c>
    </row>
    <row r="1696" spans="1:20" x14ac:dyDescent="0.25">
      <c r="A1696">
        <f t="shared" si="476"/>
        <v>3306.2826035183734</v>
      </c>
      <c r="B1696">
        <f t="shared" si="493"/>
        <v>526.21121960869027</v>
      </c>
      <c r="C1696" t="str">
        <f t="shared" si="477"/>
        <v>1.03792144237579-52.2970545339979i</v>
      </c>
      <c r="D1696" t="str">
        <f t="shared" si="478"/>
        <v>3.47812318063002-30.2479639863571i</v>
      </c>
      <c r="E1696" t="str">
        <f t="shared" si="479"/>
        <v>162.461529351901+0.394493230429424i</v>
      </c>
      <c r="F1696" t="str">
        <f t="shared" si="480"/>
        <v>2.42492475527324-283.835555401677i</v>
      </c>
      <c r="G1696" t="str">
        <f t="shared" si="481"/>
        <v>0.999999930038375-0.000264502589776438i</v>
      </c>
      <c r="H1696" t="str">
        <f t="shared" si="482"/>
        <v>1135.0376169398+76.293513143427i</v>
      </c>
      <c r="I1696" t="str">
        <f t="shared" si="483"/>
        <v>68.8537069865494-908.316249202892i</v>
      </c>
      <c r="K1696" t="str">
        <f t="shared" si="484"/>
        <v>0.0105247849211768-0.00102484472018255i</v>
      </c>
      <c r="L1696" t="str">
        <f t="shared" si="485"/>
        <v>0.0000444444444444444-0.109110564343916i</v>
      </c>
      <c r="M1696" t="e">
        <f t="shared" si="486"/>
        <v>#DIV/0!</v>
      </c>
      <c r="N1696">
        <f t="shared" si="487"/>
        <v>91.136980131647675</v>
      </c>
      <c r="O1696">
        <f t="shared" si="488"/>
        <v>34.37125488985729</v>
      </c>
      <c r="P1696" s="3">
        <f t="shared" si="489"/>
        <v>34.37125488985729</v>
      </c>
      <c r="Q1696" s="3">
        <f t="shared" si="490"/>
        <v>-88.863019868352325</v>
      </c>
      <c r="R1696">
        <f t="shared" si="491"/>
        <v>91.136980131647675</v>
      </c>
      <c r="S1696">
        <f t="shared" si="492"/>
        <v>0.52621121960869022</v>
      </c>
      <c r="T1696">
        <f t="shared" si="475"/>
        <v>34.37125488985729</v>
      </c>
    </row>
    <row r="1697" spans="1:20" x14ac:dyDescent="0.25">
      <c r="A1697">
        <f t="shared" si="476"/>
        <v>3318.8464774117433</v>
      </c>
      <c r="B1697">
        <f t="shared" si="493"/>
        <v>528.21082224320332</v>
      </c>
      <c r="C1697" t="str">
        <f t="shared" si="477"/>
        <v>1.03785989985139-52.099725724018i</v>
      </c>
      <c r="D1697" t="str">
        <f t="shared" si="478"/>
        <v>3.47812316677654-30.1334759323104i</v>
      </c>
      <c r="E1697" t="str">
        <f t="shared" si="479"/>
        <v>162.461469738349+0.396005482098208i</v>
      </c>
      <c r="F1697" t="str">
        <f t="shared" si="480"/>
        <v>2.42492475398144-282.76106822631i</v>
      </c>
      <c r="G1697" t="str">
        <f t="shared" si="481"/>
        <v>0.999999929505657-0.000265507699476147i</v>
      </c>
      <c r="H1697" t="str">
        <f t="shared" si="482"/>
        <v>1135.08059325884+76.5838268258478i</v>
      </c>
      <c r="I1697" t="str">
        <f t="shared" si="483"/>
        <v>68.8543197687047-904.908049121074i</v>
      </c>
      <c r="K1697" t="str">
        <f t="shared" si="484"/>
        <v>0.0105240291214792-0.0010286649429313i</v>
      </c>
      <c r="L1697" t="str">
        <f t="shared" si="485"/>
        <v>0.0000444444444444444-0.108697513791508i</v>
      </c>
      <c r="M1697" t="e">
        <f t="shared" si="486"/>
        <v>#DIV/0!</v>
      </c>
      <c r="N1697">
        <f t="shared" si="487"/>
        <v>91.141217677532396</v>
      </c>
      <c r="O1697">
        <f t="shared" si="488"/>
        <v>34.338431816986201</v>
      </c>
      <c r="P1697" s="3">
        <f t="shared" si="489"/>
        <v>34.338431816986201</v>
      </c>
      <c r="Q1697" s="3">
        <f t="shared" si="490"/>
        <v>-88.858782322467604</v>
      </c>
      <c r="R1697">
        <f t="shared" si="491"/>
        <v>91.141217677532396</v>
      </c>
      <c r="S1697">
        <f t="shared" si="492"/>
        <v>0.52821082224320337</v>
      </c>
      <c r="T1697">
        <f t="shared" si="475"/>
        <v>34.338431816986201</v>
      </c>
    </row>
    <row r="1698" spans="1:20" x14ac:dyDescent="0.25">
      <c r="A1698">
        <f t="shared" si="476"/>
        <v>3331.4580940259079</v>
      </c>
      <c r="B1698">
        <f t="shared" si="493"/>
        <v>530.21802336772748</v>
      </c>
      <c r="C1698" t="str">
        <f t="shared" si="477"/>
        <v>1.03779789788046-51.90314629418i</v>
      </c>
      <c r="D1698" t="str">
        <f t="shared" si="478"/>
        <v>3.47812315281758-30.0194213584314i</v>
      </c>
      <c r="E1698" t="str">
        <f t="shared" si="479"/>
        <v>162.461409691458+0.397523629061039i</v>
      </c>
      <c r="F1698" t="str">
        <f t="shared" si="480"/>
        <v>2.42492475267979-281.690648663839i</v>
      </c>
      <c r="G1698" t="str">
        <f t="shared" si="481"/>
        <v>0.999999928968882-0.000266516628591097i</v>
      </c>
      <c r="H1698" t="str">
        <f t="shared" si="482"/>
        <v>1135.12389894218+76.8752482115845i</v>
      </c>
      <c r="I1698" t="str">
        <f t="shared" si="483"/>
        <v>68.854937194086-901.512868092977i</v>
      </c>
      <c r="K1698" t="str">
        <f t="shared" si="484"/>
        <v>0.0105232676770389-0.00103249884443752i</v>
      </c>
      <c r="L1698" t="str">
        <f t="shared" si="485"/>
        <v>0.0000444444444444444-0.108286026889329i</v>
      </c>
      <c r="M1698" t="e">
        <f t="shared" si="486"/>
        <v>#DIV/0!</v>
      </c>
      <c r="N1698">
        <f t="shared" si="487"/>
        <v>91.145470391240764</v>
      </c>
      <c r="O1698">
        <f t="shared" si="488"/>
        <v>34.305609643096872</v>
      </c>
      <c r="P1698" s="3">
        <f t="shared" si="489"/>
        <v>34.305609643096872</v>
      </c>
      <c r="Q1698" s="3">
        <f t="shared" si="490"/>
        <v>-88.854529608759236</v>
      </c>
      <c r="R1698">
        <f t="shared" si="491"/>
        <v>91.145470391240764</v>
      </c>
      <c r="S1698">
        <f t="shared" si="492"/>
        <v>0.5302180233677275</v>
      </c>
      <c r="T1698">
        <f t="shared" si="475"/>
        <v>34.305609643096872</v>
      </c>
    </row>
    <row r="1699" spans="1:20" x14ac:dyDescent="0.25">
      <c r="A1699">
        <f t="shared" si="476"/>
        <v>3344.1176347832065</v>
      </c>
      <c r="B1699">
        <f t="shared" si="493"/>
        <v>532.23285185652492</v>
      </c>
      <c r="C1699" t="str">
        <f t="shared" si="477"/>
        <v>1.03773543310244-51.7073134155908i</v>
      </c>
      <c r="D1699" t="str">
        <f t="shared" si="478"/>
        <v>3.47812313875231-29.9057986240068i</v>
      </c>
      <c r="E1699" t="str">
        <f t="shared" si="479"/>
        <v>162.461349208236+0.399047695383078i</v>
      </c>
      <c r="F1699" t="str">
        <f t="shared" si="480"/>
        <v>2.42492475136824-280.62428131592i</v>
      </c>
      <c r="G1699" t="str">
        <f t="shared" si="481"/>
        <v>0.999999928428019-0.000267529391635047i</v>
      </c>
      <c r="H1699" t="str">
        <f t="shared" si="482"/>
        <v>1135.16753653033+77.167781560631i</v>
      </c>
      <c r="I1699" t="str">
        <f t="shared" si="483"/>
        <v>68.8555592976981-898.130657296743i</v>
      </c>
      <c r="K1699" t="str">
        <f t="shared" si="484"/>
        <v>0.0105225005465352-0.00103634646729548i</v>
      </c>
      <c r="L1699" t="str">
        <f t="shared" si="485"/>
        <v>0.0000444444444444444-0.107876097718i</v>
      </c>
      <c r="M1699" t="e">
        <f t="shared" si="486"/>
        <v>#DIV/0!</v>
      </c>
      <c r="N1699">
        <f t="shared" si="487"/>
        <v>91.149738319990036</v>
      </c>
      <c r="O1699">
        <f t="shared" si="488"/>
        <v>34.272788374726623</v>
      </c>
      <c r="P1699" s="3">
        <f t="shared" si="489"/>
        <v>34.272788374726623</v>
      </c>
      <c r="Q1699" s="3">
        <f t="shared" si="490"/>
        <v>-88.850261680009964</v>
      </c>
      <c r="R1699">
        <f t="shared" si="491"/>
        <v>91.149738319990036</v>
      </c>
      <c r="S1699">
        <f t="shared" si="492"/>
        <v>0.53223285185652491</v>
      </c>
      <c r="T1699">
        <f t="shared" si="475"/>
        <v>34.272788374726623</v>
      </c>
    </row>
    <row r="1700" spans="1:20" x14ac:dyDescent="0.25">
      <c r="A1700">
        <f t="shared" si="476"/>
        <v>3356.8252817953826</v>
      </c>
      <c r="B1700">
        <f t="shared" si="493"/>
        <v>534.25533669357969</v>
      </c>
      <c r="C1700" t="str">
        <f t="shared" si="477"/>
        <v>1.03767250213363-51.5122242700875i</v>
      </c>
      <c r="D1700" t="str">
        <f t="shared" si="478"/>
        <v>3.47812312457996-29.7926060945354i</v>
      </c>
      <c r="E1700" t="str">
        <f t="shared" si="479"/>
        <v>162.461288285676+0.400577705239448i</v>
      </c>
      <c r="F1700" t="str">
        <f t="shared" si="480"/>
        <v>2.42492475004671-279.5619508425i</v>
      </c>
      <c r="G1700" t="str">
        <f t="shared" si="481"/>
        <v>0.999999927883039-0.000268546003176908i</v>
      </c>
      <c r="H1700" t="str">
        <f t="shared" si="482"/>
        <v>1135.21150858361+77.4614311497271i</v>
      </c>
      <c r="I1700" t="str">
        <f t="shared" si="483"/>
        <v>68.8561861148024-894.761368097281i</v>
      </c>
      <c r="K1700" t="str">
        <f t="shared" si="484"/>
        <v>0.0105217276883579-0.00104020785415778i</v>
      </c>
      <c r="L1700" t="str">
        <f t="shared" si="485"/>
        <v>0.0000444444444444444-0.107467720380554i</v>
      </c>
      <c r="M1700" t="e">
        <f t="shared" si="486"/>
        <v>#DIV/0!</v>
      </c>
      <c r="N1700">
        <f t="shared" si="487"/>
        <v>91.154021511063235</v>
      </c>
      <c r="O1700">
        <f t="shared" si="488"/>
        <v>34.239968018458349</v>
      </c>
      <c r="P1700" s="3">
        <f t="shared" si="489"/>
        <v>34.239968018458349</v>
      </c>
      <c r="Q1700" s="3">
        <f t="shared" si="490"/>
        <v>-88.845978488936765</v>
      </c>
      <c r="R1700">
        <f t="shared" si="491"/>
        <v>91.154021511063235</v>
      </c>
      <c r="S1700">
        <f t="shared" si="492"/>
        <v>0.53425533669357972</v>
      </c>
      <c r="T1700">
        <f t="shared" si="475"/>
        <v>34.239968018458349</v>
      </c>
    </row>
    <row r="1701" spans="1:20" x14ac:dyDescent="0.25">
      <c r="A1701">
        <f t="shared" si="476"/>
        <v>3369.5812178662054</v>
      </c>
      <c r="B1701">
        <f t="shared" si="493"/>
        <v>536.28550697301534</v>
      </c>
      <c r="C1701" t="str">
        <f t="shared" si="477"/>
        <v>1.03760910156627-51.3178760501921i</v>
      </c>
      <c r="D1701" t="str">
        <f t="shared" si="478"/>
        <v>3.47812311029969-29.6798421417044i</v>
      </c>
      <c r="E1701" t="str">
        <f t="shared" si="479"/>
        <v>162.461226920754+0.402113682915474i</v>
      </c>
      <c r="F1701" t="str">
        <f t="shared" si="480"/>
        <v>2.4249247487151-278.503641961598i</v>
      </c>
      <c r="G1701" t="str">
        <f t="shared" si="481"/>
        <v>0.999999927333909-0.000269566477840952i</v>
      </c>
      <c r="H1701" t="str">
        <f t="shared" si="482"/>
        <v>1135.2558176824+77.7562012724401i</v>
      </c>
      <c r="I1701" t="str">
        <f t="shared" si="483"/>
        <v>68.8568176809289-891.404952045645i</v>
      </c>
      <c r="K1701" t="str">
        <f t="shared" si="484"/>
        <v>0.0105209490606047-0.00104408304773446i</v>
      </c>
      <c r="L1701" t="str">
        <f t="shared" si="485"/>
        <v>0.0000444444444444444-0.107060889002345i</v>
      </c>
      <c r="M1701" t="e">
        <f t="shared" si="486"/>
        <v>#DIV/0!</v>
      </c>
      <c r="N1701">
        <f t="shared" si="487"/>
        <v>91.158320011807419</v>
      </c>
      <c r="O1701">
        <f t="shared" si="488"/>
        <v>34.207148580920006</v>
      </c>
      <c r="P1701" s="3">
        <f t="shared" si="489"/>
        <v>34.207148580920006</v>
      </c>
      <c r="Q1701" s="3">
        <f t="shared" si="490"/>
        <v>-88.841679988192581</v>
      </c>
      <c r="R1701">
        <f t="shared" si="491"/>
        <v>91.158320011807419</v>
      </c>
      <c r="S1701">
        <f t="shared" si="492"/>
        <v>0.53628550697301536</v>
      </c>
      <c r="T1701">
        <f t="shared" si="475"/>
        <v>34.207148580920006</v>
      </c>
    </row>
    <row r="1702" spans="1:20" x14ac:dyDescent="0.25">
      <c r="A1702">
        <f t="shared" si="476"/>
        <v>3382.3856264940969</v>
      </c>
      <c r="B1702">
        <f t="shared" si="493"/>
        <v>538.32339189951279</v>
      </c>
      <c r="C1702" t="str">
        <f t="shared" si="477"/>
        <v>1.03754522796895-51.1242659590756i</v>
      </c>
      <c r="D1702" t="str">
        <f t="shared" si="478"/>
        <v>3.47812309591069-29.5675051433669i</v>
      </c>
      <c r="E1702" t="str">
        <f t="shared" si="479"/>
        <v>162.461165110423+0.403655652807506i</v>
      </c>
      <c r="F1702" t="str">
        <f t="shared" si="480"/>
        <v>2.42492474737337-277.449339449087i</v>
      </c>
      <c r="G1702" t="str">
        <f t="shared" si="481"/>
        <v>0.999999926780597-0.000270590830307028i</v>
      </c>
      <c r="H1702" t="str">
        <f t="shared" si="482"/>
        <v>1135.30046642721+78.0520962392218i</v>
      </c>
      <c r="I1702" t="str">
        <f t="shared" si="483"/>
        <v>68.8574540318682-888.061360878281i</v>
      </c>
      <c r="K1702" t="str">
        <f t="shared" si="484"/>
        <v>0.0105201646210803-0.00104797209079211i</v>
      </c>
      <c r="L1702" t="str">
        <f t="shared" si="485"/>
        <v>0.0000444444444444444-0.106655597730967i</v>
      </c>
      <c r="M1702" t="e">
        <f t="shared" si="486"/>
        <v>#DIV/0!</v>
      </c>
      <c r="N1702">
        <f t="shared" si="487"/>
        <v>91.162633869633254</v>
      </c>
      <c r="O1702">
        <f t="shared" si="488"/>
        <v>34.174330068785686</v>
      </c>
      <c r="P1702" s="3">
        <f t="shared" si="489"/>
        <v>34.174330068785686</v>
      </c>
      <c r="Q1702" s="3">
        <f t="shared" si="490"/>
        <v>-88.837366130366746</v>
      </c>
      <c r="R1702">
        <f t="shared" si="491"/>
        <v>91.162633869633254</v>
      </c>
      <c r="S1702">
        <f t="shared" si="492"/>
        <v>0.53832339189951284</v>
      </c>
      <c r="T1702">
        <f t="shared" si="475"/>
        <v>34.174330068785686</v>
      </c>
    </row>
    <row r="1703" spans="1:20" x14ac:dyDescent="0.25">
      <c r="A1703">
        <f t="shared" si="476"/>
        <v>3395.2386918747748</v>
      </c>
      <c r="B1703">
        <f t="shared" si="493"/>
        <v>540.36902078873095</v>
      </c>
      <c r="C1703" t="str">
        <f t="shared" si="477"/>
        <v>1.0374808778864-50.9313912105143i</v>
      </c>
      <c r="D1703" t="str">
        <f t="shared" si="478"/>
        <v>3.47812308141214-29.4555934835172i</v>
      </c>
      <c r="E1703" t="str">
        <f t="shared" si="479"/>
        <v>162.461102851623+0.405203639423672i</v>
      </c>
      <c r="F1703" t="str">
        <f t="shared" si="480"/>
        <v>2.42492474602142-276.39902813847i</v>
      </c>
      <c r="G1703" t="str">
        <f t="shared" si="481"/>
        <v>0.999999926223072-0.00027161907531076i</v>
      </c>
      <c r="H1703" t="str">
        <f t="shared" si="482"/>
        <v>1135.34545743887+78.3491203774878i</v>
      </c>
      <c r="I1703" t="str">
        <f t="shared" si="483"/>
        <v>68.8580952036786-884.730546516335i</v>
      </c>
      <c r="K1703" t="str">
        <f t="shared" si="484"/>
        <v>0.0105193743272937-0.00105187502615291i</v>
      </c>
      <c r="L1703" t="str">
        <f t="shared" si="485"/>
        <v>0.0000444444444444444-0.10625184073617i</v>
      </c>
      <c r="M1703" t="e">
        <f t="shared" si="486"/>
        <v>#DIV/0!</v>
      </c>
      <c r="N1703">
        <f t="shared" si="487"/>
        <v>91.166963132014033</v>
      </c>
      <c r="O1703">
        <f t="shared" si="488"/>
        <v>34.141512488775319</v>
      </c>
      <c r="P1703" s="3">
        <f t="shared" si="489"/>
        <v>34.141512488775319</v>
      </c>
      <c r="Q1703" s="3">
        <f t="shared" si="490"/>
        <v>-88.833036867985967</v>
      </c>
      <c r="R1703">
        <f t="shared" si="491"/>
        <v>91.166963132014033</v>
      </c>
      <c r="S1703">
        <f t="shared" si="492"/>
        <v>0.54036902078873095</v>
      </c>
      <c r="T1703">
        <f t="shared" si="475"/>
        <v>34.141512488775319</v>
      </c>
    </row>
    <row r="1704" spans="1:20" x14ac:dyDescent="0.25">
      <c r="A1704">
        <f t="shared" si="476"/>
        <v>3408.140598903899</v>
      </c>
      <c r="B1704">
        <f t="shared" si="493"/>
        <v>542.42242306772812</v>
      </c>
      <c r="C1704" t="str">
        <f t="shared" si="477"/>
        <v>1.037416047839-50.7392490288507i</v>
      </c>
      <c r="D1704" t="str">
        <f t="shared" si="478"/>
        <v>3.47812306680316-29.3441055522685i</v>
      </c>
      <c r="E1704" t="str">
        <f t="shared" si="479"/>
        <v>162.46104014127+0.406757667383966i</v>
      </c>
      <c r="F1704" t="str">
        <f t="shared" si="480"/>
        <v>2.42492474465916-275.352692920667i</v>
      </c>
      <c r="G1704" t="str">
        <f t="shared" si="481"/>
        <v>0.999999925661303-0.000272651227643773i</v>
      </c>
      <c r="H1704" t="str">
        <f t="shared" si="482"/>
        <v>1135.3907933587+78.647278031684i</v>
      </c>
      <c r="I1704" t="str">
        <f t="shared" si="483"/>
        <v>68.8587412326868-881.41246106499i</v>
      </c>
      <c r="K1704" t="str">
        <f t="shared" si="484"/>
        <v>0.010518578136457-0.00105579189669375i</v>
      </c>
      <c r="L1704" t="str">
        <f t="shared" si="485"/>
        <v>0.0000444444444444444-0.105849612209773i</v>
      </c>
      <c r="M1704" t="e">
        <f t="shared" si="486"/>
        <v>#DIV/0!</v>
      </c>
      <c r="N1704">
        <f t="shared" si="487"/>
        <v>91.17130784648424</v>
      </c>
      <c r="O1704">
        <f t="shared" si="488"/>
        <v>34.108695847655135</v>
      </c>
      <c r="P1704" s="3">
        <f t="shared" si="489"/>
        <v>34.108695847655135</v>
      </c>
      <c r="Q1704" s="3">
        <f t="shared" si="490"/>
        <v>-88.82869215351576</v>
      </c>
      <c r="R1704">
        <f t="shared" si="491"/>
        <v>91.17130784648424</v>
      </c>
      <c r="S1704">
        <f t="shared" si="492"/>
        <v>0.54242242306772814</v>
      </c>
      <c r="T1704">
        <f t="shared" si="475"/>
        <v>34.108695847655135</v>
      </c>
    </row>
    <row r="1705" spans="1:20" x14ac:dyDescent="0.25">
      <c r="A1705">
        <f t="shared" si="476"/>
        <v>3421.0915331797337</v>
      </c>
      <c r="B1705">
        <f t="shared" si="493"/>
        <v>544.48362827538551</v>
      </c>
      <c r="C1705" t="str">
        <f t="shared" si="477"/>
        <v>1.03735073432307-50.547836648954i</v>
      </c>
      <c r="D1705" t="str">
        <f t="shared" si="478"/>
        <v>3.47812305208298-29.2330397458296i</v>
      </c>
      <c r="E1705" t="str">
        <f t="shared" si="479"/>
        <v>162.460976976267+0.408317761421626i</v>
      </c>
      <c r="F1705" t="str">
        <f t="shared" si="480"/>
        <v>2.42492474328654-274.310318743794i</v>
      </c>
      <c r="G1705" t="str">
        <f t="shared" si="481"/>
        <v>0.999999925095255-0.0002736873021539i</v>
      </c>
      <c r="H1705" t="str">
        <f t="shared" si="482"/>
        <v>1135.43647684871+78.9465735633618i</v>
      </c>
      <c r="I1705" t="str">
        <f t="shared" si="483"/>
        <v>68.859392155492-878.107056812798i</v>
      </c>
      <c r="K1705" t="str">
        <f t="shared" si="484"/>
        <v>0.0105177760054829-0.00105972274534523i</v>
      </c>
      <c r="L1705" t="str">
        <f t="shared" si="485"/>
        <v>0.0000444444444444444-0.105448906365584i</v>
      </c>
      <c r="M1705" t="e">
        <f t="shared" si="486"/>
        <v>#DIV/0!</v>
      </c>
      <c r="N1705">
        <f t="shared" si="487"/>
        <v>91.175668060639012</v>
      </c>
      <c r="O1705">
        <f t="shared" si="488"/>
        <v>34.075880152238057</v>
      </c>
      <c r="P1705" s="3">
        <f t="shared" si="489"/>
        <v>34.075880152238057</v>
      </c>
      <c r="Q1705" s="3">
        <f t="shared" si="490"/>
        <v>-88.824331939360988</v>
      </c>
      <c r="R1705">
        <f t="shared" si="491"/>
        <v>91.175668060639012</v>
      </c>
      <c r="S1705">
        <f t="shared" si="492"/>
        <v>0.54448362827538554</v>
      </c>
      <c r="T1705">
        <f t="shared" si="475"/>
        <v>34.075880152238057</v>
      </c>
    </row>
    <row r="1706" spans="1:20" x14ac:dyDescent="0.25">
      <c r="A1706">
        <f t="shared" si="476"/>
        <v>3434.091681005817</v>
      </c>
      <c r="B1706">
        <f t="shared" si="493"/>
        <v>546.55266606283203</v>
      </c>
      <c r="C1706" t="str">
        <f t="shared" si="477"/>
        <v>1.03728493381024-50.3571513161793i</v>
      </c>
      <c r="D1706" t="str">
        <f t="shared" si="478"/>
        <v>3.47812303725069-29.1223944664814i</v>
      </c>
      <c r="E1706" t="str">
        <f t="shared" si="479"/>
        <v>162.460913353495+0.409883946382971i</v>
      </c>
      <c r="F1706" t="str">
        <f t="shared" si="480"/>
        <v>2.42492474190346-273.271890612948i</v>
      </c>
      <c r="G1706" t="str">
        <f t="shared" si="481"/>
        <v>0.999999924524897-0.000274727313745391i</v>
      </c>
      <c r="H1706" t="str">
        <f t="shared" si="482"/>
        <v>1135.48251059167+79.2470113512455i</v>
      </c>
      <c r="I1706" t="str">
        <f t="shared" si="483"/>
        <v>68.8600480089645-874.814286230917i</v>
      </c>
      <c r="K1706" t="str">
        <f t="shared" si="484"/>
        <v>0.0105169678909834-0.00106366761509074i</v>
      </c>
      <c r="L1706" t="str">
        <f t="shared" si="485"/>
        <v>0.0000444444444444444-0.105049717439314i</v>
      </c>
      <c r="M1706" t="e">
        <f t="shared" si="486"/>
        <v>#DIV/0!</v>
      </c>
      <c r="N1706">
        <f t="shared" si="487"/>
        <v>91.180043822132632</v>
      </c>
      <c r="O1706">
        <f t="shared" si="488"/>
        <v>34.043065409383814</v>
      </c>
      <c r="P1706" s="3">
        <f t="shared" si="489"/>
        <v>34.043065409383814</v>
      </c>
      <c r="Q1706" s="3">
        <f t="shared" si="490"/>
        <v>-88.819956177867368</v>
      </c>
      <c r="R1706">
        <f t="shared" si="491"/>
        <v>91.180043822132632</v>
      </c>
      <c r="S1706">
        <f t="shared" si="492"/>
        <v>0.54655266606283204</v>
      </c>
      <c r="T1706">
        <f t="shared" si="475"/>
        <v>34.043065409383814</v>
      </c>
    </row>
    <row r="1707" spans="1:20" x14ac:dyDescent="0.25">
      <c r="A1707">
        <f t="shared" si="476"/>
        <v>3447.1412293936392</v>
      </c>
      <c r="B1707">
        <f t="shared" si="493"/>
        <v>548.6295661938708</v>
      </c>
      <c r="C1707" t="str">
        <f t="shared" si="477"/>
        <v>1.03721864274774-50.1671902863287i</v>
      </c>
      <c r="D1707" t="str">
        <f t="shared" si="478"/>
        <v>3.47812302230544-29.0121681225547i</v>
      </c>
      <c r="E1707" t="str">
        <f t="shared" si="479"/>
        <v>162.460849269817+0.411456247228706i</v>
      </c>
      <c r="F1707" t="str">
        <f t="shared" si="480"/>
        <v>2.42492474050986-272.237393589993i</v>
      </c>
      <c r="G1707" t="str">
        <f t="shared" si="481"/>
        <v>0.999999923950197-0.000275771277379138i</v>
      </c>
      <c r="H1707" t="str">
        <f t="shared" si="482"/>
        <v>1135.52889729138+79.5485957913044i</v>
      </c>
      <c r="I1707" t="str">
        <f t="shared" si="483"/>
        <v>68.860708830249-871.534101972528i</v>
      </c>
      <c r="K1707" t="str">
        <f t="shared" si="484"/>
        <v>0.0105161537492675-0.00106762654896542i</v>
      </c>
      <c r="L1707" t="str">
        <f t="shared" si="485"/>
        <v>0.0000444444444444444-0.104652039688498i</v>
      </c>
      <c r="M1707" t="e">
        <f t="shared" si="486"/>
        <v>#DIV/0!</v>
      </c>
      <c r="N1707">
        <f t="shared" si="487"/>
        <v>91.184435178677845</v>
      </c>
      <c r="O1707">
        <f t="shared" si="488"/>
        <v>34.010251625999388</v>
      </c>
      <c r="P1707" s="3">
        <f t="shared" si="489"/>
        <v>34.010251625999388</v>
      </c>
      <c r="Q1707" s="3">
        <f t="shared" si="490"/>
        <v>-88.815564821322155</v>
      </c>
      <c r="R1707">
        <f t="shared" si="491"/>
        <v>91.184435178677845</v>
      </c>
      <c r="S1707">
        <f t="shared" si="492"/>
        <v>0.54862956619387082</v>
      </c>
      <c r="T1707">
        <f t="shared" si="475"/>
        <v>34.010251625999388</v>
      </c>
    </row>
    <row r="1708" spans="1:20" x14ac:dyDescent="0.25">
      <c r="A1708">
        <f t="shared" si="476"/>
        <v>3460.2403660653354</v>
      </c>
      <c r="B1708">
        <f t="shared" si="493"/>
        <v>550.71435854540755</v>
      </c>
      <c r="C1708" t="str">
        <f t="shared" si="477"/>
        <v>1.03715185755819-49.9779508256103i</v>
      </c>
      <c r="D1708" t="str">
        <f t="shared" si="478"/>
        <v>3.47812300724643-28.9023591284062i</v>
      </c>
      <c r="E1708" t="str">
        <f t="shared" si="479"/>
        <v>162.460784722078+0.413034689034513i</v>
      </c>
      <c r="F1708" t="str">
        <f t="shared" si="480"/>
        <v>2.42492473910564-271.206812793342i</v>
      </c>
      <c r="G1708" t="str">
        <f t="shared" si="481"/>
        <v>0.99999992337112-0.00027681920807288i</v>
      </c>
      <c r="H1708" t="str">
        <f t="shared" si="482"/>
        <v>1135.57563967278+79.8513312968286i</v>
      </c>
      <c r="I1708" t="str">
        <f t="shared" si="483"/>
        <v>68.8613746567686-868.266456872094i</v>
      </c>
      <c r="K1708" t="str">
        <f t="shared" si="484"/>
        <v>0.0105153335363395-0.00107159959005523i</v>
      </c>
      <c r="L1708" t="str">
        <f t="shared" si="485"/>
        <v>0.0000444444444444444-0.104255867392407i</v>
      </c>
      <c r="M1708" t="e">
        <f t="shared" si="486"/>
        <v>#DIV/0!</v>
      </c>
      <c r="N1708">
        <f t="shared" si="487"/>
        <v>91.188842178044879</v>
      </c>
      <c r="O1708">
        <f t="shared" si="488"/>
        <v>33.97743880903905</v>
      </c>
      <c r="P1708" s="3">
        <f t="shared" si="489"/>
        <v>33.97743880903905</v>
      </c>
      <c r="Q1708" s="3">
        <f t="shared" si="490"/>
        <v>-88.811157821955121</v>
      </c>
      <c r="R1708">
        <f t="shared" si="491"/>
        <v>91.188842178044879</v>
      </c>
      <c r="S1708">
        <f t="shared" si="492"/>
        <v>0.55071435854540751</v>
      </c>
      <c r="T1708">
        <f t="shared" ref="T1708:T1771" si="494">P1708</f>
        <v>33.97743880903905</v>
      </c>
    </row>
    <row r="1709" spans="1:20" x14ac:dyDescent="0.25">
      <c r="A1709">
        <f t="shared" ref="A1709:A1772" si="495">2*PI()*B1709</f>
        <v>3473.3892794563835</v>
      </c>
      <c r="B1709">
        <f t="shared" si="493"/>
        <v>552.80707310788011</v>
      </c>
      <c r="C1709" t="str">
        <f t="shared" ref="C1709:C1772" si="496">IMPRODUCT(D1709,E1709,$C$40,,K1709,$C$41)</f>
        <v>1.03708457463895-49.7894302106011i</v>
      </c>
      <c r="D1709" t="str">
        <f t="shared" ref="D1709:D1772" si="497">IMDIV(IMPRODUCT($C$37,$C$38,COMPLEX(1,A1709/$C$38)),IMSUM(-1*A1709*A1709/$C$39,COMPLEX(0,1*A1709)))</f>
        <v>3.47812299207272-28.792965904397i</v>
      </c>
      <c r="E1709" t="str">
        <f t="shared" ref="E1709:E1772" si="498">IMDIV(IMPRODUCT(IMSUM(F1709,G1709),$C$29,H1709),IMSUM(1,I1709))</f>
        <v>162.460719707105+0.414619296990868i</v>
      </c>
      <c r="F1709" t="str">
        <f t="shared" ref="F1709:F1772" si="499">IMDIV(IMPRODUCT($C$14,$C$15,COMPLEX(1,A1709/$C$15)),IMSUM(-1*A1709*A1709/$C$16,COMPLEX(0,A1709)))</f>
        <v>2.42492473769074-270.180133397744i</v>
      </c>
      <c r="G1709" t="str">
        <f t="shared" ref="G1709:G1772" si="500">IMDIV(1,COMPLEX(1,A1709*$C$9*$C$10))</f>
        <v>0.999999922787634-0.000277871120901423i</v>
      </c>
      <c r="H1709" t="str">
        <f t="shared" ref="H1709:H1772" si="501">IMDIV($C$3,IMSUM(K1709,COMPLEX(0,$C$28*A1709)))</f>
        <v>1135.62274048212+80.1552222984962i</v>
      </c>
      <c r="I1709" t="str">
        <f t="shared" ref="I1709:I1772" si="502">IMPRODUCT(F1709,$C$29,H1709,$C$31)</f>
        <v>68.8620455262229-865.011303944689i</v>
      </c>
      <c r="K1709" t="str">
        <f t="shared" ref="K1709:K1772" si="503">IF($C$26&lt;=0,IMDIV(1,IMSUM(IMDIV(1,L1709),1/$C$18)),IMDIV(1,IMSUM(IMDIV(1,L1709),1/$C$18,IMDIV(1,M1709))))</f>
        <v>0.010514507207897-0.00107558678149587i</v>
      </c>
      <c r="L1709" t="str">
        <f t="shared" ref="L1709:L1772" si="504">IMSUM($C$21/$C$22,IMDIV(1,COMPLEX(0,$C$20*$C$22*A1709)))</f>
        <v>0.0000444444444444444-0.103861194851969i</v>
      </c>
      <c r="M1709" t="e">
        <f t="shared" ref="M1709:M1772" si="505">IMSUM($C$25/$C$26,IMDIV(1,COMPLEX(0,$C$24*$C$26*A1709)))</f>
        <v>#DIV/0!</v>
      </c>
      <c r="N1709">
        <f t="shared" ref="N1709:N1772" si="506">ABS(R1709)</f>
        <v>91.193264868059671</v>
      </c>
      <c r="O1709">
        <f t="shared" ref="O1709:O1772" si="507">ABS(P1709)</f>
        <v>33.944626965505059</v>
      </c>
      <c r="P1709" s="3">
        <f t="shared" ref="P1709:P1772" si="508">20*LOG10(IMABS(C1709))</f>
        <v>33.944626965505059</v>
      </c>
      <c r="Q1709" s="3">
        <f t="shared" ref="Q1709:Q1772" si="509">IMARGUMENT(C1709)*180/PI()</f>
        <v>-88.806735131940329</v>
      </c>
      <c r="R1709">
        <f t="shared" ref="R1709:R1772" si="510">IF(Q1709&lt;0,Q1709+180,Q1709-180)</f>
        <v>91.193264868059671</v>
      </c>
      <c r="S1709">
        <f t="shared" ref="S1709:S1772" si="511">B1709/1000</f>
        <v>0.55280707310788013</v>
      </c>
      <c r="T1709">
        <f t="shared" si="494"/>
        <v>33.944626965505059</v>
      </c>
    </row>
    <row r="1710" spans="1:20" x14ac:dyDescent="0.25">
      <c r="A1710">
        <f t="shared" si="495"/>
        <v>3486.5881587183185</v>
      </c>
      <c r="B1710">
        <f t="shared" ref="B1710:B1773" si="512">B1709*(1+B$42)</f>
        <v>554.90773998569011</v>
      </c>
      <c r="C1710" t="str">
        <f t="shared" si="496"/>
        <v>1.03701679036273-49.601625728204i</v>
      </c>
      <c r="D1710" t="str">
        <f t="shared" si="497"/>
        <v>3.47812297678349-28.6839868768684i</v>
      </c>
      <c r="E1710" t="str">
        <f t="shared" si="498"/>
        <v>162.460654221704+0.416210096404981i</v>
      </c>
      <c r="F1710" t="str">
        <f t="shared" si="499"/>
        <v>2.42492473626505-269.157340634069i</v>
      </c>
      <c r="G1710" t="str">
        <f t="shared" si="500"/>
        <v>0.999999922199705-0.000278927030996858i</v>
      </c>
      <c r="H1710" t="str">
        <f t="shared" si="501"/>
        <v>1135.67020248717+80.4602732444516i</v>
      </c>
      <c r="I1710" t="str">
        <f t="shared" si="502"/>
        <v>68.862721476594-861.768596385351i</v>
      </c>
      <c r="K1710" t="str">
        <f t="shared" si="503"/>
        <v>0.010513674719329-0.00107958816647181i</v>
      </c>
      <c r="L1710" t="str">
        <f t="shared" si="504"/>
        <v>0.0000444444444444444-0.103468016389688i</v>
      </c>
      <c r="M1710" t="e">
        <f t="shared" si="505"/>
        <v>#DIV/0!</v>
      </c>
      <c r="N1710">
        <f t="shared" si="506"/>
        <v>91.197703296603692</v>
      </c>
      <c r="O1710">
        <f t="shared" si="507"/>
        <v>33.911816102447283</v>
      </c>
      <c r="P1710" s="3">
        <f t="shared" si="508"/>
        <v>33.911816102447283</v>
      </c>
      <c r="Q1710" s="3">
        <f t="shared" si="509"/>
        <v>-88.802296703396308</v>
      </c>
      <c r="R1710">
        <f t="shared" si="510"/>
        <v>91.197703296603692</v>
      </c>
      <c r="S1710">
        <f t="shared" si="511"/>
        <v>0.5549077399856901</v>
      </c>
      <c r="T1710">
        <f t="shared" si="494"/>
        <v>33.911816102447283</v>
      </c>
    </row>
    <row r="1711" spans="1:20" x14ac:dyDescent="0.25">
      <c r="A1711">
        <f t="shared" si="495"/>
        <v>3499.8371937214479</v>
      </c>
      <c r="B1711">
        <f t="shared" si="512"/>
        <v>557.01638939763575</v>
      </c>
      <c r="C1711" t="str">
        <f t="shared" si="496"/>
        <v>1.03694850107687-49.414534675614i</v>
      </c>
      <c r="D1711" t="str">
        <f t="shared" si="497"/>
        <v>3.47812296137785-28.5754204781209i</v>
      </c>
      <c r="E1711" t="str">
        <f t="shared" si="498"/>
        <v>162.460588262664+0.417807112700444i</v>
      </c>
      <c r="F1711" t="str">
        <f t="shared" si="499"/>
        <v>2.42492473482851-268.138419789103i</v>
      </c>
      <c r="G1711" t="str">
        <f t="shared" si="500"/>
        <v>0.9999999216073-0.000279986953548781i</v>
      </c>
      <c r="H1711" t="str">
        <f t="shared" si="501"/>
        <v>1135.71802847733+80.766488600371i</v>
      </c>
      <c r="I1711" t="str">
        <f t="shared" si="502"/>
        <v>68.863402546144-858.538287568385i</v>
      </c>
      <c r="K1711" t="str">
        <f t="shared" si="503"/>
        <v>0.0105128360257142-0.0010836037882152i</v>
      </c>
      <c r="L1711" t="str">
        <f t="shared" si="504"/>
        <v>0.0000444444444444444-0.10307632634956i</v>
      </c>
      <c r="M1711" t="e">
        <f t="shared" si="505"/>
        <v>#DIV/0!</v>
      </c>
      <c r="N1711">
        <f t="shared" si="506"/>
        <v>91.202157511612128</v>
      </c>
      <c r="O1711">
        <f t="shared" si="507"/>
        <v>33.879006226964485</v>
      </c>
      <c r="P1711" s="3">
        <f t="shared" si="508"/>
        <v>33.879006226964485</v>
      </c>
      <c r="Q1711" s="3">
        <f t="shared" si="509"/>
        <v>-88.797842488387872</v>
      </c>
      <c r="R1711">
        <f t="shared" si="510"/>
        <v>91.202157511612128</v>
      </c>
      <c r="S1711">
        <f t="shared" si="511"/>
        <v>0.55701638939763576</v>
      </c>
      <c r="T1711">
        <f t="shared" si="494"/>
        <v>33.879006226964485</v>
      </c>
    </row>
    <row r="1712" spans="1:20" x14ac:dyDescent="0.25">
      <c r="A1712">
        <f t="shared" si="495"/>
        <v>3513.1365750575897</v>
      </c>
      <c r="B1712">
        <f t="shared" si="512"/>
        <v>559.13305167734677</v>
      </c>
      <c r="C1712" t="str">
        <f t="shared" si="496"/>
        <v>1.03687970310329-49.2281543602723i</v>
      </c>
      <c r="D1712" t="str">
        <f t="shared" si="497"/>
        <v>3.4781229458549-28.4672651463903i</v>
      </c>
      <c r="E1712" t="str">
        <f t="shared" si="498"/>
        <v>162.460521826753+0.419410371418352i</v>
      </c>
      <c r="F1712" t="str">
        <f t="shared" si="499"/>
        <v>2.42492473338103-267.123356205327i</v>
      </c>
      <c r="G1712" t="str">
        <f t="shared" si="500"/>
        <v>0.999999921010383-0.000281050903804502i</v>
      </c>
      <c r="H1712" t="str">
        <f t="shared" si="501"/>
        <v>1135.76622126389+81.0738728495457i</v>
      </c>
      <c r="I1712" t="str">
        <f t="shared" si="502"/>
        <v>68.8640887734232-855.320331046733i</v>
      </c>
      <c r="K1712" t="str">
        <f t="shared" si="503"/>
        <v>0.0105119910818184-0.00108763369000481i</v>
      </c>
      <c r="L1712" t="str">
        <f t="shared" si="504"/>
        <v>0.0000444444444444444-0.102686119096992i</v>
      </c>
      <c r="M1712" t="e">
        <f t="shared" si="505"/>
        <v>#DIV/0!</v>
      </c>
      <c r="N1712">
        <f t="shared" si="506"/>
        <v>91.206627561072935</v>
      </c>
      <c r="O1712">
        <f t="shared" si="507"/>
        <v>33.846197346203333</v>
      </c>
      <c r="P1712" s="3">
        <f t="shared" si="508"/>
        <v>33.846197346203333</v>
      </c>
      <c r="Q1712" s="3">
        <f t="shared" si="509"/>
        <v>-88.793372438927065</v>
      </c>
      <c r="R1712">
        <f t="shared" si="510"/>
        <v>91.206627561072935</v>
      </c>
      <c r="S1712">
        <f t="shared" si="511"/>
        <v>0.55913305167734673</v>
      </c>
      <c r="T1712">
        <f t="shared" si="494"/>
        <v>33.846197346203333</v>
      </c>
    </row>
    <row r="1713" spans="1:20" x14ac:dyDescent="0.25">
      <c r="A1713">
        <f t="shared" si="495"/>
        <v>3526.4864940428083</v>
      </c>
      <c r="B1713">
        <f t="shared" si="512"/>
        <v>561.2577572737207</v>
      </c>
      <c r="C1713" t="str">
        <f t="shared" si="496"/>
        <v>1.03681039273841-49.0424820998345i</v>
      </c>
      <c r="D1713" t="str">
        <f t="shared" si="497"/>
        <v>3.47812293021372-28.3595193258257i</v>
      </c>
      <c r="E1713" t="str">
        <f t="shared" si="498"/>
        <v>162.460454910722+0.421019898217828i</v>
      </c>
      <c r="F1713" t="str">
        <f t="shared" si="499"/>
        <v>2.42492473192253-266.112135280708i</v>
      </c>
      <c r="G1713" t="str">
        <f t="shared" si="500"/>
        <v>0.999999920408921-0.000282118897069276i</v>
      </c>
      <c r="H1713" t="str">
        <f t="shared" si="501"/>
        <v>1135.81478368012+81.3824304929491i</v>
      </c>
      <c r="I1713" t="str">
        <f t="shared" si="502"/>
        <v>68.8647801972668-852.114680551248i</v>
      </c>
      <c r="K1713" t="str">
        <f t="shared" si="503"/>
        <v>0.0105111398420936-0.00109167791516503i</v>
      </c>
      <c r="L1713" t="str">
        <f t="shared" si="504"/>
        <v>0.0000444444444444444-0.10229738901872i</v>
      </c>
      <c r="M1713" t="e">
        <f t="shared" si="505"/>
        <v>#DIV/0!</v>
      </c>
      <c r="N1713">
        <f t="shared" si="506"/>
        <v>91.211113493025678</v>
      </c>
      <c r="O1713">
        <f t="shared" si="507"/>
        <v>33.813389467359983</v>
      </c>
      <c r="P1713" s="3">
        <f t="shared" si="508"/>
        <v>33.813389467359983</v>
      </c>
      <c r="Q1713" s="3">
        <f t="shared" si="509"/>
        <v>-88.788886506974322</v>
      </c>
      <c r="R1713">
        <f t="shared" si="510"/>
        <v>91.211113493025678</v>
      </c>
      <c r="S1713">
        <f t="shared" si="511"/>
        <v>0.56125775727372074</v>
      </c>
      <c r="T1713">
        <f t="shared" si="494"/>
        <v>33.813389467359983</v>
      </c>
    </row>
    <row r="1714" spans="1:20" x14ac:dyDescent="0.25">
      <c r="A1714">
        <f t="shared" si="495"/>
        <v>3539.8871427201711</v>
      </c>
      <c r="B1714">
        <f t="shared" si="512"/>
        <v>563.39053675136086</v>
      </c>
      <c r="C1714" t="str">
        <f t="shared" si="496"/>
        <v>1.03674056625328-48.8575152221277i</v>
      </c>
      <c r="D1714" t="str">
        <f t="shared" si="497"/>
        <v>3.47812291445348-28.2521814664675i</v>
      </c>
      <c r="E1714" t="str">
        <f t="shared" si="498"/>
        <v>162.460387511304+0.422635718876629i</v>
      </c>
      <c r="F1714" t="str">
        <f t="shared" si="499"/>
        <v>2.42492473045293-265.104742468497i</v>
      </c>
      <c r="G1714" t="str">
        <f t="shared" si="500"/>
        <v>0.99999991980288-0.000283190948706514i</v>
      </c>
      <c r="H1714" t="str">
        <f t="shared" si="501"/>
        <v>1135.86371858149+81.6921660493085i</v>
      </c>
      <c r="I1714" t="str">
        <f t="shared" si="502"/>
        <v>68.865476856797-848.921289990091i</v>
      </c>
      <c r="K1714" t="str">
        <f t="shared" si="503"/>
        <v>0.0105102822606751-0.00109573650706462i</v>
      </c>
      <c r="L1714" t="str">
        <f t="shared" si="504"/>
        <v>0.0000444444444444444-0.101910130522734i</v>
      </c>
      <c r="M1714" t="e">
        <f t="shared" si="505"/>
        <v>#DIV/0!</v>
      </c>
      <c r="N1714">
        <f t="shared" si="506"/>
        <v>91.215615355560757</v>
      </c>
      <c r="O1714">
        <f t="shared" si="507"/>
        <v>33.780582597679619</v>
      </c>
      <c r="P1714" s="3">
        <f t="shared" si="508"/>
        <v>33.780582597679619</v>
      </c>
      <c r="Q1714" s="3">
        <f t="shared" si="509"/>
        <v>-88.784384644439243</v>
      </c>
      <c r="R1714">
        <f t="shared" si="510"/>
        <v>91.215615355560757</v>
      </c>
      <c r="S1714">
        <f t="shared" si="511"/>
        <v>0.56339053675136086</v>
      </c>
      <c r="T1714">
        <f t="shared" si="494"/>
        <v>33.780582597679619</v>
      </c>
    </row>
    <row r="1715" spans="1:20" x14ac:dyDescent="0.25">
      <c r="A1715">
        <f t="shared" si="495"/>
        <v>3553.3387138625076</v>
      </c>
      <c r="B1715">
        <f t="shared" si="512"/>
        <v>565.53142079101599</v>
      </c>
      <c r="C1715" t="str">
        <f t="shared" si="496"/>
        <v>1.03667021989267-48.6732510651104i</v>
      </c>
      <c r="D1715" t="str">
        <f t="shared" si="497"/>
        <v>3.47812289857323-28.1452500242244i</v>
      </c>
      <c r="E1715" t="str">
        <f t="shared" si="498"/>
        <v>162.460319625207+0.424257859292131i</v>
      </c>
      <c r="F1715" t="str">
        <f t="shared" si="499"/>
        <v>2.42492472897213-264.101163277007i</v>
      </c>
      <c r="G1715" t="str">
        <f t="shared" si="500"/>
        <v>0.999999919192224-0.000284267074138009i</v>
      </c>
      <c r="H1715" t="str">
        <f t="shared" si="501"/>
        <v>1135.91302884585+82.0030840551909i</v>
      </c>
      <c r="I1715" t="str">
        <f t="shared" si="502"/>
        <v>68.866178791431-845.74011344803i</v>
      </c>
      <c r="K1715" t="str">
        <f t="shared" si="503"/>
        <v>0.0105094182913799-0.00109980950911576i</v>
      </c>
      <c r="L1715" t="str">
        <f t="shared" si="504"/>
        <v>0.0000444444444444444-0.101524338038189i</v>
      </c>
      <c r="M1715" t="e">
        <f t="shared" si="505"/>
        <v>#DIV/0!</v>
      </c>
      <c r="N1715">
        <f t="shared" si="506"/>
        <v>91.220133196817358</v>
      </c>
      <c r="O1715">
        <f t="shared" si="507"/>
        <v>33.74777674445648</v>
      </c>
      <c r="P1715" s="3">
        <f t="shared" si="508"/>
        <v>33.74777674445648</v>
      </c>
      <c r="Q1715" s="3">
        <f t="shared" si="509"/>
        <v>-88.779866803182642</v>
      </c>
      <c r="R1715">
        <f t="shared" si="510"/>
        <v>91.220133196817358</v>
      </c>
      <c r="S1715">
        <f t="shared" si="511"/>
        <v>0.56553142079101604</v>
      </c>
      <c r="T1715">
        <f t="shared" si="494"/>
        <v>33.74777674445648</v>
      </c>
    </row>
    <row r="1716" spans="1:20" x14ac:dyDescent="0.25">
      <c r="A1716">
        <f t="shared" si="495"/>
        <v>3566.841400975185</v>
      </c>
      <c r="B1716">
        <f t="shared" si="512"/>
        <v>567.68044019002184</v>
      </c>
      <c r="C1716" t="str">
        <f t="shared" si="496"/>
        <v>1.03659934987548-48.4896869768399i</v>
      </c>
      <c r="D1716" t="str">
        <f t="shared" si="497"/>
        <v>3.47812288257202-28.0387234608517i</v>
      </c>
      <c r="E1716" t="str">
        <f t="shared" si="498"/>
        <v>162.460251249129+0.425886345481469i</v>
      </c>
      <c r="F1716" t="str">
        <f t="shared" si="499"/>
        <v>2.42492472748006-263.101383269417i</v>
      </c>
      <c r="G1716" t="str">
        <f t="shared" si="500"/>
        <v>0.999999918576918-0.000285347288844157i</v>
      </c>
      <c r="H1716" t="str">
        <f t="shared" si="501"/>
        <v>1135.96271737361+82.3151890650675i</v>
      </c>
      <c r="I1716" t="str">
        <f t="shared" si="502"/>
        <v>68.8668860408782-842.571105185824i</v>
      </c>
      <c r="K1716" t="str">
        <f t="shared" si="503"/>
        <v>0.0105085478877048-0.00110389696477282i</v>
      </c>
      <c r="L1716" t="str">
        <f t="shared" si="504"/>
        <v>0.0000444444444444444-0.101140006015331i</v>
      </c>
      <c r="M1716" t="e">
        <f t="shared" si="505"/>
        <v>#DIV/0!</v>
      </c>
      <c r="N1716">
        <f t="shared" si="506"/>
        <v>91.224667064982754</v>
      </c>
      <c r="O1716">
        <f t="shared" si="507"/>
        <v>33.714971915035179</v>
      </c>
      <c r="P1716" s="3">
        <f t="shared" si="508"/>
        <v>33.714971915035179</v>
      </c>
      <c r="Q1716" s="3">
        <f t="shared" si="509"/>
        <v>-88.775332935017246</v>
      </c>
      <c r="R1716">
        <f t="shared" si="510"/>
        <v>91.224667064982754</v>
      </c>
      <c r="S1716">
        <f t="shared" si="511"/>
        <v>0.56768044019002184</v>
      </c>
      <c r="T1716">
        <f t="shared" si="494"/>
        <v>33.714971915035179</v>
      </c>
    </row>
    <row r="1717" spans="1:20" x14ac:dyDescent="0.25">
      <c r="A1717">
        <f t="shared" si="495"/>
        <v>3580.395398298891</v>
      </c>
      <c r="B1717">
        <f t="shared" si="512"/>
        <v>569.83762586274395</v>
      </c>
      <c r="C1717" t="str">
        <f t="shared" si="496"/>
        <v>1.03652795239487-48.3068203154285i</v>
      </c>
      <c r="D1717" t="str">
        <f t="shared" si="497"/>
        <v>3.47812286644902-27.9326002439292i</v>
      </c>
      <c r="E1717" t="str">
        <f t="shared" si="498"/>
        <v>162.46018237974+0.427521203583036i</v>
      </c>
      <c r="F1717" t="str">
        <f t="shared" si="499"/>
        <v>2.42492472597663-262.105388063555i</v>
      </c>
      <c r="G1717" t="str">
        <f t="shared" si="500"/>
        <v>0.999999917956927-0.00028643160836418i</v>
      </c>
      <c r="H1717" t="str">
        <f t="shared" si="501"/>
        <v>1136.01278708789+82.6284856513884i</v>
      </c>
      <c r="I1717" t="str">
        <f t="shared" si="502"/>
        <v>68.8675986451392-839.414219639511i</v>
      </c>
      <c r="K1717" t="str">
        <f t="shared" si="503"/>
        <v>0.0105076710028245-0.00110799891753123i</v>
      </c>
      <c r="L1717" t="str">
        <f t="shared" si="504"/>
        <v>0.0000444444444444444-0.100757128925414i</v>
      </c>
      <c r="M1717" t="e">
        <f t="shared" si="505"/>
        <v>#DIV/0!</v>
      </c>
      <c r="N1717">
        <f t="shared" si="506"/>
        <v>91.229217008291613</v>
      </c>
      <c r="O1717">
        <f t="shared" si="507"/>
        <v>33.682168116810033</v>
      </c>
      <c r="P1717" s="3">
        <f t="shared" si="508"/>
        <v>33.682168116810033</v>
      </c>
      <c r="Q1717" s="3">
        <f t="shared" si="509"/>
        <v>-88.770782991708387</v>
      </c>
      <c r="R1717">
        <f t="shared" si="510"/>
        <v>91.229217008291613</v>
      </c>
      <c r="S1717">
        <f t="shared" si="511"/>
        <v>0.569837625862744</v>
      </c>
      <c r="T1717">
        <f t="shared" si="494"/>
        <v>33.682168116810033</v>
      </c>
    </row>
    <row r="1718" spans="1:20" x14ac:dyDescent="0.25">
      <c r="A1718">
        <f t="shared" si="495"/>
        <v>3594.0009008124271</v>
      </c>
      <c r="B1718">
        <f t="shared" si="512"/>
        <v>572.00300884102239</v>
      </c>
      <c r="C1718" t="str">
        <f t="shared" si="496"/>
        <v>1.03645602361723-48.1246484490074i</v>
      </c>
      <c r="D1718" t="str">
        <f t="shared" si="497"/>
        <v>3.47812285020324-27.8268788468385i</v>
      </c>
      <c r="E1718" t="str">
        <f t="shared" si="498"/>
        <v>162.460113013696+0.429162459856399i</v>
      </c>
      <c r="F1718" t="str">
        <f t="shared" si="499"/>
        <v>2.42492472446175-261.113163331694i</v>
      </c>
      <c r="G1718" t="str">
        <f t="shared" si="500"/>
        <v>0.999999917332215-0.000287520048296346i</v>
      </c>
      <c r="H1718" t="str">
        <f t="shared" si="501"/>
        <v>1136.06324093476+82.942978404668i</v>
      </c>
      <c r="I1718" t="str">
        <f t="shared" si="502"/>
        <v>68.8683166445168-836.269411419814i</v>
      </c>
      <c r="K1718" t="str">
        <f t="shared" si="503"/>
        <v>0.0105067875895892-0.00111211541092634i</v>
      </c>
      <c r="L1718" t="str">
        <f t="shared" si="504"/>
        <v>0.0000444444444444444-0.100375701260624i</v>
      </c>
      <c r="M1718" t="e">
        <f t="shared" si="505"/>
        <v>#DIV/0!</v>
      </c>
      <c r="N1718">
        <f t="shared" si="506"/>
        <v>91.233783075023624</v>
      </c>
      <c r="O1718">
        <f t="shared" si="507"/>
        <v>33.649365357225712</v>
      </c>
      <c r="P1718" s="3">
        <f t="shared" si="508"/>
        <v>33.649365357225712</v>
      </c>
      <c r="Q1718" s="3">
        <f t="shared" si="509"/>
        <v>-88.766216924976376</v>
      </c>
      <c r="R1718">
        <f t="shared" si="510"/>
        <v>91.233783075023624</v>
      </c>
      <c r="S1718">
        <f t="shared" si="511"/>
        <v>0.5720030088410224</v>
      </c>
      <c r="T1718">
        <f t="shared" si="494"/>
        <v>33.649365357225712</v>
      </c>
    </row>
    <row r="1719" spans="1:20" x14ac:dyDescent="0.25">
      <c r="A1719">
        <f t="shared" si="495"/>
        <v>3607.6581042355137</v>
      </c>
      <c r="B1719">
        <f t="shared" si="512"/>
        <v>574.17662027461824</v>
      </c>
      <c r="C1719" t="str">
        <f t="shared" si="496"/>
        <v>1.03638355968256-47.9431687556906i</v>
      </c>
      <c r="D1719" t="str">
        <f t="shared" si="497"/>
        <v>3.47812283383375-27.7215577487422i</v>
      </c>
      <c r="E1719" t="str">
        <f t="shared" si="498"/>
        <v>162.460043147633+0.43081014068301i</v>
      </c>
      <c r="F1719" t="str">
        <f t="shared" si="499"/>
        <v>2.42492472293534-260.124694800351i</v>
      </c>
      <c r="G1719" t="str">
        <f t="shared" si="500"/>
        <v>0.999999916702746-0.0002886126242982i</v>
      </c>
      <c r="H1719" t="str">
        <f t="shared" si="501"/>
        <v>1136.11408188336+83.25867193355i</v>
      </c>
      <c r="I1719" t="str">
        <f t="shared" si="502"/>
        <v>68.8690400796104-833.136635311451i</v>
      </c>
      <c r="K1719" t="str">
        <f t="shared" si="503"/>
        <v>0.0105058976005232-0.00111624648853223i</v>
      </c>
      <c r="L1719" t="str">
        <f t="shared" si="504"/>
        <v>0.0000444444444444444-0.099995717533995i</v>
      </c>
      <c r="M1719" t="e">
        <f t="shared" si="505"/>
        <v>#DIV/0!</v>
      </c>
      <c r="N1719">
        <f t="shared" si="506"/>
        <v>91.238365313502797</v>
      </c>
      <c r="O1719">
        <f t="shared" si="507"/>
        <v>33.616563643777887</v>
      </c>
      <c r="P1719" s="3">
        <f t="shared" si="508"/>
        <v>33.616563643777887</v>
      </c>
      <c r="Q1719" s="3">
        <f t="shared" si="509"/>
        <v>-88.761634686497203</v>
      </c>
      <c r="R1719">
        <f t="shared" si="510"/>
        <v>91.238365313502797</v>
      </c>
      <c r="S1719">
        <f t="shared" si="511"/>
        <v>0.57417662027461824</v>
      </c>
      <c r="T1719">
        <f t="shared" si="494"/>
        <v>33.616563643777887</v>
      </c>
    </row>
    <row r="1720" spans="1:20" x14ac:dyDescent="0.25">
      <c r="A1720">
        <f t="shared" si="495"/>
        <v>3621.367205031609</v>
      </c>
      <c r="B1720">
        <f t="shared" si="512"/>
        <v>576.35849143166183</v>
      </c>
      <c r="C1720" t="str">
        <f t="shared" si="496"/>
        <v>1.03631055670445-47.7623786235319i</v>
      </c>
      <c r="D1720" t="str">
        <f t="shared" si="497"/>
        <v>3.47812281733961-27.6166354345605i</v>
      </c>
      <c r="E1720" t="str">
        <f t="shared" si="498"/>
        <v>162.459972778165+0.432464272567853i</v>
      </c>
      <c r="F1720" t="str">
        <f t="shared" si="499"/>
        <v>2.4249247213973-259.139968250072i</v>
      </c>
      <c r="G1720" t="str">
        <f t="shared" si="500"/>
        <v>0.999999916068484-0.000289709352086782i</v>
      </c>
      <c r="H1720" t="str">
        <f t="shared" si="501"/>
        <v>1136.16531292614+83.5755708648919i</v>
      </c>
      <c r="I1720" t="str">
        <f t="shared" si="502"/>
        <v>68.8697689913222-830.015846272503i</v>
      </c>
      <c r="K1720" t="str">
        <f t="shared" si="503"/>
        <v>0.0105050009878223-0.00112039219396049i</v>
      </c>
      <c r="L1720" t="str">
        <f t="shared" si="504"/>
        <v>0.0000444444444444444-0.0996171722793333i</v>
      </c>
      <c r="M1720" t="e">
        <f t="shared" si="505"/>
        <v>#DIV/0!</v>
      </c>
      <c r="N1720">
        <f t="shared" si="506"/>
        <v>91.24296377209653</v>
      </c>
      <c r="O1720">
        <f t="shared" si="507"/>
        <v>33.583762984012608</v>
      </c>
      <c r="P1720" s="3">
        <f t="shared" si="508"/>
        <v>33.583762984012608</v>
      </c>
      <c r="Q1720" s="3">
        <f t="shared" si="509"/>
        <v>-88.75703622790347</v>
      </c>
      <c r="R1720">
        <f t="shared" si="510"/>
        <v>91.24296377209653</v>
      </c>
      <c r="S1720">
        <f t="shared" si="511"/>
        <v>0.57635849143166185</v>
      </c>
      <c r="T1720">
        <f t="shared" si="494"/>
        <v>33.583762984012608</v>
      </c>
    </row>
    <row r="1721" spans="1:20" x14ac:dyDescent="0.25">
      <c r="A1721">
        <f t="shared" si="495"/>
        <v>3635.1284004107292</v>
      </c>
      <c r="B1721">
        <f t="shared" si="512"/>
        <v>578.54865369910215</v>
      </c>
      <c r="C1721" t="str">
        <f t="shared" si="496"/>
        <v>1.03623701076957-47.5822754504933i</v>
      </c>
      <c r="D1721" t="str">
        <f t="shared" si="497"/>
        <v>3.4781228007199-27.512110394951i</v>
      </c>
      <c r="E1721" t="str">
        <f t="shared" si="498"/>
        <v>162.459901901888+0.434124882138975i</v>
      </c>
      <c r="F1721" t="str">
        <f t="shared" si="499"/>
        <v>2.42492471984755-258.158969515236i</v>
      </c>
      <c r="G1721" t="str">
        <f t="shared" si="500"/>
        <v>0.999999915429393-0.000290810247438857i</v>
      </c>
      <c r="H1721" t="str">
        <f t="shared" si="501"/>
        <v>1136.216937079+83.8936798438355i</v>
      </c>
      <c r="I1721" t="str">
        <f t="shared" si="502"/>
        <v>68.8705034208573-826.906999433761i</v>
      </c>
      <c r="K1721" t="str">
        <f t="shared" si="503"/>
        <v>0.0105040977033523-0.00112455257085902i</v>
      </c>
      <c r="L1721" t="str">
        <f t="shared" si="504"/>
        <v>0.0000444444444444444-0.0992400600511392i</v>
      </c>
      <c r="M1721" t="e">
        <f t="shared" si="505"/>
        <v>#DIV/0!</v>
      </c>
      <c r="N1721">
        <f t="shared" si="506"/>
        <v>91.247578499213702</v>
      </c>
      <c r="O1721">
        <f t="shared" si="507"/>
        <v>33.550963385527687</v>
      </c>
      <c r="P1721" s="3">
        <f t="shared" si="508"/>
        <v>33.550963385527687</v>
      </c>
      <c r="Q1721" s="3">
        <f t="shared" si="509"/>
        <v>-88.752421500786298</v>
      </c>
      <c r="R1721">
        <f t="shared" si="510"/>
        <v>91.247578499213702</v>
      </c>
      <c r="S1721">
        <f t="shared" si="511"/>
        <v>0.57854865369910213</v>
      </c>
      <c r="T1721">
        <f t="shared" si="494"/>
        <v>33.550963385527687</v>
      </c>
    </row>
    <row r="1722" spans="1:20" x14ac:dyDescent="0.25">
      <c r="A1722">
        <f t="shared" si="495"/>
        <v>3648.9418883322901</v>
      </c>
      <c r="B1722">
        <f t="shared" si="512"/>
        <v>580.74713858315874</v>
      </c>
      <c r="C1722" t="str">
        <f t="shared" si="496"/>
        <v>1.03616291793747-47.4028566444031i</v>
      </c>
      <c r="D1722" t="str">
        <f t="shared" si="497"/>
        <v>3.47812278397361-27.4079811262858i</v>
      </c>
      <c r="E1722" t="str">
        <f t="shared" si="498"/>
        <v>162.459830515381+0.435791996148784i</v>
      </c>
      <c r="F1722" t="str">
        <f t="shared" si="499"/>
        <v>2.424924718286-257.181684483847i</v>
      </c>
      <c r="G1722" t="str">
        <f t="shared" si="500"/>
        <v>0.999999914785435-0.000291915326191143i</v>
      </c>
      <c r="H1722" t="str">
        <f t="shared" si="501"/>
        <v>1136.26895738154+84.2130035338905i</v>
      </c>
      <c r="I1722" t="str">
        <f t="shared" si="502"/>
        <v>68.8712434097289-823.810050098111i</v>
      </c>
      <c r="K1722" t="str">
        <f t="shared" si="503"/>
        <v>0.0105031876986465-0.00112872766291079i</v>
      </c>
      <c r="L1722" t="str">
        <f t="shared" si="504"/>
        <v>0.0000444444444444444-0.0988643754245256i</v>
      </c>
      <c r="M1722" t="e">
        <f t="shared" si="505"/>
        <v>#DIV/0!</v>
      </c>
      <c r="N1722">
        <f t="shared" si="506"/>
        <v>91.252209543303422</v>
      </c>
      <c r="O1722">
        <f t="shared" si="507"/>
        <v>33.518164855972252</v>
      </c>
      <c r="P1722" s="3">
        <f t="shared" si="508"/>
        <v>33.518164855972252</v>
      </c>
      <c r="Q1722" s="3">
        <f t="shared" si="509"/>
        <v>-88.747790456696578</v>
      </c>
      <c r="R1722">
        <f t="shared" si="510"/>
        <v>91.252209543303422</v>
      </c>
      <c r="S1722">
        <f t="shared" si="511"/>
        <v>0.58074713858315874</v>
      </c>
      <c r="T1722">
        <f t="shared" si="494"/>
        <v>33.518164855972252</v>
      </c>
    </row>
    <row r="1723" spans="1:20" x14ac:dyDescent="0.25">
      <c r="A1723">
        <f t="shared" si="495"/>
        <v>3662.8078675079528</v>
      </c>
      <c r="B1723">
        <f t="shared" si="512"/>
        <v>582.95397770977479</v>
      </c>
      <c r="C1723" t="str">
        <f t="shared" si="496"/>
        <v>1.03608827424097-47.2241196229203i</v>
      </c>
      <c r="D1723" t="str">
        <f t="shared" si="497"/>
        <v>3.47812276709982-27.3042461306305i</v>
      </c>
      <c r="E1723" t="str">
        <f t="shared" si="498"/>
        <v>162.459758615199+0.437465641474811i</v>
      </c>
      <c r="F1723" t="str">
        <f t="shared" si="499"/>
        <v>2.42492471671256-256.208099097332i</v>
      </c>
      <c r="G1723" t="str">
        <f t="shared" si="500"/>
        <v>0.999999914136574-0.000293024604240537i</v>
      </c>
      <c r="H1723" t="str">
        <f t="shared" si="501"/>
        <v>1136.32137689719+84.5335466170019i</v>
      </c>
      <c r="I1723" t="str">
        <f t="shared" si="502"/>
        <v>68.8719889997543-820.724953739854i</v>
      </c>
      <c r="K1723" t="str">
        <f t="shared" si="503"/>
        <v>0.0105022709249042-0.00113291751383256i</v>
      </c>
      <c r="L1723" t="str">
        <f t="shared" si="504"/>
        <v>0.0000444444444444444-0.0984901129951444i</v>
      </c>
      <c r="M1723" t="e">
        <f t="shared" si="505"/>
        <v>#DIV/0!</v>
      </c>
      <c r="N1723">
        <f t="shared" si="506"/>
        <v>91.256856952854264</v>
      </c>
      <c r="O1723">
        <f t="shared" si="507"/>
        <v>33.485367403047327</v>
      </c>
      <c r="P1723" s="3">
        <f t="shared" si="508"/>
        <v>33.485367403047327</v>
      </c>
      <c r="Q1723" s="3">
        <f t="shared" si="509"/>
        <v>-88.743143047145736</v>
      </c>
      <c r="R1723">
        <f t="shared" si="510"/>
        <v>91.256856952854264</v>
      </c>
      <c r="S1723">
        <f t="shared" si="511"/>
        <v>0.58295397770977475</v>
      </c>
      <c r="T1723">
        <f t="shared" si="494"/>
        <v>33.485367403047327</v>
      </c>
    </row>
    <row r="1724" spans="1:20" x14ac:dyDescent="0.25">
      <c r="A1724">
        <f t="shared" si="495"/>
        <v>3676.7265374044832</v>
      </c>
      <c r="B1724">
        <f t="shared" si="512"/>
        <v>585.16920282507192</v>
      </c>
      <c r="C1724" t="str">
        <f t="shared" si="496"/>
        <v>1.03601307568522-47.046061813496i</v>
      </c>
      <c r="D1724" t="str">
        <f t="shared" si="497"/>
        <v>3.47812275009756-27.2009039157222i</v>
      </c>
      <c r="E1724" t="str">
        <f t="shared" si="498"/>
        <v>162.459686197879+0.439145845120247i</v>
      </c>
      <c r="F1724" t="str">
        <f t="shared" si="499"/>
        <v>2.42492471512714-255.238199350337i</v>
      </c>
      <c r="G1724" t="str">
        <f t="shared" si="500"/>
        <v>0.999999913482772-0.000294138097544344i</v>
      </c>
      <c r="H1724" t="str">
        <f t="shared" si="501"/>
        <v>1136.37419871344+84.855313793643i</v>
      </c>
      <c r="I1724" t="str">
        <f t="shared" si="502"/>
        <v>68.8727402330667-817.651666004095i</v>
      </c>
      <c r="K1724" t="str">
        <f t="shared" si="503"/>
        <v>0.0105013473329882-0.00113712216737369i</v>
      </c>
      <c r="L1724" t="str">
        <f t="shared" si="504"/>
        <v>0.0000444444444444444-0.0981172673791037i</v>
      </c>
      <c r="M1724" t="e">
        <f t="shared" si="505"/>
        <v>#DIV/0!</v>
      </c>
      <c r="N1724">
        <f t="shared" si="506"/>
        <v>91.261520776392103</v>
      </c>
      <c r="O1724">
        <f t="shared" si="507"/>
        <v>33.452571034505965</v>
      </c>
      <c r="P1724" s="3">
        <f t="shared" si="508"/>
        <v>33.452571034505965</v>
      </c>
      <c r="Q1724" s="3">
        <f t="shared" si="509"/>
        <v>-88.738479223607897</v>
      </c>
      <c r="R1724">
        <f t="shared" si="510"/>
        <v>91.261520776392103</v>
      </c>
      <c r="S1724">
        <f t="shared" si="511"/>
        <v>0.5851692028250719</v>
      </c>
      <c r="T1724">
        <f t="shared" si="494"/>
        <v>33.452571034505965</v>
      </c>
    </row>
    <row r="1725" spans="1:20" x14ac:dyDescent="0.25">
      <c r="A1725">
        <f t="shared" si="495"/>
        <v>3690.6980982466207</v>
      </c>
      <c r="B1725">
        <f t="shared" si="512"/>
        <v>587.39284579580726</v>
      </c>
      <c r="C1725" t="str">
        <f t="shared" si="496"/>
        <v>1.03593731824819-46.8686806533384i</v>
      </c>
      <c r="D1725" t="str">
        <f t="shared" si="497"/>
        <v>3.47812273296583-27.0979529949485i</v>
      </c>
      <c r="E1725" t="str">
        <f t="shared" si="498"/>
        <v>162.459613259942+0.440832634214682i</v>
      </c>
      <c r="F1725" t="str">
        <f t="shared" si="499"/>
        <v>2.42492471352965-254.271971290529i</v>
      </c>
      <c r="G1725" t="str">
        <f t="shared" si="500"/>
        <v>0.999999912823992-0.000295255822120504i</v>
      </c>
      <c r="H1725" t="str">
        <f t="shared" si="501"/>
        <v>1136.42742594205+85.1783097828769i</v>
      </c>
      <c r="I1725" t="str">
        <f t="shared" si="502"/>
        <v>68.8734971521077-814.590142706123i</v>
      </c>
      <c r="K1725" t="str">
        <f t="shared" si="503"/>
        <v>0.0105004168734229-0.0011413416673147i</v>
      </c>
      <c r="L1725" t="str">
        <f t="shared" si="504"/>
        <v>0.0000444444444444444-0.0977458332128947i</v>
      </c>
      <c r="M1725" t="e">
        <f t="shared" si="505"/>
        <v>#DIV/0!</v>
      </c>
      <c r="N1725">
        <f t="shared" si="506"/>
        <v>91.266201062479311</v>
      </c>
      <c r="O1725">
        <f t="shared" si="507"/>
        <v>33.419775758153904</v>
      </c>
      <c r="P1725" s="3">
        <f t="shared" si="508"/>
        <v>33.419775758153904</v>
      </c>
      <c r="Q1725" s="3">
        <f t="shared" si="509"/>
        <v>-88.733798937520689</v>
      </c>
      <c r="R1725">
        <f t="shared" si="510"/>
        <v>91.266201062479311</v>
      </c>
      <c r="S1725">
        <f t="shared" si="511"/>
        <v>0.58739284579580731</v>
      </c>
      <c r="T1725">
        <f t="shared" si="494"/>
        <v>33.419775758153904</v>
      </c>
    </row>
    <row r="1726" spans="1:20" x14ac:dyDescent="0.25">
      <c r="A1726">
        <f t="shared" si="495"/>
        <v>3704.7227510199577</v>
      </c>
      <c r="B1726">
        <f t="shared" si="512"/>
        <v>589.62493860983136</v>
      </c>
      <c r="C1726" t="str">
        <f t="shared" si="496"/>
        <v>1.03586099787999-46.6919735893734i</v>
      </c>
      <c r="D1726" t="str">
        <f t="shared" si="497"/>
        <v>3.47812271570364-26.9953918873258i</v>
      </c>
      <c r="E1726" t="str">
        <f t="shared" si="498"/>
        <v>162.459539797882+0.442526036014868i</v>
      </c>
      <c r="F1726" t="str">
        <f t="shared" si="499"/>
        <v>2.42492471191999-253.309401018393i</v>
      </c>
      <c r="G1726" t="str">
        <f t="shared" si="500"/>
        <v>0.999999912160195-0.000296377794047827i</v>
      </c>
      <c r="H1726" t="str">
        <f t="shared" si="501"/>
        <v>1136.48106171914+85.5025393224479i</v>
      </c>
      <c r="I1726" t="str">
        <f t="shared" si="502"/>
        <v>68.8742597996363-811.540339830702i</v>
      </c>
      <c r="K1726" t="str">
        <f t="shared" si="503"/>
        <v>0.0104994794963926-0.00114557605746614i</v>
      </c>
      <c r="L1726" t="str">
        <f t="shared" si="504"/>
        <v>0.0000444444444444444-0.097375805153312i</v>
      </c>
      <c r="M1726" t="e">
        <f t="shared" si="505"/>
        <v>#DIV/0!</v>
      </c>
      <c r="N1726">
        <f t="shared" si="506"/>
        <v>91.270897859712974</v>
      </c>
      <c r="O1726">
        <f t="shared" si="507"/>
        <v>33.386981581849412</v>
      </c>
      <c r="P1726" s="3">
        <f t="shared" si="508"/>
        <v>33.386981581849412</v>
      </c>
      <c r="Q1726" s="3">
        <f t="shared" si="509"/>
        <v>-88.729102140287026</v>
      </c>
      <c r="R1726">
        <f t="shared" si="510"/>
        <v>91.270897859712974</v>
      </c>
      <c r="S1726">
        <f t="shared" si="511"/>
        <v>0.58962493860983134</v>
      </c>
      <c r="T1726">
        <f t="shared" si="494"/>
        <v>33.386981581849412</v>
      </c>
    </row>
    <row r="1727" spans="1:20" x14ac:dyDescent="0.25">
      <c r="A1727">
        <f t="shared" si="495"/>
        <v>3718.8006974738337</v>
      </c>
      <c r="B1727">
        <f t="shared" si="512"/>
        <v>591.86551337654873</v>
      </c>
      <c r="C1727" t="str">
        <f t="shared" si="496"/>
        <v>1.03578411050321-46.5159380782094i</v>
      </c>
      <c r="D1727" t="str">
        <f t="shared" si="497"/>
        <v>3.47812269831001-26.8932191174784i</v>
      </c>
      <c r="E1727" t="str">
        <f t="shared" si="498"/>
        <v>162.459465808178+0.444226077905801i</v>
      </c>
      <c r="F1727" t="str">
        <f t="shared" si="499"/>
        <v>2.42492471029808-252.350474687034i</v>
      </c>
      <c r="G1727" t="str">
        <f t="shared" si="500"/>
        <v>0.999999911491345-0.000297504029466223i</v>
      </c>
      <c r="H1727" t="str">
        <f t="shared" si="501"/>
        <v>1136.53510920556+85.8280071688525i</v>
      </c>
      <c r="I1727" t="str">
        <f t="shared" si="502"/>
        <v>68.8750282187279-808.502213531568i</v>
      </c>
      <c r="K1727" t="str">
        <f t="shared" si="503"/>
        <v>0.0104985351517388-0.00114982538166709i</v>
      </c>
      <c r="L1727" t="str">
        <f t="shared" si="504"/>
        <v>0.0000444444444444444-0.0970071778773775i</v>
      </c>
      <c r="M1727" t="e">
        <f t="shared" si="505"/>
        <v>#DIV/0!</v>
      </c>
      <c r="N1727">
        <f t="shared" si="506"/>
        <v>91.275611216723846</v>
      </c>
      <c r="O1727">
        <f t="shared" si="507"/>
        <v>33.354188513503992</v>
      </c>
      <c r="P1727" s="3">
        <f t="shared" si="508"/>
        <v>33.354188513503992</v>
      </c>
      <c r="Q1727" s="3">
        <f t="shared" si="509"/>
        <v>-88.724388783276154</v>
      </c>
      <c r="R1727">
        <f t="shared" si="510"/>
        <v>91.275611216723846</v>
      </c>
      <c r="S1727">
        <f t="shared" si="511"/>
        <v>0.59186551337654869</v>
      </c>
      <c r="T1727">
        <f t="shared" si="494"/>
        <v>33.354188513503992</v>
      </c>
    </row>
    <row r="1728" spans="1:20" x14ac:dyDescent="0.25">
      <c r="A1728">
        <f t="shared" si="495"/>
        <v>3732.9321401242346</v>
      </c>
      <c r="B1728">
        <f t="shared" si="512"/>
        <v>594.11460232737966</v>
      </c>
      <c r="C1728" t="str">
        <f t="shared" si="496"/>
        <v>1.03570665201253-46.3405715861001i</v>
      </c>
      <c r="D1728" t="str">
        <f t="shared" si="497"/>
        <v>3.47812268078394-26.7914332156163i</v>
      </c>
      <c r="E1728" t="str">
        <f t="shared" si="498"/>
        <v>162.459391287291+0.44593278740058i</v>
      </c>
      <c r="F1728" t="str">
        <f t="shared" si="499"/>
        <v>2.42492470866382-251.395178501973i</v>
      </c>
      <c r="G1728" t="str">
        <f t="shared" si="500"/>
        <v>0.999999910817401-0.000298634544576932i</v>
      </c>
      <c r="H1728" t="str">
        <f t="shared" si="501"/>
        <v>1136.58957158694+86.1547180974189i</v>
      </c>
      <c r="I1728" t="str">
        <f t="shared" si="502"/>
        <v>68.8758024527744-805.475720130679i</v>
      </c>
      <c r="K1728" t="str">
        <f t="shared" si="503"/>
        <v>0.0104975837889587-0.00115408968378389i</v>
      </c>
      <c r="L1728" t="str">
        <f t="shared" si="504"/>
        <v>0.0000444444444444444-0.096639946082265i</v>
      </c>
      <c r="M1728" t="e">
        <f t="shared" si="505"/>
        <v>#DIV/0!</v>
      </c>
      <c r="N1728">
        <f t="shared" si="506"/>
        <v>91.280341182174794</v>
      </c>
      <c r="O1728">
        <f t="shared" si="507"/>
        <v>33.321396561082508</v>
      </c>
      <c r="P1728" s="3">
        <f t="shared" si="508"/>
        <v>33.321396561082508</v>
      </c>
      <c r="Q1728" s="3">
        <f t="shared" si="509"/>
        <v>-88.719658817825206</v>
      </c>
      <c r="R1728">
        <f t="shared" si="510"/>
        <v>91.280341182174794</v>
      </c>
      <c r="S1728">
        <f t="shared" si="511"/>
        <v>0.59411460232737967</v>
      </c>
      <c r="T1728">
        <f t="shared" si="494"/>
        <v>33.321396561082508</v>
      </c>
    </row>
    <row r="1729" spans="1:20" x14ac:dyDescent="0.25">
      <c r="A1729">
        <f t="shared" si="495"/>
        <v>3747.1172822567064</v>
      </c>
      <c r="B1729">
        <f t="shared" si="512"/>
        <v>596.37223781622367</v>
      </c>
      <c r="C1729" t="str">
        <f t="shared" si="496"/>
        <v>1.03562861827415-46.1658715889074i</v>
      </c>
      <c r="D1729" t="str">
        <f t="shared" si="497"/>
        <v>3.47812266312442-26.6900327175154i</v>
      </c>
      <c r="E1729" t="str">
        <f t="shared" si="498"/>
        <v>162.459316231658+0.447646192141905i</v>
      </c>
      <c r="F1729" t="str">
        <f t="shared" si="499"/>
        <v>2.42492470701711-250.443498720954i</v>
      </c>
      <c r="G1729" t="str">
        <f t="shared" si="500"/>
        <v>0.999999910138325-0.000299769355642758i</v>
      </c>
      <c r="H1729" t="str">
        <f t="shared" si="501"/>
        <v>1136.64445207395+86.4826769023958i</v>
      </c>
      <c r="I1729" t="str">
        <f t="shared" si="502"/>
        <v>68.8765825454944-802.460816117653i</v>
      </c>
      <c r="K1729" t="str">
        <f t="shared" si="503"/>
        <v>0.0104966253572028-0.00115836900770881i</v>
      </c>
      <c r="L1729" t="str">
        <f t="shared" si="504"/>
        <v>0.0000444444444444444-0.0962741044852212i</v>
      </c>
      <c r="M1729" t="e">
        <f t="shared" si="505"/>
        <v>#DIV/0!</v>
      </c>
      <c r="N1729">
        <f t="shared" si="506"/>
        <v>91.285087804758774</v>
      </c>
      <c r="O1729">
        <f t="shared" si="507"/>
        <v>33.288605732603443</v>
      </c>
      <c r="P1729" s="3">
        <f t="shared" si="508"/>
        <v>33.288605732603443</v>
      </c>
      <c r="Q1729" s="3">
        <f t="shared" si="509"/>
        <v>-88.714912195241226</v>
      </c>
      <c r="R1729">
        <f t="shared" si="510"/>
        <v>91.285087804758774</v>
      </c>
      <c r="S1729">
        <f t="shared" si="511"/>
        <v>0.59637223781622373</v>
      </c>
      <c r="T1729">
        <f t="shared" si="494"/>
        <v>33.288605732603443</v>
      </c>
    </row>
    <row r="1730" spans="1:20" x14ac:dyDescent="0.25">
      <c r="A1730">
        <f t="shared" si="495"/>
        <v>3761.3563279292825</v>
      </c>
      <c r="B1730">
        <f t="shared" si="512"/>
        <v>598.63845231992536</v>
      </c>
      <c r="C1730" t="str">
        <f t="shared" si="496"/>
        <v>1.03555000512634-45.9918355720644i</v>
      </c>
      <c r="D1730" t="str">
        <f t="shared" si="497"/>
        <v>3.47812264533044-26.5890161644954i</v>
      </c>
      <c r="E1730" t="str">
        <f t="shared" si="498"/>
        <v>162.459240637697+0.449366319902955i</v>
      </c>
      <c r="F1730" t="str">
        <f t="shared" si="499"/>
        <v>2.42492470535786-249.495421653744i</v>
      </c>
      <c r="G1730" t="str">
        <f t="shared" si="500"/>
        <v>0.999999909454079-0.000300908478988305i</v>
      </c>
      <c r="H1730" t="str">
        <f t="shared" si="501"/>
        <v>1136.69975390253+86.8118883970231i</v>
      </c>
      <c r="I1730" t="str">
        <f t="shared" si="502"/>
        <v>68.8773685409291-799.457458149152i</v>
      </c>
      <c r="K1730" t="str">
        <f t="shared" si="503"/>
        <v>0.0104956598052728-0.00116266339735857i</v>
      </c>
      <c r="L1730" t="str">
        <f t="shared" si="504"/>
        <v>0.0000444444444444444-0.0959096478234918i</v>
      </c>
      <c r="M1730" t="e">
        <f t="shared" si="505"/>
        <v>#DIV/0!</v>
      </c>
      <c r="N1730">
        <f t="shared" si="506"/>
        <v>91.289851133198297</v>
      </c>
      <c r="O1730">
        <f t="shared" si="507"/>
        <v>33.255816036139116</v>
      </c>
      <c r="P1730" s="3">
        <f t="shared" si="508"/>
        <v>33.255816036139116</v>
      </c>
      <c r="Q1730" s="3">
        <f t="shared" si="509"/>
        <v>-88.710148866801703</v>
      </c>
      <c r="R1730">
        <f t="shared" si="510"/>
        <v>91.289851133198297</v>
      </c>
      <c r="S1730">
        <f t="shared" si="511"/>
        <v>0.59863845231992541</v>
      </c>
      <c r="T1730">
        <f t="shared" si="494"/>
        <v>33.255816036139116</v>
      </c>
    </row>
    <row r="1731" spans="1:20" x14ac:dyDescent="0.25">
      <c r="A1731">
        <f t="shared" si="495"/>
        <v>3775.6494819754139</v>
      </c>
      <c r="B1731">
        <f t="shared" si="512"/>
        <v>600.91327843874114</v>
      </c>
      <c r="C1731" t="str">
        <f t="shared" si="496"/>
        <v>1.03547080837884-45.8184610305418i</v>
      </c>
      <c r="D1731" t="str">
        <f t="shared" si="497"/>
        <v>3.47812262740097-26.4883821033993i</v>
      </c>
      <c r="E1731" t="str">
        <f t="shared" si="498"/>
        <v>162.459164501808+0.451093198587478i</v>
      </c>
      <c r="F1731" t="str">
        <f t="shared" si="499"/>
        <v>2.42492470368599-248.550933661936i</v>
      </c>
      <c r="G1731" t="str">
        <f t="shared" si="500"/>
        <v>0.999999908764623-0.000302051931000209i</v>
      </c>
      <c r="H1731" t="str">
        <f t="shared" si="501"/>
        <v>1136.75548033404+87.1423574136125i</v>
      </c>
      <c r="I1731" t="str">
        <f t="shared" si="502"/>
        <v>68.8781604834436-796.465603048231i</v>
      </c>
      <c r="K1731" t="str">
        <f t="shared" si="503"/>
        <v>0.0104946870816199-0.00116697289667299i</v>
      </c>
      <c r="L1731" t="str">
        <f t="shared" si="504"/>
        <v>0.0000444444444444444-0.0955465708542464i</v>
      </c>
      <c r="M1731" t="e">
        <f t="shared" si="505"/>
        <v>#DIV/0!</v>
      </c>
      <c r="N1731">
        <f t="shared" si="506"/>
        <v>91.294631216243232</v>
      </c>
      <c r="O1731">
        <f t="shared" si="507"/>
        <v>33.22302747981648</v>
      </c>
      <c r="P1731" s="3">
        <f t="shared" si="508"/>
        <v>33.22302747981648</v>
      </c>
      <c r="Q1731" s="3">
        <f t="shared" si="509"/>
        <v>-88.705368783756768</v>
      </c>
      <c r="R1731">
        <f t="shared" si="510"/>
        <v>91.294631216243232</v>
      </c>
      <c r="S1731">
        <f t="shared" si="511"/>
        <v>0.60091327843874109</v>
      </c>
      <c r="T1731">
        <f t="shared" si="494"/>
        <v>33.22302747981648</v>
      </c>
    </row>
    <row r="1732" spans="1:20" x14ac:dyDescent="0.25">
      <c r="A1732">
        <f t="shared" si="495"/>
        <v>3789.9969500069205</v>
      </c>
      <c r="B1732">
        <f t="shared" si="512"/>
        <v>603.19674889680834</v>
      </c>
      <c r="C1732" t="str">
        <f t="shared" si="496"/>
        <v>1.03539102381265-45.6457454688081i</v>
      </c>
      <c r="D1732" t="str">
        <f t="shared" si="497"/>
        <v>3.47812260933495-26.3881290865723i</v>
      </c>
      <c r="E1732" t="str">
        <f t="shared" si="498"/>
        <v>162.459087820367+0.452826856230894i</v>
      </c>
      <c r="F1732" t="str">
        <f t="shared" si="499"/>
        <v>2.42492470200137-247.610021158754i</v>
      </c>
      <c r="G1732" t="str">
        <f t="shared" si="500"/>
        <v>0.999999908069916-0.000303199728127375i</v>
      </c>
      <c r="H1732" t="str">
        <f t="shared" si="501"/>
        <v>1136.81163465548+87.4740888036337i</v>
      </c>
      <c r="I1732" t="str">
        <f t="shared" si="502"/>
        <v>68.878958417734-793.485207803728i</v>
      </c>
      <c r="K1732" t="str">
        <f t="shared" si="503"/>
        <v>0.0104937071343423-0.00117129754961355i</v>
      </c>
      <c r="L1732" t="str">
        <f t="shared" si="504"/>
        <v>0.0000444444444444444-0.0951848683544987i</v>
      </c>
      <c r="M1732" t="e">
        <f t="shared" si="505"/>
        <v>#DIV/0!</v>
      </c>
      <c r="N1732">
        <f t="shared" si="506"/>
        <v>91.29942810266941</v>
      </c>
      <c r="O1732">
        <f t="shared" si="507"/>
        <v>33.190240071816795</v>
      </c>
      <c r="P1732" s="3">
        <f t="shared" si="508"/>
        <v>33.190240071816795</v>
      </c>
      <c r="Q1732" s="3">
        <f t="shared" si="509"/>
        <v>-88.70057189733059</v>
      </c>
      <c r="R1732">
        <f t="shared" si="510"/>
        <v>91.29942810266941</v>
      </c>
      <c r="S1732">
        <f t="shared" si="511"/>
        <v>0.6031967488968083</v>
      </c>
      <c r="T1732">
        <f t="shared" si="494"/>
        <v>33.190240071816795</v>
      </c>
    </row>
    <row r="1733" spans="1:20" x14ac:dyDescent="0.25">
      <c r="A1733">
        <f t="shared" si="495"/>
        <v>3804.3989384169467</v>
      </c>
      <c r="B1733">
        <f t="shared" si="512"/>
        <v>605.4888965426162</v>
      </c>
      <c r="C1733" t="str">
        <f t="shared" si="496"/>
        <v>1.03531064718013-45.4736864007955i</v>
      </c>
      <c r="D1733" t="str">
        <f t="shared" si="497"/>
        <v>3.47812259113138-26.2882556718411i</v>
      </c>
      <c r="E1733" t="str">
        <f t="shared" si="498"/>
        <v>162.459010589734+0.454567321001484i</v>
      </c>
      <c r="F1733" t="str">
        <f t="shared" si="499"/>
        <v>2.42492470030392-246.672670608854i</v>
      </c>
      <c r="G1733" t="str">
        <f t="shared" si="500"/>
        <v>0.99999990736992-0.000304351886881214i</v>
      </c>
      <c r="H1733" t="str">
        <f t="shared" si="501"/>
        <v>1136.86822017975+87.8070874377952i</v>
      </c>
      <c r="I1733" t="str">
        <f t="shared" si="502"/>
        <v>68.8797623888287-790.516229569674i</v>
      </c>
      <c r="K1733" t="str">
        <f t="shared" si="503"/>
        <v>0.010492719911183-0.00117563740016192i</v>
      </c>
      <c r="L1733" t="str">
        <f t="shared" si="504"/>
        <v>0.0000444444444444444-0.0948245351210387i</v>
      </c>
      <c r="M1733" t="e">
        <f t="shared" si="505"/>
        <v>#DIV/0!</v>
      </c>
      <c r="N1733">
        <f t="shared" si="506"/>
        <v>91.304241841277303</v>
      </c>
      <c r="O1733">
        <f t="shared" si="507"/>
        <v>33.157453820376254</v>
      </c>
      <c r="P1733" s="3">
        <f t="shared" si="508"/>
        <v>33.157453820376254</v>
      </c>
      <c r="Q1733" s="3">
        <f t="shared" si="509"/>
        <v>-88.695758158722697</v>
      </c>
      <c r="R1733">
        <f t="shared" si="510"/>
        <v>91.304241841277303</v>
      </c>
      <c r="S1733">
        <f t="shared" si="511"/>
        <v>0.60548889654261617</v>
      </c>
      <c r="T1733">
        <f t="shared" si="494"/>
        <v>33.157453820376254</v>
      </c>
    </row>
    <row r="1734" spans="1:20" x14ac:dyDescent="0.25">
      <c r="A1734">
        <f t="shared" si="495"/>
        <v>3818.8556543829309</v>
      </c>
      <c r="B1734">
        <f t="shared" si="512"/>
        <v>607.78975434947813</v>
      </c>
      <c r="C1734" t="str">
        <f t="shared" si="496"/>
        <v>1.0352296742046-45.3022813498656i</v>
      </c>
      <c r="D1734" t="str">
        <f t="shared" si="497"/>
        <v>3.47812257278923-26.1887604224932i</v>
      </c>
      <c r="E1734" t="str">
        <f t="shared" si="498"/>
        <v>162.458932806249+0.456314621199968i</v>
      </c>
      <c r="F1734" t="str">
        <f t="shared" si="499"/>
        <v>2.42492469859357-245.738868528136i</v>
      </c>
      <c r="G1734" t="str">
        <f t="shared" si="500"/>
        <v>0.999999906664594-0.00030550842383588i</v>
      </c>
      <c r="H1734" t="str">
        <f t="shared" si="501"/>
        <v>1136.92524024577+88.1413582061194i</v>
      </c>
      <c r="I1734" t="str">
        <f t="shared" si="502"/>
        <v>68.8805724420874-787.558625664645i</v>
      </c>
      <c r="K1734" t="str">
        <f t="shared" si="503"/>
        <v>0.0104917253595283-0.00117999249231852i</v>
      </c>
      <c r="L1734" t="str">
        <f t="shared" si="504"/>
        <v>0.0000444444444444444-0.0944655659703514i</v>
      </c>
      <c r="M1734" t="e">
        <f t="shared" si="505"/>
        <v>#DIV/0!</v>
      </c>
      <c r="N1734">
        <f t="shared" si="506"/>
        <v>91.309072480890165</v>
      </c>
      <c r="O1734">
        <f t="shared" si="507"/>
        <v>33.124668733786642</v>
      </c>
      <c r="P1734" s="3">
        <f t="shared" si="508"/>
        <v>33.124668733786642</v>
      </c>
      <c r="Q1734" s="3">
        <f t="shared" si="509"/>
        <v>-88.690927519109835</v>
      </c>
      <c r="R1734">
        <f t="shared" si="510"/>
        <v>91.309072480890165</v>
      </c>
      <c r="S1734">
        <f t="shared" si="511"/>
        <v>0.60778975434947813</v>
      </c>
      <c r="T1734">
        <f t="shared" si="494"/>
        <v>33.124668733786642</v>
      </c>
    </row>
    <row r="1735" spans="1:20" x14ac:dyDescent="0.25">
      <c r="A1735">
        <f t="shared" si="495"/>
        <v>3833.3673058695858</v>
      </c>
      <c r="B1735">
        <f t="shared" si="512"/>
        <v>610.09935541600612</v>
      </c>
      <c r="C1735" t="str">
        <f t="shared" si="496"/>
        <v>1.03514810058032-45.1315278487683i</v>
      </c>
      <c r="D1735" t="str">
        <f t="shared" si="497"/>
        <v>3.47812255430739-26.0896419072559i</v>
      </c>
      <c r="E1735" t="str">
        <f t="shared" si="498"/>
        <v>162.458854466226+0.458068785261864i</v>
      </c>
      <c r="F1735" t="str">
        <f t="shared" si="499"/>
        <v>2.42492469687019-244.808601483541i</v>
      </c>
      <c r="G1735" t="str">
        <f t="shared" si="500"/>
        <v>0.999999905953898-0.000306669355628507i</v>
      </c>
      <c r="H1735" t="str">
        <f t="shared" si="501"/>
        <v>1136.98269821877+88.476906018029i</v>
      </c>
      <c r="I1735" t="str">
        <f t="shared" si="502"/>
        <v>68.8813886232046-784.61235357117i</v>
      </c>
      <c r="K1735" t="str">
        <f t="shared" si="503"/>
        <v>0.010490723426405-0.00118436287010097i</v>
      </c>
      <c r="L1735" t="str">
        <f t="shared" si="504"/>
        <v>0.0000444444444444444-0.094107955738545i</v>
      </c>
      <c r="M1735" t="e">
        <f t="shared" si="505"/>
        <v>#DIV/0!</v>
      </c>
      <c r="N1735">
        <f t="shared" si="506"/>
        <v>91.313920070352737</v>
      </c>
      <c r="O1735">
        <f t="shared" si="507"/>
        <v>33.091884820394633</v>
      </c>
      <c r="P1735" s="3">
        <f t="shared" si="508"/>
        <v>33.091884820394633</v>
      </c>
      <c r="Q1735" s="3">
        <f t="shared" si="509"/>
        <v>-88.686079929647263</v>
      </c>
      <c r="R1735">
        <f t="shared" si="510"/>
        <v>91.313920070352737</v>
      </c>
      <c r="S1735">
        <f t="shared" si="511"/>
        <v>0.61009935541600613</v>
      </c>
      <c r="T1735">
        <f t="shared" si="494"/>
        <v>33.091884820394633</v>
      </c>
    </row>
    <row r="1736" spans="1:20" x14ac:dyDescent="0.25">
      <c r="A1736">
        <f t="shared" si="495"/>
        <v>3847.9341016318908</v>
      </c>
      <c r="B1736">
        <f t="shared" si="512"/>
        <v>612.41773296658698</v>
      </c>
      <c r="C1736" t="str">
        <f t="shared" si="496"/>
        <v>1.0350659219722-44.9614234396124i</v>
      </c>
      <c r="D1736" t="str">
        <f t="shared" si="497"/>
        <v>3.47812253568481-25.9908987002761i</v>
      </c>
      <c r="E1736" t="str">
        <f t="shared" si="498"/>
        <v>162.458775565968+0.459829841757096i</v>
      </c>
      <c r="F1736" t="str">
        <f t="shared" si="499"/>
        <v>2.42492469513369-243.881856092868i</v>
      </c>
      <c r="G1736" t="str">
        <f t="shared" si="500"/>
        <v>0.999999905237789-0.000307834698959452i</v>
      </c>
      <c r="H1736" t="str">
        <f t="shared" si="501"/>
        <v>1137.04059749047+88.8137358024331i</v>
      </c>
      <c r="I1736" t="str">
        <f t="shared" si="502"/>
        <v>68.8822109782171-781.67737093514i</v>
      </c>
      <c r="K1736" t="str">
        <f t="shared" si="503"/>
        <v>0.0104897140584785-0.00118874857754264i</v>
      </c>
      <c r="L1736" t="str">
        <f t="shared" si="504"/>
        <v>0.0000444444444444444-0.0937516992812762i</v>
      </c>
      <c r="M1736" t="e">
        <f t="shared" si="505"/>
        <v>#DIV/0!</v>
      </c>
      <c r="N1736">
        <f t="shared" si="506"/>
        <v>91.318784658529282</v>
      </c>
      <c r="O1736">
        <f t="shared" si="507"/>
        <v>33.059102088603304</v>
      </c>
      <c r="P1736" s="3">
        <f t="shared" si="508"/>
        <v>33.059102088603304</v>
      </c>
      <c r="Q1736" s="3">
        <f t="shared" si="509"/>
        <v>-88.681215341470718</v>
      </c>
      <c r="R1736">
        <f t="shared" si="510"/>
        <v>91.318784658529282</v>
      </c>
      <c r="S1736">
        <f t="shared" si="511"/>
        <v>0.61241773296658697</v>
      </c>
      <c r="T1736">
        <f t="shared" si="494"/>
        <v>33.059102088603304</v>
      </c>
    </row>
    <row r="1737" spans="1:20" x14ac:dyDescent="0.25">
      <c r="A1737">
        <f t="shared" si="495"/>
        <v>3862.5562512180923</v>
      </c>
      <c r="B1737">
        <f t="shared" si="512"/>
        <v>614.74492035186006</v>
      </c>
      <c r="C1737" t="str">
        <f t="shared" si="496"/>
        <v>1.03498313401568-44.7919656738263i</v>
      </c>
      <c r="D1737" t="str">
        <f t="shared" si="497"/>
        <v>3.47812251692044-25.8925293810997i</v>
      </c>
      <c r="E1737" t="str">
        <f t="shared" si="498"/>
        <v>162.458696101749+0.461597819391147i</v>
      </c>
      <c r="F1737" t="str">
        <f t="shared" si="499"/>
        <v>2.42492469338395-242.958619024571i</v>
      </c>
      <c r="G1737" t="str">
        <f t="shared" si="500"/>
        <v>0.999999904516228-0.000309004470592532i</v>
      </c>
      <c r="H1737" t="str">
        <f t="shared" si="501"/>
        <v>1137.09894147928+89.1518525078028i</v>
      </c>
      <c r="I1737" t="str">
        <f t="shared" si="502"/>
        <v>68.8830395534985-778.753635565154i</v>
      </c>
      <c r="K1737" t="str">
        <f t="shared" si="503"/>
        <v>0.0104886972020511-0.00119314965869112i</v>
      </c>
      <c r="L1737" t="str">
        <f t="shared" si="504"/>
        <v>0.0000444444444444444-0.0933967914736758i</v>
      </c>
      <c r="M1737" t="e">
        <f t="shared" si="505"/>
        <v>#DIV/0!</v>
      </c>
      <c r="N1737">
        <f t="shared" si="506"/>
        <v>91.3236662943022</v>
      </c>
      <c r="O1737">
        <f t="shared" si="507"/>
        <v>33.026320546871716</v>
      </c>
      <c r="P1737" s="3">
        <f t="shared" si="508"/>
        <v>33.026320546871716</v>
      </c>
      <c r="Q1737" s="3">
        <f t="shared" si="509"/>
        <v>-88.6763337056978</v>
      </c>
      <c r="R1737">
        <f t="shared" si="510"/>
        <v>91.3236662943022</v>
      </c>
      <c r="S1737">
        <f t="shared" si="511"/>
        <v>0.61474492035186001</v>
      </c>
      <c r="T1737">
        <f t="shared" si="494"/>
        <v>33.026320546871716</v>
      </c>
    </row>
    <row r="1738" spans="1:20" x14ac:dyDescent="0.25">
      <c r="A1738">
        <f t="shared" si="495"/>
        <v>3877.2339649727205</v>
      </c>
      <c r="B1738">
        <f t="shared" si="512"/>
        <v>617.0809510491971</v>
      </c>
      <c r="C1738" t="str">
        <f t="shared" si="496"/>
        <v>1.03489973231663-44.6231521121222i</v>
      </c>
      <c r="D1738" t="str">
        <f t="shared" si="497"/>
        <v>3.47812249801319-25.7945325346509i</v>
      </c>
      <c r="E1738" t="str">
        <f t="shared" si="498"/>
        <v>162.458616069826+0.463372747006002i</v>
      </c>
      <c r="F1738" t="str">
        <f t="shared" si="499"/>
        <v>2.42492469162088-242.038876997575i</v>
      </c>
      <c r="G1738" t="str">
        <f t="shared" si="500"/>
        <v>0.999999903789173-0.000310178687355267i</v>
      </c>
      <c r="H1738" t="str">
        <f t="shared" si="501"/>
        <v>1137.15773363055+89.4912611022589i</v>
      </c>
      <c r="I1738" t="str">
        <f t="shared" si="502"/>
        <v>68.8838743957672-775.841105431964i</v>
      </c>
      <c r="K1738" t="str">
        <f t="shared" si="503"/>
        <v>0.010487672803059-0.00119756615760657i</v>
      </c>
      <c r="L1738" t="str">
        <f t="shared" si="504"/>
        <v>0.0000444444444444444-0.093043227210277i</v>
      </c>
      <c r="M1738" t="e">
        <f t="shared" si="505"/>
        <v>#DIV/0!</v>
      </c>
      <c r="N1738">
        <f t="shared" si="506"/>
        <v>91.328565026570402</v>
      </c>
      <c r="O1738">
        <f t="shared" si="507"/>
        <v>32.993540203715142</v>
      </c>
      <c r="P1738" s="3">
        <f t="shared" si="508"/>
        <v>32.993540203715142</v>
      </c>
      <c r="Q1738" s="3">
        <f t="shared" si="509"/>
        <v>-88.671434973429598</v>
      </c>
      <c r="R1738">
        <f t="shared" si="510"/>
        <v>91.328565026570402</v>
      </c>
      <c r="S1738">
        <f t="shared" si="511"/>
        <v>0.61708095104919714</v>
      </c>
      <c r="T1738">
        <f t="shared" si="494"/>
        <v>32.993540203715142</v>
      </c>
    </row>
    <row r="1739" spans="1:20" x14ac:dyDescent="0.25">
      <c r="A1739">
        <f t="shared" si="495"/>
        <v>3891.9674540396172</v>
      </c>
      <c r="B1739">
        <f t="shared" si="512"/>
        <v>619.42585866318404</v>
      </c>
      <c r="C1739" t="str">
        <f t="shared" si="496"/>
        <v>1.03481571245108-44.4549803244651i</v>
      </c>
      <c r="D1739" t="str">
        <f t="shared" si="497"/>
        <v>3.47812247896199-25.6969067512122i</v>
      </c>
      <c r="E1739" t="str">
        <f t="shared" si="498"/>
        <v>162.45853546644+0.465154653580851i</v>
      </c>
      <c r="F1739" t="str">
        <f t="shared" si="499"/>
        <v>2.4249246898444-241.122616781084i</v>
      </c>
      <c r="G1739" t="str">
        <f t="shared" si="500"/>
        <v>0.999999903056581-0.000311357366139119i</v>
      </c>
      <c r="H1739" t="str">
        <f t="shared" si="501"/>
        <v>1137.21697741677+89.8319665736543i</v>
      </c>
      <c r="I1739" t="str">
        <f t="shared" si="502"/>
        <v>68.8847155520876-772.93973866786i</v>
      </c>
      <c r="K1739" t="str">
        <f t="shared" si="503"/>
        <v>0.010486640807071-0.00120199811836027i</v>
      </c>
      <c r="L1739" t="str">
        <f t="shared" si="504"/>
        <v>0.0000444444444444444-0.0926910014049386i</v>
      </c>
      <c r="M1739" t="e">
        <f t="shared" si="505"/>
        <v>#DIV/0!</v>
      </c>
      <c r="N1739">
        <f t="shared" si="506"/>
        <v>91.333480904247438</v>
      </c>
      <c r="O1739">
        <f t="shared" si="507"/>
        <v>32.960761067706251</v>
      </c>
      <c r="P1739" s="3">
        <f t="shared" si="508"/>
        <v>32.960761067706251</v>
      </c>
      <c r="Q1739" s="3">
        <f t="shared" si="509"/>
        <v>-88.666519095752562</v>
      </c>
      <c r="R1739">
        <f t="shared" si="510"/>
        <v>91.333480904247438</v>
      </c>
      <c r="S1739">
        <f t="shared" si="511"/>
        <v>0.619425858663184</v>
      </c>
      <c r="T1739">
        <f t="shared" si="494"/>
        <v>32.960761067706251</v>
      </c>
    </row>
    <row r="1740" spans="1:20" x14ac:dyDescent="0.25">
      <c r="A1740">
        <f t="shared" si="495"/>
        <v>3906.7569303649675</v>
      </c>
      <c r="B1740">
        <f t="shared" si="512"/>
        <v>621.77967692610412</v>
      </c>
      <c r="C1740" t="str">
        <f t="shared" si="496"/>
        <v>1.03473106996484-44.2874478900313i</v>
      </c>
      <c r="D1740" t="str">
        <f t="shared" si="497"/>
        <v>3.47812245976571-25.599650626404i</v>
      </c>
      <c r="E1740" t="str">
        <f t="shared" si="498"/>
        <v>162.458454287805+0.466943568232622i</v>
      </c>
      <c r="F1740" t="str">
        <f t="shared" si="499"/>
        <v>2.42492468805441-240.209825194386i</v>
      </c>
      <c r="G1740" t="str">
        <f t="shared" si="500"/>
        <v>0.999999902318411-0.000312540523899739i</v>
      </c>
      <c r="H1740" t="str">
        <f t="shared" si="501"/>
        <v>1137.2766763378+90.173973929661i</v>
      </c>
      <c r="I1740" t="str">
        <f t="shared" si="502"/>
        <v>68.8855630698733-770.049493566063i</v>
      </c>
      <c r="K1740" t="str">
        <f t="shared" si="503"/>
        <v>0.0104856011592856-0.00120644558503292i</v>
      </c>
      <c r="L1740" t="str">
        <f t="shared" si="504"/>
        <v>0.0000444444444444444-0.0923401089907734i</v>
      </c>
      <c r="M1740" t="e">
        <f t="shared" si="505"/>
        <v>#DIV/0!</v>
      </c>
      <c r="N1740">
        <f t="shared" si="506"/>
        <v>91.338413976259631</v>
      </c>
      <c r="O1740">
        <f t="shared" si="507"/>
        <v>32.927983147474144</v>
      </c>
      <c r="P1740" s="3">
        <f t="shared" si="508"/>
        <v>32.927983147474144</v>
      </c>
      <c r="Q1740" s="3">
        <f t="shared" si="509"/>
        <v>-88.661586023740369</v>
      </c>
      <c r="R1740">
        <f t="shared" si="510"/>
        <v>91.338413976259631</v>
      </c>
      <c r="S1740">
        <f t="shared" si="511"/>
        <v>0.62177967692610414</v>
      </c>
      <c r="T1740">
        <f t="shared" si="494"/>
        <v>32.927983147474144</v>
      </c>
    </row>
    <row r="1741" spans="1:20" x14ac:dyDescent="0.25">
      <c r="A1741">
        <f t="shared" si="495"/>
        <v>3921.6026067003545</v>
      </c>
      <c r="B1741">
        <f t="shared" si="512"/>
        <v>624.14243969842335</v>
      </c>
      <c r="C1741" t="str">
        <f t="shared" si="496"/>
        <v>1.03464580037389-44.1205523971793i</v>
      </c>
      <c r="D1741" t="str">
        <f t="shared" si="497"/>
        <v>3.47812244042325-25.5027627611642i</v>
      </c>
      <c r="E1741" t="str">
        <f t="shared" si="498"/>
        <v>162.458372530118+0.468739520217385i</v>
      </c>
      <c r="F1741" t="str">
        <f t="shared" si="499"/>
        <v>2.42492468625076-239.300489106668i</v>
      </c>
      <c r="G1741" t="str">
        <f t="shared" si="500"/>
        <v>0.999999901574621-0.00031372817765721i</v>
      </c>
      <c r="H1741" t="str">
        <f t="shared" si="501"/>
        <v>1137.33683392108+90.5172881978469i</v>
      </c>
      <c r="I1741" t="str">
        <f t="shared" si="502"/>
        <v>68.8864169968852-767.170328580131i</v>
      </c>
      <c r="K1741" t="str">
        <f t="shared" si="503"/>
        <v>0.0104845538045296-0.00121090860171308i</v>
      </c>
      <c r="L1741" t="str">
        <f t="shared" si="504"/>
        <v>0.0000444444444444444-0.091990544920077i</v>
      </c>
      <c r="M1741" t="e">
        <f t="shared" si="505"/>
        <v>#DIV/0!</v>
      </c>
      <c r="N1741">
        <f t="shared" si="506"/>
        <v>91.343364291544972</v>
      </c>
      <c r="O1741">
        <f t="shared" si="507"/>
        <v>32.895206451705832</v>
      </c>
      <c r="P1741" s="3">
        <f t="shared" si="508"/>
        <v>32.895206451705832</v>
      </c>
      <c r="Q1741" s="3">
        <f t="shared" si="509"/>
        <v>-88.656635708455028</v>
      </c>
      <c r="R1741">
        <f t="shared" si="510"/>
        <v>91.343364291544972</v>
      </c>
      <c r="S1741">
        <f t="shared" si="511"/>
        <v>0.62414243969842331</v>
      </c>
      <c r="T1741">
        <f t="shared" si="494"/>
        <v>32.895206451705832</v>
      </c>
    </row>
    <row r="1742" spans="1:20" x14ac:dyDescent="0.25">
      <c r="A1742">
        <f t="shared" si="495"/>
        <v>3936.5046966058162</v>
      </c>
      <c r="B1742">
        <f t="shared" si="512"/>
        <v>626.51418096927739</v>
      </c>
      <c r="C1742" t="str">
        <f t="shared" si="496"/>
        <v>1.03455989916379-43.9542914434102i</v>
      </c>
      <c r="D1742" t="str">
        <f t="shared" si="497"/>
        <v>3.47812242093354-25.4062417617283i</v>
      </c>
      <c r="E1742" t="str">
        <f t="shared" si="498"/>
        <v>162.458290189554+0.470542538930531i</v>
      </c>
      <c r="F1742" t="str">
        <f t="shared" si="499"/>
        <v>2.4249246844334-238.394595436824i</v>
      </c>
      <c r="G1742" t="str">
        <f t="shared" si="500"/>
        <v>0.999999900825167-0.000314920344496289i</v>
      </c>
      <c r="H1742" t="str">
        <f t="shared" si="501"/>
        <v>1137.39745372187+90.8619144257673i</v>
      </c>
      <c r="I1742" t="str">
        <f t="shared" si="502"/>
        <v>68.8872773812389-764.302202323374i</v>
      </c>
      <c r="K1742" t="str">
        <f t="shared" si="503"/>
        <v>0.0104834986872551-0.00121538721249545i</v>
      </c>
      <c r="L1742" t="str">
        <f t="shared" si="504"/>
        <v>0.0000444444444444444-0.0916423041642532i</v>
      </c>
      <c r="M1742" t="e">
        <f t="shared" si="505"/>
        <v>#DIV/0!</v>
      </c>
      <c r="N1742">
        <f t="shared" si="506"/>
        <v>91.348331899050962</v>
      </c>
      <c r="O1742">
        <f t="shared" si="507"/>
        <v>32.862430989145643</v>
      </c>
      <c r="P1742" s="3">
        <f t="shared" si="508"/>
        <v>32.862430989145643</v>
      </c>
      <c r="Q1742" s="3">
        <f t="shared" si="509"/>
        <v>-88.651668100949038</v>
      </c>
      <c r="R1742">
        <f t="shared" si="510"/>
        <v>91.348331899050962</v>
      </c>
      <c r="S1742">
        <f t="shared" si="511"/>
        <v>0.62651418096927736</v>
      </c>
      <c r="T1742">
        <f t="shared" si="494"/>
        <v>32.862430989145643</v>
      </c>
    </row>
    <row r="1743" spans="1:20" x14ac:dyDescent="0.25">
      <c r="A1743">
        <f t="shared" si="495"/>
        <v>3951.4634144529182</v>
      </c>
      <c r="B1743">
        <f t="shared" si="512"/>
        <v>628.89493485696062</v>
      </c>
      <c r="C1743" t="str">
        <f t="shared" si="496"/>
        <v>1.0344733617893-43.7886626353379i</v>
      </c>
      <c r="D1743" t="str">
        <f t="shared" si="497"/>
        <v>3.47812240129539-25.3100862396095i</v>
      </c>
      <c r="E1743" t="str">
        <f t="shared" si="498"/>
        <v>162.45820726227+0.472352653908141i</v>
      </c>
      <c r="F1743" t="str">
        <f t="shared" si="499"/>
        <v>2.4249246826022-237.49213115327i</v>
      </c>
      <c r="G1743" t="str">
        <f t="shared" si="500"/>
        <v>0.999999900070006-0.000316117041566656i</v>
      </c>
      <c r="H1743" t="str">
        <f t="shared" si="501"/>
        <v>1137.45853932345+91.2078576810514i</v>
      </c>
      <c r="I1743" t="str">
        <f t="shared" si="502"/>
        <v>68.8881442714074-761.445073568249i</v>
      </c>
      <c r="K1743" t="str">
        <f t="shared" si="503"/>
        <v>0.0104824357515381-0.00121988146147934i</v>
      </c>
      <c r="L1743" t="str">
        <f t="shared" si="504"/>
        <v>0.0000444444444444444-0.0912953817137407i</v>
      </c>
      <c r="M1743" t="e">
        <f t="shared" si="505"/>
        <v>#DIV/0!</v>
      </c>
      <c r="N1743">
        <f t="shared" si="506"/>
        <v>91.353316847732415</v>
      </c>
      <c r="O1743">
        <f t="shared" si="507"/>
        <v>32.829656768596521</v>
      </c>
      <c r="P1743" s="3">
        <f t="shared" si="508"/>
        <v>32.829656768596521</v>
      </c>
      <c r="Q1743" s="3">
        <f t="shared" si="509"/>
        <v>-88.646683152267585</v>
      </c>
      <c r="R1743">
        <f t="shared" si="510"/>
        <v>91.353316847732415</v>
      </c>
      <c r="S1743">
        <f t="shared" si="511"/>
        <v>0.62889493485696057</v>
      </c>
      <c r="T1743">
        <f t="shared" si="494"/>
        <v>32.829656768596521</v>
      </c>
    </row>
    <row r="1744" spans="1:20" x14ac:dyDescent="0.25">
      <c r="A1744">
        <f t="shared" si="495"/>
        <v>3966.4789754278395</v>
      </c>
      <c r="B1744">
        <f t="shared" si="512"/>
        <v>631.28473560941711</v>
      </c>
      <c r="C1744" t="str">
        <f t="shared" si="496"/>
        <v>1.03438618367489-43.6236635886493i</v>
      </c>
      <c r="D1744" t="str">
        <f t="shared" si="497"/>
        <v>3.47812238150772-25.2142948115782i</v>
      </c>
      <c r="E1744" t="str">
        <f t="shared" si="498"/>
        <v>162.458123744401+0.474169894827315i</v>
      </c>
      <c r="F1744" t="str">
        <f t="shared" si="499"/>
        <v>2.42492468075705-236.593083273755i</v>
      </c>
      <c r="G1744" t="str">
        <f t="shared" si="500"/>
        <v>0.999999899309095-0.000317318286083158i</v>
      </c>
      <c r="H1744" t="str">
        <f t="shared" si="501"/>
        <v>1137.52009433739+91.555123051479i</v>
      </c>
      <c r="I1744" t="str">
        <f t="shared" si="502"/>
        <v>68.8890177162184-758.598901245794i</v>
      </c>
      <c r="K1744" t="str">
        <f t="shared" si="503"/>
        <v>0.0104813649410757-0.0012243913927668i</v>
      </c>
      <c r="L1744" t="str">
        <f t="shared" si="504"/>
        <v>0.0000444444444444444-0.0909497725779444i</v>
      </c>
      <c r="M1744" t="e">
        <f t="shared" si="505"/>
        <v>#DIV/0!</v>
      </c>
      <c r="N1744">
        <f t="shared" si="506"/>
        <v>91.358319186550688</v>
      </c>
      <c r="O1744">
        <f t="shared" si="507"/>
        <v>32.796883798919289</v>
      </c>
      <c r="P1744" s="3">
        <f t="shared" si="508"/>
        <v>32.796883798919289</v>
      </c>
      <c r="Q1744" s="3">
        <f t="shared" si="509"/>
        <v>-88.641680813449312</v>
      </c>
      <c r="R1744">
        <f t="shared" si="510"/>
        <v>91.358319186550688</v>
      </c>
      <c r="S1744">
        <f t="shared" si="511"/>
        <v>0.63128473560941711</v>
      </c>
      <c r="T1744">
        <f t="shared" si="494"/>
        <v>32.796883798919289</v>
      </c>
    </row>
    <row r="1745" spans="1:20" x14ac:dyDescent="0.25">
      <c r="A1745">
        <f t="shared" si="495"/>
        <v>3981.5515955344654</v>
      </c>
      <c r="B1745">
        <f t="shared" si="512"/>
        <v>633.68361760473294</v>
      </c>
      <c r="C1745" t="str">
        <f t="shared" si="496"/>
        <v>1.03429836021416-43.4592919280732i</v>
      </c>
      <c r="D1745" t="str">
        <f t="shared" si="497"/>
        <v>3.47812236156938-25.1188660996424i</v>
      </c>
      <c r="E1745" t="str">
        <f t="shared" si="498"/>
        <v>162.45803963206+0.475994291507773i</v>
      </c>
      <c r="F1745" t="str">
        <f t="shared" si="499"/>
        <v>2.42492467889783-235.697438865173i</v>
      </c>
      <c r="G1745" t="str">
        <f t="shared" si="500"/>
        <v>0.99999989854239-0.00031852409532606i</v>
      </c>
      <c r="H1745" t="str">
        <f t="shared" si="501"/>
        <v>1137.58212240372+91.9037156450735i</v>
      </c>
      <c r="I1745" t="str">
        <f t="shared" si="502"/>
        <v>68.8898977648601-755.763644445001i</v>
      </c>
      <c r="K1745" t="str">
        <f t="shared" si="503"/>
        <v>0.0104802861991844-0.00122891705046105i</v>
      </c>
      <c r="L1745" t="str">
        <f t="shared" si="504"/>
        <v>0.0000444444444444444-0.0906054717851613i</v>
      </c>
      <c r="M1745" t="e">
        <f t="shared" si="505"/>
        <v>#DIV/0!</v>
      </c>
      <c r="N1745">
        <f t="shared" si="506"/>
        <v>91.363338964471211</v>
      </c>
      <c r="O1745">
        <f t="shared" si="507"/>
        <v>32.764112089033674</v>
      </c>
      <c r="P1745" s="3">
        <f t="shared" si="508"/>
        <v>32.764112089033674</v>
      </c>
      <c r="Q1745" s="3">
        <f t="shared" si="509"/>
        <v>-88.636661035528789</v>
      </c>
      <c r="R1745">
        <f t="shared" si="510"/>
        <v>91.363338964471211</v>
      </c>
      <c r="S1745">
        <f t="shared" si="511"/>
        <v>0.63368361760473291</v>
      </c>
      <c r="T1745">
        <f t="shared" si="494"/>
        <v>32.764112089033674</v>
      </c>
    </row>
    <row r="1746" spans="1:20" x14ac:dyDescent="0.25">
      <c r="A1746">
        <f t="shared" si="495"/>
        <v>3996.6814915974965</v>
      </c>
      <c r="B1746">
        <f t="shared" si="512"/>
        <v>636.09161535163094</v>
      </c>
      <c r="C1746" t="str">
        <f t="shared" si="496"/>
        <v>1.03420988676905-43.2955452873452i</v>
      </c>
      <c r="D1746" t="str">
        <f t="shared" si="497"/>
        <v>3.47812234147923-25.0237987310284i</v>
      </c>
      <c r="E1746" t="str">
        <f t="shared" si="498"/>
        <v>162.457954921343+0.477825873911637i</v>
      </c>
      <c r="F1746" t="str">
        <f t="shared" si="499"/>
        <v>2.42492467702447-234.805185043378i</v>
      </c>
      <c r="G1746" t="str">
        <f t="shared" si="500"/>
        <v>0.999999897769848-0.000319734486641291i</v>
      </c>
      <c r="H1746" t="str">
        <f t="shared" si="501"/>
        <v>1137.64462719126+92.2536405901984i</v>
      </c>
      <c r="I1746" t="str">
        <f t="shared" si="502"/>
        <v>68.8907844668921-752.939262412297i</v>
      </c>
      <c r="K1746" t="str">
        <f t="shared" si="503"/>
        <v>0.0104791994687973-0.00123345847866474i</v>
      </c>
      <c r="L1746" t="str">
        <f t="shared" si="504"/>
        <v>0.0000444444444444444-0.0902624743825071i</v>
      </c>
      <c r="M1746" t="e">
        <f t="shared" si="505"/>
        <v>#DIV/0!</v>
      </c>
      <c r="N1746">
        <f t="shared" si="506"/>
        <v>91.368376230460967</v>
      </c>
      <c r="O1746">
        <f t="shared" si="507"/>
        <v>32.731341647918441</v>
      </c>
      <c r="P1746" s="3">
        <f t="shared" si="508"/>
        <v>32.731341647918441</v>
      </c>
      <c r="Q1746" s="3">
        <f t="shared" si="509"/>
        <v>-88.631623769539033</v>
      </c>
      <c r="R1746">
        <f t="shared" si="510"/>
        <v>91.368376230460967</v>
      </c>
      <c r="S1746">
        <f t="shared" si="511"/>
        <v>0.63609161535163095</v>
      </c>
      <c r="T1746">
        <f t="shared" si="494"/>
        <v>32.731341647918441</v>
      </c>
    </row>
    <row r="1747" spans="1:20" x14ac:dyDescent="0.25">
      <c r="A1747">
        <f t="shared" si="495"/>
        <v>4011.8688812655669</v>
      </c>
      <c r="B1747">
        <f t="shared" si="512"/>
        <v>638.50876348996712</v>
      </c>
      <c r="C1747" t="str">
        <f t="shared" si="496"/>
        <v>1.03412075867107-43.1324213091719i</v>
      </c>
      <c r="D1747" t="str">
        <f t="shared" si="497"/>
        <v>3.47812232123611-24.9290913381598i</v>
      </c>
      <c r="E1747" t="str">
        <f t="shared" si="498"/>
        <v>162.457869608321+0.479664672145216i</v>
      </c>
      <c r="F1747" t="str">
        <f t="shared" si="499"/>
        <v>2.42492467513685-233.916308973i</v>
      </c>
      <c r="G1747" t="str">
        <f t="shared" si="500"/>
        <v>0.999999896991422-0.000320949477440692i</v>
      </c>
      <c r="H1747" t="str">
        <f t="shared" si="501"/>
        <v>1137.70761239774+92.6049030356173i</v>
      </c>
      <c r="I1747" t="str">
        <f t="shared" si="502"/>
        <v>68.891677872229-750.125714550891i</v>
      </c>
      <c r="K1747" t="str">
        <f t="shared" si="503"/>
        <v>0.0104781046924625-0.00123801572147804i</v>
      </c>
      <c r="L1747" t="str">
        <f t="shared" si="504"/>
        <v>0.0000444444444444444-0.0899207754358508i</v>
      </c>
      <c r="M1747" t="e">
        <f t="shared" si="505"/>
        <v>#DIV/0!</v>
      </c>
      <c r="N1747">
        <f t="shared" si="506"/>
        <v>91.373431033488401</v>
      </c>
      <c r="O1747">
        <f t="shared" si="507"/>
        <v>32.698572484611475</v>
      </c>
      <c r="P1747" s="3">
        <f t="shared" si="508"/>
        <v>32.698572484611475</v>
      </c>
      <c r="Q1747" s="3">
        <f t="shared" si="509"/>
        <v>-88.626568966511599</v>
      </c>
      <c r="R1747">
        <f t="shared" si="510"/>
        <v>91.373431033488401</v>
      </c>
      <c r="S1747">
        <f t="shared" si="511"/>
        <v>0.6385087634899671</v>
      </c>
      <c r="T1747">
        <f t="shared" si="494"/>
        <v>32.698572484611475</v>
      </c>
    </row>
    <row r="1748" spans="1:20" x14ac:dyDescent="0.25">
      <c r="A1748">
        <f t="shared" si="495"/>
        <v>4027.1139830143766</v>
      </c>
      <c r="B1748">
        <f t="shared" si="512"/>
        <v>640.93509679122906</v>
      </c>
      <c r="C1748" t="str">
        <f t="shared" si="496"/>
        <v>1.03403097121985-42.9699176452008i</v>
      </c>
      <c r="D1748" t="str">
        <f t="shared" si="497"/>
        <v>3.47812230083883-24.8347425586392i</v>
      </c>
      <c r="E1748" t="str">
        <f t="shared" si="498"/>
        <v>162.45778368905+0.481510716459063i</v>
      </c>
      <c r="F1748" t="str">
        <f t="shared" si="499"/>
        <v>2.42492467323485-233.030797867258i</v>
      </c>
      <c r="G1748" t="str">
        <f t="shared" si="500"/>
        <v>0.99999989620707-0.000322169085202273i</v>
      </c>
      <c r="H1748" t="str">
        <f t="shared" si="501"/>
        <v>1137.77108175011+92.957508150603i</v>
      </c>
      <c r="I1748" t="str">
        <f t="shared" si="502"/>
        <v>68.8925780311577-747.322960420236i</v>
      </c>
      <c r="K1748" t="str">
        <f t="shared" si="503"/>
        <v>0.0104770018123407-0.00124258882299703i</v>
      </c>
      <c r="L1748" t="str">
        <f t="shared" si="504"/>
        <v>0.0000444444444444444-0.0895803700297378i</v>
      </c>
      <c r="M1748" t="e">
        <f t="shared" si="505"/>
        <v>#DIV/0!</v>
      </c>
      <c r="N1748">
        <f t="shared" si="506"/>
        <v>91.378503422519756</v>
      </c>
      <c r="O1748">
        <f t="shared" si="507"/>
        <v>32.665804608210799</v>
      </c>
      <c r="P1748" s="3">
        <f t="shared" si="508"/>
        <v>32.665804608210799</v>
      </c>
      <c r="Q1748" s="3">
        <f t="shared" si="509"/>
        <v>-88.621496577480244</v>
      </c>
      <c r="R1748">
        <f t="shared" si="510"/>
        <v>91.378503422519756</v>
      </c>
      <c r="S1748">
        <f t="shared" si="511"/>
        <v>0.64093509679122906</v>
      </c>
      <c r="T1748">
        <f t="shared" si="494"/>
        <v>32.665804608210799</v>
      </c>
    </row>
    <row r="1749" spans="1:20" x14ac:dyDescent="0.25">
      <c r="A1749">
        <f t="shared" si="495"/>
        <v>4042.4170161498314</v>
      </c>
      <c r="B1749">
        <f t="shared" si="512"/>
        <v>643.37065015903579</v>
      </c>
      <c r="C1749" t="str">
        <f t="shared" si="496"/>
        <v>1.0339405196836-42.8080319559804i</v>
      </c>
      <c r="D1749" t="str">
        <f t="shared" si="497"/>
        <v>3.47812228028625-24.7407510352277i</v>
      </c>
      <c r="E1749" t="str">
        <f t="shared" si="498"/>
        <v>162.457697159559+0.483364037249889i</v>
      </c>
      <c r="F1749" t="str">
        <f t="shared" si="499"/>
        <v>2.42492467131839-232.148638987778i</v>
      </c>
      <c r="G1749" t="str">
        <f t="shared" si="500"/>
        <v>0.999999895416745-0.000323393327470457i</v>
      </c>
      <c r="H1749" t="str">
        <f t="shared" si="501"/>
        <v>1137.83503900477+93.3114611250236i</v>
      </c>
      <c r="I1749" t="str">
        <f t="shared" si="502"/>
        <v>68.8934849943391-744.530959735454i</v>
      </c>
      <c r="K1749" t="str">
        <f t="shared" si="503"/>
        <v>0.0104758907702026-0.00124717782731181i</v>
      </c>
      <c r="L1749" t="str">
        <f t="shared" si="504"/>
        <v>0.0000444444444444444-0.0892412532673227i</v>
      </c>
      <c r="M1749" t="e">
        <f t="shared" si="505"/>
        <v>#DIV/0!</v>
      </c>
      <c r="N1749">
        <f t="shared" si="506"/>
        <v>91.383593446518191</v>
      </c>
      <c r="O1749">
        <f t="shared" si="507"/>
        <v>32.633038027873816</v>
      </c>
      <c r="P1749" s="3">
        <f t="shared" si="508"/>
        <v>32.633038027873816</v>
      </c>
      <c r="Q1749" s="3">
        <f t="shared" si="509"/>
        <v>-88.616406553481809</v>
      </c>
      <c r="R1749">
        <f t="shared" si="510"/>
        <v>91.383593446518191</v>
      </c>
      <c r="S1749">
        <f t="shared" si="511"/>
        <v>0.64337065015903583</v>
      </c>
      <c r="T1749">
        <f t="shared" si="494"/>
        <v>32.633038027873816</v>
      </c>
    </row>
    <row r="1750" spans="1:20" x14ac:dyDescent="0.25">
      <c r="A1750">
        <f t="shared" si="495"/>
        <v>4057.7782008112008</v>
      </c>
      <c r="B1750">
        <f t="shared" si="512"/>
        <v>645.81545862964015</v>
      </c>
      <c r="C1750" t="str">
        <f t="shared" si="496"/>
        <v>1.03384939929869-42.6467619109325i</v>
      </c>
      <c r="D1750" t="str">
        <f t="shared" si="497"/>
        <v>3.47812225957717-24.6471154158256i</v>
      </c>
      <c r="E1750" t="str">
        <f t="shared" si="498"/>
        <v>162.457610015863+0.485224665060357i</v>
      </c>
      <c r="F1750" t="str">
        <f t="shared" si="499"/>
        <v>2.42492466938731-231.269819644407i</v>
      </c>
      <c r="G1750" t="str">
        <f t="shared" si="500"/>
        <v>0.999999894620402-0.000324622221856333i</v>
      </c>
      <c r="H1750" t="str">
        <f t="shared" si="501"/>
        <v>1137.89948794776+93.6667671694235i</v>
      </c>
      <c r="I1750" t="str">
        <f t="shared" si="502"/>
        <v>68.8943988128049-741.749672366714i</v>
      </c>
      <c r="K1750" t="str">
        <f t="shared" si="503"/>
        <v>0.0104747715074273-0.00125178277850471i</v>
      </c>
      <c r="L1750" t="str">
        <f t="shared" si="504"/>
        <v>0.0000444444444444444-0.0889034202702956i</v>
      </c>
      <c r="M1750" t="e">
        <f t="shared" si="505"/>
        <v>#DIV/0!</v>
      </c>
      <c r="N1750">
        <f t="shared" si="506"/>
        <v>91.388701154441392</v>
      </c>
      <c r="O1750">
        <f t="shared" si="507"/>
        <v>32.600272752818803</v>
      </c>
      <c r="P1750" s="3">
        <f t="shared" si="508"/>
        <v>32.600272752818803</v>
      </c>
      <c r="Q1750" s="3">
        <f t="shared" si="509"/>
        <v>-88.611298845558608</v>
      </c>
      <c r="R1750">
        <f t="shared" si="510"/>
        <v>91.388701154441392</v>
      </c>
      <c r="S1750">
        <f t="shared" si="511"/>
        <v>0.64581545862964018</v>
      </c>
      <c r="T1750">
        <f t="shared" si="494"/>
        <v>32.600272752818803</v>
      </c>
    </row>
    <row r="1751" spans="1:20" x14ac:dyDescent="0.25">
      <c r="A1751">
        <f t="shared" si="495"/>
        <v>4073.1977579742838</v>
      </c>
      <c r="B1751">
        <f t="shared" si="512"/>
        <v>648.26955737243281</v>
      </c>
      <c r="C1751" t="str">
        <f t="shared" si="496"/>
        <v>1.03375760526959-42.4861051883127i</v>
      </c>
      <c r="D1751" t="str">
        <f t="shared" si="497"/>
        <v>3.47812223871041-24.5538343534531i</v>
      </c>
      <c r="E1751" t="str">
        <f t="shared" si="498"/>
        <v>162.45752225395+0.4870926305806i</v>
      </c>
      <c r="F1751" t="str">
        <f t="shared" si="499"/>
        <v>2.42492466744154-230.394327195034i</v>
      </c>
      <c r="G1751" t="str">
        <f t="shared" si="500"/>
        <v>0.999999893817995-0.000325855786037919i</v>
      </c>
      <c r="H1751" t="str">
        <f t="shared" si="501"/>
        <v>1137.9644323951+94.0234315151162i</v>
      </c>
      <c r="I1751" t="str">
        <f t="shared" si="502"/>
        <v>68.8953195379651-738.979058338741i</v>
      </c>
      <c r="K1751" t="str">
        <f t="shared" si="503"/>
        <v>0.0104736439649994-0.00125640372064836i</v>
      </c>
      <c r="L1751" t="str">
        <f t="shared" si="504"/>
        <v>0.0000444444444444444-0.0885668661788159i</v>
      </c>
      <c r="M1751" t="e">
        <f t="shared" si="505"/>
        <v>#DIV/0!</v>
      </c>
      <c r="N1751">
        <f t="shared" si="506"/>
        <v>91.39382659523973</v>
      </c>
      <c r="O1751">
        <f t="shared" si="507"/>
        <v>32.567508792324077</v>
      </c>
      <c r="P1751" s="3">
        <f t="shared" si="508"/>
        <v>32.567508792324077</v>
      </c>
      <c r="Q1751" s="3">
        <f t="shared" si="509"/>
        <v>-88.60617340476027</v>
      </c>
      <c r="R1751">
        <f t="shared" si="510"/>
        <v>91.39382659523973</v>
      </c>
      <c r="S1751">
        <f t="shared" si="511"/>
        <v>0.64826955737243286</v>
      </c>
      <c r="T1751">
        <f t="shared" si="494"/>
        <v>32.567508792324077</v>
      </c>
    </row>
    <row r="1752" spans="1:20" x14ac:dyDescent="0.25">
      <c r="A1752">
        <f t="shared" si="495"/>
        <v>4088.6759094545864</v>
      </c>
      <c r="B1752">
        <f t="shared" si="512"/>
        <v>650.73298169044813</v>
      </c>
      <c r="C1752" t="str">
        <f t="shared" si="496"/>
        <v>1.03366513276872-42.3260594751825i</v>
      </c>
      <c r="D1752" t="str">
        <f t="shared" si="497"/>
        <v>3.47812221768476-24.4609065062308i</v>
      </c>
      <c r="E1752" t="str">
        <f t="shared" si="498"/>
        <v>162.457433869792+0.488967964648979i</v>
      </c>
      <c r="F1752" t="str">
        <f t="shared" si="499"/>
        <v>2.42492466548093-229.522149045407i</v>
      </c>
      <c r="G1752" t="str">
        <f t="shared" si="500"/>
        <v>0.999999893009479-0.000327094037760402i</v>
      </c>
      <c r="H1752" t="str">
        <f t="shared" si="501"/>
        <v>1138.02987619293+94.3814594142697i</v>
      </c>
      <c r="I1752" t="str">
        <f t="shared" si="502"/>
        <v>68.8962472216063-736.219077830167i</v>
      </c>
      <c r="K1752" t="str">
        <f t="shared" si="503"/>
        <v>0.0104725080835075-0.0012610406978039i</v>
      </c>
      <c r="L1752" t="str">
        <f t="shared" si="504"/>
        <v>0.0000444444444444444-0.0882315861514404i</v>
      </c>
      <c r="M1752" t="e">
        <f t="shared" si="505"/>
        <v>#DIV/0!</v>
      </c>
      <c r="N1752">
        <f t="shared" si="506"/>
        <v>91.398969817854422</v>
      </c>
      <c r="O1752">
        <f t="shared" si="507"/>
        <v>32.534746155729508</v>
      </c>
      <c r="P1752" s="3">
        <f t="shared" si="508"/>
        <v>32.534746155729508</v>
      </c>
      <c r="Q1752" s="3">
        <f t="shared" si="509"/>
        <v>-88.601030182145578</v>
      </c>
      <c r="R1752">
        <f t="shared" si="510"/>
        <v>91.398969817854422</v>
      </c>
      <c r="S1752">
        <f t="shared" si="511"/>
        <v>0.65073298169044813</v>
      </c>
      <c r="T1752">
        <f t="shared" si="494"/>
        <v>32.534746155729508</v>
      </c>
    </row>
    <row r="1753" spans="1:20" x14ac:dyDescent="0.25">
      <c r="A1753">
        <f t="shared" si="495"/>
        <v>4104.2128779105133</v>
      </c>
      <c r="B1753">
        <f t="shared" si="512"/>
        <v>653.2057670208718</v>
      </c>
      <c r="C1753" t="str">
        <f t="shared" si="496"/>
        <v>1.03357197693609-42.166622467371i</v>
      </c>
      <c r="D1753" t="str">
        <f t="shared" si="497"/>
        <v>3.47812219649899-24.3683305373605i</v>
      </c>
      <c r="E1753" t="str">
        <f t="shared" si="498"/>
        <v>162.457344859337+0.49085069825254i</v>
      </c>
      <c r="F1753" t="str">
        <f t="shared" si="499"/>
        <v>2.42492466350543-228.653272648951i</v>
      </c>
      <c r="G1753" t="str">
        <f t="shared" si="500"/>
        <v>0.999999892194806-0.000328336994836404i</v>
      </c>
      <c r="H1753" t="str">
        <f t="shared" si="501"/>
        <v>1138.09582321781+94.7408561399975i</v>
      </c>
      <c r="I1753" t="str">
        <f t="shared" si="502"/>
        <v>68.8971819158968-733.469691172999i</v>
      </c>
      <c r="K1753" t="str">
        <f t="shared" si="503"/>
        <v>0.0104713638031413-0.00126569375401898i</v>
      </c>
      <c r="L1753" t="str">
        <f t="shared" si="504"/>
        <v>0.0000444444444444444-0.0878975753650534i</v>
      </c>
      <c r="M1753" t="e">
        <f t="shared" si="505"/>
        <v>#DIV/0!</v>
      </c>
      <c r="N1753">
        <f t="shared" si="506"/>
        <v>91.404130871215131</v>
      </c>
      <c r="O1753">
        <f t="shared" si="507"/>
        <v>32.501984852435832</v>
      </c>
      <c r="P1753" s="3">
        <f t="shared" si="508"/>
        <v>32.501984852435832</v>
      </c>
      <c r="Q1753" s="3">
        <f t="shared" si="509"/>
        <v>-88.595869128784869</v>
      </c>
      <c r="R1753">
        <f t="shared" si="510"/>
        <v>91.404130871215131</v>
      </c>
      <c r="S1753">
        <f t="shared" si="511"/>
        <v>0.65320576702087185</v>
      </c>
      <c r="T1753">
        <f t="shared" si="494"/>
        <v>32.501984852435832</v>
      </c>
    </row>
    <row r="1754" spans="1:20" x14ac:dyDescent="0.25">
      <c r="A1754">
        <f t="shared" si="495"/>
        <v>4119.8088868465738</v>
      </c>
      <c r="B1754">
        <f t="shared" si="512"/>
        <v>655.68794893555116</v>
      </c>
      <c r="C1754" t="str">
        <f t="shared" si="496"/>
        <v>1.03347813287928-42.0077918694448i</v>
      </c>
      <c r="D1754" t="str">
        <f t="shared" si="497"/>
        <v>3.47812217515192-24.2761051151057i</v>
      </c>
      <c r="E1754" t="str">
        <f t="shared" si="498"/>
        <v>162.457255218517+0.49274086252868i</v>
      </c>
      <c r="F1754" t="str">
        <f t="shared" si="499"/>
        <v>2.42492466151488-227.787685506585i</v>
      </c>
      <c r="G1754" t="str">
        <f t="shared" si="500"/>
        <v>0.99999989137393-0.000329584675146234i</v>
      </c>
      <c r="H1754" t="str">
        <f t="shared" si="501"/>
        <v>1138.16227737698+95.1016269864562i</v>
      </c>
      <c r="I1754" t="str">
        <f t="shared" si="502"/>
        <v>68.8981236733921-730.730858852053i</v>
      </c>
      <c r="K1754" t="str">
        <f t="shared" si="503"/>
        <v>0.0104702110636896-0.00127036293332594i</v>
      </c>
      <c r="L1754" t="str">
        <f t="shared" si="504"/>
        <v>0.0000444444444444444-0.0875648290147969i</v>
      </c>
      <c r="M1754" t="e">
        <f t="shared" si="505"/>
        <v>#DIV/0!</v>
      </c>
      <c r="N1754">
        <f t="shared" si="506"/>
        <v>91.409309804238262</v>
      </c>
      <c r="O1754">
        <f t="shared" si="507"/>
        <v>32.469224891905647</v>
      </c>
      <c r="P1754" s="3">
        <f t="shared" si="508"/>
        <v>32.469224891905647</v>
      </c>
      <c r="Q1754" s="3">
        <f t="shared" si="509"/>
        <v>-88.590690195761738</v>
      </c>
      <c r="R1754">
        <f t="shared" si="510"/>
        <v>91.409309804238262</v>
      </c>
      <c r="S1754">
        <f t="shared" si="511"/>
        <v>0.65568794893555116</v>
      </c>
      <c r="T1754">
        <f t="shared" si="494"/>
        <v>32.469224891905647</v>
      </c>
    </row>
    <row r="1755" spans="1:20" x14ac:dyDescent="0.25">
      <c r="A1755">
        <f t="shared" si="495"/>
        <v>4135.4641606165906</v>
      </c>
      <c r="B1755">
        <f t="shared" si="512"/>
        <v>658.17956314150626</v>
      </c>
      <c r="C1755" t="str">
        <f t="shared" si="496"/>
        <v>1.03338359567333-41.8495653946722i</v>
      </c>
      <c r="D1755" t="str">
        <f t="shared" si="497"/>
        <v>3.47812215364231-24.1842289127727i</v>
      </c>
      <c r="E1755" t="str">
        <f t="shared" si="498"/>
        <v>162.457164943238+0.494638488765624i</v>
      </c>
      <c r="F1755" t="str">
        <f t="shared" si="499"/>
        <v>2.42492465950915-226.92537516655i</v>
      </c>
      <c r="G1755" t="str">
        <f t="shared" si="500"/>
        <v>0.999999890546803-0.000330837096638145i</v>
      </c>
      <c r="H1755" t="str">
        <f t="shared" si="501"/>
        <v>1138.22924260858+95.4637772689223i</v>
      </c>
      <c r="I1755" t="str">
        <f t="shared" si="502"/>
        <v>68.8990725470322-728.00254150439i</v>
      </c>
      <c r="K1755" t="str">
        <f t="shared" si="503"/>
        <v>0.0104690498045381-0.00127504827973974i</v>
      </c>
      <c r="L1755" t="str">
        <f t="shared" si="504"/>
        <v>0.0000444444444444444-0.0872333423140036i</v>
      </c>
      <c r="M1755" t="e">
        <f t="shared" si="505"/>
        <v>#DIV/0!</v>
      </c>
      <c r="N1755">
        <f t="shared" si="506"/>
        <v>91.414506665824916</v>
      </c>
      <c r="O1755">
        <f t="shared" si="507"/>
        <v>32.436466283663215</v>
      </c>
      <c r="P1755" s="3">
        <f t="shared" si="508"/>
        <v>32.436466283663215</v>
      </c>
      <c r="Q1755" s="3">
        <f t="shared" si="509"/>
        <v>-88.585493334175084</v>
      </c>
      <c r="R1755">
        <f t="shared" si="510"/>
        <v>91.414506665824916</v>
      </c>
      <c r="S1755">
        <f t="shared" si="511"/>
        <v>0.65817956314150627</v>
      </c>
      <c r="T1755">
        <f t="shared" si="494"/>
        <v>32.436466283663215</v>
      </c>
    </row>
    <row r="1756" spans="1:20" x14ac:dyDescent="0.25">
      <c r="A1756">
        <f t="shared" si="495"/>
        <v>4151.1789244269339</v>
      </c>
      <c r="B1756">
        <f t="shared" si="512"/>
        <v>660.680645481444</v>
      </c>
      <c r="C1756" t="str">
        <f t="shared" si="496"/>
        <v>1.03328836035999-41.6919407649913i</v>
      </c>
      <c r="D1756" t="str">
        <f t="shared" si="497"/>
        <v>3.47812213196891-24.0927006086916i</v>
      </c>
      <c r="E1756" t="str">
        <f t="shared" si="498"/>
        <v>162.457074029386+0.496543608403068i</v>
      </c>
      <c r="F1756" t="str">
        <f t="shared" si="499"/>
        <v>2.42492465748817-226.066329224221i</v>
      </c>
      <c r="G1756" t="str">
        <f t="shared" si="500"/>
        <v>0.999999889713379-0.000332094277328595i</v>
      </c>
      <c r="H1756" t="str">
        <f t="shared" si="501"/>
        <v>1138.29672288195+95.8273123238992i</v>
      </c>
      <c r="I1756" t="str">
        <f t="shared" si="502"/>
        <v>68.9000285901517-725.284699918762i</v>
      </c>
      <c r="K1756" t="str">
        <f t="shared" si="503"/>
        <v>0.0104678799646669-0.00127974983725609i</v>
      </c>
      <c r="L1756" t="str">
        <f t="shared" si="504"/>
        <v>0.0000444444444444444-0.0869031104941256i</v>
      </c>
      <c r="M1756" t="e">
        <f t="shared" si="505"/>
        <v>#DIV/0!</v>
      </c>
      <c r="N1756">
        <f t="shared" si="506"/>
        <v>91.419721504858046</v>
      </c>
      <c r="O1756">
        <f t="shared" si="507"/>
        <v>32.403709037295059</v>
      </c>
      <c r="P1756" s="3">
        <f t="shared" si="508"/>
        <v>32.403709037295059</v>
      </c>
      <c r="Q1756" s="3">
        <f t="shared" si="509"/>
        <v>-88.580278495141954</v>
      </c>
      <c r="R1756">
        <f t="shared" si="510"/>
        <v>91.419721504858046</v>
      </c>
      <c r="S1756">
        <f t="shared" si="511"/>
        <v>0.66068064548144401</v>
      </c>
      <c r="T1756">
        <f t="shared" si="494"/>
        <v>32.403709037295059</v>
      </c>
    </row>
    <row r="1757" spans="1:20" x14ac:dyDescent="0.25">
      <c r="A1757">
        <f t="shared" si="495"/>
        <v>4166.9534043397571</v>
      </c>
      <c r="B1757">
        <f t="shared" si="512"/>
        <v>663.19123193427356</v>
      </c>
      <c r="C1757" t="str">
        <f t="shared" si="496"/>
        <v>1.03319242194867-41.5349157109796i</v>
      </c>
      <c r="D1757" t="str">
        <f t="shared" si="497"/>
        <v>3.47812211013045-24.0015188861969i</v>
      </c>
      <c r="E1757" t="str">
        <f t="shared" si="498"/>
        <v>162.456982472832+0.498456253033757i</v>
      </c>
      <c r="F1757" t="str">
        <f t="shared" si="499"/>
        <v>2.42492465545177-225.210535321933i</v>
      </c>
      <c r="G1757" t="str">
        <f t="shared" si="500"/>
        <v>0.999999888873608-0.000333356235302501i</v>
      </c>
      <c r="H1757" t="str">
        <f t="shared" si="501"/>
        <v>1138.36472219778+96.192237509184i</v>
      </c>
      <c r="I1757" t="str">
        <f t="shared" si="502"/>
        <v>68.9009918564675-722.577295034994i</v>
      </c>
      <c r="K1757" t="str">
        <f t="shared" si="503"/>
        <v>0.0104667014826488-0.00128446764984931i</v>
      </c>
      <c r="L1757" t="str">
        <f t="shared" si="504"/>
        <v>0.0000444444444444444-0.0865741288046682i</v>
      </c>
      <c r="M1757" t="e">
        <f t="shared" si="505"/>
        <v>#DIV/0!</v>
      </c>
      <c r="N1757">
        <f t="shared" si="506"/>
        <v>91.424954370201775</v>
      </c>
      <c r="O1757">
        <f t="shared" si="507"/>
        <v>32.370953162450768</v>
      </c>
      <c r="P1757" s="3">
        <f t="shared" si="508"/>
        <v>32.370953162450768</v>
      </c>
      <c r="Q1757" s="3">
        <f t="shared" si="509"/>
        <v>-88.575045629798225</v>
      </c>
      <c r="R1757">
        <f t="shared" si="510"/>
        <v>91.424954370201775</v>
      </c>
      <c r="S1757">
        <f t="shared" si="511"/>
        <v>0.66319123193427354</v>
      </c>
      <c r="T1757">
        <f t="shared" si="494"/>
        <v>32.370953162450768</v>
      </c>
    </row>
    <row r="1758" spans="1:20" x14ac:dyDescent="0.25">
      <c r="A1758">
        <f t="shared" si="495"/>
        <v>4182.7878272762482</v>
      </c>
      <c r="B1758">
        <f t="shared" si="512"/>
        <v>665.71135861562379</v>
      </c>
      <c r="C1758" t="str">
        <f t="shared" si="496"/>
        <v>1.03309577541499-41.3784879718155i</v>
      </c>
      <c r="D1758" t="str">
        <f t="shared" si="497"/>
        <v>3.47812208812575-23.910682433609i</v>
      </c>
      <c r="E1758" t="str">
        <f t="shared" si="498"/>
        <v>162.45689026942+0.500376454403569i</v>
      </c>
      <c r="F1758" t="str">
        <f t="shared" si="499"/>
        <v>2.42492465339987-224.357981148805i</v>
      </c>
      <c r="G1758" t="str">
        <f t="shared" si="500"/>
        <v>0.999999888027443-0.000334622988713504i</v>
      </c>
      <c r="H1758" t="str">
        <f t="shared" si="501"/>
        <v>1138.43324458852+96.5585582039915i</v>
      </c>
      <c r="I1758" t="str">
        <f t="shared" si="502"/>
        <v>68.9019624001043-719.880287943535i</v>
      </c>
      <c r="K1758" t="str">
        <f t="shared" si="503"/>
        <v>0.0104655142966461-0.00128920176147044i</v>
      </c>
      <c r="L1758" t="str">
        <f t="shared" si="504"/>
        <v>0.0000444444444444444-0.086246392513118i</v>
      </c>
      <c r="M1758" t="e">
        <f t="shared" si="505"/>
        <v>#DIV/0!</v>
      </c>
      <c r="N1758">
        <f t="shared" si="506"/>
        <v>91.430205310697673</v>
      </c>
      <c r="O1758">
        <f t="shared" si="507"/>
        <v>32.338198668842232</v>
      </c>
      <c r="P1758" s="3">
        <f t="shared" si="508"/>
        <v>32.338198668842232</v>
      </c>
      <c r="Q1758" s="3">
        <f t="shared" si="509"/>
        <v>-88.569794689302327</v>
      </c>
      <c r="R1758">
        <f t="shared" si="510"/>
        <v>91.430205310697673</v>
      </c>
      <c r="S1758">
        <f t="shared" si="511"/>
        <v>0.6657113586156238</v>
      </c>
      <c r="T1758">
        <f t="shared" si="494"/>
        <v>32.338198668842232</v>
      </c>
    </row>
    <row r="1759" spans="1:20" x14ac:dyDescent="0.25">
      <c r="A1759">
        <f t="shared" si="495"/>
        <v>4198.6824210198974</v>
      </c>
      <c r="B1759">
        <f t="shared" si="512"/>
        <v>668.24106177836313</v>
      </c>
      <c r="C1759" t="str">
        <f t="shared" si="496"/>
        <v>1.03299841570146-41.2226552952509i</v>
      </c>
      <c r="D1759" t="str">
        <f t="shared" si="497"/>
        <v>3.47812206595346-23.820189944215i</v>
      </c>
      <c r="E1759" t="str">
        <f t="shared" si="498"/>
        <v>162.456797414976+0.502304244413353i</v>
      </c>
      <c r="F1759" t="str">
        <f t="shared" si="499"/>
        <v>2.42492465133236-223.508654440558i</v>
      </c>
      <c r="G1759" t="str">
        <f t="shared" si="500"/>
        <v>0.999999887174835-0.000335894555784229i</v>
      </c>
      <c r="H1759" t="str">
        <f t="shared" si="501"/>
        <v>1138.5022941185+96.9262798090166i</v>
      </c>
      <c r="I1759" t="str">
        <f t="shared" si="502"/>
        <v>68.9029402755755-717.193639884797i</v>
      </c>
      <c r="K1759" t="str">
        <f t="shared" si="503"/>
        <v>0.0104643183444093-0.00129395221604507i</v>
      </c>
      <c r="L1759" t="str">
        <f t="shared" si="504"/>
        <v>0.0000444444444444444-0.0859198969048795i</v>
      </c>
      <c r="M1759" t="e">
        <f t="shared" si="505"/>
        <v>#DIV/0!</v>
      </c>
      <c r="N1759">
        <f t="shared" si="506"/>
        <v>91.435474375163608</v>
      </c>
      <c r="O1759">
        <f t="shared" si="507"/>
        <v>32.305445566245005</v>
      </c>
      <c r="P1759" s="3">
        <f t="shared" si="508"/>
        <v>32.305445566245005</v>
      </c>
      <c r="Q1759" s="3">
        <f t="shared" si="509"/>
        <v>-88.564525624836392</v>
      </c>
      <c r="R1759">
        <f t="shared" si="510"/>
        <v>91.435474375163608</v>
      </c>
      <c r="S1759">
        <f t="shared" si="511"/>
        <v>0.66824106177836318</v>
      </c>
      <c r="T1759">
        <f t="shared" si="494"/>
        <v>32.305445566245005</v>
      </c>
    </row>
    <row r="1760" spans="1:20" x14ac:dyDescent="0.25">
      <c r="A1760">
        <f t="shared" si="495"/>
        <v>4214.6374142197728</v>
      </c>
      <c r="B1760">
        <f t="shared" si="512"/>
        <v>670.78037781312094</v>
      </c>
      <c r="C1760" t="str">
        <f t="shared" si="496"/>
        <v>1.03290033771691-41.0674154375745i</v>
      </c>
      <c r="D1760" t="str">
        <f t="shared" si="497"/>
        <v>3.47812204361237-23.7300401162501i</v>
      </c>
      <c r="E1760" t="str">
        <f t="shared" si="498"/>
        <v>162.456703905303+0.504239655119371i</v>
      </c>
      <c r="F1760" t="str">
        <f t="shared" si="499"/>
        <v>2.42492464924913-222.662542979343i</v>
      </c>
      <c r="G1760" t="str">
        <f t="shared" si="500"/>
        <v>0.999999886315734-0.000337170954806545i</v>
      </c>
      <c r="H1760" t="str">
        <f t="shared" si="501"/>
        <v>1138.5718748843+97.2954077465496i</v>
      </c>
      <c r="I1760" t="str">
        <f t="shared" si="502"/>
        <v>68.9039255378024-714.51731224868i</v>
      </c>
      <c r="K1760" t="str">
        <f t="shared" si="503"/>
        <v>0.010463113563274-0.00129871905747133i</v>
      </c>
      <c r="L1760" t="str">
        <f t="shared" si="504"/>
        <v>0.0000444444444444444-0.0855946372832037i</v>
      </c>
      <c r="M1760" t="e">
        <f t="shared" si="505"/>
        <v>#DIV/0!</v>
      </c>
      <c r="N1760">
        <f t="shared" si="506"/>
        <v>91.440761612391142</v>
      </c>
      <c r="O1760">
        <f t="shared" si="507"/>
        <v>32.272693864497846</v>
      </c>
      <c r="P1760" s="3">
        <f t="shared" si="508"/>
        <v>32.272693864497846</v>
      </c>
      <c r="Q1760" s="3">
        <f t="shared" si="509"/>
        <v>-88.559238387608858</v>
      </c>
      <c r="R1760">
        <f t="shared" si="510"/>
        <v>91.440761612391142</v>
      </c>
      <c r="S1760">
        <f t="shared" si="511"/>
        <v>0.67078037781312094</v>
      </c>
      <c r="T1760">
        <f t="shared" si="494"/>
        <v>32.272693864497846</v>
      </c>
    </row>
    <row r="1761" spans="1:20" x14ac:dyDescent="0.25">
      <c r="A1761">
        <f t="shared" si="495"/>
        <v>4230.6530363938082</v>
      </c>
      <c r="B1761">
        <f t="shared" si="512"/>
        <v>673.3293432488108</v>
      </c>
      <c r="C1761" t="str">
        <f t="shared" si="496"/>
        <v>1.03280153633642-40.9127661635831i</v>
      </c>
      <c r="D1761" t="str">
        <f t="shared" si="497"/>
        <v>3.47812202110114-23.6402316528787i</v>
      </c>
      <c r="E1761" t="str">
        <f t="shared" si="498"/>
        <v>162.456609736187+0.506182718733918i</v>
      </c>
      <c r="F1761" t="str">
        <f t="shared" si="499"/>
        <v>2.42492464714999-221.819634593561i</v>
      </c>
      <c r="G1761" t="str">
        <f t="shared" si="500"/>
        <v>0.999999885450092-0.000338452204141832i</v>
      </c>
      <c r="H1761" t="str">
        <f t="shared" si="501"/>
        <v>1138.64199101493+97.6659474605518i</v>
      </c>
      <c r="I1761" t="str">
        <f t="shared" si="502"/>
        <v>68.9049182421043-711.851266573962i</v>
      </c>
      <c r="K1761" t="str">
        <f t="shared" si="503"/>
        <v>0.0104618998901592-0.00130350232961771i</v>
      </c>
      <c r="L1761" t="str">
        <f t="shared" si="504"/>
        <v>0.0000444444444444444-0.0852706089691212i</v>
      </c>
      <c r="M1761" t="e">
        <f t="shared" si="505"/>
        <v>#DIV/0!</v>
      </c>
      <c r="N1761">
        <f t="shared" si="506"/>
        <v>91.446067071143318</v>
      </c>
      <c r="O1761">
        <f t="shared" si="507"/>
        <v>32.239943573503787</v>
      </c>
      <c r="P1761" s="3">
        <f t="shared" si="508"/>
        <v>32.239943573503787</v>
      </c>
      <c r="Q1761" s="3">
        <f t="shared" si="509"/>
        <v>-88.553932928856682</v>
      </c>
      <c r="R1761">
        <f t="shared" si="510"/>
        <v>91.446067071143318</v>
      </c>
      <c r="S1761">
        <f t="shared" si="511"/>
        <v>0.67332934324881077</v>
      </c>
      <c r="T1761">
        <f t="shared" si="494"/>
        <v>32.239943573503787</v>
      </c>
    </row>
    <row r="1762" spans="1:20" x14ac:dyDescent="0.25">
      <c r="A1762">
        <f t="shared" si="495"/>
        <v>4246.7295179321045</v>
      </c>
      <c r="B1762">
        <f t="shared" si="512"/>
        <v>675.88799475315625</v>
      </c>
      <c r="C1762" t="str">
        <f t="shared" si="496"/>
        <v>1.03270200640111-40.7587052465456i</v>
      </c>
      <c r="D1762" t="str">
        <f t="shared" si="497"/>
        <v>3.47812199841854-23.5507632621759i</v>
      </c>
      <c r="E1762" t="str">
        <f t="shared" si="498"/>
        <v>162.456514903392+0.508133467626878i</v>
      </c>
      <c r="F1762" t="str">
        <f t="shared" si="499"/>
        <v>2.42492464503489-220.979917157694i</v>
      </c>
      <c r="G1762" t="str">
        <f t="shared" si="500"/>
        <v>0.999999884577859-0.000339738322221239i</v>
      </c>
      <c r="H1762" t="str">
        <f t="shared" si="501"/>
        <v>1138.71264667217+98.0379044167643i</v>
      </c>
      <c r="I1762" t="str">
        <f t="shared" si="502"/>
        <v>68.9059184442134-709.195464547812i</v>
      </c>
      <c r="K1762" t="str">
        <f t="shared" si="503"/>
        <v>0.0104606772615644-0.00130830207632096i</v>
      </c>
      <c r="L1762" t="str">
        <f t="shared" si="504"/>
        <v>0.0000444444444444444-0.0849478073013757i</v>
      </c>
      <c r="M1762" t="e">
        <f t="shared" si="505"/>
        <v>#DIV/0!</v>
      </c>
      <c r="N1762">
        <f t="shared" si="506"/>
        <v>91.451390800152467</v>
      </c>
      <c r="O1762">
        <f t="shared" si="507"/>
        <v>32.207194703229746</v>
      </c>
      <c r="P1762" s="3">
        <f t="shared" si="508"/>
        <v>32.207194703229746</v>
      </c>
      <c r="Q1762" s="3">
        <f t="shared" si="509"/>
        <v>-88.548609199847533</v>
      </c>
      <c r="R1762">
        <f t="shared" si="510"/>
        <v>91.451390800152467</v>
      </c>
      <c r="S1762">
        <f t="shared" si="511"/>
        <v>0.6758879947531562</v>
      </c>
      <c r="T1762">
        <f t="shared" si="494"/>
        <v>32.207194703229746</v>
      </c>
    </row>
    <row r="1763" spans="1:20" x14ac:dyDescent="0.25">
      <c r="A1763">
        <f t="shared" si="495"/>
        <v>4262.867090100247</v>
      </c>
      <c r="B1763">
        <f t="shared" si="512"/>
        <v>678.45636913321823</v>
      </c>
      <c r="C1763" t="str">
        <f t="shared" si="496"/>
        <v>1.03260174271805-40.6052304681737i</v>
      </c>
      <c r="D1763" t="str">
        <f t="shared" si="497"/>
        <v>3.47812197556319-23.4616336571088i</v>
      </c>
      <c r="E1763" t="str">
        <f t="shared" si="498"/>
        <v>162.456419402659+0.510091934326501i</v>
      </c>
      <c r="F1763" t="str">
        <f t="shared" si="499"/>
        <v>2.42492464290371-220.143378592122i</v>
      </c>
      <c r="G1763" t="str">
        <f t="shared" si="500"/>
        <v>0.999999883698984-0.000341029327545958i</v>
      </c>
      <c r="H1763" t="str">
        <f t="shared" si="501"/>
        <v>1138.78384605076+98.4112841027848i</v>
      </c>
      <c r="I1763" t="str">
        <f t="shared" si="502"/>
        <v>68.9069262002638-706.549868005169i</v>
      </c>
      <c r="K1763" t="str">
        <f t="shared" si="503"/>
        <v>0.0104594456135682-0.00131311834138392i</v>
      </c>
      <c r="L1763" t="str">
        <f t="shared" si="504"/>
        <v>0.0000444444444444444-0.0846262276363575i</v>
      </c>
      <c r="M1763" t="e">
        <f t="shared" si="505"/>
        <v>#DIV/0!</v>
      </c>
      <c r="N1763">
        <f t="shared" si="506"/>
        <v>91.456732848117966</v>
      </c>
      <c r="O1763">
        <f t="shared" si="507"/>
        <v>32.174447263707464</v>
      </c>
      <c r="P1763" s="3">
        <f t="shared" si="508"/>
        <v>32.174447263707464</v>
      </c>
      <c r="Q1763" s="3">
        <f t="shared" si="509"/>
        <v>-88.543267151882034</v>
      </c>
      <c r="R1763">
        <f t="shared" si="510"/>
        <v>91.456732848117966</v>
      </c>
      <c r="S1763">
        <f t="shared" si="511"/>
        <v>0.67845636913321827</v>
      </c>
      <c r="T1763">
        <f t="shared" si="494"/>
        <v>32.174447263707464</v>
      </c>
    </row>
    <row r="1764" spans="1:20" x14ac:dyDescent="0.25">
      <c r="A1764">
        <f t="shared" si="495"/>
        <v>4279.0659850426273</v>
      </c>
      <c r="B1764">
        <f t="shared" si="512"/>
        <v>681.03450333592446</v>
      </c>
      <c r="C1764" t="str">
        <f t="shared" si="496"/>
        <v>1.03250074005998-40.4523396185874i</v>
      </c>
      <c r="D1764" t="str">
        <f t="shared" si="497"/>
        <v>3.47812195253381-23.3728415555182i</v>
      </c>
      <c r="E1764" t="str">
        <f t="shared" si="498"/>
        <v>162.45632322971+0.512058151520486i</v>
      </c>
      <c r="F1764" t="str">
        <f t="shared" si="499"/>
        <v>2.42492464075627-219.31000686296i</v>
      </c>
      <c r="G1764" t="str">
        <f t="shared" si="500"/>
        <v>0.999999882813417-0.00034232523868748i</v>
      </c>
      <c r="H1764" t="str">
        <f t="shared" si="501"/>
        <v>1138.85559337875+98.78609202818i</v>
      </c>
      <c r="I1764" t="str">
        <f t="shared" si="502"/>
        <v>68.9079415668085-703.914438928279i</v>
      </c>
      <c r="K1764" t="str">
        <f t="shared" si="503"/>
        <v>0.0104582048818249-0.0013179511685733i</v>
      </c>
      <c r="L1764" t="str">
        <f t="shared" si="504"/>
        <v>0.0000444444444444444-0.0843058653480348i</v>
      </c>
      <c r="M1764" t="e">
        <f t="shared" si="505"/>
        <v>#DIV/0!</v>
      </c>
      <c r="N1764">
        <f t="shared" si="506"/>
        <v>91.462093263703878</v>
      </c>
      <c r="O1764">
        <f t="shared" si="507"/>
        <v>32.141701265033326</v>
      </c>
      <c r="P1764" s="3">
        <f t="shared" si="508"/>
        <v>32.141701265033326</v>
      </c>
      <c r="Q1764" s="3">
        <f t="shared" si="509"/>
        <v>-88.537906736296122</v>
      </c>
      <c r="R1764">
        <f t="shared" si="510"/>
        <v>91.462093263703878</v>
      </c>
      <c r="S1764">
        <f t="shared" si="511"/>
        <v>0.68103450333592441</v>
      </c>
      <c r="T1764">
        <f t="shared" si="494"/>
        <v>32.141701265033326</v>
      </c>
    </row>
    <row r="1765" spans="1:20" x14ac:dyDescent="0.25">
      <c r="A1765">
        <f t="shared" si="495"/>
        <v>4295.3264357857897</v>
      </c>
      <c r="B1765">
        <f t="shared" si="512"/>
        <v>683.62243444860098</v>
      </c>
      <c r="C1765" t="str">
        <f t="shared" si="496"/>
        <v>1.03239899316505-40.3000304962846i</v>
      </c>
      <c r="D1765" t="str">
        <f t="shared" si="497"/>
        <v>3.47812192932909-23.2843856800999i</v>
      </c>
      <c r="E1765" t="str">
        <f t="shared" si="498"/>
        <v>162.456226380247+0.514032152056343i</v>
      </c>
      <c r="F1765" t="str">
        <f t="shared" si="499"/>
        <v>2.42492463859246-218.479789981873i</v>
      </c>
      <c r="G1765" t="str">
        <f t="shared" si="500"/>
        <v>0.999999881921107-0.000343626074287872i</v>
      </c>
      <c r="H1765" t="str">
        <f t="shared" si="501"/>
        <v>1138.92789291773+99.1623337245691i</v>
      </c>
      <c r="I1765" t="str">
        <f t="shared" si="502"/>
        <v>68.9089646008128-701.289139446093i</v>
      </c>
      <c r="K1765" t="str">
        <f t="shared" si="503"/>
        <v>0.0104569550015629-0.00132280060161748i</v>
      </c>
      <c r="L1765" t="str">
        <f t="shared" si="504"/>
        <v>0.0000444444444444444-0.0839867158278891i</v>
      </c>
      <c r="M1765" t="e">
        <f t="shared" si="505"/>
        <v>#DIV/0!</v>
      </c>
      <c r="N1765">
        <f t="shared" si="506"/>
        <v>91.46747209553638</v>
      </c>
      <c r="O1765">
        <f t="shared" si="507"/>
        <v>32.108956717369054</v>
      </c>
      <c r="P1765" s="3">
        <f t="shared" si="508"/>
        <v>32.108956717369054</v>
      </c>
      <c r="Q1765" s="3">
        <f t="shared" si="509"/>
        <v>-88.53252790446362</v>
      </c>
      <c r="R1765">
        <f t="shared" si="510"/>
        <v>91.46747209553638</v>
      </c>
      <c r="S1765">
        <f t="shared" si="511"/>
        <v>0.68362243444860094</v>
      </c>
      <c r="T1765">
        <f t="shared" si="494"/>
        <v>32.108956717369054</v>
      </c>
    </row>
    <row r="1766" spans="1:20" x14ac:dyDescent="0.25">
      <c r="A1766">
        <f t="shared" si="495"/>
        <v>4311.6486762417753</v>
      </c>
      <c r="B1766">
        <f t="shared" si="512"/>
        <v>686.22019969950566</v>
      </c>
      <c r="C1766" t="str">
        <f t="shared" si="496"/>
        <v>1.03229649673668-40.1483009081088i</v>
      </c>
      <c r="D1766" t="str">
        <f t="shared" si="497"/>
        <v>3.47812190594766-23.1962647583864i</v>
      </c>
      <c r="E1766" t="str">
        <f t="shared" si="498"/>
        <v>162.45612884995+0.516013968942901i</v>
      </c>
      <c r="F1766" t="str">
        <f t="shared" si="499"/>
        <v>2.4249246364122-217.652716005915i</v>
      </c>
      <c r="G1766" t="str">
        <f t="shared" si="500"/>
        <v>0.999999881022003-0.000344931853060036i</v>
      </c>
      <c r="H1766" t="str">
        <f t="shared" si="501"/>
        <v>1139.00074896311+99.5400147457242i</v>
      </c>
      <c r="I1766" t="str">
        <f t="shared" si="502"/>
        <v>68.9099953596623-698.673931833758i</v>
      </c>
      <c r="K1766" t="str">
        <f t="shared" si="503"/>
        <v>0.0104556959075823-0.00132766668420428i</v>
      </c>
      <c r="L1766" t="str">
        <f t="shared" si="504"/>
        <v>0.0000444444444444444-0.0836687744848467i</v>
      </c>
      <c r="M1766" t="e">
        <f t="shared" si="505"/>
        <v>#DIV/0!</v>
      </c>
      <c r="N1766">
        <f t="shared" si="506"/>
        <v>91.472869392201517</v>
      </c>
      <c r="O1766">
        <f t="shared" si="507"/>
        <v>32.076213630941922</v>
      </c>
      <c r="P1766" s="3">
        <f t="shared" si="508"/>
        <v>32.076213630941922</v>
      </c>
      <c r="Q1766" s="3">
        <f t="shared" si="509"/>
        <v>-88.527130607798483</v>
      </c>
      <c r="R1766">
        <f t="shared" si="510"/>
        <v>91.472869392201517</v>
      </c>
      <c r="S1766">
        <f t="shared" si="511"/>
        <v>0.68622019969950565</v>
      </c>
      <c r="T1766">
        <f t="shared" si="494"/>
        <v>32.076213630941922</v>
      </c>
    </row>
    <row r="1767" spans="1:20" x14ac:dyDescent="0.25">
      <c r="A1767">
        <f t="shared" si="495"/>
        <v>4328.0329412114943</v>
      </c>
      <c r="B1767">
        <f t="shared" si="512"/>
        <v>688.82783645836378</v>
      </c>
      <c r="C1767" t="str">
        <f t="shared" si="496"/>
        <v>1.03219324544357-39.9971486692175i</v>
      </c>
      <c r="D1767" t="str">
        <f t="shared" si="497"/>
        <v>3.47812188238821-23.1084775227287i</v>
      </c>
      <c r="E1767" t="str">
        <f t="shared" si="498"/>
        <v>162.456030634481+0.518003635351364i</v>
      </c>
      <c r="F1767" t="str">
        <f t="shared" si="499"/>
        <v>2.42492463421535-216.828773037348i</v>
      </c>
      <c r="G1767" t="str">
        <f t="shared" si="500"/>
        <v>0.999999880116052-0.000346242593787986i</v>
      </c>
      <c r="H1767" t="str">
        <f t="shared" si="501"/>
        <v>1139.07416584441+99.9191406676626i</v>
      </c>
      <c r="I1767" t="str">
        <f t="shared" si="502"/>
        <v>68.9110339011619-696.068778512068i</v>
      </c>
      <c r="K1767" t="str">
        <f t="shared" si="503"/>
        <v>0.0104544275342524-0.00133254945997863i</v>
      </c>
      <c r="L1767" t="str">
        <f t="shared" si="504"/>
        <v>0.0000444444444444444-0.0833520367452146i</v>
      </c>
      <c r="M1767" t="e">
        <f t="shared" si="505"/>
        <v>#DIV/0!</v>
      </c>
      <c r="N1767">
        <f t="shared" si="506"/>
        <v>91.478285202243114</v>
      </c>
      <c r="O1767">
        <f t="shared" si="507"/>
        <v>32.043472016045186</v>
      </c>
      <c r="P1767" s="3">
        <f t="shared" si="508"/>
        <v>32.043472016045186</v>
      </c>
      <c r="Q1767" s="3">
        <f t="shared" si="509"/>
        <v>-88.521714797756886</v>
      </c>
      <c r="R1767">
        <f t="shared" si="510"/>
        <v>91.478285202243114</v>
      </c>
      <c r="S1767">
        <f t="shared" si="511"/>
        <v>0.68882783645836376</v>
      </c>
      <c r="T1767">
        <f t="shared" si="494"/>
        <v>32.043472016045186</v>
      </c>
    </row>
    <row r="1768" spans="1:20" x14ac:dyDescent="0.25">
      <c r="A1768">
        <f t="shared" si="495"/>
        <v>4344.4794663880984</v>
      </c>
      <c r="B1768">
        <f t="shared" si="512"/>
        <v>691.44538223690563</v>
      </c>
      <c r="C1768" t="str">
        <f t="shared" si="496"/>
        <v>1.03208923391938-39.8465716030482i</v>
      </c>
      <c r="D1768" t="str">
        <f t="shared" si="497"/>
        <v>3.47812185864935-23.0210227102778i</v>
      </c>
      <c r="E1768" t="str">
        <f t="shared" si="498"/>
        <v>162.455931729475+0.520001184616052i</v>
      </c>
      <c r="F1768" t="str">
        <f t="shared" si="499"/>
        <v>2.42492463200177-216.007949223475i</v>
      </c>
      <c r="G1768" t="str">
        <f t="shared" si="500"/>
        <v>0.999999879203203-0.000347558315327112i</v>
      </c>
      <c r="H1768" t="str">
        <f t="shared" si="501"/>
        <v>1139.14814792554+100.299717088742i</v>
      </c>
      <c r="I1768" t="str">
        <f t="shared" si="502"/>
        <v>68.9120802835388-693.473642046934i</v>
      </c>
      <c r="K1768" t="str">
        <f t="shared" si="503"/>
        <v>0.0104531498155094-0.00133744897254024i</v>
      </c>
      <c r="L1768" t="str">
        <f t="shared" si="504"/>
        <v>0.0000444444444444444-0.083036498052615i</v>
      </c>
      <c r="M1768" t="e">
        <f t="shared" si="505"/>
        <v>#DIV/0!</v>
      </c>
      <c r="N1768">
        <f t="shared" si="506"/>
        <v>91.483719574160077</v>
      </c>
      <c r="O1768">
        <f t="shared" si="507"/>
        <v>32.01073188303782</v>
      </c>
      <c r="P1768" s="3">
        <f t="shared" si="508"/>
        <v>32.01073188303782</v>
      </c>
      <c r="Q1768" s="3">
        <f t="shared" si="509"/>
        <v>-88.516280425839923</v>
      </c>
      <c r="R1768">
        <f t="shared" si="510"/>
        <v>91.483719574160077</v>
      </c>
      <c r="S1768">
        <f t="shared" si="511"/>
        <v>0.69144538223690566</v>
      </c>
      <c r="T1768">
        <f t="shared" si="494"/>
        <v>32.01073188303782</v>
      </c>
    </row>
    <row r="1769" spans="1:20" x14ac:dyDescent="0.25">
      <c r="A1769">
        <f t="shared" si="495"/>
        <v>4360.9884883603736</v>
      </c>
      <c r="B1769">
        <f t="shared" si="512"/>
        <v>694.07287468940592</v>
      </c>
      <c r="C1769" t="str">
        <f t="shared" si="496"/>
        <v>1.0319844567623-39.696567541292i</v>
      </c>
      <c r="D1769" t="str">
        <f t="shared" si="497"/>
        <v>3.47812183472976-22.9338990629671i</v>
      </c>
      <c r="E1769" t="str">
        <f t="shared" si="498"/>
        <v>162.455832130556+0.522006650235576i</v>
      </c>
      <c r="F1769" t="str">
        <f t="shared" si="499"/>
        <v>2.42492462977131-215.190232756472i</v>
      </c>
      <c r="G1769" t="str">
        <f t="shared" si="500"/>
        <v>0.999999878283403-0.000348879036604456i</v>
      </c>
      <c r="H1769" t="str">
        <f t="shared" si="501"/>
        <v>1139.22269960507+100.681749629768i</v>
      </c>
      <c r="I1769" t="str">
        <f t="shared" si="502"/>
        <v>68.9131345654529-690.88848514885i</v>
      </c>
      <c r="K1769" t="str">
        <f t="shared" si="503"/>
        <v>0.0104518626848541-0.0013423652654414i</v>
      </c>
      <c r="L1769" t="str">
        <f t="shared" si="504"/>
        <v>0.0000444444444444444-0.0827221538679165i</v>
      </c>
      <c r="M1769" t="e">
        <f t="shared" si="505"/>
        <v>#DIV/0!</v>
      </c>
      <c r="N1769">
        <f t="shared" si="506"/>
        <v>91.489172556403588</v>
      </c>
      <c r="O1769">
        <f t="shared" si="507"/>
        <v>31.97799324234607</v>
      </c>
      <c r="P1769" s="3">
        <f t="shared" si="508"/>
        <v>31.97799324234607</v>
      </c>
      <c r="Q1769" s="3">
        <f t="shared" si="509"/>
        <v>-88.510827443596412</v>
      </c>
      <c r="R1769">
        <f t="shared" si="510"/>
        <v>91.489172556403588</v>
      </c>
      <c r="S1769">
        <f t="shared" si="511"/>
        <v>0.69407287468940593</v>
      </c>
      <c r="T1769">
        <f t="shared" si="494"/>
        <v>31.97799324234607</v>
      </c>
    </row>
    <row r="1770" spans="1:20" x14ac:dyDescent="0.25">
      <c r="A1770">
        <f t="shared" si="495"/>
        <v>4377.5602446161429</v>
      </c>
      <c r="B1770">
        <f t="shared" si="512"/>
        <v>696.71035161322573</v>
      </c>
      <c r="C1770" t="str">
        <f t="shared" si="496"/>
        <v>1.03187890853523-39.5471343238559i</v>
      </c>
      <c r="D1770" t="str">
        <f t="shared" si="497"/>
        <v>3.47812181062802-22.8471053274934i</v>
      </c>
      <c r="E1770" t="str">
        <f t="shared" si="498"/>
        <v>162.455731833319+0.524020065873343i</v>
      </c>
      <c r="F1770" t="str">
        <f t="shared" si="499"/>
        <v>2.4249246275239-214.37561187321i</v>
      </c>
      <c r="G1770" t="str">
        <f t="shared" si="500"/>
        <v>0.999999877356599-0.000350204776618981i</v>
      </c>
      <c r="H1770" t="str">
        <f t="shared" si="501"/>
        <v>1139.29782531653+101.065243934079i</v>
      </c>
      <c r="I1770" t="str">
        <f t="shared" si="502"/>
        <v>68.9141968059897-688.313270672353i</v>
      </c>
      <c r="K1770" t="str">
        <f t="shared" si="503"/>
        <v>0.0104505660753496-0.00134729838218444i</v>
      </c>
      <c r="L1770" t="str">
        <f t="shared" si="504"/>
        <v>0.0000444444444444444-0.0824089996691743i</v>
      </c>
      <c r="M1770" t="e">
        <f t="shared" si="505"/>
        <v>#DIV/0!</v>
      </c>
      <c r="N1770">
        <f t="shared" si="506"/>
        <v>91.494644197375194</v>
      </c>
      <c r="O1770">
        <f t="shared" si="507"/>
        <v>31.945256104462324</v>
      </c>
      <c r="P1770" s="3">
        <f t="shared" si="508"/>
        <v>31.945256104462324</v>
      </c>
      <c r="Q1770" s="3">
        <f t="shared" si="509"/>
        <v>-88.505355802624806</v>
      </c>
      <c r="R1770">
        <f t="shared" si="510"/>
        <v>91.494644197375194</v>
      </c>
      <c r="S1770">
        <f t="shared" si="511"/>
        <v>0.6967103516132257</v>
      </c>
      <c r="T1770">
        <f t="shared" si="494"/>
        <v>31.945256104462324</v>
      </c>
    </row>
    <row r="1771" spans="1:20" x14ac:dyDescent="0.25">
      <c r="A1771">
        <f t="shared" si="495"/>
        <v>4394.1949735456847</v>
      </c>
      <c r="B1771">
        <f t="shared" si="512"/>
        <v>699.35785094935602</v>
      </c>
      <c r="C1771" t="str">
        <f t="shared" si="496"/>
        <v>1.0317725837655-39.3982697988368i</v>
      </c>
      <c r="D1771" t="str">
        <f t="shared" si="497"/>
        <v>3.47812178634277-22.7606402552999i</v>
      </c>
      <c r="E1771" t="str">
        <f t="shared" si="498"/>
        <v>162.455630833342+0.52604146535957i</v>
      </c>
      <c r="F1771" t="str">
        <f t="shared" si="499"/>
        <v>2.42492462525934-213.564074855097i</v>
      </c>
      <c r="G1771" t="str">
        <f t="shared" si="500"/>
        <v>0.999999876422739-0.000351535554441849i</v>
      </c>
      <c r="H1771" t="str">
        <f t="shared" si="501"/>
        <v>1139.3735295287+101.450205667647i</v>
      </c>
      <c r="I1771" t="str">
        <f t="shared" si="502"/>
        <v>68.9152670646687-685.74796161552i</v>
      </c>
      <c r="K1771" t="str">
        <f t="shared" si="503"/>
        <v>0.010449259919619-0.00135224836621945i</v>
      </c>
      <c r="L1771" t="str">
        <f t="shared" si="504"/>
        <v>0.0000444444444444444-0.0820970309515583i</v>
      </c>
      <c r="M1771" t="e">
        <f t="shared" si="505"/>
        <v>#DIV/0!</v>
      </c>
      <c r="N1771">
        <f t="shared" si="506"/>
        <v>91.500134545424046</v>
      </c>
      <c r="O1771">
        <f t="shared" si="507"/>
        <v>31.912520479946664</v>
      </c>
      <c r="P1771" s="3">
        <f t="shared" si="508"/>
        <v>31.912520479946664</v>
      </c>
      <c r="Q1771" s="3">
        <f t="shared" si="509"/>
        <v>-88.499865454575954</v>
      </c>
      <c r="R1771">
        <f t="shared" si="510"/>
        <v>91.500134545424046</v>
      </c>
      <c r="S1771">
        <f t="shared" si="511"/>
        <v>0.69935785094935599</v>
      </c>
      <c r="T1771">
        <f t="shared" si="494"/>
        <v>31.912520479946664</v>
      </c>
    </row>
    <row r="1772" spans="1:20" x14ac:dyDescent="0.25">
      <c r="A1772">
        <f t="shared" si="495"/>
        <v>4410.8929144451586</v>
      </c>
      <c r="B1772">
        <f t="shared" si="512"/>
        <v>702.01541078296361</v>
      </c>
      <c r="C1772" t="str">
        <f t="shared" si="496"/>
        <v>1.03166547694438-39.249971822487i</v>
      </c>
      <c r="D1772" t="str">
        <f t="shared" si="497"/>
        <v>3.47812176187259-22.6745026025574i</v>
      </c>
      <c r="E1772" t="str">
        <f t="shared" si="498"/>
        <v>162.455529126183+0.528070882691144i</v>
      </c>
      <c r="F1772" t="str">
        <f t="shared" si="499"/>
        <v>2.42492462297756-212.755610027899i</v>
      </c>
      <c r="G1772" t="str">
        <f t="shared" si="500"/>
        <v>0.999999875481767-0.000352871389216686i</v>
      </c>
      <c r="H1772" t="str">
        <f t="shared" si="501"/>
        <v>1139.44981674589+101.836640519185i</v>
      </c>
      <c r="I1772" t="str">
        <f t="shared" si="502"/>
        <v>68.9163454014484-683.192521119409i</v>
      </c>
      <c r="K1772" t="str">
        <f t="shared" si="503"/>
        <v>0.0104479441498428-0.00135721526094183i</v>
      </c>
      <c r="L1772" t="str">
        <f t="shared" si="504"/>
        <v>0.0000444444444444444-0.0817862432272942i</v>
      </c>
      <c r="M1772" t="e">
        <f t="shared" si="505"/>
        <v>#DIV/0!</v>
      </c>
      <c r="N1772">
        <f t="shared" si="506"/>
        <v>91.505643648844057</v>
      </c>
      <c r="O1772">
        <f t="shared" si="507"/>
        <v>31.879786379426459</v>
      </c>
      <c r="P1772" s="3">
        <f t="shared" si="508"/>
        <v>31.879786379426459</v>
      </c>
      <c r="Q1772" s="3">
        <f t="shared" si="509"/>
        <v>-88.494356351155943</v>
      </c>
      <c r="R1772">
        <f t="shared" si="510"/>
        <v>91.505643648844057</v>
      </c>
      <c r="S1772">
        <f t="shared" si="511"/>
        <v>0.70201541078296359</v>
      </c>
      <c r="T1772">
        <f t="shared" ref="T1772:T1835" si="513">P1772</f>
        <v>31.879786379426459</v>
      </c>
    </row>
    <row r="1773" spans="1:20" x14ac:dyDescent="0.25">
      <c r="A1773">
        <f t="shared" ref="A1773:A1836" si="514">2*PI()*B1773</f>
        <v>4427.6543075200507</v>
      </c>
      <c r="B1773">
        <f t="shared" si="512"/>
        <v>704.68306934393888</v>
      </c>
      <c r="C1773" t="str">
        <f t="shared" ref="C1773:C1836" si="515">IMPRODUCT(D1773,E1773,$C$40,,K1773,$C$41)</f>
        <v>1.03155758252752-39.1022382591844i</v>
      </c>
      <c r="D1773" t="str">
        <f t="shared" ref="D1773:D1836" si="516">IMDIV(IMPRODUCT($C$37,$C$38,COMPLEX(1,A1773/$C$38)),IMSUM(-1*A1773*A1773/$C$39,COMPLEX(0,1*A1773)))</f>
        <v>3.47812173721609-22.5886911301468i</v>
      </c>
      <c r="E1773" t="str">
        <f t="shared" ref="E1773:E1836" si="517">IMDIV(IMPRODUCT(IMSUM(F1773,G1773),$C$29,H1773),IMSUM(1,I1773))</f>
        <v>162.455426707378+0.53010835203373i</v>
      </c>
      <c r="F1773" t="str">
        <f t="shared" ref="F1773:F1836" si="518">IMDIV(IMPRODUCT($C$14,$C$15,COMPLEX(1,A1773/$C$15)),IMSUM(-1*A1773*A1773/$C$16,COMPLEX(0,A1773)))</f>
        <v>2.42492462067839-211.950205761579i</v>
      </c>
      <c r="G1773" t="str">
        <f t="shared" ref="G1773:G1836" si="519">IMDIV(1,COMPLEX(1,A1773*$C$9*$C$10))</f>
        <v>0.999999874533631-0.000354212300159867i</v>
      </c>
      <c r="H1773" t="str">
        <f t="shared" ref="H1773:H1836" si="520">IMDIV($C$3,IMSUM(K1773,COMPLEX(0,$C$28*A1773)))</f>
        <v>1139.52669150823+102.224554200228i</v>
      </c>
      <c r="I1773" t="str">
        <f t="shared" ref="I1773:I1836" si="521">IMPRODUCT(F1773,$C$29,H1773,$C$31)</f>
        <v>68.9174318767212-680.646912467552i</v>
      </c>
      <c r="K1773" t="str">
        <f t="shared" ref="K1773:K1836" si="522">IF($C$26&lt;=0,IMDIV(1,IMSUM(IMDIV(1,L1773),1/$C$18)),IMDIV(1,IMSUM(IMDIV(1,L1773),1/$C$18,IMDIV(1,M1773))))</f>
        <v>0.0104466186977569-0.00136219910968978i</v>
      </c>
      <c r="L1773" t="str">
        <f t="shared" ref="L1773:L1836" si="523">IMSUM($C$21/$C$22,IMDIV(1,COMPLEX(0,$C$20*$C$22*A1773)))</f>
        <v>0.0000444444444444444-0.0814766320255969i</v>
      </c>
      <c r="M1773" t="e">
        <f t="shared" ref="M1773:M1836" si="524">IMSUM($C$25/$C$26,IMDIV(1,COMPLEX(0,$C$24*$C$26*A1773)))</f>
        <v>#DIV/0!</v>
      </c>
      <c r="N1773">
        <f t="shared" ref="N1773:N1836" si="525">ABS(R1773)</f>
        <v>91.511171555872053</v>
      </c>
      <c r="O1773">
        <f t="shared" ref="O1773:O1836" si="526">ABS(P1773)</f>
        <v>31.847053813596986</v>
      </c>
      <c r="P1773" s="3">
        <f t="shared" ref="P1773:P1836" si="527">20*LOG10(IMABS(C1773))</f>
        <v>31.847053813596986</v>
      </c>
      <c r="Q1773" s="3">
        <f t="shared" ref="Q1773:Q1836" si="528">IMARGUMENT(C1773)*180/PI()</f>
        <v>-88.488828444127947</v>
      </c>
      <c r="R1773">
        <f t="shared" ref="R1773:R1836" si="529">IF(Q1773&lt;0,Q1773+180,Q1773-180)</f>
        <v>91.511171555872053</v>
      </c>
      <c r="S1773">
        <f t="shared" ref="S1773:S1836" si="530">B1773/1000</f>
        <v>0.70468306934393887</v>
      </c>
      <c r="T1773">
        <f t="shared" si="513"/>
        <v>31.847053813596986</v>
      </c>
    </row>
    <row r="1774" spans="1:20" x14ac:dyDescent="0.25">
      <c r="A1774">
        <f t="shared" si="514"/>
        <v>4444.4793938886269</v>
      </c>
      <c r="B1774">
        <f t="shared" ref="B1774:B1837" si="531">B1773*(1+B$42)</f>
        <v>707.36086500744591</v>
      </c>
      <c r="C1774" t="str">
        <f t="shared" si="515"/>
        <v>1.03144889493397-38.9550669814018i</v>
      </c>
      <c r="D1774" t="str">
        <f t="shared" si="516"/>
        <v>3.47812171237183-22.5032046036414i</v>
      </c>
      <c r="E1774" t="str">
        <f t="shared" si="517"/>
        <v>162.455323572444+0.532153907721566i</v>
      </c>
      <c r="F1774" t="str">
        <f t="shared" si="518"/>
        <v>2.42492461836174-211.147850470125i</v>
      </c>
      <c r="G1774" t="str">
        <f t="shared" si="519"/>
        <v>0.999999873578275-0.00035555830656079i</v>
      </c>
      <c r="H1774" t="str">
        <f t="shared" si="520"/>
        <v>1139.60415839201+102.61395244525i</v>
      </c>
      <c r="I1774" t="str">
        <f t="shared" si="521"/>
        <v>68.9185265513256-678.111099085444i</v>
      </c>
      <c r="K1774" t="str">
        <f t="shared" si="522"/>
        <v>0.01044528349465-0.00136719995574189i</v>
      </c>
      <c r="L1774" t="str">
        <f t="shared" si="523"/>
        <v>0.0000444444444444444-0.0811681928926049i</v>
      </c>
      <c r="M1774" t="e">
        <f t="shared" si="524"/>
        <v>#DIV/0!</v>
      </c>
      <c r="N1774">
        <f t="shared" si="525"/>
        <v>91.516718314684113</v>
      </c>
      <c r="O1774">
        <f t="shared" si="526"/>
        <v>31.814322793221805</v>
      </c>
      <c r="P1774" s="3">
        <f t="shared" si="527"/>
        <v>31.814322793221805</v>
      </c>
      <c r="Q1774" s="3">
        <f t="shared" si="528"/>
        <v>-88.483281685315887</v>
      </c>
      <c r="R1774">
        <f t="shared" si="529"/>
        <v>91.516718314684113</v>
      </c>
      <c r="S1774">
        <f t="shared" si="530"/>
        <v>0.70736086500744588</v>
      </c>
      <c r="T1774">
        <f t="shared" si="513"/>
        <v>31.814322793221805</v>
      </c>
    </row>
    <row r="1775" spans="1:20" x14ac:dyDescent="0.25">
      <c r="A1775">
        <f t="shared" si="514"/>
        <v>4461.3684155854035</v>
      </c>
      <c r="B1775">
        <f t="shared" si="531"/>
        <v>710.0488362944742</v>
      </c>
      <c r="C1775" t="str">
        <f t="shared" si="515"/>
        <v>1.03133940854674-38.8084558696744i</v>
      </c>
      <c r="D1775" t="str">
        <f t="shared" si="516"/>
        <v>3.47812168733841-22.4180417932887i</v>
      </c>
      <c r="E1775" t="str">
        <f t="shared" si="517"/>
        <v>162.455219716876+0.534207584260009i</v>
      </c>
      <c r="F1775" t="str">
        <f t="shared" si="518"/>
        <v>2.42492461602743-210.348532611388i</v>
      </c>
      <c r="G1775" t="str">
        <f t="shared" si="519"/>
        <v>0.999999872615644-0.000356909427782149i</v>
      </c>
      <c r="H1775" t="str">
        <f t="shared" si="520"/>
        <v>1139.68222200991+103.004841011755i</v>
      </c>
      <c r="I1775" t="str">
        <f t="shared" si="521"/>
        <v>68.9196294865449-675.585044539996i</v>
      </c>
      <c r="K1775" t="str">
        <f t="shared" si="522"/>
        <v>0.0104439384713612-0.00137221784231457i</v>
      </c>
      <c r="L1775" t="str">
        <f t="shared" si="523"/>
        <v>0.0000444444444444444-0.0808609213913184i</v>
      </c>
      <c r="M1775" t="e">
        <f t="shared" si="524"/>
        <v>#DIV/0!</v>
      </c>
      <c r="N1775">
        <f t="shared" si="525"/>
        <v>91.522283973394025</v>
      </c>
      <c r="O1775">
        <f t="shared" si="526"/>
        <v>31.781593329132733</v>
      </c>
      <c r="P1775" s="3">
        <f t="shared" si="527"/>
        <v>31.781593329132733</v>
      </c>
      <c r="Q1775" s="3">
        <f t="shared" si="528"/>
        <v>-88.477716026605975</v>
      </c>
      <c r="R1775">
        <f t="shared" si="529"/>
        <v>91.522283973394025</v>
      </c>
      <c r="S1775">
        <f t="shared" si="530"/>
        <v>0.71004883629447424</v>
      </c>
      <c r="T1775">
        <f t="shared" si="513"/>
        <v>31.781593329132733</v>
      </c>
    </row>
    <row r="1776" spans="1:20" x14ac:dyDescent="0.25">
      <c r="A1776">
        <f t="shared" si="514"/>
        <v>4478.3216155646287</v>
      </c>
      <c r="B1776">
        <f t="shared" si="531"/>
        <v>712.74702187239325</v>
      </c>
      <c r="C1776" t="str">
        <f t="shared" si="515"/>
        <v>1.03122911771208-38.6624028125709i</v>
      </c>
      <c r="D1776" t="str">
        <f t="shared" si="516"/>
        <v>3.47812166211437-22.3332014739931i</v>
      </c>
      <c r="E1776" t="str">
        <f t="shared" si="517"/>
        <v>162.455115136148+0.536269416325332i</v>
      </c>
      <c r="F1776" t="str">
        <f t="shared" si="518"/>
        <v>2.42492461367535-209.552240686911i</v>
      </c>
      <c r="G1776" t="str">
        <f t="shared" si="519"/>
        <v>0.999999871645684-0.000358265683260217i</v>
      </c>
      <c r="H1776" t="str">
        <f t="shared" si="520"/>
        <v>1139.76088701136+103.397225680378i</v>
      </c>
      <c r="I1776" t="str">
        <f t="shared" si="521"/>
        <v>68.9207407441102-673.068712539037i</v>
      </c>
      <c r="K1776" t="str">
        <f t="shared" si="522"/>
        <v>0.010442583558278-0.00137725281255955i</v>
      </c>
      <c r="L1776" t="str">
        <f t="shared" si="523"/>
        <v>0.0000444444444444444-0.080554813101532i</v>
      </c>
      <c r="M1776" t="e">
        <f t="shared" si="524"/>
        <v>#DIV/0!</v>
      </c>
      <c r="N1776">
        <f t="shared" si="525"/>
        <v>91.527868580049741</v>
      </c>
      <c r="O1776">
        <f t="shared" si="526"/>
        <v>31.748865432230605</v>
      </c>
      <c r="P1776" s="3">
        <f t="shared" si="527"/>
        <v>31.748865432230605</v>
      </c>
      <c r="Q1776" s="3">
        <f t="shared" si="528"/>
        <v>-88.472131419950259</v>
      </c>
      <c r="R1776">
        <f t="shared" si="529"/>
        <v>91.527868580049741</v>
      </c>
      <c r="S1776">
        <f t="shared" si="530"/>
        <v>0.71274702187239325</v>
      </c>
      <c r="T1776">
        <f t="shared" si="513"/>
        <v>31.748865432230605</v>
      </c>
    </row>
    <row r="1777" spans="1:20" x14ac:dyDescent="0.25">
      <c r="A1777">
        <f t="shared" si="514"/>
        <v>4495.3392377037744</v>
      </c>
      <c r="B1777">
        <f t="shared" si="531"/>
        <v>715.45546055550835</v>
      </c>
      <c r="C1777" t="str">
        <f t="shared" si="515"/>
        <v>1.03111801673948-38.5169057066629i</v>
      </c>
      <c r="D1777" t="str">
        <f t="shared" si="516"/>
        <v>3.47812163669826-22.2486824252981i</v>
      </c>
      <c r="E1777" t="str">
        <f t="shared" si="517"/>
        <v>162.455009825718+0.538339438766215i</v>
      </c>
      <c r="F1777" t="str">
        <f t="shared" si="518"/>
        <v>2.42492461130537-208.758963241769i</v>
      </c>
      <c r="G1777" t="str">
        <f t="shared" si="519"/>
        <v>0.999999870668338-0.000359627092505126i</v>
      </c>
      <c r="H1777" t="str">
        <f t="shared" si="520"/>
        <v>1139.84015808282+103.791112254986i</v>
      </c>
      <c r="I1777" t="str">
        <f t="shared" si="521"/>
        <v>68.9218603862045-670.562066930798i</v>
      </c>
      <c r="K1777" t="str">
        <f t="shared" si="522"/>
        <v>0.0104412186853335-0.00138230490956126i</v>
      </c>
      <c r="L1777" t="str">
        <f t="shared" si="523"/>
        <v>0.0000444444444444444-0.0802498636197769i</v>
      </c>
      <c r="M1777" t="e">
        <f t="shared" si="524"/>
        <v>#DIV/0!</v>
      </c>
      <c r="N1777">
        <f t="shared" si="525"/>
        <v>91.533472182631044</v>
      </c>
      <c r="O1777">
        <f t="shared" si="526"/>
        <v>31.716139113485582</v>
      </c>
      <c r="P1777" s="3">
        <f t="shared" si="527"/>
        <v>31.716139113485582</v>
      </c>
      <c r="Q1777" s="3">
        <f t="shared" si="528"/>
        <v>-88.466527817368956</v>
      </c>
      <c r="R1777">
        <f t="shared" si="529"/>
        <v>91.533472182631044</v>
      </c>
      <c r="S1777">
        <f t="shared" si="530"/>
        <v>0.71545546055550835</v>
      </c>
      <c r="T1777">
        <f t="shared" si="513"/>
        <v>31.716139113485582</v>
      </c>
    </row>
    <row r="1778" spans="1:20" x14ac:dyDescent="0.25">
      <c r="A1778">
        <f t="shared" si="514"/>
        <v>4512.4215268070484</v>
      </c>
      <c r="B1778">
        <f t="shared" si="531"/>
        <v>718.17419130561927</v>
      </c>
      <c r="C1778" t="str">
        <f t="shared" si="515"/>
        <v>1.03100609990165-38.3719624564927i</v>
      </c>
      <c r="D1778" t="str">
        <f t="shared" si="516"/>
        <v>3.47812161108864-22.1644834313689i</v>
      </c>
      <c r="E1778" t="str">
        <f t="shared" si="517"/>
        <v>162.45490378102+0.540417686605122i</v>
      </c>
      <c r="F1778" t="str">
        <f t="shared" si="518"/>
        <v>2.42492460891731-207.968688864398i</v>
      </c>
      <c r="G1778" t="str">
        <f t="shared" si="519"/>
        <v>0.99999986968355-0.000360993675101143i</v>
      </c>
      <c r="H1778" t="str">
        <f t="shared" si="520"/>
        <v>1139.92003994807+104.186506562779i</v>
      </c>
      <c r="I1778" t="str">
        <f t="shared" si="521"/>
        <v>68.9229884754641-668.065071703372i</v>
      </c>
      <c r="K1778" t="str">
        <f t="shared" si="522"/>
        <v>0.0104398437820043-0.00138737417633422i</v>
      </c>
      <c r="L1778" t="str">
        <f t="shared" si="523"/>
        <v>0.0000444444444444444-0.0799460685592522i</v>
      </c>
      <c r="M1778" t="e">
        <f t="shared" si="524"/>
        <v>#DIV/0!</v>
      </c>
      <c r="N1778">
        <f t="shared" si="525"/>
        <v>91.539094829046945</v>
      </c>
      <c r="O1778">
        <f t="shared" si="526"/>
        <v>31.683414383937127</v>
      </c>
      <c r="P1778" s="3">
        <f t="shared" si="527"/>
        <v>31.683414383937127</v>
      </c>
      <c r="Q1778" s="3">
        <f t="shared" si="528"/>
        <v>-88.460905170953055</v>
      </c>
      <c r="R1778">
        <f t="shared" si="529"/>
        <v>91.539094829046945</v>
      </c>
      <c r="S1778">
        <f t="shared" si="530"/>
        <v>0.71817419130561932</v>
      </c>
      <c r="T1778">
        <f t="shared" si="513"/>
        <v>31.683414383937127</v>
      </c>
    </row>
    <row r="1779" spans="1:20" x14ac:dyDescent="0.25">
      <c r="A1779">
        <f t="shared" si="514"/>
        <v>4529.5687286089151</v>
      </c>
      <c r="B1779">
        <f t="shared" si="531"/>
        <v>720.9032532325806</v>
      </c>
      <c r="C1779" t="str">
        <f t="shared" si="515"/>
        <v>1.03089336143392-38.2275709745437i</v>
      </c>
      <c r="D1779" t="str">
        <f t="shared" si="516"/>
        <v>3.47812158528399-22.0806032809745i</v>
      </c>
      <c r="E1779" t="str">
        <f t="shared" si="517"/>
        <v>162.454796997468+0.542504195038912i</v>
      </c>
      <c r="F1779" t="str">
        <f t="shared" si="518"/>
        <v>2.4249246065111-207.181406186437i</v>
      </c>
      <c r="G1779" t="str">
        <f t="shared" si="519"/>
        <v>0.999999868691263-0.000362365450706957i</v>
      </c>
      <c r="H1779" t="str">
        <f t="shared" si="520"/>
        <v>1140.00053736856+104.583414454397i</v>
      </c>
      <c r="I1779" t="str">
        <f t="shared" si="521"/>
        <v>68.9241250749869-665.577690984244i</v>
      </c>
      <c r="K1779" t="str">
        <f t="shared" si="522"/>
        <v>0.010438458777308-0.00139246065582045i</v>
      </c>
      <c r="L1779" t="str">
        <f t="shared" si="523"/>
        <v>0.0000444444444444444-0.0796434235497629i</v>
      </c>
      <c r="M1779" t="e">
        <f t="shared" si="524"/>
        <v>#DIV/0!</v>
      </c>
      <c r="N1779">
        <f t="shared" si="525"/>
        <v>91.544736567132432</v>
      </c>
      <c r="O1779">
        <f t="shared" si="526"/>
        <v>31.650691254694514</v>
      </c>
      <c r="P1779" s="3">
        <f t="shared" si="527"/>
        <v>31.650691254694514</v>
      </c>
      <c r="Q1779" s="3">
        <f t="shared" si="528"/>
        <v>-88.455263432867568</v>
      </c>
      <c r="R1779">
        <f t="shared" si="529"/>
        <v>91.544736567132432</v>
      </c>
      <c r="S1779">
        <f t="shared" si="530"/>
        <v>0.72090325323258064</v>
      </c>
      <c r="T1779">
        <f t="shared" si="513"/>
        <v>31.650691254694514</v>
      </c>
    </row>
    <row r="1780" spans="1:20" x14ac:dyDescent="0.25">
      <c r="A1780">
        <f t="shared" si="514"/>
        <v>4546.7810897776289</v>
      </c>
      <c r="B1780">
        <f t="shared" si="531"/>
        <v>723.64268559486447</v>
      </c>
      <c r="C1780" t="str">
        <f t="shared" si="515"/>
        <v>1.03077979553447-38.08372918121i</v>
      </c>
      <c r="D1780" t="str">
        <f t="shared" si="516"/>
        <v>3.47812155928287-21.997040767471i</v>
      </c>
      <c r="E1780" t="str">
        <f t="shared" si="517"/>
        <v>162.454689470454+0.544598999440346i</v>
      </c>
      <c r="F1780" t="str">
        <f t="shared" si="518"/>
        <v>2.42492460408656-206.397103882559i</v>
      </c>
      <c r="G1780" t="str">
        <f t="shared" si="519"/>
        <v>0.999999867691421-0.000363742439055958i</v>
      </c>
      <c r="H1780" t="str">
        <f t="shared" si="520"/>
        <v>1140.08165514372+104.981841804014i</v>
      </c>
      <c r="I1780" t="str">
        <f t="shared" si="521"/>
        <v>68.925270248329-663.099889039762i</v>
      </c>
      <c r="K1780" t="str">
        <f t="shared" si="522"/>
        <v>0.0104370635998008-0.00139756439088673i</v>
      </c>
      <c r="L1780" t="str">
        <f t="shared" si="523"/>
        <v>0.0000444444444444444-0.0793419242376597i</v>
      </c>
      <c r="M1780" t="e">
        <f t="shared" si="524"/>
        <v>#DIV/0!</v>
      </c>
      <c r="N1780">
        <f t="shared" si="525"/>
        <v>91.550397444646194</v>
      </c>
      <c r="O1780">
        <f t="shared" si="526"/>
        <v>31.61796973693712</v>
      </c>
      <c r="P1780" s="3">
        <f t="shared" si="527"/>
        <v>31.61796973693712</v>
      </c>
      <c r="Q1780" s="3">
        <f t="shared" si="528"/>
        <v>-88.449602555353806</v>
      </c>
      <c r="R1780">
        <f t="shared" si="529"/>
        <v>91.550397444646194</v>
      </c>
      <c r="S1780">
        <f t="shared" si="530"/>
        <v>0.72364268559486444</v>
      </c>
      <c r="T1780">
        <f t="shared" si="513"/>
        <v>31.61796973693712</v>
      </c>
    </row>
    <row r="1781" spans="1:20" x14ac:dyDescent="0.25">
      <c r="A1781">
        <f t="shared" si="514"/>
        <v>4564.0588579187843</v>
      </c>
      <c r="B1781">
        <f t="shared" si="531"/>
        <v>726.39252780012498</v>
      </c>
      <c r="C1781" t="str">
        <f t="shared" si="515"/>
        <v>1.03066539636392-37.9404350047686i</v>
      </c>
      <c r="D1781" t="str">
        <f t="shared" si="516"/>
        <v>3.47812153308375-21.9137946887835i</v>
      </c>
      <c r="E1781" t="str">
        <f t="shared" si="517"/>
        <v>162.454581195357+0.54670213535853i</v>
      </c>
      <c r="F1781" t="str">
        <f t="shared" si="518"/>
        <v>2.42492460164354-205.615770670314i</v>
      </c>
      <c r="G1781" t="str">
        <f t="shared" si="519"/>
        <v>0.999999866683965-0.000365124659956525i</v>
      </c>
      <c r="H1781" t="str">
        <f t="shared" si="520"/>
        <v>1140.16339811119+105.381794509442i</v>
      </c>
      <c r="I1781" t="str">
        <f t="shared" si="521"/>
        <v>68.9264240595098-660.631630274596i</v>
      </c>
      <c r="K1781" t="str">
        <f t="shared" si="522"/>
        <v>0.0104356581775755-0.00140268542432195i</v>
      </c>
      <c r="L1781" t="str">
        <f t="shared" si="523"/>
        <v>0.0000444444444444444-0.0790415662857736i</v>
      </c>
      <c r="M1781" t="e">
        <f t="shared" si="524"/>
        <v>#DIV/0!</v>
      </c>
      <c r="N1781">
        <f t="shared" si="525"/>
        <v>91.556077509267368</v>
      </c>
      <c r="O1781">
        <f t="shared" si="526"/>
        <v>31.585249841915331</v>
      </c>
      <c r="P1781" s="3">
        <f t="shared" si="527"/>
        <v>31.585249841915331</v>
      </c>
      <c r="Q1781" s="3">
        <f t="shared" si="528"/>
        <v>-88.443922490732632</v>
      </c>
      <c r="R1781">
        <f t="shared" si="529"/>
        <v>91.556077509267368</v>
      </c>
      <c r="S1781">
        <f t="shared" si="530"/>
        <v>0.72639252780012498</v>
      </c>
      <c r="T1781">
        <f t="shared" si="513"/>
        <v>31.585249841915331</v>
      </c>
    </row>
    <row r="1782" spans="1:20" x14ac:dyDescent="0.25">
      <c r="A1782">
        <f t="shared" si="514"/>
        <v>4581.4022815788758</v>
      </c>
      <c r="B1782">
        <f t="shared" si="531"/>
        <v>729.15281940576551</v>
      </c>
      <c r="C1782" t="str">
        <f t="shared" si="515"/>
        <v>1.03055015804524-37.7976863813443i</v>
      </c>
      <c r="D1782" t="str">
        <f t="shared" si="516"/>
        <v>3.47812150668517-21.8308638473891i</v>
      </c>
      <c r="E1782" t="str">
        <f t="shared" si="517"/>
        <v>162.454472167528+0.54881363852048i</v>
      </c>
      <c r="F1782" t="str">
        <f t="shared" si="518"/>
        <v>2.42492459918194-204.837395309959i</v>
      </c>
      <c r="G1782" t="str">
        <f t="shared" si="519"/>
        <v>0.999999865668838-0.000366512133292303i</v>
      </c>
      <c r="H1782" t="str">
        <f t="shared" si="520"/>
        <v>1140.24577114729+105.78327849224i</v>
      </c>
      <c r="I1782" t="str">
        <f t="shared" si="521"/>
        <v>68.9275865730176-658.172879231302i</v>
      </c>
      <c r="K1782" t="str">
        <f t="shared" si="522"/>
        <v>0.0104342424382585-0.00140782379883432i</v>
      </c>
      <c r="L1782" t="str">
        <f t="shared" si="523"/>
        <v>0.0000444444444444444-0.0787423453733553i</v>
      </c>
      <c r="M1782" t="e">
        <f t="shared" si="524"/>
        <v>#DIV/0!</v>
      </c>
      <c r="N1782">
        <f t="shared" si="525"/>
        <v>91.561776808593137</v>
      </c>
      <c r="O1782">
        <f t="shared" si="526"/>
        <v>31.55253158094968</v>
      </c>
      <c r="P1782" s="3">
        <f t="shared" si="527"/>
        <v>31.55253158094968</v>
      </c>
      <c r="Q1782" s="3">
        <f t="shared" si="528"/>
        <v>-88.438223191406863</v>
      </c>
      <c r="R1782">
        <f t="shared" si="529"/>
        <v>91.561776808593137</v>
      </c>
      <c r="S1782">
        <f t="shared" si="530"/>
        <v>0.72915281940576548</v>
      </c>
      <c r="T1782">
        <f t="shared" si="513"/>
        <v>31.55253158094968</v>
      </c>
    </row>
    <row r="1783" spans="1:20" x14ac:dyDescent="0.25">
      <c r="A1783">
        <f t="shared" si="514"/>
        <v>4598.8116102488757</v>
      </c>
      <c r="B1783">
        <f t="shared" si="531"/>
        <v>731.92360011950746</v>
      </c>
      <c r="C1783" t="str">
        <f t="shared" si="515"/>
        <v>1.03043407466329-37.6554812548847i</v>
      </c>
      <c r="D1783" t="str">
        <f t="shared" si="516"/>
        <v>3.47812148008556-21.7482470503i</v>
      </c>
      <c r="E1783" t="str">
        <f t="shared" si="517"/>
        <v>162.454362382303+0.550933544832503i</v>
      </c>
      <c r="F1783" t="str">
        <f t="shared" si="518"/>
        <v>2.42492459670159-204.061966604305i</v>
      </c>
      <c r="G1783" t="str">
        <f t="shared" si="519"/>
        <v>0.999999864645982-0.000367904879022499i</v>
      </c>
      <c r="H1783" t="str">
        <f t="shared" si="520"/>
        <v>1140.32877916721+106.186299697815i</v>
      </c>
      <c r="I1783" t="str">
        <f t="shared" si="521"/>
        <v>68.9287578538123-655.723600589764i</v>
      </c>
      <c r="K1783" t="str">
        <f t="shared" si="522"/>
        <v>0.0104328163090079-0.00141297955704867i</v>
      </c>
      <c r="L1783" t="str">
        <f t="shared" si="523"/>
        <v>0.0000444444444444444-0.0784442571960101i</v>
      </c>
      <c r="M1783" t="e">
        <f t="shared" si="524"/>
        <v>#DIV/0!</v>
      </c>
      <c r="N1783">
        <f t="shared" si="525"/>
        <v>91.567495390135008</v>
      </c>
      <c r="O1783">
        <f t="shared" si="526"/>
        <v>31.519814965432357</v>
      </c>
      <c r="P1783" s="3">
        <f t="shared" si="527"/>
        <v>31.519814965432357</v>
      </c>
      <c r="Q1783" s="3">
        <f t="shared" si="528"/>
        <v>-88.432504609864992</v>
      </c>
      <c r="R1783">
        <f t="shared" si="529"/>
        <v>91.567495390135008</v>
      </c>
      <c r="S1783">
        <f t="shared" si="530"/>
        <v>0.73192360011950741</v>
      </c>
      <c r="T1783">
        <f t="shared" si="513"/>
        <v>31.519814965432357</v>
      </c>
    </row>
    <row r="1784" spans="1:20" x14ac:dyDescent="0.25">
      <c r="A1784">
        <f t="shared" si="514"/>
        <v>4616.2870943678217</v>
      </c>
      <c r="B1784">
        <f t="shared" si="531"/>
        <v>734.70490979996157</v>
      </c>
      <c r="C1784" t="str">
        <f t="shared" si="515"/>
        <v>1.03031714026498-37.5138175771263i</v>
      </c>
      <c r="D1784" t="str">
        <f t="shared" si="516"/>
        <v>3.47812145328341-21.6659431090457i</v>
      </c>
      <c r="E1784" t="str">
        <f t="shared" si="517"/>
        <v>162.454251834994+0.553061890380844i</v>
      </c>
      <c r="F1784" t="str">
        <f t="shared" si="518"/>
        <v>2.42492459420237-203.289473398549i</v>
      </c>
      <c r="G1784" t="str">
        <f t="shared" si="519"/>
        <v>0.999999863615337-0.000369302917182165i</v>
      </c>
      <c r="H1784" t="str">
        <f t="shared" si="520"/>
        <v>1140.41242712539+106.590864095529i</v>
      </c>
      <c r="I1784" t="str">
        <f t="shared" si="521"/>
        <v>68.9299379673293-653.283759166709i</v>
      </c>
      <c r="K1784" t="str">
        <f t="shared" si="522"/>
        <v>0.0104313797165108-0.00141815274150359i</v>
      </c>
      <c r="L1784" t="str">
        <f t="shared" si="523"/>
        <v>0.0000444444444444444-0.0781472974656408i</v>
      </c>
      <c r="M1784" t="e">
        <f t="shared" si="524"/>
        <v>#DIV/0!</v>
      </c>
      <c r="N1784">
        <f t="shared" si="525"/>
        <v>91.573233301316733</v>
      </c>
      <c r="O1784">
        <f t="shared" si="526"/>
        <v>31.48710000682658</v>
      </c>
      <c r="P1784" s="3">
        <f t="shared" si="527"/>
        <v>31.48710000682658</v>
      </c>
      <c r="Q1784" s="3">
        <f t="shared" si="528"/>
        <v>-88.426766698683267</v>
      </c>
      <c r="R1784">
        <f t="shared" si="529"/>
        <v>91.573233301316733</v>
      </c>
      <c r="S1784">
        <f t="shared" si="530"/>
        <v>0.73470490979996161</v>
      </c>
      <c r="T1784">
        <f t="shared" si="513"/>
        <v>31.48710000682658</v>
      </c>
    </row>
    <row r="1785" spans="1:20" x14ac:dyDescent="0.25">
      <c r="A1785">
        <f t="shared" si="514"/>
        <v>4633.8289853264196</v>
      </c>
      <c r="B1785">
        <f t="shared" si="531"/>
        <v>737.49678845720143</v>
      </c>
      <c r="C1785" t="str">
        <f t="shared" si="515"/>
        <v>1.03019934885918-37.3726933075701i</v>
      </c>
      <c r="D1785" t="str">
        <f t="shared" si="516"/>
        <v>3.47812142627717-21.5839508396564i</v>
      </c>
      <c r="E1785" t="str">
        <f t="shared" si="517"/>
        <v>162.454140520901+0.55519871143261i</v>
      </c>
      <c r="F1785" t="str">
        <f t="shared" si="518"/>
        <v>2.4249245916841-202.519904580117i</v>
      </c>
      <c r="G1785" t="str">
        <f t="shared" si="519"/>
        <v>0.999999862576844-0.000370706267882482i</v>
      </c>
      <c r="H1785" t="str">
        <f t="shared" si="520"/>
        <v>1140.49672001582+106.996977678786i</v>
      </c>
      <c r="I1785" t="str">
        <f t="shared" si="521"/>
        <v>68.9311269794724-650.853319915197i</v>
      </c>
      <c r="K1785" t="str">
        <f t="shared" si="522"/>
        <v>0.0104299325869815-0.00142334339464858i</v>
      </c>
      <c r="L1785" t="str">
        <f t="shared" si="523"/>
        <v>0.0000444444444444444-0.0778514619103816i</v>
      </c>
      <c r="M1785" t="e">
        <f t="shared" si="524"/>
        <v>#DIV/0!</v>
      </c>
      <c r="N1785">
        <f t="shared" si="525"/>
        <v>91.578990589471232</v>
      </c>
      <c r="O1785">
        <f t="shared" si="526"/>
        <v>31.454386716668175</v>
      </c>
      <c r="P1785" s="3">
        <f t="shared" si="527"/>
        <v>31.454386716668175</v>
      </c>
      <c r="Q1785" s="3">
        <f t="shared" si="528"/>
        <v>-88.421009410528768</v>
      </c>
      <c r="R1785">
        <f t="shared" si="529"/>
        <v>91.578990589471232</v>
      </c>
      <c r="S1785">
        <f t="shared" si="530"/>
        <v>0.73749678845720146</v>
      </c>
      <c r="T1785">
        <f t="shared" si="513"/>
        <v>31.454386716668175</v>
      </c>
    </row>
    <row r="1786" spans="1:20" x14ac:dyDescent="0.25">
      <c r="A1786">
        <f t="shared" si="514"/>
        <v>4651.4375354706599</v>
      </c>
      <c r="B1786">
        <f t="shared" si="531"/>
        <v>740.2992762533388</v>
      </c>
      <c r="C1786" t="str">
        <f t="shared" si="515"/>
        <v>1.03008069441579-37.2321064134435i</v>
      </c>
      <c r="D1786" t="str">
        <f t="shared" si="516"/>
        <v>3.4781213990653-21.5022690626457i</v>
      </c>
      <c r="E1786" t="str">
        <f t="shared" si="517"/>
        <v>162.454028435291+0.557344044437638i</v>
      </c>
      <c r="F1786" t="str">
        <f t="shared" si="518"/>
        <v>2.42492458914664-201.753249078504i</v>
      </c>
      <c r="G1786" t="str">
        <f t="shared" si="519"/>
        <v>0.999999861530444-0.000372114951311054i</v>
      </c>
      <c r="H1786" t="str">
        <f t="shared" si="520"/>
        <v>1140.58166287244+107.404646465174i</v>
      </c>
      <c r="I1786" t="str">
        <f t="shared" si="521"/>
        <v>68.9323249566397-648.432247924167i</v>
      </c>
      <c r="K1786" t="str">
        <f t="shared" si="522"/>
        <v>0.0104284748461581-0.00142855155884127i</v>
      </c>
      <c r="L1786" t="str">
        <f t="shared" si="523"/>
        <v>0.0000444444444444444-0.0775567462745379i</v>
      </c>
      <c r="M1786" t="e">
        <f t="shared" si="524"/>
        <v>#DIV/0!</v>
      </c>
      <c r="N1786">
        <f t="shared" si="525"/>
        <v>91.584767301836735</v>
      </c>
      <c r="O1786">
        <f t="shared" si="526"/>
        <v>31.421675106563939</v>
      </c>
      <c r="P1786" s="3">
        <f t="shared" si="527"/>
        <v>31.421675106563939</v>
      </c>
      <c r="Q1786" s="3">
        <f t="shared" si="528"/>
        <v>-88.415232698163265</v>
      </c>
      <c r="R1786">
        <f t="shared" si="529"/>
        <v>91.584767301836735</v>
      </c>
      <c r="S1786">
        <f t="shared" si="530"/>
        <v>0.7402992762533388</v>
      </c>
      <c r="T1786">
        <f t="shared" si="513"/>
        <v>31.421675106563939</v>
      </c>
    </row>
    <row r="1787" spans="1:20" x14ac:dyDescent="0.25">
      <c r="A1787">
        <f t="shared" si="514"/>
        <v>4669.1129981054482</v>
      </c>
      <c r="B1787">
        <f t="shared" si="531"/>
        <v>743.11241350310149</v>
      </c>
      <c r="C1787" t="str">
        <f t="shared" si="515"/>
        <v>1.02996117086656-37.0920548696807i</v>
      </c>
      <c r="D1787" t="str">
        <f t="shared" si="516"/>
        <v>3.47812137164623-21.4208966029939i</v>
      </c>
      <c r="E1787" t="str">
        <f t="shared" si="517"/>
        <v>162.453915573425+0.55949792602894i</v>
      </c>
      <c r="F1787" t="str">
        <f t="shared" si="518"/>
        <v>2.42492458658988-200.989495865112i</v>
      </c>
      <c r="G1787" t="str">
        <f t="shared" si="519"/>
        <v>0.999999860476076-0.000373528987732199i</v>
      </c>
      <c r="H1787" t="str">
        <f t="shared" si="520"/>
        <v>1140.66726076936+107.813876496527i</v>
      </c>
      <c r="I1787" t="str">
        <f t="shared" si="521"/>
        <v>68.9335319656995-646.020508417871i</v>
      </c>
      <c r="K1787" t="str">
        <f t="shared" si="522"/>
        <v>0.0104270064193012-0.00143377727634439i</v>
      </c>
      <c r="L1787" t="str">
        <f t="shared" si="523"/>
        <v>0.0000444444444444444-0.0772631463185277i</v>
      </c>
      <c r="M1787" t="e">
        <f t="shared" si="524"/>
        <v>#DIV/0!</v>
      </c>
      <c r="N1787">
        <f t="shared" si="525"/>
        <v>91.590563485554995</v>
      </c>
      <c r="O1787">
        <f t="shared" si="526"/>
        <v>31.388965188194252</v>
      </c>
      <c r="P1787" s="3">
        <f t="shared" si="527"/>
        <v>31.388965188194252</v>
      </c>
      <c r="Q1787" s="3">
        <f t="shared" si="528"/>
        <v>-88.409436514445005</v>
      </c>
      <c r="R1787">
        <f t="shared" si="529"/>
        <v>91.590563485554995</v>
      </c>
      <c r="S1787">
        <f t="shared" si="530"/>
        <v>0.74311241350310153</v>
      </c>
      <c r="T1787">
        <f t="shared" si="513"/>
        <v>31.388965188194252</v>
      </c>
    </row>
    <row r="1788" spans="1:20" x14ac:dyDescent="0.25">
      <c r="A1788">
        <f t="shared" si="514"/>
        <v>4686.8556274982493</v>
      </c>
      <c r="B1788">
        <f t="shared" si="531"/>
        <v>745.93624067441328</v>
      </c>
      <c r="C1788" t="str">
        <f t="shared" si="515"/>
        <v>1.02984077210392-36.9525366588854i</v>
      </c>
      <c r="D1788" t="str">
        <f t="shared" si="516"/>
        <v>3.47812134401838-21.3398322901309i</v>
      </c>
      <c r="E1788" t="str">
        <f t="shared" si="517"/>
        <v>162.453801930535+0.561660393024266i</v>
      </c>
      <c r="F1788" t="str">
        <f t="shared" si="518"/>
        <v>2.42492458401365-200.228633953094i</v>
      </c>
      <c r="G1788" t="str">
        <f t="shared" si="519"/>
        <v>0.999999859413679-0.000374948397487237i</v>
      </c>
      <c r="H1788" t="str">
        <f t="shared" si="520"/>
        <v>1140.7535188213+108.224673839072i</v>
      </c>
      <c r="I1788" t="str">
        <f t="shared" si="521"/>
        <v>68.9347480740182-643.618066755441i</v>
      </c>
      <c r="K1788" t="str">
        <f t="shared" si="522"/>
        <v>0.0104255272311907-0.00143902058932297i</v>
      </c>
      <c r="L1788" t="str">
        <f t="shared" si="523"/>
        <v>0.0000444444444444444-0.0769706578188165i</v>
      </c>
      <c r="M1788" t="e">
        <f t="shared" si="524"/>
        <v>#DIV/0!</v>
      </c>
      <c r="N1788">
        <f t="shared" si="525"/>
        <v>91.596379187666955</v>
      </c>
      <c r="O1788">
        <f t="shared" si="526"/>
        <v>31.356256973311609</v>
      </c>
      <c r="P1788" s="3">
        <f t="shared" si="527"/>
        <v>31.356256973311609</v>
      </c>
      <c r="Q1788" s="3">
        <f t="shared" si="528"/>
        <v>-88.403620812333045</v>
      </c>
      <c r="R1788">
        <f t="shared" si="529"/>
        <v>91.596379187666955</v>
      </c>
      <c r="S1788">
        <f t="shared" si="530"/>
        <v>0.74593624067441333</v>
      </c>
      <c r="T1788">
        <f t="shared" si="513"/>
        <v>31.356256973311609</v>
      </c>
    </row>
    <row r="1789" spans="1:20" x14ac:dyDescent="0.25">
      <c r="A1789">
        <f t="shared" si="514"/>
        <v>4704.6656788827431</v>
      </c>
      <c r="B1789">
        <f t="shared" si="531"/>
        <v>748.77079838897612</v>
      </c>
      <c r="C1789" t="str">
        <f t="shared" si="515"/>
        <v>1.02971949198159-36.8135497713058i</v>
      </c>
      <c r="D1789" t="str">
        <f t="shared" si="516"/>
        <v>3.47812131618015-21.2590749579192i</v>
      </c>
      <c r="E1789" t="str">
        <f t="shared" si="517"/>
        <v>162.453687501839+0.563831482426899i</v>
      </c>
      <c r="F1789" t="str">
        <f t="shared" si="518"/>
        <v>2.42492458141779-199.470652397198i</v>
      </c>
      <c r="G1789" t="str">
        <f t="shared" si="519"/>
        <v>0.999999858343194-0.000376373200994786i</v>
      </c>
      <c r="H1789" t="str">
        <f t="shared" si="520"/>
        <v>1140.84044218386+108.637044583504i</v>
      </c>
      <c r="I1789" t="str">
        <f t="shared" si="521"/>
        <v>68.9359733494461-641.224888430373i</v>
      </c>
      <c r="K1789" t="str">
        <f t="shared" si="522"/>
        <v>0.0104240372061239-0.00144428153984124i</v>
      </c>
      <c r="L1789" t="str">
        <f t="shared" si="523"/>
        <v>0.0000444444444444444-0.0766792765678581i</v>
      </c>
      <c r="M1789" t="e">
        <f t="shared" si="524"/>
        <v>#DIV/0!</v>
      </c>
      <c r="N1789">
        <f t="shared" si="525"/>
        <v>91.602214455110726</v>
      </c>
      <c r="O1789">
        <f t="shared" si="526"/>
        <v>31.323550473741935</v>
      </c>
      <c r="P1789" s="3">
        <f t="shared" si="527"/>
        <v>31.323550473741935</v>
      </c>
      <c r="Q1789" s="3">
        <f t="shared" si="528"/>
        <v>-88.397785544889274</v>
      </c>
      <c r="R1789">
        <f t="shared" si="529"/>
        <v>91.602214455110726</v>
      </c>
      <c r="S1789">
        <f t="shared" si="530"/>
        <v>0.74877079838897609</v>
      </c>
      <c r="T1789">
        <f t="shared" si="513"/>
        <v>31.323550473741935</v>
      </c>
    </row>
    <row r="1790" spans="1:20" x14ac:dyDescent="0.25">
      <c r="A1790">
        <f t="shared" si="514"/>
        <v>4722.5434084624976</v>
      </c>
      <c r="B1790">
        <f t="shared" si="531"/>
        <v>751.61612742285422</v>
      </c>
      <c r="C1790" t="str">
        <f t="shared" si="515"/>
        <v>1.02959732431406-36.6750922048042i</v>
      </c>
      <c r="D1790" t="str">
        <f t="shared" si="516"/>
        <v>3.47812128812994-21.1786234446375i</v>
      </c>
      <c r="E1790" t="str">
        <f t="shared" si="517"/>
        <v>162.453572282533+0.566011231427508i</v>
      </c>
      <c r="F1790" t="str">
        <f t="shared" si="518"/>
        <v>2.42492457880218-198.715540293604i</v>
      </c>
      <c r="G1790" t="str">
        <f t="shared" si="519"/>
        <v>0.999999857264557-0.000377803418751054i</v>
      </c>
      <c r="H1790" t="str">
        <f t="shared" si="520"/>
        <v>1140.92803605391+109.050994845109i</v>
      </c>
      <c r="I1790" t="str">
        <f t="shared" si="521"/>
        <v>68.9372078603281-638.840939070043i</v>
      </c>
      <c r="K1790" t="str">
        <f t="shared" si="522"/>
        <v>0.010422536267913-0.00144956016985971i</v>
      </c>
      <c r="L1790" t="str">
        <f t="shared" si="523"/>
        <v>0.0000444444444444444-0.0763889983740372i</v>
      </c>
      <c r="M1790" t="e">
        <f t="shared" si="524"/>
        <v>#DIV/0!</v>
      </c>
      <c r="N1790">
        <f t="shared" si="525"/>
        <v>91.608069334717968</v>
      </c>
      <c r="O1790">
        <f t="shared" si="526"/>
        <v>31.290845701384626</v>
      </c>
      <c r="P1790" s="3">
        <f t="shared" si="527"/>
        <v>31.290845701384626</v>
      </c>
      <c r="Q1790" s="3">
        <f t="shared" si="528"/>
        <v>-88.391930665282032</v>
      </c>
      <c r="R1790">
        <f t="shared" si="529"/>
        <v>91.608069334717968</v>
      </c>
      <c r="S1790">
        <f t="shared" si="530"/>
        <v>0.75161612742285422</v>
      </c>
      <c r="T1790">
        <f t="shared" si="513"/>
        <v>31.290845701384626</v>
      </c>
    </row>
    <row r="1791" spans="1:20" x14ac:dyDescent="0.25">
      <c r="A1791">
        <f t="shared" si="514"/>
        <v>4740.4890734146547</v>
      </c>
      <c r="B1791">
        <f t="shared" si="531"/>
        <v>754.47226870706106</v>
      </c>
      <c r="C1791" t="str">
        <f t="shared" si="515"/>
        <v>1.02947426287617-36.5371619648266i</v>
      </c>
      <c r="D1791" t="str">
        <f t="shared" si="516"/>
        <v>3.47812125986618-21.0984765929638i</v>
      </c>
      <c r="E1791" t="str">
        <f t="shared" si="517"/>
        <v>162.453456267793+0.56819967740425i</v>
      </c>
      <c r="F1791" t="str">
        <f t="shared" si="518"/>
        <v>2.42492457616665-197.963286779771i</v>
      </c>
      <c r="G1791" t="str">
        <f t="shared" si="519"/>
        <v>0.999999856177706-0.000379239071330131i</v>
      </c>
      <c r="H1791" t="str">
        <f t="shared" si="520"/>
        <v>1141.01630566989+109.466530763878i</v>
      </c>
      <c r="I1791" t="str">
        <f t="shared" si="521"/>
        <v>68.9384516755112-636.466184435209i</v>
      </c>
      <c r="K1791" t="str">
        <f t="shared" si="522"/>
        <v>0.0104210243398824-0.0014548565212321i</v>
      </c>
      <c r="L1791" t="str">
        <f t="shared" si="523"/>
        <v>0.0000444444444444444-0.076099819061603i</v>
      </c>
      <c r="M1791" t="e">
        <f t="shared" si="524"/>
        <v>#DIV/0!</v>
      </c>
      <c r="N1791">
        <f t="shared" si="525"/>
        <v>91.613943873210417</v>
      </c>
      <c r="O1791">
        <f t="shared" si="526"/>
        <v>31.258142668212567</v>
      </c>
      <c r="P1791" s="3">
        <f t="shared" si="527"/>
        <v>31.258142668212567</v>
      </c>
      <c r="Q1791" s="3">
        <f t="shared" si="528"/>
        <v>-88.386056126789583</v>
      </c>
      <c r="R1791">
        <f t="shared" si="529"/>
        <v>91.613943873210417</v>
      </c>
      <c r="S1791">
        <f t="shared" si="530"/>
        <v>0.75447226870706108</v>
      </c>
      <c r="T1791">
        <f t="shared" si="513"/>
        <v>31.258142668212567</v>
      </c>
    </row>
    <row r="1792" spans="1:20" x14ac:dyDescent="0.25">
      <c r="A1792">
        <f t="shared" si="514"/>
        <v>4758.5029318936304</v>
      </c>
      <c r="B1792">
        <f t="shared" si="531"/>
        <v>757.33926332814792</v>
      </c>
      <c r="C1792" t="str">
        <f t="shared" si="515"/>
        <v>1.0293503014033-36.3997570643758i</v>
      </c>
      <c r="D1792" t="str">
        <f t="shared" si="516"/>
        <v>3.47812123138718-21.0186332499587i</v>
      </c>
      <c r="E1792" t="str">
        <f t="shared" si="517"/>
        <v>162.453339452778+0.570396857925139i</v>
      </c>
      <c r="F1792" t="str">
        <f t="shared" si="518"/>
        <v>2.42492457351105-197.213881034278i</v>
      </c>
      <c r="G1792" t="str">
        <f t="shared" si="519"/>
        <v>0.99999985508258-0.000380680179384293i</v>
      </c>
      <c r="H1792" t="str">
        <f t="shared" si="520"/>
        <v>1141.10525631221+109.883658504597i</v>
      </c>
      <c r="I1792" t="str">
        <f t="shared" si="521"/>
        <v>68.939704864337-634.100590419544i</v>
      </c>
      <c r="K1792" t="str">
        <f t="shared" si="522"/>
        <v>0.0104195013448667-0.00146017063570224i</v>
      </c>
      <c r="L1792" t="str">
        <f t="shared" si="523"/>
        <v>0.0000444444444444444-0.0758117344706148i</v>
      </c>
      <c r="M1792" t="e">
        <f t="shared" si="524"/>
        <v>#DIV/0!</v>
      </c>
      <c r="N1792">
        <f t="shared" si="525"/>
        <v>91.619838117197176</v>
      </c>
      <c r="O1792">
        <f t="shared" si="526"/>
        <v>31.225441386272969</v>
      </c>
      <c r="P1792" s="3">
        <f t="shared" si="527"/>
        <v>31.225441386272969</v>
      </c>
      <c r="Q1792" s="3">
        <f t="shared" si="528"/>
        <v>-88.380161882802824</v>
      </c>
      <c r="R1792">
        <f t="shared" si="529"/>
        <v>91.619838117197176</v>
      </c>
      <c r="S1792">
        <f t="shared" si="530"/>
        <v>0.75733926332814794</v>
      </c>
      <c r="T1792">
        <f t="shared" si="513"/>
        <v>31.225441386272969</v>
      </c>
    </row>
    <row r="1793" spans="1:20" x14ac:dyDescent="0.25">
      <c r="A1793">
        <f t="shared" si="514"/>
        <v>4776.5852430348268</v>
      </c>
      <c r="B1793">
        <f t="shared" si="531"/>
        <v>760.21715252879494</v>
      </c>
      <c r="C1793" t="str">
        <f t="shared" si="515"/>
        <v>1.02922543359096-36.2628755239821i</v>
      </c>
      <c r="D1793" t="str">
        <f t="shared" si="516"/>
        <v>3.47812120269133-20.9390922670489i</v>
      </c>
      <c r="E1793" t="str">
        <f t="shared" si="517"/>
        <v>162.453221832627+0.572602810747767i</v>
      </c>
      <c r="F1793" t="str">
        <f t="shared" si="518"/>
        <v>2.42492457083525-196.467312276674i</v>
      </c>
      <c r="G1793" t="str">
        <f t="shared" si="519"/>
        <v>0.999999853979115-0.00038212676364429i</v>
      </c>
      <c r="H1793" t="str">
        <f t="shared" si="520"/>
        <v>1141.19489330354+110.302384256971i</v>
      </c>
      <c r="I1793" t="str">
        <f t="shared" si="521"/>
        <v>68.9409674966552-631.744123049138i</v>
      </c>
      <c r="K1793" t="str">
        <f t="shared" si="522"/>
        <v>0.0104179672052083-0.00146550255490101i</v>
      </c>
      <c r="L1793" t="str">
        <f t="shared" si="523"/>
        <v>0.0000444444444444444-0.0755247404568786i</v>
      </c>
      <c r="M1793" t="e">
        <f t="shared" si="524"/>
        <v>#DIV/0!</v>
      </c>
      <c r="N1793">
        <f t="shared" si="525"/>
        <v>91.62575211317116</v>
      </c>
      <c r="O1793">
        <f t="shared" si="526"/>
        <v>31.192741867687587</v>
      </c>
      <c r="P1793" s="3">
        <f t="shared" si="527"/>
        <v>31.192741867687587</v>
      </c>
      <c r="Q1793" s="3">
        <f t="shared" si="528"/>
        <v>-88.37424788682884</v>
      </c>
      <c r="R1793">
        <f t="shared" si="529"/>
        <v>91.62575211317116</v>
      </c>
      <c r="S1793">
        <f t="shared" si="530"/>
        <v>0.76021715252879496</v>
      </c>
      <c r="T1793">
        <f t="shared" si="513"/>
        <v>31.192741867687587</v>
      </c>
    </row>
    <row r="1794" spans="1:20" x14ac:dyDescent="0.25">
      <c r="A1794">
        <f t="shared" si="514"/>
        <v>4794.736266958359</v>
      </c>
      <c r="B1794">
        <f t="shared" si="531"/>
        <v>763.10597770840434</v>
      </c>
      <c r="C1794" t="str">
        <f t="shared" si="515"/>
        <v>1.02909965309472-36.1265153716729i</v>
      </c>
      <c r="D1794" t="str">
        <f t="shared" si="516"/>
        <v>3.47812117377699-20.8598525000107i</v>
      </c>
      <c r="E1794" t="str">
        <f t="shared" si="517"/>
        <v>162.453103402459+0.574817573822504i</v>
      </c>
      <c r="F1794" t="str">
        <f t="shared" si="518"/>
        <v>2.42492456813905-195.723569767316i</v>
      </c>
      <c r="G1794" t="str">
        <f t="shared" si="519"/>
        <v>0.999999852867248-0.00038357884491965i</v>
      </c>
      <c r="H1794" t="str">
        <f t="shared" si="520"/>
        <v>1141.28522200921+110.722714235729i</v>
      </c>
      <c r="I1794" t="str">
        <f t="shared" si="521"/>
        <v>68.9422396428219-629.396748482022i</v>
      </c>
      <c r="K1794" t="str">
        <f t="shared" si="522"/>
        <v>0.0104164218427546-0.00147085232034315i</v>
      </c>
      <c r="L1794" t="str">
        <f t="shared" si="523"/>
        <v>0.0000444444444444444-0.0752388328918891i</v>
      </c>
      <c r="M1794" t="e">
        <f t="shared" si="524"/>
        <v>#DIV/0!</v>
      </c>
      <c r="N1794">
        <f t="shared" si="525"/>
        <v>91.631685907506011</v>
      </c>
      <c r="O1794">
        <f t="shared" si="526"/>
        <v>31.160044124652643</v>
      </c>
      <c r="P1794" s="3">
        <f t="shared" si="527"/>
        <v>31.160044124652643</v>
      </c>
      <c r="Q1794" s="3">
        <f t="shared" si="528"/>
        <v>-88.368314092493989</v>
      </c>
      <c r="R1794">
        <f t="shared" si="529"/>
        <v>91.631685907506011</v>
      </c>
      <c r="S1794">
        <f t="shared" si="530"/>
        <v>0.76310597770840438</v>
      </c>
      <c r="T1794">
        <f t="shared" si="513"/>
        <v>31.160044124652643</v>
      </c>
    </row>
    <row r="1795" spans="1:20" x14ac:dyDescent="0.25">
      <c r="A1795">
        <f t="shared" si="514"/>
        <v>4812.9562647728008</v>
      </c>
      <c r="B1795">
        <f t="shared" si="531"/>
        <v>766.00578042369625</v>
      </c>
      <c r="C1795" t="str">
        <f t="shared" si="515"/>
        <v>1.02897295352995-35.9906746429457i</v>
      </c>
      <c r="D1795" t="str">
        <f t="shared" si="516"/>
        <v>3.47812114464247-20.7809128089535i</v>
      </c>
      <c r="E1795" t="str">
        <f t="shared" si="517"/>
        <v>162.452984157373+0.577041185291788i</v>
      </c>
      <c r="F1795" t="str">
        <f t="shared" si="518"/>
        <v>2.42492456542232-194.982642807218i</v>
      </c>
      <c r="G1795" t="str">
        <f t="shared" si="519"/>
        <v>0.999999851746915-0.000385036444098975i</v>
      </c>
      <c r="H1795" t="str">
        <f t="shared" si="520"/>
        <v>1141.37624783756+111.144654680731i</v>
      </c>
      <c r="I1795" t="str">
        <f t="shared" si="521"/>
        <v>68.9435213737033-627.058433007692i</v>
      </c>
      <c r="K1795" t="str">
        <f t="shared" si="522"/>
        <v>0.0104148651788562-0.00147621997342408i</v>
      </c>
      <c r="L1795" t="str">
        <f t="shared" si="523"/>
        <v>0.0000444444444444444-0.0749540076627707i</v>
      </c>
      <c r="M1795" t="e">
        <f t="shared" si="524"/>
        <v>#DIV/0!</v>
      </c>
      <c r="N1795">
        <f t="shared" si="525"/>
        <v>91.637639546452661</v>
      </c>
      <c r="O1795">
        <f t="shared" si="526"/>
        <v>31.127348169439575</v>
      </c>
      <c r="P1795" s="3">
        <f t="shared" si="527"/>
        <v>31.127348169439575</v>
      </c>
      <c r="Q1795" s="3">
        <f t="shared" si="528"/>
        <v>-88.362360453547339</v>
      </c>
      <c r="R1795">
        <f t="shared" si="529"/>
        <v>91.637639546452661</v>
      </c>
      <c r="S1795">
        <f t="shared" si="530"/>
        <v>0.76600578042369627</v>
      </c>
      <c r="T1795">
        <f t="shared" si="513"/>
        <v>31.127348169439575</v>
      </c>
    </row>
    <row r="1796" spans="1:20" x14ac:dyDescent="0.25">
      <c r="A1796">
        <f t="shared" si="514"/>
        <v>4831.2454985789373</v>
      </c>
      <c r="B1796">
        <f t="shared" si="531"/>
        <v>768.91660238930626</v>
      </c>
      <c r="C1796" t="str">
        <f t="shared" si="515"/>
        <v>1.02884532847172-35.8553513807399i</v>
      </c>
      <c r="D1796" t="str">
        <f t="shared" si="516"/>
        <v>3.47812111528612-20.7022720583031i</v>
      </c>
      <c r="E1796" t="str">
        <f t="shared" si="517"/>
        <v>162.452864092457+0.579273683491864i</v>
      </c>
      <c r="F1796" t="str">
        <f t="shared" si="518"/>
        <v>2.42492456268492-194.244520737898i</v>
      </c>
      <c r="G1796" t="str">
        <f t="shared" si="519"/>
        <v>0.999999850618051-0.000386499582150245i</v>
      </c>
      <c r="H1796" t="str">
        <f t="shared" si="520"/>
        <v>1141.46797624029+111.568211857083i</v>
      </c>
      <c r="I1796" t="str">
        <f t="shared" si="521"/>
        <v>68.9448127606812-624.72914304663i</v>
      </c>
      <c r="K1796" t="str">
        <f t="shared" si="522"/>
        <v>0.010413297134364-0.00148160555541667i</v>
      </c>
      <c r="L1796" t="str">
        <f t="shared" si="523"/>
        <v>0.0000444444444444444-0.0746702606722164i</v>
      </c>
      <c r="M1796" t="e">
        <f t="shared" si="524"/>
        <v>#DIV/0!</v>
      </c>
      <c r="N1796">
        <f t="shared" si="525"/>
        <v>91.643613076136106</v>
      </c>
      <c r="O1796">
        <f t="shared" si="526"/>
        <v>31.094654014395431</v>
      </c>
      <c r="P1796" s="3">
        <f t="shared" si="527"/>
        <v>31.094654014395431</v>
      </c>
      <c r="Q1796" s="3">
        <f t="shared" si="528"/>
        <v>-88.356386923863894</v>
      </c>
      <c r="R1796">
        <f t="shared" si="529"/>
        <v>91.643613076136106</v>
      </c>
      <c r="S1796">
        <f t="shared" si="530"/>
        <v>0.76891660238930626</v>
      </c>
      <c r="T1796">
        <f t="shared" si="513"/>
        <v>31.094654014395431</v>
      </c>
    </row>
    <row r="1797" spans="1:20" x14ac:dyDescent="0.25">
      <c r="A1797">
        <f t="shared" si="514"/>
        <v>4849.6042314735378</v>
      </c>
      <c r="B1797">
        <f t="shared" si="531"/>
        <v>771.83848547838568</v>
      </c>
      <c r="C1797" t="str">
        <f t="shared" si="515"/>
        <v>1.02871677145435-35.7205436354052i</v>
      </c>
      <c r="D1797" t="str">
        <f t="shared" si="516"/>
        <v>3.47812108570623-20.6239291167861i</v>
      </c>
      <c r="E1797" t="str">
        <f t="shared" si="517"/>
        <v>162.452743202768+0.581515106955288i</v>
      </c>
      <c r="F1797" t="str">
        <f t="shared" si="518"/>
        <v>2.42492455992665-193.50919294122i</v>
      </c>
      <c r="G1797" t="str">
        <f t="shared" si="519"/>
        <v>0.999999849480591-0.000387968280121118i</v>
      </c>
      <c r="H1797" t="str">
        <f t="shared" si="520"/>
        <v>1141.56041271282+111.993392055249i</v>
      </c>
      <c r="I1797" t="str">
        <f t="shared" si="521"/>
        <v>68.9461138756552-622.408845149816i</v>
      </c>
      <c r="K1797" t="str">
        <f t="shared" si="522"/>
        <v>0.010411717629627-0.00148700910746804i</v>
      </c>
      <c r="L1797" t="str">
        <f t="shared" si="523"/>
        <v>0.0000444444444444444-0.0743875878384305i</v>
      </c>
      <c r="M1797" t="e">
        <f t="shared" si="524"/>
        <v>#DIV/0!</v>
      </c>
      <c r="N1797">
        <f t="shared" si="525"/>
        <v>91.649606542551638</v>
      </c>
      <c r="O1797">
        <f t="shared" si="526"/>
        <v>31.061961671942445</v>
      </c>
      <c r="P1797" s="3">
        <f t="shared" si="527"/>
        <v>31.061961671942445</v>
      </c>
      <c r="Q1797" s="3">
        <f t="shared" si="528"/>
        <v>-88.350393457448362</v>
      </c>
      <c r="R1797">
        <f t="shared" si="529"/>
        <v>91.649606542551638</v>
      </c>
      <c r="S1797">
        <f t="shared" si="530"/>
        <v>0.77183848547838563</v>
      </c>
      <c r="T1797">
        <f t="shared" si="513"/>
        <v>31.061961671942445</v>
      </c>
    </row>
    <row r="1798" spans="1:20" x14ac:dyDescent="0.25">
      <c r="A1798">
        <f t="shared" si="514"/>
        <v>4868.0327275531372</v>
      </c>
      <c r="B1798">
        <f t="shared" si="531"/>
        <v>774.7714717232036</v>
      </c>
      <c r="C1798" t="str">
        <f t="shared" si="515"/>
        <v>1.0285872759715-35.5862494646772i</v>
      </c>
      <c r="D1798" t="str">
        <f t="shared" si="516"/>
        <v>3.47812105590111-20.5458828574129i</v>
      </c>
      <c r="E1798" t="str">
        <f t="shared" si="517"/>
        <v>162.452621483353+0.58376549441049i</v>
      </c>
      <c r="F1798" t="str">
        <f t="shared" si="518"/>
        <v>2.42492455714741-192.776648839249i</v>
      </c>
      <c r="G1798" t="str">
        <f t="shared" si="519"/>
        <v>0.99999984833447-0.00038944255913923i</v>
      </c>
      <c r="H1798" t="str">
        <f t="shared" si="520"/>
        <v>1141.6535627947+112.420201591163i</v>
      </c>
      <c r="I1798" t="str">
        <f t="shared" si="521"/>
        <v>68.9474247910498-620.097505998294i</v>
      </c>
      <c r="K1798" t="str">
        <f t="shared" si="522"/>
        <v>0.01041012658449-0.00149243067059623i</v>
      </c>
      <c r="L1798" t="str">
        <f t="shared" si="523"/>
        <v>0.0000444444444444444-0.074105985095069i</v>
      </c>
      <c r="M1798" t="e">
        <f t="shared" si="524"/>
        <v>#DIV/0!</v>
      </c>
      <c r="N1798">
        <f t="shared" si="525"/>
        <v>91.655619991561792</v>
      </c>
      <c r="O1798">
        <f t="shared" si="526"/>
        <v>31.029271154579291</v>
      </c>
      <c r="P1798" s="3">
        <f t="shared" si="527"/>
        <v>31.029271154579291</v>
      </c>
      <c r="Q1798" s="3">
        <f t="shared" si="528"/>
        <v>-88.344380008438208</v>
      </c>
      <c r="R1798">
        <f t="shared" si="529"/>
        <v>91.655619991561792</v>
      </c>
      <c r="S1798">
        <f t="shared" si="530"/>
        <v>0.7747714717232036</v>
      </c>
      <c r="T1798">
        <f t="shared" si="513"/>
        <v>31.029271154579291</v>
      </c>
    </row>
    <row r="1799" spans="1:20" x14ac:dyDescent="0.25">
      <c r="A1799">
        <f t="shared" si="514"/>
        <v>4886.5312519178387</v>
      </c>
      <c r="B1799">
        <f t="shared" si="531"/>
        <v>777.71560331575176</v>
      </c>
      <c r="C1799" t="str">
        <f t="shared" si="515"/>
        <v>1.02845683547595-35.4524669336474i</v>
      </c>
      <c r="D1799" t="str">
        <f t="shared" si="516"/>
        <v>3.47812102586903-20.4681321574619i</v>
      </c>
      <c r="E1799" t="str">
        <f t="shared" si="517"/>
        <v>162.452498929239+0.586024884783499i</v>
      </c>
      <c r="F1799" t="str">
        <f t="shared" si="518"/>
        <v>2.42492455434698-192.046877894091i</v>
      </c>
      <c r="G1799" t="str">
        <f t="shared" si="519"/>
        <v>0.999999847179622-0.000390922440412503i</v>
      </c>
      <c r="H1799" t="str">
        <f t="shared" si="520"/>
        <v>1141.74743206989+112.84864680633i</v>
      </c>
      <c r="I1799" t="str">
        <f t="shared" si="521"/>
        <v>68.9487455798079-617.795092402636i</v>
      </c>
      <c r="K1799" t="str">
        <f t="shared" si="522"/>
        <v>0.0104085239182912-0.0014978702856868i</v>
      </c>
      <c r="L1799" t="str">
        <f t="shared" si="523"/>
        <v>0.0000444444444444444-0.0738254483911828i</v>
      </c>
      <c r="M1799" t="e">
        <f t="shared" si="524"/>
        <v>#DIV/0!</v>
      </c>
      <c r="N1799">
        <f t="shared" si="525"/>
        <v>91.661653468892894</v>
      </c>
      <c r="O1799">
        <f t="shared" si="526"/>
        <v>30.996582474881027</v>
      </c>
      <c r="P1799" s="3">
        <f t="shared" si="527"/>
        <v>30.996582474881027</v>
      </c>
      <c r="Q1799" s="3">
        <f t="shared" si="528"/>
        <v>-88.338346531107106</v>
      </c>
      <c r="R1799">
        <f t="shared" si="529"/>
        <v>91.661653468892894</v>
      </c>
      <c r="S1799">
        <f t="shared" si="530"/>
        <v>0.77771560331575174</v>
      </c>
      <c r="T1799">
        <f t="shared" si="513"/>
        <v>30.996582474881027</v>
      </c>
    </row>
    <row r="1800" spans="1:20" x14ac:dyDescent="0.25">
      <c r="A1800">
        <f t="shared" si="514"/>
        <v>4905.1000706751265</v>
      </c>
      <c r="B1800">
        <f t="shared" si="531"/>
        <v>780.67092260835159</v>
      </c>
      <c r="C1800" t="str">
        <f t="shared" si="515"/>
        <v>1.0283254433792-35.3191941147342i</v>
      </c>
      <c r="D1800" t="str">
        <f t="shared" si="516"/>
        <v>3.47812099560828-20.3906758984631i</v>
      </c>
      <c r="E1800" t="str">
        <f t="shared" si="517"/>
        <v>162.452375535434+0.588293317199459i</v>
      </c>
      <c r="F1800" t="str">
        <f t="shared" si="518"/>
        <v>2.42492455152523-191.319869607747i</v>
      </c>
      <c r="G1800" t="str">
        <f t="shared" si="519"/>
        <v>0.999999846015981-0.000392407945229448i</v>
      </c>
      <c r="H1800" t="str">
        <f t="shared" si="520"/>
        <v>1141.84202616724+113.278734067957i</v>
      </c>
      <c r="I1800" t="str">
        <f t="shared" si="521"/>
        <v>68.9500763154074-615.501571302539i</v>
      </c>
      <c r="K1800" t="str">
        <f t="shared" si="522"/>
        <v>0.0104069095498596-0.00150332799348959i</v>
      </c>
      <c r="L1800" t="str">
        <f t="shared" si="523"/>
        <v>0.0000444444444444444-0.0735459736911558i</v>
      </c>
      <c r="M1800" t="e">
        <f t="shared" si="524"/>
        <v>#DIV/0!</v>
      </c>
      <c r="N1800">
        <f t="shared" si="525"/>
        <v>91.667707020131175</v>
      </c>
      <c r="O1800">
        <f t="shared" si="526"/>
        <v>30.963895645499171</v>
      </c>
      <c r="P1800" s="3">
        <f t="shared" si="527"/>
        <v>30.963895645499171</v>
      </c>
      <c r="Q1800" s="3">
        <f t="shared" si="528"/>
        <v>-88.332292979868825</v>
      </c>
      <c r="R1800">
        <f t="shared" si="529"/>
        <v>91.667707020131175</v>
      </c>
      <c r="S1800">
        <f t="shared" si="530"/>
        <v>0.78067092260835158</v>
      </c>
      <c r="T1800">
        <f t="shared" si="513"/>
        <v>30.963895645499171</v>
      </c>
    </row>
    <row r="1801" spans="1:20" x14ac:dyDescent="0.25">
      <c r="A1801">
        <f t="shared" si="514"/>
        <v>4923.7394509436917</v>
      </c>
      <c r="B1801">
        <f t="shared" si="531"/>
        <v>783.63747211426335</v>
      </c>
      <c r="C1801" t="str">
        <f t="shared" si="515"/>
        <v>1.02819309305163-35.1864290876568i</v>
      </c>
      <c r="D1801" t="str">
        <f t="shared" si="516"/>
        <v>3.47812096511712-20.3135129661823i</v>
      </c>
      <c r="E1801" t="str">
        <f t="shared" si="517"/>
        <v>162.452251296928+0.590570830983988i</v>
      </c>
      <c r="F1801" t="str">
        <f t="shared" si="518"/>
        <v>2.42492454868201-190.595613521957i</v>
      </c>
      <c r="G1801" t="str">
        <f t="shared" si="519"/>
        <v>0.999999844843479-0.000393899094959472i</v>
      </c>
      <c r="H1801" t="str">
        <f t="shared" si="520"/>
        <v>1141.9373507608+113.71046976905i</v>
      </c>
      <c r="I1801" t="str">
        <f t="shared" si="521"/>
        <v>68.9514170718531-613.216909766314i</v>
      </c>
      <c r="K1801" t="str">
        <f t="shared" si="522"/>
        <v>0.010405283397513-0.0015088038346152i</v>
      </c>
      <c r="L1801" t="str">
        <f t="shared" si="523"/>
        <v>0.0000444444444444444-0.0732675569746525i</v>
      </c>
      <c r="M1801" t="e">
        <f t="shared" si="524"/>
        <v>#DIV/0!</v>
      </c>
      <c r="N1801">
        <f t="shared" si="525"/>
        <v>91.673780690719809</v>
      </c>
      <c r="O1801">
        <f t="shared" si="526"/>
        <v>30.931210679162501</v>
      </c>
      <c r="P1801" s="3">
        <f t="shared" si="527"/>
        <v>30.931210679162501</v>
      </c>
      <c r="Q1801" s="3">
        <f t="shared" si="528"/>
        <v>-88.326219309280191</v>
      </c>
      <c r="R1801">
        <f t="shared" si="529"/>
        <v>91.673780690719809</v>
      </c>
      <c r="S1801">
        <f t="shared" si="530"/>
        <v>0.78363747211426338</v>
      </c>
      <c r="T1801">
        <f t="shared" si="513"/>
        <v>30.931210679162501</v>
      </c>
    </row>
    <row r="1802" spans="1:20" x14ac:dyDescent="0.25">
      <c r="A1802">
        <f t="shared" si="514"/>
        <v>4942.4496608572781</v>
      </c>
      <c r="B1802">
        <f t="shared" si="531"/>
        <v>786.61529450829755</v>
      </c>
      <c r="C1802" t="str">
        <f t="shared" si="515"/>
        <v>1.02805977782196-35.0541699394046i</v>
      </c>
      <c r="D1802" t="str">
        <f t="shared" si="516"/>
        <v>3.47812093439379-20.2366422506048i</v>
      </c>
      <c r="E1802" t="str">
        <f t="shared" si="517"/>
        <v>162.452126208691+0.592857465664317i</v>
      </c>
      <c r="F1802" t="str">
        <f t="shared" si="518"/>
        <v>2.42492454581713-189.874099218056i</v>
      </c>
      <c r="G1802" t="str">
        <f t="shared" si="519"/>
        <v>0.999999843662049-0.000395395911053186i</v>
      </c>
      <c r="H1802" t="str">
        <f t="shared" si="520"/>
        <v>1142.03341157022+114.143860328542i</v>
      </c>
      <c r="I1802" t="str">
        <f t="shared" si="521"/>
        <v>68.9527679236905-610.941074990445i</v>
      </c>
      <c r="K1802" t="str">
        <f t="shared" si="522"/>
        <v>0.0104036453790552-0.00151429784953162i</v>
      </c>
      <c r="L1802" t="str">
        <f t="shared" si="523"/>
        <v>0.0000444444444444444-0.0729901942365534i</v>
      </c>
      <c r="M1802" t="e">
        <f t="shared" si="524"/>
        <v>#DIV/0!</v>
      </c>
      <c r="N1802">
        <f t="shared" si="525"/>
        <v>91.679874525954816</v>
      </c>
      <c r="O1802">
        <f t="shared" si="526"/>
        <v>30.898527588676728</v>
      </c>
      <c r="P1802" s="3">
        <f t="shared" si="527"/>
        <v>30.898527588676728</v>
      </c>
      <c r="Q1802" s="3">
        <f t="shared" si="528"/>
        <v>-88.320125474045184</v>
      </c>
      <c r="R1802">
        <f t="shared" si="529"/>
        <v>91.679874525954816</v>
      </c>
      <c r="S1802">
        <f t="shared" si="530"/>
        <v>0.78661529450829759</v>
      </c>
      <c r="T1802">
        <f t="shared" si="513"/>
        <v>30.898527588676728</v>
      </c>
    </row>
    <row r="1803" spans="1:20" x14ac:dyDescent="0.25">
      <c r="A1803">
        <f t="shared" si="514"/>
        <v>4961.2309695685362</v>
      </c>
      <c r="B1803">
        <f t="shared" si="531"/>
        <v>789.60443262742911</v>
      </c>
      <c r="C1803" t="str">
        <f t="shared" si="515"/>
        <v>1.02792549097716-34.9224147642121i</v>
      </c>
      <c r="D1803" t="str">
        <f t="shared" si="516"/>
        <v>3.47812090343651-20.1600626459194i</v>
      </c>
      <c r="E1803" t="str">
        <f t="shared" si="517"/>
        <v>162.452000265679+0.595153260969993i</v>
      </c>
      <c r="F1803" t="str">
        <f t="shared" si="518"/>
        <v>2.42492454293045-189.155316316817i</v>
      </c>
      <c r="G1803" t="str">
        <f t="shared" si="519"/>
        <v>0.999999842471623-0.00039689841504271i</v>
      </c>
      <c r="H1803" t="str">
        <f t="shared" si="520"/>
        <v>1142.13021436113+114.578912191401i</v>
      </c>
      <c r="I1803" t="str">
        <f t="shared" si="521"/>
        <v>68.9541289460037-608.6740342991i</v>
      </c>
      <c r="K1803" t="str">
        <f t="shared" si="522"/>
        <v>0.0104019954117739-0.00151981007856072i</v>
      </c>
      <c r="L1803" t="str">
        <f t="shared" si="523"/>
        <v>0.0000444444444444444-0.0727138814869032i</v>
      </c>
      <c r="M1803" t="e">
        <f t="shared" si="524"/>
        <v>#DIV/0!</v>
      </c>
      <c r="N1803">
        <f t="shared" si="525"/>
        <v>91.685988570981493</v>
      </c>
      <c r="O1803">
        <f t="shared" si="526"/>
        <v>30.865846386925483</v>
      </c>
      <c r="P1803" s="3">
        <f t="shared" si="527"/>
        <v>30.865846386925483</v>
      </c>
      <c r="Q1803" s="3">
        <f t="shared" si="528"/>
        <v>-88.314011429018507</v>
      </c>
      <c r="R1803">
        <f t="shared" si="529"/>
        <v>91.685988570981493</v>
      </c>
      <c r="S1803">
        <f t="shared" si="530"/>
        <v>0.78960443262742908</v>
      </c>
      <c r="T1803">
        <f t="shared" si="513"/>
        <v>30.865846386925483</v>
      </c>
    </row>
    <row r="1804" spans="1:20" x14ac:dyDescent="0.25">
      <c r="A1804">
        <f t="shared" si="514"/>
        <v>4980.0836472528963</v>
      </c>
      <c r="B1804">
        <f t="shared" si="531"/>
        <v>792.60492947141336</v>
      </c>
      <c r="C1804" t="str">
        <f t="shared" si="515"/>
        <v>1.0277902257624-34.7911616635296i</v>
      </c>
      <c r="D1804" t="str">
        <f t="shared" si="516"/>
        <v>3.4781208722435-20.0837730505029i</v>
      </c>
      <c r="E1804" t="str">
        <f t="shared" si="517"/>
        <v>162.451873462828+0.597458256835096i</v>
      </c>
      <c r="F1804" t="str">
        <f t="shared" si="518"/>
        <v>2.42492454002175-188.439254478307i</v>
      </c>
      <c r="G1804" t="str">
        <f t="shared" si="519"/>
        <v>0.999999841272133-0.000398406628541988i</v>
      </c>
      <c r="H1804" t="str">
        <f t="shared" si="520"/>
        <v>1142.22776494555+115.015631828741i</v>
      </c>
      <c r="I1804" t="str">
        <f t="shared" si="521"/>
        <v>68.9555002144177-606.415755143706i</v>
      </c>
      <c r="K1804" t="str">
        <f t="shared" si="522"/>
        <v>0.0104003334124382-0.0015253405618747i</v>
      </c>
      <c r="L1804" t="str">
        <f t="shared" si="523"/>
        <v>0.0000444444444444444-0.0724386147508502i</v>
      </c>
      <c r="M1804" t="e">
        <f t="shared" si="524"/>
        <v>#DIV/0!</v>
      </c>
      <c r="N1804">
        <f t="shared" si="525"/>
        <v>91.69212287079111</v>
      </c>
      <c r="O1804">
        <f t="shared" si="526"/>
        <v>30.833167086870272</v>
      </c>
      <c r="P1804" s="3">
        <f t="shared" si="527"/>
        <v>30.833167086870272</v>
      </c>
      <c r="Q1804" s="3">
        <f t="shared" si="528"/>
        <v>-88.30787712920889</v>
      </c>
      <c r="R1804">
        <f t="shared" si="529"/>
        <v>91.69212287079111</v>
      </c>
      <c r="S1804">
        <f t="shared" si="530"/>
        <v>0.79260492947141337</v>
      </c>
      <c r="T1804">
        <f t="shared" si="513"/>
        <v>30.833167086870272</v>
      </c>
    </row>
    <row r="1805" spans="1:20" x14ac:dyDescent="0.25">
      <c r="A1805">
        <f t="shared" si="514"/>
        <v>4999.0079651124579</v>
      </c>
      <c r="B1805">
        <f t="shared" si="531"/>
        <v>795.61682820340479</v>
      </c>
      <c r="C1805" t="str">
        <f t="shared" si="515"/>
        <v>1.02765397538084-34.6604087459953i</v>
      </c>
      <c r="D1805" t="str">
        <f t="shared" si="516"/>
        <v>3.47812084081299-20.0077723669038i</v>
      </c>
      <c r="E1805" t="str">
        <f t="shared" si="517"/>
        <v>162.451745795055+0.599772493398865i</v>
      </c>
      <c r="F1805" t="str">
        <f t="shared" si="518"/>
        <v>2.42492453709095-187.725903401737i</v>
      </c>
      <c r="G1805" t="str">
        <f t="shared" si="519"/>
        <v>0.99999984006351-0.000399920573247094i</v>
      </c>
      <c r="H1805" t="str">
        <f t="shared" si="520"/>
        <v>1142.32606918226+115.454025737945i</v>
      </c>
      <c r="I1805" t="str">
        <f t="shared" si="521"/>
        <v>68.9568818051071-604.166205102463i</v>
      </c>
      <c r="K1805" t="str">
        <f t="shared" si="522"/>
        <v>0.0103986592972963-0.00153088933949255i</v>
      </c>
      <c r="L1805" t="str">
        <f t="shared" si="523"/>
        <v>0.0000444444444444444-0.0721643900685896i</v>
      </c>
      <c r="M1805" t="e">
        <f t="shared" si="524"/>
        <v>#DIV/0!</v>
      </c>
      <c r="N1805">
        <f t="shared" si="525"/>
        <v>91.69827747021705</v>
      </c>
      <c r="O1805">
        <f t="shared" si="526"/>
        <v>30.800489701550674</v>
      </c>
      <c r="P1805" s="3">
        <f t="shared" si="527"/>
        <v>30.800489701550674</v>
      </c>
      <c r="Q1805" s="3">
        <f t="shared" si="528"/>
        <v>-88.30172252978295</v>
      </c>
      <c r="R1805">
        <f t="shared" si="529"/>
        <v>91.69827747021705</v>
      </c>
      <c r="S1805">
        <f t="shared" si="530"/>
        <v>0.79561682820340485</v>
      </c>
      <c r="T1805">
        <f t="shared" si="513"/>
        <v>30.800489701550674</v>
      </c>
    </row>
    <row r="1806" spans="1:20" x14ac:dyDescent="0.25">
      <c r="A1806">
        <f t="shared" si="514"/>
        <v>5018.0041953798855</v>
      </c>
      <c r="B1806">
        <f t="shared" si="531"/>
        <v>798.64017215057777</v>
      </c>
      <c r="C1806" t="str">
        <f t="shared" si="515"/>
        <v>1.02751673299314-34.5301541274098i</v>
      </c>
      <c r="D1806" t="str">
        <f t="shared" si="516"/>
        <v>3.47812080914315-19.9320595018268i</v>
      </c>
      <c r="E1806" t="str">
        <f t="shared" si="517"/>
        <v>162.451617257264+0.602096011007291i</v>
      </c>
      <c r="F1806" t="str">
        <f t="shared" si="518"/>
        <v>2.4249245341378-187.015252825311i</v>
      </c>
      <c r="G1806" t="str">
        <f t="shared" si="519"/>
        <v>0.999999838845683-0.000401440270936548i</v>
      </c>
      <c r="H1806" t="str">
        <f t="shared" si="520"/>
        <v>1142.42513297717+115.894100442779i</v>
      </c>
      <c r="I1806" t="str">
        <f t="shared" si="521"/>
        <v>68.9582737947954-601.925351879874i</v>
      </c>
      <c r="K1806" t="str">
        <f t="shared" si="522"/>
        <v>0.0103969729820732-0.00153645645127651i</v>
      </c>
      <c r="L1806" t="str">
        <f t="shared" si="523"/>
        <v>0.0000444444444444444-0.0718912034953074i</v>
      </c>
      <c r="M1806" t="e">
        <f t="shared" si="524"/>
        <v>#DIV/0!</v>
      </c>
      <c r="N1806">
        <f t="shared" si="525"/>
        <v>91.704452413930682</v>
      </c>
      <c r="O1806">
        <f t="shared" si="526"/>
        <v>30.767814244085216</v>
      </c>
      <c r="P1806" s="3">
        <f t="shared" si="527"/>
        <v>30.767814244085216</v>
      </c>
      <c r="Q1806" s="3">
        <f t="shared" si="528"/>
        <v>-88.295547586069318</v>
      </c>
      <c r="R1806">
        <f t="shared" si="529"/>
        <v>91.704452413930682</v>
      </c>
      <c r="S1806">
        <f t="shared" si="530"/>
        <v>0.79864017215057781</v>
      </c>
      <c r="T1806">
        <f t="shared" si="513"/>
        <v>30.767814244085216</v>
      </c>
    </row>
    <row r="1807" spans="1:20" x14ac:dyDescent="0.25">
      <c r="A1807">
        <f t="shared" si="514"/>
        <v>5037.0726113223291</v>
      </c>
      <c r="B1807">
        <f t="shared" si="531"/>
        <v>801.67500480474996</v>
      </c>
      <c r="C1807" t="str">
        <f t="shared" si="515"/>
        <v>1.02737849171769-34.4003959307059i</v>
      </c>
      <c r="D1807" t="str">
        <f t="shared" si="516"/>
        <v>3.47812077723217-19.8566333661169i</v>
      </c>
      <c r="E1807" t="str">
        <f t="shared" si="517"/>
        <v>162.451487844337+0.604428850214276i</v>
      </c>
      <c r="F1807" t="str">
        <f t="shared" si="518"/>
        <v>2.42492453116218-186.307292526083i</v>
      </c>
      <c r="G1807" t="str">
        <f t="shared" si="519"/>
        <v>0.999999837618583-0.000402965743471627i</v>
      </c>
      <c r="H1807" t="str">
        <f t="shared" si="520"/>
        <v>1142.52496228377+116.335862493508i</v>
      </c>
      <c r="I1807" t="str">
        <f t="shared" si="521"/>
        <v>68.9596762607619-599.693163306324i</v>
      </c>
      <c r="K1807" t="str">
        <f t="shared" si="522"/>
        <v>0.0103952743819682-0.00154204193692832i</v>
      </c>
      <c r="L1807" t="str">
        <f t="shared" si="523"/>
        <v>0.0000444444444444444-0.0716190511011229i</v>
      </c>
      <c r="M1807" t="e">
        <f t="shared" si="524"/>
        <v>#DIV/0!</v>
      </c>
      <c r="N1807">
        <f t="shared" si="525"/>
        <v>91.710647746438212</v>
      </c>
      <c r="O1807">
        <f t="shared" si="526"/>
        <v>30.735140727670963</v>
      </c>
      <c r="P1807" s="3">
        <f t="shared" si="527"/>
        <v>30.735140727670963</v>
      </c>
      <c r="Q1807" s="3">
        <f t="shared" si="528"/>
        <v>-88.289352253561788</v>
      </c>
      <c r="R1807">
        <f t="shared" si="529"/>
        <v>91.710647746438212</v>
      </c>
      <c r="S1807">
        <f t="shared" si="530"/>
        <v>0.80167500480474996</v>
      </c>
      <c r="T1807">
        <f t="shared" si="513"/>
        <v>30.735140727670963</v>
      </c>
    </row>
    <row r="1808" spans="1:20" x14ac:dyDescent="0.25">
      <c r="A1808">
        <f t="shared" si="514"/>
        <v>5056.2134872453535</v>
      </c>
      <c r="B1808">
        <f t="shared" si="531"/>
        <v>804.72136982300799</v>
      </c>
      <c r="C1808" t="str">
        <f t="shared" si="515"/>
        <v>1.02723924463017-34.2711322859228i</v>
      </c>
      <c r="D1808" t="str">
        <f t="shared" si="516"/>
        <v>3.47812074507819-19.7814928747438i</v>
      </c>
      <c r="E1808" t="str">
        <f t="shared" si="517"/>
        <v>162.451357551143+0.606771051783081i</v>
      </c>
      <c r="F1808" t="str">
        <f t="shared" si="518"/>
        <v>2.4249245281639-185.602012319805i</v>
      </c>
      <c r="G1808" t="str">
        <f t="shared" si="519"/>
        <v>0.99999983638214-0.000404497012796682i</v>
      </c>
      <c r="H1808" t="str">
        <f t="shared" si="520"/>
        <v>1142.62556310352+116.779318467012i</v>
      </c>
      <c r="I1808" t="str">
        <f t="shared" si="521"/>
        <v>68.9610892808418-597.469607337609i</v>
      </c>
      <c r="K1808" t="str">
        <f t="shared" si="522"/>
        <v>0.0103935634116524-0.00154764583598557i</v>
      </c>
      <c r="L1808" t="str">
        <f t="shared" si="523"/>
        <v>0.0000444444444444444-0.0713479289710331i</v>
      </c>
      <c r="M1808" t="e">
        <f t="shared" si="524"/>
        <v>#DIV/0!</v>
      </c>
      <c r="N1808">
        <f t="shared" si="525"/>
        <v>91.716863512076515</v>
      </c>
      <c r="O1808">
        <f t="shared" si="526"/>
        <v>30.70246916558423</v>
      </c>
      <c r="P1808" s="3">
        <f t="shared" si="527"/>
        <v>30.70246916558423</v>
      </c>
      <c r="Q1808" s="3">
        <f t="shared" si="528"/>
        <v>-88.283136487923485</v>
      </c>
      <c r="R1808">
        <f t="shared" si="529"/>
        <v>91.716863512076515</v>
      </c>
      <c r="S1808">
        <f t="shared" si="530"/>
        <v>0.80472136982300801</v>
      </c>
      <c r="T1808">
        <f t="shared" si="513"/>
        <v>30.70246916558423</v>
      </c>
    </row>
    <row r="1809" spans="1:20" x14ac:dyDescent="0.25">
      <c r="A1809">
        <f t="shared" si="514"/>
        <v>5075.4270984968862</v>
      </c>
      <c r="B1809">
        <f t="shared" si="531"/>
        <v>807.77931102833543</v>
      </c>
      <c r="C1809" t="str">
        <f t="shared" si="515"/>
        <v>1.0270989847635-34.1423613301787i</v>
      </c>
      <c r="D1809" t="str">
        <f t="shared" si="516"/>
        <v>3.47812071267938-19.7066369467863i</v>
      </c>
      <c r="E1809" t="str">
        <f t="shared" si="517"/>
        <v>162.45122637253+0.609122656687964i</v>
      </c>
      <c r="F1809" t="str">
        <f t="shared" si="518"/>
        <v>2.42492452514278-184.899402060786i</v>
      </c>
      <c r="G1809" t="str">
        <f t="shared" si="519"/>
        <v>0.999999835136282-0.000406034100939448i</v>
      </c>
      <c r="H1809" t="str">
        <f t="shared" si="520"/>
        <v>1142.72694148623+117.224474966909i</v>
      </c>
      <c r="I1809" t="str">
        <f t="shared" si="521"/>
        <v>68.9625129334345-595.254652054484i</v>
      </c>
      <c r="K1809" t="str">
        <f t="shared" si="522"/>
        <v>0.0103918399852668-0.00155326818781806i</v>
      </c>
      <c r="L1809" t="str">
        <f t="shared" si="523"/>
        <v>0.0000444444444444444-0.0710778332048544i</v>
      </c>
      <c r="M1809" t="e">
        <f t="shared" si="524"/>
        <v>#DIV/0!</v>
      </c>
      <c r="N1809">
        <f t="shared" si="525"/>
        <v>91.723099755009457</v>
      </c>
      <c r="O1809">
        <f t="shared" si="526"/>
        <v>30.669799571180839</v>
      </c>
      <c r="P1809" s="3">
        <f t="shared" si="527"/>
        <v>30.669799571180839</v>
      </c>
      <c r="Q1809" s="3">
        <f t="shared" si="528"/>
        <v>-88.276900244990543</v>
      </c>
      <c r="R1809">
        <f t="shared" si="529"/>
        <v>91.723099755009457</v>
      </c>
      <c r="S1809">
        <f t="shared" si="530"/>
        <v>0.80777931102833544</v>
      </c>
      <c r="T1809">
        <f t="shared" si="513"/>
        <v>30.669799571180839</v>
      </c>
    </row>
    <row r="1810" spans="1:20" x14ac:dyDescent="0.25">
      <c r="A1810">
        <f t="shared" si="514"/>
        <v>5094.7137214711738</v>
      </c>
      <c r="B1810">
        <f t="shared" si="531"/>
        <v>810.84887241024308</v>
      </c>
      <c r="C1810" t="str">
        <f t="shared" si="515"/>
        <v>1.02695770510758-34.0140812076438i</v>
      </c>
      <c r="D1810" t="str">
        <f t="shared" si="516"/>
        <v>3.47812068003388-19.6320645054167i</v>
      </c>
      <c r="E1810" t="str">
        <f t="shared" si="517"/>
        <v>162.451094303333+0.611483706114468i</v>
      </c>
      <c r="F1810" t="str">
        <f t="shared" si="518"/>
        <v>2.42492452209866-184.199451641741i</v>
      </c>
      <c r="G1810" t="str">
        <f t="shared" si="519"/>
        <v>0.999999833880937-0.000407577030011369i</v>
      </c>
      <c r="H1810" t="str">
        <f t="shared" si="520"/>
        <v>1142.82910353048+117.671338623665i</v>
      </c>
      <c r="I1810" t="str">
        <f t="shared" si="521"/>
        <v>68.9639472975015-593.048265662203i</v>
      </c>
      <c r="K1810" t="str">
        <f t="shared" si="522"/>
        <v>0.0103901040164196-0.00155890903162392i</v>
      </c>
      <c r="L1810" t="str">
        <f t="shared" si="523"/>
        <v>0.0000444444444444444-0.0708087599171693i</v>
      </c>
      <c r="M1810" t="e">
        <f t="shared" si="524"/>
        <v>#DIV/0!</v>
      </c>
      <c r="N1810">
        <f t="shared" si="525"/>
        <v>91.729356519223927</v>
      </c>
      <c r="O1810">
        <f t="shared" si="526"/>
        <v>30.637131957896472</v>
      </c>
      <c r="P1810" s="3">
        <f t="shared" si="527"/>
        <v>30.637131957896472</v>
      </c>
      <c r="Q1810" s="3">
        <f t="shared" si="528"/>
        <v>-88.270643480776073</v>
      </c>
      <c r="R1810">
        <f t="shared" si="529"/>
        <v>91.729356519223927</v>
      </c>
      <c r="S1810">
        <f t="shared" si="530"/>
        <v>0.81084887241024306</v>
      </c>
      <c r="T1810">
        <f t="shared" si="513"/>
        <v>30.637131957896472</v>
      </c>
    </row>
    <row r="1811" spans="1:20" x14ac:dyDescent="0.25">
      <c r="A1811">
        <f t="shared" si="514"/>
        <v>5114.0736336127648</v>
      </c>
      <c r="B1811">
        <f t="shared" si="531"/>
        <v>813.93009812540197</v>
      </c>
      <c r="C1811" t="str">
        <f t="shared" si="515"/>
        <v>1.02681539860886-33.8862900695122i</v>
      </c>
      <c r="D1811" t="str">
        <f t="shared" si="516"/>
        <v>3.4781206471398-19.5577744778854i</v>
      </c>
      <c r="E1811" t="str">
        <f t="shared" si="517"/>
        <v>162.450961338368+0.613854241461996i</v>
      </c>
      <c r="F1811" t="str">
        <f t="shared" si="518"/>
        <v>2.42492451903137-183.502150993648i</v>
      </c>
      <c r="G1811" t="str">
        <f t="shared" si="519"/>
        <v>0.999999832616034-0.000409125822207907i</v>
      </c>
      <c r="H1811" t="str">
        <f t="shared" si="520"/>
        <v>1142.93205538406+118.11991609473i</v>
      </c>
      <c r="I1811" t="str">
        <f t="shared" si="521"/>
        <v>68.9653924525797-590.850416490097i</v>
      </c>
      <c r="K1811" t="str">
        <f t="shared" si="522"/>
        <v>0.0103883554181838-0.00156456840642593i</v>
      </c>
      <c r="L1811" t="str">
        <f t="shared" si="523"/>
        <v>0.0000444444444444444-0.0705407052372676i</v>
      </c>
      <c r="M1811" t="e">
        <f t="shared" si="524"/>
        <v>#DIV/0!</v>
      </c>
      <c r="N1811">
        <f t="shared" si="525"/>
        <v>91.735633848525424</v>
      </c>
      <c r="O1811">
        <f t="shared" si="526"/>
        <v>30.604466339246702</v>
      </c>
      <c r="P1811" s="3">
        <f t="shared" si="527"/>
        <v>30.604466339246702</v>
      </c>
      <c r="Q1811" s="3">
        <f t="shared" si="528"/>
        <v>-88.264366151474576</v>
      </c>
      <c r="R1811">
        <f t="shared" si="529"/>
        <v>91.735633848525424</v>
      </c>
      <c r="S1811">
        <f t="shared" si="530"/>
        <v>0.81393009812540196</v>
      </c>
      <c r="T1811">
        <f t="shared" si="513"/>
        <v>30.604466339246702</v>
      </c>
    </row>
    <row r="1812" spans="1:20" x14ac:dyDescent="0.25">
      <c r="A1812">
        <f t="shared" si="514"/>
        <v>5133.5071134204936</v>
      </c>
      <c r="B1812">
        <f t="shared" si="531"/>
        <v>817.02303249827855</v>
      </c>
      <c r="C1812" t="str">
        <f t="shared" si="515"/>
        <v>1.02667205817073-33.7589860739766i</v>
      </c>
      <c r="D1812" t="str">
        <f t="shared" si="516"/>
        <v>3.47812061399524-19.4837657955054i</v>
      </c>
      <c r="E1812" t="str">
        <f t="shared" si="517"/>
        <v>162.450827472437+0.616234304344662i</v>
      </c>
      <c r="F1812" t="str">
        <f t="shared" si="518"/>
        <v>2.42492451594072-182.807490085602i</v>
      </c>
      <c r="G1812" t="str">
        <f t="shared" si="519"/>
        <v>0.999999831341499-0.000410680499808871i</v>
      </c>
      <c r="H1812" t="str">
        <f t="shared" si="520"/>
        <v>1143.03580324436+118.570214064638i</v>
      </c>
      <c r="I1812" t="str">
        <f t="shared" si="521"/>
        <v>68.9668484787739-588.661072991102i</v>
      </c>
      <c r="K1812" t="str">
        <f t="shared" si="522"/>
        <v>0.0103865941030951-0.00157024635106755i</v>
      </c>
      <c r="L1812" t="str">
        <f t="shared" si="523"/>
        <v>0.0000444444444444444-0.0702736653090932i</v>
      </c>
      <c r="M1812" t="e">
        <f t="shared" si="524"/>
        <v>#DIV/0!</v>
      </c>
      <c r="N1812">
        <f t="shared" si="525"/>
        <v>91.741931786535133</v>
      </c>
      <c r="O1812">
        <f t="shared" si="526"/>
        <v>30.571802728827727</v>
      </c>
      <c r="P1812" s="3">
        <f t="shared" si="527"/>
        <v>30.571802728827727</v>
      </c>
      <c r="Q1812" s="3">
        <f t="shared" si="528"/>
        <v>-88.258068213464867</v>
      </c>
      <c r="R1812">
        <f t="shared" si="529"/>
        <v>91.741931786535133</v>
      </c>
      <c r="S1812">
        <f t="shared" si="530"/>
        <v>0.81702303249827857</v>
      </c>
      <c r="T1812">
        <f t="shared" si="513"/>
        <v>30.571802728827727</v>
      </c>
    </row>
    <row r="1813" spans="1:20" x14ac:dyDescent="0.25">
      <c r="A1813">
        <f t="shared" si="514"/>
        <v>5153.0144404514913</v>
      </c>
      <c r="B1813">
        <f t="shared" si="531"/>
        <v>820.12772002177201</v>
      </c>
      <c r="C1813" t="str">
        <f t="shared" si="515"/>
        <v>1.02652767665294-33.6321673862008i</v>
      </c>
      <c r="D1813" t="str">
        <f t="shared" si="516"/>
        <v>3.47812058059832-19.410037393637i</v>
      </c>
      <c r="E1813" t="str">
        <f t="shared" si="517"/>
        <v>162.450692700324+0.618623936592397i</v>
      </c>
      <c r="F1813" t="str">
        <f t="shared" si="518"/>
        <v>2.42492451282655-182.115458924675i</v>
      </c>
      <c r="G1813" t="str">
        <f t="shared" si="519"/>
        <v>0.999999830057259-0.000412241085178727i</v>
      </c>
      <c r="H1813" t="str">
        <f t="shared" si="520"/>
        <v>1143.14035335876+119.022239245134i</v>
      </c>
      <c r="I1813" t="str">
        <f t="shared" si="521"/>
        <v>68.9683154567661-586.480203741318i</v>
      </c>
      <c r="K1813" t="str">
        <f t="shared" si="522"/>
        <v>0.0103848199831496-0.00157594290420912i</v>
      </c>
      <c r="L1813" t="str">
        <f t="shared" si="523"/>
        <v>0.0000444444444444444-0.0700076362911868i</v>
      </c>
      <c r="M1813" t="e">
        <f t="shared" si="524"/>
        <v>#DIV/0!</v>
      </c>
      <c r="N1813">
        <f t="shared" si="525"/>
        <v>91.748250376685178</v>
      </c>
      <c r="O1813">
        <f t="shared" si="526"/>
        <v>30.539141140316492</v>
      </c>
      <c r="P1813" s="3">
        <f t="shared" si="527"/>
        <v>30.539141140316492</v>
      </c>
      <c r="Q1813" s="3">
        <f t="shared" si="528"/>
        <v>-88.251749623314822</v>
      </c>
      <c r="R1813">
        <f t="shared" si="529"/>
        <v>91.748250376685178</v>
      </c>
      <c r="S1813">
        <f t="shared" si="530"/>
        <v>0.82012772002177203</v>
      </c>
      <c r="T1813">
        <f t="shared" si="513"/>
        <v>30.539141140316492</v>
      </c>
    </row>
    <row r="1814" spans="1:20" x14ac:dyDescent="0.25">
      <c r="A1814">
        <f t="shared" si="514"/>
        <v>5172.5958953252066</v>
      </c>
      <c r="B1814">
        <f t="shared" si="531"/>
        <v>823.24420535785475</v>
      </c>
      <c r="C1814" t="str">
        <f t="shared" si="515"/>
        <v>1.0263822468712-33.5058321782915i</v>
      </c>
      <c r="D1814" t="str">
        <f t="shared" si="516"/>
        <v>3.47812054694709-19.3365882116724i</v>
      </c>
      <c r="E1814" t="str">
        <f t="shared" si="517"/>
        <v>162.450557016798+0.621023180252642i</v>
      </c>
      <c r="F1814" t="str">
        <f t="shared" si="518"/>
        <v>2.42492450968865-181.426047555764i</v>
      </c>
      <c r="G1814" t="str">
        <f t="shared" si="519"/>
        <v>0.99999982876324-0.000413807600766932i</v>
      </c>
      <c r="H1814" t="str">
        <f t="shared" si="520"/>
        <v>1143.24571202517+119.475998375308i</v>
      </c>
      <c r="I1814" t="str">
        <f t="shared" si="521"/>
        <v>68.9697934678234-584.3077774396i</v>
      </c>
      <c r="K1814" t="str">
        <f t="shared" si="522"/>
        <v>0.010383032969801-0.00158165810432393i</v>
      </c>
      <c r="L1814" t="str">
        <f t="shared" si="523"/>
        <v>0.0000444444444444444-0.0697426143566313i</v>
      </c>
      <c r="M1814" t="e">
        <f t="shared" si="524"/>
        <v>#DIV/0!</v>
      </c>
      <c r="N1814">
        <f t="shared" si="525"/>
        <v>91.754589662214244</v>
      </c>
      <c r="O1814">
        <f t="shared" si="526"/>
        <v>30.506481587470624</v>
      </c>
      <c r="P1814" s="3">
        <f t="shared" si="527"/>
        <v>30.506481587470624</v>
      </c>
      <c r="Q1814" s="3">
        <f t="shared" si="528"/>
        <v>-88.245410337785756</v>
      </c>
      <c r="R1814">
        <f t="shared" si="529"/>
        <v>91.754589662214244</v>
      </c>
      <c r="S1814">
        <f t="shared" si="530"/>
        <v>0.82324420535785481</v>
      </c>
      <c r="T1814">
        <f t="shared" si="513"/>
        <v>30.506481587470624</v>
      </c>
    </row>
    <row r="1815" spans="1:20" x14ac:dyDescent="0.25">
      <c r="A1815">
        <f t="shared" si="514"/>
        <v>5192.2517597274427</v>
      </c>
      <c r="B1815">
        <f t="shared" si="531"/>
        <v>826.37253333821457</v>
      </c>
      <c r="C1815" t="str">
        <f t="shared" si="515"/>
        <v>1.02623576159771-33.3799786292731i</v>
      </c>
      <c r="D1815" t="str">
        <f t="shared" si="516"/>
        <v>3.47812051303964-19.2634171930203i</v>
      </c>
      <c r="E1815" t="str">
        <f t="shared" si="517"/>
        <v>162.450420416611+0.623432077592058i</v>
      </c>
      <c r="F1815" t="str">
        <f t="shared" si="518"/>
        <v>2.42492450652685-180.739246061458i</v>
      </c>
      <c r="G1815" t="str">
        <f t="shared" si="519"/>
        <v>0.999999827459368-0.000415380069108243i</v>
      </c>
      <c r="H1815" t="str">
        <f t="shared" si="520"/>
        <v>1143.35188559232+119.931498221698i</v>
      </c>
      <c r="I1815" t="str">
        <f t="shared" si="521"/>
        <v>68.9712825937949-582.143762907072i</v>
      </c>
      <c r="K1815" t="str">
        <f t="shared" si="522"/>
        <v>0.0103812329739588-0.00158739198969419i</v>
      </c>
      <c r="L1815" t="str">
        <f t="shared" si="523"/>
        <v>0.0000444444444444444-0.0694785956929979i</v>
      </c>
      <c r="M1815" t="e">
        <f t="shared" si="524"/>
        <v>#DIV/0!</v>
      </c>
      <c r="N1815">
        <f t="shared" si="525"/>
        <v>91.76094968616475</v>
      </c>
      <c r="O1815">
        <f t="shared" si="526"/>
        <v>30.473824084129113</v>
      </c>
      <c r="P1815" s="3">
        <f t="shared" si="527"/>
        <v>30.473824084129113</v>
      </c>
      <c r="Q1815" s="3">
        <f t="shared" si="528"/>
        <v>-88.23905031383525</v>
      </c>
      <c r="R1815">
        <f t="shared" si="529"/>
        <v>91.76094968616475</v>
      </c>
      <c r="S1815">
        <f t="shared" si="530"/>
        <v>0.82637253333821459</v>
      </c>
      <c r="T1815">
        <f t="shared" si="513"/>
        <v>30.473824084129113</v>
      </c>
    </row>
    <row r="1816" spans="1:20" x14ac:dyDescent="0.25">
      <c r="A1816">
        <f t="shared" si="514"/>
        <v>5211.9823164144073</v>
      </c>
      <c r="B1816">
        <f t="shared" si="531"/>
        <v>829.51274896489986</v>
      </c>
      <c r="C1816" t="str">
        <f t="shared" si="515"/>
        <v>1.02608821356016-33.2546049250625i</v>
      </c>
      <c r="D1816" t="str">
        <f t="shared" si="516"/>
        <v>3.47812047887398-19.1905232850912i</v>
      </c>
      <c r="E1816" t="str">
        <f t="shared" si="517"/>
        <v>162.450282894502+0.62585067109682i</v>
      </c>
      <c r="F1816" t="str">
        <f t="shared" si="518"/>
        <v>2.42492450334098-180.055044561884i</v>
      </c>
      <c r="G1816" t="str">
        <f t="shared" si="519"/>
        <v>0.999999826145568-0.000416958512823055i</v>
      </c>
      <c r="H1816" t="str">
        <f t="shared" si="520"/>
        <v>1143.45888046026+120.388745578419i</v>
      </c>
      <c r="I1816" t="str">
        <f t="shared" si="521"/>
        <v>68.9727829171161-579.988129086695i</v>
      </c>
      <c r="K1816" t="str">
        <f t="shared" si="522"/>
        <v>0.0103794199059859-0.00159314459840709i</v>
      </c>
      <c r="L1816" t="str">
        <f t="shared" si="523"/>
        <v>0.0000444444444444444-0.0692155765022895i</v>
      </c>
      <c r="M1816" t="e">
        <f t="shared" si="524"/>
        <v>#DIV/0!</v>
      </c>
      <c r="N1816">
        <f t="shared" si="525"/>
        <v>91.76733049137718</v>
      </c>
      <c r="O1816">
        <f t="shared" si="526"/>
        <v>30.441168644212944</v>
      </c>
      <c r="P1816" s="3">
        <f t="shared" si="527"/>
        <v>30.441168644212944</v>
      </c>
      <c r="Q1816" s="3">
        <f t="shared" si="528"/>
        <v>-88.23266950862282</v>
      </c>
      <c r="R1816">
        <f t="shared" si="529"/>
        <v>91.76733049137718</v>
      </c>
      <c r="S1816">
        <f t="shared" si="530"/>
        <v>0.8295127489648999</v>
      </c>
      <c r="T1816">
        <f t="shared" si="513"/>
        <v>30.441168644212944</v>
      </c>
    </row>
    <row r="1817" spans="1:20" x14ac:dyDescent="0.25">
      <c r="A1817">
        <f t="shared" si="514"/>
        <v>5231.7878492167829</v>
      </c>
      <c r="B1817">
        <f t="shared" si="531"/>
        <v>832.66489741096655</v>
      </c>
      <c r="C1817" t="str">
        <f t="shared" si="515"/>
        <v>1.02593959544217-33.1297092584392i</v>
      </c>
      <c r="D1817" t="str">
        <f t="shared" si="516"/>
        <v>3.47812044444818-19.1179054392817i</v>
      </c>
      <c r="E1817" t="str">
        <f t="shared" si="517"/>
        <v>162.450144445193+0.628279003475331i</v>
      </c>
      <c r="F1817" t="str">
        <f t="shared" si="518"/>
        <v>2.42492450013085-179.373433214575i</v>
      </c>
      <c r="G1817" t="str">
        <f t="shared" si="519"/>
        <v>0.999999824821764-0.000418542954617714i</v>
      </c>
      <c r="H1817" t="str">
        <f t="shared" si="520"/>
        <v>1143.56670308081+120.847747267292i</v>
      </c>
      <c r="I1817" t="str">
        <f t="shared" si="521"/>
        <v>68.9742945208191-577.840845042864i</v>
      </c>
      <c r="K1817" t="str">
        <f t="shared" si="522"/>
        <v>0.010377593675696-0.00159891596835071i</v>
      </c>
      <c r="L1817" t="str">
        <f t="shared" si="523"/>
        <v>0.0000444444444444444-0.0689535530008861i</v>
      </c>
      <c r="M1817" t="e">
        <f t="shared" si="524"/>
        <v>#DIV/0!</v>
      </c>
      <c r="N1817">
        <f t="shared" si="525"/>
        <v>91.77373212048704</v>
      </c>
      <c r="O1817">
        <f t="shared" si="526"/>
        <v>30.408515281724512</v>
      </c>
      <c r="P1817" s="3">
        <f t="shared" si="527"/>
        <v>30.408515281724512</v>
      </c>
      <c r="Q1817" s="3">
        <f t="shared" si="528"/>
        <v>-88.22626787951296</v>
      </c>
      <c r="R1817">
        <f t="shared" si="529"/>
        <v>91.77373212048704</v>
      </c>
      <c r="S1817">
        <f t="shared" si="530"/>
        <v>0.8326648974109665</v>
      </c>
      <c r="T1817">
        <f t="shared" si="513"/>
        <v>30.408515281724512</v>
      </c>
    </row>
    <row r="1818" spans="1:20" x14ac:dyDescent="0.25">
      <c r="A1818">
        <f t="shared" si="514"/>
        <v>5251.6686430438067</v>
      </c>
      <c r="B1818">
        <f t="shared" si="531"/>
        <v>835.82902402112825</v>
      </c>
      <c r="C1818" t="str">
        <f t="shared" si="515"/>
        <v>1.02578989988275-33.0052898290209i</v>
      </c>
      <c r="D1818" t="str">
        <f t="shared" si="516"/>
        <v>3.47812040976025-19.0455626109597i</v>
      </c>
      <c r="E1818" t="str">
        <f t="shared" si="517"/>
        <v>162.45000506339+0.630717117659019i</v>
      </c>
      <c r="F1818" t="str">
        <f t="shared" si="518"/>
        <v>2.42492449689628-178.694402214322i</v>
      </c>
      <c r="G1818" t="str">
        <f t="shared" si="519"/>
        <v>0.999999823487881-0.000420133417284852i</v>
      </c>
      <c r="H1818" t="str">
        <f t="shared" si="520"/>
        <v>1143.67535995799+121.308510137962i</v>
      </c>
      <c r="I1818" t="str">
        <f t="shared" si="521"/>
        <v>68.9758174885311-575.701879960946i</v>
      </c>
      <c r="K1818" t="str">
        <f t="shared" si="522"/>
        <v>0.0103757541923514-0.00160470613720991i</v>
      </c>
      <c r="L1818" t="str">
        <f t="shared" si="523"/>
        <v>0.0000444444444444444-0.0686925214194921i</v>
      </c>
      <c r="M1818" t="e">
        <f t="shared" si="524"/>
        <v>#DIV/0!</v>
      </c>
      <c r="N1818">
        <f t="shared" si="525"/>
        <v>91.780154615920154</v>
      </c>
      <c r="O1818">
        <f t="shared" si="526"/>
        <v>30.375864010748423</v>
      </c>
      <c r="P1818" s="3">
        <f t="shared" si="527"/>
        <v>30.375864010748423</v>
      </c>
      <c r="Q1818" s="3">
        <f t="shared" si="528"/>
        <v>-88.219845384079846</v>
      </c>
      <c r="R1818">
        <f t="shared" si="529"/>
        <v>91.780154615920154</v>
      </c>
      <c r="S1818">
        <f t="shared" si="530"/>
        <v>0.83582902402112824</v>
      </c>
      <c r="T1818">
        <f t="shared" si="513"/>
        <v>30.375864010748423</v>
      </c>
    </row>
    <row r="1819" spans="1:20" x14ac:dyDescent="0.25">
      <c r="A1819">
        <f t="shared" si="514"/>
        <v>5271.6249838873737</v>
      </c>
      <c r="B1819">
        <f t="shared" si="531"/>
        <v>839.0051743124086</v>
      </c>
      <c r="C1819" t="str">
        <f t="shared" si="515"/>
        <v>1.02563911947629-32.8813448432381i</v>
      </c>
      <c r="D1819" t="str">
        <f t="shared" si="516"/>
        <v>3.4781203748082-18.9734937594493i</v>
      </c>
      <c r="E1819" t="str">
        <f t="shared" si="517"/>
        <v>162.449864743788+0.6331650568036i</v>
      </c>
      <c r="F1819" t="str">
        <f t="shared" si="518"/>
        <v>2.4249244936371-178.017941793038i</v>
      </c>
      <c r="G1819" t="str">
        <f t="shared" si="519"/>
        <v>0.99999982214384-0.000421729923703712i</v>
      </c>
      <c r="H1819" t="str">
        <f t="shared" si="520"/>
        <v>1143.78485764844+121.771041068023i</v>
      </c>
      <c r="I1819" t="str">
        <f t="shared" si="521"/>
        <v>68.9773519044816-573.571203146856i</v>
      </c>
      <c r="K1819" t="str">
        <f t="shared" si="522"/>
        <v>0.010373901364661-0.00161051514246224i</v>
      </c>
      <c r="L1819" t="str">
        <f t="shared" si="523"/>
        <v>0.0000444444444444444-0.0684324780030802i</v>
      </c>
      <c r="M1819" t="e">
        <f t="shared" si="524"/>
        <v>#DIV/0!</v>
      </c>
      <c r="N1819">
        <f t="shared" si="525"/>
        <v>91.786598019888444</v>
      </c>
      <c r="O1819">
        <f t="shared" si="526"/>
        <v>30.343214845452021</v>
      </c>
      <c r="P1819" s="3">
        <f t="shared" si="527"/>
        <v>30.343214845452021</v>
      </c>
      <c r="Q1819" s="3">
        <f t="shared" si="528"/>
        <v>-88.213401980111556</v>
      </c>
      <c r="R1819">
        <f t="shared" si="529"/>
        <v>91.786598019888444</v>
      </c>
      <c r="S1819">
        <f t="shared" si="530"/>
        <v>0.83900517431240862</v>
      </c>
      <c r="T1819">
        <f t="shared" si="513"/>
        <v>30.343214845452021</v>
      </c>
    </row>
    <row r="1820" spans="1:20" x14ac:dyDescent="0.25">
      <c r="A1820">
        <f t="shared" si="514"/>
        <v>5291.657158826145</v>
      </c>
      <c r="B1820">
        <f t="shared" si="531"/>
        <v>842.19339397479575</v>
      </c>
      <c r="C1820" t="str">
        <f t="shared" si="515"/>
        <v>1.02548724677235-32.7578725143063i</v>
      </c>
      <c r="D1820" t="str">
        <f t="shared" si="516"/>
        <v>3.47812033959-18.9016978480158i</v>
      </c>
      <c r="E1820" t="str">
        <f t="shared" si="517"/>
        <v>162.449723481064+0.635622864290695i</v>
      </c>
      <c r="F1820" t="str">
        <f t="shared" si="518"/>
        <v>2.42492449035308-177.344042219611i</v>
      </c>
      <c r="G1820" t="str">
        <f t="shared" si="519"/>
        <v>0.999999820789565-0.000423332496840477i</v>
      </c>
      <c r="H1820" t="str">
        <f t="shared" si="520"/>
        <v>1143.89520276188+122.235346963136i</v>
      </c>
      <c r="I1820" t="str">
        <f t="shared" si="521"/>
        <v>68.9788978534993-571.448784026603i</v>
      </c>
      <c r="K1820" t="str">
        <f t="shared" si="522"/>
        <v>0.0103720351007778-0.00161634302137369i</v>
      </c>
      <c r="L1820" t="str">
        <f t="shared" si="523"/>
        <v>0.0000444444444444444-0.0681734190108389i</v>
      </c>
      <c r="M1820" t="e">
        <f t="shared" si="524"/>
        <v>#DIV/0!</v>
      </c>
      <c r="N1820">
        <f t="shared" si="525"/>
        <v>91.793062374385798</v>
      </c>
      <c r="O1820">
        <f t="shared" si="526"/>
        <v>30.310567800085238</v>
      </c>
      <c r="P1820" s="3">
        <f t="shared" si="527"/>
        <v>30.310567800085238</v>
      </c>
      <c r="Q1820" s="3">
        <f t="shared" si="528"/>
        <v>-88.206937625614202</v>
      </c>
      <c r="R1820">
        <f t="shared" si="529"/>
        <v>91.793062374385798</v>
      </c>
      <c r="S1820">
        <f t="shared" si="530"/>
        <v>0.84219339397479576</v>
      </c>
      <c r="T1820">
        <f t="shared" si="513"/>
        <v>30.310567800085238</v>
      </c>
    </row>
    <row r="1821" spans="1:20" x14ac:dyDescent="0.25">
      <c r="A1821">
        <f t="shared" si="514"/>
        <v>5311.7654560296842</v>
      </c>
      <c r="B1821">
        <f t="shared" si="531"/>
        <v>845.39372887189995</v>
      </c>
      <c r="C1821" t="str">
        <f t="shared" si="515"/>
        <v>1.02533427427539-32.6348710621999i</v>
      </c>
      <c r="D1821" t="str">
        <f t="shared" si="516"/>
        <v>3.47812030410364-18.8301738438511i</v>
      </c>
      <c r="E1821" t="str">
        <f t="shared" si="517"/>
        <v>162.449581269881+0.638090583729704i</v>
      </c>
      <c r="F1821" t="str">
        <f t="shared" si="518"/>
        <v>2.42492448704405-176.67269379977i</v>
      </c>
      <c r="G1821" t="str">
        <f t="shared" si="519"/>
        <v>0.999999819424978-0.000424941159748602i</v>
      </c>
      <c r="H1821" t="str">
        <f t="shared" si="520"/>
        <v>1144.00640196161+122.701434757167i</v>
      </c>
      <c r="I1821" t="str">
        <f t="shared" si="521"/>
        <v>68.9804554210263-569.334592145911i</v>
      </c>
      <c r="K1821" t="str">
        <f t="shared" si="522"/>
        <v>0.0103701553082963-0.00162218981099449i</v>
      </c>
      <c r="L1821" t="str">
        <f t="shared" si="523"/>
        <v>0.0000444444444444444-0.0679153407161177i</v>
      </c>
      <c r="M1821" t="e">
        <f t="shared" si="524"/>
        <v>#DIV/0!</v>
      </c>
      <c r="N1821">
        <f t="shared" si="525"/>
        <v>91.799547721183473</v>
      </c>
      <c r="O1821">
        <f t="shared" si="526"/>
        <v>30.277922888980875</v>
      </c>
      <c r="P1821" s="3">
        <f t="shared" si="527"/>
        <v>30.277922888980875</v>
      </c>
      <c r="Q1821" s="3">
        <f t="shared" si="528"/>
        <v>-88.200452278816527</v>
      </c>
      <c r="R1821">
        <f t="shared" si="529"/>
        <v>91.799547721183473</v>
      </c>
      <c r="S1821">
        <f t="shared" si="530"/>
        <v>0.84539372887190001</v>
      </c>
      <c r="T1821">
        <f t="shared" si="513"/>
        <v>30.277922888980875</v>
      </c>
    </row>
    <row r="1822" spans="1:20" x14ac:dyDescent="0.25">
      <c r="A1822">
        <f t="shared" si="514"/>
        <v>5331.9501647625975</v>
      </c>
      <c r="B1822">
        <f t="shared" si="531"/>
        <v>848.60622504161324</v>
      </c>
      <c r="C1822" t="str">
        <f t="shared" si="515"/>
        <v>1.0251801944447-32.5123387136281i</v>
      </c>
      <c r="D1822" t="str">
        <f t="shared" si="516"/>
        <v>3.47812026834706-18.7589207180582i</v>
      </c>
      <c r="E1822" t="str">
        <f t="shared" si="517"/>
        <v>162.44943810489+0.640568258958418i</v>
      </c>
      <c r="F1822" t="str">
        <f t="shared" si="518"/>
        <v>2.42492448370984-176.003886875943i</v>
      </c>
      <c r="G1822" t="str">
        <f t="shared" si="519"/>
        <v>0.999999818050001-0.000426555935569142i</v>
      </c>
      <c r="H1822" t="str">
        <f t="shared" si="520"/>
        <v>1144.11846196488+123.169311412304i</v>
      </c>
      <c r="I1822" t="str">
        <f t="shared" si="521"/>
        <v>68.9820246931154-567.228597169732i</v>
      </c>
      <c r="K1822" t="str">
        <f t="shared" si="522"/>
        <v>0.010368261894251-0.00162805554815489i</v>
      </c>
      <c r="L1822" t="str">
        <f t="shared" si="523"/>
        <v>0.0000444444444444444-0.0676582394063737i</v>
      </c>
      <c r="M1822" t="e">
        <f t="shared" si="524"/>
        <v>#DIV/0!</v>
      </c>
      <c r="N1822">
        <f t="shared" si="525"/>
        <v>91.806054101825836</v>
      </c>
      <c r="O1822">
        <f t="shared" si="526"/>
        <v>30.245280126555404</v>
      </c>
      <c r="P1822" s="3">
        <f t="shared" si="527"/>
        <v>30.245280126555404</v>
      </c>
      <c r="Q1822" s="3">
        <f t="shared" si="528"/>
        <v>-88.193945898174164</v>
      </c>
      <c r="R1822">
        <f t="shared" si="529"/>
        <v>91.806054101825836</v>
      </c>
      <c r="S1822">
        <f t="shared" si="530"/>
        <v>0.8486062250416132</v>
      </c>
      <c r="T1822">
        <f t="shared" si="513"/>
        <v>30.245280126555404</v>
      </c>
    </row>
    <row r="1823" spans="1:20" x14ac:dyDescent="0.25">
      <c r="A1823">
        <f t="shared" si="514"/>
        <v>5352.2115753886956</v>
      </c>
      <c r="B1823">
        <f t="shared" si="531"/>
        <v>851.83092869677137</v>
      </c>
      <c r="C1823" t="str">
        <f t="shared" si="515"/>
        <v>1.02502499969406-32.3902737020061i</v>
      </c>
      <c r="D1823" t="str">
        <f t="shared" si="516"/>
        <v>3.47812023231822-18.687937445637i</v>
      </c>
      <c r="E1823" t="str">
        <f t="shared" si="517"/>
        <v>162.449293980727+0.643055934045069i</v>
      </c>
      <c r="F1823" t="str">
        <f t="shared" si="518"/>
        <v>2.42492448035024-175.337611827117i</v>
      </c>
      <c r="G1823" t="str">
        <f t="shared" si="519"/>
        <v>0.999999816664554-0.000428176847531088i</v>
      </c>
      <c r="H1823" t="str">
        <f t="shared" si="520"/>
        <v>1144.23138954344+123.638983919193i</v>
      </c>
      <c r="I1823" t="str">
        <f t="shared" si="521"/>
        <v>68.9836057564389-565.130768881865i</v>
      </c>
      <c r="K1823" t="str">
        <f t="shared" si="522"/>
        <v>0.0103663547651132-0.00163394026946076i</v>
      </c>
      <c r="L1823" t="str">
        <f t="shared" si="523"/>
        <v>0.0000444444444444444-0.0674021113831175i</v>
      </c>
      <c r="M1823" t="e">
        <f t="shared" si="524"/>
        <v>#DIV/0!</v>
      </c>
      <c r="N1823">
        <f t="shared" si="525"/>
        <v>91.812581557625819</v>
      </c>
      <c r="O1823">
        <f t="shared" si="526"/>
        <v>30.212639527308454</v>
      </c>
      <c r="P1823" s="3">
        <f t="shared" si="527"/>
        <v>30.212639527308454</v>
      </c>
      <c r="Q1823" s="3">
        <f t="shared" si="528"/>
        <v>-88.187418442374181</v>
      </c>
      <c r="R1823">
        <f t="shared" si="529"/>
        <v>91.812581557625819</v>
      </c>
      <c r="S1823">
        <f t="shared" si="530"/>
        <v>0.85183092869677135</v>
      </c>
      <c r="T1823">
        <f t="shared" si="513"/>
        <v>30.212639527308454</v>
      </c>
    </row>
    <row r="1824" spans="1:20" x14ac:dyDescent="0.25">
      <c r="A1824">
        <f t="shared" si="514"/>
        <v>5372.5499793751733</v>
      </c>
      <c r="B1824">
        <f t="shared" si="531"/>
        <v>855.06788622581917</v>
      </c>
      <c r="C1824" t="str">
        <f t="shared" si="515"/>
        <v>1.02486868239203-32.2686742674322i</v>
      </c>
      <c r="D1824" t="str">
        <f t="shared" si="516"/>
        <v>3.47812019601505-18.6172230054693i</v>
      </c>
      <c r="E1824" t="str">
        <f t="shared" si="517"/>
        <v>162.449148892014+0.645553653290082i</v>
      </c>
      <c r="F1824" t="str">
        <f t="shared" si="518"/>
        <v>2.42492447696506-174.673859068703i</v>
      </c>
      <c r="G1824" t="str">
        <f t="shared" si="519"/>
        <v>0.999999815268557-0.000429803918951701i</v>
      </c>
      <c r="H1824" t="str">
        <f t="shared" si="520"/>
        <v>1144.34519152394+124.110459297041i</v>
      </c>
      <c r="I1824" t="str">
        <f t="shared" si="521"/>
        <v>68.9851986982823-563.041077184512i</v>
      </c>
      <c r="K1824" t="str">
        <f t="shared" si="522"/>
        <v>0.0103644338267897-0.00163984401128925i</v>
      </c>
      <c r="L1824" t="str">
        <f t="shared" si="523"/>
        <v>0.0000444444444444444-0.0671469529618625i</v>
      </c>
      <c r="M1824" t="e">
        <f t="shared" si="524"/>
        <v>#DIV/0!</v>
      </c>
      <c r="N1824">
        <f t="shared" si="525"/>
        <v>91.819130129661119</v>
      </c>
      <c r="O1824">
        <f t="shared" si="526"/>
        <v>30.180001105823887</v>
      </c>
      <c r="P1824" s="3">
        <f t="shared" si="527"/>
        <v>30.180001105823887</v>
      </c>
      <c r="Q1824" s="3">
        <f t="shared" si="528"/>
        <v>-88.180869870338881</v>
      </c>
      <c r="R1824">
        <f t="shared" si="529"/>
        <v>91.819130129661119</v>
      </c>
      <c r="S1824">
        <f t="shared" si="530"/>
        <v>0.8550678862258192</v>
      </c>
      <c r="T1824">
        <f t="shared" si="513"/>
        <v>30.180001105823887</v>
      </c>
    </row>
    <row r="1825" spans="1:20" x14ac:dyDescent="0.25">
      <c r="A1825">
        <f t="shared" si="514"/>
        <v>5392.9656692967983</v>
      </c>
      <c r="B1825">
        <f t="shared" si="531"/>
        <v>858.31714419347725</v>
      </c>
      <c r="C1825" t="str">
        <f t="shared" si="515"/>
        <v>1.024711234861-32.1475386566603i</v>
      </c>
      <c r="D1825" t="str">
        <f t="shared" si="516"/>
        <v>3.47812015943545-18.5467763803042i</v>
      </c>
      <c r="E1825" t="str">
        <f t="shared" si="517"/>
        <v>162.449002833361+0.648061461226315i</v>
      </c>
      <c r="F1825" t="str">
        <f t="shared" si="518"/>
        <v>2.42492447355408-174.012619052393i</v>
      </c>
      <c r="G1825" t="str">
        <f t="shared" si="519"/>
        <v>0.999999813861931-0.000431437173236847i</v>
      </c>
      <c r="H1825" t="str">
        <f t="shared" si="520"/>
        <v>1144.45987478845+124.583744593779i</v>
      </c>
      <c r="I1825" t="str">
        <f t="shared" si="521"/>
        <v>68.9868036065632-560.959492097857i</v>
      </c>
      <c r="K1825" t="str">
        <f t="shared" si="522"/>
        <v>0.0103624989846198-0.00164576680978442i</v>
      </c>
      <c r="L1825" t="str">
        <f t="shared" si="523"/>
        <v>0.0000444444444444444-0.0668927604720689i</v>
      </c>
      <c r="M1825" t="e">
        <f t="shared" si="524"/>
        <v>#DIV/0!</v>
      </c>
      <c r="N1825">
        <f t="shared" si="525"/>
        <v>91.825699858768317</v>
      </c>
      <c r="O1825">
        <f t="shared" si="526"/>
        <v>30.147364876769586</v>
      </c>
      <c r="P1825" s="3">
        <f t="shared" si="527"/>
        <v>30.147364876769586</v>
      </c>
      <c r="Q1825" s="3">
        <f t="shared" si="528"/>
        <v>-88.174300141231683</v>
      </c>
      <c r="R1825">
        <f t="shared" si="529"/>
        <v>91.825699858768317</v>
      </c>
      <c r="S1825">
        <f t="shared" si="530"/>
        <v>0.85831714419347727</v>
      </c>
      <c r="T1825">
        <f t="shared" si="513"/>
        <v>30.147364876769586</v>
      </c>
    </row>
    <row r="1826" spans="1:20" x14ac:dyDescent="0.25">
      <c r="A1826">
        <f t="shared" si="514"/>
        <v>5413.4589388401264</v>
      </c>
      <c r="B1826">
        <f t="shared" si="531"/>
        <v>861.5787493414125</v>
      </c>
      <c r="C1826" t="str">
        <f t="shared" si="515"/>
        <v>1.02455264937762-32.0268651230746i</v>
      </c>
      <c r="D1826" t="str">
        <f t="shared" si="516"/>
        <v>3.4781201225773-18.4765965567432i</v>
      </c>
      <c r="E1826" t="str">
        <f t="shared" si="517"/>
        <v>162.448855799366+0.650579402622495i</v>
      </c>
      <c r="F1826" t="str">
        <f t="shared" si="518"/>
        <v>2.42492447011714-173.353882266029i</v>
      </c>
      <c r="G1826" t="str">
        <f t="shared" si="519"/>
        <v>0.999999812444594-0.000433076633881331i</v>
      </c>
      <c r="H1826" t="str">
        <f t="shared" si="520"/>
        <v>1144.57544627489+125.058846886166i</v>
      </c>
      <c r="I1826" t="str">
        <f t="shared" si="521"/>
        <v>68.9884205698263-558.885983759653i</v>
      </c>
      <c r="K1826" t="str">
        <f t="shared" si="522"/>
        <v>0.0103605501433734-0.00165170870085279i</v>
      </c>
      <c r="L1826" t="str">
        <f t="shared" si="523"/>
        <v>0.0000444444444444444-0.0666395302570919i</v>
      </c>
      <c r="M1826" t="e">
        <f t="shared" si="524"/>
        <v>#DIV/0!</v>
      </c>
      <c r="N1826">
        <f t="shared" si="525"/>
        <v>91.832290785539541</v>
      </c>
      <c r="O1826">
        <f t="shared" si="526"/>
        <v>30.114730854897793</v>
      </c>
      <c r="P1826" s="3">
        <f t="shared" si="527"/>
        <v>30.114730854897793</v>
      </c>
      <c r="Q1826" s="3">
        <f t="shared" si="528"/>
        <v>-88.167709214460459</v>
      </c>
      <c r="R1826">
        <f t="shared" si="529"/>
        <v>91.832290785539541</v>
      </c>
      <c r="S1826">
        <f t="shared" si="530"/>
        <v>0.86157874934141254</v>
      </c>
      <c r="T1826">
        <f t="shared" si="513"/>
        <v>30.114730854897793</v>
      </c>
    </row>
    <row r="1827" spans="1:20" x14ac:dyDescent="0.25">
      <c r="A1827">
        <f t="shared" si="514"/>
        <v>5434.0300828077188</v>
      </c>
      <c r="B1827">
        <f t="shared" si="531"/>
        <v>864.85274858890989</v>
      </c>
      <c r="C1827" t="str">
        <f t="shared" si="515"/>
        <v>1.02439291817253-31.9066519266635i</v>
      </c>
      <c r="D1827" t="str">
        <f t="shared" si="516"/>
        <v>3.47812008543852-18.4066825252261i</v>
      </c>
      <c r="E1827" t="str">
        <f t="shared" si="517"/>
        <v>162.448707784609+0.653107522482699i</v>
      </c>
      <c r="F1827" t="str">
        <f t="shared" si="518"/>
        <v>2.42492446665404-172.69763923346i</v>
      </c>
      <c r="G1827" t="str">
        <f t="shared" si="519"/>
        <v>0.999999811016465-0.000434722324469241i</v>
      </c>
      <c r="H1827" t="str">
        <f t="shared" si="520"/>
        <v>1144.69191297755+125.535773279921i</v>
      </c>
      <c r="I1827" t="str">
        <f t="shared" si="521"/>
        <v>68.9900496772466-556.820522424796i</v>
      </c>
      <c r="K1827" t="str">
        <f t="shared" si="522"/>
        <v>0.0103585872072488-0.00165766972015875i</v>
      </c>
      <c r="L1827" t="str">
        <f t="shared" si="523"/>
        <v>0.0000444444444444444-0.0663872586741301i</v>
      </c>
      <c r="M1827" t="e">
        <f t="shared" si="524"/>
        <v>#DIV/0!</v>
      </c>
      <c r="N1827">
        <f t="shared" si="525"/>
        <v>91.838902950317532</v>
      </c>
      <c r="O1827">
        <f t="shared" si="526"/>
        <v>30.082099055045273</v>
      </c>
      <c r="P1827" s="3">
        <f t="shared" si="527"/>
        <v>30.082099055045273</v>
      </c>
      <c r="Q1827" s="3">
        <f t="shared" si="528"/>
        <v>-88.161097049682468</v>
      </c>
      <c r="R1827">
        <f t="shared" si="529"/>
        <v>91.838902950317532</v>
      </c>
      <c r="S1827">
        <f t="shared" si="530"/>
        <v>0.86485274858890993</v>
      </c>
      <c r="T1827">
        <f t="shared" si="513"/>
        <v>30.082099055045273</v>
      </c>
    </row>
    <row r="1828" spans="1:20" x14ac:dyDescent="0.25">
      <c r="A1828">
        <f t="shared" si="514"/>
        <v>5454.6793971223888</v>
      </c>
      <c r="B1828">
        <f t="shared" si="531"/>
        <v>868.13918903354772</v>
      </c>
      <c r="C1828" t="str">
        <f t="shared" si="515"/>
        <v>1.02423203342998-31.7868973339969i</v>
      </c>
      <c r="D1828" t="str">
        <f t="shared" si="516"/>
        <v>3.47812004801695-18.337033280016i</v>
      </c>
      <c r="E1828" t="str">
        <f t="shared" si="517"/>
        <v>162.448558783667+0.65564586604927i</v>
      </c>
      <c r="F1828" t="str">
        <f t="shared" si="518"/>
        <v>2.42492446316455-172.04388051441i</v>
      </c>
      <c r="G1828" t="str">
        <f t="shared" si="519"/>
        <v>0.999999809577461-0.000436374268674279i</v>
      </c>
      <c r="H1828" t="str">
        <f t="shared" si="520"/>
        <v>1144.80928194755+126.01453090986i</v>
      </c>
      <c r="I1828" t="str">
        <f t="shared" si="521"/>
        <v>68.9916910186383-554.763078464914i</v>
      </c>
      <c r="K1828" t="str">
        <f t="shared" si="522"/>
        <v>0.0103566100798705-0.00166364990312015i</v>
      </c>
      <c r="L1828" t="str">
        <f t="shared" si="523"/>
        <v>0.0000444444444444444-0.0661359420941721i</v>
      </c>
      <c r="M1828" t="e">
        <f t="shared" si="524"/>
        <v>#DIV/0!</v>
      </c>
      <c r="N1828">
        <f t="shared" si="525"/>
        <v>91.845536393190656</v>
      </c>
      <c r="O1828">
        <f t="shared" si="526"/>
        <v>30.049469492134278</v>
      </c>
      <c r="P1828" s="3">
        <f t="shared" si="527"/>
        <v>30.049469492134278</v>
      </c>
      <c r="Q1828" s="3">
        <f t="shared" si="528"/>
        <v>-88.154463606809344</v>
      </c>
      <c r="R1828">
        <f t="shared" si="529"/>
        <v>91.845536393190656</v>
      </c>
      <c r="S1828">
        <f t="shared" si="530"/>
        <v>0.8681391890335477</v>
      </c>
      <c r="T1828">
        <f t="shared" si="513"/>
        <v>30.049469492134278</v>
      </c>
    </row>
    <row r="1829" spans="1:20" x14ac:dyDescent="0.25">
      <c r="A1829">
        <f t="shared" si="514"/>
        <v>5475.4071788314541</v>
      </c>
      <c r="B1829">
        <f t="shared" si="531"/>
        <v>871.43811795187526</v>
      </c>
      <c r="C1829" t="str">
        <f t="shared" si="515"/>
        <v>1.02406998728781-31.6675996181966i</v>
      </c>
      <c r="D1829" t="str">
        <f t="shared" si="516"/>
        <v>3.47812001031042-18.2676478191852i</v>
      </c>
      <c r="E1829" t="str">
        <f t="shared" si="517"/>
        <v>162.448408791095+0.658194478804067i</v>
      </c>
      <c r="F1829" t="str">
        <f t="shared" si="518"/>
        <v>2.42492445964851-171.392596704341i</v>
      </c>
      <c r="G1829" t="str">
        <f t="shared" si="519"/>
        <v>0.999999808127501-0.000438032490260111i</v>
      </c>
      <c r="H1829" t="str">
        <f t="shared" si="520"/>
        <v>1144.92756029334+126.495126940021i</v>
      </c>
      <c r="I1829" t="str">
        <f t="shared" si="521"/>
        <v>68.9933446844565-552.713622367955i</v>
      </c>
      <c r="K1829" t="str">
        <f t="shared" si="522"/>
        <v>0.0103546186642868-0.0016696492849036i</v>
      </c>
      <c r="L1829" t="str">
        <f t="shared" si="523"/>
        <v>0.0000444444444444444-0.0658855769019448i</v>
      </c>
      <c r="M1829" t="e">
        <f t="shared" si="524"/>
        <v>#DIV/0!</v>
      </c>
      <c r="N1829">
        <f t="shared" si="525"/>
        <v>91.852191153988571</v>
      </c>
      <c r="O1829">
        <f t="shared" si="526"/>
        <v>30.016842181171679</v>
      </c>
      <c r="P1829" s="3">
        <f t="shared" si="527"/>
        <v>30.016842181171679</v>
      </c>
      <c r="Q1829" s="3">
        <f t="shared" si="528"/>
        <v>-88.147808846011429</v>
      </c>
      <c r="R1829">
        <f t="shared" si="529"/>
        <v>91.852191153988571</v>
      </c>
      <c r="S1829">
        <f t="shared" si="530"/>
        <v>0.8714381179518752</v>
      </c>
      <c r="T1829">
        <f t="shared" si="513"/>
        <v>30.016842181171679</v>
      </c>
    </row>
    <row r="1830" spans="1:20" x14ac:dyDescent="0.25">
      <c r="A1830">
        <f t="shared" si="514"/>
        <v>5496.2137261110138</v>
      </c>
      <c r="B1830">
        <f t="shared" si="531"/>
        <v>874.74958280009241</v>
      </c>
      <c r="C1830" t="str">
        <f t="shared" si="515"/>
        <v>1.02390677183728-31.5487570589142i</v>
      </c>
      <c r="D1830" t="str">
        <f t="shared" si="516"/>
        <v>3.47811997231677-18.1985251446004i</v>
      </c>
      <c r="E1830" t="str">
        <f t="shared" si="517"/>
        <v>162.448257801444+0.660753406469408i</v>
      </c>
      <c r="F1830" t="str">
        <f t="shared" si="518"/>
        <v>2.4249244561057-170.743778434316i</v>
      </c>
      <c r="G1830" t="str">
        <f t="shared" si="519"/>
        <v>0.999999806666499-0.000439697013080702i</v>
      </c>
      <c r="H1830" t="str">
        <f t="shared" si="520"/>
        <v>1145.04675518117+126.977568563796i</v>
      </c>
      <c r="I1830" t="str">
        <f t="shared" si="521"/>
        <v>68.995010765801-550.672124737756i</v>
      </c>
      <c r="K1830" t="str">
        <f t="shared" si="522"/>
        <v>0.0103526128629678-0.00167566790041988i</v>
      </c>
      <c r="L1830" t="str">
        <f t="shared" si="523"/>
        <v>0.0000444444444444444-0.0656361594958607i</v>
      </c>
      <c r="M1830" t="e">
        <f t="shared" si="524"/>
        <v>#DIV/0!</v>
      </c>
      <c r="N1830">
        <f t="shared" si="525"/>
        <v>91.858867272277408</v>
      </c>
      <c r="O1830">
        <f t="shared" si="526"/>
        <v>29.984217137250084</v>
      </c>
      <c r="P1830" s="3">
        <f t="shared" si="527"/>
        <v>29.984217137250084</v>
      </c>
      <c r="Q1830" s="3">
        <f t="shared" si="528"/>
        <v>-88.141132727722592</v>
      </c>
      <c r="R1830">
        <f t="shared" si="529"/>
        <v>91.858867272277408</v>
      </c>
      <c r="S1830">
        <f t="shared" si="530"/>
        <v>0.87474958280009241</v>
      </c>
      <c r="T1830">
        <f t="shared" si="513"/>
        <v>29.984217137250084</v>
      </c>
    </row>
    <row r="1831" spans="1:20" x14ac:dyDescent="0.25">
      <c r="A1831">
        <f t="shared" si="514"/>
        <v>5517.0993382702354</v>
      </c>
      <c r="B1831">
        <f t="shared" si="531"/>
        <v>878.07363121473281</v>
      </c>
      <c r="C1831" t="str">
        <f t="shared" si="515"/>
        <v>1.0237423791228-31.430367942305i</v>
      </c>
      <c r="D1831" t="str">
        <f t="shared" si="516"/>
        <v>3.47811993403384-18.1296642619088i</v>
      </c>
      <c r="E1831" t="str">
        <f t="shared" si="517"/>
        <v>162.44810580925+0.663322695010415i</v>
      </c>
      <c r="F1831" t="str">
        <f t="shared" si="518"/>
        <v>2.42492445253591-170.097416370867i</v>
      </c>
      <c r="G1831" t="str">
        <f t="shared" si="519"/>
        <v>0.999999805194373-0.000441367861080659i</v>
      </c>
      <c r="H1831" t="str">
        <f t="shared" si="520"/>
        <v>1145.16687383564+127.461863004067i</v>
      </c>
      <c r="I1831" t="str">
        <f t="shared" si="521"/>
        <v>68.9966893544235-548.638556293664i</v>
      </c>
      <c r="K1831" t="str">
        <f t="shared" si="522"/>
        <v>0.0103505925778032-0.00168170578431929i</v>
      </c>
      <c r="L1831" t="str">
        <f t="shared" si="523"/>
        <v>0.0000444444444444444-0.0653876862879663i</v>
      </c>
      <c r="M1831" t="e">
        <f t="shared" si="524"/>
        <v>#DIV/0!</v>
      </c>
      <c r="N1831">
        <f t="shared" si="525"/>
        <v>91.865564787354813</v>
      </c>
      <c r="O1831">
        <f t="shared" si="526"/>
        <v>29.951594375547845</v>
      </c>
      <c r="P1831" s="3">
        <f t="shared" si="527"/>
        <v>29.951594375547845</v>
      </c>
      <c r="Q1831" s="3">
        <f t="shared" si="528"/>
        <v>-88.134435212645187</v>
      </c>
      <c r="R1831">
        <f t="shared" si="529"/>
        <v>91.865564787354813</v>
      </c>
      <c r="S1831">
        <f t="shared" si="530"/>
        <v>0.87807363121473281</v>
      </c>
      <c r="T1831">
        <f t="shared" si="513"/>
        <v>29.951594375547845</v>
      </c>
    </row>
    <row r="1832" spans="1:20" x14ac:dyDescent="0.25">
      <c r="A1832">
        <f t="shared" si="514"/>
        <v>5538.0643157556633</v>
      </c>
      <c r="B1832">
        <f t="shared" si="531"/>
        <v>881.41031101334886</v>
      </c>
      <c r="C1832" t="str">
        <f t="shared" si="515"/>
        <v>1.02357680114193-31.3124305610025i</v>
      </c>
      <c r="D1832" t="str">
        <f t="shared" si="516"/>
        <v>3.4781198954594-18.0610641805235i</v>
      </c>
      <c r="E1832" t="str">
        <f t="shared" si="517"/>
        <v>162.447952809037+0.665902390636225i</v>
      </c>
      <c r="F1832" t="str">
        <f t="shared" si="518"/>
        <v>2.42492444893894-169.453501215858i</v>
      </c>
      <c r="G1832" t="str">
        <f t="shared" si="519"/>
        <v>0.999999803711038-0.000443045058295581i</v>
      </c>
      <c r="H1832" t="str">
        <f t="shared" si="520"/>
        <v>1145.28792354014+127.948017513328i</v>
      </c>
      <c r="I1832" t="str">
        <f t="shared" si="521"/>
        <v>68.9983805427262-546.612887870093i</v>
      </c>
      <c r="K1832" t="str">
        <f t="shared" si="522"/>
        <v>0.0103485577101001-0.00168776297098682i</v>
      </c>
      <c r="L1832" t="str">
        <f t="shared" si="523"/>
        <v>0.0000444444444444444-0.0651401537038915i</v>
      </c>
      <c r="M1832" t="e">
        <f t="shared" si="524"/>
        <v>#DIV/0!</v>
      </c>
      <c r="N1832">
        <f t="shared" si="525"/>
        <v>91.8722837382455</v>
      </c>
      <c r="O1832">
        <f t="shared" si="526"/>
        <v>29.918973911329179</v>
      </c>
      <c r="P1832" s="3">
        <f t="shared" si="527"/>
        <v>29.918973911329179</v>
      </c>
      <c r="Q1832" s="3">
        <f t="shared" si="528"/>
        <v>-88.1277162617545</v>
      </c>
      <c r="R1832">
        <f t="shared" si="529"/>
        <v>91.8722837382455</v>
      </c>
      <c r="S1832">
        <f t="shared" si="530"/>
        <v>0.88141031101334888</v>
      </c>
      <c r="T1832">
        <f t="shared" si="513"/>
        <v>29.918973911329179</v>
      </c>
    </row>
    <row r="1833" spans="1:20" x14ac:dyDescent="0.25">
      <c r="A1833">
        <f t="shared" si="514"/>
        <v>5559.108960155535</v>
      </c>
      <c r="B1833">
        <f t="shared" si="531"/>
        <v>884.75967019519965</v>
      </c>
      <c r="C1833" t="str">
        <f t="shared" si="515"/>
        <v>1.02341002984502-31.1949432140952i</v>
      </c>
      <c r="D1833" t="str">
        <f t="shared" si="516"/>
        <v>3.47811985659125-17.9927239136093i</v>
      </c>
      <c r="E1833" t="str">
        <f t="shared" si="517"/>
        <v>162.447798795324+0.668492539801065i</v>
      </c>
      <c r="F1833" t="str">
        <f t="shared" si="518"/>
        <v>2.42492444531456-168.812023706353i</v>
      </c>
      <c r="G1833" t="str">
        <f t="shared" si="519"/>
        <v>0.999999802216408-0.0004447286288524i</v>
      </c>
      <c r="H1833" t="str">
        <f t="shared" si="520"/>
        <v>1145.40991163738+128.436039373825i</v>
      </c>
      <c r="I1833" t="str">
        <f t="shared" si="521"/>
        <v>69.0000844237698-544.595090416127i</v>
      </c>
      <c r="K1833" t="str">
        <f t="shared" si="522"/>
        <v>0.010346508160581-0.00169383949453748i</v>
      </c>
      <c r="L1833" t="str">
        <f t="shared" si="523"/>
        <v>0.0000444444444444444-0.0648935581827971i</v>
      </c>
      <c r="M1833" t="e">
        <f t="shared" si="524"/>
        <v>#DIV/0!</v>
      </c>
      <c r="N1833">
        <f t="shared" si="525"/>
        <v>91.87902416369586</v>
      </c>
      <c r="O1833">
        <f t="shared" si="526"/>
        <v>29.886355759944941</v>
      </c>
      <c r="P1833" s="3">
        <f t="shared" si="527"/>
        <v>29.886355759944941</v>
      </c>
      <c r="Q1833" s="3">
        <f t="shared" si="528"/>
        <v>-88.12097583630414</v>
      </c>
      <c r="R1833">
        <f t="shared" si="529"/>
        <v>91.87902416369586</v>
      </c>
      <c r="S1833">
        <f t="shared" si="530"/>
        <v>0.88475967019519963</v>
      </c>
      <c r="T1833">
        <f t="shared" si="513"/>
        <v>29.886355759944941</v>
      </c>
    </row>
    <row r="1834" spans="1:20" x14ac:dyDescent="0.25">
      <c r="A1834">
        <f t="shared" si="514"/>
        <v>5580.2335742041259</v>
      </c>
      <c r="B1834">
        <f t="shared" si="531"/>
        <v>888.12175694194138</v>
      </c>
      <c r="C1834" t="str">
        <f t="shared" si="515"/>
        <v>1.02324205713502-31.0779042070973i</v>
      </c>
      <c r="D1834" t="str">
        <f t="shared" si="516"/>
        <v>3.47811981742711-17.9246424780684i</v>
      </c>
      <c r="E1834" t="str">
        <f t="shared" si="517"/>
        <v>162.447643762611+0.671093189206953i</v>
      </c>
      <c r="F1834" t="str">
        <f t="shared" si="518"/>
        <v>2.42492444166259-168.172974614484i</v>
      </c>
      <c r="G1834" t="str">
        <f t="shared" si="519"/>
        <v>0.999999800710397-0.000446418596969727i</v>
      </c>
      <c r="H1834" t="str">
        <f t="shared" si="520"/>
        <v>1145.53284552995+128.925935897696i</v>
      </c>
      <c r="I1834" t="str">
        <f t="shared" si="521"/>
        <v>69.0018010912819-542.585134995149i</v>
      </c>
      <c r="K1834" t="str">
        <f t="shared" si="522"/>
        <v>0.0103444438293812-0.0016999353888114i</v>
      </c>
      <c r="L1834" t="str">
        <f t="shared" si="523"/>
        <v>0.0000444444444444444-0.0646478961773232i</v>
      </c>
      <c r="M1834" t="e">
        <f t="shared" si="524"/>
        <v>#DIV/0!</v>
      </c>
      <c r="N1834">
        <f t="shared" si="525"/>
        <v>91.885786102169348</v>
      </c>
      <c r="O1834">
        <f t="shared" si="526"/>
        <v>29.853739936831634</v>
      </c>
      <c r="P1834" s="3">
        <f t="shared" si="527"/>
        <v>29.853739936831634</v>
      </c>
      <c r="Q1834" s="3">
        <f t="shared" si="528"/>
        <v>-88.114213897830652</v>
      </c>
      <c r="R1834">
        <f t="shared" si="529"/>
        <v>91.885786102169348</v>
      </c>
      <c r="S1834">
        <f t="shared" si="530"/>
        <v>0.8881217569419414</v>
      </c>
      <c r="T1834">
        <f t="shared" si="513"/>
        <v>29.853739936831634</v>
      </c>
    </row>
    <row r="1835" spans="1:20" x14ac:dyDescent="0.25">
      <c r="A1835">
        <f t="shared" si="514"/>
        <v>5601.4384617861015</v>
      </c>
      <c r="B1835">
        <f t="shared" si="531"/>
        <v>891.49661961832078</v>
      </c>
      <c r="C1835" t="str">
        <f t="shared" si="515"/>
        <v>1.02307287486778-30.9613118519304i</v>
      </c>
      <c r="D1835" t="str">
        <f t="shared" si="516"/>
        <v>3.4781197779648-17.8568188945266i</v>
      </c>
      <c r="E1835" t="str">
        <f t="shared" si="517"/>
        <v>162.447487705396+0.6737043858045i</v>
      </c>
      <c r="F1835" t="str">
        <f t="shared" si="518"/>
        <v>2.42492443798284-167.536344747314i</v>
      </c>
      <c r="G1835" t="str">
        <f t="shared" si="519"/>
        <v>0.999999799192918-0.000448114986958207i</v>
      </c>
      <c r="H1835" t="str">
        <f t="shared" si="520"/>
        <v>1145.65673268074+129.417714427088i</v>
      </c>
      <c r="I1835" t="str">
        <f t="shared" si="521"/>
        <v>69.0035306396506-540.582992784366i</v>
      </c>
      <c r="K1835" t="str">
        <f t="shared" si="522"/>
        <v>0.0103423646160475-0.001706050687369i</v>
      </c>
      <c r="L1835" t="str">
        <f t="shared" si="523"/>
        <v>0.0000444444444444444-0.0644031641535395i</v>
      </c>
      <c r="M1835" t="e">
        <f t="shared" si="524"/>
        <v>#DIV/0!</v>
      </c>
      <c r="N1835">
        <f t="shared" si="525"/>
        <v>91.892569591841877</v>
      </c>
      <c r="O1835">
        <f t="shared" si="526"/>
        <v>29.821126457513472</v>
      </c>
      <c r="P1835" s="3">
        <f t="shared" si="527"/>
        <v>29.821126457513472</v>
      </c>
      <c r="Q1835" s="3">
        <f t="shared" si="528"/>
        <v>-88.107430408158123</v>
      </c>
      <c r="R1835">
        <f t="shared" si="529"/>
        <v>91.892569591841877</v>
      </c>
      <c r="S1835">
        <f t="shared" si="530"/>
        <v>0.89149661961832083</v>
      </c>
      <c r="T1835">
        <f t="shared" si="513"/>
        <v>29.821126457513472</v>
      </c>
    </row>
    <row r="1836" spans="1:20" x14ac:dyDescent="0.25">
      <c r="A1836">
        <f t="shared" si="514"/>
        <v>5622.7239279408886</v>
      </c>
      <c r="B1836">
        <f t="shared" si="531"/>
        <v>894.88430677287045</v>
      </c>
      <c r="C1836" t="str">
        <f t="shared" si="515"/>
        <v>1.02290247485123-30.8451644668929i</v>
      </c>
      <c r="D1836" t="str">
        <f t="shared" si="516"/>
        <v>3.47811973820198-17.7892521873188i</v>
      </c>
      <c r="E1836" t="str">
        <f t="shared" si="517"/>
        <v>162.447330618163+0.676326176794509i</v>
      </c>
      <c r="F1836" t="str">
        <f t="shared" si="518"/>
        <v>2.42492443427503-166.90212494671i</v>
      </c>
      <c r="G1836" t="str">
        <f t="shared" si="519"/>
        <v>0.999999797663885-0.000449817823220862i</v>
      </c>
      <c r="H1836" t="str">
        <f t="shared" si="520"/>
        <v>1145.78158061355+129.911382334304i</v>
      </c>
      <c r="I1836" t="str">
        <f t="shared" si="521"/>
        <v>69.0052731639373-538.588635074478i</v>
      </c>
      <c r="K1836" t="str">
        <f t="shared" si="522"/>
        <v>0.0103402704195353-0.00171218542348601i</v>
      </c>
      <c r="L1836" t="str">
        <f t="shared" si="523"/>
        <v>0.0000444444444444444-0.0641593585908944i</v>
      </c>
      <c r="M1836" t="e">
        <f t="shared" si="524"/>
        <v>#DIV/0!</v>
      </c>
      <c r="N1836">
        <f t="shared" si="525"/>
        <v>91.899374670596032</v>
      </c>
      <c r="O1836">
        <f t="shared" si="526"/>
        <v>29.788515337600984</v>
      </c>
      <c r="P1836" s="3">
        <f t="shared" si="527"/>
        <v>29.788515337600984</v>
      </c>
      <c r="Q1836" s="3">
        <f t="shared" si="528"/>
        <v>-88.100625329403968</v>
      </c>
      <c r="R1836">
        <f t="shared" si="529"/>
        <v>91.899374670596032</v>
      </c>
      <c r="S1836">
        <f t="shared" si="530"/>
        <v>0.89488430677287045</v>
      </c>
      <c r="T1836">
        <f t="shared" ref="T1836:T1899" si="532">P1836</f>
        <v>29.788515337600984</v>
      </c>
    </row>
    <row r="1837" spans="1:20" x14ac:dyDescent="0.25">
      <c r="A1837">
        <f t="shared" ref="A1837:A1900" si="533">2*PI()*B1837</f>
        <v>5644.0902788670646</v>
      </c>
      <c r="B1837">
        <f t="shared" si="531"/>
        <v>898.28486713860741</v>
      </c>
      <c r="C1837" t="str">
        <f t="shared" ref="C1837:C1900" si="534">IMPRODUCT(D1837,E1837,$C$40,,K1837,$C$41)</f>
        <v>1.02273084884549-30.7294603766382i</v>
      </c>
      <c r="D1837" t="str">
        <f t="shared" ref="D1837:D1900" si="535">IMDIV(IMPRODUCT($C$37,$C$38,COMPLEX(1,A1837/$C$38)),IMSUM(-1*A1837*A1837/$C$39,COMPLEX(0,1*A1837)))</f>
        <v>3.47811969813639-17.7219413844753i</v>
      </c>
      <c r="E1837" t="str">
        <f t="shared" ref="E1837:E1900" si="536">IMDIV(IMPRODUCT(IMSUM(F1837,G1837),$C$29,H1837),IMSUM(1,I1837))</f>
        <v>162.447172495387+0.678958609630114i</v>
      </c>
      <c r="F1837" t="str">
        <f t="shared" ref="F1837:F1900" si="537">IMDIV(IMPRODUCT($C$14,$C$15,COMPLEX(1,A1837/$C$15)),IMSUM(-1*A1837*A1837/$C$16,COMPLEX(0,A1837)))</f>
        <v>2.42492443053902-166.270306089206i</v>
      </c>
      <c r="G1837" t="str">
        <f t="shared" ref="G1837:G1900" si="538">IMDIV(1,COMPLEX(1,A1837*$C$9*$C$10))</f>
        <v>0.999999796123209-0.000451527130253444i</v>
      </c>
      <c r="H1837" t="str">
        <f t="shared" ref="H1837:H1900" si="539">IMDIV($C$3,IMSUM(K1837,COMPLEX(0,$C$28*A1837)))</f>
        <v>1145.9073969136+130.406947021945i</v>
      </c>
      <c r="I1837" t="str">
        <f t="shared" ref="I1837:I1900" si="540">IMPRODUCT(F1837,$C$29,H1837,$C$31)</f>
        <v>69.0070287598823-536.602033269245i</v>
      </c>
      <c r="K1837" t="str">
        <f t="shared" ref="K1837:K1900" si="541">IF($C$26&lt;=0,IMDIV(1,IMSUM(IMDIV(1,L1837),1/$C$18)),IMDIV(1,IMSUM(IMDIV(1,L1837),1/$C$18,IMDIV(1,M1837))))</f>
        <v>0.0103381611382068-0.00171833963014859i</v>
      </c>
      <c r="L1837" t="str">
        <f t="shared" ref="L1837:L1900" si="542">IMSUM($C$21/$C$22,IMDIV(1,COMPLEX(0,$C$20*$C$22*A1837)))</f>
        <v>0.0000444444444444444-0.063916475982162i</v>
      </c>
      <c r="M1837" t="e">
        <f t="shared" ref="M1837:M1900" si="543">IMSUM($C$25/$C$26,IMDIV(1,COMPLEX(0,$C$24*$C$26*A1837)))</f>
        <v>#DIV/0!</v>
      </c>
      <c r="N1837">
        <f t="shared" ref="N1837:N1900" si="544">ABS(R1837)</f>
        <v>91.906201376016369</v>
      </c>
      <c r="O1837">
        <f t="shared" ref="O1837:O1900" si="545">ABS(P1837)</f>
        <v>29.755906592792037</v>
      </c>
      <c r="P1837" s="3">
        <f t="shared" ref="P1837:P1900" si="546">20*LOG10(IMABS(C1837))</f>
        <v>29.755906592792037</v>
      </c>
      <c r="Q1837" s="3">
        <f t="shared" ref="Q1837:Q1900" si="547">IMARGUMENT(C1837)*180/PI()</f>
        <v>-88.093798623983631</v>
      </c>
      <c r="R1837">
        <f t="shared" ref="R1837:R1900" si="548">IF(Q1837&lt;0,Q1837+180,Q1837-180)</f>
        <v>91.906201376016369</v>
      </c>
      <c r="S1837">
        <f t="shared" ref="S1837:S1900" si="549">B1837/1000</f>
        <v>0.89828486713860745</v>
      </c>
      <c r="T1837">
        <f t="shared" si="532"/>
        <v>29.755906592792037</v>
      </c>
    </row>
    <row r="1838" spans="1:20" x14ac:dyDescent="0.25">
      <c r="A1838">
        <f t="shared" si="533"/>
        <v>5665.5378219267595</v>
      </c>
      <c r="B1838">
        <f t="shared" ref="B1838:B1901" si="550">B1837*(1+B$42)</f>
        <v>901.6983496337341</v>
      </c>
      <c r="C1838" t="str">
        <f t="shared" si="534"/>
        <v>1.02255798856297-30.6141979121503i</v>
      </c>
      <c r="D1838" t="str">
        <f t="shared" si="535"/>
        <v>3.47811965776574-17.6548855177075i</v>
      </c>
      <c r="E1838" t="str">
        <f t="shared" si="536"/>
        <v>162.447013331538+0.681601732017754i</v>
      </c>
      <c r="F1838" t="str">
        <f t="shared" si="537"/>
        <v>2.42492442677454-165.640879085876i</v>
      </c>
      <c r="G1838" t="str">
        <f t="shared" si="538"/>
        <v>0.999999794570802-0.00045324293264479i</v>
      </c>
      <c r="H1838" t="str">
        <f t="shared" si="539"/>
        <v>1146.03418922801+130.904415923025i</v>
      </c>
      <c r="I1838" t="str">
        <f t="shared" si="540"/>
        <v>69.0087975238996-534.623158885078i</v>
      </c>
      <c r="K1838" t="str">
        <f t="shared" si="541"/>
        <v>0.0103360366698291-0.0017245133400482i</v>
      </c>
      <c r="L1838" t="str">
        <f t="shared" si="542"/>
        <v>0.0000444444444444444-0.063674512833395i</v>
      </c>
      <c r="M1838" t="e">
        <f t="shared" si="543"/>
        <v>#DIV/0!</v>
      </c>
      <c r="N1838">
        <f t="shared" si="544"/>
        <v>91.913049745384725</v>
      </c>
      <c r="O1838">
        <f t="shared" si="545"/>
        <v>29.723300238872127</v>
      </c>
      <c r="P1838" s="3">
        <f t="shared" si="546"/>
        <v>29.723300238872127</v>
      </c>
      <c r="Q1838" s="3">
        <f t="shared" si="547"/>
        <v>-88.086950254615275</v>
      </c>
      <c r="R1838">
        <f t="shared" si="548"/>
        <v>91.913049745384725</v>
      </c>
      <c r="S1838">
        <f t="shared" si="549"/>
        <v>0.90169834963373408</v>
      </c>
      <c r="T1838">
        <f t="shared" si="532"/>
        <v>29.723300238872127</v>
      </c>
    </row>
    <row r="1839" spans="1:20" x14ac:dyDescent="0.25">
      <c r="A1839">
        <f t="shared" si="533"/>
        <v>5687.0668656500811</v>
      </c>
      <c r="B1839">
        <f t="shared" si="550"/>
        <v>905.12480336234228</v>
      </c>
      <c r="C1839" t="str">
        <f t="shared" si="534"/>
        <v>1.02238388566781-30.4993754107178i</v>
      </c>
      <c r="D1839" t="str">
        <f t="shared" si="535"/>
        <v>3.47811961708768-17.5880836223943i</v>
      </c>
      <c r="E1839" t="str">
        <f t="shared" si="536"/>
        <v>162.44685312107+0.684255591919361i</v>
      </c>
      <c r="F1839" t="str">
        <f t="shared" si="537"/>
        <v>2.42492442298141-165.013834882201i</v>
      </c>
      <c r="G1839" t="str">
        <f t="shared" si="538"/>
        <v>0.999999793006574-0.000454965255077171i</v>
      </c>
      <c r="H1839" t="str">
        <f t="shared" si="539"/>
        <v>1146.16196526638+131.403796501124i</v>
      </c>
      <c r="I1839" t="str">
        <f t="shared" si="540"/>
        <v>69.0105795530894-532.65198355066i</v>
      </c>
      <c r="K1839" t="str">
        <f t="shared" si="541"/>
        <v>0.010333896911572-0.0017307065855766i</v>
      </c>
      <c r="L1839" t="str">
        <f t="shared" si="542"/>
        <v>0.0000444444444444444-0.0634334656638725i</v>
      </c>
      <c r="M1839" t="e">
        <f t="shared" si="543"/>
        <v>#DIV/0!</v>
      </c>
      <c r="N1839">
        <f t="shared" si="544"/>
        <v>91.919919815674433</v>
      </c>
      <c r="O1839">
        <f t="shared" si="545"/>
        <v>29.690696291714154</v>
      </c>
      <c r="P1839" s="3">
        <f t="shared" si="546"/>
        <v>29.690696291714154</v>
      </c>
      <c r="Q1839" s="3">
        <f t="shared" si="547"/>
        <v>-88.080080184325567</v>
      </c>
      <c r="R1839">
        <f t="shared" si="548"/>
        <v>91.919919815674433</v>
      </c>
      <c r="S1839">
        <f t="shared" si="549"/>
        <v>0.90512480336234225</v>
      </c>
      <c r="T1839">
        <f t="shared" si="532"/>
        <v>29.690696291714154</v>
      </c>
    </row>
    <row r="1840" spans="1:20" x14ac:dyDescent="0.25">
      <c r="A1840">
        <f t="shared" si="533"/>
        <v>5708.6777197395513</v>
      </c>
      <c r="B1840">
        <f t="shared" si="550"/>
        <v>908.56427761511918</v>
      </c>
      <c r="C1840" t="str">
        <f t="shared" si="534"/>
        <v>1.02220853177581-30.3849912159117i</v>
      </c>
      <c r="D1840" t="str">
        <f t="shared" si="535"/>
        <v>3.47811957609987-17.521534737568i</v>
      </c>
      <c r="E1840" t="str">
        <f t="shared" si="536"/>
        <v>162.446691858438+0.686920237553482i</v>
      </c>
      <c r="F1840" t="str">
        <f t="shared" si="537"/>
        <v>2.42492441915939-164.38916445794i</v>
      </c>
      <c r="G1840" t="str">
        <f t="shared" si="538"/>
        <v>0.999999791430435-0.00045669412232665i</v>
      </c>
      <c r="H1840" t="str">
        <f t="shared" si="539"/>
        <v>1146.29073280134+131.905096250525i</v>
      </c>
      <c r="I1840" t="str">
        <f t="shared" si="540"/>
        <v>69.0123749452419-530.688479006553i</v>
      </c>
      <c r="K1840" t="str">
        <f t="shared" si="541"/>
        <v>0.0103317417600059-0.00173691939882075i</v>
      </c>
      <c r="L1840" t="str">
        <f t="shared" si="542"/>
        <v>0.0000444444444444444-0.0631933310060495i</v>
      </c>
      <c r="M1840" t="e">
        <f t="shared" si="543"/>
        <v>#DIV/0!</v>
      </c>
      <c r="N1840">
        <f t="shared" si="544"/>
        <v>91.926811623545234</v>
      </c>
      <c r="O1840">
        <f t="shared" si="545"/>
        <v>29.658094767279287</v>
      </c>
      <c r="P1840" s="3">
        <f t="shared" si="546"/>
        <v>29.658094767279287</v>
      </c>
      <c r="Q1840" s="3">
        <f t="shared" si="547"/>
        <v>-88.073188376454766</v>
      </c>
      <c r="R1840">
        <f t="shared" si="548"/>
        <v>91.926811623545234</v>
      </c>
      <c r="S1840">
        <f t="shared" si="549"/>
        <v>0.90856427761511915</v>
      </c>
      <c r="T1840">
        <f t="shared" si="532"/>
        <v>29.658094767279287</v>
      </c>
    </row>
    <row r="1841" spans="1:20" x14ac:dyDescent="0.25">
      <c r="A1841">
        <f t="shared" si="533"/>
        <v>5730.3706950745618</v>
      </c>
      <c r="B1841">
        <f t="shared" si="550"/>
        <v>912.01682187005667</v>
      </c>
      <c r="C1841" t="str">
        <f t="shared" si="534"/>
        <v>1.0220319184547-30.2710436775587i</v>
      </c>
      <c r="D1841" t="str">
        <f t="shared" si="535"/>
        <v>3.47811953479999-17.4552379059005i</v>
      </c>
      <c r="E1841" t="str">
        <f t="shared" si="536"/>
        <v>162.446529538083+0.689595717397921i</v>
      </c>
      <c r="F1841" t="str">
        <f t="shared" si="537"/>
        <v>2.42492441530827-163.766858826999i</v>
      </c>
      <c r="G1841" t="str">
        <f t="shared" si="538"/>
        <v>0.999999789842295-0.000458429559263441i</v>
      </c>
      <c r="H1841" t="str">
        <f t="shared" si="539"/>
        <v>1146.42049966906+132.408322696344i</v>
      </c>
      <c r="I1841" t="str">
        <f t="shared" si="540"/>
        <v>69.0141837988378-528.732617104789i</v>
      </c>
      <c r="K1841" t="str">
        <f t="shared" si="541"/>
        <v>0.0103295711110999-0.00174315181155755i</v>
      </c>
      <c r="L1841" t="str">
        <f t="shared" si="542"/>
        <v>0.0000444444444444444-0.0629541054055084i</v>
      </c>
      <c r="M1841" t="e">
        <f t="shared" si="543"/>
        <v>#DIV/0!</v>
      </c>
      <c r="N1841">
        <f t="shared" si="544"/>
        <v>91.933725205338831</v>
      </c>
      <c r="O1841">
        <f t="shared" si="545"/>
        <v>29.625495681616499</v>
      </c>
      <c r="P1841" s="3">
        <f t="shared" si="546"/>
        <v>29.625495681616499</v>
      </c>
      <c r="Q1841" s="3">
        <f t="shared" si="547"/>
        <v>-88.066274794661169</v>
      </c>
      <c r="R1841">
        <f t="shared" si="548"/>
        <v>91.933725205338831</v>
      </c>
      <c r="S1841">
        <f t="shared" si="549"/>
        <v>0.91201682187005673</v>
      </c>
      <c r="T1841">
        <f t="shared" si="532"/>
        <v>29.625495681616499</v>
      </c>
    </row>
    <row r="1842" spans="1:20" x14ac:dyDescent="0.25">
      <c r="A1842">
        <f t="shared" si="533"/>
        <v>5752.146103715846</v>
      </c>
      <c r="B1842">
        <f t="shared" si="550"/>
        <v>915.48248579316294</v>
      </c>
      <c r="C1842" t="str">
        <f t="shared" si="534"/>
        <v>1.0218540372232-30.1575311517186i</v>
      </c>
      <c r="D1842" t="str">
        <f t="shared" si="535"/>
        <v>3.47811949318561-17.3891921736896i</v>
      </c>
      <c r="E1842" t="str">
        <f t="shared" si="536"/>
        <v>162.446366154441+0.692282080189853i</v>
      </c>
      <c r="F1842" t="str">
        <f t="shared" si="537"/>
        <v>2.42492441142782-163.146909037303i</v>
      </c>
      <c r="G1842" t="str">
        <f t="shared" si="538"/>
        <v>0.999999788242062-0.00046017159085226i</v>
      </c>
      <c r="H1842" t="str">
        <f t="shared" si="539"/>
        <v>1146.55127376984+132.913483394673i</v>
      </c>
      <c r="I1842" t="str">
        <f t="shared" si="540"/>
        <v>69.0160062130552-526.784369808495i</v>
      </c>
      <c r="K1842" t="str">
        <f t="shared" si="541"/>
        <v>0.0103273848602197-0.0017494038552487i</v>
      </c>
      <c r="L1842" t="str">
        <f t="shared" si="542"/>
        <v>0.0000444444444444444-0.0627157854209091i</v>
      </c>
      <c r="M1842" t="e">
        <f t="shared" si="543"/>
        <v>#DIV/0!</v>
      </c>
      <c r="N1842">
        <f t="shared" si="544"/>
        <v>91.940660597072267</v>
      </c>
      <c r="O1842">
        <f t="shared" si="545"/>
        <v>29.592899050863227</v>
      </c>
      <c r="P1842" s="3">
        <f t="shared" si="546"/>
        <v>29.592899050863227</v>
      </c>
      <c r="Q1842" s="3">
        <f t="shared" si="547"/>
        <v>-88.059339402927733</v>
      </c>
      <c r="R1842">
        <f t="shared" si="548"/>
        <v>91.940660597072267</v>
      </c>
      <c r="S1842">
        <f t="shared" si="549"/>
        <v>0.91548248579316294</v>
      </c>
      <c r="T1842">
        <f t="shared" si="532"/>
        <v>29.592899050863227</v>
      </c>
    </row>
    <row r="1843" spans="1:20" x14ac:dyDescent="0.25">
      <c r="A1843">
        <f t="shared" si="533"/>
        <v>5774.0042589099658</v>
      </c>
      <c r="B1843">
        <f t="shared" si="550"/>
        <v>918.96131923917699</v>
      </c>
      <c r="C1843" t="str">
        <f t="shared" si="534"/>
        <v>1.02167487955154-30.0444520006597i</v>
      </c>
      <c r="D1843" t="str">
        <f t="shared" si="535"/>
        <v>3.47811945125437-17.3233965908454i</v>
      </c>
      <c r="E1843" t="str">
        <f t="shared" si="536"/>
        <v>162.44620170194+0.694979374929439i</v>
      </c>
      <c r="F1843" t="str">
        <f t="shared" si="537"/>
        <v>2.42492440751784-162.529306170666i</v>
      </c>
      <c r="G1843" t="str">
        <f t="shared" si="538"/>
        <v>0.999999786629644-0.00046192024215269i</v>
      </c>
      <c r="H1843" t="str">
        <f t="shared" si="539"/>
        <v>1146.68306306865+133.420585932725i</v>
      </c>
      <c r="I1843" t="str">
        <f t="shared" si="540"/>
        <v>69.0178422877758-524.843709191496i</v>
      </c>
      <c r="K1843" t="str">
        <f t="shared" si="541"/>
        <v>0.0103251829021256-0.00175567556103542i</v>
      </c>
      <c r="L1843" t="str">
        <f t="shared" si="542"/>
        <v>0.0000444444444444444-0.0624783676239381i</v>
      </c>
      <c r="M1843" t="e">
        <f t="shared" si="543"/>
        <v>#DIV/0!</v>
      </c>
      <c r="N1843">
        <f t="shared" si="544"/>
        <v>91.947617834433629</v>
      </c>
      <c r="O1843">
        <f t="shared" si="545"/>
        <v>29.560304891245455</v>
      </c>
      <c r="P1843" s="3">
        <f t="shared" si="546"/>
        <v>29.560304891245455</v>
      </c>
      <c r="Q1843" s="3">
        <f t="shared" si="547"/>
        <v>-88.052382165566371</v>
      </c>
      <c r="R1843">
        <f t="shared" si="548"/>
        <v>91.947617834433629</v>
      </c>
      <c r="S1843">
        <f t="shared" si="549"/>
        <v>0.91896131923917701</v>
      </c>
      <c r="T1843">
        <f t="shared" si="532"/>
        <v>29.560304891245455</v>
      </c>
    </row>
    <row r="1844" spans="1:20" x14ac:dyDescent="0.25">
      <c r="A1844">
        <f t="shared" si="533"/>
        <v>5795.9454750938248</v>
      </c>
      <c r="B1844">
        <f t="shared" si="550"/>
        <v>922.45337225228593</v>
      </c>
      <c r="C1844" t="str">
        <f t="shared" si="534"/>
        <v>1.02149443686101-29.9318045928349i</v>
      </c>
      <c r="D1844" t="str">
        <f t="shared" si="535"/>
        <v>3.47811940900385-17.2578502108761i</v>
      </c>
      <c r="E1844" t="str">
        <f t="shared" si="536"/>
        <v>162.446036175004+0.697687650879289i</v>
      </c>
      <c r="F1844" t="str">
        <f t="shared" si="537"/>
        <v>2.42492440357808-161.914041342663i</v>
      </c>
      <c r="G1844" t="str">
        <f t="shared" si="538"/>
        <v>0.999999785004949-0.000463675538319539i</v>
      </c>
      <c r="H1844" t="str">
        <f t="shared" si="539"/>
        <v>1146.81587559569+133.929637928963i</v>
      </c>
      <c r="I1844" t="str">
        <f t="shared" si="540"/>
        <v>69.0196921235848-522.910607437922i</v>
      </c>
      <c r="K1844" t="str">
        <f t="shared" si="541"/>
        <v>0.0103229651309707-0.00176196695973309i</v>
      </c>
      <c r="L1844" t="str">
        <f t="shared" si="542"/>
        <v>0.0000444444444444444-0.0622418485992608i</v>
      </c>
      <c r="M1844" t="e">
        <f t="shared" si="543"/>
        <v>#DIV/0!</v>
      </c>
      <c r="N1844">
        <f t="shared" si="544"/>
        <v>91.954596952776285</v>
      </c>
      <c r="O1844">
        <f t="shared" si="545"/>
        <v>29.527713219077981</v>
      </c>
      <c r="P1844" s="3">
        <f t="shared" si="546"/>
        <v>29.527713219077981</v>
      </c>
      <c r="Q1844" s="3">
        <f t="shared" si="547"/>
        <v>-88.045403047223715</v>
      </c>
      <c r="R1844">
        <f t="shared" si="548"/>
        <v>91.954596952776285</v>
      </c>
      <c r="S1844">
        <f t="shared" si="549"/>
        <v>0.92245337225228596</v>
      </c>
      <c r="T1844">
        <f t="shared" si="532"/>
        <v>29.527713219077981</v>
      </c>
    </row>
    <row r="1845" spans="1:20" x14ac:dyDescent="0.25">
      <c r="A1845">
        <f t="shared" si="533"/>
        <v>5817.9700678991812</v>
      </c>
      <c r="B1845">
        <f t="shared" si="550"/>
        <v>925.9586950668446</v>
      </c>
      <c r="C1845" t="str">
        <f t="shared" si="534"/>
        <v>1.02131270052386-29.8195873028577i</v>
      </c>
      <c r="D1845" t="str">
        <f t="shared" si="535"/>
        <v>3.4781193664316-17.1925520908753i</v>
      </c>
      <c r="E1845" t="str">
        <f t="shared" si="536"/>
        <v>162.445869568049+0.700406957568589i</v>
      </c>
      <c r="F1845" t="str">
        <f t="shared" si="537"/>
        <v>2.42492439960829-161.301105702504i</v>
      </c>
      <c r="G1845" t="str">
        <f t="shared" si="538"/>
        <v>0.999999783367882-0.0004654375046032i</v>
      </c>
      <c r="H1845" t="str">
        <f t="shared" si="539"/>
        <v>1146.94971944696+134.440647033249i</v>
      </c>
      <c r="I1845" t="str">
        <f t="shared" si="540"/>
        <v>69.0215558217794-520.985036841832i</v>
      </c>
      <c r="K1845" t="str">
        <f t="shared" si="541"/>
        <v>0.0103207314402987-0.00176827808182589i</v>
      </c>
      <c r="L1845" t="str">
        <f t="shared" si="542"/>
        <v>0.0000444444444444444-0.062006224944472i</v>
      </c>
      <c r="M1845" t="e">
        <f t="shared" si="543"/>
        <v>#DIV/0!</v>
      </c>
      <c r="N1845">
        <f t="shared" si="544"/>
        <v>91.961597987113535</v>
      </c>
      <c r="O1845">
        <f t="shared" si="545"/>
        <v>29.495124050764574</v>
      </c>
      <c r="P1845" s="3">
        <f t="shared" si="546"/>
        <v>29.495124050764574</v>
      </c>
      <c r="Q1845" s="3">
        <f t="shared" si="547"/>
        <v>-88.038402012886465</v>
      </c>
      <c r="R1845">
        <f t="shared" si="548"/>
        <v>91.961597987113535</v>
      </c>
      <c r="S1845">
        <f t="shared" si="549"/>
        <v>0.92595869506684458</v>
      </c>
      <c r="T1845">
        <f t="shared" si="532"/>
        <v>29.495124050764574</v>
      </c>
    </row>
    <row r="1846" spans="1:20" x14ac:dyDescent="0.25">
      <c r="A1846">
        <f t="shared" si="533"/>
        <v>5840.0783541571973</v>
      </c>
      <c r="B1846">
        <f t="shared" si="550"/>
        <v>929.47733810809859</v>
      </c>
      <c r="C1846" t="str">
        <f t="shared" si="534"/>
        <v>1.02112966186314-29.7077985114775i</v>
      </c>
      <c r="D1846" t="str">
        <f t="shared" si="535"/>
        <v>3.47811932353521-17.1275012915073i</v>
      </c>
      <c r="E1846" t="str">
        <f t="shared" si="536"/>
        <v>162.445701875486+0.703137344792655i</v>
      </c>
      <c r="F1846" t="str">
        <f t="shared" si="537"/>
        <v>2.42492439560831-160.690490432902i</v>
      </c>
      <c r="G1846" t="str">
        <f t="shared" si="538"/>
        <v>0.99999978171835-0.000467206166350021i</v>
      </c>
      <c r="H1846" t="str">
        <f t="shared" si="539"/>
        <v>1147.08460278486+134.953620926987i</v>
      </c>
      <c r="I1846" t="str">
        <f t="shared" si="540"/>
        <v>69.023433484373-519.066969806824i</v>
      </c>
      <c r="K1846" t="str">
        <f t="shared" si="541"/>
        <v>0.0103184817230421-0.00177460895746143i</v>
      </c>
      <c r="L1846" t="str">
        <f t="shared" si="542"/>
        <v>0.0000444444444444444-0.0617714932700455i</v>
      </c>
      <c r="M1846" t="e">
        <f t="shared" si="543"/>
        <v>#DIV/0!</v>
      </c>
      <c r="N1846">
        <f t="shared" si="544"/>
        <v>91.968620972113044</v>
      </c>
      <c r="O1846">
        <f t="shared" si="545"/>
        <v>29.462537402797967</v>
      </c>
      <c r="P1846" s="3">
        <f t="shared" si="546"/>
        <v>29.462537402797967</v>
      </c>
      <c r="Q1846" s="3">
        <f t="shared" si="547"/>
        <v>-88.031379027886956</v>
      </c>
      <c r="R1846">
        <f t="shared" si="548"/>
        <v>91.968620972113044</v>
      </c>
      <c r="S1846">
        <f t="shared" si="549"/>
        <v>0.92947733810809863</v>
      </c>
      <c r="T1846">
        <f t="shared" si="532"/>
        <v>29.462537402797967</v>
      </c>
    </row>
    <row r="1847" spans="1:20" x14ac:dyDescent="0.25">
      <c r="A1847">
        <f t="shared" si="533"/>
        <v>5862.2706519029953</v>
      </c>
      <c r="B1847">
        <f t="shared" si="550"/>
        <v>933.00935199290939</v>
      </c>
      <c r="C1847" t="str">
        <f t="shared" si="534"/>
        <v>1.02094531215263-29.5964366055585i</v>
      </c>
      <c r="D1847" t="str">
        <f t="shared" si="535"/>
        <v>3.47811928031218-17.0626968769948i</v>
      </c>
      <c r="E1847" t="str">
        <f t="shared" si="536"/>
        <v>162.445533091722+0.705878862616237i</v>
      </c>
      <c r="F1847" t="str">
        <f t="shared" si="537"/>
        <v>2.42492439157786-160.082186749953i</v>
      </c>
      <c r="G1847" t="str">
        <f t="shared" si="538"/>
        <v>0.999999780056258-0.000468981549002661i</v>
      </c>
      <c r="H1847" t="str">
        <f t="shared" si="539"/>
        <v>1147.22053383871+135.468567323249i</v>
      </c>
      <c r="I1847" t="str">
        <f t="shared" si="540"/>
        <v>69.0253252140936-517.156378845651i</v>
      </c>
      <c r="K1847" t="str">
        <f t="shared" si="541"/>
        <v>0.0103162158715205-0.00178095961644518i</v>
      </c>
      <c r="L1847" t="str">
        <f t="shared" si="542"/>
        <v>0.0000444444444444444-0.0615376501992884i</v>
      </c>
      <c r="M1847" t="e">
        <f t="shared" si="543"/>
        <v>#DIV/0!</v>
      </c>
      <c r="N1847">
        <f t="shared" si="544"/>
        <v>91.975665942091453</v>
      </c>
      <c r="O1847">
        <f t="shared" si="545"/>
        <v>29.429953291760818</v>
      </c>
      <c r="P1847" s="3">
        <f t="shared" si="546"/>
        <v>29.429953291760818</v>
      </c>
      <c r="Q1847" s="3">
        <f t="shared" si="547"/>
        <v>-88.024334057908547</v>
      </c>
      <c r="R1847">
        <f t="shared" si="548"/>
        <v>91.975665942091453</v>
      </c>
      <c r="S1847">
        <f t="shared" si="549"/>
        <v>0.93300935199290935</v>
      </c>
      <c r="T1847">
        <f t="shared" si="532"/>
        <v>29.429953291760818</v>
      </c>
    </row>
    <row r="1848" spans="1:20" x14ac:dyDescent="0.25">
      <c r="A1848">
        <f t="shared" si="533"/>
        <v>5884.5472803802268</v>
      </c>
      <c r="B1848">
        <f t="shared" si="550"/>
        <v>936.55478753048249</v>
      </c>
      <c r="C1848" t="str">
        <f t="shared" si="534"/>
        <v>1.02075964261658-29.4854999780519i</v>
      </c>
      <c r="D1848" t="str">
        <f t="shared" si="535"/>
        <v>3.47811923676003-16.9981379151043i</v>
      </c>
      <c r="E1848" t="str">
        <f t="shared" si="536"/>
        <v>162.445363211157+0.708631561374351i</v>
      </c>
      <c r="F1848" t="str">
        <f t="shared" si="537"/>
        <v>2.42492438751671-159.476185903004i</v>
      </c>
      <c r="G1848" t="str">
        <f t="shared" si="538"/>
        <v>0.99999977838151-0.00047076367810046i</v>
      </c>
      <c r="H1848" t="str">
        <f t="shared" si="539"/>
        <v>1147.3575209054+135.985493966942i</v>
      </c>
      <c r="I1848" t="str">
        <f t="shared" si="540"/>
        <v>69.0272311143987-515.253236579846i</v>
      </c>
      <c r="K1848" t="str">
        <f t="shared" si="541"/>
        <v>0.0103139337774383-0.00178733008823503i</v>
      </c>
      <c r="L1848" t="str">
        <f t="shared" si="542"/>
        <v>0.0000444444444444444-0.0613046923682888i</v>
      </c>
      <c r="M1848" t="e">
        <f t="shared" si="543"/>
        <v>#DIV/0!</v>
      </c>
      <c r="N1848">
        <f t="shared" si="544"/>
        <v>91.982732931008698</v>
      </c>
      <c r="O1848">
        <f t="shared" si="545"/>
        <v>29.3973717343247</v>
      </c>
      <c r="P1848" s="3">
        <f t="shared" si="546"/>
        <v>29.3973717343247</v>
      </c>
      <c r="Q1848" s="3">
        <f t="shared" si="547"/>
        <v>-88.017267068991302</v>
      </c>
      <c r="R1848">
        <f t="shared" si="548"/>
        <v>91.982732931008698</v>
      </c>
      <c r="S1848">
        <f t="shared" si="549"/>
        <v>0.93655478753048249</v>
      </c>
      <c r="T1848">
        <f t="shared" si="532"/>
        <v>29.3973717343247</v>
      </c>
    </row>
    <row r="1849" spans="1:20" x14ac:dyDescent="0.25">
      <c r="A1849">
        <f t="shared" si="533"/>
        <v>5906.9085600456719</v>
      </c>
      <c r="B1849">
        <f t="shared" si="550"/>
        <v>940.11369572309832</v>
      </c>
      <c r="C1849" t="str">
        <f t="shared" si="534"/>
        <v>1.02057264442962-29.3749870279768i</v>
      </c>
      <c r="D1849" t="str">
        <f t="shared" si="535"/>
        <v>3.47811919287627-16.9338234771336i</v>
      </c>
      <c r="E1849" t="str">
        <f t="shared" si="536"/>
        <v>162.445192228191+0.711395491674192i</v>
      </c>
      <c r="F1849" t="str">
        <f t="shared" si="537"/>
        <v>2.42492438342467-158.872479174529i</v>
      </c>
      <c r="G1849" t="str">
        <f t="shared" si="538"/>
        <v>0.99999977669401-0.000472552579279809i</v>
      </c>
      <c r="H1849" t="str">
        <f t="shared" si="539"/>
        <v>1147.49557234992+136.504408634931i</v>
      </c>
      <c r="I1849" t="str">
        <f t="shared" si="540"/>
        <v>69.0291512894705-513.357515739324i</v>
      </c>
      <c r="K1849" t="str">
        <f t="shared" si="541"/>
        <v>0.0103116353318832-0.00179372040193567i</v>
      </c>
      <c r="L1849" t="str">
        <f t="shared" si="542"/>
        <v>0.0000444444444444444-0.0610726164258706i</v>
      </c>
      <c r="M1849" t="e">
        <f t="shared" si="543"/>
        <v>#DIV/0!</v>
      </c>
      <c r="N1849">
        <f t="shared" si="544"/>
        <v>91.989821972462408</v>
      </c>
      <c r="O1849">
        <f t="shared" si="545"/>
        <v>29.364792747251624</v>
      </c>
      <c r="P1849" s="3">
        <f t="shared" si="546"/>
        <v>29.364792747251624</v>
      </c>
      <c r="Q1849" s="3">
        <f t="shared" si="547"/>
        <v>-88.010178027537592</v>
      </c>
      <c r="R1849">
        <f t="shared" si="548"/>
        <v>91.989821972462408</v>
      </c>
      <c r="S1849">
        <f t="shared" si="549"/>
        <v>0.94011369572309833</v>
      </c>
      <c r="T1849">
        <f t="shared" si="532"/>
        <v>29.364792747251624</v>
      </c>
    </row>
    <row r="1850" spans="1:20" x14ac:dyDescent="0.25">
      <c r="A1850">
        <f t="shared" si="533"/>
        <v>5929.3548125738453</v>
      </c>
      <c r="B1850">
        <f t="shared" si="550"/>
        <v>943.68612776684608</v>
      </c>
      <c r="C1850" t="str">
        <f t="shared" si="534"/>
        <v>1.02038430871649-29.2648961603919i</v>
      </c>
      <c r="D1850" t="str">
        <f t="shared" si="535"/>
        <v>3.47811914865834-16.8697526378978i</v>
      </c>
      <c r="E1850" t="str">
        <f t="shared" si="536"/>
        <v>162.445020137216+0.714170704397416i</v>
      </c>
      <c r="F1850" t="str">
        <f t="shared" si="537"/>
        <v>2.42492437930144-158.271057880004i</v>
      </c>
      <c r="G1850" t="str">
        <f t="shared" si="538"/>
        <v>0.99999977499366-0.000474348278274514i</v>
      </c>
      <c r="H1850" t="str">
        <f t="shared" si="539"/>
        <v>1147.63469660603+137.025319136203i</v>
      </c>
      <c r="I1850" t="str">
        <f t="shared" si="540"/>
        <v>69.0310858442294-511.469189162043i</v>
      </c>
      <c r="K1850" t="str">
        <f t="shared" si="541"/>
        <v>0.0103093204253239-0.00180013058629296i</v>
      </c>
      <c r="L1850" t="str">
        <f t="shared" si="542"/>
        <v>0.0000444444444444444-0.0608414190335431i</v>
      </c>
      <c r="M1850" t="e">
        <f t="shared" si="543"/>
        <v>#DIV/0!</v>
      </c>
      <c r="N1850">
        <f t="shared" si="544"/>
        <v>91.996933099682067</v>
      </c>
      <c r="O1850">
        <f t="shared" si="545"/>
        <v>29.332216347392809</v>
      </c>
      <c r="P1850" s="3">
        <f t="shared" si="546"/>
        <v>29.332216347392809</v>
      </c>
      <c r="Q1850" s="3">
        <f t="shared" si="547"/>
        <v>-88.003066900317933</v>
      </c>
      <c r="R1850">
        <f t="shared" si="548"/>
        <v>91.996933099682067</v>
      </c>
      <c r="S1850">
        <f t="shared" si="549"/>
        <v>0.94368612776684613</v>
      </c>
      <c r="T1850">
        <f t="shared" si="532"/>
        <v>29.332216347392809</v>
      </c>
    </row>
    <row r="1851" spans="1:20" x14ac:dyDescent="0.25">
      <c r="A1851">
        <f t="shared" si="533"/>
        <v>5951.8863608616257</v>
      </c>
      <c r="B1851">
        <f t="shared" si="550"/>
        <v>947.27213505236011</v>
      </c>
      <c r="C1851" t="str">
        <f t="shared" si="534"/>
        <v>1.02019462655237-29.1552257863771i</v>
      </c>
      <c r="D1851" t="str">
        <f t="shared" si="535"/>
        <v>3.47811910410372-16.8059244757164i</v>
      </c>
      <c r="E1851" t="str">
        <f t="shared" si="536"/>
        <v>162.444846932625+0.71695725070152i</v>
      </c>
      <c r="F1851" t="str">
        <f t="shared" si="537"/>
        <v>2.42492437514683-157.671913367782i</v>
      </c>
      <c r="G1851" t="str">
        <f t="shared" si="538"/>
        <v>0.999999773280363-0.000476150800916169i</v>
      </c>
      <c r="H1851" t="str">
        <f t="shared" si="539"/>
        <v>1147.7749021768+137.548233311983i</v>
      </c>
      <c r="I1851" t="str">
        <f t="shared" si="540"/>
        <v>69.0330348843265-509.588229793593i</v>
      </c>
      <c r="K1851" t="str">
        <f t="shared" si="541"/>
        <v>0.010306988947609-0.00180656066968824i</v>
      </c>
      <c r="L1851" t="str">
        <f t="shared" si="542"/>
        <v>0.0000444444444444444-0.0606110968654545i</v>
      </c>
      <c r="M1851" t="e">
        <f t="shared" si="543"/>
        <v>#DIV/0!</v>
      </c>
      <c r="N1851">
        <f t="shared" si="544"/>
        <v>92.004066345524052</v>
      </c>
      <c r="O1851">
        <f t="shared" si="545"/>
        <v>29.299642551690354</v>
      </c>
      <c r="P1851" s="3">
        <f t="shared" si="546"/>
        <v>29.299642551690354</v>
      </c>
      <c r="Q1851" s="3">
        <f t="shared" si="547"/>
        <v>-87.995933654475948</v>
      </c>
      <c r="R1851">
        <f t="shared" si="548"/>
        <v>92.004066345524052</v>
      </c>
      <c r="S1851">
        <f t="shared" si="549"/>
        <v>0.94727213505236008</v>
      </c>
      <c r="T1851">
        <f t="shared" si="532"/>
        <v>29.299642551690354</v>
      </c>
    </row>
    <row r="1852" spans="1:20" x14ac:dyDescent="0.25">
      <c r="A1852">
        <f t="shared" si="533"/>
        <v>5974.5035290329006</v>
      </c>
      <c r="B1852">
        <f t="shared" si="550"/>
        <v>950.87176916555916</v>
      </c>
      <c r="C1852" t="str">
        <f t="shared" si="534"/>
        <v>1.02000358896188-29.045974323006i</v>
      </c>
      <c r="D1852" t="str">
        <f t="shared" si="535"/>
        <v>3.47811905920986-16.7423380724i</v>
      </c>
      <c r="E1852" t="str">
        <f t="shared" si="536"/>
        <v>162.444672608806+0.719755182021218i</v>
      </c>
      <c r="F1852" t="str">
        <f t="shared" si="537"/>
        <v>2.42492437096057-157.075037018969i</v>
      </c>
      <c r="G1852" t="str">
        <f t="shared" si="538"/>
        <v>0.999999771554021-0.000477960173134527i</v>
      </c>
      <c r="H1852" t="str">
        <f t="shared" si="539"/>
        <v>1147.91619763523+138.073159035915i</v>
      </c>
      <c r="I1852" t="str">
        <f t="shared" si="540"/>
        <v>69.0349985161632-507.714610686833i</v>
      </c>
      <c r="K1852" t="str">
        <f t="shared" si="541"/>
        <v>0.0103046407879644-0.00181301068013265i</v>
      </c>
      <c r="L1852" t="str">
        <f t="shared" si="542"/>
        <v>0.0000444444444444444-0.0603816466083427i</v>
      </c>
      <c r="M1852" t="e">
        <f t="shared" si="543"/>
        <v>#DIV/0!</v>
      </c>
      <c r="N1852">
        <f t="shared" si="544"/>
        <v>92.011221742464414</v>
      </c>
      <c r="O1852">
        <f t="shared" si="545"/>
        <v>29.267071377176187</v>
      </c>
      <c r="P1852" s="3">
        <f t="shared" si="546"/>
        <v>29.267071377176187</v>
      </c>
      <c r="Q1852" s="3">
        <f t="shared" si="547"/>
        <v>-87.988778257535586</v>
      </c>
      <c r="R1852">
        <f t="shared" si="548"/>
        <v>92.011221742464414</v>
      </c>
      <c r="S1852">
        <f t="shared" si="549"/>
        <v>0.95087176916555916</v>
      </c>
      <c r="T1852">
        <f t="shared" si="532"/>
        <v>29.267071377176187</v>
      </c>
    </row>
    <row r="1853" spans="1:20" x14ac:dyDescent="0.25">
      <c r="A1853">
        <f t="shared" si="533"/>
        <v>5997.206642443226</v>
      </c>
      <c r="B1853">
        <f t="shared" si="550"/>
        <v>954.48508188838832</v>
      </c>
      <c r="C1853" t="str">
        <f t="shared" si="534"/>
        <v>1.01981118692002-28.9371401933247i</v>
      </c>
      <c r="D1853" t="str">
        <f t="shared" si="535"/>
        <v>3.47811901397414-16.6789925132365i</v>
      </c>
      <c r="E1853" t="str">
        <f t="shared" si="536"/>
        <v>162.444497160146+0.722564550071014i</v>
      </c>
      <c r="F1853" t="str">
        <f t="shared" si="537"/>
        <v>2.42492436674245-156.480420247296i</v>
      </c>
      <c r="G1853" t="str">
        <f t="shared" si="538"/>
        <v>0.999999769814533-0.000479776420957873i</v>
      </c>
      <c r="H1853" t="str">
        <f t="shared" si="539"/>
        <v>1148.05859162489+138.600104214173i</v>
      </c>
      <c r="I1853" t="str">
        <f t="shared" si="540"/>
        <v>69.0369768468793-505.848305001519i</v>
      </c>
      <c r="K1853" t="str">
        <f t="shared" si="541"/>
        <v>0.0103022758349922-0.00181948064526121i</v>
      </c>
      <c r="L1853" t="str">
        <f t="shared" si="542"/>
        <v>0.0000444444444444444-0.0601530649614891i</v>
      </c>
      <c r="M1853" t="e">
        <f t="shared" si="543"/>
        <v>#DIV/0!</v>
      </c>
      <c r="N1853">
        <f t="shared" si="544"/>
        <v>92.018399322595002</v>
      </c>
      <c r="O1853">
        <f t="shared" si="545"/>
        <v>29.234502840972851</v>
      </c>
      <c r="P1853" s="3">
        <f t="shared" si="546"/>
        <v>29.234502840972851</v>
      </c>
      <c r="Q1853" s="3">
        <f t="shared" si="547"/>
        <v>-87.981600677404998</v>
      </c>
      <c r="R1853">
        <f t="shared" si="548"/>
        <v>92.018399322595002</v>
      </c>
      <c r="S1853">
        <f t="shared" si="549"/>
        <v>0.95448508188838832</v>
      </c>
      <c r="T1853">
        <f t="shared" si="532"/>
        <v>29.234502840972851</v>
      </c>
    </row>
    <row r="1854" spans="1:20" x14ac:dyDescent="0.25">
      <c r="A1854">
        <f t="shared" si="533"/>
        <v>6019.9960276845104</v>
      </c>
      <c r="B1854">
        <f t="shared" si="550"/>
        <v>958.11212519956428</v>
      </c>
      <c r="C1854" t="str">
        <f t="shared" si="534"/>
        <v>1.0196174113511-28.8287218263285i</v>
      </c>
      <c r="D1854" t="str">
        <f t="shared" si="535"/>
        <v>3.47811896839399-16.615886886979i</v>
      </c>
      <c r="E1854" t="str">
        <f t="shared" si="536"/>
        <v>162.44432058103+0.725385406846881i</v>
      </c>
      <c r="F1854" t="str">
        <f t="shared" si="537"/>
        <v>2.42492436249219-155.888054499004i</v>
      </c>
      <c r="G1854" t="str">
        <f t="shared" si="538"/>
        <v>0.9999997680618-0.000481599570513398i</v>
      </c>
      <c r="H1854" t="str">
        <f t="shared" si="539"/>
        <v>1148.20209286049+139.129076785635i</v>
      </c>
      <c r="I1854" t="str">
        <f t="shared" si="540"/>
        <v>69.0389699843727-503.989286003935i</v>
      </c>
      <c r="K1854" t="str">
        <f t="shared" si="541"/>
        <v>0.0102998939766685-0.00182597059232714i</v>
      </c>
      <c r="L1854" t="str">
        <f t="shared" si="542"/>
        <v>0.0000444444444444444-0.0599253486366695i</v>
      </c>
      <c r="M1854" t="e">
        <f t="shared" si="543"/>
        <v>#DIV/0!</v>
      </c>
      <c r="N1854">
        <f t="shared" si="544"/>
        <v>92.025599117615783</v>
      </c>
      <c r="O1854">
        <f t="shared" si="545"/>
        <v>29.201936960293637</v>
      </c>
      <c r="P1854" s="3">
        <f t="shared" si="546"/>
        <v>29.201936960293637</v>
      </c>
      <c r="Q1854" s="3">
        <f t="shared" si="547"/>
        <v>-87.974400882384217</v>
      </c>
      <c r="R1854">
        <f t="shared" si="548"/>
        <v>92.025599117615783</v>
      </c>
      <c r="S1854">
        <f t="shared" si="549"/>
        <v>0.95811212519956424</v>
      </c>
      <c r="T1854">
        <f t="shared" si="532"/>
        <v>29.201936960293637</v>
      </c>
    </row>
    <row r="1855" spans="1:20" x14ac:dyDescent="0.25">
      <c r="A1855">
        <f t="shared" si="533"/>
        <v>6042.8720125897116</v>
      </c>
      <c r="B1855">
        <f t="shared" si="550"/>
        <v>961.75295127532263</v>
      </c>
      <c r="C1855" t="str">
        <f t="shared" si="534"/>
        <v>1.01942225312899-28.7207176569376i</v>
      </c>
      <c r="D1855" t="str">
        <f t="shared" si="535"/>
        <v>3.47811892246677-16.5530202858319i</v>
      </c>
      <c r="E1855" t="str">
        <f t="shared" si="536"/>
        <v>162.444142865841+0.728217804627278i</v>
      </c>
      <c r="F1855" t="str">
        <f t="shared" si="537"/>
        <v>2.4249243582096-155.29793125271i</v>
      </c>
      <c r="G1855" t="str">
        <f t="shared" si="538"/>
        <v>0.999999766295721-0.000483429648027573i</v>
      </c>
      <c r="H1855" t="str">
        <f t="shared" si="539"/>
        <v>1148.34671012859+139.660084722019i</v>
      </c>
      <c r="I1855" t="str">
        <f t="shared" si="540"/>
        <v>69.0409780372953-502.137527066528i</v>
      </c>
      <c r="K1855" t="str">
        <f t="shared" si="541"/>
        <v>0.0102974951003418-0.00183248054819583i</v>
      </c>
      <c r="L1855" t="str">
        <f t="shared" si="542"/>
        <v>0.0000444444444444444-0.0596984943581088i</v>
      </c>
      <c r="M1855" t="e">
        <f t="shared" si="543"/>
        <v>#DIV/0!</v>
      </c>
      <c r="N1855">
        <f t="shared" si="544"/>
        <v>92.032821158829833</v>
      </c>
      <c r="O1855">
        <f t="shared" si="545"/>
        <v>29.169373752442404</v>
      </c>
      <c r="P1855" s="3">
        <f t="shared" si="546"/>
        <v>29.169373752442404</v>
      </c>
      <c r="Q1855" s="3">
        <f t="shared" si="547"/>
        <v>-87.967178841170167</v>
      </c>
      <c r="R1855">
        <f t="shared" si="548"/>
        <v>92.032821158829833</v>
      </c>
      <c r="S1855">
        <f t="shared" si="549"/>
        <v>0.96175295127532268</v>
      </c>
      <c r="T1855">
        <f t="shared" si="532"/>
        <v>29.169373752442404</v>
      </c>
    </row>
    <row r="1856" spans="1:20" x14ac:dyDescent="0.25">
      <c r="A1856">
        <f t="shared" si="533"/>
        <v>6065.8349262375523</v>
      </c>
      <c r="B1856">
        <f t="shared" si="550"/>
        <v>965.40761249016884</v>
      </c>
      <c r="C1856" t="str">
        <f t="shared" si="534"/>
        <v>1.01922570307712-28.6131261259757i</v>
      </c>
      <c r="D1856" t="str">
        <f t="shared" si="535"/>
        <v>3.47811887618983-16.4903918054378i</v>
      </c>
      <c r="E1856" t="str">
        <f t="shared" si="536"/>
        <v>162.443964008966+0.731061795976132i</v>
      </c>
      <c r="F1856" t="str">
        <f t="shared" si="537"/>
        <v>2.42492435389436-154.710042019295i</v>
      </c>
      <c r="G1856" t="str">
        <f t="shared" si="538"/>
        <v>0.999999764516194-0.000485266679826532i</v>
      </c>
      <c r="H1856" t="str">
        <f t="shared" si="539"/>
        <v>1148.49245228814+140.193136028031i</v>
      </c>
      <c r="I1856" t="str">
        <f t="shared" si="540"/>
        <v>69.0430011150605-500.293001667535i</v>
      </c>
      <c r="K1856" t="str">
        <f t="shared" si="541"/>
        <v>0.0102950790927314-0.00183901053933898i</v>
      </c>
      <c r="L1856" t="str">
        <f t="shared" si="542"/>
        <v>0.0000444444444444444-0.0594724988624316i</v>
      </c>
      <c r="M1856" t="e">
        <f t="shared" si="543"/>
        <v>#DIV/0!</v>
      </c>
      <c r="N1856">
        <f t="shared" si="544"/>
        <v>92.040065477137375</v>
      </c>
      <c r="O1856">
        <f t="shared" si="545"/>
        <v>29.136813234814181</v>
      </c>
      <c r="P1856" s="3">
        <f t="shared" si="546"/>
        <v>29.136813234814181</v>
      </c>
      <c r="Q1856" s="3">
        <f t="shared" si="547"/>
        <v>-87.959934522862625</v>
      </c>
      <c r="R1856">
        <f t="shared" si="548"/>
        <v>92.040065477137375</v>
      </c>
      <c r="S1856">
        <f t="shared" si="549"/>
        <v>0.96540761249016882</v>
      </c>
      <c r="T1856">
        <f t="shared" si="532"/>
        <v>29.136813234814181</v>
      </c>
    </row>
    <row r="1857" spans="1:20" x14ac:dyDescent="0.25">
      <c r="A1857">
        <f t="shared" si="533"/>
        <v>6088.8850989572557</v>
      </c>
      <c r="B1857">
        <f t="shared" si="550"/>
        <v>969.07616141763151</v>
      </c>
      <c r="C1857" t="str">
        <f t="shared" si="534"/>
        <v>1.01902775196823-28.505945680146i</v>
      </c>
      <c r="D1857" t="str">
        <f t="shared" si="535"/>
        <v>3.47811882956053-16.4280005448652i</v>
      </c>
      <c r="E1857" t="str">
        <f t="shared" si="536"/>
        <v>162.443784004787+0.733917433744114i</v>
      </c>
      <c r="F1857" t="str">
        <f t="shared" si="537"/>
        <v>2.42492434954629-154.124378341774i</v>
      </c>
      <c r="G1857" t="str">
        <f t="shared" si="538"/>
        <v>0.999999762723117-0.000487110692336446i</v>
      </c>
      <c r="H1857" t="str">
        <f t="shared" si="539"/>
        <v>1148.63932827117+140.728238741515i</v>
      </c>
      <c r="I1857" t="str">
        <f t="shared" si="540"/>
        <v>69.0450393278464-498.455683390614i</v>
      </c>
      <c r="K1857" t="str">
        <f t="shared" si="541"/>
        <v>0.0102926458399257-0.00184556059182851i</v>
      </c>
      <c r="L1857" t="str">
        <f t="shared" si="542"/>
        <v>0.0000444444444444444-0.0592473588986169i</v>
      </c>
      <c r="M1857" t="e">
        <f t="shared" si="543"/>
        <v>#DIV/0!</v>
      </c>
      <c r="N1857">
        <f t="shared" si="544"/>
        <v>92.047332103029817</v>
      </c>
      <c r="O1857">
        <f t="shared" si="545"/>
        <v>29.104255424895058</v>
      </c>
      <c r="P1857" s="3">
        <f t="shared" si="546"/>
        <v>29.104255424895058</v>
      </c>
      <c r="Q1857" s="3">
        <f t="shared" si="547"/>
        <v>-87.952667896970183</v>
      </c>
      <c r="R1857">
        <f t="shared" si="548"/>
        <v>92.047332103029817</v>
      </c>
      <c r="S1857">
        <f t="shared" si="549"/>
        <v>0.96907616141763153</v>
      </c>
      <c r="T1857">
        <f t="shared" si="532"/>
        <v>29.104255424895058</v>
      </c>
    </row>
    <row r="1858" spans="1:20" x14ac:dyDescent="0.25">
      <c r="A1858">
        <f t="shared" si="533"/>
        <v>6112.0228623332923</v>
      </c>
      <c r="B1858">
        <f t="shared" si="550"/>
        <v>972.75865083101849</v>
      </c>
      <c r="C1858" t="str">
        <f t="shared" si="534"/>
        <v>1.01882839052412-28.3991747720091i</v>
      </c>
      <c r="D1858" t="str">
        <f t="shared" si="535"/>
        <v>3.47811878257617-16.3658456065948i</v>
      </c>
      <c r="E1858" t="str">
        <f t="shared" si="536"/>
        <v>162.443602847691+0.73678477107024i</v>
      </c>
      <c r="F1858" t="str">
        <f t="shared" si="537"/>
        <v>2.42492434516511-153.540931795179i</v>
      </c>
      <c r="G1858" t="str">
        <f t="shared" si="538"/>
        <v>0.999999760916387-0.000488961712083902i</v>
      </c>
      <c r="H1858" t="str">
        <f t="shared" si="539"/>
        <v>1148.78734708341+141.265400933601i</v>
      </c>
      <c r="I1858" t="str">
        <f t="shared" si="540"/>
        <v>69.0470927866012-496.625545924487i</v>
      </c>
      <c r="K1858" t="str">
        <f t="shared" si="541"/>
        <v>0.0102901952273805-0.00185213073133058i</v>
      </c>
      <c r="L1858" t="str">
        <f t="shared" si="542"/>
        <v>0.0000444444444444444-0.0590230712279506i</v>
      </c>
      <c r="M1858" t="e">
        <f t="shared" si="543"/>
        <v>#DIV/0!</v>
      </c>
      <c r="N1858">
        <f t="shared" si="544"/>
        <v>92.054621066583138</v>
      </c>
      <c r="O1858">
        <f t="shared" si="545"/>
        <v>29.071700340262517</v>
      </c>
      <c r="P1858" s="3">
        <f t="shared" si="546"/>
        <v>29.071700340262517</v>
      </c>
      <c r="Q1858" s="3">
        <f t="shared" si="547"/>
        <v>-87.945378933416862</v>
      </c>
      <c r="R1858">
        <f t="shared" si="548"/>
        <v>92.054621066583138</v>
      </c>
      <c r="S1858">
        <f t="shared" si="549"/>
        <v>0.97275865083101853</v>
      </c>
      <c r="T1858">
        <f t="shared" si="532"/>
        <v>29.071700340262517</v>
      </c>
    </row>
    <row r="1859" spans="1:20" x14ac:dyDescent="0.25">
      <c r="A1859">
        <f t="shared" si="533"/>
        <v>6135.2485492101596</v>
      </c>
      <c r="B1859">
        <f t="shared" si="550"/>
        <v>976.45513370417643</v>
      </c>
      <c r="C1859" t="str">
        <f t="shared" si="534"/>
        <v>1.01862760941571-28.2928118599586i</v>
      </c>
      <c r="D1859" t="str">
        <f t="shared" si="535"/>
        <v>3.47811873523406-16.3039260965068i</v>
      </c>
      <c r="E1859" t="str">
        <f t="shared" si="536"/>
        <v>162.443420532064+0.739663861384445i</v>
      </c>
      <c r="F1859" t="str">
        <f t="shared" si="537"/>
        <v>2.42492434075057-152.959693986436i</v>
      </c>
      <c r="G1859" t="str">
        <f t="shared" si="538"/>
        <v>0.9999997590959-0.00049081976569629i</v>
      </c>
      <c r="H1859" t="str">
        <f t="shared" si="539"/>
        <v>1148.93651780497+141.804630708863i</v>
      </c>
      <c r="I1859" t="str">
        <f t="shared" si="540"/>
        <v>69.0491616030504-494.802563062581i</v>
      </c>
      <c r="K1859" t="str">
        <f t="shared" si="541"/>
        <v>0.0102877271399173-0.00185872098309943i</v>
      </c>
      <c r="L1859" t="str">
        <f t="shared" si="542"/>
        <v>0.0000444444444444444-0.0587996326239794i</v>
      </c>
      <c r="M1859" t="e">
        <f t="shared" si="543"/>
        <v>#DIV/0!</v>
      </c>
      <c r="N1859">
        <f t="shared" si="544"/>
        <v>92.061932397452509</v>
      </c>
      <c r="O1859">
        <f t="shared" si="545"/>
        <v>29.039147998585115</v>
      </c>
      <c r="P1859" s="3">
        <f t="shared" si="546"/>
        <v>29.039147998585115</v>
      </c>
      <c r="Q1859" s="3">
        <f t="shared" si="547"/>
        <v>-87.938067602547491</v>
      </c>
      <c r="R1859">
        <f t="shared" si="548"/>
        <v>92.061932397452509</v>
      </c>
      <c r="S1859">
        <f t="shared" si="549"/>
        <v>0.97645513370417647</v>
      </c>
      <c r="T1859">
        <f t="shared" si="532"/>
        <v>29.039147998585115</v>
      </c>
    </row>
    <row r="1860" spans="1:20" x14ac:dyDescent="0.25">
      <c r="A1860">
        <f t="shared" si="533"/>
        <v>6158.5624936971581</v>
      </c>
      <c r="B1860">
        <f t="shared" si="550"/>
        <v>980.1656632122523</v>
      </c>
      <c r="C1860" t="str">
        <f t="shared" si="534"/>
        <v>1.01842539926275-28.1868554082004i</v>
      </c>
      <c r="D1860" t="str">
        <f t="shared" si="535"/>
        <v>3.47811868753147-16.2422411238684i</v>
      </c>
      <c r="E1860" t="str">
        <f t="shared" si="536"/>
        <v>162.443237052294+0.742554758408782i</v>
      </c>
      <c r="F1860" t="str">
        <f t="shared" si="537"/>
        <v>2.42492433630241-152.380656554242i</v>
      </c>
      <c r="G1860" t="str">
        <f t="shared" si="538"/>
        <v>0.99999975726155-0.00049268487990218i</v>
      </c>
      <c r="H1860" t="str">
        <f t="shared" si="539"/>
        <v>1149.08684959097+142.34593620546i</v>
      </c>
      <c r="I1860" t="str">
        <f t="shared" si="540"/>
        <v>69.0512458896968-492.986708702652i</v>
      </c>
      <c r="K1860" t="str">
        <f t="shared" si="541"/>
        <v>0.0102852414617219-0.00186533137197122i</v>
      </c>
      <c r="L1860" t="str">
        <f t="shared" si="542"/>
        <v>0.0000444444444444444-0.0585770398724642i</v>
      </c>
      <c r="M1860" t="e">
        <f t="shared" si="543"/>
        <v>#DIV/0!</v>
      </c>
      <c r="N1860">
        <f t="shared" si="544"/>
        <v>92.069266124865493</v>
      </c>
      <c r="O1860">
        <f t="shared" si="545"/>
        <v>29.006598417623191</v>
      </c>
      <c r="P1860" s="3">
        <f t="shared" si="546"/>
        <v>29.006598417623191</v>
      </c>
      <c r="Q1860" s="3">
        <f t="shared" si="547"/>
        <v>-87.930733875134507</v>
      </c>
      <c r="R1860">
        <f t="shared" si="548"/>
        <v>92.069266124865493</v>
      </c>
      <c r="S1860">
        <f t="shared" si="549"/>
        <v>0.98016566321225229</v>
      </c>
      <c r="T1860">
        <f t="shared" si="532"/>
        <v>29.006598417623191</v>
      </c>
    </row>
    <row r="1861" spans="1:20" x14ac:dyDescent="0.25">
      <c r="A1861">
        <f t="shared" si="533"/>
        <v>6181.9650311732075</v>
      </c>
      <c r="B1861">
        <f t="shared" si="550"/>
        <v>983.89029273245887</v>
      </c>
      <c r="C1861" t="str">
        <f t="shared" si="534"/>
        <v>1.0182217506339-28.0813038867292i</v>
      </c>
      <c r="D1861" t="str">
        <f t="shared" si="535"/>
        <v>3.47811863946563-16.1807898013205i</v>
      </c>
      <c r="E1861" t="str">
        <f t="shared" si="536"/>
        <v>162.443052402774+0.74545751615968i</v>
      </c>
      <c r="F1861" t="str">
        <f t="shared" si="537"/>
        <v>2.42492433182037-151.803811168951i</v>
      </c>
      <c r="G1861" t="str">
        <f t="shared" si="538"/>
        <v>0.999999755413233-0.00049455708153171i</v>
      </c>
      <c r="H1861" t="str">
        <f t="shared" si="539"/>
        <v>1149.23835167222+142.88932559529i</v>
      </c>
      <c r="I1861" t="str">
        <f t="shared" si="540"/>
        <v>69.0533457598283-491.177956846453i</v>
      </c>
      <c r="K1861" t="str">
        <f t="shared" si="541"/>
        <v>0.0102827380763428-0.00187196192235779i</v>
      </c>
      <c r="L1861" t="str">
        <f t="shared" si="542"/>
        <v>0.0000444444444444444-0.0583552897713332i</v>
      </c>
      <c r="M1861" t="e">
        <f t="shared" si="543"/>
        <v>#DIV/0!</v>
      </c>
      <c r="N1861">
        <f t="shared" si="544"/>
        <v>92.076622277616309</v>
      </c>
      <c r="O1861">
        <f t="shared" si="545"/>
        <v>28.974051615228756</v>
      </c>
      <c r="P1861" s="3">
        <f t="shared" si="546"/>
        <v>28.974051615228756</v>
      </c>
      <c r="Q1861" s="3">
        <f t="shared" si="547"/>
        <v>-87.923377722383691</v>
      </c>
      <c r="R1861">
        <f t="shared" si="548"/>
        <v>92.076622277616309</v>
      </c>
      <c r="S1861">
        <f t="shared" si="549"/>
        <v>0.98389029273245887</v>
      </c>
      <c r="T1861">
        <f t="shared" si="532"/>
        <v>28.974051615228756</v>
      </c>
    </row>
    <row r="1862" spans="1:20" x14ac:dyDescent="0.25">
      <c r="A1862">
        <f t="shared" si="533"/>
        <v>6205.4564982916654</v>
      </c>
      <c r="B1862">
        <f t="shared" si="550"/>
        <v>987.62907584484219</v>
      </c>
      <c r="C1862" t="str">
        <f t="shared" si="534"/>
        <v>1.01801665404643-27.9761557713052i</v>
      </c>
      <c r="D1862" t="str">
        <f t="shared" si="535"/>
        <v>3.47811859103381-16.1195712448652i</v>
      </c>
      <c r="E1862" t="str">
        <f t="shared" si="536"/>
        <v>162.442866577898+0.748372188949872i</v>
      </c>
      <c r="F1862" t="str">
        <f t="shared" si="537"/>
        <v>2.42492432730422-151.229149532447i</v>
      </c>
      <c r="G1862" t="str">
        <f t="shared" si="538"/>
        <v>0.999999753550843-0.000496436397516971i</v>
      </c>
      <c r="H1862" t="str">
        <f t="shared" si="539"/>
        <v>1149.39103335589+143.43480708415i</v>
      </c>
      <c r="I1862" t="str">
        <f t="shared" si="540"/>
        <v>69.0554613275237-489.376281599355i</v>
      </c>
      <c r="K1862" t="str">
        <f t="shared" si="541"/>
        <v>0.0102802168666894-0.00187861265824041i</v>
      </c>
      <c r="L1862" t="str">
        <f t="shared" si="542"/>
        <v>0.0000444444444444444-0.0581343791306367i</v>
      </c>
      <c r="M1862" t="e">
        <f t="shared" si="543"/>
        <v>#DIV/0!</v>
      </c>
      <c r="N1862">
        <f t="shared" si="544"/>
        <v>92.08400088405935</v>
      </c>
      <c r="O1862">
        <f t="shared" si="545"/>
        <v>28.941507609345386</v>
      </c>
      <c r="P1862" s="3">
        <f t="shared" si="546"/>
        <v>28.941507609345386</v>
      </c>
      <c r="Q1862" s="3">
        <f t="shared" si="547"/>
        <v>-87.91599911594065</v>
      </c>
      <c r="R1862">
        <f t="shared" si="548"/>
        <v>92.08400088405935</v>
      </c>
      <c r="S1862">
        <f t="shared" si="549"/>
        <v>0.98762907584484216</v>
      </c>
      <c r="T1862">
        <f t="shared" si="532"/>
        <v>28.941507609345386</v>
      </c>
    </row>
    <row r="1863" spans="1:20" x14ac:dyDescent="0.25">
      <c r="A1863">
        <f t="shared" si="533"/>
        <v>6229.0372329851743</v>
      </c>
      <c r="B1863">
        <f t="shared" si="550"/>
        <v>991.38206633305265</v>
      </c>
      <c r="C1863" t="str">
        <f t="shared" si="534"/>
        <v>1.01781009996626-27.8714095434334i</v>
      </c>
      <c r="D1863" t="str">
        <f t="shared" si="535"/>
        <v>3.47811854223322-16.058584573853i</v>
      </c>
      <c r="E1863" t="str">
        <f t="shared" si="536"/>
        <v>162.442679572065+0.751298831390066i</v>
      </c>
      <c r="F1863" t="str">
        <f t="shared" si="537"/>
        <v>2.42492432275367-150.656663378031i</v>
      </c>
      <c r="G1863" t="str">
        <f t="shared" si="538"/>
        <v>0.999999751674271-0.000498322854892397i</v>
      </c>
      <c r="H1863" t="str">
        <f t="shared" si="539"/>
        <v>1149.54490402615+143.982388911877i</v>
      </c>
      <c r="I1863" t="str">
        <f t="shared" si="540"/>
        <v>69.057592707654-487.581657169995i</v>
      </c>
      <c r="K1863" t="str">
        <f t="shared" si="541"/>
        <v>0.010277677715031-0.00188528360316343i</v>
      </c>
      <c r="L1863" t="str">
        <f t="shared" si="542"/>
        <v>0.0000444444444444444-0.0579143047725012i</v>
      </c>
      <c r="M1863" t="e">
        <f t="shared" si="543"/>
        <v>#DIV/0!</v>
      </c>
      <c r="N1863">
        <f t="shared" si="544"/>
        <v>92.091401972103014</v>
      </c>
      <c r="O1863">
        <f t="shared" si="545"/>
        <v>28.908966418008866</v>
      </c>
      <c r="P1863" s="3">
        <f t="shared" si="546"/>
        <v>28.908966418008866</v>
      </c>
      <c r="Q1863" s="3">
        <f t="shared" si="547"/>
        <v>-87.908598027896986</v>
      </c>
      <c r="R1863">
        <f t="shared" si="548"/>
        <v>92.091401972103014</v>
      </c>
      <c r="S1863">
        <f t="shared" si="549"/>
        <v>0.9913820663330527</v>
      </c>
      <c r="T1863">
        <f t="shared" si="532"/>
        <v>28.908966418008866</v>
      </c>
    </row>
    <row r="1864" spans="1:20" x14ac:dyDescent="0.25">
      <c r="A1864">
        <f t="shared" si="533"/>
        <v>6252.707574470518</v>
      </c>
      <c r="B1864">
        <f t="shared" si="550"/>
        <v>995.14931818511832</v>
      </c>
      <c r="C1864" t="str">
        <f t="shared" si="534"/>
        <v>1.01760207880773-27.7670636903392i</v>
      </c>
      <c r="D1864" t="str">
        <f t="shared" si="535"/>
        <v>3.47811849306103-15.9978289109701i</v>
      </c>
      <c r="E1864" t="str">
        <f t="shared" si="536"/>
        <v>162.442491379678+0.754237498391333i</v>
      </c>
      <c r="F1864" t="str">
        <f t="shared" si="537"/>
        <v>2.42492431816848-150.086344470297i</v>
      </c>
      <c r="G1864" t="str">
        <f t="shared" si="538"/>
        <v>0.99999974978341-0.000500216480795147i</v>
      </c>
      <c r="H1864" t="str">
        <f t="shared" si="539"/>
        <v>1149.69997314492+144.532079352512i</v>
      </c>
      <c r="I1864" t="str">
        <f t="shared" si="540"/>
        <v>69.0597400158902-485.794057869936i</v>
      </c>
      <c r="K1864" t="str">
        <f t="shared" si="541"/>
        <v>0.0102751205029949-0.00189197478022788i</v>
      </c>
      <c r="L1864" t="str">
        <f t="shared" si="542"/>
        <v>0.0000444444444444444-0.057695063531083i</v>
      </c>
      <c r="M1864" t="e">
        <f t="shared" si="543"/>
        <v>#DIV/0!</v>
      </c>
      <c r="N1864">
        <f t="shared" si="544"/>
        <v>92.098825569203257</v>
      </c>
      <c r="O1864">
        <f t="shared" si="545"/>
        <v>28.876428059346686</v>
      </c>
      <c r="P1864" s="3">
        <f t="shared" si="546"/>
        <v>28.876428059346686</v>
      </c>
      <c r="Q1864" s="3">
        <f t="shared" si="547"/>
        <v>-87.901174430796743</v>
      </c>
      <c r="R1864">
        <f t="shared" si="548"/>
        <v>92.098825569203257</v>
      </c>
      <c r="S1864">
        <f t="shared" si="549"/>
        <v>0.99514931818511831</v>
      </c>
      <c r="T1864">
        <f t="shared" si="532"/>
        <v>28.876428059346686</v>
      </c>
    </row>
    <row r="1865" spans="1:20" x14ac:dyDescent="0.25">
      <c r="A1865">
        <f t="shared" si="533"/>
        <v>6276.467863253506</v>
      </c>
      <c r="B1865">
        <f t="shared" si="550"/>
        <v>998.93088559422176</v>
      </c>
      <c r="C1865" t="str">
        <f t="shared" si="534"/>
        <v>1.01739258093357-27.6631167049478i</v>
      </c>
      <c r="D1865" t="str">
        <f t="shared" si="535"/>
        <v>3.47811844351443-15.937303382226i</v>
      </c>
      <c r="E1865" t="str">
        <f t="shared" si="536"/>
        <v>162.442301995146+0.757188245166673i</v>
      </c>
      <c r="F1865" t="str">
        <f t="shared" si="537"/>
        <v>2.42492431354836-149.518184605015i</v>
      </c>
      <c r="G1865" t="str">
        <f t="shared" si="538"/>
        <v>0.999999747878151-0.000502117302465506i</v>
      </c>
      <c r="H1865" t="str">
        <f t="shared" si="539"/>
        <v>1149.85625025248+145.083886714447i</v>
      </c>
      <c r="I1865" t="str">
        <f t="shared" si="540"/>
        <v>69.0619033687054-484.013458113285i</v>
      </c>
      <c r="K1865" t="str">
        <f t="shared" si="541"/>
        <v>0.0102725451115651-0.00189868621208501i</v>
      </c>
      <c r="L1865" t="str">
        <f t="shared" si="542"/>
        <v>0.0000444444444444444-0.0574766522525235i</v>
      </c>
      <c r="M1865" t="e">
        <f t="shared" si="543"/>
        <v>#DIV/0!</v>
      </c>
      <c r="N1865">
        <f t="shared" si="544"/>
        <v>92.106271702357134</v>
      </c>
      <c r="O1865">
        <f t="shared" si="545"/>
        <v>28.843892551578669</v>
      </c>
      <c r="P1865" s="3">
        <f t="shared" si="546"/>
        <v>28.843892551578669</v>
      </c>
      <c r="Q1865" s="3">
        <f t="shared" si="547"/>
        <v>-87.893728297642866</v>
      </c>
      <c r="R1865">
        <f t="shared" si="548"/>
        <v>92.106271702357134</v>
      </c>
      <c r="S1865">
        <f t="shared" si="549"/>
        <v>0.99893088559422172</v>
      </c>
      <c r="T1865">
        <f t="shared" si="532"/>
        <v>28.843892551578669</v>
      </c>
    </row>
    <row r="1866" spans="1:20" x14ac:dyDescent="0.25">
      <c r="A1866">
        <f t="shared" si="533"/>
        <v>6300.3184411338698</v>
      </c>
      <c r="B1866">
        <f t="shared" si="550"/>
        <v>1002.7268229594798</v>
      </c>
      <c r="C1866" t="str">
        <f t="shared" si="534"/>
        <v>1.01718159665476-27.559567085861i</v>
      </c>
      <c r="D1866" t="str">
        <f t="shared" si="535"/>
        <v>3.47811839359055-15.8770071169405i</v>
      </c>
      <c r="E1866" t="str">
        <f t="shared" si="536"/>
        <v>162.442111412884+0.760151127232932i</v>
      </c>
      <c r="F1866" t="str">
        <f t="shared" si="537"/>
        <v>2.42492430889307-148.952175609016i</v>
      </c>
      <c r="G1866" t="str">
        <f t="shared" si="538"/>
        <v>0.999999745958385-0.000504025347247264i</v>
      </c>
      <c r="H1866" t="str">
        <f t="shared" si="539"/>
        <v>1150.01374496826+145.637819340585i</v>
      </c>
      <c r="I1866" t="str">
        <f t="shared" si="540"/>
        <v>69.0640828833832-482.239832416395i</v>
      </c>
      <c r="K1866" t="str">
        <f t="shared" si="541"/>
        <v>0.010269951421081-0.00190541792092983i</v>
      </c>
      <c r="L1866" t="str">
        <f t="shared" si="542"/>
        <v>0.0000444444444444444-0.0572590677949028i</v>
      </c>
      <c r="M1866" t="e">
        <f t="shared" si="543"/>
        <v>#DIV/0!</v>
      </c>
      <c r="N1866">
        <f t="shared" si="544"/>
        <v>92.11374039809651</v>
      </c>
      <c r="O1866">
        <f t="shared" si="545"/>
        <v>28.811359913016791</v>
      </c>
      <c r="P1866" s="3">
        <f t="shared" si="546"/>
        <v>28.811359913016791</v>
      </c>
      <c r="Q1866" s="3">
        <f t="shared" si="547"/>
        <v>-87.88625960190349</v>
      </c>
      <c r="R1866">
        <f t="shared" si="548"/>
        <v>92.11374039809651</v>
      </c>
      <c r="S1866">
        <f t="shared" si="549"/>
        <v>1.0027268229594799</v>
      </c>
      <c r="T1866">
        <f t="shared" si="532"/>
        <v>28.811359913016791</v>
      </c>
    </row>
    <row r="1867" spans="1:20" x14ac:dyDescent="0.25">
      <c r="A1867">
        <f t="shared" si="533"/>
        <v>6324.2596512101791</v>
      </c>
      <c r="B1867">
        <f t="shared" si="550"/>
        <v>1006.5371848867259</v>
      </c>
      <c r="C1867" t="str">
        <f t="shared" si="534"/>
        <v>1.01696911623032-27.4564133373347i</v>
      </c>
      <c r="D1867" t="str">
        <f t="shared" si="535"/>
        <v>3.47811834328654-15.8169392477316i</v>
      </c>
      <c r="E1867" t="str">
        <f t="shared" si="536"/>
        <v>162.441919627314+0.76312620041304i</v>
      </c>
      <c r="F1867" t="str">
        <f t="shared" si="537"/>
        <v>2.42492430420234-148.38830934007i</v>
      </c>
      <c r="G1867" t="str">
        <f t="shared" si="538"/>
        <v>0.999999744024001-0.000505940642588119i</v>
      </c>
      <c r="H1867" t="str">
        <f t="shared" si="539"/>
        <v>1150.17246699146+146.193885608499i</v>
      </c>
      <c r="I1867" t="str">
        <f t="shared" si="540"/>
        <v>69.0662786780216-480.473155397463i</v>
      </c>
      <c r="K1867" t="str">
        <f t="shared" si="541"/>
        <v>0.0102673393112357-0.00191216992849452i</v>
      </c>
      <c r="L1867" t="str">
        <f t="shared" si="542"/>
        <v>0.0000444444444444444-0.0570423070281957i</v>
      </c>
      <c r="M1867" t="e">
        <f t="shared" si="543"/>
        <v>#DIV/0!</v>
      </c>
      <c r="N1867">
        <f t="shared" si="544"/>
        <v>92.12123168248128</v>
      </c>
      <c r="O1867">
        <f t="shared" si="545"/>
        <v>28.77883016206512</v>
      </c>
      <c r="P1867" s="3">
        <f t="shared" si="546"/>
        <v>28.77883016206512</v>
      </c>
      <c r="Q1867" s="3">
        <f t="shared" si="547"/>
        <v>-87.87876831751872</v>
      </c>
      <c r="R1867">
        <f t="shared" si="548"/>
        <v>92.12123168248128</v>
      </c>
      <c r="S1867">
        <f t="shared" si="549"/>
        <v>1.0065371848867259</v>
      </c>
      <c r="T1867">
        <f t="shared" si="532"/>
        <v>28.77883016206512</v>
      </c>
    </row>
    <row r="1868" spans="1:20" x14ac:dyDescent="0.25">
      <c r="A1868">
        <f t="shared" si="533"/>
        <v>6348.2918378847771</v>
      </c>
      <c r="B1868">
        <f t="shared" si="550"/>
        <v>1010.3620261892954</v>
      </c>
      <c r="C1868" t="str">
        <f t="shared" si="534"/>
        <v>1.01675512986747-27.3536539692583i</v>
      </c>
      <c r="D1868" t="str">
        <f t="shared" si="535"/>
        <v>3.47811829259949-15.7570989105029i</v>
      </c>
      <c r="E1868" t="str">
        <f t="shared" si="536"/>
        <v>162.441726632863+0.766113520837915i</v>
      </c>
      <c r="F1868" t="str">
        <f t="shared" si="537"/>
        <v>2.42492429947588-147.826577686771i</v>
      </c>
      <c r="G1868" t="str">
        <f t="shared" si="538"/>
        <v>0.999999742074887-0.000507863216040071i</v>
      </c>
      <c r="H1868" t="str">
        <f t="shared" si="539"/>
        <v>1150.3324261018+146.752093930575i</v>
      </c>
      <c r="I1868" t="str">
        <f t="shared" si="540"/>
        <v>69.068490871533-478.71340177621i</v>
      </c>
      <c r="K1868" t="str">
        <f t="shared" si="541"/>
        <v>0.0102647086610752-0.00191894225604179i</v>
      </c>
      <c r="L1868" t="str">
        <f t="shared" si="542"/>
        <v>0.0000444444444444444-0.0568263668342256i</v>
      </c>
      <c r="M1868" t="e">
        <f t="shared" si="543"/>
        <v>#DIV/0!</v>
      </c>
      <c r="N1868">
        <f t="shared" si="544"/>
        <v>92.128745581093213</v>
      </c>
      <c r="O1868">
        <f t="shared" si="545"/>
        <v>28.746303317220409</v>
      </c>
      <c r="P1868" s="3">
        <f t="shared" si="546"/>
        <v>28.746303317220409</v>
      </c>
      <c r="Q1868" s="3">
        <f t="shared" si="547"/>
        <v>-87.871254418906787</v>
      </c>
      <c r="R1868">
        <f t="shared" si="548"/>
        <v>92.128745581093213</v>
      </c>
      <c r="S1868">
        <f t="shared" si="549"/>
        <v>1.0103620261892954</v>
      </c>
      <c r="T1868">
        <f t="shared" si="532"/>
        <v>28.746303317220409</v>
      </c>
    </row>
    <row r="1869" spans="1:20" x14ac:dyDescent="0.25">
      <c r="A1869">
        <f t="shared" si="533"/>
        <v>6372.4153468687391</v>
      </c>
      <c r="B1869">
        <f t="shared" si="550"/>
        <v>1014.2014018888148</v>
      </c>
      <c r="C1869" t="str">
        <f t="shared" si="534"/>
        <v>1.01653962772139-27.2512874971312i</v>
      </c>
      <c r="D1869" t="str">
        <f t="shared" si="535"/>
        <v>3.4781182415265-15.6974852444309i</v>
      </c>
      <c r="E1869" t="str">
        <f t="shared" si="536"/>
        <v>162.44153242397+0.769113144948489i</v>
      </c>
      <c r="F1869" t="str">
        <f t="shared" si="537"/>
        <v>2.42492429471344-147.266972568422i</v>
      </c>
      <c r="G1869" t="str">
        <f t="shared" si="538"/>
        <v>0.999999740110932-0.000509793095259812i</v>
      </c>
      <c r="H1869" t="str">
        <f t="shared" si="539"/>
        <v>1150.49363216024+147.312452754184i</v>
      </c>
      <c r="I1869" t="str">
        <f t="shared" si="540"/>
        <v>69.0707195836569-476.960546373541i</v>
      </c>
      <c r="K1869" t="str">
        <f t="shared" si="541"/>
        <v>0.0102620593489966-0.00192573492435825i</v>
      </c>
      <c r="L1869" t="str">
        <f t="shared" si="542"/>
        <v>0.0000444444444444444-0.0566112441066206i</v>
      </c>
      <c r="M1869" t="e">
        <f t="shared" si="543"/>
        <v>#DIV/0!</v>
      </c>
      <c r="N1869">
        <f t="shared" si="544"/>
        <v>92.136282119029175</v>
      </c>
      <c r="O1869">
        <f t="shared" si="545"/>
        <v>28.71377939707169</v>
      </c>
      <c r="P1869" s="3">
        <f t="shared" si="546"/>
        <v>28.71377939707169</v>
      </c>
      <c r="Q1869" s="3">
        <f t="shared" si="547"/>
        <v>-87.863717880970825</v>
      </c>
      <c r="R1869">
        <f t="shared" si="548"/>
        <v>92.136282119029175</v>
      </c>
      <c r="S1869">
        <f t="shared" si="549"/>
        <v>1.0142014018888148</v>
      </c>
      <c r="T1869">
        <f t="shared" si="532"/>
        <v>28.71377939707169</v>
      </c>
    </row>
    <row r="1870" spans="1:20" x14ac:dyDescent="0.25">
      <c r="A1870">
        <f t="shared" si="533"/>
        <v>6396.6305251868407</v>
      </c>
      <c r="B1870">
        <f t="shared" si="550"/>
        <v>1018.0553672159923</v>
      </c>
      <c r="C1870" t="str">
        <f t="shared" si="534"/>
        <v>1.01632259989499-27.1493124420423i</v>
      </c>
      <c r="D1870" t="str">
        <f t="shared" si="535"/>
        <v>3.4781181900646-15.6380973919532i</v>
      </c>
      <c r="E1870" t="str">
        <f t="shared" si="536"/>
        <v>162.44133699508+0.772125129497349i</v>
      </c>
      <c r="F1870" t="str">
        <f t="shared" si="537"/>
        <v>2.42492428991474-146.709485934913i</v>
      </c>
      <c r="G1870" t="str">
        <f t="shared" si="538"/>
        <v>0.999999738132023-0.000511730308009132i</v>
      </c>
      <c r="H1870" t="str">
        <f t="shared" si="539"/>
        <v>1150.65609510968+147.874970561827i</v>
      </c>
      <c r="I1870" t="str">
        <f t="shared" si="540"/>
        <v>69.072964934956-475.214564111173i</v>
      </c>
      <c r="K1870" t="str">
        <f t="shared" si="541"/>
        <v>0.0102593912527472-0.00193254795374764i</v>
      </c>
      <c r="L1870" t="str">
        <f t="shared" si="542"/>
        <v>0.0000444444444444444-0.0563969357507676i</v>
      </c>
      <c r="M1870" t="e">
        <f t="shared" si="543"/>
        <v>#DIV/0!</v>
      </c>
      <c r="N1870">
        <f t="shared" si="544"/>
        <v>92.143841320894168</v>
      </c>
      <c r="O1870">
        <f t="shared" si="545"/>
        <v>28.681258420300768</v>
      </c>
      <c r="P1870" s="3">
        <f t="shared" si="546"/>
        <v>28.681258420300768</v>
      </c>
      <c r="Q1870" s="3">
        <f t="shared" si="547"/>
        <v>-87.856158679105832</v>
      </c>
      <c r="R1870">
        <f t="shared" si="548"/>
        <v>92.143841320894168</v>
      </c>
      <c r="S1870">
        <f t="shared" si="549"/>
        <v>1.0180553672159922</v>
      </c>
      <c r="T1870">
        <f t="shared" si="532"/>
        <v>28.681258420300768</v>
      </c>
    </row>
    <row r="1871" spans="1:20" x14ac:dyDescent="0.25">
      <c r="A1871">
        <f t="shared" si="533"/>
        <v>6420.9377211825513</v>
      </c>
      <c r="B1871">
        <f t="shared" si="550"/>
        <v>1021.9239776114131</v>
      </c>
      <c r="C1871" t="str">
        <f t="shared" si="534"/>
        <v>1.01610403643905-27.0477273306458i</v>
      </c>
      <c r="D1871" t="str">
        <f t="shared" si="535"/>
        <v>3.47811813821086-15.5789344987554i</v>
      </c>
      <c r="E1871" t="str">
        <f t="shared" si="536"/>
        <v>162.441140340648+0.775149531551607i</v>
      </c>
      <c r="F1871" t="str">
        <f t="shared" si="537"/>
        <v>2.4249242850795-146.154109766614i</v>
      </c>
      <c r="G1871" t="str">
        <f t="shared" si="538"/>
        <v>0.999999736138046-0.00051367488215531i</v>
      </c>
      <c r="H1871" t="str">
        <f t="shared" si="539"/>
        <v>1150.81982497573+148.439655871311i</v>
      </c>
      <c r="I1871" t="str">
        <f t="shared" si="540"/>
        <v>69.0752270468325-473.47543001134i</v>
      </c>
      <c r="K1871" t="str">
        <f t="shared" si="541"/>
        <v>0.0102567042494228-0.00193938136402408i</v>
      </c>
      <c r="L1871" t="str">
        <f t="shared" si="542"/>
        <v>0.0000444444444444444-0.0561834386837693i</v>
      </c>
      <c r="M1871" t="e">
        <f t="shared" si="543"/>
        <v>#DIV/0!</v>
      </c>
      <c r="N1871">
        <f t="shared" si="544"/>
        <v>92.151423210795173</v>
      </c>
      <c r="O1871">
        <f t="shared" si="545"/>
        <v>28.648740405681576</v>
      </c>
      <c r="P1871" s="3">
        <f t="shared" si="546"/>
        <v>28.648740405681576</v>
      </c>
      <c r="Q1871" s="3">
        <f t="shared" si="547"/>
        <v>-87.848576789204827</v>
      </c>
      <c r="R1871">
        <f t="shared" si="548"/>
        <v>92.151423210795173</v>
      </c>
      <c r="S1871">
        <f t="shared" si="549"/>
        <v>1.0219239776114131</v>
      </c>
      <c r="T1871">
        <f t="shared" si="532"/>
        <v>28.648740405681576</v>
      </c>
    </row>
    <row r="1872" spans="1:20" x14ac:dyDescent="0.25">
      <c r="A1872">
        <f t="shared" si="533"/>
        <v>6445.3372845230451</v>
      </c>
      <c r="B1872">
        <f t="shared" si="550"/>
        <v>1025.8072887263365</v>
      </c>
      <c r="C1872" t="str">
        <f t="shared" si="534"/>
        <v>1.01588392735203-26.9465306951426i</v>
      </c>
      <c r="D1872" t="str">
        <f t="shared" si="535"/>
        <v>3.47811808596229-15.5199957137595i</v>
      </c>
      <c r="E1872" t="str">
        <f t="shared" si="536"/>
        <v>162.440942455142+0.778186408493997i</v>
      </c>
      <c r="F1872" t="str">
        <f t="shared" si="537"/>
        <v>2.42492428020743-145.600836074251i</v>
      </c>
      <c r="G1872" t="str">
        <f t="shared" si="538"/>
        <v>0.999999734128885-0.000515626845671523i</v>
      </c>
      <c r="H1872" t="str">
        <f t="shared" si="539"/>
        <v>1150.9848318674+149.006517235887i</v>
      </c>
      <c r="I1872" t="str">
        <f t="shared" si="540"/>
        <v>69.0775060415204-471.743119196399i</v>
      </c>
      <c r="K1872" t="str">
        <f t="shared" si="541"/>
        <v>0.0102539982154671-0.00194623517450519i</v>
      </c>
      <c r="L1872" t="str">
        <f t="shared" si="542"/>
        <v>0.0000444444444444444-0.0559707498343984i</v>
      </c>
      <c r="M1872" t="e">
        <f t="shared" si="543"/>
        <v>#DIV/0!</v>
      </c>
      <c r="N1872">
        <f t="shared" si="544"/>
        <v>92.159027812333974</v>
      </c>
      <c r="O1872">
        <f t="shared" si="545"/>
        <v>28.616225372081217</v>
      </c>
      <c r="P1872" s="3">
        <f t="shared" si="546"/>
        <v>28.616225372081217</v>
      </c>
      <c r="Q1872" s="3">
        <f t="shared" si="547"/>
        <v>-87.840972187666026</v>
      </c>
      <c r="R1872">
        <f t="shared" si="548"/>
        <v>92.159027812333974</v>
      </c>
      <c r="S1872">
        <f t="shared" si="549"/>
        <v>1.0258072887263365</v>
      </c>
      <c r="T1872">
        <f t="shared" si="532"/>
        <v>28.616225372081217</v>
      </c>
    </row>
    <row r="1873" spans="1:20" x14ac:dyDescent="0.25">
      <c r="A1873">
        <f t="shared" si="533"/>
        <v>6469.8295662042328</v>
      </c>
      <c r="B1873">
        <f t="shared" si="550"/>
        <v>1029.7053564234966</v>
      </c>
      <c r="C1873" t="str">
        <f t="shared" si="534"/>
        <v>1.01566226257991-26.8457210732559i</v>
      </c>
      <c r="D1873" t="str">
        <f t="shared" si="535"/>
        <v>3.47811803331587-15.4612801891113i</v>
      </c>
      <c r="E1873" t="str">
        <f t="shared" si="536"/>
        <v>162.440743333038+0.781235818025202i</v>
      </c>
      <c r="F1873" t="str">
        <f t="shared" si="537"/>
        <v>2.42492427529827-145.049656898797i</v>
      </c>
      <c r="G1873" t="str">
        <f t="shared" si="538"/>
        <v>0.999999732104426-0.000517586226637243i</v>
      </c>
      <c r="H1873" t="str">
        <f t="shared" si="539"/>
        <v>1151.15112597791+149.575563244425i</v>
      </c>
      <c r="I1873" t="str">
        <f t="shared" si="540"/>
        <v>69.0798020420996-470.017606888544i</v>
      </c>
      <c r="K1873" t="str">
        <f t="shared" si="541"/>
        <v>0.01025127302667-0.00195310940400516i</v>
      </c>
      <c r="L1873" t="str">
        <f t="shared" si="542"/>
        <v>0.0000444444444444444-0.055758866143055i</v>
      </c>
      <c r="M1873" t="e">
        <f t="shared" si="543"/>
        <v>#DIV/0!</v>
      </c>
      <c r="N1873">
        <f t="shared" si="544"/>
        <v>92.166655148600512</v>
      </c>
      <c r="O1873">
        <f t="shared" si="545"/>
        <v>28.583713338459162</v>
      </c>
      <c r="P1873" s="3">
        <f t="shared" si="546"/>
        <v>28.583713338459162</v>
      </c>
      <c r="Q1873" s="3">
        <f t="shared" si="547"/>
        <v>-87.833344851399488</v>
      </c>
      <c r="R1873">
        <f t="shared" si="548"/>
        <v>92.166655148600512</v>
      </c>
      <c r="S1873">
        <f t="shared" si="549"/>
        <v>1.0297053564234966</v>
      </c>
      <c r="T1873">
        <f t="shared" si="532"/>
        <v>28.583713338459162</v>
      </c>
    </row>
    <row r="1874" spans="1:20" x14ac:dyDescent="0.25">
      <c r="A1874">
        <f t="shared" si="533"/>
        <v>6494.414918555809</v>
      </c>
      <c r="B1874">
        <f t="shared" si="550"/>
        <v>1033.6182367779058</v>
      </c>
      <c r="C1874" t="str">
        <f t="shared" si="534"/>
        <v>1.01543903201624-26.7452970082105i</v>
      </c>
      <c r="D1874" t="str">
        <f t="shared" si="535"/>
        <v>3.47811798026857-15.4027870801682i</v>
      </c>
      <c r="E1874" t="str">
        <f t="shared" si="536"/>
        <v>162.440542968822+0.784297818166382i</v>
      </c>
      <c r="F1874" t="str">
        <f t="shared" si="537"/>
        <v>2.42492427035173-144.500564311354i</v>
      </c>
      <c r="G1874" t="str">
        <f t="shared" si="538"/>
        <v>0.999999730064552-0.000519553053238641i</v>
      </c>
      <c r="H1874" t="str">
        <f t="shared" si="539"/>
        <v>1151.31871758537+150.146802521571i</v>
      </c>
      <c r="I1874" t="str">
        <f t="shared" si="540"/>
        <v>69.0821151724973-468.298868409425i</v>
      </c>
      <c r="K1874" t="str">
        <f t="shared" si="541"/>
        <v>0.0102485285581669-0.00196000407082788i</v>
      </c>
      <c r="L1874" t="str">
        <f t="shared" si="542"/>
        <v>0.0000444444444444444-0.0555477845617204i</v>
      </c>
      <c r="M1874" t="e">
        <f t="shared" si="543"/>
        <v>#DIV/0!</v>
      </c>
      <c r="N1874">
        <f t="shared" si="544"/>
        <v>92.174305242166028</v>
      </c>
      <c r="O1874">
        <f t="shared" si="545"/>
        <v>28.551204323867573</v>
      </c>
      <c r="P1874" s="3">
        <f t="shared" si="546"/>
        <v>28.551204323867573</v>
      </c>
      <c r="Q1874" s="3">
        <f t="shared" si="547"/>
        <v>-87.825694757833972</v>
      </c>
      <c r="R1874">
        <f t="shared" si="548"/>
        <v>92.174305242166028</v>
      </c>
      <c r="S1874">
        <f t="shared" si="549"/>
        <v>1.0336182367779059</v>
      </c>
      <c r="T1874">
        <f t="shared" si="532"/>
        <v>28.551204323867573</v>
      </c>
    </row>
    <row r="1875" spans="1:20" x14ac:dyDescent="0.25">
      <c r="A1875">
        <f t="shared" si="533"/>
        <v>6519.0936952463207</v>
      </c>
      <c r="B1875">
        <f t="shared" si="550"/>
        <v>1037.5459860776618</v>
      </c>
      <c r="C1875" t="str">
        <f t="shared" si="534"/>
        <v>1.01521422550213-26.6452570487126i</v>
      </c>
      <c r="D1875" t="str">
        <f t="shared" si="535"/>
        <v>3.47811792681736-15.3445155454871i</v>
      </c>
      <c r="E1875" t="str">
        <f t="shared" si="536"/>
        <v>162.440341357001+0.787372467260878i</v>
      </c>
      <c r="F1875" t="str">
        <f t="shared" si="537"/>
        <v>2.42492426536752-143.95355041304i</v>
      </c>
      <c r="G1875" t="str">
        <f t="shared" si="538"/>
        <v>0.999999728009145-0.000521527353768997i</v>
      </c>
      <c r="H1875" t="str">
        <f t="shared" si="539"/>
        <v>1151.48761705361+150.720243727903i</v>
      </c>
      <c r="I1875" t="str">
        <f t="shared" si="540"/>
        <v>69.0844455574916-466.586879179841i</v>
      </c>
      <c r="K1875" t="str">
        <f t="shared" si="541"/>
        <v>0.0102457646844374-0.00196691919275984i</v>
      </c>
      <c r="L1875" t="str">
        <f t="shared" si="542"/>
        <v>0.0000444444444444444-0.0553375020539155i</v>
      </c>
      <c r="M1875" t="e">
        <f t="shared" si="543"/>
        <v>#DIV/0!</v>
      </c>
      <c r="N1875">
        <f t="shared" si="544"/>
        <v>92.18197811507639</v>
      </c>
      <c r="O1875">
        <f t="shared" si="545"/>
        <v>28.518698347451803</v>
      </c>
      <c r="P1875" s="3">
        <f t="shared" si="546"/>
        <v>28.518698347451803</v>
      </c>
      <c r="Q1875" s="3">
        <f t="shared" si="547"/>
        <v>-87.81802188492361</v>
      </c>
      <c r="R1875">
        <f t="shared" si="548"/>
        <v>92.18197811507639</v>
      </c>
      <c r="S1875">
        <f t="shared" si="549"/>
        <v>1.0375459860776619</v>
      </c>
      <c r="T1875">
        <f t="shared" si="532"/>
        <v>28.518698347451803</v>
      </c>
    </row>
    <row r="1876" spans="1:20" x14ac:dyDescent="0.25">
      <c r="A1876">
        <f t="shared" si="533"/>
        <v>6543.8662512882574</v>
      </c>
      <c r="B1876">
        <f t="shared" si="550"/>
        <v>1041.4886608247571</v>
      </c>
      <c r="C1876" t="str">
        <f t="shared" si="534"/>
        <v>1.01498783282581-26.545599748926i</v>
      </c>
      <c r="D1876" t="str">
        <f t="shared" si="535"/>
        <v>3.47811787295915-15.2864647468126i</v>
      </c>
      <c r="E1876" t="str">
        <f t="shared" si="536"/>
        <v>162.440138492088+0.790459823976136i</v>
      </c>
      <c r="F1876" t="str">
        <f t="shared" si="537"/>
        <v>2.42492426034536-143.408607334878i</v>
      </c>
      <c r="G1876" t="str">
        <f t="shared" si="538"/>
        <v>0.999999725938088-0.000523509156629101i</v>
      </c>
      <c r="H1876" t="str">
        <f t="shared" si="539"/>
        <v>1151.65783483291+151.295895560105i</v>
      </c>
      <c r="I1876" t="str">
        <f t="shared" si="540"/>
        <v>69.0867933227221-464.881614719405i</v>
      </c>
      <c r="K1876" t="str">
        <f t="shared" si="541"/>
        <v>0.0102429812793042-0.00197385478706306i</v>
      </c>
      <c r="L1876" t="str">
        <f t="shared" si="542"/>
        <v>0.0000444444444444444-0.0551280155946556i</v>
      </c>
      <c r="M1876" t="e">
        <f t="shared" si="543"/>
        <v>#DIV/0!</v>
      </c>
      <c r="N1876">
        <f t="shared" si="544"/>
        <v>92.189673788844502</v>
      </c>
      <c r="O1876">
        <f t="shared" si="545"/>
        <v>28.486195428449626</v>
      </c>
      <c r="P1876" s="3">
        <f t="shared" si="546"/>
        <v>28.486195428449626</v>
      </c>
      <c r="Q1876" s="3">
        <f t="shared" si="547"/>
        <v>-87.810326211155498</v>
      </c>
      <c r="R1876">
        <f t="shared" si="548"/>
        <v>92.189673788844502</v>
      </c>
      <c r="S1876">
        <f t="shared" si="549"/>
        <v>1.0414886608247571</v>
      </c>
      <c r="T1876">
        <f t="shared" si="532"/>
        <v>28.486195428449626</v>
      </c>
    </row>
    <row r="1877" spans="1:20" x14ac:dyDescent="0.25">
      <c r="A1877">
        <f t="shared" si="533"/>
        <v>6568.7329430431528</v>
      </c>
      <c r="B1877">
        <f t="shared" si="550"/>
        <v>1045.4463177358912</v>
      </c>
      <c r="C1877" t="str">
        <f t="shared" si="534"/>
        <v>1.01475984372298-26.4463236684517i</v>
      </c>
      <c r="D1877" t="str">
        <f t="shared" si="535"/>
        <v>3.47811781869083-15.2286338490643i</v>
      </c>
      <c r="E1877" t="str">
        <f t="shared" si="536"/>
        <v>162.439934368612+0.79355994730636i</v>
      </c>
      <c r="F1877" t="str">
        <f t="shared" si="537"/>
        <v>2.42492425528497-142.865727237679i</v>
      </c>
      <c r="G1877" t="str">
        <f t="shared" si="538"/>
        <v>0.99999972385126-0.000525498490327666i</v>
      </c>
      <c r="H1877" t="str">
        <f t="shared" si="539"/>
        <v>1151.82938146078+151.873766751114i</v>
      </c>
      <c r="I1877" t="str">
        <f t="shared" si="540"/>
        <v>69.0891585946875-463.183050646199i</v>
      </c>
      <c r="K1877" t="str">
        <f t="shared" si="541"/>
        <v>0.0102401782159322-0.00198081087046796i</v>
      </c>
      <c r="L1877" t="str">
        <f t="shared" si="542"/>
        <v>0.0000444444444444444-0.0549193221704083i</v>
      </c>
      <c r="M1877" t="e">
        <f t="shared" si="543"/>
        <v>#DIV/0!</v>
      </c>
      <c r="N1877">
        <f t="shared" si="544"/>
        <v>92.197392284444035</v>
      </c>
      <c r="O1877">
        <f t="shared" si="545"/>
        <v>28.453695586191611</v>
      </c>
      <c r="P1877" s="3">
        <f t="shared" si="546"/>
        <v>28.453695586191611</v>
      </c>
      <c r="Q1877" s="3">
        <f t="shared" si="547"/>
        <v>-87.802607715555965</v>
      </c>
      <c r="R1877">
        <f t="shared" si="548"/>
        <v>92.197392284444035</v>
      </c>
      <c r="S1877">
        <f t="shared" si="549"/>
        <v>1.0454463177358913</v>
      </c>
      <c r="T1877">
        <f t="shared" si="532"/>
        <v>28.453695586191611</v>
      </c>
    </row>
    <row r="1878" spans="1:20" x14ac:dyDescent="0.25">
      <c r="A1878">
        <f t="shared" si="533"/>
        <v>6593.6941282267171</v>
      </c>
      <c r="B1878">
        <f t="shared" si="550"/>
        <v>1049.4190137432877</v>
      </c>
      <c r="C1878" t="str">
        <f t="shared" si="534"/>
        <v>1.01453024787649-26.3474273723079i</v>
      </c>
      <c r="D1878" t="str">
        <f t="shared" si="535"/>
        <v>3.4781177640093-15.1710220203253i</v>
      </c>
      <c r="E1878" t="str">
        <f t="shared" si="536"/>
        <v>162.439728981122+0.796672896573497i</v>
      </c>
      <c r="F1878" t="str">
        <f t="shared" si="537"/>
        <v>2.42492425018603-142.324902311929i</v>
      </c>
      <c r="G1878" t="str">
        <f t="shared" si="538"/>
        <v>0.999999721748543-0.000527495383481737i</v>
      </c>
      <c r="H1878" t="str">
        <f t="shared" si="539"/>
        <v>1152.00226756275+152.453866070295i</v>
      </c>
      <c r="I1878" t="str">
        <f t="shared" si="540"/>
        <v>69.0915415007542-461.491162676444i</v>
      </c>
      <c r="K1878" t="str">
        <f t="shared" si="541"/>
        <v>0.0102373553668277-0.00198778745916621i</v>
      </c>
      <c r="L1878" t="str">
        <f t="shared" si="542"/>
        <v>0.0000444444444444444-0.0547114187790477i</v>
      </c>
      <c r="M1878" t="e">
        <f t="shared" si="543"/>
        <v>#DIV/0!</v>
      </c>
      <c r="N1878">
        <f t="shared" si="544"/>
        <v>92.205133622301844</v>
      </c>
      <c r="O1878">
        <f t="shared" si="545"/>
        <v>28.42119884010156</v>
      </c>
      <c r="P1878" s="3">
        <f t="shared" si="546"/>
        <v>28.42119884010156</v>
      </c>
      <c r="Q1878" s="3">
        <f t="shared" si="547"/>
        <v>-87.794866377698156</v>
      </c>
      <c r="R1878">
        <f t="shared" si="548"/>
        <v>92.205133622301844</v>
      </c>
      <c r="S1878">
        <f t="shared" si="549"/>
        <v>1.0494190137432877</v>
      </c>
      <c r="T1878">
        <f t="shared" si="532"/>
        <v>28.42119884010156</v>
      </c>
    </row>
    <row r="1879" spans="1:20" x14ac:dyDescent="0.25">
      <c r="A1879">
        <f t="shared" si="533"/>
        <v>6618.7501659139798</v>
      </c>
      <c r="B1879">
        <f t="shared" si="550"/>
        <v>1053.4068059955123</v>
      </c>
      <c r="C1879" t="str">
        <f t="shared" si="534"/>
        <v>1.01429903491646-26.2489094309064i</v>
      </c>
      <c r="D1879" t="str">
        <f t="shared" si="535"/>
        <v>3.4781177089114-15.1136284318302i</v>
      </c>
      <c r="E1879" t="str">
        <f t="shared" si="536"/>
        <v>162.439522324176+0.799798731431027i</v>
      </c>
      <c r="F1879" t="str">
        <f t="shared" si="537"/>
        <v>2.42492424504827-141.786124777681i</v>
      </c>
      <c r="G1879" t="str">
        <f t="shared" si="538"/>
        <v>0.999999719629814-0.000529499864817101i</v>
      </c>
      <c r="H1879" t="str">
        <f t="shared" si="539"/>
        <v>1152.17650385318+153.036202323599i</v>
      </c>
      <c r="I1879" t="str">
        <f t="shared" si="540"/>
        <v>69.0939421691622-459.805926624195i</v>
      </c>
      <c r="K1879" t="str">
        <f t="shared" si="541"/>
        <v>0.0102345126038373-0.00199478456880338i</v>
      </c>
      <c r="L1879" t="str">
        <f t="shared" si="542"/>
        <v>0.0000444444444444444-0.0545043024298144i</v>
      </c>
      <c r="M1879" t="e">
        <f t="shared" si="543"/>
        <v>#DIV/0!</v>
      </c>
      <c r="N1879">
        <f t="shared" si="544"/>
        <v>92.212897822291353</v>
      </c>
      <c r="O1879">
        <f t="shared" si="545"/>
        <v>28.388705209695733</v>
      </c>
      <c r="P1879" s="3">
        <f t="shared" si="546"/>
        <v>28.388705209695733</v>
      </c>
      <c r="Q1879" s="3">
        <f t="shared" si="547"/>
        <v>-87.787102177708647</v>
      </c>
      <c r="R1879">
        <f t="shared" si="548"/>
        <v>92.212897822291353</v>
      </c>
      <c r="S1879">
        <f t="shared" si="549"/>
        <v>1.0534068059955124</v>
      </c>
      <c r="T1879">
        <f t="shared" si="532"/>
        <v>28.388705209695733</v>
      </c>
    </row>
    <row r="1880" spans="1:20" x14ac:dyDescent="0.25">
      <c r="A1880">
        <f t="shared" si="533"/>
        <v>6643.9014165444532</v>
      </c>
      <c r="B1880">
        <f t="shared" si="550"/>
        <v>1057.4097518582953</v>
      </c>
      <c r="C1880" t="str">
        <f t="shared" si="534"/>
        <v>1.01406619442002-26.150768420033i</v>
      </c>
      <c r="D1880" t="str">
        <f t="shared" si="535"/>
        <v>3.47811765339397-15.0564522579529i</v>
      </c>
      <c r="E1880" t="str">
        <f t="shared" si="536"/>
        <v>162.439314392353+0.802937511864791i</v>
      </c>
      <c r="F1880" t="str">
        <f t="shared" si="537"/>
        <v>2.42492423987139-141.249386884438i</v>
      </c>
      <c r="G1880" t="str">
        <f t="shared" si="538"/>
        <v>0.999999717494953-0.000531511963168702i</v>
      </c>
      <c r="H1880" t="str">
        <f t="shared" si="539"/>
        <v>1152.35210113602+153.620784353733i</v>
      </c>
      <c r="I1880" t="str">
        <f t="shared" si="540"/>
        <v>69.0963607290282-458.127318400981i</v>
      </c>
      <c r="K1880" t="str">
        <f t="shared" si="541"/>
        <v>0.0102316497981469-0.00200180221447171i</v>
      </c>
      <c r="L1880" t="str">
        <f t="shared" si="542"/>
        <v>0.0000444444444444444-0.0542979701432702i</v>
      </c>
      <c r="M1880" t="e">
        <f t="shared" si="543"/>
        <v>#DIV/0!</v>
      </c>
      <c r="N1880">
        <f t="shared" si="544"/>
        <v>92.220684903724916</v>
      </c>
      <c r="O1880">
        <f t="shared" si="545"/>
        <v>28.356214714583373</v>
      </c>
      <c r="P1880" s="3">
        <f t="shared" si="546"/>
        <v>28.356214714583373</v>
      </c>
      <c r="Q1880" s="3">
        <f t="shared" si="547"/>
        <v>-87.779315096275084</v>
      </c>
      <c r="R1880">
        <f t="shared" si="548"/>
        <v>92.220684903724916</v>
      </c>
      <c r="S1880">
        <f t="shared" si="549"/>
        <v>1.0574097518582952</v>
      </c>
      <c r="T1880">
        <f t="shared" si="532"/>
        <v>28.356214714583373</v>
      </c>
    </row>
    <row r="1881" spans="1:20" x14ac:dyDescent="0.25">
      <c r="A1881">
        <f t="shared" si="533"/>
        <v>6669.1482419273216</v>
      </c>
      <c r="B1881">
        <f t="shared" si="550"/>
        <v>1061.4279089153567</v>
      </c>
      <c r="C1881" t="str">
        <f t="shared" si="534"/>
        <v>1.01383171591125-26.0530029208255i</v>
      </c>
      <c r="D1881" t="str">
        <f t="shared" si="535"/>
        <v>3.47811759745379-14.9994926761949i</v>
      </c>
      <c r="E1881" t="str">
        <f t="shared" si="536"/>
        <v>162.439105180251+0.806089298195521i</v>
      </c>
      <c r="F1881" t="str">
        <f t="shared" si="537"/>
        <v>2.4249242346551-140.714680911047i</v>
      </c>
      <c r="G1881" t="str">
        <f t="shared" si="538"/>
        <v>0.999999715343836-0.000533531707481054i</v>
      </c>
      <c r="H1881" t="str">
        <f t="shared" si="539"/>
        <v>1152.52907030569+154.207621040326i</v>
      </c>
      <c r="I1881" t="str">
        <f t="shared" si="540"/>
        <v>69.0987973103552-456.455314015529i</v>
      </c>
      <c r="K1881" t="str">
        <f t="shared" si="541"/>
        <v>0.010228766820281-0.0020088404107027i</v>
      </c>
      <c r="L1881" t="str">
        <f t="shared" si="542"/>
        <v>0.0000444444444444444-0.0540924189512555i</v>
      </c>
      <c r="M1881" t="e">
        <f t="shared" si="543"/>
        <v>#DIV/0!</v>
      </c>
      <c r="N1881">
        <f t="shared" si="544"/>
        <v>92.228494885346691</v>
      </c>
      <c r="O1881">
        <f t="shared" si="545"/>
        <v>28.323727374466383</v>
      </c>
      <c r="P1881" s="3">
        <f t="shared" si="546"/>
        <v>28.323727374466383</v>
      </c>
      <c r="Q1881" s="3">
        <f t="shared" si="547"/>
        <v>-87.771505114653309</v>
      </c>
      <c r="R1881">
        <f t="shared" si="548"/>
        <v>92.228494885346691</v>
      </c>
      <c r="S1881">
        <f t="shared" si="549"/>
        <v>1.0614279089153567</v>
      </c>
      <c r="T1881">
        <f t="shared" si="532"/>
        <v>28.323727374466383</v>
      </c>
    </row>
    <row r="1882" spans="1:20" x14ac:dyDescent="0.25">
      <c r="A1882">
        <f t="shared" si="533"/>
        <v>6694.4910052466457</v>
      </c>
      <c r="B1882">
        <f t="shared" si="550"/>
        <v>1065.4613349692352</v>
      </c>
      <c r="C1882" t="str">
        <f t="shared" si="534"/>
        <v>1.01359558886148-25.9556115197546i</v>
      </c>
      <c r="D1882" t="str">
        <f t="shared" si="535"/>
        <v>3.47811754108767-14.9427488671735i</v>
      </c>
      <c r="E1882" t="str">
        <f t="shared" si="536"/>
        <v>162.438894682487+0.809254151081105i</v>
      </c>
      <c r="F1882" t="str">
        <f t="shared" si="537"/>
        <v>2.42492422939908-140.181999165582i</v>
      </c>
      <c r="G1882" t="str">
        <f t="shared" si="538"/>
        <v>0.99999971317634-0.000535559126808659i</v>
      </c>
      <c r="H1882" t="str">
        <f t="shared" si="539"/>
        <v>1152.70742234778+154.796721300081i</v>
      </c>
      <c r="I1882" t="str">
        <f t="shared" si="540"/>
        <v>69.1012520440273-454.789889573367i</v>
      </c>
      <c r="K1882" t="str">
        <f t="shared" si="541"/>
        <v>0.0102258635401023-0.00201589917145971i</v>
      </c>
      <c r="L1882" t="str">
        <f t="shared" si="542"/>
        <v>0.0000444444444444444-0.0538876458968473i</v>
      </c>
      <c r="M1882" t="e">
        <f t="shared" si="543"/>
        <v>#DIV/0!</v>
      </c>
      <c r="N1882">
        <f t="shared" si="544"/>
        <v>92.236327785325898</v>
      </c>
      <c r="O1882">
        <f t="shared" si="545"/>
        <v>28.291243209139957</v>
      </c>
      <c r="P1882" s="3">
        <f t="shared" si="546"/>
        <v>28.291243209139957</v>
      </c>
      <c r="Q1882" s="3">
        <f t="shared" si="547"/>
        <v>-87.763672214674102</v>
      </c>
      <c r="R1882">
        <f t="shared" si="548"/>
        <v>92.236327785325898</v>
      </c>
      <c r="S1882">
        <f t="shared" si="549"/>
        <v>1.0654613349692352</v>
      </c>
      <c r="T1882">
        <f t="shared" si="532"/>
        <v>28.291243209139957</v>
      </c>
    </row>
    <row r="1883" spans="1:20" x14ac:dyDescent="0.25">
      <c r="A1883">
        <f t="shared" si="533"/>
        <v>6719.930071066583</v>
      </c>
      <c r="B1883">
        <f t="shared" si="550"/>
        <v>1069.5100880421182</v>
      </c>
      <c r="C1883" t="str">
        <f t="shared" si="534"/>
        <v>1.01335780268865-25.8585928085993i</v>
      </c>
      <c r="D1883" t="str">
        <f t="shared" si="535"/>
        <v>3.47811748429234-14.88622001461i</v>
      </c>
      <c r="E1883" t="str">
        <f t="shared" si="536"/>
        <v>162.438682893693+0.812432131518755i</v>
      </c>
      <c r="F1883" t="str">
        <f t="shared" si="537"/>
        <v>2.42492422410305-139.651333985238i</v>
      </c>
      <c r="G1883" t="str">
        <f t="shared" si="538"/>
        <v>0.999999710992338-0.000537594250316425i</v>
      </c>
      <c r="H1883" t="str">
        <f t="shared" si="539"/>
        <v>1152.88716834001+155.388094086965i</v>
      </c>
      <c r="I1883" t="str">
        <f t="shared" si="540"/>
        <v>69.1037250618279-453.131021276583i</v>
      </c>
      <c r="K1883" t="str">
        <f t="shared" si="541"/>
        <v>0.0102229398268101-0.0020229785101304i</v>
      </c>
      <c r="L1883" t="str">
        <f t="shared" si="542"/>
        <v>0.0000444444444444444-0.0536836480343168i</v>
      </c>
      <c r="M1883" t="e">
        <f t="shared" si="543"/>
        <v>#DIV/0!</v>
      </c>
      <c r="N1883">
        <f t="shared" si="544"/>
        <v>92.244183621248638</v>
      </c>
      <c r="O1883">
        <f t="shared" si="545"/>
        <v>28.258762238491336</v>
      </c>
      <c r="P1883" s="3">
        <f t="shared" si="546"/>
        <v>28.258762238491336</v>
      </c>
      <c r="Q1883" s="3">
        <f t="shared" si="547"/>
        <v>-87.755816378751362</v>
      </c>
      <c r="R1883">
        <f t="shared" si="548"/>
        <v>92.244183621248638</v>
      </c>
      <c r="S1883">
        <f t="shared" si="549"/>
        <v>1.0695100880421182</v>
      </c>
      <c r="T1883">
        <f t="shared" si="532"/>
        <v>28.258762238491336</v>
      </c>
    </row>
    <row r="1884" spans="1:20" x14ac:dyDescent="0.25">
      <c r="A1884">
        <f t="shared" si="533"/>
        <v>6745.4658053366365</v>
      </c>
      <c r="B1884">
        <f t="shared" si="550"/>
        <v>1073.5742263766783</v>
      </c>
      <c r="C1884" t="str">
        <f t="shared" si="534"/>
        <v>1.01311834675804-25.7619453844298i</v>
      </c>
      <c r="D1884" t="str">
        <f t="shared" si="535"/>
        <v>3.47811742706456-14.8299053053177i</v>
      </c>
      <c r="E1884" t="str">
        <f t="shared" si="536"/>
        <v>162.438469808527+0.815623300847053i</v>
      </c>
      <c r="F1884" t="str">
        <f t="shared" si="537"/>
        <v>2.42492421876668-139.122677736217i</v>
      </c>
      <c r="G1884" t="str">
        <f t="shared" si="538"/>
        <v>0.999999708791708-0.000539637107280085i</v>
      </c>
      <c r="H1884" t="str">
        <f t="shared" si="539"/>
        <v>1153.06831945297+155.981748392351i</v>
      </c>
      <c r="I1884" t="str">
        <f t="shared" si="540"/>
        <v>69.1062164964314-451.478685423447i</v>
      </c>
      <c r="K1884" t="str">
        <f t="shared" si="541"/>
        <v>0.0102199955489406-0.00203007843951924i</v>
      </c>
      <c r="L1884" t="str">
        <f t="shared" si="542"/>
        <v>0.0000444444444444444-0.0534804224290863i</v>
      </c>
      <c r="M1884" t="e">
        <f t="shared" si="543"/>
        <v>#DIV/0!</v>
      </c>
      <c r="N1884">
        <f t="shared" si="544"/>
        <v>92.252062410111918</v>
      </c>
      <c r="O1884">
        <f t="shared" si="545"/>
        <v>28.226284482501022</v>
      </c>
      <c r="P1884" s="3">
        <f t="shared" si="546"/>
        <v>28.226284482501022</v>
      </c>
      <c r="Q1884" s="3">
        <f t="shared" si="547"/>
        <v>-87.747937589888082</v>
      </c>
      <c r="R1884">
        <f t="shared" si="548"/>
        <v>92.252062410111918</v>
      </c>
      <c r="S1884">
        <f t="shared" si="549"/>
        <v>1.0735742263766783</v>
      </c>
      <c r="T1884">
        <f t="shared" si="532"/>
        <v>28.226284482501022</v>
      </c>
    </row>
    <row r="1885" spans="1:20" x14ac:dyDescent="0.25">
      <c r="A1885">
        <f t="shared" si="533"/>
        <v>6771.0985753969153</v>
      </c>
      <c r="B1885">
        <f t="shared" si="550"/>
        <v>1077.6538084369097</v>
      </c>
      <c r="C1885" t="str">
        <f t="shared" si="534"/>
        <v>1.01287721038139-25.6656678495848i</v>
      </c>
      <c r="D1885" t="str">
        <f t="shared" si="535"/>
        <v>3.47811736940103-14.7738039291907i</v>
      </c>
      <c r="E1885" t="str">
        <f t="shared" si="536"/>
        <v>162.438255421668+0.818827720748125i</v>
      </c>
      <c r="F1885" t="str">
        <f t="shared" si="537"/>
        <v>2.42492421338968-138.596022813622i</v>
      </c>
      <c r="G1885" t="str">
        <f t="shared" si="538"/>
        <v>0.99999970657432-0.000541687727086617i</v>
      </c>
      <c r="H1885" t="str">
        <f t="shared" si="539"/>
        <v>1153.25088695098+156.577693245209i</v>
      </c>
      <c r="I1885" t="str">
        <f t="shared" si="540"/>
        <v>69.10872648142-449.832858408113i</v>
      </c>
      <c r="K1885" t="str">
        <f t="shared" si="541"/>
        <v>0.0102170305743655-0.0020371989718399i</v>
      </c>
      <c r="L1885" t="str">
        <f t="shared" si="542"/>
        <v>0.0000444444444444444-0.053277966157687i</v>
      </c>
      <c r="M1885" t="e">
        <f t="shared" si="543"/>
        <v>#DIV/0!</v>
      </c>
      <c r="N1885">
        <f t="shared" si="544"/>
        <v>92.259964168314454</v>
      </c>
      <c r="O1885">
        <f t="shared" si="545"/>
        <v>28.193809961242113</v>
      </c>
      <c r="P1885" s="3">
        <f t="shared" si="546"/>
        <v>28.193809961242113</v>
      </c>
      <c r="Q1885" s="3">
        <f t="shared" si="547"/>
        <v>-87.740035831685546</v>
      </c>
      <c r="R1885">
        <f t="shared" si="548"/>
        <v>92.259964168314454</v>
      </c>
      <c r="S1885">
        <f t="shared" si="549"/>
        <v>1.0776538084369096</v>
      </c>
      <c r="T1885">
        <f t="shared" si="532"/>
        <v>28.193809961242113</v>
      </c>
    </row>
    <row r="1886" spans="1:20" x14ac:dyDescent="0.25">
      <c r="A1886">
        <f t="shared" si="533"/>
        <v>6796.8287499834241</v>
      </c>
      <c r="B1886">
        <f t="shared" si="550"/>
        <v>1081.74889290897</v>
      </c>
      <c r="C1886" t="str">
        <f t="shared" si="534"/>
        <v>1.01263438281738-25.5697588116507i</v>
      </c>
      <c r="D1886" t="str">
        <f t="shared" si="535"/>
        <v>3.47811731129843-14.7179150791919i</v>
      </c>
      <c r="E1886" t="str">
        <f t="shared" si="536"/>
        <v>162.438039727816+0.822045453250108i</v>
      </c>
      <c r="F1886" t="str">
        <f t="shared" si="537"/>
        <v>2.42492420797173-138.071361641345i</v>
      </c>
      <c r="G1886" t="str">
        <f t="shared" si="538"/>
        <v>0.999999704340049-0.000543746139234669i</v>
      </c>
      <c r="H1886" t="str">
        <f t="shared" si="539"/>
        <v>1153.43488219298+157.17593771226i</v>
      </c>
      <c r="I1886" t="str">
        <f t="shared" si="540"/>
        <v>69.1112551512815-448.193516720315i</v>
      </c>
      <c r="K1886" t="str">
        <f t="shared" si="541"/>
        <v>0.0102140447702917-0.00204434011870754i</v>
      </c>
      <c r="L1886" t="str">
        <f t="shared" si="542"/>
        <v>0.0000444444444444444-0.0530762763077177i</v>
      </c>
      <c r="M1886" t="e">
        <f t="shared" si="543"/>
        <v>#DIV/0!</v>
      </c>
      <c r="N1886">
        <f t="shared" si="544"/>
        <v>92.267888911650587</v>
      </c>
      <c r="O1886">
        <f t="shared" si="545"/>
        <v>28.161338694880214</v>
      </c>
      <c r="P1886" s="3">
        <f t="shared" si="546"/>
        <v>28.161338694880214</v>
      </c>
      <c r="Q1886" s="3">
        <f t="shared" si="547"/>
        <v>-87.732111088349413</v>
      </c>
      <c r="R1886">
        <f t="shared" si="548"/>
        <v>92.267888911650587</v>
      </c>
      <c r="S1886">
        <f t="shared" si="549"/>
        <v>1.08174889290897</v>
      </c>
      <c r="T1886">
        <f t="shared" si="532"/>
        <v>28.161338694880214</v>
      </c>
    </row>
    <row r="1887" spans="1:20" x14ac:dyDescent="0.25">
      <c r="A1887">
        <f t="shared" si="533"/>
        <v>6822.656699233361</v>
      </c>
      <c r="B1887">
        <f t="shared" si="550"/>
        <v>1085.8595387020241</v>
      </c>
      <c r="C1887" t="str">
        <f t="shared" si="534"/>
        <v>1.01238985327158-25.4742168834414i</v>
      </c>
      <c r="D1887" t="str">
        <f t="shared" si="535"/>
        <v>3.4781172527534-14.6622379513414i</v>
      </c>
      <c r="E1887" t="str">
        <f t="shared" si="536"/>
        <v>162.437822721695+0.825276560729448i</v>
      </c>
      <c r="F1887" t="str">
        <f t="shared" si="537"/>
        <v>2.42492420251254-137.54868667196i</v>
      </c>
      <c r="G1887" t="str">
        <f t="shared" si="538"/>
        <v>0.999999702088764-0.000545812373334982i</v>
      </c>
      <c r="H1887" t="str">
        <f t="shared" si="539"/>
        <v>1153.62031663334+157.776490898149i</v>
      </c>
      <c r="I1887" t="str">
        <f t="shared" si="540"/>
        <v>69.1138026414167-446.560636945035i</v>
      </c>
      <c r="K1887" t="str">
        <f t="shared" si="541"/>
        <v>0.0102110380032608-0.00205150189113109i</v>
      </c>
      <c r="L1887" t="str">
        <f t="shared" si="542"/>
        <v>0.0000444444444444444-0.0528753499778021i</v>
      </c>
      <c r="M1887" t="e">
        <f t="shared" si="543"/>
        <v>#DIV/0!</v>
      </c>
      <c r="N1887">
        <f t="shared" si="544"/>
        <v>92.275836655302413</v>
      </c>
      <c r="O1887">
        <f t="shared" si="545"/>
        <v>28.128870703673549</v>
      </c>
      <c r="P1887" s="3">
        <f t="shared" si="546"/>
        <v>28.128870703673549</v>
      </c>
      <c r="Q1887" s="3">
        <f t="shared" si="547"/>
        <v>-87.724163344697587</v>
      </c>
      <c r="R1887">
        <f t="shared" si="548"/>
        <v>92.275836655302413</v>
      </c>
      <c r="S1887">
        <f t="shared" si="549"/>
        <v>1.085859538702024</v>
      </c>
      <c r="T1887">
        <f t="shared" si="532"/>
        <v>28.128870703673549</v>
      </c>
    </row>
    <row r="1888" spans="1:20" x14ac:dyDescent="0.25">
      <c r="A1888">
        <f t="shared" si="533"/>
        <v>6848.5827946904474</v>
      </c>
      <c r="B1888">
        <f t="shared" si="550"/>
        <v>1089.9858049490917</v>
      </c>
      <c r="C1888" t="str">
        <f t="shared" si="534"/>
        <v>1.01214361089625-25.3790406829776i</v>
      </c>
      <c r="D1888" t="str">
        <f t="shared" si="535"/>
        <v>3.47811719376259-14.6067717447049i</v>
      </c>
      <c r="E1888" t="str">
        <f t="shared" si="536"/>
        <v>162.437604398056+0.828521105912845i</v>
      </c>
      <c r="F1888" t="str">
        <f t="shared" si="537"/>
        <v>2.42492419701179-137.02799038661i</v>
      </c>
      <c r="G1888" t="str">
        <f t="shared" si="538"/>
        <v>0.999999699820338-0.000547886459110814i</v>
      </c>
      <c r="H1888" t="str">
        <f t="shared" si="539"/>
        <v>1153.80720182276+158.379361945621i</v>
      </c>
      <c r="I1888" t="str">
        <f t="shared" si="540"/>
        <v>69.1163690881444-444.934195762188i</v>
      </c>
      <c r="K1888" t="str">
        <f t="shared" si="541"/>
        <v>0.0102080101391485-0.00205868429950553i</v>
      </c>
      <c r="L1888" t="str">
        <f t="shared" si="542"/>
        <v>0.0000444444444444444-0.0526751842775476i</v>
      </c>
      <c r="M1888" t="e">
        <f t="shared" si="543"/>
        <v>#DIV/0!</v>
      </c>
      <c r="N1888">
        <f t="shared" si="544"/>
        <v>92.283807413832207</v>
      </c>
      <c r="O1888">
        <f t="shared" si="545"/>
        <v>28.096406007972824</v>
      </c>
      <c r="P1888" s="3">
        <f t="shared" si="546"/>
        <v>28.096406007972824</v>
      </c>
      <c r="Q1888" s="3">
        <f t="shared" si="547"/>
        <v>-87.716192586167793</v>
      </c>
      <c r="R1888">
        <f t="shared" si="548"/>
        <v>92.283807413832207</v>
      </c>
      <c r="S1888">
        <f t="shared" si="549"/>
        <v>1.0899858049490918</v>
      </c>
      <c r="T1888">
        <f t="shared" si="532"/>
        <v>28.096406007972824</v>
      </c>
    </row>
    <row r="1889" spans="1:20" x14ac:dyDescent="0.25">
      <c r="A1889">
        <f t="shared" si="533"/>
        <v>6874.6074093102707</v>
      </c>
      <c r="B1889">
        <f t="shared" si="550"/>
        <v>1094.1277510078983</v>
      </c>
      <c r="C1889" t="str">
        <f t="shared" si="534"/>
        <v>1.01189564479025-25.2842288334658i</v>
      </c>
      <c r="D1889" t="str">
        <f t="shared" si="535"/>
        <v>3.4781171343226-14.5515156613824i</v>
      </c>
      <c r="E1889" t="str">
        <f t="shared" si="536"/>
        <v>162.437384751673+0.831779151879201i</v>
      </c>
      <c r="F1889" t="str">
        <f t="shared" si="537"/>
        <v>2.42492419146913-136.509265294906i</v>
      </c>
      <c r="G1889" t="str">
        <f t="shared" si="538"/>
        <v>0.999999697534639-0.000549968426398373i</v>
      </c>
      <c r="H1889" t="str">
        <f t="shared" si="539"/>
        <v>1153.99554940915+158.984560035689i</v>
      </c>
      <c r="I1889" t="str">
        <f t="shared" si="540"/>
        <v>69.118954628709-443.314169946336i</v>
      </c>
      <c r="K1889" t="str">
        <f t="shared" si="541"/>
        <v>0.0102049610431641-0.00206588735360394i</v>
      </c>
      <c r="L1889" t="str">
        <f t="shared" si="542"/>
        <v>0.0000444444444444444-0.0524757763275029i</v>
      </c>
      <c r="M1889" t="e">
        <f t="shared" si="543"/>
        <v>#DIV/0!</v>
      </c>
      <c r="N1889">
        <f t="shared" si="544"/>
        <v>92.29180120117438</v>
      </c>
      <c r="O1889">
        <f t="shared" si="545"/>
        <v>28.063944628221016</v>
      </c>
      <c r="P1889" s="3">
        <f t="shared" si="546"/>
        <v>28.063944628221016</v>
      </c>
      <c r="Q1889" s="3">
        <f t="shared" si="547"/>
        <v>-87.70819879882562</v>
      </c>
      <c r="R1889">
        <f t="shared" si="548"/>
        <v>92.29180120117438</v>
      </c>
      <c r="S1889">
        <f t="shared" si="549"/>
        <v>1.0941277510078982</v>
      </c>
      <c r="T1889">
        <f t="shared" si="532"/>
        <v>28.063944628221016</v>
      </c>
    </row>
    <row r="1890" spans="1:20" x14ac:dyDescent="0.25">
      <c r="A1890">
        <f t="shared" si="533"/>
        <v>6900.7309174656502</v>
      </c>
      <c r="B1890">
        <f t="shared" si="550"/>
        <v>1098.2854364617283</v>
      </c>
      <c r="C1890" t="str">
        <f t="shared" si="534"/>
        <v>1.01164594399942-25.1897799632797i</v>
      </c>
      <c r="D1890" t="str">
        <f t="shared" si="535"/>
        <v>3.47811707443-14.4964689064967i</v>
      </c>
      <c r="E1890" t="str">
        <f t="shared" si="536"/>
        <v>162.43716377735+0.835050762062636i</v>
      </c>
      <c r="F1890" t="str">
        <f t="shared" si="537"/>
        <v>2.42492418588427-135.992503934813i</v>
      </c>
      <c r="G1890" t="str">
        <f t="shared" si="538"/>
        <v>0.999999695231535-0.000552058305147238i</v>
      </c>
      <c r="H1890" t="str">
        <f t="shared" si="539"/>
        <v>1154.18537113847+159.592094387791i</v>
      </c>
      <c r="I1890" t="str">
        <f t="shared" si="540"/>
        <v>69.1215594012772-441.700536366342i</v>
      </c>
      <c r="K1890" t="str">
        <f t="shared" si="541"/>
        <v>0.0102018905798505-0.00207311106256962i</v>
      </c>
      <c r="L1890" t="str">
        <f t="shared" si="542"/>
        <v>0.0000444444444444444-0.0522771232591183i</v>
      </c>
      <c r="M1890" t="e">
        <f t="shared" si="543"/>
        <v>#DIV/0!</v>
      </c>
      <c r="N1890">
        <f t="shared" si="544"/>
        <v>92.29981803062887</v>
      </c>
      <c r="O1890">
        <f t="shared" si="545"/>
        <v>28.031486584953878</v>
      </c>
      <c r="P1890" s="3">
        <f t="shared" si="546"/>
        <v>28.031486584953878</v>
      </c>
      <c r="Q1890" s="3">
        <f t="shared" si="547"/>
        <v>-87.70018196937113</v>
      </c>
      <c r="R1890">
        <f t="shared" si="548"/>
        <v>92.29981803062887</v>
      </c>
      <c r="S1890">
        <f t="shared" si="549"/>
        <v>1.0982854364617283</v>
      </c>
      <c r="T1890">
        <f t="shared" si="532"/>
        <v>28.031486584953878</v>
      </c>
    </row>
    <row r="1891" spans="1:20" x14ac:dyDescent="0.25">
      <c r="A1891">
        <f t="shared" si="533"/>
        <v>6926.9536949520198</v>
      </c>
      <c r="B1891">
        <f t="shared" si="550"/>
        <v>1102.4589211202829</v>
      </c>
      <c r="C1891" t="str">
        <f t="shared" si="534"/>
        <v>1.01139449751611-25.0956927059366i</v>
      </c>
      <c r="D1891" t="str">
        <f t="shared" si="535"/>
        <v>3.47811701408137-14.4416306881816i</v>
      </c>
      <c r="E1891" t="str">
        <f t="shared" si="536"/>
        <v>162.436941469915+0.838336000254176i</v>
      </c>
      <c r="F1891" t="str">
        <f t="shared" si="537"/>
        <v>2.42492418025691-135.477698872544i</v>
      </c>
      <c r="G1891" t="str">
        <f t="shared" si="538"/>
        <v>0.999999692910894-0.000554156125420801i</v>
      </c>
      <c r="H1891" t="str">
        <f t="shared" si="539"/>
        <v>1154.37667885567+160.201974259984i</v>
      </c>
      <c r="I1891" t="str">
        <f t="shared" si="540"/>
        <v>69.124183544952-440.093271985078i</v>
      </c>
      <c r="K1891" t="str">
        <f t="shared" si="541"/>
        <v>0.0101987986130833-0.00208035543490817i</v>
      </c>
      <c r="L1891" t="str">
        <f t="shared" si="542"/>
        <v>0.0000444444444444444-0.0520792222147025i</v>
      </c>
      <c r="M1891" t="e">
        <f t="shared" si="543"/>
        <v>#DIV/0!</v>
      </c>
      <c r="N1891">
        <f t="shared" si="544"/>
        <v>92.307857914852505</v>
      </c>
      <c r="O1891">
        <f t="shared" si="545"/>
        <v>27.999031898798759</v>
      </c>
      <c r="P1891" s="3">
        <f t="shared" si="546"/>
        <v>27.999031898798759</v>
      </c>
      <c r="Q1891" s="3">
        <f t="shared" si="547"/>
        <v>-87.692142085147495</v>
      </c>
      <c r="R1891">
        <f t="shared" si="548"/>
        <v>92.307857914852505</v>
      </c>
      <c r="S1891">
        <f t="shared" si="549"/>
        <v>1.1024589211202829</v>
      </c>
      <c r="T1891">
        <f t="shared" si="532"/>
        <v>27.999031898798759</v>
      </c>
    </row>
    <row r="1892" spans="1:20" x14ac:dyDescent="0.25">
      <c r="A1892">
        <f t="shared" si="533"/>
        <v>6953.2761189928378</v>
      </c>
      <c r="B1892">
        <f t="shared" si="550"/>
        <v>1106.6482650205401</v>
      </c>
      <c r="C1892" t="str">
        <f t="shared" si="534"/>
        <v>1.01114129427938-25.0019657000801i</v>
      </c>
      <c r="D1892" t="str">
        <f t="shared" si="535"/>
        <v>3.4781169532732-14.387000217571i</v>
      </c>
      <c r="E1892" t="str">
        <f t="shared" si="536"/>
        <v>162.43671782423+0.841634930604972i</v>
      </c>
      <c r="F1892" t="str">
        <f t="shared" si="537"/>
        <v>2.42492417458667-134.964842702457i</v>
      </c>
      <c r="G1892" t="str">
        <f t="shared" si="538"/>
        <v>0.999999690572583-0.000556261917396686i</v>
      </c>
      <c r="H1892" t="str">
        <f t="shared" si="539"/>
        <v>1154.56948450561+160.81420894911i</v>
      </c>
      <c r="I1892" t="str">
        <f t="shared" si="540"/>
        <v>69.1268271997767-438.492353859145i</v>
      </c>
      <c r="K1892" t="str">
        <f t="shared" si="541"/>
        <v>0.0101956850060708-0.00208762047847941i</v>
      </c>
      <c r="L1892" t="str">
        <f t="shared" si="542"/>
        <v>0.0000444444444444444-0.0518820703473826i</v>
      </c>
      <c r="M1892" t="e">
        <f t="shared" si="543"/>
        <v>#DIV/0!</v>
      </c>
      <c r="N1892">
        <f t="shared" si="544"/>
        <v>92.315920865851581</v>
      </c>
      <c r="O1892">
        <f t="shared" si="545"/>
        <v>27.96658059047553</v>
      </c>
      <c r="P1892" s="3">
        <f t="shared" si="546"/>
        <v>27.96658059047553</v>
      </c>
      <c r="Q1892" s="3">
        <f t="shared" si="547"/>
        <v>-87.684079134148419</v>
      </c>
      <c r="R1892">
        <f t="shared" si="548"/>
        <v>92.315920865851581</v>
      </c>
      <c r="S1892">
        <f t="shared" si="549"/>
        <v>1.10664826502054</v>
      </c>
      <c r="T1892">
        <f t="shared" si="532"/>
        <v>27.96658059047553</v>
      </c>
    </row>
    <row r="1893" spans="1:20" x14ac:dyDescent="0.25">
      <c r="A1893">
        <f t="shared" si="533"/>
        <v>6979.6985682450113</v>
      </c>
      <c r="B1893">
        <f t="shared" si="550"/>
        <v>1110.8535284276181</v>
      </c>
      <c r="C1893" t="str">
        <f t="shared" si="534"/>
        <v>1.01088632317497-24.9085975894583i</v>
      </c>
      <c r="D1893" t="str">
        <f t="shared" si="535"/>
        <v>3.47811689200202-14.3325767087872i</v>
      </c>
      <c r="E1893" t="str">
        <f t="shared" si="536"/>
        <v>162.436492835183+0.844947617626978i</v>
      </c>
      <c r="F1893" t="str">
        <f t="shared" si="537"/>
        <v>2.42492416887326-134.453928046944i</v>
      </c>
      <c r="G1893" t="str">
        <f t="shared" si="538"/>
        <v>0.999999688216468-0.000558375711367195i</v>
      </c>
      <c r="H1893" t="str">
        <f t="shared" si="539"/>
        <v>1154.76380013389+161.42880779096i</v>
      </c>
      <c r="I1893" t="str">
        <f t="shared" si="540"/>
        <v>69.1294905067348-436.897759138514i</v>
      </c>
      <c r="K1893" t="str">
        <f t="shared" si="541"/>
        <v>0.0101925496213539-0.00209490620048933i</v>
      </c>
      <c r="L1893" t="str">
        <f t="shared" si="542"/>
        <v>0.0000444444444444444-0.0516856648210623i</v>
      </c>
      <c r="M1893" t="e">
        <f t="shared" si="543"/>
        <v>#DIV/0!</v>
      </c>
      <c r="N1893">
        <f t="shared" si="544"/>
        <v>92.324006894974104</v>
      </c>
      <c r="O1893">
        <f t="shared" si="545"/>
        <v>27.934132680795912</v>
      </c>
      <c r="P1893" s="3">
        <f t="shared" si="546"/>
        <v>27.934132680795912</v>
      </c>
      <c r="Q1893" s="3">
        <f t="shared" si="547"/>
        <v>-87.675993105025896</v>
      </c>
      <c r="R1893">
        <f t="shared" si="548"/>
        <v>92.324006894974104</v>
      </c>
      <c r="S1893">
        <f t="shared" si="549"/>
        <v>1.1108535284276182</v>
      </c>
      <c r="T1893">
        <f t="shared" si="532"/>
        <v>27.934132680795912</v>
      </c>
    </row>
    <row r="1894" spans="1:20" x14ac:dyDescent="0.25">
      <c r="A1894">
        <f t="shared" si="533"/>
        <v>7006.2214228043422</v>
      </c>
      <c r="B1894">
        <f t="shared" si="550"/>
        <v>1115.0747718356431</v>
      </c>
      <c r="C1894" t="str">
        <f t="shared" si="534"/>
        <v>1.01062957303548-24.8155870229039i</v>
      </c>
      <c r="D1894" t="str">
        <f t="shared" si="535"/>
        <v>3.47811683026431-14.2783593789297i</v>
      </c>
      <c r="E1894" t="str">
        <f t="shared" si="536"/>
        <v>162.436266497696+0.848274126196739i</v>
      </c>
      <c r="F1894" t="str">
        <f t="shared" si="537"/>
        <v>2.42492416311636-133.944947556324i</v>
      </c>
      <c r="G1894" t="str">
        <f t="shared" si="538"/>
        <v>0.999999685842412-0.000560497537739737i</v>
      </c>
      <c r="H1894" t="str">
        <f t="shared" si="539"/>
        <v>1154.95963788787+162.045780160454i</v>
      </c>
      <c r="I1894" t="str">
        <f t="shared" si="540"/>
        <v>69.1321736077571-435.309465066263i</v>
      </c>
      <c r="K1894" t="str">
        <f t="shared" si="541"/>
        <v>0.0101893923208057-0.00210221260748185i</v>
      </c>
      <c r="L1894" t="str">
        <f t="shared" si="542"/>
        <v>0.0000444444444444444-0.051490002810383i</v>
      </c>
      <c r="M1894" t="e">
        <f t="shared" si="543"/>
        <v>#DIV/0!</v>
      </c>
      <c r="N1894">
        <f t="shared" si="544"/>
        <v>92.332116012902446</v>
      </c>
      <c r="O1894">
        <f t="shared" si="545"/>
        <v>27.901688190663442</v>
      </c>
      <c r="P1894" s="3">
        <f t="shared" si="546"/>
        <v>27.901688190663442</v>
      </c>
      <c r="Q1894" s="3">
        <f t="shared" si="547"/>
        <v>-87.667883987097554</v>
      </c>
      <c r="R1894">
        <f t="shared" si="548"/>
        <v>92.332116012902446</v>
      </c>
      <c r="S1894">
        <f t="shared" si="549"/>
        <v>1.1150747718356431</v>
      </c>
      <c r="T1894">
        <f t="shared" si="532"/>
        <v>27.901688190663442</v>
      </c>
    </row>
    <row r="1895" spans="1:20" x14ac:dyDescent="0.25">
      <c r="A1895">
        <f t="shared" si="533"/>
        <v>7032.8450642109983</v>
      </c>
      <c r="B1895">
        <f t="shared" si="550"/>
        <v>1119.3120559686186</v>
      </c>
      <c r="C1895" t="str">
        <f t="shared" si="534"/>
        <v>1.01037103263987-24.7229326543144i</v>
      </c>
      <c r="D1895" t="str">
        <f t="shared" si="535"/>
        <v>3.47811676805649-14.2243474480641i</v>
      </c>
      <c r="E1895" t="str">
        <f t="shared" si="536"/>
        <v>162.436038806722+0.851614521557077i</v>
      </c>
      <c r="F1895" t="str">
        <f t="shared" si="537"/>
        <v>2.42492415731561-133.437893908744i</v>
      </c>
      <c r="G1895" t="str">
        <f t="shared" si="538"/>
        <v>0.999999683450278-0.000562627427037268i</v>
      </c>
      <c r="H1895" t="str">
        <f t="shared" si="539"/>
        <v>1155.15701001755+162.665135471821i</v>
      </c>
      <c r="I1895" t="str">
        <f t="shared" si="540"/>
        <v>69.1348766457314-433.727448978274i</v>
      </c>
      <c r="K1895" t="str">
        <f t="shared" si="541"/>
        <v>0.0101862129656315-0.00210953970533075i</v>
      </c>
      <c r="L1895" t="str">
        <f t="shared" si="542"/>
        <v>0.0000444444444444444-0.0512950815006803i</v>
      </c>
      <c r="M1895" t="e">
        <f t="shared" si="543"/>
        <v>#DIV/0!</v>
      </c>
      <c r="N1895">
        <f t="shared" si="544"/>
        <v>92.340248229644104</v>
      </c>
      <c r="O1895">
        <f t="shared" si="545"/>
        <v>27.869247141073437</v>
      </c>
      <c r="P1895" s="3">
        <f t="shared" si="546"/>
        <v>27.869247141073437</v>
      </c>
      <c r="Q1895" s="3">
        <f t="shared" si="547"/>
        <v>-87.659751770355896</v>
      </c>
      <c r="R1895">
        <f t="shared" si="548"/>
        <v>92.340248229644104</v>
      </c>
      <c r="S1895">
        <f t="shared" si="549"/>
        <v>1.1193120559686185</v>
      </c>
      <c r="T1895">
        <f t="shared" si="532"/>
        <v>27.869247141073437</v>
      </c>
    </row>
    <row r="1896" spans="1:20" x14ac:dyDescent="0.25">
      <c r="A1896">
        <f t="shared" si="533"/>
        <v>7059.5698754550012</v>
      </c>
      <c r="B1896">
        <f t="shared" si="550"/>
        <v>1123.5654417812993</v>
      </c>
      <c r="C1896" t="str">
        <f t="shared" si="534"/>
        <v>1.01011069071398-24.6306331426308i</v>
      </c>
      <c r="D1896" t="str">
        <f t="shared" si="535"/>
        <v>3.478116705375-14.1705401392104i</v>
      </c>
      <c r="E1896" t="str">
        <f t="shared" si="536"/>
        <v>162.435809757248+0.854968869319548i</v>
      </c>
      <c r="F1896" t="str">
        <f t="shared" si="537"/>
        <v>2.4249241514707-132.932759810066i</v>
      </c>
      <c r="G1896" t="str">
        <f t="shared" si="538"/>
        <v>0.99999968103993-0.000564765409898728i</v>
      </c>
      <c r="H1896" t="str">
        <f t="shared" si="539"/>
        <v>1155.35592887654+163.286883178774i</v>
      </c>
      <c r="I1896" t="str">
        <f t="shared" si="540"/>
        <v>69.1375997645041-432.151688302922i</v>
      </c>
      <c r="K1896" t="str">
        <f t="shared" si="541"/>
        <v>0.0101830114163685-0.00211688749923129i</v>
      </c>
      <c r="L1896" t="str">
        <f t="shared" si="542"/>
        <v>0.0000444444444444444-0.0511008980879461i</v>
      </c>
      <c r="M1896" t="e">
        <f t="shared" si="543"/>
        <v>#DIV/0!</v>
      </c>
      <c r="N1896">
        <f t="shared" si="544"/>
        <v>92.348403554525248</v>
      </c>
      <c r="O1896">
        <f t="shared" si="545"/>
        <v>27.836809553112424</v>
      </c>
      <c r="P1896" s="3">
        <f t="shared" si="546"/>
        <v>27.836809553112424</v>
      </c>
      <c r="Q1896" s="3">
        <f t="shared" si="547"/>
        <v>-87.651596445474752</v>
      </c>
      <c r="R1896">
        <f t="shared" si="548"/>
        <v>92.348403554525248</v>
      </c>
      <c r="S1896">
        <f t="shared" si="549"/>
        <v>1.1235654417812992</v>
      </c>
      <c r="T1896">
        <f t="shared" si="532"/>
        <v>27.836809553112424</v>
      </c>
    </row>
    <row r="1897" spans="1:20" x14ac:dyDescent="0.25">
      <c r="A1897">
        <f t="shared" si="533"/>
        <v>7086.3962409817304</v>
      </c>
      <c r="B1897">
        <f t="shared" si="550"/>
        <v>1127.8349904600684</v>
      </c>
      <c r="C1897" t="str">
        <f t="shared" si="534"/>
        <v>1.00984853593044-24.5386871518204i</v>
      </c>
      <c r="D1897" t="str">
        <f t="shared" si="535"/>
        <v>3.47811664221624-14.1169366783326i</v>
      </c>
      <c r="E1897" t="str">
        <f t="shared" si="536"/>
        <v>162.435579344297+0.858337235467133i</v>
      </c>
      <c r="F1897" t="str">
        <f t="shared" si="537"/>
        <v>2.42492414558128-132.429537993766i</v>
      </c>
      <c r="G1897" t="str">
        <f t="shared" si="538"/>
        <v>0.999999678611228-0.000566911517079483i</v>
      </c>
      <c r="H1897" t="str">
        <f t="shared" si="539"/>
        <v>1155.55640692294+163.911032774665i</v>
      </c>
      <c r="I1897" t="str">
        <f t="shared" si="540"/>
        <v>69.1403431088794-430.582160560757i</v>
      </c>
      <c r="K1897" t="str">
        <f t="shared" si="541"/>
        <v>0.0101797875328864-0.00212425599369191i</v>
      </c>
      <c r="L1897" t="str">
        <f t="shared" si="542"/>
        <v>0.0000444444444444444-0.0509074497787867i</v>
      </c>
      <c r="M1897" t="e">
        <f t="shared" si="543"/>
        <v>#DIV/0!</v>
      </c>
      <c r="N1897">
        <f t="shared" si="544"/>
        <v>92.356581996182186</v>
      </c>
      <c r="O1897">
        <f t="shared" si="545"/>
        <v>27.804375447958897</v>
      </c>
      <c r="P1897" s="3">
        <f t="shared" si="546"/>
        <v>27.804375447958897</v>
      </c>
      <c r="Q1897" s="3">
        <f t="shared" si="547"/>
        <v>-87.643418003817814</v>
      </c>
      <c r="R1897">
        <f t="shared" si="548"/>
        <v>92.356581996182186</v>
      </c>
      <c r="S1897">
        <f t="shared" si="549"/>
        <v>1.1278349904600684</v>
      </c>
      <c r="T1897">
        <f t="shared" si="532"/>
        <v>27.804375447958897</v>
      </c>
    </row>
    <row r="1898" spans="1:20" x14ac:dyDescent="0.25">
      <c r="A1898">
        <f t="shared" si="533"/>
        <v>7113.3245466974613</v>
      </c>
      <c r="B1898">
        <f t="shared" si="550"/>
        <v>1132.1207634238167</v>
      </c>
      <c r="C1898" t="str">
        <f t="shared" si="534"/>
        <v>1.00958455690838-24.4470933508538i</v>
      </c>
      <c r="D1898" t="str">
        <f t="shared" si="535"/>
        <v>3.47811657857654-14.0635362943268i</v>
      </c>
      <c r="E1898" t="str">
        <f t="shared" si="536"/>
        <v>162.435347562926+0.861719686355729i</v>
      </c>
      <c r="F1898" t="str">
        <f t="shared" si="537"/>
        <v>2.42492413964701-131.92822122083i</v>
      </c>
      <c r="G1898" t="str">
        <f t="shared" si="538"/>
        <v>0.999999676164034-0.000569065779451771i</v>
      </c>
      <c r="H1898" t="str">
        <f t="shared" si="539"/>
        <v>1155.7584567204+164.537593792694i</v>
      </c>
      <c r="I1898" t="str">
        <f t="shared" si="540"/>
        <v>69.1431068246368-429.018843364253i</v>
      </c>
      <c r="K1898" t="str">
        <f t="shared" si="541"/>
        <v>0.0101765411743868-0.00213164519252586i</v>
      </c>
      <c r="L1898" t="str">
        <f t="shared" si="542"/>
        <v>0.0000444444444444444-0.0507147337903832i</v>
      </c>
      <c r="M1898" t="e">
        <f t="shared" si="543"/>
        <v>#DIV/0!</v>
      </c>
      <c r="N1898">
        <f t="shared" si="544"/>
        <v>92.364783562552816</v>
      </c>
      <c r="O1898">
        <f t="shared" si="545"/>
        <v>27.771944846882107</v>
      </c>
      <c r="P1898" s="3">
        <f t="shared" si="546"/>
        <v>27.771944846882107</v>
      </c>
      <c r="Q1898" s="3">
        <f t="shared" si="547"/>
        <v>-87.635216437447184</v>
      </c>
      <c r="R1898">
        <f t="shared" si="548"/>
        <v>92.364783562552816</v>
      </c>
      <c r="S1898">
        <f t="shared" si="549"/>
        <v>1.1321207634238166</v>
      </c>
      <c r="T1898">
        <f t="shared" si="532"/>
        <v>27.771944846882107</v>
      </c>
    </row>
    <row r="1899" spans="1:20" x14ac:dyDescent="0.25">
      <c r="A1899">
        <f t="shared" si="533"/>
        <v>7140.3551799749112</v>
      </c>
      <c r="B1899">
        <f t="shared" si="550"/>
        <v>1136.4228223248272</v>
      </c>
      <c r="C1899" t="str">
        <f t="shared" si="534"/>
        <v>1.00931874221385-24.3558504136872i</v>
      </c>
      <c r="D1899" t="str">
        <f t="shared" si="535"/>
        <v>3.47811651445228-14.0103382190106i</v>
      </c>
      <c r="E1899" t="str">
        <f t="shared" si="536"/>
        <v>162.435114408234+0.865116288717389i</v>
      </c>
      <c r="F1899" t="str">
        <f t="shared" si="537"/>
        <v>2.42492413366757-131.428802279648i</v>
      </c>
      <c r="G1899" t="str">
        <f t="shared" si="538"/>
        <v>0.999999673698205-0.000571228228005136i</v>
      </c>
      <c r="H1899" t="str">
        <f t="shared" si="539"/>
        <v>1155.96209093905+165.166575806062i</v>
      </c>
      <c r="I1899" t="str">
        <f t="shared" si="540"/>
        <v>69.1458910585261-427.461714417485i</v>
      </c>
      <c r="K1899" t="str">
        <f t="shared" si="541"/>
        <v>0.0101732721994036-0.00213905509884271i</v>
      </c>
      <c r="L1899" t="str">
        <f t="shared" si="542"/>
        <v>0.0000444444444444444-0.0505227473504515i</v>
      </c>
      <c r="M1899" t="e">
        <f t="shared" si="543"/>
        <v>#DIV/0!</v>
      </c>
      <c r="N1899">
        <f t="shared" si="544"/>
        <v>92.373008260869483</v>
      </c>
      <c r="O1899">
        <f t="shared" si="545"/>
        <v>27.739517771242582</v>
      </c>
      <c r="P1899" s="3">
        <f t="shared" si="546"/>
        <v>27.739517771242582</v>
      </c>
      <c r="Q1899" s="3">
        <f t="shared" si="547"/>
        <v>-87.626991739130517</v>
      </c>
      <c r="R1899">
        <f t="shared" si="548"/>
        <v>92.373008260869483</v>
      </c>
      <c r="S1899">
        <f t="shared" si="549"/>
        <v>1.1364228223248272</v>
      </c>
      <c r="T1899">
        <f t="shared" si="532"/>
        <v>27.739517771242582</v>
      </c>
    </row>
    <row r="1900" spans="1:20" x14ac:dyDescent="0.25">
      <c r="A1900">
        <f t="shared" si="533"/>
        <v>7167.4885296588163</v>
      </c>
      <c r="B1900">
        <f t="shared" si="550"/>
        <v>1140.7412290496616</v>
      </c>
      <c r="C1900" t="str">
        <f t="shared" si="534"/>
        <v>1.00905108035951-24.2649570192406i</v>
      </c>
      <c r="D1900" t="str">
        <f t="shared" si="535"/>
        <v>3.47811644983974-13.9573416871117i</v>
      </c>
      <c r="E1900" t="str">
        <f t="shared" si="536"/>
        <v>162.434879875351+0.868527109662275i</v>
      </c>
      <c r="F1900" t="str">
        <f t="shared" si="537"/>
        <v>2.4249241276426-130.93127398591i</v>
      </c>
      <c r="G1900" t="str">
        <f t="shared" si="538"/>
        <v>0.999999671213601-0.000573398893846885i</v>
      </c>
      <c r="H1900" t="str">
        <f t="shared" si="539"/>
        <v>1156.16732235647+165.797988428161i</v>
      </c>
      <c r="I1900" t="str">
        <f t="shared" si="540"/>
        <v>69.1486959582772-425.910751515836i</v>
      </c>
      <c r="K1900" t="str">
        <f t="shared" si="541"/>
        <v>0.0101699804658032-0.00214648571503988i</v>
      </c>
      <c r="L1900" t="str">
        <f t="shared" si="542"/>
        <v>0.0000444444444444444-0.0503314876972023i</v>
      </c>
      <c r="M1900" t="e">
        <f t="shared" si="543"/>
        <v>#DIV/0!</v>
      </c>
      <c r="N1900">
        <f t="shared" si="544"/>
        <v>92.381256097650066</v>
      </c>
      <c r="O1900">
        <f t="shared" si="545"/>
        <v>27.707094242491252</v>
      </c>
      <c r="P1900" s="3">
        <f t="shared" si="546"/>
        <v>27.707094242491252</v>
      </c>
      <c r="Q1900" s="3">
        <f t="shared" si="547"/>
        <v>-87.618743902349934</v>
      </c>
      <c r="R1900">
        <f t="shared" si="548"/>
        <v>92.381256097650066</v>
      </c>
      <c r="S1900">
        <f t="shared" si="549"/>
        <v>1.1407412290496615</v>
      </c>
      <c r="T1900">
        <f t="shared" ref="T1900:T1963" si="551">P1900</f>
        <v>27.707094242491252</v>
      </c>
    </row>
    <row r="1901" spans="1:20" x14ac:dyDescent="0.25">
      <c r="A1901">
        <f t="shared" ref="A1901:A1964" si="552">2*PI()*B1901</f>
        <v>7194.724986071521</v>
      </c>
      <c r="B1901">
        <f t="shared" si="550"/>
        <v>1145.0760457200504</v>
      </c>
      <c r="C1901" t="str">
        <f t="shared" ref="C1901:C1964" si="553">IMPRODUCT(D1901,E1901,$C$40,,K1901,$C$41)</f>
        <v>1.00878155980497-24.1744118513811i</v>
      </c>
      <c r="D1901" t="str">
        <f t="shared" ref="D1901:D1964" si="554">IMDIV(IMPRODUCT($C$37,$C$38,COMPLEX(1,A1901/$C$38)),IMSUM(-1*A1901*A1901/$C$39,COMPLEX(0,1*A1901)))</f>
        <v>3.47811638473522-13.9045459362573i</v>
      </c>
      <c r="E1901" t="str">
        <f t="shared" ref="E1901:E1964" si="555">IMDIV(IMPRODUCT(IMSUM(F1901,G1901),$C$29,H1901),IMSUM(1,I1901))</f>
        <v>162.434643959452+0.871952216681533i</v>
      </c>
      <c r="F1901" t="str">
        <f t="shared" ref="F1901:F1964" si="556">IMDIV(IMPRODUCT($C$14,$C$15,COMPLEX(1,A1901/$C$15)),IMSUM(-1*A1901*A1901/$C$16,COMPLEX(0,A1901)))</f>
        <v>2.42492412157173-130.435629182506i</v>
      </c>
      <c r="G1901" t="str">
        <f t="shared" ref="G1901:G1964" si="557">IMDIV(1,COMPLEX(1,A1901*$C$9*$C$10))</f>
        <v>0.999999668710077-0.000575577808202531i</v>
      </c>
      <c r="H1901" t="str">
        <f t="shared" ref="H1901:H1964" si="558">IMDIV($C$3,IMSUM(K1901,COMPLEX(0,$C$28*A1901)))</f>
        <v>1156.37416385867+166.431841312745i</v>
      </c>
      <c r="I1901" t="str">
        <f t="shared" ref="I1901:I1964" si="559">IMPRODUCT(F1901,$C$29,H1901,$C$31)</f>
        <v>69.1515216726036-424.36593254571i</v>
      </c>
      <c r="K1901" t="str">
        <f t="shared" ref="K1901:K1964" si="560">IF($C$26&lt;=0,IMDIV(1,IMSUM(IMDIV(1,L1901),1/$C$18)),IMDIV(1,IMSUM(IMDIV(1,L1901),1/$C$18,IMDIV(1,M1901))))</f>
        <v>0.0101666658307849-0.00215393704279407i</v>
      </c>
      <c r="L1901" t="str">
        <f t="shared" ref="L1901:L1964" si="561">IMSUM($C$21/$C$22,IMDIV(1,COMPLEX(0,$C$20*$C$22*A1901)))</f>
        <v>0.0000444444444444444-0.0501409520793008i</v>
      </c>
      <c r="M1901" t="e">
        <f t="shared" ref="M1901:M1964" si="562">IMSUM($C$25/$C$26,IMDIV(1,COMPLEX(0,$C$24*$C$26*A1901)))</f>
        <v>#DIV/0!</v>
      </c>
      <c r="N1901">
        <f t="shared" ref="N1901:N1964" si="563">ABS(R1901)</f>
        <v>92.389527078690392</v>
      </c>
      <c r="O1901">
        <f t="shared" ref="O1901:O1964" si="564">ABS(P1901)</f>
        <v>27.674674282170287</v>
      </c>
      <c r="P1901" s="3">
        <f t="shared" ref="P1901:P1964" si="565">20*LOG10(IMABS(C1901))</f>
        <v>27.674674282170287</v>
      </c>
      <c r="Q1901" s="3">
        <f t="shared" ref="Q1901:Q1964" si="566">IMARGUMENT(C1901)*180/PI()</f>
        <v>-87.610472921309608</v>
      </c>
      <c r="R1901">
        <f t="shared" ref="R1901:R1964" si="567">IF(Q1901&lt;0,Q1901+180,Q1901-180)</f>
        <v>92.389527078690392</v>
      </c>
      <c r="S1901">
        <f t="shared" ref="S1901:S1964" si="568">B1901/1000</f>
        <v>1.1450760457200504</v>
      </c>
      <c r="T1901">
        <f t="shared" si="551"/>
        <v>27.674674282170287</v>
      </c>
    </row>
    <row r="1902" spans="1:20" x14ac:dyDescent="0.25">
      <c r="A1902">
        <f t="shared" si="552"/>
        <v>7222.0649410185924</v>
      </c>
      <c r="B1902">
        <f t="shared" ref="B1902:B1965" si="569">B1901*(1+B$42)</f>
        <v>1149.4273346937866</v>
      </c>
      <c r="C1902" t="str">
        <f t="shared" si="553"/>
        <v>1.00851016895663-24.0842135989001i</v>
      </c>
      <c r="D1902" t="str">
        <f t="shared" si="554"/>
        <v>3.47811631913497-13.8519502069627i</v>
      </c>
      <c r="E1902" t="str">
        <f t="shared" si="555"/>
        <v>162.434406655754+0.875391677649196i</v>
      </c>
      <c r="F1902" t="str">
        <f t="shared" si="556"/>
        <v>2.42492411545464-129.941860739418i</v>
      </c>
      <c r="G1902" t="str">
        <f t="shared" si="557"/>
        <v>0.999999666187491-0.000577765002416237i</v>
      </c>
      <c r="H1902" t="str">
        <f t="shared" si="558"/>
        <v>1156.58262844115+167.068144154117i</v>
      </c>
      <c r="I1902" t="str">
        <f t="shared" si="559"/>
        <v>69.1543683512086-422.827235484243i</v>
      </c>
      <c r="K1902" t="str">
        <f t="shared" si="560"/>
        <v>0.0101633281508807-0.00216140908305255i</v>
      </c>
      <c r="L1902" t="str">
        <f t="shared" si="561"/>
        <v>0.0000444444444444444-0.0499511377558288i</v>
      </c>
      <c r="M1902" t="e">
        <f t="shared" si="562"/>
        <v>#DIV/0!</v>
      </c>
      <c r="N1902">
        <f t="shared" si="563"/>
        <v>92.397821209055806</v>
      </c>
      <c r="O1902">
        <f t="shared" si="564"/>
        <v>27.642257911911734</v>
      </c>
      <c r="P1902" s="3">
        <f t="shared" si="565"/>
        <v>27.642257911911734</v>
      </c>
      <c r="Q1902" s="3">
        <f t="shared" si="566"/>
        <v>-87.602178790944194</v>
      </c>
      <c r="R1902">
        <f t="shared" si="567"/>
        <v>92.397821209055806</v>
      </c>
      <c r="S1902">
        <f t="shared" si="568"/>
        <v>1.1494273346937867</v>
      </c>
      <c r="T1902">
        <f t="shared" si="551"/>
        <v>27.642257911911734</v>
      </c>
    </row>
    <row r="1903" spans="1:20" x14ac:dyDescent="0.25">
      <c r="A1903">
        <f t="shared" si="552"/>
        <v>7249.5087877944634</v>
      </c>
      <c r="B1903">
        <f t="shared" si="569"/>
        <v>1153.7951585656231</v>
      </c>
      <c r="C1903" t="str">
        <f t="shared" si="553"/>
        <v>1.0082368961677-23.9943609554959i</v>
      </c>
      <c r="D1903" t="str">
        <f t="shared" si="554"/>
        <v>3.47811625303521-13.7995537426207i</v>
      </c>
      <c r="E1903" t="str">
        <f t="shared" si="555"/>
        <v>162.434167959514+0.878845560824542i</v>
      </c>
      <c r="F1903" t="str">
        <f t="shared" si="556"/>
        <v>2.424924109291-129.449961553621i</v>
      </c>
      <c r="G1903" t="str">
        <f t="shared" si="557"/>
        <v>0.999999663645696-0.000579960507951279i</v>
      </c>
      <c r="H1903" t="str">
        <f t="shared" si="558"/>
        <v>1156.79272920985+167.706906687297i</v>
      </c>
      <c r="I1903" t="str">
        <f t="shared" si="559"/>
        <v>69.1572361447876-421.294638399011i</v>
      </c>
      <c r="K1903" t="str">
        <f t="shared" si="560"/>
        <v>0.0101599672819563-0.00216890183602458i</v>
      </c>
      <c r="L1903" t="str">
        <f t="shared" si="561"/>
        <v>0.0000444444444444444-0.0497620419962429i</v>
      </c>
      <c r="M1903" t="e">
        <f t="shared" si="562"/>
        <v>#DIV/0!</v>
      </c>
      <c r="N1903">
        <f t="shared" si="563"/>
        <v>92.406138493072632</v>
      </c>
      <c r="O1903">
        <f t="shared" si="564"/>
        <v>27.609845153438091</v>
      </c>
      <c r="P1903" s="3">
        <f t="shared" si="565"/>
        <v>27.609845153438091</v>
      </c>
      <c r="Q1903" s="3">
        <f t="shared" si="566"/>
        <v>-87.593861506927368</v>
      </c>
      <c r="R1903">
        <f t="shared" si="567"/>
        <v>92.406138493072632</v>
      </c>
      <c r="S1903">
        <f t="shared" si="568"/>
        <v>1.153795158565623</v>
      </c>
      <c r="T1903">
        <f t="shared" si="551"/>
        <v>27.609845153438091</v>
      </c>
    </row>
    <row r="1904" spans="1:20" x14ac:dyDescent="0.25">
      <c r="A1904">
        <f t="shared" si="552"/>
        <v>7277.056921188082</v>
      </c>
      <c r="B1904">
        <f t="shared" si="569"/>
        <v>1158.1795801681724</v>
      </c>
      <c r="C1904" t="str">
        <f t="shared" si="553"/>
        <v>1.00796172973836-23.9048526197532i</v>
      </c>
      <c r="D1904" t="str">
        <f t="shared" si="554"/>
        <v>3.47811618643214-13.7473557894906i</v>
      </c>
      <c r="E1904" t="str">
        <f t="shared" si="555"/>
        <v>162.433927866033+0.882313934855133i</v>
      </c>
      <c r="F1904" t="str">
        <f t="shared" si="556"/>
        <v>2.4249241030804-128.95992454898i</v>
      </c>
      <c r="G1904" t="str">
        <f t="shared" si="557"/>
        <v>0.999999661084547-0.000582164356390484i</v>
      </c>
      <c r="H1904" t="str">
        <f t="shared" si="558"/>
        <v>1157.00447938221+168.348138688214i</v>
      </c>
      <c r="I1904" t="str">
        <f t="shared" si="559"/>
        <v>69.1601252050368-419.768119447748i</v>
      </c>
      <c r="K1904" t="str">
        <f t="shared" si="560"/>
        <v>0.0101565830792111-0.00217641530117258i</v>
      </c>
      <c r="L1904" t="str">
        <f t="shared" si="561"/>
        <v>0.0000444444444444444-0.0495736620803376i</v>
      </c>
      <c r="M1904" t="e">
        <f t="shared" si="562"/>
        <v>#DIV/0!</v>
      </c>
      <c r="N1904">
        <f t="shared" si="563"/>
        <v>92.414478934320286</v>
      </c>
      <c r="O1904">
        <f t="shared" si="564"/>
        <v>27.577436028561682</v>
      </c>
      <c r="P1904" s="3">
        <f t="shared" si="565"/>
        <v>27.577436028561682</v>
      </c>
      <c r="Q1904" s="3">
        <f t="shared" si="566"/>
        <v>-87.585521065679714</v>
      </c>
      <c r="R1904">
        <f t="shared" si="567"/>
        <v>92.414478934320286</v>
      </c>
      <c r="S1904">
        <f t="shared" si="568"/>
        <v>1.1581795801681725</v>
      </c>
      <c r="T1904">
        <f t="shared" si="551"/>
        <v>27.577436028561682</v>
      </c>
    </row>
    <row r="1905" spans="1:20" x14ac:dyDescent="0.25">
      <c r="A1905">
        <f t="shared" si="552"/>
        <v>7304.7097374885971</v>
      </c>
      <c r="B1905">
        <f t="shared" si="569"/>
        <v>1162.5806625728114</v>
      </c>
      <c r="C1905" t="str">
        <f t="shared" si="553"/>
        <v>1.00768465791601-23.8156872951238i</v>
      </c>
      <c r="D1905" t="str">
        <f t="shared" si="554"/>
        <v>3.47811611932192-13.6953555966871i</v>
      </c>
      <c r="E1905" t="str">
        <f t="shared" si="555"/>
        <v>162.433686370659+0.885796868779209i</v>
      </c>
      <c r="F1905" t="str">
        <f t="shared" si="556"/>
        <v>2.42492409682251-128.471742676149i</v>
      </c>
      <c r="G1905" t="str">
        <f t="shared" si="557"/>
        <v>0.999999658503897-0.000584376579436695i</v>
      </c>
      <c r="H1905" t="str">
        <f t="shared" si="558"/>
        <v>1157.21789228818+168.991849973877i</v>
      </c>
      <c r="I1905" t="str">
        <f t="shared" si="559"/>
        <v>69.1630356846554-418.247656878058i</v>
      </c>
      <c r="K1905" t="str">
        <f t="shared" si="560"/>
        <v>0.010153175397179-0.00218394947720333i</v>
      </c>
      <c r="L1905" t="str">
        <f t="shared" si="561"/>
        <v>0.0000444444444444444-0.0493859952982045i</v>
      </c>
      <c r="M1905" t="e">
        <f t="shared" si="562"/>
        <v>#DIV/0!</v>
      </c>
      <c r="N1905">
        <f t="shared" si="563"/>
        <v>92.422842535623388</v>
      </c>
      <c r="O1905">
        <f t="shared" si="564"/>
        <v>27.545030559184465</v>
      </c>
      <c r="P1905" s="3">
        <f t="shared" si="565"/>
        <v>27.545030559184465</v>
      </c>
      <c r="Q1905" s="3">
        <f t="shared" si="566"/>
        <v>-87.577157464376612</v>
      </c>
      <c r="R1905">
        <f t="shared" si="567"/>
        <v>92.422842535623388</v>
      </c>
      <c r="S1905">
        <f t="shared" si="568"/>
        <v>1.1625806625728115</v>
      </c>
      <c r="T1905">
        <f t="shared" si="551"/>
        <v>27.545030559184465</v>
      </c>
    </row>
    <row r="1906" spans="1:20" x14ac:dyDescent="0.25">
      <c r="A1906">
        <f t="shared" si="552"/>
        <v>7332.4676344910531</v>
      </c>
      <c r="B1906">
        <f t="shared" si="569"/>
        <v>1166.9984690905881</v>
      </c>
      <c r="C1906" t="str">
        <f t="shared" si="553"/>
        <v>1.00740566889475-23.726863689908i</v>
      </c>
      <c r="D1906" t="str">
        <f t="shared" si="554"/>
        <v>3.47811605170071-13.6435524161702i</v>
      </c>
      <c r="E1906" t="str">
        <f t="shared" si="555"/>
        <v>162.433443468785+0.889294432027247i</v>
      </c>
      <c r="F1906" t="str">
        <f t="shared" si="556"/>
        <v>2.42492409051699-127.985408912467i</v>
      </c>
      <c r="G1906" t="str">
        <f t="shared" si="557"/>
        <v>0.999999655903596-0.000586597208913224i</v>
      </c>
      <c r="H1906" t="str">
        <f t="shared" si="558"/>
        <v>1157.4329813713+169.638050402565i</v>
      </c>
      <c r="I1906" t="str">
        <f t="shared" si="559"/>
        <v>69.165967737353-416.733229027133i</v>
      </c>
      <c r="K1906" t="str">
        <f t="shared" si="560"/>
        <v>0.0101497440897287-0.00219150436205912i</v>
      </c>
      <c r="L1906" t="str">
        <f t="shared" si="561"/>
        <v>0.0000444444444444444-0.0491990389501938i</v>
      </c>
      <c r="M1906" t="e">
        <f t="shared" si="562"/>
        <v>#DIV/0!</v>
      </c>
      <c r="N1906">
        <f t="shared" si="563"/>
        <v>92.431229299041831</v>
      </c>
      <c r="O1906">
        <f t="shared" si="564"/>
        <v>27.512628767298036</v>
      </c>
      <c r="P1906" s="3">
        <f t="shared" si="565"/>
        <v>27.512628767298036</v>
      </c>
      <c r="Q1906" s="3">
        <f t="shared" si="566"/>
        <v>-87.568770700958169</v>
      </c>
      <c r="R1906">
        <f t="shared" si="567"/>
        <v>92.431229299041831</v>
      </c>
      <c r="S1906">
        <f t="shared" si="568"/>
        <v>1.1669984690905881</v>
      </c>
      <c r="T1906">
        <f t="shared" si="551"/>
        <v>27.512628767298036</v>
      </c>
    </row>
    <row r="1907" spans="1:20" x14ac:dyDescent="0.25">
      <c r="A1907">
        <f t="shared" si="552"/>
        <v>7360.3310115021195</v>
      </c>
      <c r="B1907">
        <f t="shared" si="569"/>
        <v>1171.4330632731323</v>
      </c>
      <c r="C1907" t="str">
        <f t="shared" si="553"/>
        <v>1.00712475081588-23.6383805172335i</v>
      </c>
      <c r="D1907" t="str">
        <f t="shared" si="554"/>
        <v>3.47811598356459-13.5919455027336i</v>
      </c>
      <c r="E1907" t="str">
        <f t="shared" si="555"/>
        <v>162.433199155852+0.892806694425691i</v>
      </c>
      <c r="F1907" t="str">
        <f t="shared" si="556"/>
        <v>2.42492408416343-127.50091626186i</v>
      </c>
      <c r="G1907" t="str">
        <f t="shared" si="557"/>
        <v>0.999999653283496-0.000588826276764311i</v>
      </c>
      <c r="H1907" t="str">
        <f t="shared" si="558"/>
        <v>1157.64976018973+170.286749874009i</v>
      </c>
      <c r="I1907" t="str">
        <f t="shared" si="559"/>
        <v>69.1689215178551-415.224814321476i</v>
      </c>
      <c r="K1907" t="str">
        <f t="shared" si="560"/>
        <v>0.0101462890100645-0.00219907995290885i</v>
      </c>
      <c r="L1907" t="str">
        <f t="shared" si="561"/>
        <v>0.0000444444444444444-0.0490127903468756i</v>
      </c>
      <c r="M1907" t="e">
        <f t="shared" si="562"/>
        <v>#DIV/0!</v>
      </c>
      <c r="N1907">
        <f t="shared" si="563"/>
        <v>92.439639225863672</v>
      </c>
      <c r="O1907">
        <f t="shared" si="564"/>
        <v>27.480230674982685</v>
      </c>
      <c r="P1907" s="3">
        <f t="shared" si="565"/>
        <v>27.480230674982685</v>
      </c>
      <c r="Q1907" s="3">
        <f t="shared" si="566"/>
        <v>-87.560360774136328</v>
      </c>
      <c r="R1907">
        <f t="shared" si="567"/>
        <v>92.439639225863672</v>
      </c>
      <c r="S1907">
        <f t="shared" si="568"/>
        <v>1.1714330632731325</v>
      </c>
      <c r="T1907">
        <f t="shared" si="551"/>
        <v>27.480230674982685</v>
      </c>
    </row>
    <row r="1908" spans="1:20" x14ac:dyDescent="0.25">
      <c r="A1908">
        <f t="shared" si="552"/>
        <v>7388.3002693458275</v>
      </c>
      <c r="B1908">
        <f t="shared" si="569"/>
        <v>1175.8845089135702</v>
      </c>
      <c r="C1908" t="str">
        <f t="shared" si="553"/>
        <v>1.00684189176809-23.5502364950383i</v>
      </c>
      <c r="D1908" t="str">
        <f t="shared" si="554"/>
        <v>3.47811591490967-13.5405341139945i</v>
      </c>
      <c r="E1908" t="str">
        <f t="shared" si="555"/>
        <v>162.43295342735+0.896333726198339i</v>
      </c>
      <c r="F1908" t="str">
        <f t="shared" si="556"/>
        <v>2.42492407776151-127.018257754739i</v>
      </c>
      <c r="G1908" t="str">
        <f t="shared" si="557"/>
        <v>0.999999650643444-0.000591063815055575i</v>
      </c>
      <c r="H1908" t="str">
        <f t="shared" si="558"/>
        <v>1157.86824241729+170.937958329554i</v>
      </c>
      <c r="I1908" t="str">
        <f t="shared" si="559"/>
        <v>69.171897181901-413.722391276605i</v>
      </c>
      <c r="K1908" t="str">
        <f t="shared" si="560"/>
        <v>0.0101428100107272-0.00220667624613893i</v>
      </c>
      <c r="L1908" t="str">
        <f t="shared" si="561"/>
        <v>0.0000444444444444444-0.0488272468090015i</v>
      </c>
      <c r="M1908" t="e">
        <f t="shared" si="562"/>
        <v>#DIV/0!</v>
      </c>
      <c r="N1908">
        <f t="shared" si="563"/>
        <v>92.448072316596722</v>
      </c>
      <c r="O1908">
        <f t="shared" si="564"/>
        <v>27.447836304407915</v>
      </c>
      <c r="P1908" s="3">
        <f t="shared" si="565"/>
        <v>27.447836304407915</v>
      </c>
      <c r="Q1908" s="3">
        <f t="shared" si="566"/>
        <v>-87.551927683403278</v>
      </c>
      <c r="R1908">
        <f t="shared" si="567"/>
        <v>92.448072316596722</v>
      </c>
      <c r="S1908">
        <f t="shared" si="568"/>
        <v>1.1758845089135703</v>
      </c>
      <c r="T1908">
        <f t="shared" si="551"/>
        <v>27.447836304407915</v>
      </c>
    </row>
    <row r="1909" spans="1:20" x14ac:dyDescent="0.25">
      <c r="A1909">
        <f t="shared" si="552"/>
        <v>7416.3758103693426</v>
      </c>
      <c r="B1909">
        <f t="shared" si="569"/>
        <v>1180.3528700474419</v>
      </c>
      <c r="C1909" t="str">
        <f t="shared" si="553"/>
        <v>1.00655707978713-23.4624303460503i</v>
      </c>
      <c r="D1909" t="str">
        <f t="shared" si="554"/>
        <v>3.47811584573198-13.4893175103828i</v>
      </c>
      <c r="E1909" t="str">
        <f t="shared" si="555"/>
        <v>162.432706278823+0.899875597970072i</v>
      </c>
      <c r="F1909" t="str">
        <f t="shared" si="556"/>
        <v>2.42492407131083-126.537426447899i</v>
      </c>
      <c r="G1909" t="str">
        <f t="shared" si="557"/>
        <v>0.999999647983291-0.00059330985597449i</v>
      </c>
      <c r="H1909" t="str">
        <f t="shared" si="558"/>
        <v>1158.08844184462+171.591685752377i</v>
      </c>
      <c r="I1909" t="str">
        <f t="shared" si="559"/>
        <v>69.174894886261-412.225938496799i</v>
      </c>
      <c r="K1909" t="str">
        <f t="shared" si="560"/>
        <v>0.0101393069435944-0.00221429323734433i</v>
      </c>
      <c r="L1909" t="str">
        <f t="shared" si="561"/>
        <v>0.0000444444444444444-0.0486424056674651i</v>
      </c>
      <c r="M1909" t="e">
        <f t="shared" si="562"/>
        <v>#DIV/0!</v>
      </c>
      <c r="N1909">
        <f t="shared" si="563"/>
        <v>92.456528570959009</v>
      </c>
      <c r="O1909">
        <f t="shared" si="564"/>
        <v>27.415445677831659</v>
      </c>
      <c r="P1909" s="3">
        <f t="shared" si="565"/>
        <v>27.415445677831659</v>
      </c>
      <c r="Q1909" s="3">
        <f t="shared" si="566"/>
        <v>-87.543471429040991</v>
      </c>
      <c r="R1909">
        <f t="shared" si="567"/>
        <v>92.456528570959009</v>
      </c>
      <c r="S1909">
        <f t="shared" si="568"/>
        <v>1.1803528700474419</v>
      </c>
      <c r="T1909">
        <f t="shared" si="551"/>
        <v>27.415445677831659</v>
      </c>
    </row>
    <row r="1910" spans="1:20" x14ac:dyDescent="0.25">
      <c r="A1910">
        <f t="shared" si="552"/>
        <v>7444.5580384487457</v>
      </c>
      <c r="B1910">
        <f t="shared" si="569"/>
        <v>1184.8382109536221</v>
      </c>
      <c r="C1910" t="str">
        <f t="shared" si="553"/>
        <v>1.00627030285608-23.3749607977682i</v>
      </c>
      <c r="D1910" t="str">
        <f t="shared" si="554"/>
        <v>3.47811577602753-13.4382949551305i</v>
      </c>
      <c r="E1910" t="str">
        <f t="shared" si="555"/>
        <v>162.432457705864+0.903432380768214i</v>
      </c>
      <c r="F1910" t="str">
        <f t="shared" si="556"/>
        <v>2.42492406481105-126.05841542442i</v>
      </c>
      <c r="G1910" t="str">
        <f t="shared" si="557"/>
        <v>0.999999645302882-0.000595564431830837i</v>
      </c>
      <c r="H1910" t="str">
        <f t="shared" si="558"/>
        <v>1158.31037238019+172.247942167645i</v>
      </c>
      <c r="I1910" t="str">
        <f t="shared" si="559"/>
        <v>69.1779147887324-410.735434674801i</v>
      </c>
      <c r="K1910" t="str">
        <f t="shared" si="560"/>
        <v>0.0101357796598818-0.00222193092131944i</v>
      </c>
      <c r="L1910" t="str">
        <f t="shared" si="561"/>
        <v>0.0000444444444444444-0.0484582642632648i</v>
      </c>
      <c r="M1910" t="e">
        <f t="shared" si="562"/>
        <v>#DIV/0!</v>
      </c>
      <c r="N1910">
        <f t="shared" si="563"/>
        <v>92.465007987870919</v>
      </c>
      <c r="O1910">
        <f t="shared" si="564"/>
        <v>27.383058817599974</v>
      </c>
      <c r="P1910" s="3">
        <f t="shared" si="565"/>
        <v>27.383058817599974</v>
      </c>
      <c r="Q1910" s="3">
        <f t="shared" si="566"/>
        <v>-87.534992012129081</v>
      </c>
      <c r="R1910">
        <f t="shared" si="567"/>
        <v>92.465007987870919</v>
      </c>
      <c r="S1910">
        <f t="shared" si="568"/>
        <v>1.1848382109536222</v>
      </c>
      <c r="T1910">
        <f t="shared" si="551"/>
        <v>27.383058817599974</v>
      </c>
    </row>
    <row r="1911" spans="1:20" x14ac:dyDescent="0.25">
      <c r="A1911">
        <f t="shared" si="552"/>
        <v>7472.8473589948517</v>
      </c>
      <c r="B1911">
        <f t="shared" si="569"/>
        <v>1189.340596155246</v>
      </c>
      <c r="C1911" t="str">
        <f t="shared" si="553"/>
        <v>1.0059815489057-23.287826582443i</v>
      </c>
      <c r="D1911" t="str">
        <f t="shared" si="554"/>
        <v>3.47811570579234-13.387465714261i</v>
      </c>
      <c r="E1911" t="str">
        <f t="shared" si="555"/>
        <v>162.432207704119+0.907004146025736i</v>
      </c>
      <c r="F1911" t="str">
        <f t="shared" si="556"/>
        <v>2.42492405826176-125.581217793567i</v>
      </c>
      <c r="G1911" t="str">
        <f t="shared" si="557"/>
        <v>0.999999642602063-0.00059782757505717i</v>
      </c>
      <c r="H1911" t="str">
        <f t="shared" si="558"/>
        <v>1158.53404805142+172.906737642695i</v>
      </c>
      <c r="I1911" t="str">
        <f t="shared" si="559"/>
        <v>69.1809570481427-409.250858591545i</v>
      </c>
      <c r="K1911" t="str">
        <f t="shared" si="560"/>
        <v>0.0101322280101442-0.00222958929204889i</v>
      </c>
      <c r="L1911" t="str">
        <f t="shared" si="561"/>
        <v>0.0000444444444444444-0.0482748199474644i</v>
      </c>
      <c r="M1911" t="e">
        <f t="shared" si="562"/>
        <v>#DIV/0!</v>
      </c>
      <c r="N1911">
        <f t="shared" si="563"/>
        <v>92.473510565446958</v>
      </c>
      <c r="O1911">
        <f t="shared" si="564"/>
        <v>27.350675746146923</v>
      </c>
      <c r="P1911" s="3">
        <f t="shared" si="565"/>
        <v>27.350675746146923</v>
      </c>
      <c r="Q1911" s="3">
        <f t="shared" si="566"/>
        <v>-87.526489434553042</v>
      </c>
      <c r="R1911">
        <f t="shared" si="567"/>
        <v>92.473510565446958</v>
      </c>
      <c r="S1911">
        <f t="shared" si="568"/>
        <v>1.1893405961552459</v>
      </c>
      <c r="T1911">
        <f t="shared" si="551"/>
        <v>27.350675746146923</v>
      </c>
    </row>
    <row r="1912" spans="1:20" x14ac:dyDescent="0.25">
      <c r="A1912">
        <f t="shared" si="552"/>
        <v>7501.2441789590321</v>
      </c>
      <c r="B1912">
        <f t="shared" si="569"/>
        <v>1193.860090420636</v>
      </c>
      <c r="C1912" t="str">
        <f t="shared" si="553"/>
        <v>1.00569080581396-23.2010264370585i</v>
      </c>
      <c r="D1912" t="str">
        <f t="shared" si="554"/>
        <v>3.47811563502234-13.3368290565785i</v>
      </c>
      <c r="E1912" t="str">
        <f t="shared" si="555"/>
        <v>162.431956269294+0.910590965583462i</v>
      </c>
      <c r="F1912" t="str">
        <f t="shared" si="556"/>
        <v>2.42492405166261-125.105826690693i</v>
      </c>
      <c r="G1912" t="str">
        <f t="shared" si="557"/>
        <v>0.999999639880679-0.000600099318209286i</v>
      </c>
      <c r="H1912" t="str">
        <f t="shared" si="558"/>
        <v>1158.75948300584+173.568082287249i</v>
      </c>
      <c r="I1912" t="str">
        <f t="shared" si="559"/>
        <v>69.1840218243672-407.772189115906i</v>
      </c>
      <c r="K1912" t="str">
        <f t="shared" si="560"/>
        <v>0.0101286518442759-0.00223726834269833i</v>
      </c>
      <c r="L1912" t="str">
        <f t="shared" si="561"/>
        <v>0.0000444444444444444-0.048092070081156i</v>
      </c>
      <c r="M1912" t="e">
        <f t="shared" si="562"/>
        <v>#DIV/0!</v>
      </c>
      <c r="N1912">
        <f t="shared" si="563"/>
        <v>92.482036300985925</v>
      </c>
      <c r="O1912">
        <f t="shared" si="564"/>
        <v>27.318296485994011</v>
      </c>
      <c r="P1912" s="3">
        <f t="shared" si="565"/>
        <v>27.318296485994011</v>
      </c>
      <c r="Q1912" s="3">
        <f t="shared" si="566"/>
        <v>-87.517963699014075</v>
      </c>
      <c r="R1912">
        <f t="shared" si="567"/>
        <v>92.482036300985925</v>
      </c>
      <c r="S1912">
        <f t="shared" si="568"/>
        <v>1.193860090420636</v>
      </c>
      <c r="T1912">
        <f t="shared" si="551"/>
        <v>27.318296485994011</v>
      </c>
    </row>
    <row r="1913" spans="1:20" x14ac:dyDescent="0.25">
      <c r="A1913">
        <f t="shared" si="552"/>
        <v>7529.7489068390769</v>
      </c>
      <c r="B1913">
        <f t="shared" si="569"/>
        <v>1198.3967587642344</v>
      </c>
      <c r="C1913" t="str">
        <f t="shared" si="553"/>
        <v>1.00539806140685-23.1145591033131i</v>
      </c>
      <c r="D1913" t="str">
        <f t="shared" si="554"/>
        <v>3.47811556371348-13.2863842536577i</v>
      </c>
      <c r="E1913" t="str">
        <f t="shared" si="555"/>
        <v>162.431703397148+0.914192911692876i</v>
      </c>
      <c r="F1913" t="str">
        <f t="shared" si="556"/>
        <v>2.42492404501321-124.632235277137i</v>
      </c>
      <c r="G1913" t="str">
        <f t="shared" si="557"/>
        <v>0.999999637138573-0.000602379693966691i</v>
      </c>
      <c r="H1913" t="str">
        <f t="shared" si="558"/>
        <v>1158.98669151213+174.231986253555i</v>
      </c>
      <c r="I1913" t="str">
        <f t="shared" si="559"/>
        <v>69.1871092783157-406.299405204388i</v>
      </c>
      <c r="K1913" t="str">
        <f t="shared" si="560"/>
        <v>0.0101250510115127-0.00224496806560512i</v>
      </c>
      <c r="L1913" t="str">
        <f t="shared" si="561"/>
        <v>0.0000444444444444444-0.0479100120354214i</v>
      </c>
      <c r="M1913" t="e">
        <f t="shared" si="562"/>
        <v>#DIV/0!</v>
      </c>
      <c r="N1913">
        <f t="shared" si="563"/>
        <v>92.490585190963841</v>
      </c>
      <c r="O1913">
        <f t="shared" si="564"/>
        <v>27.28592105975013</v>
      </c>
      <c r="P1913" s="3">
        <f t="shared" si="565"/>
        <v>27.28592105975013</v>
      </c>
      <c r="Q1913" s="3">
        <f t="shared" si="566"/>
        <v>-87.509414809036159</v>
      </c>
      <c r="R1913">
        <f t="shared" si="567"/>
        <v>92.490585190963841</v>
      </c>
      <c r="S1913">
        <f t="shared" si="568"/>
        <v>1.1983967587642343</v>
      </c>
      <c r="T1913">
        <f t="shared" si="551"/>
        <v>27.28592105975013</v>
      </c>
    </row>
    <row r="1914" spans="1:20" x14ac:dyDescent="0.25">
      <c r="A1914">
        <f t="shared" si="552"/>
        <v>7558.3619526850644</v>
      </c>
      <c r="B1914">
        <f t="shared" si="569"/>
        <v>1202.9506664475384</v>
      </c>
      <c r="C1914" t="str">
        <f t="shared" si="553"/>
        <v>1.00510330345766-23.0284233275998i</v>
      </c>
      <c r="D1914" t="str">
        <f t="shared" si="554"/>
        <v>3.47811549186163-13.2361305798332i</v>
      </c>
      <c r="E1914" t="str">
        <f t="shared" si="555"/>
        <v>162.4314490835+0.917810057018977i</v>
      </c>
      <c r="F1914" t="str">
        <f t="shared" si="556"/>
        <v>2.42492403831317-124.160436740127i</v>
      </c>
      <c r="G1914" t="str">
        <f t="shared" si="557"/>
        <v>0.999999634375587-0.000604668735133073i</v>
      </c>
      <c r="H1914" t="str">
        <f t="shared" si="558"/>
        <v>1159.21568796136+174.898459736623i</v>
      </c>
      <c r="I1914" t="str">
        <f t="shared" si="559"/>
        <v>69.1902195719572-404.832485900898i</v>
      </c>
      <c r="K1914" t="str">
        <f t="shared" si="560"/>
        <v>0.010121425360432-0.00225268845226904i</v>
      </c>
      <c r="L1914" t="str">
        <f t="shared" si="561"/>
        <v>0.0000444444444444444-0.0477286431912944i</v>
      </c>
      <c r="M1914" t="e">
        <f t="shared" si="562"/>
        <v>#DIV/0!</v>
      </c>
      <c r="N1914">
        <f t="shared" si="563"/>
        <v>92.49915723102319</v>
      </c>
      <c r="O1914">
        <f t="shared" si="564"/>
        <v>27.253549490110739</v>
      </c>
      <c r="P1914" s="3">
        <f t="shared" si="565"/>
        <v>27.253549490110739</v>
      </c>
      <c r="Q1914" s="3">
        <f t="shared" si="566"/>
        <v>-87.50084276897681</v>
      </c>
      <c r="R1914">
        <f t="shared" si="567"/>
        <v>92.49915723102319</v>
      </c>
      <c r="S1914">
        <f t="shared" si="568"/>
        <v>1.2029506664475385</v>
      </c>
      <c r="T1914">
        <f t="shared" si="551"/>
        <v>27.253549490110739</v>
      </c>
    </row>
    <row r="1915" spans="1:20" x14ac:dyDescent="0.25">
      <c r="A1915">
        <f t="shared" si="552"/>
        <v>7587.0837281052673</v>
      </c>
      <c r="B1915">
        <f t="shared" si="569"/>
        <v>1207.521878980039</v>
      </c>
      <c r="C1915" t="str">
        <f t="shared" si="553"/>
        <v>1.00480651968793-22.9426178609889i</v>
      </c>
      <c r="D1915" t="str">
        <f t="shared" si="554"/>
        <v>3.47811541946268-13.186067312189i</v>
      </c>
      <c r="E1915" t="str">
        <f t="shared" si="555"/>
        <v>162.43119332423+0.921442474641583i</v>
      </c>
      <c r="F1915" t="str">
        <f t="shared" si="556"/>
        <v>2.42492403156211-123.690424292684i</v>
      </c>
      <c r="G1915" t="str">
        <f t="shared" si="557"/>
        <v>0.999999631591563-0.000606966474636768i</v>
      </c>
      <c r="H1915" t="str">
        <f t="shared" si="558"/>
        <v>1159.44648686803+175.567512974361i</v>
      </c>
      <c r="I1915" t="str">
        <f t="shared" si="559"/>
        <v>69.1933528683073-403.371410336442i</v>
      </c>
      <c r="K1915" t="str">
        <f t="shared" si="560"/>
        <v>0.0101177747389551-0.0022604294933428i</v>
      </c>
      <c r="L1915" t="str">
        <f t="shared" si="561"/>
        <v>0.0000444444444444444-0.0475479609397235i</v>
      </c>
      <c r="M1915" t="e">
        <f t="shared" si="562"/>
        <v>#DIV/0!</v>
      </c>
      <c r="N1915">
        <f t="shared" si="563"/>
        <v>92.507752415966266</v>
      </c>
      <c r="O1915">
        <f t="shared" si="564"/>
        <v>27.22118179985803</v>
      </c>
      <c r="P1915" s="3">
        <f t="shared" si="565"/>
        <v>27.22118179985803</v>
      </c>
      <c r="Q1915" s="3">
        <f t="shared" si="566"/>
        <v>-87.492247584033734</v>
      </c>
      <c r="R1915">
        <f t="shared" si="567"/>
        <v>92.507752415966266</v>
      </c>
      <c r="S1915">
        <f t="shared" si="568"/>
        <v>1.207521878980039</v>
      </c>
      <c r="T1915">
        <f t="shared" si="551"/>
        <v>27.22118179985803</v>
      </c>
    </row>
    <row r="1916" spans="1:20" x14ac:dyDescent="0.25">
      <c r="A1916">
        <f t="shared" si="552"/>
        <v>7615.9146462720682</v>
      </c>
      <c r="B1916">
        <f t="shared" si="569"/>
        <v>1212.1104621201632</v>
      </c>
      <c r="C1916" t="str">
        <f t="shared" si="553"/>
        <v>1.00450769776702-22.8571414592077i</v>
      </c>
      <c r="D1916" t="str">
        <f t="shared" si="554"/>
        <v>3.47811534651246-13.1361937305481i</v>
      </c>
      <c r="E1916" t="str">
        <f t="shared" si="555"/>
        <v>162.430936115277+0.925090238059748i</v>
      </c>
      <c r="F1916" t="str">
        <f t="shared" si="556"/>
        <v>2.42492402475967-123.22219117352i</v>
      </c>
      <c r="G1916" t="str">
        <f t="shared" si="557"/>
        <v>0.99999962878634-0.000609272945531241i</v>
      </c>
      <c r="H1916" t="str">
        <f t="shared" si="558"/>
        <v>1159.67910287132+176.2391562478i</v>
      </c>
      <c r="I1916" t="str">
        <f t="shared" si="559"/>
        <v>69.1965093314447-401.916157728879i</v>
      </c>
      <c r="K1916" t="str">
        <f t="shared" si="560"/>
        <v>0.0101140989943478-0.00226819117862267i</v>
      </c>
      <c r="L1916" t="str">
        <f t="shared" si="561"/>
        <v>0.0000444444444444444-0.0473679626815336i</v>
      </c>
      <c r="M1916" t="e">
        <f t="shared" si="562"/>
        <v>#DIV/0!</v>
      </c>
      <c r="N1916">
        <f t="shared" si="563"/>
        <v>92.516370739745042</v>
      </c>
      <c r="O1916">
        <f t="shared" si="564"/>
        <v>27.188818011859958</v>
      </c>
      <c r="P1916" s="3">
        <f t="shared" si="565"/>
        <v>27.188818011859958</v>
      </c>
      <c r="Q1916" s="3">
        <f t="shared" si="566"/>
        <v>-87.483629260254958</v>
      </c>
      <c r="R1916">
        <f t="shared" si="567"/>
        <v>92.516370739745042</v>
      </c>
      <c r="S1916">
        <f t="shared" si="568"/>
        <v>1.2121104621201633</v>
      </c>
      <c r="T1916">
        <f t="shared" si="551"/>
        <v>27.188818011859958</v>
      </c>
    </row>
    <row r="1917" spans="1:20" x14ac:dyDescent="0.25">
      <c r="A1917">
        <f t="shared" si="552"/>
        <v>7644.8551219279016</v>
      </c>
      <c r="B1917">
        <f t="shared" si="569"/>
        <v>1216.7164818762199</v>
      </c>
      <c r="C1917" t="str">
        <f t="shared" si="553"/>
        <v>1.00420682531234-22.7719928826227i</v>
      </c>
      <c r="D1917" t="str">
        <f t="shared" si="554"/>
        <v>3.47811527300677-13.0865091174623i</v>
      </c>
      <c r="E1917" t="str">
        <f t="shared" si="555"/>
        <v>162.430677452644+0.928753421193127i</v>
      </c>
      <c r="F1917" t="str">
        <f t="shared" si="556"/>
        <v>2.42492401790541-122.755730646944i</v>
      </c>
      <c r="G1917" t="str">
        <f t="shared" si="557"/>
        <v>0.999999625959757-0.000611588180995555i</v>
      </c>
      <c r="H1917" t="str">
        <f t="shared" si="558"/>
        <v>1159.91355073623+176.913399881264i</v>
      </c>
      <c r="I1917" t="str">
        <f t="shared" si="559"/>
        <v>69.1996891265122-400.466707382651i</v>
      </c>
      <c r="K1917" t="str">
        <f t="shared" si="560"/>
        <v>0.010110397973222-0.00227597349703889i</v>
      </c>
      <c r="L1917" t="str">
        <f t="shared" si="561"/>
        <v>0.0000444444444444444-0.0471886458273897i</v>
      </c>
      <c r="M1917" t="e">
        <f t="shared" si="562"/>
        <v>#DIV/0!</v>
      </c>
      <c r="N1917">
        <f t="shared" si="563"/>
        <v>92.525012195452462</v>
      </c>
      <c r="O1917">
        <f t="shared" si="564"/>
        <v>27.156458149070147</v>
      </c>
      <c r="P1917" s="3">
        <f t="shared" si="565"/>
        <v>27.156458149070147</v>
      </c>
      <c r="Q1917" s="3">
        <f t="shared" si="566"/>
        <v>-87.474987804547538</v>
      </c>
      <c r="R1917">
        <f t="shared" si="567"/>
        <v>92.525012195452462</v>
      </c>
      <c r="S1917">
        <f t="shared" si="568"/>
        <v>1.2167164818762199</v>
      </c>
      <c r="T1917">
        <f t="shared" si="551"/>
        <v>27.156458149070147</v>
      </c>
    </row>
    <row r="1918" spans="1:20" x14ac:dyDescent="0.25">
      <c r="A1918">
        <f t="shared" si="552"/>
        <v>7673.9055713912276</v>
      </c>
      <c r="B1918">
        <f t="shared" si="569"/>
        <v>1221.3400045073495</v>
      </c>
      <c r="C1918" t="str">
        <f t="shared" si="553"/>
        <v>1.00390388988973-22.6871708962216i</v>
      </c>
      <c r="D1918" t="str">
        <f t="shared" si="554"/>
        <v>3.47811519894137-13.0370127582017i</v>
      </c>
      <c r="E1918" t="str">
        <f t="shared" si="555"/>
        <v>162.430417332402+0.932432098385185i</v>
      </c>
      <c r="F1918" t="str">
        <f t="shared" si="556"/>
        <v>2.42492401099896-122.291036002766i</v>
      </c>
      <c r="G1918" t="str">
        <f t="shared" si="557"/>
        <v>0.999999623111651-0.00061391221433485i</v>
      </c>
      <c r="H1918" t="str">
        <f t="shared" si="558"/>
        <v>1160.14984535473+177.590254242553i</v>
      </c>
      <c r="I1918" t="str">
        <f t="shared" si="559"/>
        <v>69.2028924197198-399.023038688515i</v>
      </c>
      <c r="K1918" t="str">
        <f t="shared" si="560"/>
        <v>0.0101066715215374-0.00228377643664611i</v>
      </c>
      <c r="L1918" t="str">
        <f t="shared" si="561"/>
        <v>0.0000444444444444444-0.047010007797758i</v>
      </c>
      <c r="M1918" t="e">
        <f t="shared" si="562"/>
        <v>#DIV/0!</v>
      </c>
      <c r="N1918">
        <f t="shared" si="563"/>
        <v>92.53367677531422</v>
      </c>
      <c r="O1918">
        <f t="shared" si="564"/>
        <v>27.124102234527676</v>
      </c>
      <c r="P1918" s="3">
        <f t="shared" si="565"/>
        <v>27.124102234527676</v>
      </c>
      <c r="Q1918" s="3">
        <f t="shared" si="566"/>
        <v>-87.46632322468578</v>
      </c>
      <c r="R1918">
        <f t="shared" si="567"/>
        <v>92.53367677531422</v>
      </c>
      <c r="S1918">
        <f t="shared" si="568"/>
        <v>1.2213400045073495</v>
      </c>
      <c r="T1918">
        <f t="shared" si="551"/>
        <v>27.124102234527676</v>
      </c>
    </row>
    <row r="1919" spans="1:20" x14ac:dyDescent="0.25">
      <c r="A1919">
        <f t="shared" si="552"/>
        <v>7703.0664125625144</v>
      </c>
      <c r="B1919">
        <f t="shared" si="569"/>
        <v>1225.9810965244774</v>
      </c>
      <c r="C1919" t="str">
        <f t="shared" si="553"/>
        <v>1.00359887901327-22.602674269594i</v>
      </c>
      <c r="D1919" t="str">
        <f t="shared" si="554"/>
        <v>3.47811512431201-12.9877039407446i</v>
      </c>
      <c r="E1919" t="str">
        <f t="shared" si="555"/>
        <v>162.430155750688+0.936126344405158i</v>
      </c>
      <c r="F1919" t="str">
        <f t="shared" si="556"/>
        <v>2.42492400403993-121.828100556196i</v>
      </c>
      <c r="G1919" t="str">
        <f t="shared" si="557"/>
        <v>0.999999620241859-0.000616245078980826i</v>
      </c>
      <c r="H1919" t="str">
        <f t="shared" si="558"/>
        <v>1160.38800174703+178.269729743144i</v>
      </c>
      <c r="I1919" t="str">
        <f t="shared" si="559"/>
        <v>69.2061193783528-397.585131123288i</v>
      </c>
      <c r="K1919" t="str">
        <f t="shared" si="560"/>
        <v>0.0101029194846028-0.00229159998461377i</v>
      </c>
      <c r="L1919" t="str">
        <f t="shared" si="561"/>
        <v>0.0000444444444444444-0.0468320460228711i</v>
      </c>
      <c r="M1919" t="e">
        <f t="shared" si="562"/>
        <v>#DIV/0!</v>
      </c>
      <c r="N1919">
        <f t="shared" si="563"/>
        <v>92.542364470678976</v>
      </c>
      <c r="O1919">
        <f t="shared" si="564"/>
        <v>27.091750291356384</v>
      </c>
      <c r="P1919" s="3">
        <f t="shared" si="565"/>
        <v>27.091750291356384</v>
      </c>
      <c r="Q1919" s="3">
        <f t="shared" si="566"/>
        <v>-87.457635529321024</v>
      </c>
      <c r="R1919">
        <f t="shared" si="567"/>
        <v>92.542364470678976</v>
      </c>
      <c r="S1919">
        <f t="shared" si="568"/>
        <v>1.2259810965244773</v>
      </c>
      <c r="T1919">
        <f t="shared" si="551"/>
        <v>27.091750291356384</v>
      </c>
    </row>
    <row r="1920" spans="1:20" x14ac:dyDescent="0.25">
      <c r="A1920">
        <f t="shared" si="552"/>
        <v>7732.3380649302517</v>
      </c>
      <c r="B1920">
        <f t="shared" si="569"/>
        <v>1230.6398246912704</v>
      </c>
      <c r="C1920" t="str">
        <f t="shared" si="553"/>
        <v>1.00329178014565-22.5185017769121i</v>
      </c>
      <c r="D1920" t="str">
        <f t="shared" si="554"/>
        <v>3.47811504911439-12.9385819557671i</v>
      </c>
      <c r="E1920" t="str">
        <f t="shared" si="555"/>
        <v>162.429892703702+0.939836234451758i</v>
      </c>
      <c r="F1920" t="str">
        <f t="shared" si="556"/>
        <v>2.42492399702792-121.366917647754i</v>
      </c>
      <c r="G1920" t="str">
        <f t="shared" si="557"/>
        <v>0.999999617350214-0.00061858680849222i</v>
      </c>
      <c r="H1920" t="str">
        <f t="shared" si="558"/>
        <v>1160.62803506273+178.951836838369i</v>
      </c>
      <c r="I1920" t="str">
        <f t="shared" si="559"/>
        <v>69.209370170775-396.152964249587i</v>
      </c>
      <c r="K1920" t="str">
        <f t="shared" si="560"/>
        <v>0.0100991417070778-0.00229944412721636i</v>
      </c>
      <c r="L1920" t="str">
        <f t="shared" si="561"/>
        <v>0.0000444444444444444-0.0466547579426889i</v>
      </c>
      <c r="M1920" t="e">
        <f t="shared" si="562"/>
        <v>#DIV/0!</v>
      </c>
      <c r="N1920">
        <f t="shared" si="563"/>
        <v>92.55107527201011</v>
      </c>
      <c r="O1920">
        <f t="shared" si="564"/>
        <v>27.059402342764052</v>
      </c>
      <c r="P1920" s="3">
        <f t="shared" si="565"/>
        <v>27.059402342764052</v>
      </c>
      <c r="Q1920" s="3">
        <f t="shared" si="566"/>
        <v>-87.44892472798989</v>
      </c>
      <c r="R1920">
        <f t="shared" si="567"/>
        <v>92.55107527201011</v>
      </c>
      <c r="S1920">
        <f t="shared" si="568"/>
        <v>1.2306398246912704</v>
      </c>
      <c r="T1920">
        <f t="shared" si="551"/>
        <v>27.059402342764052</v>
      </c>
    </row>
    <row r="1921" spans="1:20" x14ac:dyDescent="0.25">
      <c r="A1921">
        <f t="shared" si="552"/>
        <v>7761.7209495769876</v>
      </c>
      <c r="B1921">
        <f t="shared" si="569"/>
        <v>1235.3162560250973</v>
      </c>
      <c r="C1921" t="str">
        <f t="shared" si="553"/>
        <v>1.00298258069829-22.4346521969149i</v>
      </c>
      <c r="D1921" t="str">
        <f t="shared" si="554"/>
        <v>3.47811497334419-12.8896460966329i</v>
      </c>
      <c r="E1921" t="str">
        <f t="shared" si="555"/>
        <v>162.429628187723+0.943561844154303i</v>
      </c>
      <c r="F1921" t="str">
        <f t="shared" si="556"/>
        <v>2.42492398996251-120.907480643168i</v>
      </c>
      <c r="G1921" t="str">
        <f t="shared" si="557"/>
        <v>0.999999614436551-0.000620937436555287i</v>
      </c>
      <c r="H1921" t="str">
        <f t="shared" si="558"/>
        <v>1160.86996058207+179.636586027604i</v>
      </c>
      <c r="I1921" t="str">
        <f t="shared" si="559"/>
        <v>69.2126449664318-394.72651771556i</v>
      </c>
      <c r="K1921" t="str">
        <f t="shared" si="560"/>
        <v>0.0100953380329748-0.00230730884982372i</v>
      </c>
      <c r="L1921" t="str">
        <f t="shared" si="561"/>
        <v>0.0000444444444444444-0.0464781410068629i</v>
      </c>
      <c r="M1921" t="e">
        <f t="shared" si="562"/>
        <v>#DIV/0!</v>
      </c>
      <c r="N1921">
        <f t="shared" si="563"/>
        <v>92.559809168876313</v>
      </c>
      <c r="O1921">
        <f t="shared" si="564"/>
        <v>27.027058412042976</v>
      </c>
      <c r="P1921" s="3">
        <f t="shared" si="565"/>
        <v>27.027058412042976</v>
      </c>
      <c r="Q1921" s="3">
        <f t="shared" si="566"/>
        <v>-87.440190831123687</v>
      </c>
      <c r="R1921">
        <f t="shared" si="567"/>
        <v>92.559809168876313</v>
      </c>
      <c r="S1921">
        <f t="shared" si="568"/>
        <v>1.2353162560250974</v>
      </c>
      <c r="T1921">
        <f t="shared" si="551"/>
        <v>27.027058412042976</v>
      </c>
    </row>
    <row r="1922" spans="1:20" x14ac:dyDescent="0.25">
      <c r="A1922">
        <f t="shared" si="552"/>
        <v>7791.2154891853806</v>
      </c>
      <c r="B1922">
        <f t="shared" si="569"/>
        <v>1240.0104577979928</v>
      </c>
      <c r="C1922" t="str">
        <f t="shared" si="553"/>
        <v>1.00267126803138-22.3511243128862i</v>
      </c>
      <c r="D1922" t="str">
        <f t="shared" si="554"/>
        <v>3.47811489699703-12.8408956593831i</v>
      </c>
      <c r="E1922" t="str">
        <f t="shared" si="555"/>
        <v>162.429362199094+0.947303249577356i</v>
      </c>
      <c r="F1922" t="str">
        <f t="shared" si="556"/>
        <v>2.4249239828433-120.449782933282i</v>
      </c>
      <c r="G1922" t="str">
        <f t="shared" si="557"/>
        <v>0.999999611500702-0.000623296996984291i</v>
      </c>
      <c r="H1922" t="str">
        <f t="shared" si="558"/>
        <v>1161.11379371719+180.323987854472i</v>
      </c>
      <c r="I1922" t="str">
        <f t="shared" si="559"/>
        <v>69.2159439358606-393.305771254647i</v>
      </c>
      <c r="K1922" t="str">
        <f t="shared" si="560"/>
        <v>0.0100915083056604-0.00231519413689123i</v>
      </c>
      <c r="L1922" t="str">
        <f t="shared" si="561"/>
        <v>0.0000444444444444444-0.0463021926746989i</v>
      </c>
      <c r="M1922" t="e">
        <f t="shared" si="562"/>
        <v>#DIV/0!</v>
      </c>
      <c r="N1922">
        <f t="shared" si="563"/>
        <v>92.568566149942697</v>
      </c>
      <c r="O1922">
        <f t="shared" si="564"/>
        <v>26.994718522568068</v>
      </c>
      <c r="P1922" s="3">
        <f t="shared" si="565"/>
        <v>26.994718522568068</v>
      </c>
      <c r="Q1922" s="3">
        <f t="shared" si="566"/>
        <v>-87.431433850057303</v>
      </c>
      <c r="R1922">
        <f t="shared" si="567"/>
        <v>92.568566149942697</v>
      </c>
      <c r="S1922">
        <f t="shared" si="568"/>
        <v>1.2400104577979927</v>
      </c>
      <c r="T1922">
        <f t="shared" si="551"/>
        <v>26.994718522568068</v>
      </c>
    </row>
    <row r="1923" spans="1:20" x14ac:dyDescent="0.25">
      <c r="A1923">
        <f t="shared" si="552"/>
        <v>7820.8221080442854</v>
      </c>
      <c r="B1923">
        <f t="shared" si="569"/>
        <v>1244.7224975376253</v>
      </c>
      <c r="C1923" t="str">
        <f t="shared" si="553"/>
        <v>1.00235782945419-22.26791691264i</v>
      </c>
      <c r="D1923" t="str">
        <f t="shared" si="554"/>
        <v>3.47811482006855-12.7923299427265i</v>
      </c>
      <c r="E1923" t="str">
        <f t="shared" si="555"/>
        <v>162.429094734237+0.951060527221674i</v>
      </c>
      <c r="F1923" t="str">
        <f t="shared" si="556"/>
        <v>2.42492397566987-119.993817933962i</v>
      </c>
      <c r="G1923" t="str">
        <f t="shared" si="557"/>
        <v>0.999999608542499-0.000625665523721985i</v>
      </c>
      <c r="H1923" t="str">
        <f t="shared" si="558"/>
        <v>1161.35955001333+181.014052907015i</v>
      </c>
      <c r="I1923" t="str">
        <f t="shared" si="559"/>
        <v>69.2192672506906-391.890704685314i</v>
      </c>
      <c r="K1923" t="str">
        <f t="shared" si="560"/>
        <v>0.0100876523678576-0.00232309997194987i</v>
      </c>
      <c r="L1923" t="str">
        <f t="shared" si="561"/>
        <v>0.0000444444444444444-0.0461269104151215i</v>
      </c>
      <c r="M1923" t="e">
        <f t="shared" si="562"/>
        <v>#DIV/0!</v>
      </c>
      <c r="N1923">
        <f t="shared" si="563"/>
        <v>92.577346202961607</v>
      </c>
      <c r="O1923">
        <f t="shared" si="564"/>
        <v>26.962382697797761</v>
      </c>
      <c r="P1923" s="3">
        <f t="shared" si="565"/>
        <v>26.962382697797761</v>
      </c>
      <c r="Q1923" s="3">
        <f t="shared" si="566"/>
        <v>-87.422653797038393</v>
      </c>
      <c r="R1923">
        <f t="shared" si="567"/>
        <v>92.577346202961607</v>
      </c>
      <c r="S1923">
        <f t="shared" si="568"/>
        <v>1.2447224975376252</v>
      </c>
      <c r="T1923">
        <f t="shared" si="551"/>
        <v>26.962382697797761</v>
      </c>
    </row>
    <row r="1924" spans="1:20" x14ac:dyDescent="0.25">
      <c r="A1924">
        <f t="shared" si="552"/>
        <v>7850.5412320548548</v>
      </c>
      <c r="B1924">
        <f t="shared" si="569"/>
        <v>1249.4524430282684</v>
      </c>
      <c r="C1924" t="str">
        <f t="shared" si="553"/>
        <v>1.00204225222527-22.1850287884998i</v>
      </c>
      <c r="D1924" t="str">
        <f t="shared" si="554"/>
        <v>3.47811474255431-12.7439482480288i</v>
      </c>
      <c r="E1924" t="str">
        <f t="shared" si="555"/>
        <v>162.428825789646+0.954833754027906i</v>
      </c>
      <c r="F1924" t="str">
        <f t="shared" si="556"/>
        <v>2.42492396844183-119.539579085998i</v>
      </c>
      <c r="G1924" t="str">
        <f t="shared" si="557"/>
        <v>0.999999605561771-0.000628043050840101i</v>
      </c>
      <c r="H1924" t="str">
        <f t="shared" si="558"/>
        <v>1161.60724515013+181.706791817887i</v>
      </c>
      <c r="I1924" t="str">
        <f t="shared" si="559"/>
        <v>69.2226150836467-390.481297910799i</v>
      </c>
      <c r="K1924" t="str">
        <f t="shared" si="560"/>
        <v>0.0100837700616479-0.0023310263375964i</v>
      </c>
      <c r="L1924" t="str">
        <f t="shared" si="561"/>
        <v>0.0000444444444444444-0.0459522917066362i</v>
      </c>
      <c r="M1924" t="e">
        <f t="shared" si="562"/>
        <v>#DIV/0!</v>
      </c>
      <c r="N1924">
        <f t="shared" si="563"/>
        <v>92.586149314763929</v>
      </c>
      <c r="O1924">
        <f t="shared" si="564"/>
        <v>26.930050961272549</v>
      </c>
      <c r="P1924" s="3">
        <f t="shared" si="565"/>
        <v>26.930050961272549</v>
      </c>
      <c r="Q1924" s="3">
        <f t="shared" si="566"/>
        <v>-87.413850685236071</v>
      </c>
      <c r="R1924">
        <f t="shared" si="567"/>
        <v>92.586149314763929</v>
      </c>
      <c r="S1924">
        <f t="shared" si="568"/>
        <v>1.2494524430282683</v>
      </c>
      <c r="T1924">
        <f t="shared" si="551"/>
        <v>26.930050961272549</v>
      </c>
    </row>
    <row r="1925" spans="1:20" x14ac:dyDescent="0.25">
      <c r="A1925">
        <f t="shared" si="552"/>
        <v>7880.3732887366632</v>
      </c>
      <c r="B1925">
        <f t="shared" si="569"/>
        <v>1254.2003623117757</v>
      </c>
      <c r="C1925" t="str">
        <f t="shared" si="553"/>
        <v>1.00172452355248-22.1024587372815i</v>
      </c>
      <c r="D1925" t="str">
        <f t="shared" si="554"/>
        <v>3.47811466444983-12.695749879303i</v>
      </c>
      <c r="E1925" t="str">
        <f t="shared" si="555"/>
        <v>162.428555361898+0.958623007378811i</v>
      </c>
      <c r="F1925" t="str">
        <f t="shared" si="556"/>
        <v>2.42492396115876-119.087059855011i</v>
      </c>
      <c r="G1925" t="str">
        <f t="shared" si="557"/>
        <v>0.999999602558346-0.000630429612539845i</v>
      </c>
      <c r="H1925" t="str">
        <f t="shared" si="558"/>
        <v>1161.85689494292+182.402215264556i</v>
      </c>
      <c r="I1925" t="str">
        <f t="shared" si="559"/>
        <v>69.2259876085593-389.077530918867i</v>
      </c>
      <c r="K1925" t="str">
        <f t="shared" si="560"/>
        <v>0.010079861228473-0.0023389732154833i</v>
      </c>
      <c r="L1925" t="str">
        <f t="shared" si="561"/>
        <v>0.0000444444444444444-0.0457783340372947i</v>
      </c>
      <c r="M1925" t="e">
        <f t="shared" si="562"/>
        <v>#DIV/0!</v>
      </c>
      <c r="N1925">
        <f t="shared" si="563"/>
        <v>92.594975471249356</v>
      </c>
      <c r="O1925">
        <f t="shared" si="564"/>
        <v>26.897723336614892</v>
      </c>
      <c r="P1925" s="3">
        <f t="shared" si="565"/>
        <v>26.897723336614892</v>
      </c>
      <c r="Q1925" s="3">
        <f t="shared" si="566"/>
        <v>-87.405024528750644</v>
      </c>
      <c r="R1925">
        <f t="shared" si="567"/>
        <v>92.594975471249356</v>
      </c>
      <c r="S1925">
        <f t="shared" si="568"/>
        <v>1.2542003623117757</v>
      </c>
      <c r="T1925">
        <f t="shared" si="551"/>
        <v>26.897723336614892</v>
      </c>
    </row>
    <row r="1926" spans="1:20" x14ac:dyDescent="0.25">
      <c r="A1926">
        <f t="shared" si="552"/>
        <v>7910.3187072338633</v>
      </c>
      <c r="B1926">
        <f t="shared" si="569"/>
        <v>1258.9663236885606</v>
      </c>
      <c r="C1926" t="str">
        <f t="shared" si="553"/>
        <v>1.00140463059326-22.0202055602749i</v>
      </c>
      <c r="D1926" t="str">
        <f t="shared" si="554"/>
        <v>3.47811458575064-12.6477341431995i</v>
      </c>
      <c r="E1926" t="str">
        <f t="shared" si="555"/>
        <v>162.428283447642+0.962428365102424i</v>
      </c>
      <c r="F1926" t="str">
        <f t="shared" si="556"/>
        <v>2.42492395382021-118.63625373136i</v>
      </c>
      <c r="G1926" t="str">
        <f t="shared" si="557"/>
        <v>0.999999599532051-0.00063282524315238i</v>
      </c>
      <c r="H1926" t="str">
        <f t="shared" si="558"/>
        <v>1162.10851534397+183.100333969484i</v>
      </c>
      <c r="I1926" t="str">
        <f t="shared" si="559"/>
        <v>69.2293850003653-387.679383781555i</v>
      </c>
      <c r="K1926" t="str">
        <f t="shared" si="560"/>
        <v>0.0100759257091375-0.00234694058630883i</v>
      </c>
      <c r="L1926" t="str">
        <f t="shared" si="561"/>
        <v>0.0000444444444444444-0.0456050349046568i</v>
      </c>
      <c r="M1926" t="e">
        <f t="shared" si="562"/>
        <v>#DIV/0!</v>
      </c>
      <c r="N1926">
        <f t="shared" si="563"/>
        <v>92.603824657377558</v>
      </c>
      <c r="O1926">
        <f t="shared" si="564"/>
        <v>26.865399847528483</v>
      </c>
      <c r="P1926" s="3">
        <f t="shared" si="565"/>
        <v>26.865399847528483</v>
      </c>
      <c r="Q1926" s="3">
        <f t="shared" si="566"/>
        <v>-87.396175342622442</v>
      </c>
      <c r="R1926">
        <f t="shared" si="567"/>
        <v>92.603824657377558</v>
      </c>
      <c r="S1926">
        <f t="shared" si="568"/>
        <v>1.2589663236885607</v>
      </c>
      <c r="T1926">
        <f t="shared" si="551"/>
        <v>26.865399847528483</v>
      </c>
    </row>
    <row r="1927" spans="1:20" x14ac:dyDescent="0.25">
      <c r="A1927">
        <f t="shared" si="552"/>
        <v>7940.3779183213528</v>
      </c>
      <c r="B1927">
        <f t="shared" si="569"/>
        <v>1263.7503957185772</v>
      </c>
      <c r="C1927" t="str">
        <f t="shared" si="553"/>
        <v>1.00108256045495-21.938268063226i</v>
      </c>
      <c r="D1927" t="str">
        <f t="shared" si="554"/>
        <v>3.4781145064522-12.5999003489957i</v>
      </c>
      <c r="E1927" t="str">
        <f t="shared" si="555"/>
        <v>162.428010043614+0.966249905474179i</v>
      </c>
      <c r="F1927" t="str">
        <f t="shared" si="556"/>
        <v>2.4249239464258-118.187154230048i</v>
      </c>
      <c r="G1927" t="str">
        <f t="shared" si="557"/>
        <v>0.999999596482713-0.000635229977139328i</v>
      </c>
      <c r="H1927" t="str">
        <f t="shared" si="558"/>
        <v>1162.36212244382+183.801158700314i</v>
      </c>
      <c r="I1927" t="str">
        <f t="shared" si="559"/>
        <v>69.2328074351118-386.286836654926i</v>
      </c>
      <c r="K1927" t="str">
        <f t="shared" si="560"/>
        <v>0.0100719633438107-0.00235492842980679i</v>
      </c>
      <c r="L1927" t="str">
        <f t="shared" si="561"/>
        <v>0.0000444444444444444-0.045432391815757i</v>
      </c>
      <c r="M1927" t="e">
        <f t="shared" si="562"/>
        <v>#DIV/0!</v>
      </c>
      <c r="N1927">
        <f t="shared" si="563"/>
        <v>92.612696857159094</v>
      </c>
      <c r="O1927">
        <f t="shared" si="564"/>
        <v>26.833080517797832</v>
      </c>
      <c r="P1927" s="3">
        <f t="shared" si="565"/>
        <v>26.833080517797832</v>
      </c>
      <c r="Q1927" s="3">
        <f t="shared" si="566"/>
        <v>-87.387303142840906</v>
      </c>
      <c r="R1927">
        <f t="shared" si="567"/>
        <v>92.612696857159094</v>
      </c>
      <c r="S1927">
        <f t="shared" si="568"/>
        <v>1.2637503957185772</v>
      </c>
      <c r="T1927">
        <f t="shared" si="551"/>
        <v>26.833080517797832</v>
      </c>
    </row>
    <row r="1928" spans="1:20" x14ac:dyDescent="0.25">
      <c r="A1928">
        <f t="shared" si="552"/>
        <v>7970.5513544109735</v>
      </c>
      <c r="B1928">
        <f t="shared" si="569"/>
        <v>1268.5526472223078</v>
      </c>
      <c r="C1928" t="str">
        <f t="shared" si="553"/>
        <v>1.00075830019488-21.8566450563191i</v>
      </c>
      <c r="D1928" t="str">
        <f t="shared" si="554"/>
        <v>3.47811442654996-12.5522478085864i</v>
      </c>
      <c r="E1928" t="str">
        <f t="shared" si="555"/>
        <v>162.427735146632+0.97008770722011i</v>
      </c>
      <c r="F1928" t="str">
        <f t="shared" si="556"/>
        <v>2.42492393897508-117.739754890628i</v>
      </c>
      <c r="G1928" t="str">
        <f t="shared" si="557"/>
        <v>0.999999593410156-0.00063764384909326i</v>
      </c>
      <c r="H1928" t="str">
        <f t="shared" si="558"/>
        <v>1162.61773247261+184.504700270072i</v>
      </c>
      <c r="I1928" t="str">
        <f t="shared" si="559"/>
        <v>69.236255089964-384.899869778825i</v>
      </c>
      <c r="K1928" t="str">
        <f t="shared" si="560"/>
        <v>0.0100679739720294-0.00236293672473654i</v>
      </c>
      <c r="L1928" t="str">
        <f t="shared" si="561"/>
        <v>0.0000444444444444444-0.0452604022870662i</v>
      </c>
      <c r="M1928" t="e">
        <f t="shared" si="562"/>
        <v>#DIV/0!</v>
      </c>
      <c r="N1928">
        <f t="shared" si="563"/>
        <v>92.621592053646111</v>
      </c>
      <c r="O1928">
        <f t="shared" si="564"/>
        <v>26.800765371287735</v>
      </c>
      <c r="P1928" s="3">
        <f t="shared" si="565"/>
        <v>26.800765371287735</v>
      </c>
      <c r="Q1928" s="3">
        <f t="shared" si="566"/>
        <v>-87.378407946353889</v>
      </c>
      <c r="R1928">
        <f t="shared" si="567"/>
        <v>92.621592053646111</v>
      </c>
      <c r="S1928">
        <f t="shared" si="568"/>
        <v>1.2685526472223079</v>
      </c>
      <c r="T1928">
        <f t="shared" si="551"/>
        <v>26.800765371287735</v>
      </c>
    </row>
    <row r="1929" spans="1:20" x14ac:dyDescent="0.25">
      <c r="A1929">
        <f t="shared" si="552"/>
        <v>8000.839449557735</v>
      </c>
      <c r="B1929">
        <f t="shared" si="569"/>
        <v>1273.3731472817526</v>
      </c>
      <c r="C1929" t="str">
        <f t="shared" si="553"/>
        <v>1.00043183682055-21.7753353541584i</v>
      </c>
      <c r="D1929" t="str">
        <f t="shared" si="554"/>
        <v>3.47811434603931-12.5047758364738i</v>
      </c>
      <c r="E1929" t="str">
        <f t="shared" si="555"/>
        <v>162.427458753598+0.97394184952001i</v>
      </c>
      <c r="F1929" t="str">
        <f t="shared" si="556"/>
        <v>2.42492393146762-117.29404927711i</v>
      </c>
      <c r="G1929" t="str">
        <f t="shared" si="557"/>
        <v>0.999999590314204-0.000640066893738197i</v>
      </c>
      <c r="H1929" t="str">
        <f t="shared" si="558"/>
        <v>1162.8753618014+185.210969537354i</v>
      </c>
      <c r="I1929" t="str">
        <f t="shared" si="559"/>
        <v>69.2397281432078-383.51846347663i</v>
      </c>
      <c r="K1929" t="str">
        <f t="shared" si="560"/>
        <v>0.0100639574327001-0.00237096544887274i</v>
      </c>
      <c r="L1929" t="str">
        <f t="shared" si="561"/>
        <v>0.0000444444444444444-0.0450890638444573i</v>
      </c>
      <c r="M1929" t="e">
        <f t="shared" si="562"/>
        <v>#DIV/0!</v>
      </c>
      <c r="N1929">
        <f t="shared" si="563"/>
        <v>92.630510228922788</v>
      </c>
      <c r="O1929">
        <f t="shared" si="564"/>
        <v>26.768454431942487</v>
      </c>
      <c r="P1929" s="3">
        <f t="shared" si="565"/>
        <v>26.768454431942487</v>
      </c>
      <c r="Q1929" s="3">
        <f t="shared" si="566"/>
        <v>-87.369489771077212</v>
      </c>
      <c r="R1929">
        <f t="shared" si="567"/>
        <v>92.630510228922788</v>
      </c>
      <c r="S1929">
        <f t="shared" si="568"/>
        <v>1.2733731472817527</v>
      </c>
      <c r="T1929">
        <f t="shared" si="551"/>
        <v>26.768454431942487</v>
      </c>
    </row>
    <row r="1930" spans="1:20" x14ac:dyDescent="0.25">
      <c r="A1930">
        <f t="shared" si="552"/>
        <v>8031.2426394660552</v>
      </c>
      <c r="B1930">
        <f t="shared" si="569"/>
        <v>1278.2119652414233</v>
      </c>
      <c r="C1930" t="str">
        <f t="shared" si="553"/>
        <v>1.00010315728973-21.6943377757497i</v>
      </c>
      <c r="D1930" t="str">
        <f t="shared" si="554"/>
        <v>3.47811426491561-12.4574837497577i</v>
      </c>
      <c r="E1930" t="str">
        <f t="shared" si="555"/>
        <v>162.4271808615+0.977812412008746i</v>
      </c>
      <c r="F1930" t="str">
        <f t="shared" si="556"/>
        <v>2.42492392390301-116.85003097787i</v>
      </c>
      <c r="G1930" t="str">
        <f t="shared" si="557"/>
        <v>0.999999587194677-0.000642499145930107i</v>
      </c>
      <c r="H1930" t="str">
        <f t="shared" si="558"/>
        <v>1163.13502694354+185.919977406523i</v>
      </c>
      <c r="I1930" t="str">
        <f t="shared" si="559"/>
        <v>69.2432267742579-382.142598155021i</v>
      </c>
      <c r="K1930" t="str">
        <f t="shared" si="560"/>
        <v>0.0100599135641014-0.00237901457899504i</v>
      </c>
      <c r="L1930" t="str">
        <f t="shared" si="561"/>
        <v>0.0000444444444444444-0.0449183740231692i</v>
      </c>
      <c r="M1930" t="e">
        <f t="shared" si="562"/>
        <v>#DIV/0!</v>
      </c>
      <c r="N1930">
        <f t="shared" si="563"/>
        <v>92.639451364095976</v>
      </c>
      <c r="O1930">
        <f t="shared" si="564"/>
        <v>26.73614772378507</v>
      </c>
      <c r="P1930" s="3">
        <f t="shared" si="565"/>
        <v>26.73614772378507</v>
      </c>
      <c r="Q1930" s="3">
        <f t="shared" si="566"/>
        <v>-87.360548635904024</v>
      </c>
      <c r="R1930">
        <f t="shared" si="567"/>
        <v>92.639451364095976</v>
      </c>
      <c r="S1930">
        <f t="shared" si="568"/>
        <v>1.2782119652414232</v>
      </c>
      <c r="T1930">
        <f t="shared" si="551"/>
        <v>26.73614772378507</v>
      </c>
    </row>
    <row r="1931" spans="1:20" x14ac:dyDescent="0.25">
      <c r="A1931">
        <f t="shared" si="552"/>
        <v>8061.7613614960264</v>
      </c>
      <c r="B1931">
        <f t="shared" si="569"/>
        <v>1283.0691707093408</v>
      </c>
      <c r="C1931" t="str">
        <f t="shared" si="553"/>
        <v>0.999772248511347-21.6136511444845i</v>
      </c>
      <c r="D1931" t="str">
        <f t="shared" si="554"/>
        <v>3.4781141831742-12.4103708681253i</v>
      </c>
      <c r="E1931" t="str">
        <f t="shared" si="555"/>
        <v>162.42690146742+0.981699474780707i</v>
      </c>
      <c r="F1931" t="str">
        <f t="shared" si="556"/>
        <v>2.42492391628079-116.407693605554i</v>
      </c>
      <c r="G1931" t="str">
        <f t="shared" si="557"/>
        <v>0.999999584051397-0.000644940640657412i</v>
      </c>
      <c r="H1931" t="str">
        <f t="shared" si="558"/>
        <v>1163.39674455598+186.631734827879i</v>
      </c>
      <c r="I1931" t="str">
        <f t="shared" si="559"/>
        <v>69.2467511636515-380.772254303706i</v>
      </c>
      <c r="K1931" t="str">
        <f t="shared" si="560"/>
        <v>0.0100558422038874-0.00238708409087786i</v>
      </c>
      <c r="L1931" t="str">
        <f t="shared" si="561"/>
        <v>0.0000444444444444444-0.0447483303677716i</v>
      </c>
      <c r="M1931" t="e">
        <f t="shared" si="562"/>
        <v>#DIV/0!</v>
      </c>
      <c r="N1931">
        <f t="shared" si="563"/>
        <v>92.648415439287149</v>
      </c>
      <c r="O1931">
        <f t="shared" si="564"/>
        <v>26.703845270917338</v>
      </c>
      <c r="P1931" s="3">
        <f t="shared" si="565"/>
        <v>26.703845270917338</v>
      </c>
      <c r="Q1931" s="3">
        <f t="shared" si="566"/>
        <v>-87.351584560712851</v>
      </c>
      <c r="R1931">
        <f t="shared" si="567"/>
        <v>92.648415439287149</v>
      </c>
      <c r="S1931">
        <f t="shared" si="568"/>
        <v>1.2830691707093409</v>
      </c>
      <c r="T1931">
        <f t="shared" si="551"/>
        <v>26.703845270917338</v>
      </c>
    </row>
    <row r="1932" spans="1:20" x14ac:dyDescent="0.25">
      <c r="A1932">
        <f t="shared" si="552"/>
        <v>8092.3960546697117</v>
      </c>
      <c r="B1932">
        <f t="shared" si="569"/>
        <v>1287.9448335580364</v>
      </c>
      <c r="C1932" t="str">
        <f t="shared" si="553"/>
        <v>0.999439097344763-21.5332742881206i</v>
      </c>
      <c r="D1932" t="str">
        <f t="shared" si="554"/>
        <v>3.47811410081039-12.3634365138422i</v>
      </c>
      <c r="E1932" t="str">
        <f t="shared" si="555"/>
        <v>162.426620568526+0.98560311839159i</v>
      </c>
      <c r="F1932" t="str">
        <f t="shared" si="556"/>
        <v>2.42492390860054-115.967030796992i</v>
      </c>
      <c r="G1932" t="str">
        <f t="shared" si="557"/>
        <v>0.999999580884183-0.000647391413041482i</v>
      </c>
      <c r="H1932" t="str">
        <f t="shared" si="558"/>
        <v>1163.66053144072+187.346252797887i</v>
      </c>
      <c r="I1932" t="str">
        <f t="shared" si="559"/>
        <v>69.2503014930693-379.40741249523i</v>
      </c>
      <c r="K1932" t="str">
        <f t="shared" si="560"/>
        <v>0.0100517431890896-0.00239517395928002i</v>
      </c>
      <c r="L1932" t="str">
        <f t="shared" si="561"/>
        <v>0.0000444444444444444-0.0445789304321296i</v>
      </c>
      <c r="M1932" t="e">
        <f t="shared" si="562"/>
        <v>#DIV/0!</v>
      </c>
      <c r="N1932">
        <f t="shared" si="563"/>
        <v>92.657402433620959</v>
      </c>
      <c r="O1932">
        <f t="shared" si="564"/>
        <v>26.671547097518662</v>
      </c>
      <c r="P1932" s="3">
        <f t="shared" si="565"/>
        <v>26.671547097518662</v>
      </c>
      <c r="Q1932" s="3">
        <f t="shared" si="566"/>
        <v>-87.342597566379041</v>
      </c>
      <c r="R1932">
        <f t="shared" si="567"/>
        <v>92.657402433620959</v>
      </c>
      <c r="S1932">
        <f t="shared" si="568"/>
        <v>1.2879448335580364</v>
      </c>
      <c r="T1932">
        <f t="shared" si="551"/>
        <v>26.671547097518662</v>
      </c>
    </row>
    <row r="1933" spans="1:20" x14ac:dyDescent="0.25">
      <c r="A1933">
        <f t="shared" si="552"/>
        <v>8123.1471596774572</v>
      </c>
      <c r="B1933">
        <f t="shared" si="569"/>
        <v>1292.8390239255571</v>
      </c>
      <c r="C1933" t="str">
        <f t="shared" si="553"/>
        <v>0.999103690600743-21.4532060387649i</v>
      </c>
      <c r="D1933" t="str">
        <f t="shared" si="554"/>
        <v>3.47811401781943-12.3166800117419i</v>
      </c>
      <c r="E1933" t="str">
        <f t="shared" si="555"/>
        <v>162.426338162083+0.98952342386152i</v>
      </c>
      <c r="F1933" t="str">
        <f t="shared" si="556"/>
        <v>2.4249239008618-115.5280362131i</v>
      </c>
      <c r="G1933" t="str">
        <f t="shared" si="557"/>
        <v>0.999999577692852-0.000649851498337148i</v>
      </c>
      <c r="H1933" t="str">
        <f t="shared" si="558"/>
        <v>1163.92640454618+188.063542359337i</v>
      </c>
      <c r="I1933" t="str">
        <f t="shared" si="559"/>
        <v>69.2538779453252-378.048053384701i</v>
      </c>
      <c r="K1933" t="str">
        <f t="shared" si="560"/>
        <v>0.0100476163561203-0.00240328415793428i</v>
      </c>
      <c r="L1933" t="str">
        <f t="shared" si="561"/>
        <v>0.0000444444444444444-0.044410171779368i</v>
      </c>
      <c r="M1933" t="e">
        <f t="shared" si="562"/>
        <v>#DIV/0!</v>
      </c>
      <c r="N1933">
        <f t="shared" si="563"/>
        <v>92.66641232521755</v>
      </c>
      <c r="O1933">
        <f t="shared" si="564"/>
        <v>26.639253227845494</v>
      </c>
      <c r="P1933" s="3">
        <f t="shared" si="565"/>
        <v>26.639253227845494</v>
      </c>
      <c r="Q1933" s="3">
        <f t="shared" si="566"/>
        <v>-87.33358767478245</v>
      </c>
      <c r="R1933">
        <f t="shared" si="567"/>
        <v>92.66641232521755</v>
      </c>
      <c r="S1933">
        <f t="shared" si="568"/>
        <v>1.2928390239255572</v>
      </c>
      <c r="T1933">
        <f t="shared" si="551"/>
        <v>26.639253227845494</v>
      </c>
    </row>
    <row r="1934" spans="1:20" x14ac:dyDescent="0.25">
      <c r="A1934">
        <f t="shared" si="552"/>
        <v>8154.0151188842328</v>
      </c>
      <c r="B1934">
        <f t="shared" si="569"/>
        <v>1297.7518122164743</v>
      </c>
      <c r="C1934" t="str">
        <f t="shared" si="553"/>
        <v>0.998766015041537-21.3734452328558i</v>
      </c>
      <c r="D1934" t="str">
        <f t="shared" si="554"/>
        <v>3.47811393419654-12.2701006892162i</v>
      </c>
      <c r="E1934" t="str">
        <f t="shared" si="555"/>
        <v>162.426054245451+0.993460472677757i</v>
      </c>
      <c r="F1934" t="str">
        <f t="shared" si="556"/>
        <v>2.42492389306413-115.090703538795i</v>
      </c>
      <c r="G1934" t="str">
        <f t="shared" si="557"/>
        <v>0.999999574477221-0.000652320931933205i</v>
      </c>
      <c r="H1934" t="str">
        <f t="shared" si="558"/>
        <v>1164.19438096856+188.783614601553i</v>
      </c>
      <c r="I1934" t="str">
        <f t="shared" si="559"/>
        <v>69.2574807043789-376.694157709563i</v>
      </c>
      <c r="K1934" t="str">
        <f t="shared" si="560"/>
        <v>0.0100434615407755-0.00241141465953693i</v>
      </c>
      <c r="L1934" t="str">
        <f t="shared" si="561"/>
        <v>0.0000444444444444444-0.0442420519818369i</v>
      </c>
      <c r="M1934" t="e">
        <f t="shared" si="562"/>
        <v>#DIV/0!</v>
      </c>
      <c r="N1934">
        <f t="shared" si="563"/>
        <v>92.675445091182638</v>
      </c>
      <c r="O1934">
        <f t="shared" si="564"/>
        <v>26.606963686230682</v>
      </c>
      <c r="P1934" s="3">
        <f t="shared" si="565"/>
        <v>26.606963686230682</v>
      </c>
      <c r="Q1934" s="3">
        <f t="shared" si="566"/>
        <v>-87.324554908817362</v>
      </c>
      <c r="R1934">
        <f t="shared" si="567"/>
        <v>92.675445091182638</v>
      </c>
      <c r="S1934">
        <f t="shared" si="568"/>
        <v>1.2977518122164742</v>
      </c>
      <c r="T1934">
        <f t="shared" si="551"/>
        <v>26.606963686230682</v>
      </c>
    </row>
    <row r="1935" spans="1:20" x14ac:dyDescent="0.25">
      <c r="A1935">
        <f t="shared" si="552"/>
        <v>8185.0003763359928</v>
      </c>
      <c r="B1935">
        <f t="shared" si="569"/>
        <v>1302.6832691028969</v>
      </c>
      <c r="C1935" t="str">
        <f t="shared" si="553"/>
        <v>0.998426057380867-21.2939907111456i</v>
      </c>
      <c r="D1935" t="str">
        <f t="shared" si="554"/>
        <v>3.47811384993692-12.2236978762061i</v>
      </c>
      <c r="E1935" t="str">
        <f t="shared" si="555"/>
        <v>162.425768816086+0.997414346797543i</v>
      </c>
      <c r="F1935" t="str">
        <f t="shared" si="556"/>
        <v>2.4249238852071-114.655026482899i</v>
      </c>
      <c r="G1935" t="str">
        <f t="shared" si="557"/>
        <v>0.999999571237104-0.000654799749352922i</v>
      </c>
      <c r="H1935" t="str">
        <f t="shared" si="558"/>
        <v>1164.46447795335+189.506480660586i</v>
      </c>
      <c r="I1935" t="str">
        <f t="shared" si="559"/>
        <v>69.2611099553385-375.345706289371i</v>
      </c>
      <c r="K1935" t="str">
        <f t="shared" si="560"/>
        <v>0.0100392785782377-0.00241956543573724i</v>
      </c>
      <c r="L1935" t="str">
        <f t="shared" si="561"/>
        <v>0.0000444444444444444-0.0440745686210768i</v>
      </c>
      <c r="M1935" t="e">
        <f t="shared" si="562"/>
        <v>#DIV/0!</v>
      </c>
      <c r="N1935">
        <f t="shared" si="563"/>
        <v>92.684500707597564</v>
      </c>
      <c r="O1935">
        <f t="shared" si="564"/>
        <v>26.574678497082786</v>
      </c>
      <c r="P1935" s="3">
        <f t="shared" si="565"/>
        <v>26.574678497082786</v>
      </c>
      <c r="Q1935" s="3">
        <f t="shared" si="566"/>
        <v>-87.315499292402436</v>
      </c>
      <c r="R1935">
        <f t="shared" si="567"/>
        <v>92.684500707597564</v>
      </c>
      <c r="S1935">
        <f t="shared" si="568"/>
        <v>1.3026832691028969</v>
      </c>
      <c r="T1935">
        <f t="shared" si="551"/>
        <v>26.574678497082786</v>
      </c>
    </row>
    <row r="1936" spans="1:20" x14ac:dyDescent="0.25">
      <c r="A1936">
        <f t="shared" si="552"/>
        <v>8216.1033777660705</v>
      </c>
      <c r="B1936">
        <f t="shared" si="569"/>
        <v>1307.633465525488</v>
      </c>
      <c r="C1936" t="str">
        <f t="shared" si="553"/>
        <v>0.998083804284773-21.2148413186834i</v>
      </c>
      <c r="D1936" t="str">
        <f t="shared" si="554"/>
        <v>3.4781137650357-12.1774709051914i</v>
      </c>
      <c r="E1936" t="str">
        <f t="shared" si="555"/>
        <v>162.425481871546+1.00138512865153i</v>
      </c>
      <c r="F1936" t="str">
        <f t="shared" si="556"/>
        <v>2.42492387729023-114.220998778052i</v>
      </c>
      <c r="G1936" t="str">
        <f t="shared" si="557"/>
        <v>0.999999567972316-0.000657287986254557i</v>
      </c>
      <c r="H1936" t="str">
        <f t="shared" si="558"/>
        <v>1164.7367128967+190.232151719393i</v>
      </c>
      <c r="I1936" t="str">
        <f t="shared" si="559"/>
        <v>69.2647658844612-374.002680025548i</v>
      </c>
      <c r="K1936" t="str">
        <f t="shared" si="560"/>
        <v>0.0100350673030796-0.00242773645712691i</v>
      </c>
      <c r="L1936" t="str">
        <f t="shared" si="561"/>
        <v>0.0000444444444444444-0.0439077192877834i</v>
      </c>
      <c r="M1936" t="e">
        <f t="shared" si="562"/>
        <v>#DIV/0!</v>
      </c>
      <c r="N1936">
        <f t="shared" si="563"/>
        <v>92.693579149511052</v>
      </c>
      <c r="O1936">
        <f t="shared" si="564"/>
        <v>26.542397684885508</v>
      </c>
      <c r="P1936" s="3">
        <f t="shared" si="565"/>
        <v>26.542397684885508</v>
      </c>
      <c r="Q1936" s="3">
        <f t="shared" si="566"/>
        <v>-87.306420850488948</v>
      </c>
      <c r="R1936">
        <f t="shared" si="567"/>
        <v>92.693579149511052</v>
      </c>
      <c r="S1936">
        <f t="shared" si="568"/>
        <v>1.307633465525488</v>
      </c>
      <c r="T1936">
        <f t="shared" si="551"/>
        <v>26.542397684885508</v>
      </c>
    </row>
    <row r="1937" spans="1:20" x14ac:dyDescent="0.25">
      <c r="A1937">
        <f t="shared" si="552"/>
        <v>8247.3245706015823</v>
      </c>
      <c r="B1937">
        <f t="shared" si="569"/>
        <v>1312.602472694485</v>
      </c>
      <c r="C1937" t="str">
        <f t="shared" si="553"/>
        <v>0.997739242371087-21.1359959047965i</v>
      </c>
      <c r="D1937" t="str">
        <f t="shared" si="554"/>
        <v>3.47811367948801-12.1314191111816i</v>
      </c>
      <c r="E1937" t="str">
        <f t="shared" si="555"/>
        <v>162.425193409489+1.00537290114494i</v>
      </c>
      <c r="F1937" t="str">
        <f t="shared" si="556"/>
        <v>2.42492386931307-113.788614180618i</v>
      </c>
      <c r="G1937" t="str">
        <f t="shared" si="557"/>
        <v>0.999999564682669-0.000659785678431861i</v>
      </c>
      <c r="H1937" t="str">
        <f t="shared" si="558"/>
        <v>1165.01110334692+190.960639008056i</v>
      </c>
      <c r="I1937" t="str">
        <f t="shared" si="559"/>
        <v>69.2684486791648-372.665059901153i</v>
      </c>
      <c r="K1937" t="str">
        <f t="shared" si="560"/>
        <v>0.0100308275492667-0.0024359276932295i</v>
      </c>
      <c r="L1937" t="str">
        <f t="shared" si="561"/>
        <v>0.0000444444444444444-0.0437415015817725i</v>
      </c>
      <c r="M1937" t="e">
        <f t="shared" si="562"/>
        <v>#DIV/0!</v>
      </c>
      <c r="N1937">
        <f t="shared" si="563"/>
        <v>92.702680390927867</v>
      </c>
      <c r="O1937">
        <f t="shared" si="564"/>
        <v>26.510121274196486</v>
      </c>
      <c r="P1937" s="3">
        <f t="shared" si="565"/>
        <v>26.510121274196486</v>
      </c>
      <c r="Q1937" s="3">
        <f t="shared" si="566"/>
        <v>-87.297319609072133</v>
      </c>
      <c r="R1937">
        <f t="shared" si="567"/>
        <v>92.702680390927867</v>
      </c>
      <c r="S1937">
        <f t="shared" si="568"/>
        <v>1.3126024726944849</v>
      </c>
      <c r="T1937">
        <f t="shared" si="551"/>
        <v>26.510121274196486</v>
      </c>
    </row>
    <row r="1938" spans="1:20" x14ac:dyDescent="0.25">
      <c r="A1938">
        <f t="shared" si="552"/>
        <v>8278.6644039698676</v>
      </c>
      <c r="B1938">
        <f t="shared" si="569"/>
        <v>1317.5903620907241</v>
      </c>
      <c r="C1938" t="str">
        <f t="shared" si="553"/>
        <v>0.997392358210665-21.0574533230754i</v>
      </c>
      <c r="D1938" t="str">
        <f t="shared" si="554"/>
        <v>3.47811359328894-12.0855418317062i</v>
      </c>
      <c r="E1938" t="str">
        <f t="shared" si="555"/>
        <v>162.424903427681+1.00937774766276i</v>
      </c>
      <c r="F1938" t="str">
        <f t="shared" si="556"/>
        <v>2.42492386127518-113.357866470601i</v>
      </c>
      <c r="G1938" t="str">
        <f t="shared" si="557"/>
        <v>0.999999561367973-0.000662292861814601i</v>
      </c>
      <c r="H1938" t="str">
        <f t="shared" si="558"/>
        <v>1165.28766700593+191.691953803943i</v>
      </c>
      <c r="I1938" t="str">
        <f t="shared" si="559"/>
        <v>69.272158528024-371.332826980665i</v>
      </c>
      <c r="K1938" t="str">
        <f t="shared" si="560"/>
        <v>0.0100265591501615-0.00244413911248969i</v>
      </c>
      <c r="L1938" t="str">
        <f t="shared" si="561"/>
        <v>0.0000444444444444444-0.0435759131119471i</v>
      </c>
      <c r="M1938" t="e">
        <f t="shared" si="562"/>
        <v>#DIV/0!</v>
      </c>
      <c r="N1938">
        <f t="shared" si="563"/>
        <v>92.711804404801526</v>
      </c>
      <c r="O1938">
        <f t="shared" si="564"/>
        <v>26.477849289647573</v>
      </c>
      <c r="P1938" s="3">
        <f t="shared" si="565"/>
        <v>26.477849289647573</v>
      </c>
      <c r="Q1938" s="3">
        <f t="shared" si="566"/>
        <v>-87.288195595198474</v>
      </c>
      <c r="R1938">
        <f t="shared" si="567"/>
        <v>92.711804404801526</v>
      </c>
      <c r="S1938">
        <f t="shared" si="568"/>
        <v>1.3175903620907241</v>
      </c>
      <c r="T1938">
        <f t="shared" si="551"/>
        <v>26.477849289647573</v>
      </c>
    </row>
    <row r="1939" spans="1:20" x14ac:dyDescent="0.25">
      <c r="A1939">
        <f t="shared" si="552"/>
        <v>8310.1233287049545</v>
      </c>
      <c r="B1939">
        <f t="shared" si="569"/>
        <v>1322.5972054666688</v>
      </c>
      <c r="C1939" t="str">
        <f t="shared" si="553"/>
        <v>0.997043138326881-20.9792124313532i</v>
      </c>
      <c r="D1939" t="str">
        <f t="shared" si="554"/>
        <v>3.47811350643351-12.0398384068051i</v>
      </c>
      <c r="E1939" t="str">
        <f t="shared" si="555"/>
        <v>162.424611923989+1.01339975207025i</v>
      </c>
      <c r="F1939" t="str">
        <f t="shared" si="556"/>
        <v>2.4249238531761-112.92874945155i</v>
      </c>
      <c r="G1939" t="str">
        <f t="shared" si="557"/>
        <v>0.999999558028037-0.000664809572469074i</v>
      </c>
      <c r="H1939" t="str">
        <f t="shared" si="558"/>
        <v>1165.56642173077+192.426107431924i</v>
      </c>
      <c r="I1939" t="str">
        <f t="shared" si="559"/>
        <v>69.2758956207795-370.005962409745i</v>
      </c>
      <c r="K1939" t="str">
        <f t="shared" si="560"/>
        <v>0.0100222619385263-0.00245237068226258i</v>
      </c>
      <c r="L1939" t="str">
        <f t="shared" si="561"/>
        <v>0.0000444444444444444-0.0434109514962614i</v>
      </c>
      <c r="M1939" t="e">
        <f t="shared" si="562"/>
        <v>#DIV/0!</v>
      </c>
      <c r="N1939">
        <f t="shared" si="563"/>
        <v>92.72095116302296</v>
      </c>
      <c r="O1939">
        <f t="shared" si="564"/>
        <v>26.445581755942669</v>
      </c>
      <c r="P1939" s="3">
        <f t="shared" si="565"/>
        <v>26.445581755942669</v>
      </c>
      <c r="Q1939" s="3">
        <f t="shared" si="566"/>
        <v>-87.27904883697704</v>
      </c>
      <c r="R1939">
        <f t="shared" si="567"/>
        <v>92.72095116302296</v>
      </c>
      <c r="S1939">
        <f t="shared" si="568"/>
        <v>1.3225972054666688</v>
      </c>
      <c r="T1939">
        <f t="shared" si="551"/>
        <v>26.445581755942669</v>
      </c>
    </row>
    <row r="1940" spans="1:20" x14ac:dyDescent="0.25">
      <c r="A1940">
        <f t="shared" si="552"/>
        <v>8341.7017973540333</v>
      </c>
      <c r="B1940">
        <f t="shared" si="569"/>
        <v>1327.6230748474422</v>
      </c>
      <c r="C1940" t="str">
        <f t="shared" si="553"/>
        <v>0.996691569196503-20.9012720916918i</v>
      </c>
      <c r="D1940" t="str">
        <f t="shared" si="554"/>
        <v>3.47811341891673-11.9943081790192i</v>
      </c>
      <c r="E1940" t="str">
        <f t="shared" si="555"/>
        <v>162.424318896395+1.01743899871834i</v>
      </c>
      <c r="F1940" t="str">
        <f t="shared" si="556"/>
        <v>2.42492384501532-112.501256950473i</v>
      </c>
      <c r="G1940" t="str">
        <f t="shared" si="557"/>
        <v>0.999999554662669-0.000667335846598626i</v>
      </c>
      <c r="H1940" t="str">
        <f t="shared" si="558"/>
        <v>1165.84738553505+193.163111264559i</v>
      </c>
      <c r="I1940" t="str">
        <f t="shared" si="559"/>
        <v>69.2796601483409-368.684447415005i</v>
      </c>
      <c r="K1940" t="str">
        <f t="shared" si="560"/>
        <v>0.0100179357465273-0.00246062236880301i</v>
      </c>
      <c r="L1940" t="str">
        <f t="shared" si="561"/>
        <v>0.0000444444444444444-0.0432466143616869i</v>
      </c>
      <c r="M1940" t="e">
        <f t="shared" si="562"/>
        <v>#DIV/0!</v>
      </c>
      <c r="N1940">
        <f t="shared" si="563"/>
        <v>92.730120636412053</v>
      </c>
      <c r="O1940">
        <f t="shared" si="564"/>
        <v>26.413318697858408</v>
      </c>
      <c r="P1940" s="3">
        <f t="shared" si="565"/>
        <v>26.413318697858408</v>
      </c>
      <c r="Q1940" s="3">
        <f t="shared" si="566"/>
        <v>-87.269879363587947</v>
      </c>
      <c r="R1940">
        <f t="shared" si="567"/>
        <v>92.730120636412053</v>
      </c>
      <c r="S1940">
        <f t="shared" si="568"/>
        <v>1.3276230748474422</v>
      </c>
      <c r="T1940">
        <f t="shared" si="551"/>
        <v>26.413318697858408</v>
      </c>
    </row>
    <row r="1941" spans="1:20" x14ac:dyDescent="0.25">
      <c r="A1941">
        <f t="shared" si="552"/>
        <v>8373.4002641839779</v>
      </c>
      <c r="B1941">
        <f t="shared" si="569"/>
        <v>1332.6680425318625</v>
      </c>
      <c r="C1941" t="str">
        <f t="shared" si="553"/>
        <v>0.996337637249519-20.8236311703611i</v>
      </c>
      <c r="D1941" t="str">
        <f t="shared" si="554"/>
        <v>3.47811333073356-11.9489504933807i</v>
      </c>
      <c r="E1941" t="str">
        <f t="shared" si="555"/>
        <v>162.424024342987+1.02149557244334i</v>
      </c>
      <c r="F1941" t="str">
        <f t="shared" si="556"/>
        <v>2.42492383679242-112.075382817746i</v>
      </c>
      <c r="G1941" t="str">
        <f t="shared" si="557"/>
        <v>0.999999551271677-0.000669871720544169i</v>
      </c>
      <c r="H1941" t="str">
        <f t="shared" si="558"/>
        <v>1166.13057659058+193.902976722293i</v>
      </c>
      <c r="I1941" t="str">
        <f t="shared" si="559"/>
        <v>69.2834523027922-367.368263303803i</v>
      </c>
      <c r="K1941" t="str">
        <f t="shared" si="560"/>
        <v>0.0100135804057379-0.00246889413725465i</v>
      </c>
      <c r="L1941" t="str">
        <f t="shared" si="561"/>
        <v>0.0000444444444444444-0.043082899344179i</v>
      </c>
      <c r="M1941" t="e">
        <f t="shared" si="562"/>
        <v>#DIV/0!</v>
      </c>
      <c r="N1941">
        <f t="shared" si="563"/>
        <v>92.739312794707274</v>
      </c>
      <c r="O1941">
        <f t="shared" si="564"/>
        <v>26.381060140241857</v>
      </c>
      <c r="P1941" s="3">
        <f t="shared" si="565"/>
        <v>26.381060140241857</v>
      </c>
      <c r="Q1941" s="3">
        <f t="shared" si="566"/>
        <v>-87.260687205292726</v>
      </c>
      <c r="R1941">
        <f t="shared" si="567"/>
        <v>92.739312794707274</v>
      </c>
      <c r="S1941">
        <f t="shared" si="568"/>
        <v>1.3326680425318624</v>
      </c>
      <c r="T1941">
        <f t="shared" si="551"/>
        <v>26.381060140241857</v>
      </c>
    </row>
    <row r="1942" spans="1:20" x14ac:dyDescent="0.25">
      <c r="A1942">
        <f t="shared" si="552"/>
        <v>8405.2191851878779</v>
      </c>
      <c r="B1942">
        <f t="shared" si="569"/>
        <v>1337.7321810934836</v>
      </c>
      <c r="C1942" t="str">
        <f t="shared" si="553"/>
        <v>0.995981328870054-20.7462885378254i</v>
      </c>
      <c r="D1942" t="str">
        <f t="shared" si="554"/>
        <v>3.47811324187894-11.9037646974042i</v>
      </c>
      <c r="E1942" t="str">
        <f t="shared" si="555"/>
        <v>162.423728261969+1.02556955857332i</v>
      </c>
      <c r="F1942" t="str">
        <f t="shared" si="556"/>
        <v>2.42492382850691-111.651120927028i</v>
      </c>
      <c r="G1942" t="str">
        <f t="shared" si="557"/>
        <v>0.999999547854863-0.000672417230784712i</v>
      </c>
      <c r="H1942" t="str">
        <f t="shared" si="558"/>
        <v>1166.4160132288+194.645715273631i</v>
      </c>
      <c r="I1942" t="str">
        <f t="shared" si="559"/>
        <v>69.2872722773896-366.057391464008i</v>
      </c>
      <c r="K1942" t="str">
        <f t="shared" si="560"/>
        <v>0.0100091957471431-0.00247718595163918i</v>
      </c>
      <c r="L1942" t="str">
        <f t="shared" si="561"/>
        <v>0.0000444444444444444-0.0429198040886422i</v>
      </c>
      <c r="M1942" t="e">
        <f t="shared" si="562"/>
        <v>#DIV/0!</v>
      </c>
      <c r="N1942">
        <f t="shared" si="563"/>
        <v>92.748527606557161</v>
      </c>
      <c r="O1942">
        <f t="shared" si="564"/>
        <v>26.348806108011189</v>
      </c>
      <c r="P1942" s="3">
        <f t="shared" si="565"/>
        <v>26.348806108011189</v>
      </c>
      <c r="Q1942" s="3">
        <f t="shared" si="566"/>
        <v>-87.251472393442839</v>
      </c>
      <c r="R1942">
        <f t="shared" si="567"/>
        <v>92.748527606557161</v>
      </c>
      <c r="S1942">
        <f t="shared" si="568"/>
        <v>1.3377321810934837</v>
      </c>
      <c r="T1942">
        <f t="shared" si="551"/>
        <v>26.348806108011189</v>
      </c>
    </row>
    <row r="1943" spans="1:20" x14ac:dyDescent="0.25">
      <c r="A1943">
        <f t="shared" si="552"/>
        <v>8437.1590180915919</v>
      </c>
      <c r="B1943">
        <f t="shared" si="569"/>
        <v>1342.8155633816389</v>
      </c>
      <c r="C1943" t="str">
        <f t="shared" si="553"/>
        <v>0.995622630396107-20.6692430687237i</v>
      </c>
      <c r="D1943" t="str">
        <f t="shared" si="554"/>
        <v>3.47811315234774-11.8587501410767i</v>
      </c>
      <c r="E1943" t="str">
        <f t="shared" si="555"/>
        <v>162.423430651663+1.02966104292843i</v>
      </c>
      <c r="F1943" t="str">
        <f t="shared" si="556"/>
        <v>2.42492382015831-111.228465175167i</v>
      </c>
      <c r="G1943" t="str">
        <f t="shared" si="557"/>
        <v>0.999999544412033-0.000674972413937877i</v>
      </c>
      <c r="H1943" t="str">
        <f t="shared" si="558"/>
        <v>1166.70371394241+195.391338435368i</v>
      </c>
      <c r="I1943" t="str">
        <f t="shared" si="559"/>
        <v>69.2911202665755-364.751813363777i</v>
      </c>
      <c r="K1943" t="str">
        <f t="shared" si="560"/>
        <v>0.0100047816011428-0.00248549777484541i</v>
      </c>
      <c r="L1943" t="str">
        <f t="shared" si="561"/>
        <v>0.0000444444444444444-0.0427573262488964i</v>
      </c>
      <c r="M1943" t="e">
        <f t="shared" si="562"/>
        <v>#DIV/0!</v>
      </c>
      <c r="N1943">
        <f t="shared" si="563"/>
        <v>92.757765039509465</v>
      </c>
      <c r="O1943">
        <f t="shared" si="564"/>
        <v>26.316556626153741</v>
      </c>
      <c r="P1943" s="3">
        <f t="shared" si="565"/>
        <v>26.316556626153741</v>
      </c>
      <c r="Q1943" s="3">
        <f t="shared" si="566"/>
        <v>-87.242234960490535</v>
      </c>
      <c r="R1943">
        <f t="shared" si="567"/>
        <v>92.757765039509465</v>
      </c>
      <c r="S1943">
        <f t="shared" si="568"/>
        <v>1.3428155633816388</v>
      </c>
      <c r="T1943">
        <f t="shared" si="551"/>
        <v>26.316556626153741</v>
      </c>
    </row>
    <row r="1944" spans="1:20" x14ac:dyDescent="0.25">
      <c r="A1944">
        <f t="shared" si="552"/>
        <v>8469.2202223603399</v>
      </c>
      <c r="B1944">
        <f t="shared" si="569"/>
        <v>1347.9182625224892</v>
      </c>
      <c r="C1944" t="str">
        <f t="shared" si="553"/>
        <v>0.99526152812039-20.5924936418551i</v>
      </c>
      <c r="D1944" t="str">
        <f t="shared" si="554"/>
        <v>3.47811306213481-11.8139061768488i</v>
      </c>
      <c r="E1944" t="str">
        <f t="shared" si="555"/>
        <v>162.423131510508+1.0337701118248i</v>
      </c>
      <c r="F1944" t="str">
        <f t="shared" si="556"/>
        <v>2.42492381174613-110.807409482121i</v>
      </c>
      <c r="G1944" t="str">
        <f t="shared" si="557"/>
        <v>0.999999540942987-0.000677537306760432i</v>
      </c>
      <c r="H1944" t="str">
        <f t="shared" si="558"/>
        <v>1166.99369738686+196.139857772736i</v>
      </c>
      <c r="I1944" t="str">
        <f t="shared" si="559"/>
        <v>69.2949964659715-363.451510551339i</v>
      </c>
      <c r="K1944" t="str">
        <f t="shared" si="560"/>
        <v>0.0100003377975567-0.00249382956861831i</v>
      </c>
      <c r="L1944" t="str">
        <f t="shared" si="561"/>
        <v>0.0000444444444444444-0.0425954634876433i</v>
      </c>
      <c r="M1944" t="e">
        <f t="shared" si="562"/>
        <v>#DIV/0!</v>
      </c>
      <c r="N1944">
        <f t="shared" si="563"/>
        <v>92.767025060002524</v>
      </c>
      <c r="O1944">
        <f t="shared" si="564"/>
        <v>26.284311719726183</v>
      </c>
      <c r="P1944" s="3">
        <f t="shared" si="565"/>
        <v>26.284311719726183</v>
      </c>
      <c r="Q1944" s="3">
        <f t="shared" si="566"/>
        <v>-87.232974939997476</v>
      </c>
      <c r="R1944">
        <f t="shared" si="567"/>
        <v>92.767025060002524</v>
      </c>
      <c r="S1944">
        <f t="shared" si="568"/>
        <v>1.3479182625224893</v>
      </c>
      <c r="T1944">
        <f t="shared" si="551"/>
        <v>26.284311719726183</v>
      </c>
    </row>
    <row r="1945" spans="1:20" x14ac:dyDescent="0.25">
      <c r="A1945">
        <f t="shared" si="552"/>
        <v>8501.40325920531</v>
      </c>
      <c r="B1945">
        <f t="shared" si="569"/>
        <v>1353.0403519200747</v>
      </c>
      <c r="C1945" t="str">
        <f t="shared" si="553"/>
        <v>0.994898008290278-20.516039140158i</v>
      </c>
      <c r="D1945" t="str">
        <f t="shared" si="554"/>
        <v>3.47811297123496-11.7692321596249i</v>
      </c>
      <c r="E1945" t="str">
        <f t="shared" si="555"/>
        <v>162.422830837061+1.03789685207759i</v>
      </c>
      <c r="F1945" t="str">
        <f t="shared" si="556"/>
        <v>2.42492380326991-110.38794779086i</v>
      </c>
      <c r="G1945" t="str">
        <f t="shared" si="557"/>
        <v>0.999999537447527-0.000680111946148817i</v>
      </c>
      <c r="H1945" t="str">
        <f t="shared" si="558"/>
        <v>1167.28598238209+196.891284899642i</v>
      </c>
      <c r="I1945" t="str">
        <f t="shared" si="559"/>
        <v>69.2989010723914-362.156464654795i</v>
      </c>
      <c r="K1945" t="str">
        <f t="shared" si="560"/>
        <v>0.00999586416562745-0.002502181293548i</v>
      </c>
      <c r="L1945" t="str">
        <f t="shared" si="561"/>
        <v>0.0000444444444444444-0.042434213476433i</v>
      </c>
      <c r="M1945" t="e">
        <f t="shared" si="562"/>
        <v>#DIV/0!</v>
      </c>
      <c r="N1945">
        <f t="shared" si="563"/>
        <v>92.776307633355032</v>
      </c>
      <c r="O1945">
        <f t="shared" si="564"/>
        <v>26.252071413852057</v>
      </c>
      <c r="P1945" s="3">
        <f t="shared" si="565"/>
        <v>26.252071413852057</v>
      </c>
      <c r="Q1945" s="3">
        <f t="shared" si="566"/>
        <v>-87.223692366644968</v>
      </c>
      <c r="R1945">
        <f t="shared" si="567"/>
        <v>92.776307633355032</v>
      </c>
      <c r="S1945">
        <f t="shared" si="568"/>
        <v>1.3530403519200747</v>
      </c>
      <c r="T1945">
        <f t="shared" si="551"/>
        <v>26.252071413852057</v>
      </c>
    </row>
    <row r="1946" spans="1:20" x14ac:dyDescent="0.25">
      <c r="A1946">
        <f t="shared" si="552"/>
        <v>8533.7085915902899</v>
      </c>
      <c r="B1946">
        <f t="shared" si="569"/>
        <v>1358.181905257371</v>
      </c>
      <c r="C1946" t="str">
        <f t="shared" si="553"/>
        <v>0.994532057108578-20.4398784506981i</v>
      </c>
      <c r="D1946" t="str">
        <f t="shared" si="554"/>
        <v>3.47811287964297-11.7247274467543i</v>
      </c>
      <c r="E1946" t="str">
        <f t="shared" si="555"/>
        <v>162.422528630009+1.04204135100367i</v>
      </c>
      <c r="F1946" t="str">
        <f t="shared" si="556"/>
        <v>2.42492379472913-109.970074067289i</v>
      </c>
      <c r="G1946" t="str">
        <f t="shared" si="557"/>
        <v>0.99999953392545-0.000682696369139672i</v>
      </c>
      <c r="H1946" t="str">
        <f t="shared" si="558"/>
        <v>1167.58058791396+197.645631478828i</v>
      </c>
      <c r="I1946" t="str">
        <f t="shared" si="559"/>
        <v>69.3028342838396-360.866657381875i</v>
      </c>
      <c r="K1946" t="str">
        <f t="shared" si="560"/>
        <v>0.00999136053402597-0.00251055290905875i</v>
      </c>
      <c r="L1946" t="str">
        <f t="shared" si="561"/>
        <v>0.0000444444444444444-0.0422735738956295i</v>
      </c>
      <c r="M1946" t="e">
        <f t="shared" si="562"/>
        <v>#DIV/0!</v>
      </c>
      <c r="N1946">
        <f t="shared" si="563"/>
        <v>92.785612723756813</v>
      </c>
      <c r="O1946">
        <f t="shared" si="564"/>
        <v>26.219835733722931</v>
      </c>
      <c r="P1946" s="3">
        <f t="shared" si="565"/>
        <v>26.219835733722931</v>
      </c>
      <c r="Q1946" s="3">
        <f t="shared" si="566"/>
        <v>-87.214387276243187</v>
      </c>
      <c r="R1946">
        <f t="shared" si="567"/>
        <v>92.785612723756813</v>
      </c>
      <c r="S1946">
        <f t="shared" si="568"/>
        <v>1.3581819052573709</v>
      </c>
      <c r="T1946">
        <f t="shared" si="551"/>
        <v>26.219835733722931</v>
      </c>
    </row>
    <row r="1947" spans="1:20" x14ac:dyDescent="0.25">
      <c r="A1947">
        <f t="shared" si="552"/>
        <v>8566.1366842383341</v>
      </c>
      <c r="B1947">
        <f t="shared" si="569"/>
        <v>1363.3429964973491</v>
      </c>
      <c r="C1947" t="str">
        <f t="shared" si="553"/>
        <v>0.994163660733609-20.3640104646473i</v>
      </c>
      <c r="D1947" t="str">
        <f t="shared" si="554"/>
        <v>3.47811278735357-11.6803913980216i</v>
      </c>
      <c r="E1947" t="str">
        <f t="shared" si="555"/>
        <v>162.42222488816+1.04620369642429i</v>
      </c>
      <c r="F1947" t="str">
        <f t="shared" si="556"/>
        <v>2.42492378612333-109.553782300152i</v>
      </c>
      <c r="G1947" t="str">
        <f t="shared" si="557"/>
        <v>0.999999530376555-0.000685290612910378i</v>
      </c>
      <c r="H1947" t="str">
        <f t="shared" si="558"/>
        <v>1167.87753313603+198.402909222081i</v>
      </c>
      <c r="I1947" t="str">
        <f t="shared" si="559"/>
        <v>69.3067962995154-359.582070519743i</v>
      </c>
      <c r="K1947" t="str">
        <f t="shared" si="560"/>
        <v>0.00998682673085524-0.00251894437339786i</v>
      </c>
      <c r="L1947" t="str">
        <f t="shared" si="561"/>
        <v>0.0000444444444444444-0.0421135424343788i</v>
      </c>
      <c r="M1947" t="e">
        <f t="shared" si="562"/>
        <v>#DIV/0!</v>
      </c>
      <c r="N1947">
        <f t="shared" si="563"/>
        <v>92.794940294258993</v>
      </c>
      <c r="O1947">
        <f t="shared" si="564"/>
        <v>26.187604704595717</v>
      </c>
      <c r="P1947" s="3">
        <f t="shared" si="565"/>
        <v>26.187604704595717</v>
      </c>
      <c r="Q1947" s="3">
        <f t="shared" si="566"/>
        <v>-87.205059705741007</v>
      </c>
      <c r="R1947">
        <f t="shared" si="567"/>
        <v>92.794940294258993</v>
      </c>
      <c r="S1947">
        <f t="shared" si="568"/>
        <v>1.3633429964973491</v>
      </c>
      <c r="T1947">
        <f t="shared" si="551"/>
        <v>26.187604704595717</v>
      </c>
    </row>
    <row r="1948" spans="1:20" x14ac:dyDescent="0.25">
      <c r="A1948">
        <f t="shared" si="552"/>
        <v>8598.6880036384391</v>
      </c>
      <c r="B1948">
        <f t="shared" si="569"/>
        <v>1368.5236998840389</v>
      </c>
      <c r="C1948" t="str">
        <f t="shared" si="553"/>
        <v>0.993792805279588-20.2884340772696i</v>
      </c>
      <c r="D1948" t="str">
        <f t="shared" si="554"/>
        <v>3.47811269436142-11.636223375638i</v>
      </c>
      <c r="E1948" t="str">
        <f t="shared" si="555"/>
        <v>162.421919610452+1.05038397666854i</v>
      </c>
      <c r="F1948" t="str">
        <f t="shared" si="556"/>
        <v>2.424923777452-109.139066500953i</v>
      </c>
      <c r="G1948" t="str">
        <f t="shared" si="557"/>
        <v>0.999999526800638-0.00068789471477958i</v>
      </c>
      <c r="H1948" t="str">
        <f t="shared" si="558"/>
        <v>1168.1768373711+199.163129890415i</v>
      </c>
      <c r="I1948" t="str">
        <f t="shared" si="559"/>
        <v>69.310787319817-358.30268593478i</v>
      </c>
      <c r="K1948" t="str">
        <f t="shared" si="560"/>
        <v>0.00998226258365512-0.00252735564362455i</v>
      </c>
      <c r="L1948" t="str">
        <f t="shared" si="561"/>
        <v>0.0000444444444444444-0.0419541167905746i</v>
      </c>
      <c r="M1948" t="e">
        <f t="shared" si="562"/>
        <v>#DIV/0!</v>
      </c>
      <c r="N1948">
        <f t="shared" si="563"/>
        <v>92.804290306763875</v>
      </c>
      <c r="O1948">
        <f t="shared" si="564"/>
        <v>26.155378351792876</v>
      </c>
      <c r="P1948" s="3">
        <f t="shared" si="565"/>
        <v>26.155378351792876</v>
      </c>
      <c r="Q1948" s="3">
        <f t="shared" si="566"/>
        <v>-87.195709693236125</v>
      </c>
      <c r="R1948">
        <f t="shared" si="567"/>
        <v>92.804290306763875</v>
      </c>
      <c r="S1948">
        <f t="shared" si="568"/>
        <v>1.3685236998840389</v>
      </c>
      <c r="T1948">
        <f t="shared" si="551"/>
        <v>26.155378351792876</v>
      </c>
    </row>
    <row r="1949" spans="1:20" x14ac:dyDescent="0.25">
      <c r="A1949">
        <f t="shared" si="552"/>
        <v>8631.363018052265</v>
      </c>
      <c r="B1949">
        <f t="shared" si="569"/>
        <v>1373.7240899435983</v>
      </c>
      <c r="C1949" t="str">
        <f t="shared" si="553"/>
        <v>0.993419476817293-20.213148187903i</v>
      </c>
      <c r="D1949" t="str">
        <f t="shared" si="554"/>
        <v>3.47811260066121-11.5922227442315i</v>
      </c>
      <c r="E1949" t="str">
        <f t="shared" si="555"/>
        <v>162.421612795955+1.054582280576i</v>
      </c>
      <c r="F1949" t="str">
        <f t="shared" si="556"/>
        <v>2.42492376871463-108.725920703867i</v>
      </c>
      <c r="G1949" t="str">
        <f t="shared" si="557"/>
        <v>0.999999523197491-0.000690508712207738i</v>
      </c>
      <c r="H1949" t="str">
        <f t="shared" si="558"/>
        <v>1168.47852011293+199.926305294275i</v>
      </c>
      <c r="I1949" t="str">
        <f t="shared" si="559"/>
        <v>69.3148075463473-357.028485572379i</v>
      </c>
      <c r="K1949" t="str">
        <f t="shared" si="560"/>
        <v>0.00997766791940697-0.00253578667559883i</v>
      </c>
      <c r="L1949" t="str">
        <f t="shared" si="561"/>
        <v>0.0000444444444444444-0.0417952946708255i</v>
      </c>
      <c r="M1949" t="e">
        <f t="shared" si="562"/>
        <v>#DIV/0!</v>
      </c>
      <c r="N1949">
        <f t="shared" si="563"/>
        <v>92.813662722016161</v>
      </c>
      <c r="O1949">
        <f t="shared" si="564"/>
        <v>26.123156700700896</v>
      </c>
      <c r="P1949" s="3">
        <f t="shared" si="565"/>
        <v>26.123156700700896</v>
      </c>
      <c r="Q1949" s="3">
        <f t="shared" si="566"/>
        <v>-87.186337277983839</v>
      </c>
      <c r="R1949">
        <f t="shared" si="567"/>
        <v>92.813662722016161</v>
      </c>
      <c r="S1949">
        <f t="shared" si="568"/>
        <v>1.3737240899435983</v>
      </c>
      <c r="T1949">
        <f t="shared" si="551"/>
        <v>26.123156700700896</v>
      </c>
    </row>
    <row r="1950" spans="1:20" x14ac:dyDescent="0.25">
      <c r="A1950">
        <f t="shared" si="552"/>
        <v>8664.1621975208636</v>
      </c>
      <c r="B1950">
        <f t="shared" si="569"/>
        <v>1378.9442414853841</v>
      </c>
      <c r="C1950" t="str">
        <f t="shared" si="553"/>
        <v>0.993043661374287-20.1381516999433i</v>
      </c>
      <c r="D1950" t="str">
        <f t="shared" si="554"/>
        <v>3.47811250624753-11.5483888708383i</v>
      </c>
      <c r="E1950" t="str">
        <f t="shared" si="555"/>
        <v>162.421304443872+1.05879869750036i</v>
      </c>
      <c r="F1950" t="str">
        <f t="shared" si="556"/>
        <v>2.42492375991075-108.314338965652i</v>
      </c>
      <c r="G1950" t="str">
        <f t="shared" si="557"/>
        <v>0.999999519566909-0.000693132642797651i</v>
      </c>
      <c r="H1950" t="str">
        <f t="shared" si="558"/>
        <v>1168.78260102793+200.692447293718i</v>
      </c>
      <c r="I1950" t="str">
        <f t="shared" si="559"/>
        <v>69.3188571819131-355.759451456736i</v>
      </c>
      <c r="K1950" t="str">
        <f t="shared" si="560"/>
        <v>0.00997304256453846-0.0025442374239702i</v>
      </c>
      <c r="L1950" t="str">
        <f t="shared" si="561"/>
        <v>0.0000444444444444444-0.041637073790422i</v>
      </c>
      <c r="M1950" t="e">
        <f t="shared" si="562"/>
        <v>#DIV/0!</v>
      </c>
      <c r="N1950">
        <f t="shared" si="563"/>
        <v>92.823057499592849</v>
      </c>
      <c r="O1950">
        <f t="shared" si="564"/>
        <v>26.090939776769531</v>
      </c>
      <c r="P1950" s="3">
        <f t="shared" si="565"/>
        <v>26.090939776769531</v>
      </c>
      <c r="Q1950" s="3">
        <f t="shared" si="566"/>
        <v>-87.176942500407151</v>
      </c>
      <c r="R1950">
        <f t="shared" si="567"/>
        <v>92.823057499592849</v>
      </c>
      <c r="S1950">
        <f t="shared" si="568"/>
        <v>1.3789442414853841</v>
      </c>
      <c r="T1950">
        <f t="shared" si="551"/>
        <v>26.090939776769531</v>
      </c>
    </row>
    <row r="1951" spans="1:20" x14ac:dyDescent="0.25">
      <c r="A1951">
        <f t="shared" si="552"/>
        <v>8697.0860138714434</v>
      </c>
      <c r="B1951">
        <f t="shared" si="569"/>
        <v>1384.1842296030286</v>
      </c>
      <c r="C1951" t="str">
        <f t="shared" si="553"/>
        <v>0.992665344935221-20.0634435208277i</v>
      </c>
      <c r="D1951" t="str">
        <f t="shared" si="554"/>
        <v>3.47811241111496-11.5047211248934i</v>
      </c>
      <c r="E1951" t="str">
        <f t="shared" si="555"/>
        <v>162.420994553543+1.0630333173111i</v>
      </c>
      <c r="F1951" t="str">
        <f t="shared" si="556"/>
        <v>2.42492375103982-107.904315365566i</v>
      </c>
      <c r="G1951" t="str">
        <f t="shared" si="557"/>
        <v>0.999999515908682-0.000695766544295008i</v>
      </c>
      <c r="H1951" t="str">
        <f t="shared" si="558"/>
        <v>1169.08909995681+201.461567798612i</v>
      </c>
      <c r="I1951" t="str">
        <f t="shared" si="559"/>
        <v>69.3229364305308-354.495565690629i</v>
      </c>
      <c r="K1951" t="str">
        <f t="shared" si="560"/>
        <v>0.00996838634492847-0.00255270784216652i</v>
      </c>
      <c r="L1951" t="str">
        <f t="shared" si="561"/>
        <v>0.0000444444444444444-0.0414794518733035i</v>
      </c>
      <c r="M1951" t="e">
        <f t="shared" si="562"/>
        <v>#DIV/0!</v>
      </c>
      <c r="N1951">
        <f t="shared" si="563"/>
        <v>92.832474597892912</v>
      </c>
      <c r="O1951">
        <f t="shared" si="564"/>
        <v>26.058727605510906</v>
      </c>
      <c r="P1951" s="3">
        <f t="shared" si="565"/>
        <v>26.058727605510906</v>
      </c>
      <c r="Q1951" s="3">
        <f t="shared" si="566"/>
        <v>-87.167525402107088</v>
      </c>
      <c r="R1951">
        <f t="shared" si="567"/>
        <v>92.832474597892912</v>
      </c>
      <c r="S1951">
        <f t="shared" si="568"/>
        <v>1.3841842296030287</v>
      </c>
      <c r="T1951">
        <f t="shared" si="551"/>
        <v>26.058727605510906</v>
      </c>
    </row>
    <row r="1952" spans="1:20" x14ac:dyDescent="0.25">
      <c r="A1952">
        <f t="shared" si="552"/>
        <v>8730.134940724156</v>
      </c>
      <c r="B1952">
        <f t="shared" si="569"/>
        <v>1389.4441296755201</v>
      </c>
      <c r="C1952" t="str">
        <f t="shared" si="553"/>
        <v>0.992284513442483-19.9890225620178i</v>
      </c>
      <c r="D1952" t="str">
        <f t="shared" si="554"/>
        <v>3.47811231525798-11.4612188782215i</v>
      </c>
      <c r="E1952" t="str">
        <f t="shared" si="555"/>
        <v>162.42068312445+1.06728623039773i</v>
      </c>
      <c r="F1952" t="str">
        <f t="shared" si="556"/>
        <v>2.42492374210135-107.495844005283i</v>
      </c>
      <c r="G1952" t="str">
        <f t="shared" si="557"/>
        <v>0.999999512222599-0.00069841045458893i</v>
      </c>
      <c r="H1952" t="str">
        <f t="shared" si="558"/>
        <v>1169.39803691636+202.233678768825i</v>
      </c>
      <c r="I1952" t="str">
        <f t="shared" si="559"/>
        <v>69.3270454974309-353.236810455245i</v>
      </c>
      <c r="K1952" t="str">
        <f t="shared" si="560"/>
        <v>0.0099636990859122-0.00256119788238263i</v>
      </c>
      <c r="L1952" t="str">
        <f t="shared" si="561"/>
        <v>0.0000444444444444444-0.0413224266520256i</v>
      </c>
      <c r="M1952" t="e">
        <f t="shared" si="562"/>
        <v>#DIV/0!</v>
      </c>
      <c r="N1952">
        <f t="shared" si="563"/>
        <v>92.841913974128545</v>
      </c>
      <c r="O1952">
        <f t="shared" si="564"/>
        <v>26.02652021249833</v>
      </c>
      <c r="P1952" s="3">
        <f t="shared" si="565"/>
        <v>26.02652021249833</v>
      </c>
      <c r="Q1952" s="3">
        <f t="shared" si="566"/>
        <v>-87.158086025871455</v>
      </c>
      <c r="R1952">
        <f t="shared" si="567"/>
        <v>92.841913974128545</v>
      </c>
      <c r="S1952">
        <f t="shared" si="568"/>
        <v>1.3894441296755202</v>
      </c>
      <c r="T1952">
        <f t="shared" si="551"/>
        <v>26.02652021249833</v>
      </c>
    </row>
    <row r="1953" spans="1:20" x14ac:dyDescent="0.25">
      <c r="A1953">
        <f t="shared" si="552"/>
        <v>8763.3094534989086</v>
      </c>
      <c r="B1953">
        <f t="shared" si="569"/>
        <v>1394.7240173682872</v>
      </c>
      <c r="C1953" t="str">
        <f t="shared" si="553"/>
        <v>0.991901152796636-19.914887738983i</v>
      </c>
      <c r="D1953" t="str">
        <f t="shared" si="554"/>
        <v>3.47811221867114-11.4178815050282i</v>
      </c>
      <c r="E1953" t="str">
        <f t="shared" si="555"/>
        <v>162.420370156212+1.07155752767201i</v>
      </c>
      <c r="F1953" t="str">
        <f t="shared" si="556"/>
        <v>2.42492373309482-107.088919008805i</v>
      </c>
      <c r="G1953" t="str">
        <f t="shared" si="557"/>
        <v>0.999999508508449-0.000701064411712509i</v>
      </c>
      <c r="H1953" t="str">
        <f t="shared" si="558"/>
        <v>1169.70943210116+203.008792214412i</v>
      </c>
      <c r="I1953" t="str">
        <f t="shared" si="559"/>
        <v>69.3311845890573-351.983168009948i</v>
      </c>
      <c r="K1953" t="str">
        <f t="shared" si="560"/>
        <v>0.00995898061228636-0.00256970749556906i</v>
      </c>
      <c r="L1953" t="str">
        <f t="shared" si="561"/>
        <v>0.0000444444444444444-0.0411659958677283i</v>
      </c>
      <c r="M1953" t="e">
        <f t="shared" si="562"/>
        <v>#DIV/0!</v>
      </c>
      <c r="N1953">
        <f t="shared" si="563"/>
        <v>92.851375584315235</v>
      </c>
      <c r="O1953">
        <f t="shared" si="564"/>
        <v>25.994317623365227</v>
      </c>
      <c r="P1953" s="3">
        <f t="shared" si="565"/>
        <v>25.994317623365227</v>
      </c>
      <c r="Q1953" s="3">
        <f t="shared" si="566"/>
        <v>-87.148624415684765</v>
      </c>
      <c r="R1953">
        <f t="shared" si="567"/>
        <v>92.851375584315235</v>
      </c>
      <c r="S1953">
        <f t="shared" si="568"/>
        <v>1.3947240173682871</v>
      </c>
      <c r="T1953">
        <f t="shared" si="551"/>
        <v>25.994317623365227</v>
      </c>
    </row>
    <row r="1954" spans="1:20" x14ac:dyDescent="0.25">
      <c r="A1954">
        <f t="shared" si="552"/>
        <v>8796.6100294222033</v>
      </c>
      <c r="B1954">
        <f t="shared" si="569"/>
        <v>1400.0239686342866</v>
      </c>
      <c r="C1954" t="str">
        <f t="shared" si="553"/>
        <v>0.991515248856691-19.8410379711846i</v>
      </c>
      <c r="D1954" t="str">
        <f t="shared" si="554"/>
        <v>3.47811212134884-11.3747083818907i</v>
      </c>
      <c r="E1954" t="str">
        <f t="shared" si="555"/>
        <v>162.420055648597+1.07584730057138i</v>
      </c>
      <c r="F1954" t="str">
        <f t="shared" si="556"/>
        <v>2.42492372401971-106.683534522379i</v>
      </c>
      <c r="G1954" t="str">
        <f t="shared" si="557"/>
        <v>0.999999504766018-0.000703728453843359i</v>
      </c>
      <c r="H1954" t="str">
        <f t="shared" si="558"/>
        <v>1170.02330588535+203.786920195814i</v>
      </c>
      <c r="I1954" t="str">
        <f t="shared" si="559"/>
        <v>69.335353913074-350.734620692095i</v>
      </c>
      <c r="K1954" t="str">
        <f t="shared" si="560"/>
        <v>0.00995423074831442-0.00257823663142066i</v>
      </c>
      <c r="L1954" t="str">
        <f t="shared" si="561"/>
        <v>0.0000444444444444444-0.041010157270102i</v>
      </c>
      <c r="M1954" t="e">
        <f t="shared" si="562"/>
        <v>#DIV/0!</v>
      </c>
      <c r="N1954">
        <f t="shared" si="563"/>
        <v>92.860859383261612</v>
      </c>
      <c r="O1954">
        <f t="shared" si="564"/>
        <v>25.962119863804354</v>
      </c>
      <c r="P1954" s="3">
        <f t="shared" si="565"/>
        <v>25.962119863804354</v>
      </c>
      <c r="Q1954" s="3">
        <f t="shared" si="566"/>
        <v>-87.139140616738388</v>
      </c>
      <c r="R1954">
        <f t="shared" si="567"/>
        <v>92.860859383261612</v>
      </c>
      <c r="S1954">
        <f t="shared" si="568"/>
        <v>1.4000239686342866</v>
      </c>
      <c r="T1954">
        <f t="shared" si="551"/>
        <v>25.962119863804354</v>
      </c>
    </row>
    <row r="1955" spans="1:20" x14ac:dyDescent="0.25">
      <c r="A1955">
        <f t="shared" si="552"/>
        <v>8830.0371475340071</v>
      </c>
      <c r="B1955">
        <f t="shared" si="569"/>
        <v>1405.3440597150968</v>
      </c>
      <c r="C1955" t="str">
        <f t="shared" si="553"/>
        <v>0.991126787440605-19.7674721820592i</v>
      </c>
      <c r="D1955" t="str">
        <f t="shared" si="554"/>
        <v>3.47811202328548-11.3316988877493i</v>
      </c>
      <c r="E1955" t="str">
        <f t="shared" si="555"/>
        <v>162.41973960152+1.08015564106203i</v>
      </c>
      <c r="F1955" t="str">
        <f t="shared" si="556"/>
        <v>2.42492371487548-106.279684714414i</v>
      </c>
      <c r="G1955" t="str">
        <f t="shared" si="557"/>
        <v>0.99999950099509-0.00070640261930417i</v>
      </c>
      <c r="H1955" t="str">
        <f t="shared" si="558"/>
        <v>1170.33967882441+204.568074824041i</v>
      </c>
      <c r="I1955" t="str">
        <f t="shared" si="559"/>
        <v>69.3395536783665-349.491150916834i</v>
      </c>
      <c r="K1955" t="str">
        <f t="shared" si="560"/>
        <v>0.00994944931773211-0.00258678523836522i</v>
      </c>
      <c r="L1955" t="str">
        <f t="shared" si="561"/>
        <v>0.0000444444444444444-0.0408549086173559i</v>
      </c>
      <c r="M1955" t="e">
        <f t="shared" si="562"/>
        <v>#DIV/0!</v>
      </c>
      <c r="N1955">
        <f t="shared" si="563"/>
        <v>92.870365324559828</v>
      </c>
      <c r="O1955">
        <f t="shared" si="564"/>
        <v>25.929926959566586</v>
      </c>
      <c r="P1955" s="3">
        <f t="shared" si="565"/>
        <v>25.929926959566586</v>
      </c>
      <c r="Q1955" s="3">
        <f t="shared" si="566"/>
        <v>-87.129634675440172</v>
      </c>
      <c r="R1955">
        <f t="shared" si="567"/>
        <v>92.870365324559828</v>
      </c>
      <c r="S1955">
        <f t="shared" si="568"/>
        <v>1.4053440597150968</v>
      </c>
      <c r="T1955">
        <f t="shared" si="551"/>
        <v>25.929926959566586</v>
      </c>
    </row>
    <row r="1956" spans="1:20" x14ac:dyDescent="0.25">
      <c r="A1956">
        <f t="shared" si="552"/>
        <v>8863.5912886946371</v>
      </c>
      <c r="B1956">
        <f t="shared" si="569"/>
        <v>1410.6843671420143</v>
      </c>
      <c r="C1956" t="str">
        <f t="shared" si="553"/>
        <v>0.990735754325972-19.6941892990022i</v>
      </c>
      <c r="D1956" t="str">
        <f t="shared" si="554"/>
        <v>3.47811192447544-11.2888524038978i</v>
      </c>
      <c r="E1956" t="str">
        <f t="shared" si="555"/>
        <v>162.419422015047+1.08448264164097i</v>
      </c>
      <c r="F1956" t="str">
        <f t="shared" si="556"/>
        <v>2.42492370566164-105.877363775393i</v>
      </c>
      <c r="G1956" t="str">
        <f t="shared" si="557"/>
        <v>0.999999497195449-0.000709086946563248i</v>
      </c>
      <c r="H1956" t="str">
        <f t="shared" si="558"/>
        <v>1170.65857165696+205.352268260865i</v>
      </c>
      <c r="I1956" t="str">
        <f t="shared" si="559"/>
        <v>69.3437840950436-348.252741176897i</v>
      </c>
      <c r="K1956" t="str">
        <f t="shared" si="560"/>
        <v>0.00994463614375306-0.002595353263552i</v>
      </c>
      <c r="L1956" t="str">
        <f t="shared" si="561"/>
        <v>0.0000444444444444444-0.0407002476761865i</v>
      </c>
      <c r="M1956" t="e">
        <f t="shared" si="562"/>
        <v>#DIV/0!</v>
      </c>
      <c r="N1956">
        <f t="shared" si="563"/>
        <v>92.87989336057646</v>
      </c>
      <c r="O1956">
        <f t="shared" si="564"/>
        <v>25.897738936459831</v>
      </c>
      <c r="P1956" s="3">
        <f t="shared" si="565"/>
        <v>25.897738936459831</v>
      </c>
      <c r="Q1956" s="3">
        <f t="shared" si="566"/>
        <v>-87.12010663942354</v>
      </c>
      <c r="R1956">
        <f t="shared" si="567"/>
        <v>92.87989336057646</v>
      </c>
      <c r="S1956">
        <f t="shared" si="568"/>
        <v>1.4106843671420142</v>
      </c>
      <c r="T1956">
        <f t="shared" si="551"/>
        <v>25.897738936459831</v>
      </c>
    </row>
    <row r="1957" spans="1:20" x14ac:dyDescent="0.25">
      <c r="A1957">
        <f t="shared" si="552"/>
        <v>8897.2729355916763</v>
      </c>
      <c r="B1957">
        <f t="shared" si="569"/>
        <v>1416.0449677371539</v>
      </c>
      <c r="C1957" t="str">
        <f t="shared" si="553"/>
        <v>0.990342135250213-19.6211882533511i</v>
      </c>
      <c r="D1957" t="str">
        <f t="shared" si="554"/>
        <v>3.47811182491302-11.2461683139751i</v>
      </c>
      <c r="E1957" t="str">
        <f t="shared" si="555"/>
        <v>162.419102889395+1.08882839534028i</v>
      </c>
      <c r="F1957" t="str">
        <f t="shared" si="556"/>
        <v>2.42492369637764-105.476565917796i</v>
      </c>
      <c r="G1957" t="str">
        <f t="shared" si="557"/>
        <v>0.999999493366876-0.00071178147423508i</v>
      </c>
      <c r="H1957" t="str">
        <f t="shared" si="558"/>
        <v>1170.98000530658+206.13951271901i</v>
      </c>
      <c r="I1957" t="str">
        <f t="shared" si="559"/>
        <v>69.3480453744436-347.019374042424i</v>
      </c>
      <c r="K1957" t="str">
        <f t="shared" si="560"/>
        <v>0.0099397910490744-0.0026039406528403i</v>
      </c>
      <c r="L1957" t="str">
        <f t="shared" si="561"/>
        <v>0.0000444444444444444-0.0405461722217439i</v>
      </c>
      <c r="M1957" t="e">
        <f t="shared" si="562"/>
        <v>#DIV/0!</v>
      </c>
      <c r="N1957">
        <f t="shared" si="563"/>
        <v>92.889443442442044</v>
      </c>
      <c r="O1957">
        <f t="shared" si="564"/>
        <v>25.865555820347694</v>
      </c>
      <c r="P1957" s="3">
        <f t="shared" si="565"/>
        <v>25.865555820347694</v>
      </c>
      <c r="Q1957" s="3">
        <f t="shared" si="566"/>
        <v>-87.110556557557956</v>
      </c>
      <c r="R1957">
        <f t="shared" si="567"/>
        <v>92.889443442442044</v>
      </c>
      <c r="S1957">
        <f t="shared" si="568"/>
        <v>1.4160449677371538</v>
      </c>
      <c r="T1957">
        <f t="shared" si="551"/>
        <v>25.865555820347694</v>
      </c>
    </row>
    <row r="1958" spans="1:20" x14ac:dyDescent="0.25">
      <c r="A1958">
        <f t="shared" si="552"/>
        <v>8931.0825727469255</v>
      </c>
      <c r="B1958">
        <f t="shared" si="569"/>
        <v>1421.4259386145552</v>
      </c>
      <c r="C1958" t="str">
        <f t="shared" si="553"/>
        <v>0.989945915911208-19.5484679803708i</v>
      </c>
      <c r="D1958" t="str">
        <f t="shared" si="554"/>
        <v>3.47811172459249-11.2036460039563i</v>
      </c>
      <c r="E1958" t="str">
        <f t="shared" si="555"/>
        <v>162.418782224942+1.09319299572996i</v>
      </c>
      <c r="F1958" t="str">
        <f t="shared" si="556"/>
        <v>2.42492368702294-105.07728537601i</v>
      </c>
      <c r="G1958" t="str">
        <f t="shared" si="557"/>
        <v>0.999999489509151-0.00071448624108088i</v>
      </c>
      <c r="H1958" t="str">
        <f t="shared" si="558"/>
        <v>1171.30400088368+206.92982046234i</v>
      </c>
      <c r="I1958" t="str">
        <f t="shared" si="559"/>
        <v>69.3523377291335-345.791032160757i</v>
      </c>
      <c r="K1958" t="str">
        <f t="shared" si="560"/>
        <v>0.00993491385588268-0.00261254735078795i</v>
      </c>
      <c r="L1958" t="str">
        <f t="shared" si="561"/>
        <v>0.0000444444444444444-0.0403926800376009i</v>
      </c>
      <c r="M1958" t="e">
        <f t="shared" si="562"/>
        <v>#DIV/0!</v>
      </c>
      <c r="N1958">
        <f t="shared" si="563"/>
        <v>92.899015520041473</v>
      </c>
      <c r="O1958">
        <f t="shared" si="564"/>
        <v>25.83337763714902</v>
      </c>
      <c r="P1958" s="3">
        <f t="shared" si="565"/>
        <v>25.83337763714902</v>
      </c>
      <c r="Q1958" s="3">
        <f t="shared" si="566"/>
        <v>-87.100984479958527</v>
      </c>
      <c r="R1958">
        <f t="shared" si="567"/>
        <v>92.899015520041473</v>
      </c>
      <c r="S1958">
        <f t="shared" si="568"/>
        <v>1.4214259386145551</v>
      </c>
      <c r="T1958">
        <f t="shared" si="551"/>
        <v>25.83337763714902</v>
      </c>
    </row>
    <row r="1959" spans="1:20" x14ac:dyDescent="0.25">
      <c r="A1959">
        <f t="shared" si="552"/>
        <v>8965.0206865233649</v>
      </c>
      <c r="B1959">
        <f t="shared" si="569"/>
        <v>1426.8273571812906</v>
      </c>
      <c r="C1959" t="str">
        <f t="shared" si="553"/>
        <v>0.989547081967936-19.4760274192356i</v>
      </c>
      <c r="D1959" t="str">
        <f t="shared" si="554"/>
        <v>3.4781116235081-11.1612848621437i</v>
      </c>
      <c r="E1959" t="str">
        <f t="shared" si="555"/>
        <v>162.418460022223+1.09757653692016i</v>
      </c>
      <c r="F1959" t="str">
        <f t="shared" si="556"/>
        <v>2.42492367759701-104.679516406252i</v>
      </c>
      <c r="G1959" t="str">
        <f t="shared" si="557"/>
        <v>0.999999485622051-0.000717201286009153i</v>
      </c>
      <c r="H1959" t="str">
        <f t="shared" si="558"/>
        <v>1171.63057968732+207.72320380604i</v>
      </c>
      <c r="I1959" t="str">
        <f t="shared" si="559"/>
        <v>69.3566613729123-344.567698256254i</v>
      </c>
      <c r="K1959" t="str">
        <f t="shared" si="560"/>
        <v>0.00993000438585992-0.0026211733006397i</v>
      </c>
      <c r="L1959" t="str">
        <f t="shared" si="561"/>
        <v>0.0000444444444444444-0.0402397689157212i</v>
      </c>
      <c r="M1959" t="e">
        <f t="shared" si="562"/>
        <v>#DIV/0!</v>
      </c>
      <c r="N1959">
        <f t="shared" si="563"/>
        <v>92.908609542005081</v>
      </c>
      <c r="O1959">
        <f t="shared" si="564"/>
        <v>25.801204412835975</v>
      </c>
      <c r="P1959" s="3">
        <f t="shared" si="565"/>
        <v>25.801204412835975</v>
      </c>
      <c r="Q1959" s="3">
        <f t="shared" si="566"/>
        <v>-87.091390457994919</v>
      </c>
      <c r="R1959">
        <f t="shared" si="567"/>
        <v>92.908609542005081</v>
      </c>
      <c r="S1959">
        <f t="shared" si="568"/>
        <v>1.4268273571812906</v>
      </c>
      <c r="T1959">
        <f t="shared" si="551"/>
        <v>25.801204412835975</v>
      </c>
    </row>
    <row r="1960" spans="1:20" x14ac:dyDescent="0.25">
      <c r="A1960">
        <f t="shared" si="552"/>
        <v>8999.0877651321534</v>
      </c>
      <c r="B1960">
        <f t="shared" si="569"/>
        <v>1432.2493011385795</v>
      </c>
      <c r="C1960" t="str">
        <f t="shared" si="553"/>
        <v>0.989145619040695-19.4038655130138i</v>
      </c>
      <c r="D1960" t="str">
        <f t="shared" si="554"/>
        <v>3.47811152165399-11.1190842791578i</v>
      </c>
      <c r="E1960" t="str">
        <f t="shared" si="555"/>
        <v>162.418136281935+1.10197911356481i</v>
      </c>
      <c r="F1960" t="str">
        <f t="shared" si="556"/>
        <v>2.42492366809932-104.283253286481i</v>
      </c>
      <c r="G1960" t="str">
        <f t="shared" si="557"/>
        <v>0.999999481705353-0.000719926648076251i</v>
      </c>
      <c r="H1960" t="str">
        <f t="shared" si="558"/>
        <v>1171.95976320713+208.519675116816i</v>
      </c>
      <c r="I1960" t="str">
        <f t="shared" si="559"/>
        <v>69.3610165208148-343.349355130095i</v>
      </c>
      <c r="K1960" t="str">
        <f t="shared" si="560"/>
        <v>0.00992506246018965-0.0026298184443158i</v>
      </c>
      <c r="L1960" t="str">
        <f t="shared" si="561"/>
        <v>0.0000444444444444444-0.0400874366564269i</v>
      </c>
      <c r="M1960" t="e">
        <f t="shared" si="562"/>
        <v>#DIV/0!</v>
      </c>
      <c r="N1960">
        <f t="shared" si="563"/>
        <v>92.918225455697765</v>
      </c>
      <c r="O1960">
        <f t="shared" si="564"/>
        <v>25.769036173433143</v>
      </c>
      <c r="P1960" s="3">
        <f t="shared" si="565"/>
        <v>25.769036173433143</v>
      </c>
      <c r="Q1960" s="3">
        <f t="shared" si="566"/>
        <v>-87.081774544302235</v>
      </c>
      <c r="R1960">
        <f t="shared" si="567"/>
        <v>92.918225455697765</v>
      </c>
      <c r="S1960">
        <f t="shared" si="568"/>
        <v>1.4322493011385795</v>
      </c>
      <c r="T1960">
        <f t="shared" si="551"/>
        <v>25.769036173433143</v>
      </c>
    </row>
    <row r="1961" spans="1:20" x14ac:dyDescent="0.25">
      <c r="A1961">
        <f t="shared" si="552"/>
        <v>9033.2842986396554</v>
      </c>
      <c r="B1961">
        <f t="shared" si="569"/>
        <v>1437.6918484829062</v>
      </c>
      <c r="C1961" t="str">
        <f t="shared" si="553"/>
        <v>0.988741512711905-19.3319812086523i</v>
      </c>
      <c r="D1961" t="str">
        <f t="shared" si="554"/>
        <v>3.47811141902433-11.0770436479292i</v>
      </c>
      <c r="E1961" t="str">
        <f t="shared" si="555"/>
        <v>162.417811004942+1.10640082086478i</v>
      </c>
      <c r="F1961" t="str">
        <f t="shared" si="556"/>
        <v>2.42492365852929-103.888490316318i</v>
      </c>
      <c r="G1961" t="str">
        <f t="shared" si="557"/>
        <v>0.999999477758831-0.000722662366486936i</v>
      </c>
      <c r="H1961" t="str">
        <f t="shared" si="558"/>
        <v>1172.2915731252+209.319246813073i</v>
      </c>
      <c r="I1961" t="str">
        <f t="shared" si="559"/>
        <v>69.3654033891118-342.13598566009i</v>
      </c>
      <c r="K1961" t="str">
        <f t="shared" si="560"/>
        <v>0.00992008789956323-0.00263848272240024i</v>
      </c>
      <c r="L1961" t="str">
        <f t="shared" si="561"/>
        <v>0.0000444444444444444-0.0399356810683671i</v>
      </c>
      <c r="M1961" t="e">
        <f t="shared" si="562"/>
        <v>#DIV/0!</v>
      </c>
      <c r="N1961">
        <f t="shared" si="563"/>
        <v>92.92786320721018</v>
      </c>
      <c r="O1961">
        <f t="shared" si="564"/>
        <v>25.736872945016657</v>
      </c>
      <c r="P1961" s="3">
        <f t="shared" si="565"/>
        <v>25.736872945016657</v>
      </c>
      <c r="Q1961" s="3">
        <f t="shared" si="566"/>
        <v>-87.07213679278982</v>
      </c>
      <c r="R1961">
        <f t="shared" si="567"/>
        <v>92.92786320721018</v>
      </c>
      <c r="S1961">
        <f t="shared" si="568"/>
        <v>1.4376918484829062</v>
      </c>
      <c r="T1961">
        <f t="shared" si="551"/>
        <v>25.736872945016657</v>
      </c>
    </row>
    <row r="1962" spans="1:20" x14ac:dyDescent="0.25">
      <c r="A1962">
        <f t="shared" si="552"/>
        <v>9067.6107789744856</v>
      </c>
      <c r="B1962">
        <f t="shared" si="569"/>
        <v>1443.1550775071412</v>
      </c>
      <c r="C1962" t="str">
        <f t="shared" si="553"/>
        <v>0.98833474852637-19.2603734569601i</v>
      </c>
      <c r="D1962" t="str">
        <f t="shared" si="554"/>
        <v>3.47811131561322-11.0351623636893i</v>
      </c>
      <c r="E1962" t="str">
        <f t="shared" si="555"/>
        <v>162.417484192279+1.11084175457054i</v>
      </c>
      <c r="F1962" t="str">
        <f t="shared" si="556"/>
        <v>2.42492364888641-103.495221816966i</v>
      </c>
      <c r="G1962" t="str">
        <f t="shared" si="557"/>
        <v>0.999999473782259-0.000725408480594946i</v>
      </c>
      <c r="H1962" t="str">
        <f t="shared" si="558"/>
        <v>1172.62603131804+210.121931365109i</v>
      </c>
      <c r="I1962" t="str">
        <f t="shared" si="559"/>
        <v>69.369822195317-340.927572800518i</v>
      </c>
      <c r="K1962" t="str">
        <f t="shared" si="560"/>
        <v>0.00991508052418624-0.0026471660741293i</v>
      </c>
      <c r="L1962" t="str">
        <f t="shared" si="561"/>
        <v>0.0000444444444444444-0.0397844999684867i</v>
      </c>
      <c r="M1962" t="e">
        <f t="shared" si="562"/>
        <v>#DIV/0!</v>
      </c>
      <c r="N1962">
        <f t="shared" si="563"/>
        <v>92.937522741348175</v>
      </c>
      <c r="O1962">
        <f t="shared" si="564"/>
        <v>25.70471475371275</v>
      </c>
      <c r="P1962" s="3">
        <f t="shared" si="565"/>
        <v>25.70471475371275</v>
      </c>
      <c r="Q1962" s="3">
        <f t="shared" si="566"/>
        <v>-87.062477258651825</v>
      </c>
      <c r="R1962">
        <f t="shared" si="567"/>
        <v>92.937522741348175</v>
      </c>
      <c r="S1962">
        <f t="shared" si="568"/>
        <v>1.4431550775071411</v>
      </c>
      <c r="T1962">
        <f t="shared" si="551"/>
        <v>25.70471475371275</v>
      </c>
    </row>
    <row r="1963" spans="1:20" x14ac:dyDescent="0.25">
      <c r="A1963">
        <f t="shared" si="552"/>
        <v>9102.0676999345906</v>
      </c>
      <c r="B1963">
        <f t="shared" si="569"/>
        <v>1448.6390668016684</v>
      </c>
      <c r="C1963" t="str">
        <f t="shared" si="553"/>
        <v>0.9879253119923-19.189041212591i</v>
      </c>
      <c r="D1963" t="str">
        <f t="shared" si="554"/>
        <v>3.47811121141469-10.9934398239615i</v>
      </c>
      <c r="E1963" t="str">
        <f t="shared" si="555"/>
        <v>162.417155845147+1.11530201098555i</v>
      </c>
      <c r="F1963" t="str">
        <f t="shared" si="556"/>
        <v>2.4249236391701-103.103442131126i</v>
      </c>
      <c r="G1963" t="str">
        <f t="shared" si="557"/>
        <v>0.999999469775408-0.000728165029903556i</v>
      </c>
      <c r="H1963" t="str">
        <f t="shared" si="558"/>
        <v>1172.96315985848+210.927741295278i</v>
      </c>
      <c r="I1963" t="str">
        <f t="shared" si="559"/>
        <v>69.3742731581803-339.724099581912i</v>
      </c>
      <c r="K1963" t="str">
        <f t="shared" si="560"/>
        <v>0.00991004015378513-0.00265586843737968i</v>
      </c>
      <c r="L1963" t="str">
        <f t="shared" si="561"/>
        <v>0.0000444444444444444-0.0396338911819952i</v>
      </c>
      <c r="M1963" t="e">
        <f t="shared" si="562"/>
        <v>#DIV/0!</v>
      </c>
      <c r="N1963">
        <f t="shared" si="563"/>
        <v>92.947204001624755</v>
      </c>
      <c r="O1963">
        <f t="shared" si="564"/>
        <v>25.672561625695927</v>
      </c>
      <c r="P1963" s="3">
        <f t="shared" si="565"/>
        <v>25.672561625695927</v>
      </c>
      <c r="Q1963" s="3">
        <f t="shared" si="566"/>
        <v>-87.052795998375245</v>
      </c>
      <c r="R1963">
        <f t="shared" si="567"/>
        <v>92.947204001624755</v>
      </c>
      <c r="S1963">
        <f t="shared" si="568"/>
        <v>1.4486390668016684</v>
      </c>
      <c r="T1963">
        <f t="shared" si="551"/>
        <v>25.672561625695927</v>
      </c>
    </row>
    <row r="1964" spans="1:20" x14ac:dyDescent="0.25">
      <c r="A1964">
        <f t="shared" si="552"/>
        <v>9136.6555571943409</v>
      </c>
      <c r="B1964">
        <f t="shared" si="569"/>
        <v>1454.1438952555147</v>
      </c>
      <c r="C1964" t="str">
        <f t="shared" si="553"/>
        <v>0.987513188581159-19.1179834340307i</v>
      </c>
      <c r="D1964" t="str">
        <f t="shared" si="554"/>
        <v>3.47811110642275-10.9518754285533i</v>
      </c>
      <c r="E1964" t="str">
        <f t="shared" si="555"/>
        <v>162.416825964928+1.11978168696894i</v>
      </c>
      <c r="F1964" t="str">
        <f t="shared" si="556"/>
        <v>2.42492362937979-102.713145622915i</v>
      </c>
      <c r="G1964" t="str">
        <f t="shared" si="557"/>
        <v>0.999999465738047-0.000730932054066152i</v>
      </c>
      <c r="H1964" t="str">
        <f t="shared" si="558"/>
        <v>1173.30298101769+211.736689178208i</v>
      </c>
      <c r="I1964" t="str">
        <f t="shared" si="559"/>
        <v>69.3787564976995-338.525549110895i</v>
      </c>
      <c r="K1964" t="str">
        <f t="shared" si="560"/>
        <v>0.00990496660761382-0.00266458974865706i</v>
      </c>
      <c r="L1964" t="str">
        <f t="shared" si="561"/>
        <v>0.0000444444444444444-0.0394838525423343i</v>
      </c>
      <c r="M1964" t="e">
        <f t="shared" si="562"/>
        <v>#DIV/0!</v>
      </c>
      <c r="N1964">
        <f t="shared" si="563"/>
        <v>92.956906930247868</v>
      </c>
      <c r="O1964">
        <f t="shared" si="564"/>
        <v>25.64041358718903</v>
      </c>
      <c r="P1964" s="3">
        <f t="shared" si="565"/>
        <v>25.64041358718903</v>
      </c>
      <c r="Q1964" s="3">
        <f t="shared" si="566"/>
        <v>-87.043093069752132</v>
      </c>
      <c r="R1964">
        <f t="shared" si="567"/>
        <v>92.956906930247868</v>
      </c>
      <c r="S1964">
        <f t="shared" si="568"/>
        <v>1.4541438952555148</v>
      </c>
      <c r="T1964">
        <f t="shared" ref="T1964:T2027" si="570">P1964</f>
        <v>25.64041358718903</v>
      </c>
    </row>
    <row r="1965" spans="1:20" x14ac:dyDescent="0.25">
      <c r="A1965">
        <f t="shared" ref="A1965:A2028" si="571">2*PI()*B1965</f>
        <v>9171.3748483116815</v>
      </c>
      <c r="B1965">
        <f t="shared" si="569"/>
        <v>1459.6696420574858</v>
      </c>
      <c r="C1965" t="str">
        <f t="shared" ref="C1965:C2028" si="572">IMPRODUCT(D1965,E1965,$C$40,,K1965,$C$41)</f>
        <v>0.987098363729037-19.0471990835781i</v>
      </c>
      <c r="D1965" t="str">
        <f t="shared" ref="D1965:D2028" si="573">IMDIV(IMPRODUCT($C$37,$C$38,COMPLEX(1,A1965/$C$38)),IMSUM(-1*A1965*A1965/$C$39,COMPLEX(0,1*A1965)))</f>
        <v>3.47811100063137-10.9104685795467i</v>
      </c>
      <c r="E1965" t="str">
        <f t="shared" ref="E1965:E2028" si="574">IMDIV(IMPRODUCT(IMSUM(F1965,G1965),$C$29,H1965),IMSUM(1,I1965))</f>
        <v>162.416494553181+1.12428087993918i</v>
      </c>
      <c r="F1965" t="str">
        <f t="shared" ref="F1965:F2028" si="575">IMDIV(IMPRODUCT($C$14,$C$15,COMPLEX(1,A1965/$C$15)),IMSUM(-1*A1965*A1965/$C$16,COMPLEX(0,A1965)))</f>
        <v>2.42492361951495-102.324326677787i</v>
      </c>
      <c r="G1965" t="str">
        <f t="shared" ref="G1965:G2028" si="576">IMDIV(1,COMPLEX(1,A1965*$C$9*$C$10))</f>
        <v>0.999999461669943-0.000733709592886796i</v>
      </c>
      <c r="H1965" t="str">
        <f t="shared" ref="H1965:H2028" si="577">IMDIV($C$3,IMSUM(K1965,COMPLEX(0,$C$28*A1965)))</f>
        <v>1173.64551726717+212.548787640957i</v>
      </c>
      <c r="I1965" t="str">
        <f t="shared" ref="I1965:I2028" si="578">IMPRODUCT(F1965,$C$29,H1965,$C$31)</f>
        <v>69.3832724351161-337.33190457i</v>
      </c>
      <c r="K1965" t="str">
        <f t="shared" ref="K1965:K2028" si="579">IF($C$26&lt;=0,IMDIV(1,IMSUM(IMDIV(1,L1965),1/$C$18)),IMDIV(1,IMSUM(IMDIV(1,L1965),1/$C$18,IMDIV(1,M1965))))</f>
        <v>0.0098998597044606-0.00267332994308419i</v>
      </c>
      <c r="L1965" t="str">
        <f t="shared" ref="L1965:L2028" si="580">IMSUM($C$21/$C$22,IMDIV(1,COMPLEX(0,$C$20*$C$22*A1965)))</f>
        <v>0.0000444444444444444-0.0393343818911479i</v>
      </c>
      <c r="M1965" t="e">
        <f t="shared" ref="M1965:M2028" si="581">IMSUM($C$25/$C$26,IMDIV(1,COMPLEX(0,$C$24*$C$26*A1965)))</f>
        <v>#DIV/0!</v>
      </c>
      <c r="N1965">
        <f t="shared" ref="N1965:N2028" si="582">ABS(R1965)</f>
        <v>92.966631468113434</v>
      </c>
      <c r="O1965">
        <f t="shared" ref="O1965:O2028" si="583">ABS(P1965)</f>
        <v>25.608270664460694</v>
      </c>
      <c r="P1965" s="3">
        <f t="shared" ref="P1965:P2028" si="584">20*LOG10(IMABS(C1965))</f>
        <v>25.608270664460694</v>
      </c>
      <c r="Q1965" s="3">
        <f t="shared" ref="Q1965:Q2028" si="585">IMARGUMENT(C1965)*180/PI()</f>
        <v>-87.033368531886566</v>
      </c>
      <c r="R1965">
        <f t="shared" ref="R1965:R2028" si="586">IF(Q1965&lt;0,Q1965+180,Q1965-180)</f>
        <v>92.966631468113434</v>
      </c>
      <c r="S1965">
        <f t="shared" ref="S1965:S2028" si="587">B1965/1000</f>
        <v>1.4596696420574857</v>
      </c>
      <c r="T1965">
        <f t="shared" si="570"/>
        <v>25.608270664460694</v>
      </c>
    </row>
    <row r="1966" spans="1:20" x14ac:dyDescent="0.25">
      <c r="A1966">
        <f t="shared" si="571"/>
        <v>9206.2260727352641</v>
      </c>
      <c r="B1966">
        <f t="shared" ref="B1966:B2029" si="588">B1965*(1+B$42)</f>
        <v>1465.2163866973042</v>
      </c>
      <c r="C1966" t="str">
        <f t="shared" si="572"/>
        <v>0.986680822836597-18.9766871273309i</v>
      </c>
      <c r="D1966" t="str">
        <f t="shared" si="573"/>
        <v>3.47811089403445-10.8692186812903i</v>
      </c>
      <c r="E1966" t="str">
        <f t="shared" si="574"/>
        <v>162.416161611644+1.12879968787681i</v>
      </c>
      <c r="F1966" t="str">
        <f t="shared" si="575"/>
        <v>2.42492360957499-101.936979702451i</v>
      </c>
      <c r="G1966" t="str">
        <f t="shared" si="576"/>
        <v>0.999999457570864-0.000736497686320801i</v>
      </c>
      <c r="H1966" t="str">
        <f t="shared" si="577"/>
        <v>1173.99079128075+213.364049363209i</v>
      </c>
      <c r="I1966" t="str">
        <f t="shared" si="578"/>
        <v>69.3878211929194-336.143149217485i</v>
      </c>
      <c r="K1966" t="str">
        <f t="shared" si="579"/>
        <v>0.00989471926265514-0.00268208895438931i</v>
      </c>
      <c r="L1966" t="str">
        <f t="shared" si="580"/>
        <v>0.0000444444444444444-0.0391854770782505i</v>
      </c>
      <c r="M1966" t="e">
        <f t="shared" si="581"/>
        <v>#DIV/0!</v>
      </c>
      <c r="N1966">
        <f t="shared" si="582"/>
        <v>92.976377554793686</v>
      </c>
      <c r="O1966">
        <f t="shared" si="583"/>
        <v>25.576132883824634</v>
      </c>
      <c r="P1966" s="3">
        <f t="shared" si="584"/>
        <v>25.576132883824634</v>
      </c>
      <c r="Q1966" s="3">
        <f t="shared" si="585"/>
        <v>-87.023622445206314</v>
      </c>
      <c r="R1966">
        <f t="shared" si="586"/>
        <v>92.976377554793686</v>
      </c>
      <c r="S1966">
        <f t="shared" si="587"/>
        <v>1.4652163866973043</v>
      </c>
      <c r="T1966">
        <f t="shared" si="570"/>
        <v>25.576132883824634</v>
      </c>
    </row>
    <row r="1967" spans="1:20" x14ac:dyDescent="0.25">
      <c r="A1967">
        <f t="shared" si="571"/>
        <v>9241.2097318116594</v>
      </c>
      <c r="B1967">
        <f t="shared" si="588"/>
        <v>1470.784208966754</v>
      </c>
      <c r="C1967" t="str">
        <f t="shared" si="572"/>
        <v>0.986260551270096-18.9064465351699i</v>
      </c>
      <c r="D1967" t="str">
        <f t="shared" si="573"/>
        <v>3.47811078662586-10.8281251403904i</v>
      </c>
      <c r="E1967" t="str">
        <f t="shared" si="574"/>
        <v>162.415827142244+1.13333820932737i</v>
      </c>
      <c r="F1967" t="str">
        <f t="shared" si="575"/>
        <v>2.42492359955935-101.551099124791i</v>
      </c>
      <c r="G1967" t="str">
        <f t="shared" si="576"/>
        <v>0.999999453440572-0.000739296374475309i</v>
      </c>
      <c r="H1967" t="str">
        <f t="shared" si="577"/>
        <v>1174.33882593667+214.182487077443i</v>
      </c>
      <c r="I1967" t="str">
        <f t="shared" si="578"/>
        <v>69.3924029948452-334.959266387166i</v>
      </c>
      <c r="K1967" t="str">
        <f t="shared" si="579"/>
        <v>0.00988954510007565-0.00269086671489428i</v>
      </c>
      <c r="L1967" t="str">
        <f t="shared" si="580"/>
        <v>0.0000444444444444444-0.0390371359615966i</v>
      </c>
      <c r="M1967" t="e">
        <f t="shared" si="581"/>
        <v>#DIV/0!</v>
      </c>
      <c r="N1967">
        <f t="shared" si="582"/>
        <v>92.98614512852879</v>
      </c>
      <c r="O1967">
        <f t="shared" si="583"/>
        <v>25.544000271638385</v>
      </c>
      <c r="P1967" s="3">
        <f t="shared" si="584"/>
        <v>25.544000271638385</v>
      </c>
      <c r="Q1967" s="3">
        <f t="shared" si="585"/>
        <v>-87.01385487147121</v>
      </c>
      <c r="R1967">
        <f t="shared" si="586"/>
        <v>92.98614512852879</v>
      </c>
      <c r="S1967">
        <f t="shared" si="587"/>
        <v>1.470784208966754</v>
      </c>
      <c r="T1967">
        <f t="shared" si="570"/>
        <v>25.544000271638385</v>
      </c>
    </row>
    <row r="1968" spans="1:20" x14ac:dyDescent="0.25">
      <c r="A1968">
        <f t="shared" si="571"/>
        <v>9276.3263287925438</v>
      </c>
      <c r="B1968">
        <f t="shared" si="588"/>
        <v>1476.3731889608277</v>
      </c>
      <c r="C1968" t="str">
        <f t="shared" si="572"/>
        <v>0.985837534361643-18.8364762807432i</v>
      </c>
      <c r="D1968" t="str">
        <f t="shared" si="573"/>
        <v>3.47811067839942-10.7871873657027i</v>
      </c>
      <c r="E1968" t="str">
        <f t="shared" si="574"/>
        <v>162.415491147096+1.13789654340444i</v>
      </c>
      <c r="F1968" t="str">
        <f t="shared" si="575"/>
        <v>2.42492358946743-101.166679393785i</v>
      </c>
      <c r="G1968" t="str">
        <f t="shared" si="576"/>
        <v>0.99999944927883-0.00074210569760986i</v>
      </c>
      <c r="H1968" t="str">
        <f t="shared" si="577"/>
        <v>1174.68964431959+215.004113569133i</v>
      </c>
      <c r="I1968" t="str">
        <f t="shared" si="578"/>
        <v>69.3970180658822-333.780239488228i</v>
      </c>
      <c r="K1968" t="str">
        <f t="shared" si="579"/>
        <v>0.00988433703415614-0.00269966315550291i</v>
      </c>
      <c r="L1968" t="str">
        <f t="shared" si="580"/>
        <v>0.0000444444444444444-0.038889356407249i</v>
      </c>
      <c r="M1968" t="e">
        <f t="shared" si="581"/>
        <v>#DIV/0!</v>
      </c>
      <c r="N1968">
        <f t="shared" si="582"/>
        <v>92.995934126216184</v>
      </c>
      <c r="O1968">
        <f t="shared" si="583"/>
        <v>25.511872854301842</v>
      </c>
      <c r="P1968" s="3">
        <f t="shared" si="584"/>
        <v>25.511872854301842</v>
      </c>
      <c r="Q1968" s="3">
        <f t="shared" si="585"/>
        <v>-87.004065873783816</v>
      </c>
      <c r="R1968">
        <f t="shared" si="586"/>
        <v>92.995934126216184</v>
      </c>
      <c r="S1968">
        <f t="shared" si="587"/>
        <v>1.4763731889608278</v>
      </c>
      <c r="T1968">
        <f t="shared" si="570"/>
        <v>25.511872854301842</v>
      </c>
    </row>
    <row r="1969" spans="1:20" x14ac:dyDescent="0.25">
      <c r="A1969">
        <f t="shared" si="571"/>
        <v>9311.5763688419556</v>
      </c>
      <c r="B1969">
        <f t="shared" si="588"/>
        <v>1481.9834070788788</v>
      </c>
      <c r="C1969" t="str">
        <f t="shared" si="572"/>
        <v>0.985411757410215-18.7667753414492i</v>
      </c>
      <c r="D1969" t="str">
        <f t="shared" si="573"/>
        <v>3.4781105693489-10.7464047683233i</v>
      </c>
      <c r="E1969" t="str">
        <f t="shared" si="574"/>
        <v>162.415153628502+1.14247478979343i</v>
      </c>
      <c r="F1969" t="str">
        <f t="shared" si="575"/>
        <v>2.42492357929868-100.783714979425i</v>
      </c>
      <c r="G1969" t="str">
        <f t="shared" si="576"/>
        <v>0.999999445085399-0.000744925696136981i</v>
      </c>
      <c r="H1969" t="str">
        <f t="shared" si="577"/>
        <v>1175.04326972277+215.828941676908i</v>
      </c>
      <c r="I1969" t="str">
        <f t="shared" si="578"/>
        <v>69.4016666322684-332.60605200507i</v>
      </c>
      <c r="K1969" t="str">
        <f t="shared" si="579"/>
        <v>0.00987909488189393-0.00270847820568911i</v>
      </c>
      <c r="L1969" t="str">
        <f t="shared" si="580"/>
        <v>0.0000444444444444444-0.0387421362893495i</v>
      </c>
      <c r="M1969" t="e">
        <f t="shared" si="581"/>
        <v>#DIV/0!</v>
      </c>
      <c r="N1969">
        <f t="shared" si="582"/>
        <v>93.005744483402296</v>
      </c>
      <c r="O1969">
        <f t="shared" si="583"/>
        <v>25.479750658255277</v>
      </c>
      <c r="P1969" s="3">
        <f t="shared" si="584"/>
        <v>25.479750658255277</v>
      </c>
      <c r="Q1969" s="3">
        <f t="shared" si="585"/>
        <v>-86.994255516597704</v>
      </c>
      <c r="R1969">
        <f t="shared" si="586"/>
        <v>93.005744483402296</v>
      </c>
      <c r="S1969">
        <f t="shared" si="587"/>
        <v>1.4819834070788789</v>
      </c>
      <c r="T1969">
        <f t="shared" si="570"/>
        <v>25.479750658255277</v>
      </c>
    </row>
    <row r="1970" spans="1:20" x14ac:dyDescent="0.25">
      <c r="A1970">
        <f t="shared" si="571"/>
        <v>9346.9603590435545</v>
      </c>
      <c r="B1970">
        <f t="shared" si="588"/>
        <v>1487.6149440257786</v>
      </c>
      <c r="C1970" t="str">
        <f t="shared" si="572"/>
        <v>0.984983205681943-18.6973426984243i</v>
      </c>
      <c r="D1970" t="str">
        <f t="shared" si="573"/>
        <v>3.47811045946803-10.705776761581i</v>
      </c>
      <c r="E1970" t="str">
        <f t="shared" si="574"/>
        <v>162.414814588968+1.14707304875364i</v>
      </c>
      <c r="F1970" t="str">
        <f t="shared" si="575"/>
        <v>2.4249235690525-100.402200372641i</v>
      </c>
      <c r="G1970" t="str">
        <f t="shared" si="576"/>
        <v>0.999999440860038-0.000747756410622759i</v>
      </c>
      <c r="H1970" t="str">
        <f t="shared" si="577"/>
        <v>1175.3997256501+216.656984292739i</v>
      </c>
      <c r="I1970" t="str">
        <f t="shared" si="578"/>
        <v>69.4063489214962-331.436687497129i</v>
      </c>
      <c r="K1970" t="str">
        <f t="shared" si="579"/>
        <v>0.00987381845985724-0.00271731179348507i</v>
      </c>
      <c r="L1970" t="str">
        <f t="shared" si="580"/>
        <v>0.0000444444444444444-0.0385954734900872i</v>
      </c>
      <c r="M1970" t="e">
        <f t="shared" si="581"/>
        <v>#DIV/0!</v>
      </c>
      <c r="N1970">
        <f t="shared" si="582"/>
        <v>93.015576134271527</v>
      </c>
      <c r="O1970">
        <f t="shared" si="583"/>
        <v>25.447633709979463</v>
      </c>
      <c r="P1970" s="3">
        <f t="shared" si="584"/>
        <v>25.447633709979463</v>
      </c>
      <c r="Q1970" s="3">
        <f t="shared" si="585"/>
        <v>-86.984423865728473</v>
      </c>
      <c r="R1970">
        <f t="shared" si="586"/>
        <v>93.015576134271527</v>
      </c>
      <c r="S1970">
        <f t="shared" si="587"/>
        <v>1.4876149440257787</v>
      </c>
      <c r="T1970">
        <f t="shared" si="570"/>
        <v>25.447633709979463</v>
      </c>
    </row>
    <row r="1971" spans="1:20" x14ac:dyDescent="0.25">
      <c r="A1971">
        <f t="shared" si="571"/>
        <v>9382.478808407921</v>
      </c>
      <c r="B1971">
        <f t="shared" si="588"/>
        <v>1493.2678808130765</v>
      </c>
      <c r="C1971" t="str">
        <f t="shared" si="572"/>
        <v>0.984551864411007-18.6281773365233i</v>
      </c>
      <c r="D1971" t="str">
        <f t="shared" si="573"/>
        <v>3.47811034875049-10.6653027610282i</v>
      </c>
      <c r="E1971" t="str">
        <f t="shared" si="574"/>
        <v>162.414474031189+1.15169142112294i</v>
      </c>
      <c r="F1971" t="str">
        <f t="shared" si="575"/>
        <v>2.42492355872829-100.022130085217i</v>
      </c>
      <c r="G1971" t="str">
        <f t="shared" si="576"/>
        <v>0.999999436602502-0.000750597881787427i</v>
      </c>
      <c r="H1971" t="str">
        <f t="shared" si="577"/>
        <v>1175.7590358183+217.488254362114i</v>
      </c>
      <c r="I1971" t="str">
        <f t="shared" si="578"/>
        <v>69.4110651623102-330.27212959871i</v>
      </c>
      <c r="K1971" t="str">
        <f t="shared" si="579"/>
        <v>0.00986850758419294-0.00272616384546948i</v>
      </c>
      <c r="L1971" t="str">
        <f t="shared" si="580"/>
        <v>0.0000444444444444444-0.0384493658996683i</v>
      </c>
      <c r="M1971" t="e">
        <f t="shared" si="581"/>
        <v>#DIV/0!</v>
      </c>
      <c r="N1971">
        <f t="shared" si="582"/>
        <v>93.025429011638039</v>
      </c>
      <c r="O1971">
        <f t="shared" si="583"/>
        <v>25.41552203599235</v>
      </c>
      <c r="P1971" s="3">
        <f t="shared" si="584"/>
        <v>25.41552203599235</v>
      </c>
      <c r="Q1971" s="3">
        <f t="shared" si="585"/>
        <v>-86.974570988361961</v>
      </c>
      <c r="R1971">
        <f t="shared" si="586"/>
        <v>93.025429011638039</v>
      </c>
      <c r="S1971">
        <f t="shared" si="587"/>
        <v>1.4932678808130766</v>
      </c>
      <c r="T1971">
        <f t="shared" si="570"/>
        <v>25.41552203599235</v>
      </c>
    </row>
    <row r="1972" spans="1:20" x14ac:dyDescent="0.25">
      <c r="A1972">
        <f t="shared" si="571"/>
        <v>9418.1322278798707</v>
      </c>
      <c r="B1972">
        <f t="shared" si="588"/>
        <v>1498.9422987601663</v>
      </c>
      <c r="C1972" t="str">
        <f t="shared" si="572"/>
        <v>0.984117718800187-18.5592782443073i</v>
      </c>
      <c r="D1972" t="str">
        <f t="shared" si="573"/>
        <v>3.47811023718991-10.6249821844327i</v>
      </c>
      <c r="E1972" t="str">
        <f t="shared" si="574"/>
        <v>162.414131958069+1.15633000831842i</v>
      </c>
      <c r="F1972" t="str">
        <f t="shared" si="575"/>
        <v>2.42492354832548-99.6434986497138i</v>
      </c>
      <c r="G1972" t="str">
        <f t="shared" si="576"/>
        <v>0.999999432312548-0.000753450150505951i</v>
      </c>
      <c r="H1972" t="str">
        <f t="shared" si="577"/>
        <v>1176.12122415906+218.322764884209i</v>
      </c>
      <c r="I1972" t="str">
        <f t="shared" si="578"/>
        <v>69.4158155847085-329.112362018816i</v>
      </c>
      <c r="K1972" t="str">
        <f t="shared" si="579"/>
        <v>0.00986316207063452-0.00273503428675561i</v>
      </c>
      <c r="L1972" t="str">
        <f t="shared" si="580"/>
        <v>0.0000444444444444444-0.0383038114162865i</v>
      </c>
      <c r="M1972" t="e">
        <f t="shared" si="581"/>
        <v>#DIV/0!</v>
      </c>
      <c r="N1972">
        <f t="shared" si="582"/>
        <v>93.035303046935425</v>
      </c>
      <c r="O1972">
        <f t="shared" si="583"/>
        <v>25.383415662849167</v>
      </c>
      <c r="P1972" s="3">
        <f t="shared" si="584"/>
        <v>25.383415662849167</v>
      </c>
      <c r="Q1972" s="3">
        <f t="shared" si="585"/>
        <v>-86.964696953064575</v>
      </c>
      <c r="R1972">
        <f t="shared" si="586"/>
        <v>93.035303046935425</v>
      </c>
      <c r="S1972">
        <f t="shared" si="587"/>
        <v>1.4989422987601664</v>
      </c>
      <c r="T1972">
        <f t="shared" si="570"/>
        <v>25.383415662849167</v>
      </c>
    </row>
    <row r="1973" spans="1:20" x14ac:dyDescent="0.25">
      <c r="A1973">
        <f t="shared" si="571"/>
        <v>9453.9211303458142</v>
      </c>
      <c r="B1973">
        <f t="shared" si="588"/>
        <v>1504.638279495455</v>
      </c>
      <c r="C1973" t="str">
        <f t="shared" si="572"/>
        <v>0.983680754021526-18.4906444140267i</v>
      </c>
      <c r="D1973" t="str">
        <f t="shared" si="573"/>
        <v>3.47811012477986-10.5848144517695i</v>
      </c>
      <c r="E1973" t="str">
        <f t="shared" si="574"/>
        <v>162.413788372717+1.16098891234217i</v>
      </c>
      <c r="F1973" t="str">
        <f t="shared" si="575"/>
        <v>2.42492353784345-99.2663006193913i</v>
      </c>
      <c r="G1973" t="str">
        <f t="shared" si="576"/>
        <v>0.999999427989929-0.000756313257808617i</v>
      </c>
      <c r="H1973" t="str">
        <f t="shared" si="577"/>
        <v>1176.48631482125+219.160528912071i</v>
      </c>
      <c r="I1973" t="str">
        <f t="shared" si="578"/>
        <v>69.420600419946-327.957368540994i</v>
      </c>
      <c r="K1973" t="str">
        <f t="shared" si="579"/>
        <v>0.00985778173451011-0.00274392304097953i</v>
      </c>
      <c r="L1973" t="str">
        <f t="shared" si="580"/>
        <v>0.0000444444444444444-0.0381588079460913i</v>
      </c>
      <c r="M1973" t="e">
        <f t="shared" si="581"/>
        <v>#DIV/0!</v>
      </c>
      <c r="N1973">
        <f t="shared" si="582"/>
        <v>93.045198170207243</v>
      </c>
      <c r="O1973">
        <f t="shared" si="583"/>
        <v>25.351314617140254</v>
      </c>
      <c r="P1973" s="3">
        <f t="shared" si="584"/>
        <v>25.351314617140254</v>
      </c>
      <c r="Q1973" s="3">
        <f t="shared" si="585"/>
        <v>-86.954801829792757</v>
      </c>
      <c r="R1973">
        <f t="shared" si="586"/>
        <v>93.045198170207243</v>
      </c>
      <c r="S1973">
        <f t="shared" si="587"/>
        <v>1.5046382794954549</v>
      </c>
      <c r="T1973">
        <f t="shared" si="570"/>
        <v>25.351314617140254</v>
      </c>
    </row>
    <row r="1974" spans="1:20" x14ac:dyDescent="0.25">
      <c r="A1974">
        <f t="shared" si="571"/>
        <v>9489.8460306411289</v>
      </c>
      <c r="B1974">
        <f t="shared" si="588"/>
        <v>1510.3559049575379</v>
      </c>
      <c r="C1974" t="str">
        <f t="shared" si="572"/>
        <v>0.98324095521708-18.4222748416063i</v>
      </c>
      <c r="D1974" t="str">
        <f t="shared" si="573"/>
        <v>3.47811001151388-10.5447989852123i</v>
      </c>
      <c r="E1974" t="str">
        <f t="shared" si="574"/>
        <v>162.413443278452+1.16566823578255i</v>
      </c>
      <c r="F1974" t="str">
        <f t="shared" si="575"/>
        <v>2.42492352728161-98.8905305681291i</v>
      </c>
      <c r="G1974" t="str">
        <f t="shared" si="576"/>
        <v>0.999999423634395-0.000759187244881622i</v>
      </c>
      <c r="H1974" t="str">
        <f t="shared" si="577"/>
        <v>1176.85433217312+220.001559552781i</v>
      </c>
      <c r="I1974" t="str">
        <f t="shared" si="578"/>
        <v>69.4254199005317-326.807133023162i</v>
      </c>
      <c r="K1974" t="str">
        <f t="shared" si="579"/>
        <v>0.00985236639075079-0.00275283003028818i</v>
      </c>
      <c r="L1974" t="str">
        <f t="shared" si="580"/>
        <v>0.0000444444444444444-0.0380143534031594i</v>
      </c>
      <c r="M1974" t="e">
        <f t="shared" si="581"/>
        <v>#DIV/0!</v>
      </c>
      <c r="N1974">
        <f t="shared" si="582"/>
        <v>93.055114310098006</v>
      </c>
      <c r="O1974">
        <f t="shared" si="583"/>
        <v>25.319218925489739</v>
      </c>
      <c r="P1974" s="3">
        <f t="shared" si="584"/>
        <v>25.319218925489739</v>
      </c>
      <c r="Q1974" s="3">
        <f t="shared" si="585"/>
        <v>-86.944885689901994</v>
      </c>
      <c r="R1974">
        <f t="shared" si="586"/>
        <v>93.055114310098006</v>
      </c>
      <c r="S1974">
        <f t="shared" si="587"/>
        <v>1.5103559049575379</v>
      </c>
      <c r="T1974">
        <f t="shared" si="570"/>
        <v>25.319218925489739</v>
      </c>
    </row>
    <row r="1975" spans="1:20" x14ac:dyDescent="0.25">
      <c r="A1975">
        <f t="shared" si="571"/>
        <v>9525.9074455575665</v>
      </c>
      <c r="B1975">
        <f t="shared" si="588"/>
        <v>1516.0952573963766</v>
      </c>
      <c r="C1975" t="str">
        <f t="shared" si="572"/>
        <v>0.982798307499515-18.3541685266292i</v>
      </c>
      <c r="D1975" t="str">
        <f t="shared" si="573"/>
        <v>3.47810989738544-10.504935209125i</v>
      </c>
      <c r="E1975" t="str">
        <f t="shared" si="574"/>
        <v>162.413096678803+1.17036808181779i</v>
      </c>
      <c r="F1975" t="str">
        <f t="shared" si="575"/>
        <v>2.42492351663935-98.516183090349i</v>
      </c>
      <c r="G1975" t="str">
        <f t="shared" si="576"/>
        <v>0.999999419245696-0.000762072153067665i</v>
      </c>
      <c r="H1975" t="str">
        <f t="shared" si="577"/>
        <v>1177.22530080457+220.845869967634i</v>
      </c>
      <c r="I1975" t="str">
        <f t="shared" si="578"/>
        <v>69.4302742602321-325.661639397462i</v>
      </c>
      <c r="K1975" t="str">
        <f t="shared" si="579"/>
        <v>0.00984691585389895-0.00276175517532756i</v>
      </c>
      <c r="L1975" t="str">
        <f t="shared" si="580"/>
        <v>0.0000444444444444444-0.0378704457094633i</v>
      </c>
      <c r="M1975" t="e">
        <f t="shared" si="581"/>
        <v>#DIV/0!</v>
      </c>
      <c r="N1975">
        <f t="shared" si="582"/>
        <v>93.065051393843191</v>
      </c>
      <c r="O1975">
        <f t="shared" si="583"/>
        <v>25.287128614553673</v>
      </c>
      <c r="P1975" s="3">
        <f t="shared" si="584"/>
        <v>25.287128614553673</v>
      </c>
      <c r="Q1975" s="3">
        <f t="shared" si="585"/>
        <v>-86.934948606156809</v>
      </c>
      <c r="R1975">
        <f t="shared" si="586"/>
        <v>93.065051393843191</v>
      </c>
      <c r="S1975">
        <f t="shared" si="587"/>
        <v>1.5160952573963766</v>
      </c>
      <c r="T1975">
        <f t="shared" si="570"/>
        <v>25.287128614553673</v>
      </c>
    </row>
    <row r="1976" spans="1:20" x14ac:dyDescent="0.25">
      <c r="A1976">
        <f t="shared" si="571"/>
        <v>9562.1058938506849</v>
      </c>
      <c r="B1976">
        <f t="shared" si="588"/>
        <v>1521.8564193744828</v>
      </c>
      <c r="C1976" t="str">
        <f t="shared" si="572"/>
        <v>0.982352795953047-18.2863244723227i</v>
      </c>
      <c r="D1976" t="str">
        <f t="shared" si="573"/>
        <v>3.47810978238799-10.4652225500538i</v>
      </c>
      <c r="E1976" t="str">
        <f t="shared" si="574"/>
        <v>162.412748577518+1.17508855421966i</v>
      </c>
      <c r="F1976" t="str">
        <f t="shared" si="575"/>
        <v>2.42492350591604-98.1432528009369i</v>
      </c>
      <c r="G1976" t="str">
        <f t="shared" si="576"/>
        <v>0.99999941482358-0.000764968023866543i</v>
      </c>
      <c r="H1976" t="str">
        <f t="shared" si="577"/>
        <v>1177.59924552941+221.693473372296i</v>
      </c>
      <c r="I1976" t="str">
        <f t="shared" si="578"/>
        <v>69.4351637340678-324.520871670093i</v>
      </c>
      <c r="K1976" t="str">
        <f t="shared" si="579"/>
        <v>0.00984142993811686-0.00277069839523072i</v>
      </c>
      <c r="L1976" t="str">
        <f t="shared" si="580"/>
        <v>0.0000444444444444444-0.037727082794843i</v>
      </c>
      <c r="M1976" t="e">
        <f t="shared" si="581"/>
        <v>#DIV/0!</v>
      </c>
      <c r="N1976">
        <f t="shared" si="582"/>
        <v>93.075009347260703</v>
      </c>
      <c r="O1976">
        <f t="shared" si="583"/>
        <v>25.255043711019031</v>
      </c>
      <c r="P1976" s="3">
        <f t="shared" si="584"/>
        <v>25.255043711019031</v>
      </c>
      <c r="Q1976" s="3">
        <f t="shared" si="585"/>
        <v>-86.924990652739297</v>
      </c>
      <c r="R1976">
        <f t="shared" si="586"/>
        <v>93.075009347260703</v>
      </c>
      <c r="S1976">
        <f t="shared" si="587"/>
        <v>1.5218564193744828</v>
      </c>
      <c r="T1976">
        <f t="shared" si="570"/>
        <v>25.255043711019031</v>
      </c>
    </row>
    <row r="1977" spans="1:20" x14ac:dyDescent="0.25">
      <c r="A1977">
        <f t="shared" si="571"/>
        <v>9598.4418962473192</v>
      </c>
      <c r="B1977">
        <f t="shared" si="588"/>
        <v>1527.639473768106</v>
      </c>
      <c r="C1977" t="str">
        <f t="shared" si="572"/>
        <v>0.981904405633873-18.2187416855432i</v>
      </c>
      <c r="D1977" t="str">
        <f t="shared" si="573"/>
        <v>3.47810966651491-10.4256604367188i</v>
      </c>
      <c r="E1977" t="str">
        <f t="shared" si="574"/>
        <v>162.412398978569+1.17982975735589i</v>
      </c>
      <c r="F1977" t="str">
        <f t="shared" si="575"/>
        <v>2.42492349511109-97.7717343351652i</v>
      </c>
      <c r="G1977" t="str">
        <f t="shared" si="576"/>
        <v>0.999999410367792-0.000767874898935747i</v>
      </c>
      <c r="H1977" t="str">
        <f t="shared" si="577"/>
        <v>1177.97619138763+222.544383036986i</v>
      </c>
      <c r="I1977" t="str">
        <f t="shared" si="578"/>
        <v>69.4400885583171-323.384813921146i</v>
      </c>
      <c r="K1977" t="str">
        <f t="shared" si="579"/>
        <v>0.00983590845719544-0.00277965960760598i</v>
      </c>
      <c r="L1977" t="str">
        <f t="shared" si="580"/>
        <v>0.0000444444444444444-0.0375842625969744i</v>
      </c>
      <c r="M1977" t="e">
        <f t="shared" si="581"/>
        <v>#DIV/0!</v>
      </c>
      <c r="N1977">
        <f t="shared" si="582"/>
        <v>93.084988094740325</v>
      </c>
      <c r="O1977">
        <f t="shared" si="583"/>
        <v>25.222964241602174</v>
      </c>
      <c r="P1977" s="3">
        <f t="shared" si="584"/>
        <v>25.222964241602174</v>
      </c>
      <c r="Q1977" s="3">
        <f t="shared" si="585"/>
        <v>-86.915011905259675</v>
      </c>
      <c r="R1977">
        <f t="shared" si="586"/>
        <v>93.084988094740325</v>
      </c>
      <c r="S1977">
        <f t="shared" si="587"/>
        <v>1.527639473768106</v>
      </c>
      <c r="T1977">
        <f t="shared" si="570"/>
        <v>25.222964241602174</v>
      </c>
    </row>
    <row r="1978" spans="1:20" x14ac:dyDescent="0.25">
      <c r="A1978">
        <f t="shared" si="571"/>
        <v>9634.9159754530574</v>
      </c>
      <c r="B1978">
        <f t="shared" si="588"/>
        <v>1533.4445037684247</v>
      </c>
      <c r="C1978" t="str">
        <f t="shared" si="572"/>
        <v>0.981453121571142-18.1514191767594i</v>
      </c>
      <c r="D1978" t="str">
        <f t="shared" si="573"/>
        <v>3.47810954975952-10.3862483000056i</v>
      </c>
      <c r="E1978" t="str">
        <f t="shared" si="574"/>
        <v>162.412047886148+1.18459179619336i</v>
      </c>
      <c r="F1978" t="str">
        <f t="shared" si="575"/>
        <v>2.42492348422386-97.4016223486161i</v>
      </c>
      <c r="G1978" t="str">
        <f t="shared" si="576"/>
        <v>0.999999405878076-0.000770792820091059i</v>
      </c>
      <c r="H1978" t="str">
        <f t="shared" si="577"/>
        <v>1178.35616364779+223.398612286626i</v>
      </c>
      <c r="I1978" t="str">
        <f t="shared" si="578"/>
        <v>69.445048970512-322.253450304475i</v>
      </c>
      <c r="K1978" t="str">
        <f t="shared" si="579"/>
        <v>0.00983035122456313-0.00278863872852493i</v>
      </c>
      <c r="L1978" t="str">
        <f t="shared" si="580"/>
        <v>0.0000444444444444444-0.0374419830613413i</v>
      </c>
      <c r="M1978" t="e">
        <f t="shared" si="581"/>
        <v>#DIV/0!</v>
      </c>
      <c r="N1978">
        <f t="shared" si="582"/>
        <v>93.094987559235491</v>
      </c>
      <c r="O1978">
        <f t="shared" si="583"/>
        <v>25.190890233046503</v>
      </c>
      <c r="P1978" s="3">
        <f t="shared" si="584"/>
        <v>25.190890233046503</v>
      </c>
      <c r="Q1978" s="3">
        <f t="shared" si="585"/>
        <v>-86.905012440764509</v>
      </c>
      <c r="R1978">
        <f t="shared" si="586"/>
        <v>93.094987559235491</v>
      </c>
      <c r="S1978">
        <f t="shared" si="587"/>
        <v>1.5334445037684248</v>
      </c>
      <c r="T1978">
        <f t="shared" si="570"/>
        <v>25.190890233046503</v>
      </c>
    </row>
    <row r="1979" spans="1:20" x14ac:dyDescent="0.25">
      <c r="A1979">
        <f t="shared" si="571"/>
        <v>9671.5286561597786</v>
      </c>
      <c r="B1979">
        <f t="shared" si="588"/>
        <v>1539.2715928827447</v>
      </c>
      <c r="C1979" t="str">
        <f t="shared" si="572"/>
        <v>0.980998928767611-18.084355960039i</v>
      </c>
      <c r="D1979" t="str">
        <f t="shared" si="573"/>
        <v>3.47810943211512-10.3469855729574i</v>
      </c>
      <c r="E1979" t="str">
        <f t="shared" si="574"/>
        <v>162.411695304677+1.18937477630162i</v>
      </c>
      <c r="F1979" t="str">
        <f t="shared" si="575"/>
        <v>2.42492347325374-97.0329115171045i</v>
      </c>
      <c r="G1979" t="str">
        <f t="shared" si="576"/>
        <v>0.999999401354172-0.00077372182930716i</v>
      </c>
      <c r="H1979" t="str">
        <f t="shared" si="577"/>
        <v>1178.73918780931+224.256174501017i</v>
      </c>
      <c r="I1979" t="str">
        <f t="shared" si="578"/>
        <v>69.4500452094411-321.12676504752i</v>
      </c>
      <c r="K1979" t="str">
        <f t="shared" si="579"/>
        <v>0.00982475805329495-0.00279763567251057i</v>
      </c>
      <c r="L1979" t="str">
        <f t="shared" si="580"/>
        <v>0.0000444444444444444-0.0373002421412048i</v>
      </c>
      <c r="M1979" t="e">
        <f t="shared" si="581"/>
        <v>#DIV/0!</v>
      </c>
      <c r="N1979">
        <f t="shared" si="582"/>
        <v>93.105007662253385</v>
      </c>
      <c r="O1979">
        <f t="shared" si="583"/>
        <v>25.158821712121661</v>
      </c>
      <c r="P1979" s="3">
        <f t="shared" si="584"/>
        <v>25.158821712121661</v>
      </c>
      <c r="Q1979" s="3">
        <f t="shared" si="585"/>
        <v>-86.894992337746615</v>
      </c>
      <c r="R1979">
        <f t="shared" si="586"/>
        <v>93.105007662253385</v>
      </c>
      <c r="S1979">
        <f t="shared" si="587"/>
        <v>1.5392715928827447</v>
      </c>
      <c r="T1979">
        <f t="shared" si="570"/>
        <v>25.158821712121661</v>
      </c>
    </row>
    <row r="1980" spans="1:20" x14ac:dyDescent="0.25">
      <c r="A1980">
        <f t="shared" si="571"/>
        <v>9708.2804650531871</v>
      </c>
      <c r="B1980">
        <f t="shared" si="588"/>
        <v>1545.1208249356991</v>
      </c>
      <c r="C1980" t="str">
        <f t="shared" si="572"/>
        <v>0.980541812200445-18.0175510530328i</v>
      </c>
      <c r="D1980" t="str">
        <f t="shared" si="573"/>
        <v>3.47810931357493-10.3078716907666i</v>
      </c>
      <c r="E1980" t="str">
        <f t="shared" si="574"/>
        <v>162.411341238811+1.19417880385584i</v>
      </c>
      <c r="F1980" t="str">
        <f t="shared" si="575"/>
        <v>2.42492346220008-96.6655965366012i</v>
      </c>
      <c r="G1980" t="str">
        <f t="shared" si="576"/>
        <v>0.999999396795822-0.000776661968718228i</v>
      </c>
      <c r="H1980" t="str">
        <f t="shared" si="577"/>
        <v>1179.1252896049+225.117083114999i</v>
      </c>
      <c r="I1980" t="str">
        <f t="shared" si="578"/>
        <v>69.455077515148-320.004742451175i</v>
      </c>
      <c r="K1980" t="str">
        <f t="shared" si="579"/>
        <v>0.00981912875612175-0.00280665035252539i</v>
      </c>
      <c r="L1980" t="str">
        <f t="shared" si="580"/>
        <v>0.0000444444444444444-0.0371590377975741i</v>
      </c>
      <c r="M1980" t="e">
        <f t="shared" si="581"/>
        <v>#DIV/0!</v>
      </c>
      <c r="N1980">
        <f t="shared" si="582"/>
        <v>93.115048323845983</v>
      </c>
      <c r="O1980">
        <f t="shared" si="583"/>
        <v>25.126758705621519</v>
      </c>
      <c r="P1980" s="3">
        <f t="shared" si="584"/>
        <v>25.126758705621519</v>
      </c>
      <c r="Q1980" s="3">
        <f t="shared" si="585"/>
        <v>-86.884951676154017</v>
      </c>
      <c r="R1980">
        <f t="shared" si="586"/>
        <v>93.115048323845983</v>
      </c>
      <c r="S1980">
        <f t="shared" si="587"/>
        <v>1.5451208249356991</v>
      </c>
      <c r="T1980">
        <f t="shared" si="570"/>
        <v>25.126758705621519</v>
      </c>
    </row>
    <row r="1981" spans="1:20" x14ac:dyDescent="0.25">
      <c r="A1981">
        <f t="shared" si="571"/>
        <v>9745.1719308203883</v>
      </c>
      <c r="B1981">
        <f t="shared" si="588"/>
        <v>1550.9922840704548</v>
      </c>
      <c r="C1981" t="str">
        <f t="shared" si="572"/>
        <v>0.980081756821984-17.95100347696i</v>
      </c>
      <c r="D1981" t="str">
        <f t="shared" si="573"/>
        <v>3.47810919413214-10.2689060907668i</v>
      </c>
      <c r="E1981" t="str">
        <f t="shared" si="574"/>
        <v>162.410985693441+1.19900398564002i</v>
      </c>
      <c r="F1981" t="str">
        <f t="shared" si="575"/>
        <v>2.42492345106226-96.299672123157i</v>
      </c>
      <c r="G1981" t="str">
        <f t="shared" si="576"/>
        <v>0.999999392202763-0.000779613280618545i</v>
      </c>
      <c r="H1981" t="str">
        <f t="shared" si="577"/>
        <v>1179.51449500294+225.981351618611i</v>
      </c>
      <c r="I1981" t="str">
        <f t="shared" si="578"/>
        <v>69.4601461289311-318.887366889629i</v>
      </c>
      <c r="K1981" t="str">
        <f t="shared" si="579"/>
        <v>0.00981346314543959-0.00281568267995946i</v>
      </c>
      <c r="L1981" t="str">
        <f t="shared" si="580"/>
        <v>0.0000444444444444444-0.0370183679991772i</v>
      </c>
      <c r="M1981" t="e">
        <f t="shared" si="581"/>
        <v>#DIV/0!</v>
      </c>
      <c r="N1981">
        <f t="shared" si="582"/>
        <v>93.12510946260069</v>
      </c>
      <c r="O1981">
        <f t="shared" si="583"/>
        <v>25.094701240362618</v>
      </c>
      <c r="P1981" s="3">
        <f t="shared" si="584"/>
        <v>25.094701240362618</v>
      </c>
      <c r="Q1981" s="3">
        <f t="shared" si="585"/>
        <v>-86.87489053739931</v>
      </c>
      <c r="R1981">
        <f t="shared" si="586"/>
        <v>93.12510946260069</v>
      </c>
      <c r="S1981">
        <f t="shared" si="587"/>
        <v>1.5509922840704549</v>
      </c>
      <c r="T1981">
        <f t="shared" si="570"/>
        <v>25.094701240362618</v>
      </c>
    </row>
    <row r="1982" spans="1:20" x14ac:dyDescent="0.25">
      <c r="A1982">
        <f t="shared" si="571"/>
        <v>9782.2035841575071</v>
      </c>
      <c r="B1982">
        <f t="shared" si="588"/>
        <v>1556.8860547499226</v>
      </c>
      <c r="C1982" t="str">
        <f t="shared" si="572"/>
        <v>0.979618747560512-17.8847122565932i</v>
      </c>
      <c r="D1982" t="str">
        <f t="shared" si="573"/>
        <v>3.47810907377985-10.2300882124248i</v>
      </c>
      <c r="E1982" t="str">
        <f t="shared" si="574"/>
        <v>162.410628673699+1.20385042904964i</v>
      </c>
      <c r="F1982" t="str">
        <f t="shared" si="575"/>
        <v>2.42492343983963-95.9351330128262i</v>
      </c>
      <c r="G1982" t="str">
        <f t="shared" si="576"/>
        <v>0.99999938757473-0.000782575807463108i</v>
      </c>
      <c r="H1982" t="str">
        <f t="shared" si="577"/>
        <v>1179.90683020994+226.848993557237i</v>
      </c>
      <c r="I1982" t="str">
        <f t="shared" si="578"/>
        <v>69.4652512933388-317.774622810227i</v>
      </c>
      <c r="K1982" t="str">
        <f t="shared" si="579"/>
        <v>0.00980776103331938-0.00282473256461845i</v>
      </c>
      <c r="L1982" t="str">
        <f t="shared" si="580"/>
        <v>0.0000444444444444444-0.0368782307224319i</v>
      </c>
      <c r="M1982" t="e">
        <f t="shared" si="581"/>
        <v>#DIV/0!</v>
      </c>
      <c r="N1982">
        <f t="shared" si="582"/>
        <v>93.135190995631177</v>
      </c>
      <c r="O1982">
        <f t="shared" si="583"/>
        <v>25.062649343182457</v>
      </c>
      <c r="P1982" s="3">
        <f t="shared" si="584"/>
        <v>25.062649343182457</v>
      </c>
      <c r="Q1982" s="3">
        <f t="shared" si="585"/>
        <v>-86.864809004368823</v>
      </c>
      <c r="R1982">
        <f t="shared" si="586"/>
        <v>93.135190995631177</v>
      </c>
      <c r="S1982">
        <f t="shared" si="587"/>
        <v>1.5568860547499226</v>
      </c>
      <c r="T1982">
        <f t="shared" si="570"/>
        <v>25.062649343182457</v>
      </c>
    </row>
    <row r="1983" spans="1:20" x14ac:dyDescent="0.25">
      <c r="A1983">
        <f t="shared" si="571"/>
        <v>9819.3759577773053</v>
      </c>
      <c r="B1983">
        <f t="shared" si="588"/>
        <v>1562.8022217579723</v>
      </c>
      <c r="C1983" t="str">
        <f t="shared" si="572"/>
        <v>0.979152769321127-17.8186764202435i</v>
      </c>
      <c r="D1983" t="str">
        <f t="shared" si="573"/>
        <v>3.47810895251116-10.1914174973323i</v>
      </c>
      <c r="E1983" t="str">
        <f t="shared" si="574"/>
        <v>162.41027018496+1.20871824209503i</v>
      </c>
      <c r="F1983" t="str">
        <f t="shared" si="575"/>
        <v>2.42492342853153-95.5719739615915i</v>
      </c>
      <c r="G1983" t="str">
        <f t="shared" si="576"/>
        <v>0.999999382911458-0.000785549591868232i</v>
      </c>
      <c r="H1983" t="str">
        <f t="shared" si="577"/>
        <v>1180.30232167298+227.720022531782i</v>
      </c>
      <c r="I1983" t="str">
        <f t="shared" si="578"/>
        <v>69.4703932521741-316.666494733321i</v>
      </c>
      <c r="K1983" t="str">
        <f t="shared" si="579"/>
        <v>0.00980202223151656-0.00283379991471181i</v>
      </c>
      <c r="L1983" t="str">
        <f t="shared" si="580"/>
        <v>0.0000444444444444444-0.0367386239514165i</v>
      </c>
      <c r="M1983" t="e">
        <f t="shared" si="581"/>
        <v>#DIV/0!</v>
      </c>
      <c r="N1983">
        <f t="shared" si="582"/>
        <v>93.14529283856848</v>
      </c>
      <c r="O1983">
        <f t="shared" si="583"/>
        <v>25.030603040937773</v>
      </c>
      <c r="P1983" s="3">
        <f t="shared" si="584"/>
        <v>25.030603040937773</v>
      </c>
      <c r="Q1983" s="3">
        <f t="shared" si="585"/>
        <v>-86.85470716143152</v>
      </c>
      <c r="R1983">
        <f t="shared" si="586"/>
        <v>93.14529283856848</v>
      </c>
      <c r="S1983">
        <f t="shared" si="587"/>
        <v>1.5628022217579725</v>
      </c>
      <c r="T1983">
        <f t="shared" si="570"/>
        <v>25.030603040937773</v>
      </c>
    </row>
    <row r="1984" spans="1:20" x14ac:dyDescent="0.25">
      <c r="A1984">
        <f t="shared" si="571"/>
        <v>9856.6895864168582</v>
      </c>
      <c r="B1984">
        <f t="shared" si="588"/>
        <v>1568.7408702006526</v>
      </c>
      <c r="C1984" t="str">
        <f t="shared" si="572"/>
        <v>0.97868380698662-17.7528949997458i</v>
      </c>
      <c r="D1984" t="str">
        <f t="shared" si="573"/>
        <v>3.47810883031909-10.152893389198i</v>
      </c>
      <c r="E1984" t="str">
        <f t="shared" si="574"/>
        <v>162.409910232849+1.21360753340492i</v>
      </c>
      <c r="F1984" t="str">
        <f t="shared" si="575"/>
        <v>2.42492341713734-95.2101897452879i</v>
      </c>
      <c r="G1984" t="str">
        <f t="shared" si="576"/>
        <v>0.999999378212677-0.000788534676612179i</v>
      </c>
      <c r="H1984" t="str">
        <f t="shared" si="577"/>
        <v>1180.70099608225+228.594452198807i</v>
      </c>
      <c r="I1984" t="str">
        <f t="shared" si="578"/>
        <v>69.4755722504886-315.562967252133i</v>
      </c>
      <c r="K1984" t="str">
        <f t="shared" si="579"/>
        <v>0.00979624655148106-0.00284288463684077i</v>
      </c>
      <c r="L1984" t="str">
        <f t="shared" si="580"/>
        <v>0.0000444444444444444-0.0365995456778408i</v>
      </c>
      <c r="M1984" t="e">
        <f t="shared" si="581"/>
        <v>#DIV/0!</v>
      </c>
      <c r="N1984">
        <f t="shared" si="582"/>
        <v>93.155414905552092</v>
      </c>
      <c r="O1984">
        <f t="shared" si="583"/>
        <v>24.998562360502863</v>
      </c>
      <c r="P1984" s="3">
        <f t="shared" si="584"/>
        <v>24.998562360502863</v>
      </c>
      <c r="Q1984" s="3">
        <f t="shared" si="585"/>
        <v>-86.844585094447908</v>
      </c>
      <c r="R1984">
        <f t="shared" si="586"/>
        <v>93.155414905552092</v>
      </c>
      <c r="S1984">
        <f t="shared" si="587"/>
        <v>1.5687408702006527</v>
      </c>
      <c r="T1984">
        <f t="shared" si="570"/>
        <v>24.998562360502863</v>
      </c>
    </row>
    <row r="1985" spans="1:20" x14ac:dyDescent="0.25">
      <c r="A1985">
        <f t="shared" si="571"/>
        <v>9894.1450068452432</v>
      </c>
      <c r="B1985">
        <f t="shared" si="588"/>
        <v>1574.7020855074152</v>
      </c>
      <c r="C1985" t="str">
        <f t="shared" si="572"/>
        <v>0.97821184541812-17.6873670304439i</v>
      </c>
      <c r="D1985" t="str">
        <f t="shared" si="573"/>
        <v>3.47810870719661-10.1145153338397i</v>
      </c>
      <c r="E1985" t="str">
        <f t="shared" si="574"/>
        <v>162.409548823243+1.21851841222929i</v>
      </c>
      <c r="F1985" t="str">
        <f t="shared" si="575"/>
        <v>2.4249234056564-94.849775159528i</v>
      </c>
      <c r="G1985" t="str">
        <f t="shared" si="576"/>
        <v>0.999999373478118-0.000791531104635751i</v>
      </c>
      <c r="H1985" t="str">
        <f t="shared" si="577"/>
        <v>1181.10288037356+229.472296270694i</v>
      </c>
      <c r="I1985" t="str">
        <f t="shared" si="578"/>
        <v>69.4807885345835-314.464025032619i</v>
      </c>
      <c r="K1985" t="str">
        <f t="shared" si="579"/>
        <v>0.00979043380436737-0.00285198663598652i</v>
      </c>
      <c r="L1985" t="str">
        <f t="shared" si="580"/>
        <v>0.0000444444444444444-0.0364609939010169i</v>
      </c>
      <c r="M1985" t="e">
        <f t="shared" si="581"/>
        <v>#DIV/0!</v>
      </c>
      <c r="N1985">
        <f t="shared" si="582"/>
        <v>93.165557109220302</v>
      </c>
      <c r="O1985">
        <f t="shared" si="583"/>
        <v>24.96652732876775</v>
      </c>
      <c r="P1985" s="3">
        <f t="shared" si="584"/>
        <v>24.96652732876775</v>
      </c>
      <c r="Q1985" s="3">
        <f t="shared" si="585"/>
        <v>-86.834442890779698</v>
      </c>
      <c r="R1985">
        <f t="shared" si="586"/>
        <v>93.165557109220302</v>
      </c>
      <c r="S1985">
        <f t="shared" si="587"/>
        <v>1.5747020855074152</v>
      </c>
      <c r="T1985">
        <f t="shared" si="570"/>
        <v>24.96652732876775</v>
      </c>
    </row>
    <row r="1986" spans="1:20" x14ac:dyDescent="0.25">
      <c r="A1986">
        <f t="shared" si="571"/>
        <v>9931.7427578712559</v>
      </c>
      <c r="B1986">
        <f t="shared" si="588"/>
        <v>1580.6859534323435</v>
      </c>
      <c r="C1986" t="str">
        <f t="shared" si="572"/>
        <v>0.977736869456035-17.6220915511761i</v>
      </c>
      <c r="D1986" t="str">
        <f t="shared" si="573"/>
        <v>3.47810858313661-10.0762827791761i</v>
      </c>
      <c r="E1986" t="str">
        <f t="shared" si="574"/>
        <v>162.409185962277+1.22345098844176i</v>
      </c>
      <c r="F1986" t="str">
        <f t="shared" si="575"/>
        <v>2.42492339408802-94.490725019627i</v>
      </c>
      <c r="G1986" t="str">
        <f t="shared" si="576"/>
        <v>0.999999368707508-0.000794538919042929i</v>
      </c>
      <c r="H1986" t="str">
        <f t="shared" si="577"/>
        <v>1181.50800173089+230.353568515786i</v>
      </c>
      <c r="I1986" t="str">
        <f t="shared" si="578"/>
        <v>69.4860423520067-313.369652813324i</v>
      </c>
      <c r="K1986" t="str">
        <f t="shared" si="579"/>
        <v>0.00978458380104488-0.00286110581549827i</v>
      </c>
      <c r="L1986" t="str">
        <f t="shared" si="580"/>
        <v>0.0000444444444444444-0.0363229666278311i</v>
      </c>
      <c r="M1986" t="e">
        <f t="shared" si="581"/>
        <v>#DIV/0!</v>
      </c>
      <c r="N1986">
        <f t="shared" si="582"/>
        <v>93.175719360701649</v>
      </c>
      <c r="O1986">
        <f t="shared" si="583"/>
        <v>24.934497972636539</v>
      </c>
      <c r="P1986" s="3">
        <f t="shared" si="584"/>
        <v>24.934497972636539</v>
      </c>
      <c r="Q1986" s="3">
        <f t="shared" si="585"/>
        <v>-86.824280639298351</v>
      </c>
      <c r="R1986">
        <f t="shared" si="586"/>
        <v>93.175719360701649</v>
      </c>
      <c r="S1986">
        <f t="shared" si="587"/>
        <v>1.5806859534323434</v>
      </c>
      <c r="T1986">
        <f t="shared" si="570"/>
        <v>24.934497972636539</v>
      </c>
    </row>
    <row r="1987" spans="1:20" x14ac:dyDescent="0.25">
      <c r="A1987">
        <f t="shared" si="571"/>
        <v>9969.4833803511665</v>
      </c>
      <c r="B1987">
        <f t="shared" si="588"/>
        <v>1586.6925600553864</v>
      </c>
      <c r="C1987" t="str">
        <f t="shared" si="572"/>
        <v>0.977258863921135-17.55706760426i</v>
      </c>
      <c r="D1987" t="str">
        <f t="shared" si="573"/>
        <v>3.47810845813199-10.038195175219i</v>
      </c>
      <c r="E1987" t="str">
        <f t="shared" si="574"/>
        <v>162.408821656345+1.22840537254407i</v>
      </c>
      <c r="F1987" t="str">
        <f t="shared" si="575"/>
        <v>2.42492338243156-94.1330341605281i</v>
      </c>
      <c r="G1987" t="str">
        <f t="shared" si="576"/>
        <v>0.999999363900572-0.000797558163101479i</v>
      </c>
      <c r="H1987" t="str">
        <f t="shared" si="577"/>
        <v>1181.91638758897+231.238282758536i</v>
      </c>
      <c r="I1987" t="str">
        <f t="shared" si="578"/>
        <v>69.4913339515503-312.279835405246i</v>
      </c>
      <c r="K1987" t="str">
        <f t="shared" si="579"/>
        <v>0.00977869635210826-0.00287024207708134i</v>
      </c>
      <c r="L1987" t="str">
        <f t="shared" si="580"/>
        <v>0.0000444444444444444-0.0361854618727148i</v>
      </c>
      <c r="M1987" t="e">
        <f t="shared" si="581"/>
        <v>#DIV/0!</v>
      </c>
      <c r="N1987">
        <f t="shared" si="582"/>
        <v>93.185901569606671</v>
      </c>
      <c r="O1987">
        <f t="shared" si="583"/>
        <v>24.902474319025369</v>
      </c>
      <c r="P1987" s="3">
        <f t="shared" si="584"/>
        <v>24.902474319025369</v>
      </c>
      <c r="Q1987" s="3">
        <f t="shared" si="585"/>
        <v>-86.814098430393329</v>
      </c>
      <c r="R1987">
        <f t="shared" si="586"/>
        <v>93.185901569606671</v>
      </c>
      <c r="S1987">
        <f t="shared" si="587"/>
        <v>1.5866925600553863</v>
      </c>
      <c r="T1987">
        <f t="shared" si="570"/>
        <v>24.902474319025369</v>
      </c>
    </row>
    <row r="1988" spans="1:20" x14ac:dyDescent="0.25">
      <c r="A1988">
        <f t="shared" si="571"/>
        <v>10007.367417196501</v>
      </c>
      <c r="B1988">
        <f t="shared" si="588"/>
        <v>1592.7219917835969</v>
      </c>
      <c r="C1988" t="str">
        <f t="shared" si="572"/>
        <v>0.9767778136151-17.4922942354786i</v>
      </c>
      <c r="D1988" t="str">
        <f t="shared" si="573"/>
        <v>3.47810833217553-10.0002519740654i</v>
      </c>
      <c r="E1988" t="str">
        <f t="shared" si="574"/>
        <v>162.408455912109+1.23338167566815i</v>
      </c>
      <c r="F1988" t="str">
        <f t="shared" si="575"/>
        <v>2.42492337068636-93.7766974367282i</v>
      </c>
      <c r="G1988" t="str">
        <f t="shared" si="576"/>
        <v>0.999999359057034-0.00080058888024358i</v>
      </c>
      <c r="H1988" t="str">
        <f t="shared" si="577"/>
        <v>1182.32806563594+232.126452879648i</v>
      </c>
      <c r="I1988" t="str">
        <f t="shared" si="578"/>
        <v>69.4966635832484-311.194557691714i</v>
      </c>
      <c r="K1988" t="str">
        <f t="shared" si="579"/>
        <v>0.00977277126788815-0.00287939532078532i</v>
      </c>
      <c r="L1988" t="str">
        <f t="shared" si="580"/>
        <v>0.0000444444444444444-0.0360484776576158i</v>
      </c>
      <c r="M1988" t="e">
        <f t="shared" si="581"/>
        <v>#DIV/0!</v>
      </c>
      <c r="N1988">
        <f t="shared" si="582"/>
        <v>93.196103644017924</v>
      </c>
      <c r="O1988">
        <f t="shared" si="583"/>
        <v>24.870456394860895</v>
      </c>
      <c r="P1988" s="3">
        <f t="shared" si="584"/>
        <v>24.870456394860895</v>
      </c>
      <c r="Q1988" s="3">
        <f t="shared" si="585"/>
        <v>-86.803896355982076</v>
      </c>
      <c r="R1988">
        <f t="shared" si="586"/>
        <v>93.196103644017924</v>
      </c>
      <c r="S1988">
        <f t="shared" si="587"/>
        <v>1.5927219917835969</v>
      </c>
      <c r="T1988">
        <f t="shared" si="570"/>
        <v>24.870456394860895</v>
      </c>
    </row>
    <row r="1989" spans="1:20" x14ac:dyDescent="0.25">
      <c r="A1989">
        <f t="shared" si="571"/>
        <v>10045.39541338185</v>
      </c>
      <c r="B1989">
        <f t="shared" si="588"/>
        <v>1598.7743353523747</v>
      </c>
      <c r="C1989" t="str">
        <f t="shared" si="572"/>
        <v>0.976293703321558-17.4277704940653i</v>
      </c>
      <c r="D1989" t="str">
        <f t="shared" si="573"/>
        <v>3.47810820526001-9.96245262988968i</v>
      </c>
      <c r="E1989" t="str">
        <f t="shared" si="574"/>
        <v>162.408088736499+1.23838000957962i</v>
      </c>
      <c r="F1989" t="str">
        <f t="shared" si="575"/>
        <v>2.42492335885172-93.4217097222044i</v>
      </c>
      <c r="G1989" t="str">
        <f t="shared" si="576"/>
        <v>0.999999354176615-0.000803631114066447i</v>
      </c>
      <c r="H1989" t="str">
        <f t="shared" si="577"/>
        <v>1182.74306381599+233.018092816222i</v>
      </c>
      <c r="I1989" t="str">
        <f t="shared" si="578"/>
        <v>69.5020314983758-310.113804628253i</v>
      </c>
      <c r="K1989" t="str">
        <f t="shared" si="579"/>
        <v>0.00976680835846196-0.00288856544499223i</v>
      </c>
      <c r="L1989" t="str">
        <f t="shared" si="580"/>
        <v>0.0000444444444444444-0.0359120120119703i</v>
      </c>
      <c r="M1989" t="e">
        <f t="shared" si="581"/>
        <v>#DIV/0!</v>
      </c>
      <c r="N1989">
        <f t="shared" si="582"/>
        <v>93.206325490481888</v>
      </c>
      <c r="O1989">
        <f t="shared" si="583"/>
        <v>24.838444227078224</v>
      </c>
      <c r="P1989" s="3">
        <f t="shared" si="584"/>
        <v>24.838444227078224</v>
      </c>
      <c r="Q1989" s="3">
        <f t="shared" si="585"/>
        <v>-86.793674509518112</v>
      </c>
      <c r="R1989">
        <f t="shared" si="586"/>
        <v>93.206325490481888</v>
      </c>
      <c r="S1989">
        <f t="shared" si="587"/>
        <v>1.5987743353523747</v>
      </c>
      <c r="T1989">
        <f t="shared" si="570"/>
        <v>24.838444227078224</v>
      </c>
    </row>
    <row r="1990" spans="1:20" x14ac:dyDescent="0.25">
      <c r="A1990">
        <f t="shared" si="571"/>
        <v>10083.567915952701</v>
      </c>
      <c r="B1990">
        <f t="shared" si="588"/>
        <v>1604.8496778267138</v>
      </c>
      <c r="C1990" t="str">
        <f t="shared" si="572"/>
        <v>0.975806517807131-17.363495432689i</v>
      </c>
      <c r="D1990" t="str">
        <f t="shared" si="573"/>
        <v>3.47810807737808-9.92479659893531i</v>
      </c>
      <c r="E1990" t="str">
        <f t="shared" si="574"/>
        <v>162.40772013672+1.24340048668104i</v>
      </c>
      <c r="F1990" t="str">
        <f t="shared" si="575"/>
        <v>2.42492334692694-93.0680659103378i</v>
      </c>
      <c r="G1990" t="str">
        <f t="shared" si="576"/>
        <v>0.999999349259035-0.000806684908332959i</v>
      </c>
      <c r="H1990" t="str">
        <f t="shared" si="577"/>
        <v>1183.16141033203+233.913216561889i</v>
      </c>
      <c r="I1990" t="str">
        <f t="shared" si="578"/>
        <v>69.5074379494424-309.037561242448i</v>
      </c>
      <c r="K1990" t="str">
        <f t="shared" si="579"/>
        <v>0.00976080743366487-0.00289775234640461i</v>
      </c>
      <c r="L1990" t="str">
        <f t="shared" si="580"/>
        <v>0.0000444444444444444-0.0357760629726742i</v>
      </c>
      <c r="M1990" t="e">
        <f t="shared" si="581"/>
        <v>#DIV/0!</v>
      </c>
      <c r="N1990">
        <f t="shared" si="582"/>
        <v>93.216567014000574</v>
      </c>
      <c r="O1990">
        <f t="shared" si="583"/>
        <v>24.806437842618806</v>
      </c>
      <c r="P1990" s="3">
        <f t="shared" si="584"/>
        <v>24.806437842618806</v>
      </c>
      <c r="Q1990" s="3">
        <f t="shared" si="585"/>
        <v>-86.783432985999426</v>
      </c>
      <c r="R1990">
        <f t="shared" si="586"/>
        <v>93.216567014000574</v>
      </c>
      <c r="S1990">
        <f t="shared" si="587"/>
        <v>1.6048496778267138</v>
      </c>
      <c r="T1990">
        <f t="shared" si="570"/>
        <v>24.806437842618806</v>
      </c>
    </row>
    <row r="1991" spans="1:20" x14ac:dyDescent="0.25">
      <c r="A1991">
        <f t="shared" si="571"/>
        <v>10121.885474033321</v>
      </c>
      <c r="B1991">
        <f t="shared" si="588"/>
        <v>1610.9481066024553</v>
      </c>
      <c r="C1991" t="str">
        <f t="shared" si="572"/>
        <v>0.975316241822087-17.2994681074411i</v>
      </c>
      <c r="D1991" t="str">
        <f t="shared" si="573"/>
        <v>3.47810794852242-9.88728333950778i</v>
      </c>
      <c r="E1991" t="str">
        <f t="shared" si="574"/>
        <v>162.407350120256+1.24844322001413i</v>
      </c>
      <c r="F1991" t="str">
        <f t="shared" si="575"/>
        <v>2.42492333491138-92.715760913845i</v>
      </c>
      <c r="G1991" t="str">
        <f t="shared" si="576"/>
        <v>0.99999934430401-0.000809750306972289i</v>
      </c>
      <c r="H1991" t="str">
        <f t="shared" si="577"/>
        <v>1183.5831336484+234.811838166945i</v>
      </c>
      <c r="I1991" t="str">
        <f t="shared" si="578"/>
        <v>69.5128831901935-307.965812633827i</v>
      </c>
      <c r="K1991" t="str">
        <f t="shared" si="579"/>
        <v>0.009754768303101-0.00290695592003374i</v>
      </c>
      <c r="L1991" t="str">
        <f t="shared" si="580"/>
        <v>0.0000444444444444444-0.0356406285840547i</v>
      </c>
      <c r="M1991" t="e">
        <f t="shared" si="581"/>
        <v>#DIV/0!</v>
      </c>
      <c r="N1991">
        <f t="shared" si="582"/>
        <v>93.226828118021857</v>
      </c>
      <c r="O1991">
        <f t="shared" si="583"/>
        <v>24.774437268429249</v>
      </c>
      <c r="P1991" s="3">
        <f t="shared" si="584"/>
        <v>24.774437268429249</v>
      </c>
      <c r="Q1991" s="3">
        <f t="shared" si="585"/>
        <v>-86.773171881978143</v>
      </c>
      <c r="R1991">
        <f t="shared" si="586"/>
        <v>93.226828118021857</v>
      </c>
      <c r="S1991">
        <f t="shared" si="587"/>
        <v>1.6109481066024554</v>
      </c>
      <c r="T1991">
        <f t="shared" si="570"/>
        <v>24.774437268429249</v>
      </c>
    </row>
    <row r="1992" spans="1:20" x14ac:dyDescent="0.25">
      <c r="A1992">
        <f t="shared" si="571"/>
        <v>10160.348638834648</v>
      </c>
      <c r="B1992">
        <f t="shared" si="588"/>
        <v>1617.0697094075447</v>
      </c>
      <c r="C1992" t="str">
        <f t="shared" si="572"/>
        <v>0.974822860101606-17.2356875778194i</v>
      </c>
      <c r="D1992" t="str">
        <f t="shared" si="573"/>
        <v>3.47810781868562-9.84991231196615i</v>
      </c>
      <c r="E1992" t="str">
        <f t="shared" si="574"/>
        <v>162.406978694873+1.25350832326463i</v>
      </c>
      <c r="F1992" t="str">
        <f t="shared" si="575"/>
        <v>2.42492332280433-92.3647896646998i</v>
      </c>
      <c r="G1992" t="str">
        <f t="shared" si="576"/>
        <v>0.999999339311256-0.000812827354080534i</v>
      </c>
      <c r="H1992" t="str">
        <f t="shared" si="577"/>
        <v>1184.00826249369+235.713971738483i</v>
      </c>
      <c r="I1992" t="str">
        <f t="shared" si="578"/>
        <v>69.5183674756033-306.89854397374i</v>
      </c>
      <c r="K1992" t="str">
        <f t="shared" si="579"/>
        <v>0.00974869077615481-0.00291617605918782i</v>
      </c>
      <c r="L1992" t="str">
        <f t="shared" si="580"/>
        <v>0.0000444444444444444-0.035505706897843i</v>
      </c>
      <c r="M1992" t="e">
        <f t="shared" si="581"/>
        <v>#DIV/0!</v>
      </c>
      <c r="N1992">
        <f t="shared" si="582"/>
        <v>93.237108704432345</v>
      </c>
      <c r="O1992">
        <f t="shared" si="583"/>
        <v>24.742442531458536</v>
      </c>
      <c r="P1992" s="3">
        <f t="shared" si="584"/>
        <v>24.742442531458536</v>
      </c>
      <c r="Q1992" s="3">
        <f t="shared" si="585"/>
        <v>-86.762891295567655</v>
      </c>
      <c r="R1992">
        <f t="shared" si="586"/>
        <v>93.237108704432345</v>
      </c>
      <c r="S1992">
        <f t="shared" si="587"/>
        <v>1.6170697094075446</v>
      </c>
      <c r="T1992">
        <f t="shared" si="570"/>
        <v>24.742442531458536</v>
      </c>
    </row>
    <row r="1993" spans="1:20" x14ac:dyDescent="0.25">
      <c r="A1993">
        <f t="shared" si="571"/>
        <v>10198.95796366222</v>
      </c>
      <c r="B1993">
        <f t="shared" si="588"/>
        <v>1623.2145743032934</v>
      </c>
      <c r="C1993" t="str">
        <f t="shared" si="572"/>
        <v>0.974326357366406-17.1721529067147i</v>
      </c>
      <c r="D1993" t="str">
        <f t="shared" si="573"/>
        <v>3.47810768786018-9.81268297871554i</v>
      </c>
      <c r="E1993" t="str">
        <f t="shared" si="574"/>
        <v>162.406605868625+1.25859591076353i</v>
      </c>
      <c r="F1993" t="str">
        <f t="shared" si="575"/>
        <v>2.42492331060509-92.0151471140623i</v>
      </c>
      <c r="G1993" t="str">
        <f t="shared" si="576"/>
        <v>0.999999334280484-0.00081591609392135i</v>
      </c>
      <c r="H1993" t="str">
        <f t="shared" si="577"/>
        <v>1184.43682586341+236.619631440527i</v>
      </c>
      <c r="I1993" t="str">
        <f t="shared" si="578"/>
        <v>69.5238910618731-305.835740505216i</v>
      </c>
      <c r="K1993" t="str">
        <f t="shared" si="579"/>
        <v>0.00974257466200263-0.0029254126554602i</v>
      </c>
      <c r="L1993" t="str">
        <f t="shared" si="580"/>
        <v>0.0000444444444444444-0.035371295973145i</v>
      </c>
      <c r="M1993" t="e">
        <f t="shared" si="581"/>
        <v>#DIV/0!</v>
      </c>
      <c r="N1993">
        <f t="shared" si="582"/>
        <v>93.247408673547568</v>
      </c>
      <c r="O1993">
        <f t="shared" si="583"/>
        <v>24.710453658656512</v>
      </c>
      <c r="P1993" s="3">
        <f t="shared" si="584"/>
        <v>24.710453658656512</v>
      </c>
      <c r="Q1993" s="3">
        <f t="shared" si="585"/>
        <v>-86.752591326452432</v>
      </c>
      <c r="R1993">
        <f t="shared" si="586"/>
        <v>93.247408673547568</v>
      </c>
      <c r="S1993">
        <f t="shared" si="587"/>
        <v>1.6232145743032933</v>
      </c>
      <c r="T1993">
        <f t="shared" si="570"/>
        <v>24.710453658656512</v>
      </c>
    </row>
    <row r="1994" spans="1:20" x14ac:dyDescent="0.25">
      <c r="A1994">
        <f t="shared" si="571"/>
        <v>10237.714003924137</v>
      </c>
      <c r="B1994">
        <f t="shared" si="588"/>
        <v>1629.382789685646</v>
      </c>
      <c r="C1994" t="str">
        <f t="shared" si="572"/>
        <v>0.973826718323883-17.1088631603969i</v>
      </c>
      <c r="D1994" t="str">
        <f t="shared" si="573"/>
        <v>3.47810755603859-9.77559480419952i</v>
      </c>
      <c r="E1994" t="str">
        <f t="shared" si="574"/>
        <v>162.406231649861+1.26370609749082i</v>
      </c>
      <c r="F1994" t="str">
        <f t="shared" si="575"/>
        <v>2.42492329831295-91.6668282322081i</v>
      </c>
      <c r="G1994" t="str">
        <f t="shared" si="576"/>
        <v>0.999999329211407-0.000819016570926589i</v>
      </c>
      <c r="H1994" t="str">
        <f t="shared" si="577"/>
        <v>1184.86885302294+237.528831494145i</v>
      </c>
      <c r="I1994" t="str">
        <f t="shared" si="578"/>
        <v>69.5294542064263-304.77738754288i</v>
      </c>
      <c r="K1994" t="str">
        <f t="shared" si="579"/>
        <v>0.00973641976962442-0.0029346655987176i</v>
      </c>
      <c r="L1994" t="str">
        <f t="shared" si="580"/>
        <v>0.0000444444444444444-0.0352373938764146i</v>
      </c>
      <c r="M1994" t="e">
        <f t="shared" si="581"/>
        <v>#DIV/0!</v>
      </c>
      <c r="N1994">
        <f t="shared" si="582"/>
        <v>93.257727924104074</v>
      </c>
      <c r="O1994">
        <f t="shared" si="583"/>
        <v>24.678470676972101</v>
      </c>
      <c r="P1994" s="3">
        <f t="shared" si="584"/>
        <v>24.678470676972101</v>
      </c>
      <c r="Q1994" s="3">
        <f t="shared" si="585"/>
        <v>-86.742272075895926</v>
      </c>
      <c r="R1994">
        <f t="shared" si="586"/>
        <v>93.257727924104074</v>
      </c>
      <c r="S1994">
        <f t="shared" si="587"/>
        <v>1.6293827896856461</v>
      </c>
      <c r="T1994">
        <f t="shared" si="570"/>
        <v>24.678470676972101</v>
      </c>
    </row>
    <row r="1995" spans="1:20" x14ac:dyDescent="0.25">
      <c r="A1995">
        <f t="shared" si="571"/>
        <v>10276.617317139049</v>
      </c>
      <c r="B1995">
        <f t="shared" si="588"/>
        <v>1635.5744442864516</v>
      </c>
      <c r="C1995" t="str">
        <f t="shared" si="572"/>
        <v>0.973323927669229-17.0458174084996i</v>
      </c>
      <c r="D1995" t="str">
        <f t="shared" si="573"/>
        <v>3.47810742321327-9.73864725489218i</v>
      </c>
      <c r="E1995" t="str">
        <f t="shared" si="574"/>
        <v>162.405856047223+1.26883899907948i</v>
      </c>
      <c r="F1995" t="str">
        <f t="shared" si="575"/>
        <v>2.42492328592722-91.3198280084526i</v>
      </c>
      <c r="G1995" t="str">
        <f t="shared" si="576"/>
        <v>0.99999932410373-0.000822128829696939i</v>
      </c>
      <c r="H1995" t="str">
        <f t="shared" si="577"/>
        <v>1185.30437351029+238.441586177583i</v>
      </c>
      <c r="I1995" t="str">
        <f t="shared" si="578"/>
        <v>69.5350571679049-303.723470472804i</v>
      </c>
      <c r="K1995" t="str">
        <f t="shared" si="579"/>
        <v>0.00973022590781568-0.00294393477708835i</v>
      </c>
      <c r="L1995" t="str">
        <f t="shared" si="580"/>
        <v>0.0000444444444444444-0.0351039986814253i</v>
      </c>
      <c r="M1995" t="e">
        <f t="shared" si="581"/>
        <v>#DIV/0!</v>
      </c>
      <c r="N1995">
        <f t="shared" si="582"/>
        <v>93.268066353251712</v>
      </c>
      <c r="O1995">
        <f t="shared" si="583"/>
        <v>24.646493613350685</v>
      </c>
      <c r="P1995" s="3">
        <f t="shared" si="584"/>
        <v>24.646493613350685</v>
      </c>
      <c r="Q1995" s="3">
        <f t="shared" si="585"/>
        <v>-86.731933646748288</v>
      </c>
      <c r="R1995">
        <f t="shared" si="586"/>
        <v>93.268066353251712</v>
      </c>
      <c r="S1995">
        <f t="shared" si="587"/>
        <v>1.6355744442864515</v>
      </c>
      <c r="T1995">
        <f t="shared" si="570"/>
        <v>24.646493613350685</v>
      </c>
    </row>
    <row r="1996" spans="1:20" x14ac:dyDescent="0.25">
      <c r="A1996">
        <f t="shared" si="571"/>
        <v>10315.668462944179</v>
      </c>
      <c r="B1996">
        <f t="shared" si="588"/>
        <v>1641.7896271747402</v>
      </c>
      <c r="C1996" t="str">
        <f t="shared" si="572"/>
        <v>0.972817970086179-16.9830147240069i</v>
      </c>
      <c r="D1996" t="str">
        <f t="shared" si="573"/>
        <v>3.47810728937654-9.70183979929046i</v>
      </c>
      <c r="E1996" t="str">
        <f t="shared" si="574"/>
        <v>162.405479069659+1.27399473181734i</v>
      </c>
      <c r="F1996" t="str">
        <f t="shared" si="575"/>
        <v>2.42492327344717-90.9741414510803i</v>
      </c>
      <c r="G1996" t="str">
        <f t="shared" si="576"/>
        <v>0.999999318957163-0.000825252915002564i</v>
      </c>
      <c r="H1996" t="str">
        <f t="shared" si="577"/>
        <v>1185.74341713901+239.357909826379i</v>
      </c>
      <c r="I1996" t="str">
        <f t="shared" si="578"/>
        <v>69.5407002061639-302.673974752397i</v>
      </c>
      <c r="K1996" t="str">
        <f t="shared" si="579"/>
        <v>0.00972399288519959-0.00295322007695075i</v>
      </c>
      <c r="L1996" t="str">
        <f t="shared" si="580"/>
        <v>0.0000444444444444444-0.034971108469242i</v>
      </c>
      <c r="M1996" t="e">
        <f t="shared" si="581"/>
        <v>#DIV/0!</v>
      </c>
      <c r="N1996">
        <f t="shared" si="582"/>
        <v>93.278423856544435</v>
      </c>
      <c r="O1996">
        <f t="shared" si="583"/>
        <v>24.614522494732569</v>
      </c>
      <c r="P1996" s="3">
        <f t="shared" si="584"/>
        <v>24.614522494732569</v>
      </c>
      <c r="Q1996" s="3">
        <f t="shared" si="585"/>
        <v>-86.721576143455565</v>
      </c>
      <c r="R1996">
        <f t="shared" si="586"/>
        <v>93.278423856544435</v>
      </c>
      <c r="S1996">
        <f t="shared" si="587"/>
        <v>1.6417896271747401</v>
      </c>
      <c r="T1996">
        <f t="shared" si="570"/>
        <v>24.614522494732569</v>
      </c>
    </row>
    <row r="1997" spans="1:20" x14ac:dyDescent="0.25">
      <c r="A1997">
        <f t="shared" si="571"/>
        <v>10354.868003103365</v>
      </c>
      <c r="B1997">
        <f t="shared" si="588"/>
        <v>1648.0284277580042</v>
      </c>
      <c r="C1997" t="str">
        <f t="shared" si="572"/>
        <v>0.972308830248182-16.9204541832392i</v>
      </c>
      <c r="D1997" t="str">
        <f t="shared" si="573"/>
        <v>3.47810715452075-9.66517190790686i</v>
      </c>
      <c r="E1997" t="str">
        <f t="shared" si="574"/>
        <v>162.405100726419+1.27917341265037i</v>
      </c>
      <c r="F1997" t="str">
        <f t="shared" si="575"/>
        <v>2.42492326087209-90.6297635872755i</v>
      </c>
      <c r="G1997" t="str">
        <f t="shared" si="576"/>
        <v>0.999999313771406-0.000828388871783748i</v>
      </c>
      <c r="H1997" t="str">
        <f t="shared" si="577"/>
        <v>1186.18601400115+240.27781683347i</v>
      </c>
      <c r="I1997" t="str">
        <f t="shared" si="578"/>
        <v>69.5463835822676-301.628885910316i</v>
      </c>
      <c r="K1997" t="str">
        <f t="shared" si="579"/>
        <v>0.00971772051023937-0.00296252138292133i</v>
      </c>
      <c r="L1997" t="str">
        <f t="shared" si="580"/>
        <v>0.0000444444444444444-0.034838721328195i</v>
      </c>
      <c r="M1997" t="e">
        <f t="shared" si="581"/>
        <v>#DIV/0!</v>
      </c>
      <c r="N1997">
        <f t="shared" si="582"/>
        <v>93.288800327932634</v>
      </c>
      <c r="O1997">
        <f t="shared" si="583"/>
        <v>24.582557348050859</v>
      </c>
      <c r="P1997" s="3">
        <f t="shared" si="584"/>
        <v>24.582557348050859</v>
      </c>
      <c r="Q1997" s="3">
        <f t="shared" si="585"/>
        <v>-86.711199672067366</v>
      </c>
      <c r="R1997">
        <f t="shared" si="586"/>
        <v>93.288800327932634</v>
      </c>
      <c r="S1997">
        <f t="shared" si="587"/>
        <v>1.6480284277580042</v>
      </c>
      <c r="T1997">
        <f t="shared" si="570"/>
        <v>24.582557348050859</v>
      </c>
    </row>
    <row r="1998" spans="1:20" x14ac:dyDescent="0.25">
      <c r="A1998">
        <f t="shared" si="571"/>
        <v>10394.216501515159</v>
      </c>
      <c r="B1998">
        <f t="shared" si="588"/>
        <v>1654.2909357834847</v>
      </c>
      <c r="C1998" t="str">
        <f t="shared" si="572"/>
        <v>0.971796492819405-16.8581348658385i</v>
      </c>
      <c r="D1998" t="str">
        <f t="shared" si="573"/>
        <v>3.47810701863812-9.62864305326134i</v>
      </c>
      <c r="E1998" t="str">
        <f t="shared" si="574"/>
        <v>162.404721027069+1.28437515918664i</v>
      </c>
      <c r="F1998" t="str">
        <f t="shared" si="575"/>
        <v>2.42492324820127-90.2866894630463i</v>
      </c>
      <c r="G1998" t="str">
        <f t="shared" si="576"/>
        <v>0.999999308546163-0.000831536745151543i</v>
      </c>
      <c r="H1998" t="str">
        <f t="shared" si="577"/>
        <v>1186.6321944702+241.201321649316i</v>
      </c>
      <c r="I1998" t="str">
        <f t="shared" si="578"/>
        <v>69.5521075584839-300.588189546331i</v>
      </c>
      <c r="K1998" t="str">
        <f t="shared" si="579"/>
        <v>0.00971140859125066-0.00297183857784326i</v>
      </c>
      <c r="L1998" t="str">
        <f t="shared" si="580"/>
        <v>0.0000444444444444444-0.0347068353538504i</v>
      </c>
      <c r="M1998" t="e">
        <f t="shared" si="581"/>
        <v>#DIV/0!</v>
      </c>
      <c r="N1998">
        <f t="shared" si="582"/>
        <v>93.299195659755057</v>
      </c>
      <c r="O1998">
        <f t="shared" si="583"/>
        <v>24.550598200229061</v>
      </c>
      <c r="P1998" s="3">
        <f t="shared" si="584"/>
        <v>24.550598200229061</v>
      </c>
      <c r="Q1998" s="3">
        <f t="shared" si="585"/>
        <v>-86.700804340244943</v>
      </c>
      <c r="R1998">
        <f t="shared" si="586"/>
        <v>93.299195659755057</v>
      </c>
      <c r="S1998">
        <f t="shared" si="587"/>
        <v>1.6542909357834847</v>
      </c>
      <c r="T1998">
        <f t="shared" si="570"/>
        <v>24.550598200229061</v>
      </c>
    </row>
    <row r="1999" spans="1:20" x14ac:dyDescent="0.25">
      <c r="A1999">
        <f t="shared" si="571"/>
        <v>10433.714524220917</v>
      </c>
      <c r="B1999">
        <f t="shared" si="588"/>
        <v>1660.577241339462</v>
      </c>
      <c r="C1999" t="str">
        <f t="shared" si="572"/>
        <v>0.971280942455697-16.796055854755i</v>
      </c>
      <c r="D1999" t="str">
        <f t="shared" si="573"/>
        <v>3.47810688172085-9.59225270987406i</v>
      </c>
      <c r="E1999" t="str">
        <f t="shared" si="574"/>
        <v>162.404339981486+1.28960008969814i</v>
      </c>
      <c r="F1999" t="str">
        <f t="shared" si="575"/>
        <v>2.42492323543398-89.9449141431569i</v>
      </c>
      <c r="G1999" t="str">
        <f t="shared" si="576"/>
        <v>0.999999303281133-0.000834696580388412i</v>
      </c>
      <c r="H1999" t="str">
        <f t="shared" si="577"/>
        <v>1187.08198920407+242.128438782002i</v>
      </c>
      <c r="I1999" t="str">
        <f t="shared" si="578"/>
        <v>69.55787239828-299.551871331228i</v>
      </c>
      <c r="K1999" t="str">
        <f t="shared" si="579"/>
        <v>0.00970505693641438-0.00298117154277475i</v>
      </c>
      <c r="L1999" t="str">
        <f t="shared" si="580"/>
        <v>0.0000444444444444444-0.0345754486489842i</v>
      </c>
      <c r="M1999" t="e">
        <f t="shared" si="581"/>
        <v>#DIV/0!</v>
      </c>
      <c r="N1999">
        <f t="shared" si="582"/>
        <v>93.309609742730373</v>
      </c>
      <c r="O1999">
        <f t="shared" si="583"/>
        <v>24.518645078179254</v>
      </c>
      <c r="P1999" s="3">
        <f t="shared" si="584"/>
        <v>24.518645078179254</v>
      </c>
      <c r="Q1999" s="3">
        <f t="shared" si="585"/>
        <v>-86.690390257269627</v>
      </c>
      <c r="R1999">
        <f t="shared" si="586"/>
        <v>93.309609742730373</v>
      </c>
      <c r="S1999">
        <f t="shared" si="587"/>
        <v>1.6605772413394619</v>
      </c>
      <c r="T1999">
        <f t="shared" si="570"/>
        <v>24.518645078179254</v>
      </c>
    </row>
    <row r="2000" spans="1:20" x14ac:dyDescent="0.25">
      <c r="A2000">
        <f t="shared" si="571"/>
        <v>10473.362639412957</v>
      </c>
      <c r="B2000">
        <f t="shared" si="588"/>
        <v>1666.8874348565521</v>
      </c>
      <c r="C2000" t="str">
        <f t="shared" si="572"/>
        <v>0.970762163805873-16.7342162362329i</v>
      </c>
      <c r="D2000" t="str">
        <f t="shared" si="573"/>
        <v>3.47810674376101-9.5560003542575i</v>
      </c>
      <c r="E2000" t="str">
        <f t="shared" si="574"/>
        <v>162.403957599874+1.29484832312457i</v>
      </c>
      <c r="F2000" t="str">
        <f t="shared" si="575"/>
        <v>2.42492322256945-89.604432711053i</v>
      </c>
      <c r="G2000" t="str">
        <f t="shared" si="576"/>
        <v>0.999999297976013-0.000837868422948893i</v>
      </c>
      <c r="H2000" t="str">
        <f t="shared" si="577"/>
        <v>1187.53542914814+243.059182797327i</v>
      </c>
      <c r="I2000" t="str">
        <f t="shared" si="578"/>
        <v>69.5636783663108-298.519917006691i</v>
      </c>
      <c r="K2000" t="str">
        <f t="shared" si="579"/>
        <v>0.00969866535378951-0.00299052015697737i</v>
      </c>
      <c r="L2000" t="str">
        <f t="shared" si="580"/>
        <v>0.0000444444444444444-0.0344445593235547i</v>
      </c>
      <c r="M2000" t="e">
        <f t="shared" si="581"/>
        <v>#DIV/0!</v>
      </c>
      <c r="N2000">
        <f t="shared" si="582"/>
        <v>93.320042465950209</v>
      </c>
      <c r="O2000">
        <f t="shared" si="583"/>
        <v>24.486698008799863</v>
      </c>
      <c r="P2000" s="3">
        <f t="shared" si="584"/>
        <v>24.486698008799863</v>
      </c>
      <c r="Q2000" s="3">
        <f t="shared" si="585"/>
        <v>-86.679957534049791</v>
      </c>
      <c r="R2000">
        <f t="shared" si="586"/>
        <v>93.320042465950209</v>
      </c>
      <c r="S2000">
        <f t="shared" si="587"/>
        <v>1.6668874348565521</v>
      </c>
      <c r="T2000">
        <f t="shared" si="570"/>
        <v>24.486698008799863</v>
      </c>
    </row>
    <row r="2001" spans="1:20" x14ac:dyDescent="0.25">
      <c r="A2001">
        <f t="shared" si="571"/>
        <v>10513.161417442727</v>
      </c>
      <c r="B2001">
        <f t="shared" si="588"/>
        <v>1673.221607109007</v>
      </c>
      <c r="C2001" t="str">
        <f t="shared" si="572"/>
        <v>0.970240141512591-16.6726150997969i</v>
      </c>
      <c r="D2001" t="str">
        <f t="shared" si="573"/>
        <v>3.47810660475072-9.51988546490953i</v>
      </c>
      <c r="E2001" t="str">
        <f t="shared" si="574"/>
        <v>162.40357389276+1.30011997907671i</v>
      </c>
      <c r="F2001" t="str">
        <f t="shared" si="575"/>
        <v>2.42492320960699-89.2652402687969i</v>
      </c>
      <c r="G2001" t="str">
        <f t="shared" si="576"/>
        <v>0.999999292630497-0.000841052318460237i</v>
      </c>
      <c r="H2001" t="str">
        <f t="shared" si="577"/>
        <v>1187.99254553836+243.993568318923i</v>
      </c>
      <c r="I2001" t="str">
        <f t="shared" si="578"/>
        <v>69.5695257284223-297.492312385231i</v>
      </c>
      <c r="K2001" t="str">
        <f t="shared" si="579"/>
        <v>0.00969223365132624-0.00299988429790467i</v>
      </c>
      <c r="L2001" t="str">
        <f t="shared" si="580"/>
        <v>0.0000444444444444444-0.034314165494675i</v>
      </c>
      <c r="M2001" t="e">
        <f t="shared" si="581"/>
        <v>#DIV/0!</v>
      </c>
      <c r="N2001">
        <f t="shared" si="582"/>
        <v>93.330493716870421</v>
      </c>
      <c r="O2001">
        <f t="shared" si="583"/>
        <v>24.454757018973638</v>
      </c>
      <c r="P2001" s="3">
        <f t="shared" si="584"/>
        <v>24.454757018973638</v>
      </c>
      <c r="Q2001" s="3">
        <f t="shared" si="585"/>
        <v>-86.669506283129579</v>
      </c>
      <c r="R2001">
        <f t="shared" si="586"/>
        <v>93.330493716870421</v>
      </c>
      <c r="S2001">
        <f t="shared" si="587"/>
        <v>1.6732216071090069</v>
      </c>
      <c r="T2001">
        <f t="shared" si="570"/>
        <v>24.454757018973638</v>
      </c>
    </row>
    <row r="2002" spans="1:20" x14ac:dyDescent="0.25">
      <c r="A2002">
        <f t="shared" si="571"/>
        <v>10553.111430829011</v>
      </c>
      <c r="B2002">
        <f t="shared" si="588"/>
        <v>1679.5798492160213</v>
      </c>
      <c r="C2002" t="str">
        <f t="shared" si="572"/>
        <v>0.969714860213459-16.6112515382371i</v>
      </c>
      <c r="D2002" t="str">
        <f t="shared" si="573"/>
        <v>3.47810646468194-9.48390752230507i</v>
      </c>
      <c r="E2002" t="str">
        <f t="shared" si="574"/>
        <v>162.403188871001+1.30541517783844i</v>
      </c>
      <c r="F2002" t="str">
        <f t="shared" si="575"/>
        <v>2.42492319654581-88.9273319369897i</v>
      </c>
      <c r="G2002" t="str">
        <f t="shared" si="576"/>
        <v>0.999999287244278-0.000844248312723077i</v>
      </c>
      <c r="H2002" t="str">
        <f t="shared" si="577"/>
        <v>1188.45336990431+244.93161002834i</v>
      </c>
      <c r="I2002" t="str">
        <f t="shared" si="578"/>
        <v>69.575414751637-296.469043350043i</v>
      </c>
      <c r="K2002" t="str">
        <f t="shared" si="579"/>
        <v>0.00968576163687923-0.00300926384119066i</v>
      </c>
      <c r="L2002" t="str">
        <f t="shared" si="580"/>
        <v>0.0000444444444444444-0.0341842652865859i</v>
      </c>
      <c r="M2002" t="e">
        <f t="shared" si="581"/>
        <v>#DIV/0!</v>
      </c>
      <c r="N2002">
        <f t="shared" si="582"/>
        <v>93.340963381303752</v>
      </c>
      <c r="O2002">
        <f t="shared" si="583"/>
        <v>24.422822135564846</v>
      </c>
      <c r="P2002" s="3">
        <f t="shared" si="584"/>
        <v>24.422822135564846</v>
      </c>
      <c r="Q2002" s="3">
        <f t="shared" si="585"/>
        <v>-86.659036618696248</v>
      </c>
      <c r="R2002">
        <f t="shared" si="586"/>
        <v>93.340963381303752</v>
      </c>
      <c r="S2002">
        <f t="shared" si="587"/>
        <v>1.6795798492160214</v>
      </c>
      <c r="T2002">
        <f t="shared" si="570"/>
        <v>24.422822135564846</v>
      </c>
    </row>
    <row r="2003" spans="1:20" x14ac:dyDescent="0.25">
      <c r="A2003">
        <f t="shared" si="571"/>
        <v>10593.213254266162</v>
      </c>
      <c r="B2003">
        <f t="shared" si="588"/>
        <v>1685.9622526430423</v>
      </c>
      <c r="C2003" t="str">
        <f t="shared" si="572"/>
        <v>0.969186304542326-16.5501246475969i</v>
      </c>
      <c r="D2003" t="str">
        <f t="shared" si="573"/>
        <v>3.47810632354662-9.44806600888934i</v>
      </c>
      <c r="E2003" t="str">
        <f t="shared" si="574"/>
        <v>162.402802545792+1.31073404037054i</v>
      </c>
      <c r="F2003" t="str">
        <f t="shared" si="575"/>
        <v>2.42492318338517-88.590702854707i</v>
      </c>
      <c r="G2003" t="str">
        <f t="shared" si="576"/>
        <v>0.999999281817047-0.000847456451712079i</v>
      </c>
      <c r="H2003" t="str">
        <f t="shared" si="577"/>
        <v>1188.9179340724+245.873322665129i</v>
      </c>
      <c r="I2003" t="str">
        <f t="shared" si="578"/>
        <v>69.5813457041501-295.450095854943i</v>
      </c>
      <c r="K2003" t="str">
        <f t="shared" si="579"/>
        <v>0.00967924911822113-0.00301865866063826i</v>
      </c>
      <c r="L2003" t="str">
        <f t="shared" si="580"/>
        <v>0.0000444444444444444-0.0340548568306295i</v>
      </c>
      <c r="M2003" t="e">
        <f t="shared" si="581"/>
        <v>#DIV/0!</v>
      </c>
      <c r="N2003">
        <f t="shared" si="582"/>
        <v>93.351451343412506</v>
      </c>
      <c r="O2003">
        <f t="shared" si="583"/>
        <v>24.390893385417939</v>
      </c>
      <c r="P2003" s="3">
        <f t="shared" si="584"/>
        <v>24.390893385417939</v>
      </c>
      <c r="Q2003" s="3">
        <f t="shared" si="585"/>
        <v>-86.648548656587494</v>
      </c>
      <c r="R2003">
        <f t="shared" si="586"/>
        <v>93.351451343412506</v>
      </c>
      <c r="S2003">
        <f t="shared" si="587"/>
        <v>1.6859622526430424</v>
      </c>
      <c r="T2003">
        <f t="shared" si="570"/>
        <v>24.390893385417939</v>
      </c>
    </row>
    <row r="2004" spans="1:20" x14ac:dyDescent="0.25">
      <c r="A2004">
        <f t="shared" si="571"/>
        <v>10633.467464632373</v>
      </c>
      <c r="B2004">
        <f t="shared" si="588"/>
        <v>1692.3689092030859</v>
      </c>
      <c r="C2004" t="str">
        <f t="shared" si="572"/>
        <v>0.96865445913015-16.4892335271586i</v>
      </c>
      <c r="D2004" t="str">
        <f t="shared" si="573"/>
        <v>3.47810618133666-9.41236040907018i</v>
      </c>
      <c r="E2004" t="str">
        <f t="shared" si="574"/>
        <v>162.402414928671+1.3160766883135i</v>
      </c>
      <c r="F2004" t="str">
        <f t="shared" si="575"/>
        <v>2.42492317012433-88.2553481794273i</v>
      </c>
      <c r="G2004" t="str">
        <f t="shared" si="576"/>
        <v>0.99999927634849-0.000850676781576607i</v>
      </c>
      <c r="H2004" t="str">
        <f t="shared" si="577"/>
        <v>1189.38627016902+246.81872102694i</v>
      </c>
      <c r="I2004" t="str">
        <f t="shared" si="578"/>
        <v>69.5873188553239-294.435455924255i</v>
      </c>
      <c r="K2004" t="str">
        <f t="shared" si="579"/>
        <v>0.00967269590305626-0.00302806862820809i</v>
      </c>
      <c r="L2004" t="str">
        <f t="shared" si="580"/>
        <v>0.0000444444444444444-0.0339259382652217i</v>
      </c>
      <c r="M2004" t="e">
        <f t="shared" si="581"/>
        <v>#DIV/0!</v>
      </c>
      <c r="N2004">
        <f t="shared" si="582"/>
        <v>93.361957485700202</v>
      </c>
      <c r="O2004">
        <f t="shared" si="583"/>
        <v>24.358970795354917</v>
      </c>
      <c r="P2004" s="3">
        <f t="shared" si="584"/>
        <v>24.358970795354917</v>
      </c>
      <c r="Q2004" s="3">
        <f t="shared" si="585"/>
        <v>-86.638042514299798</v>
      </c>
      <c r="R2004">
        <f t="shared" si="586"/>
        <v>93.361957485700202</v>
      </c>
      <c r="S2004">
        <f t="shared" si="587"/>
        <v>1.6923689092030858</v>
      </c>
      <c r="T2004">
        <f t="shared" si="570"/>
        <v>24.358970795354917</v>
      </c>
    </row>
    <row r="2005" spans="1:20" x14ac:dyDescent="0.25">
      <c r="A2005">
        <f t="shared" si="571"/>
        <v>10673.874640997976</v>
      </c>
      <c r="B2005">
        <f t="shared" si="588"/>
        <v>1698.7999110580577</v>
      </c>
      <c r="C2005" t="str">
        <f t="shared" si="572"/>
        <v>0.968119308606368-16.4285772794286i</v>
      </c>
      <c r="D2005" t="str">
        <f t="shared" si="573"/>
        <v>3.47810603804385-9.37679020921041i</v>
      </c>
      <c r="E2005" t="str">
        <f t="shared" si="574"/>
        <v>162.402026031519+1.32144324399019i</v>
      </c>
      <c r="F2005" t="str">
        <f t="shared" si="575"/>
        <v>2.42492315676252-87.9212630869603i</v>
      </c>
      <c r="G2005" t="str">
        <f t="shared" si="576"/>
        <v>0.999999270838293-0.000853909348641385i</v>
      </c>
      <c r="H2005" t="str">
        <f t="shared" si="577"/>
        <v>1189.85841062381+247.767819969585i</v>
      </c>
      <c r="I2005" t="str">
        <f t="shared" si="578"/>
        <v>69.593334475675-293.425109652724i</v>
      </c>
      <c r="K2005" t="str">
        <f t="shared" si="579"/>
        <v>0.00966610179903446-0.00303749361400694i</v>
      </c>
      <c r="L2005" t="str">
        <f t="shared" si="580"/>
        <v>0.0000444444444444444-0.0337975077358255i</v>
      </c>
      <c r="M2005" t="e">
        <f t="shared" si="581"/>
        <v>#DIV/0!</v>
      </c>
      <c r="N2005">
        <f t="shared" si="582"/>
        <v>93.372481689005255</v>
      </c>
      <c r="O2005">
        <f t="shared" si="583"/>
        <v>24.327054392172531</v>
      </c>
      <c r="P2005" s="3">
        <f t="shared" si="584"/>
        <v>24.327054392172531</v>
      </c>
      <c r="Q2005" s="3">
        <f t="shared" si="585"/>
        <v>-86.627518310994745</v>
      </c>
      <c r="R2005">
        <f t="shared" si="586"/>
        <v>93.372481689005255</v>
      </c>
      <c r="S2005">
        <f t="shared" si="587"/>
        <v>1.6987999110580576</v>
      </c>
      <c r="T2005">
        <f t="shared" si="570"/>
        <v>24.327054392172531</v>
      </c>
    </row>
    <row r="2006" spans="1:20" x14ac:dyDescent="0.25">
      <c r="A2006">
        <f t="shared" si="571"/>
        <v>10714.435364633768</v>
      </c>
      <c r="B2006">
        <f t="shared" si="588"/>
        <v>1705.2553507200782</v>
      </c>
      <c r="C2006" t="str">
        <f t="shared" si="572"/>
        <v>0.967580837599995-16.368155010126i</v>
      </c>
      <c r="D2006" t="str">
        <f t="shared" si="573"/>
        <v>3.47810589365997-9.34135489762071i</v>
      </c>
      <c r="E2006" t="str">
        <f t="shared" si="574"/>
        <v>162.401635866574+1.32683383040992i</v>
      </c>
      <c r="F2006" t="str">
        <f t="shared" si="575"/>
        <v>2.42492314329897-87.5884427713799i</v>
      </c>
      <c r="G2006" t="str">
        <f t="shared" si="576"/>
        <v>0.999999265286139-0.000857154199407167i</v>
      </c>
      <c r="H2006" t="str">
        <f t="shared" si="577"/>
        <v>1190.33438817289+248.720634407133i</v>
      </c>
      <c r="I2006" t="str">
        <f t="shared" si="578"/>
        <v>69.5993928368724-292.419043205419i</v>
      </c>
      <c r="K2006" t="str">
        <f t="shared" si="579"/>
        <v>0.00965946661376527-0.00304693348627668i</v>
      </c>
      <c r="L2006" t="str">
        <f t="shared" si="580"/>
        <v>0.0000444444444444444-0.0336695633949248i</v>
      </c>
      <c r="M2006" t="e">
        <f t="shared" si="581"/>
        <v>#DIV/0!</v>
      </c>
      <c r="N2006">
        <f t="shared" si="582"/>
        <v>93.383023832493024</v>
      </c>
      <c r="O2006">
        <f t="shared" si="583"/>
        <v>24.295144202641097</v>
      </c>
      <c r="P2006" s="3">
        <f t="shared" si="584"/>
        <v>24.295144202641097</v>
      </c>
      <c r="Q2006" s="3">
        <f t="shared" si="585"/>
        <v>-86.616976167506976</v>
      </c>
      <c r="R2006">
        <f t="shared" si="586"/>
        <v>93.383023832493024</v>
      </c>
      <c r="S2006">
        <f t="shared" si="587"/>
        <v>1.7052553507200783</v>
      </c>
      <c r="T2006">
        <f t="shared" si="570"/>
        <v>24.295144202641097</v>
      </c>
    </row>
    <row r="2007" spans="1:20" x14ac:dyDescent="0.25">
      <c r="A2007">
        <f t="shared" si="571"/>
        <v>10755.150219019375</v>
      </c>
      <c r="B2007">
        <f t="shared" si="588"/>
        <v>1711.7353210528145</v>
      </c>
      <c r="C2007" t="str">
        <f t="shared" si="572"/>
        <v>0.967039030740684-16.3079658281666i</v>
      </c>
      <c r="D2007" t="str">
        <f t="shared" si="573"/>
        <v>3.4781057481767-9.30605396455219i</v>
      </c>
      <c r="E2007" t="str">
        <f t="shared" si="574"/>
        <v>162.401244446426+1.33224857127015i</v>
      </c>
      <c r="F2007" t="str">
        <f t="shared" si="575"/>
        <v>2.42492312973289-87.2568824449543i</v>
      </c>
      <c r="G2007" t="str">
        <f t="shared" si="576"/>
        <v>0.999999259691708-0.000860411380551399i</v>
      </c>
      <c r="H2007" t="str">
        <f t="shared" si="577"/>
        <v>1190.81423586218+249.677179311963i</v>
      </c>
      <c r="I2007" t="str">
        <f t="shared" si="578"/>
        <v>69.6054942117246-291.417242817649i</v>
      </c>
      <c r="K2007" t="str">
        <f t="shared" si="579"/>
        <v>0.00965279015483214-0.00305638811138288i</v>
      </c>
      <c r="L2007" t="str">
        <f t="shared" si="580"/>
        <v>0.0000444444444444444-0.0335421034019972i</v>
      </c>
      <c r="M2007" t="e">
        <f t="shared" si="581"/>
        <v>#DIV/0!</v>
      </c>
      <c r="N2007">
        <f t="shared" si="582"/>
        <v>93.393583793648617</v>
      </c>
      <c r="O2007">
        <f t="shared" si="583"/>
        <v>24.263240253500939</v>
      </c>
      <c r="P2007" s="3">
        <f t="shared" si="584"/>
        <v>24.263240253500939</v>
      </c>
      <c r="Q2007" s="3">
        <f t="shared" si="585"/>
        <v>-86.606416206351383</v>
      </c>
      <c r="R2007">
        <f t="shared" si="586"/>
        <v>93.393583793648617</v>
      </c>
      <c r="S2007">
        <f t="shared" si="587"/>
        <v>1.7117353210528146</v>
      </c>
      <c r="T2007">
        <f t="shared" si="570"/>
        <v>24.263240253500939</v>
      </c>
    </row>
    <row r="2008" spans="1:20" x14ac:dyDescent="0.25">
      <c r="A2008">
        <f t="shared" si="571"/>
        <v>10796.019789851649</v>
      </c>
      <c r="B2008">
        <f t="shared" si="588"/>
        <v>1718.2399152728151</v>
      </c>
      <c r="C2008" t="str">
        <f t="shared" si="572"/>
        <v>0.966493872660062-16.2480088456514i</v>
      </c>
      <c r="D2008" t="str">
        <f t="shared" si="573"/>
        <v>3.47810560158569-9.27088690218907i</v>
      </c>
      <c r="E2008" t="str">
        <f t="shared" si="574"/>
        <v>162.40085178403+1.33768759095986i</v>
      </c>
      <c r="F2008" t="str">
        <f t="shared" si="575"/>
        <v>2.42492311606353-86.9265773380773i</v>
      </c>
      <c r="G2008" t="str">
        <f t="shared" si="576"/>
        <v>0.999999254054679-0.000863680938928897i</v>
      </c>
      <c r="H2008" t="str">
        <f t="shared" si="577"/>
        <v>1191.29798705079+250.637469714834i</v>
      </c>
      <c r="I2008" t="str">
        <f t="shared" si="578"/>
        <v>69.6116388741726-290.419694794886i</v>
      </c>
      <c r="K2008" t="str">
        <f t="shared" si="579"/>
        <v>0.00964607222980696-0.00306585735380368i</v>
      </c>
      <c r="L2008" t="str">
        <f t="shared" si="580"/>
        <v>0.0000444444444444444-0.0334151259234879i</v>
      </c>
      <c r="M2008" t="e">
        <f t="shared" si="581"/>
        <v>#DIV/0!</v>
      </c>
      <c r="N2008">
        <f t="shared" si="582"/>
        <v>93.404161448270017</v>
      </c>
      <c r="O2008">
        <f t="shared" si="583"/>
        <v>24.23134257146107</v>
      </c>
      <c r="P2008" s="3">
        <f t="shared" si="584"/>
        <v>24.23134257146107</v>
      </c>
      <c r="Q2008" s="3">
        <f t="shared" si="585"/>
        <v>-86.595838551729983</v>
      </c>
      <c r="R2008">
        <f t="shared" si="586"/>
        <v>93.404161448270017</v>
      </c>
      <c r="S2008">
        <f t="shared" si="587"/>
        <v>1.7182399152728152</v>
      </c>
      <c r="T2008">
        <f t="shared" si="570"/>
        <v>24.23134257146107</v>
      </c>
    </row>
    <row r="2009" spans="1:20" x14ac:dyDescent="0.25">
      <c r="A2009">
        <f t="shared" si="571"/>
        <v>10837.044665053085</v>
      </c>
      <c r="B2009">
        <f t="shared" si="588"/>
        <v>1724.7692269508518</v>
      </c>
      <c r="C2009" t="str">
        <f t="shared" si="572"/>
        <v>0.965945347992912-16.1882831778514i</v>
      </c>
      <c r="D2009" t="str">
        <f t="shared" si="573"/>
        <v>3.47810545387843-9.2358532046411i</v>
      </c>
      <c r="E2009" t="str">
        <f t="shared" si="574"/>
        <v>162.40045789271+1.34315101456345i</v>
      </c>
      <c r="F2009" t="str">
        <f t="shared" si="575"/>
        <v>2.42492310229006-86.5975226991973i</v>
      </c>
      <c r="G2009" t="str">
        <f t="shared" si="576"/>
        <v>0.999999248374728-0.000866962921572515i</v>
      </c>
      <c r="H2009" t="str">
        <f t="shared" si="577"/>
        <v>1191.78567541437+251.601520704946i</v>
      </c>
      <c r="I2009" t="str">
        <f t="shared" si="578"/>
        <v>69.6178270992786-289.42638551266i</v>
      </c>
      <c r="K2009" t="str">
        <f t="shared" si="579"/>
        <v>0.00963931264626477-0.00307534107611871i</v>
      </c>
      <c r="L2009" t="str">
        <f t="shared" si="580"/>
        <v>0.0000444444444444444-0.0332886291327833i</v>
      </c>
      <c r="M2009" t="e">
        <f t="shared" si="581"/>
        <v>#DIV/0!</v>
      </c>
      <c r="N2009">
        <f t="shared" si="582"/>
        <v>93.414756670461358</v>
      </c>
      <c r="O2009">
        <f t="shared" si="583"/>
        <v>24.199451183195922</v>
      </c>
      <c r="P2009" s="3">
        <f t="shared" si="584"/>
        <v>24.199451183195922</v>
      </c>
      <c r="Q2009" s="3">
        <f t="shared" si="585"/>
        <v>-86.585243329538642</v>
      </c>
      <c r="R2009">
        <f t="shared" si="586"/>
        <v>93.414756670461358</v>
      </c>
      <c r="S2009">
        <f t="shared" si="587"/>
        <v>1.7247692269508519</v>
      </c>
      <c r="T2009">
        <f t="shared" si="570"/>
        <v>24.199451183195922</v>
      </c>
    </row>
    <row r="2010" spans="1:20" x14ac:dyDescent="0.25">
      <c r="A2010">
        <f t="shared" si="571"/>
        <v>10878.225434780288</v>
      </c>
      <c r="B2010">
        <f t="shared" si="588"/>
        <v>1731.3233500132651</v>
      </c>
      <c r="C2010" t="str">
        <f t="shared" si="572"/>
        <v>0.965393441378384-16.1287879431958i</v>
      </c>
      <c r="D2010" t="str">
        <f t="shared" si="573"/>
        <v>3.47810530504651-9.20095236793691i</v>
      </c>
      <c r="E2010" t="str">
        <f t="shared" si="574"/>
        <v>162.400062786162+1.34863896786208i</v>
      </c>
      <c r="F2010" t="str">
        <f t="shared" si="575"/>
        <v>2.42492308841173-86.2697137947546i</v>
      </c>
      <c r="G2010" t="str">
        <f t="shared" si="576"/>
        <v>0.999999242651527-0.000870257375693829i</v>
      </c>
      <c r="H2010" t="str">
        <f t="shared" si="577"/>
        <v>1192.27733494858+252.569347429989i</v>
      </c>
      <c r="I2010" t="str">
        <f t="shared" si="578"/>
        <v>69.6240591632206-288.437301416508i</v>
      </c>
      <c r="K2010" t="str">
        <f t="shared" si="579"/>
        <v>0.00963251121179869-0.00308483913899802i</v>
      </c>
      <c r="L2010" t="str">
        <f t="shared" si="580"/>
        <v>0.0000444444444444444-0.0331626112101846i</v>
      </c>
      <c r="M2010" t="e">
        <f t="shared" si="581"/>
        <v>#DIV/0!</v>
      </c>
      <c r="N2010">
        <f t="shared" si="582"/>
        <v>93.425369332625664</v>
      </c>
      <c r="O2010">
        <f t="shared" si="583"/>
        <v>24.167566115343782</v>
      </c>
      <c r="P2010" s="3">
        <f t="shared" si="584"/>
        <v>24.167566115343782</v>
      </c>
      <c r="Q2010" s="3">
        <f t="shared" si="585"/>
        <v>-86.574630667374336</v>
      </c>
      <c r="R2010">
        <f t="shared" si="586"/>
        <v>93.425369332625664</v>
      </c>
      <c r="S2010">
        <f t="shared" si="587"/>
        <v>1.7313233500132652</v>
      </c>
      <c r="T2010">
        <f t="shared" si="570"/>
        <v>24.167566115343782</v>
      </c>
    </row>
    <row r="2011" spans="1:20" x14ac:dyDescent="0.25">
      <c r="A2011">
        <f t="shared" si="571"/>
        <v>10919.562691432453</v>
      </c>
      <c r="B2011">
        <f t="shared" si="588"/>
        <v>1737.9023787433155</v>
      </c>
      <c r="C2011" t="str">
        <f t="shared" si="572"/>
        <v>0.964838137461187-16.0695222632575i</v>
      </c>
      <c r="D2011" t="str">
        <f t="shared" si="573"/>
        <v>3.47810515508131-9.16618389001609i</v>
      </c>
      <c r="E2011" t="str">
        <f t="shared" si="574"/>
        <v>162.399666478461+1.35415157733828i</v>
      </c>
      <c r="F2011" t="str">
        <f t="shared" si="575"/>
        <v>2.42492307442772-85.9431459091072i</v>
      </c>
      <c r="G2011" t="str">
        <f t="shared" si="576"/>
        <v>0.999999236884746-0.000873564348683808i</v>
      </c>
      <c r="H2011" t="str">
        <f t="shared" si="577"/>
        <v>1192.77299997254+253.540965096196i</v>
      </c>
      <c r="I2011" t="str">
        <f t="shared" si="578"/>
        <v>69.6303353432779-287.452429021869i</v>
      </c>
      <c r="K2011" t="str">
        <f t="shared" si="579"/>
        <v>0.00962566773403498-0.00309435140119112i</v>
      </c>
      <c r="L2011" t="str">
        <f t="shared" si="580"/>
        <v>0.0000444444444444444-0.0330370703428817i</v>
      </c>
      <c r="M2011" t="e">
        <f t="shared" si="581"/>
        <v>#DIV/0!</v>
      </c>
      <c r="N2011">
        <f t="shared" si="582"/>
        <v>93.435999305458282</v>
      </c>
      <c r="O2011">
        <f t="shared" si="583"/>
        <v>24.135687394503766</v>
      </c>
      <c r="P2011" s="3">
        <f t="shared" si="584"/>
        <v>24.135687394503766</v>
      </c>
      <c r="Q2011" s="3">
        <f t="shared" si="585"/>
        <v>-86.564000694541718</v>
      </c>
      <c r="R2011">
        <f t="shared" si="586"/>
        <v>93.435999305458282</v>
      </c>
      <c r="S2011">
        <f t="shared" si="587"/>
        <v>1.7379023787433154</v>
      </c>
      <c r="T2011">
        <f t="shared" si="570"/>
        <v>24.135687394503766</v>
      </c>
    </row>
    <row r="2012" spans="1:20" x14ac:dyDescent="0.25">
      <c r="A2012">
        <f t="shared" si="571"/>
        <v>10961.057029659894</v>
      </c>
      <c r="B2012">
        <f t="shared" si="588"/>
        <v>1744.50640778254</v>
      </c>
      <c r="C2012" t="str">
        <f t="shared" si="572"/>
        <v>0.9642794208929-16.0104852627404i</v>
      </c>
      <c r="D2012" t="str">
        <f t="shared" si="573"/>
        <v>3.47810500397425-9.13154727072244i</v>
      </c>
      <c r="E2012" t="str">
        <f t="shared" si="574"/>
        <v>162.39926898407+1.35968897017664i</v>
      </c>
      <c r="F2012" t="str">
        <f t="shared" si="575"/>
        <v>2.42492306033724-85.6178143444674i</v>
      </c>
      <c r="G2012" t="str">
        <f t="shared" si="576"/>
        <v>0.999999231074055-0.000876883888113502i</v>
      </c>
      <c r="H2012" t="str">
        <f t="shared" si="577"/>
        <v>1193.2727051324+254.516388968377i</v>
      </c>
      <c r="I2012" t="str">
        <f t="shared" si="578"/>
        <v>69.636655917823-286.471754914029i</v>
      </c>
      <c r="K2012" t="str">
        <f t="shared" si="579"/>
        <v>0.00961878202064844-0.00310387771951604i</v>
      </c>
      <c r="L2012" t="str">
        <f t="shared" si="580"/>
        <v>0.0000444444444444444-0.032912004724927i</v>
      </c>
      <c r="M2012" t="e">
        <f t="shared" si="581"/>
        <v>#DIV/0!</v>
      </c>
      <c r="N2012">
        <f t="shared" si="582"/>
        <v>93.446646457940304</v>
      </c>
      <c r="O2012">
        <f t="shared" si="583"/>
        <v>24.103815047233681</v>
      </c>
      <c r="P2012" s="3">
        <f t="shared" si="584"/>
        <v>24.103815047233681</v>
      </c>
      <c r="Q2012" s="3">
        <f t="shared" si="585"/>
        <v>-86.553353542059696</v>
      </c>
      <c r="R2012">
        <f t="shared" si="586"/>
        <v>93.446646457940304</v>
      </c>
      <c r="S2012">
        <f t="shared" si="587"/>
        <v>1.7445064077825401</v>
      </c>
      <c r="T2012">
        <f t="shared" si="570"/>
        <v>24.103815047233681</v>
      </c>
    </row>
    <row r="2013" spans="1:20" x14ac:dyDescent="0.25">
      <c r="A2013">
        <f t="shared" si="571"/>
        <v>11002.709046372604</v>
      </c>
      <c r="B2013">
        <f t="shared" si="588"/>
        <v>1751.1355321321137</v>
      </c>
      <c r="C2013" t="str">
        <f t="shared" si="572"/>
        <v>0.963717276333321-15.9516760694655i</v>
      </c>
      <c r="D2013" t="str">
        <f t="shared" si="573"/>
        <v>3.47810485171659-9.09704201179643i</v>
      </c>
      <c r="E2013" t="str">
        <f t="shared" si="574"/>
        <v>162.398870317838+1.36525127427017i</v>
      </c>
      <c r="F2013" t="str">
        <f t="shared" si="575"/>
        <v>2.42492304613946-85.2937144208304i</v>
      </c>
      <c r="G2013" t="str">
        <f t="shared" si="576"/>
        <v>0.99999922521912-0.00088021604173472i</v>
      </c>
      <c r="H2013" t="str">
        <f t="shared" si="577"/>
        <v>1193.77648540487+255.495634369956i</v>
      </c>
      <c r="I2013" t="str">
        <f t="shared" si="578"/>
        <v>69.6430211663077-285.495265748034i</v>
      </c>
      <c r="K2013" t="str">
        <f t="shared" si="579"/>
        <v>0.00961185387937784-0.00311341794884851i</v>
      </c>
      <c r="L2013" t="str">
        <f t="shared" si="580"/>
        <v>0.0000444444444444444-0.0327874125572096i</v>
      </c>
      <c r="M2013" t="e">
        <f t="shared" si="581"/>
        <v>#DIV/0!</v>
      </c>
      <c r="N2013">
        <f t="shared" si="582"/>
        <v>93.457310657332485</v>
      </c>
      <c r="O2013">
        <f t="shared" si="583"/>
        <v>24.071949100047192</v>
      </c>
      <c r="P2013" s="3">
        <f t="shared" si="584"/>
        <v>24.071949100047192</v>
      </c>
      <c r="Q2013" s="3">
        <f t="shared" si="585"/>
        <v>-86.542689342667515</v>
      </c>
      <c r="R2013">
        <f t="shared" si="586"/>
        <v>93.457310657332485</v>
      </c>
      <c r="S2013">
        <f t="shared" si="587"/>
        <v>1.7511355321321136</v>
      </c>
      <c r="T2013">
        <f t="shared" si="570"/>
        <v>24.071949100047192</v>
      </c>
    </row>
    <row r="2014" spans="1:20" x14ac:dyDescent="0.25">
      <c r="A2014">
        <f t="shared" si="571"/>
        <v>11044.519340748819</v>
      </c>
      <c r="B2014">
        <f t="shared" si="588"/>
        <v>1757.7898471542157</v>
      </c>
      <c r="C2014" t="str">
        <f t="shared" si="572"/>
        <v>0.963151688451626-15.8930938143584i</v>
      </c>
      <c r="D2014" t="str">
        <f t="shared" si="573"/>
        <v>3.4781046982996-9.06266761686827i</v>
      </c>
      <c r="E2014" t="str">
        <f t="shared" si="574"/>
        <v>162.398470495014+1.37083861821955i</v>
      </c>
      <c r="F2014" t="str">
        <f t="shared" si="575"/>
        <v>2.42492303183358-84.9708414759103i</v>
      </c>
      <c r="G2014" t="str">
        <f t="shared" si="576"/>
        <v>0.999999219319602-0.000883560857480724i</v>
      </c>
      <c r="H2014" t="str">
        <f t="shared" si="577"/>
        <v>1194.28437610087+256.478716683004i</v>
      </c>
      <c r="I2014" t="str">
        <f t="shared" si="578"/>
        <v>69.6494313692553-284.52294824863i</v>
      </c>
      <c r="K2014" t="str">
        <f t="shared" si="579"/>
        <v>0.00960488311804178-0.00312297194211123i</v>
      </c>
      <c r="L2014" t="str">
        <f t="shared" si="580"/>
        <v>0.0000444444444444444-0.0326632920474294i</v>
      </c>
      <c r="M2014" t="e">
        <f t="shared" si="581"/>
        <v>#DIV/0!</v>
      </c>
      <c r="N2014">
        <f t="shared" si="582"/>
        <v>93.467991769168421</v>
      </c>
      <c r="O2014">
        <f t="shared" si="583"/>
        <v>24.040089579411688</v>
      </c>
      <c r="P2014" s="3">
        <f t="shared" si="584"/>
        <v>24.040089579411688</v>
      </c>
      <c r="Q2014" s="3">
        <f t="shared" si="585"/>
        <v>-86.532008230831579</v>
      </c>
      <c r="R2014">
        <f t="shared" si="586"/>
        <v>93.467991769168421</v>
      </c>
      <c r="S2014">
        <f t="shared" si="587"/>
        <v>1.7577898471542157</v>
      </c>
      <c r="T2014">
        <f t="shared" si="570"/>
        <v>24.040089579411688</v>
      </c>
    </row>
    <row r="2015" spans="1:20" x14ac:dyDescent="0.25">
      <c r="A2015">
        <f t="shared" si="571"/>
        <v>11086.488514243665</v>
      </c>
      <c r="B2015">
        <f t="shared" si="588"/>
        <v>1764.4694485734019</v>
      </c>
      <c r="C2015" t="str">
        <f t="shared" si="572"/>
        <v>0.962582641927664-15.8347376314354i</v>
      </c>
      <c r="D2015" t="str">
        <f t="shared" si="573"/>
        <v>3.47810454371441-9.02842359145064i</v>
      </c>
      <c r="E2015" t="str">
        <f t="shared" si="574"/>
        <v>162.398069531245+1.37645113133796i</v>
      </c>
      <c r="F2015" t="str">
        <f t="shared" si="575"/>
        <v>2.42492301741874-84.649190865071i</v>
      </c>
      <c r="G2015" t="str">
        <f t="shared" si="576"/>
        <v>0.999999213375162-0.000886918383466915i</v>
      </c>
      <c r="H2015" t="str">
        <f t="shared" si="577"/>
        <v>1194.79641286915+257.465651348258i</v>
      </c>
      <c r="I2015" t="str">
        <f t="shared" si="578"/>
        <v>69.6558868082463-283.554789210187i</v>
      </c>
      <c r="K2015" t="str">
        <f t="shared" si="579"/>
        <v>0.00959786954455455-0.00313253955026314i</v>
      </c>
      <c r="L2015" t="str">
        <f t="shared" si="580"/>
        <v>0.0000444444444444444-0.0325396414100711i</v>
      </c>
      <c r="M2015" t="e">
        <f t="shared" si="581"/>
        <v>#DIV/0!</v>
      </c>
      <c r="N2015">
        <f t="shared" si="582"/>
        <v>93.478689657248324</v>
      </c>
      <c r="O2015">
        <f t="shared" si="583"/>
        <v>24.008236511745345</v>
      </c>
      <c r="P2015" s="3">
        <f t="shared" si="584"/>
        <v>24.008236511745345</v>
      </c>
      <c r="Q2015" s="3">
        <f t="shared" si="585"/>
        <v>-86.521310342751676</v>
      </c>
      <c r="R2015">
        <f t="shared" si="586"/>
        <v>93.478689657248324</v>
      </c>
      <c r="S2015">
        <f t="shared" si="587"/>
        <v>1.7644694485734018</v>
      </c>
      <c r="T2015">
        <f t="shared" si="570"/>
        <v>24.008236511745345</v>
      </c>
    </row>
    <row r="2016" spans="1:20" x14ac:dyDescent="0.25">
      <c r="A2016">
        <f t="shared" si="571"/>
        <v>11128.617170597792</v>
      </c>
      <c r="B2016">
        <f t="shared" si="588"/>
        <v>1771.1744324779809</v>
      </c>
      <c r="C2016" t="str">
        <f t="shared" si="572"/>
        <v>0.96201012145353-15.7766066577915i</v>
      </c>
      <c r="D2016" t="str">
        <f t="shared" si="573"/>
        <v>3.47810438795219-8.99430944293178i</v>
      </c>
      <c r="E2016" t="str">
        <f t="shared" si="574"/>
        <v>162.397667442589+1.38208894365391i</v>
      </c>
      <c r="F2016" t="str">
        <f t="shared" si="575"/>
        <v>2.42492300289417-84.3287579612614i</v>
      </c>
      <c r="G2016" t="str">
        <f t="shared" si="576"/>
        <v>0.999999207385459-0.00089028866799152i</v>
      </c>
      <c r="H2016" t="str">
        <f t="shared" si="577"/>
        <v>1195.31263170005+258.456453865127i</v>
      </c>
      <c r="I2016" t="str">
        <f t="shared" si="578"/>
        <v>69.6623877659056-282.590775496648i</v>
      </c>
      <c r="K2016" t="str">
        <f t="shared" si="579"/>
        <v>0.0095908129669424-0.00314212062228885i</v>
      </c>
      <c r="L2016" t="str">
        <f t="shared" si="580"/>
        <v>0.0000444444444444444-0.0324164588663788i</v>
      </c>
      <c r="M2016" t="e">
        <f t="shared" si="581"/>
        <v>#DIV/0!</v>
      </c>
      <c r="N2016">
        <f t="shared" si="582"/>
        <v>93.489404183633752</v>
      </c>
      <c r="O2016">
        <f t="shared" si="583"/>
        <v>23.976389923415148</v>
      </c>
      <c r="P2016" s="3">
        <f t="shared" si="584"/>
        <v>23.976389923415148</v>
      </c>
      <c r="Q2016" s="3">
        <f t="shared" si="585"/>
        <v>-86.510595816366248</v>
      </c>
      <c r="R2016">
        <f t="shared" si="586"/>
        <v>93.489404183633752</v>
      </c>
      <c r="S2016">
        <f t="shared" si="587"/>
        <v>1.7711744324779808</v>
      </c>
      <c r="T2016">
        <f t="shared" si="570"/>
        <v>23.976389923415148</v>
      </c>
    </row>
    <row r="2017" spans="1:20" x14ac:dyDescent="0.25">
      <c r="A2017">
        <f t="shared" si="571"/>
        <v>11170.905915846062</v>
      </c>
      <c r="B2017">
        <f t="shared" si="588"/>
        <v>1777.9048953213971</v>
      </c>
      <c r="C2017" t="str">
        <f t="shared" si="572"/>
        <v>0.961434111734562-15.7187000335862i</v>
      </c>
      <c r="D2017" t="str">
        <f t="shared" si="573"/>
        <v>3.47810423100391-8.96032468056806i</v>
      </c>
      <c r="E2017" t="str">
        <f t="shared" si="574"/>
        <v>162.397264245517+1.38775218591341i</v>
      </c>
      <c r="F2017" t="str">
        <f t="shared" si="575"/>
        <v>2.42492298825898-84.0095381549457i</v>
      </c>
      <c r="G2017" t="str">
        <f t="shared" si="576"/>
        <v>0.999999201350148-0.000893671759536297i</v>
      </c>
      <c r="H2017" t="str">
        <f t="shared" si="577"/>
        <v>1195.83306892924+259.451139791715i</v>
      </c>
      <c r="I2017" t="str">
        <f t="shared" si="578"/>
        <v>69.6689345258903-281.630894041455i</v>
      </c>
      <c r="K2017" t="str">
        <f t="shared" si="579"/>
        <v>0.00958371319335976-0.0031517150051881i</v>
      </c>
      <c r="L2017" t="str">
        <f t="shared" si="580"/>
        <v>0.0000444444444444444-0.0322937426443304i</v>
      </c>
      <c r="M2017" t="e">
        <f t="shared" si="581"/>
        <v>#DIV/0!</v>
      </c>
      <c r="N2017">
        <f t="shared" si="582"/>
        <v>93.500135208640657</v>
      </c>
      <c r="O2017">
        <f t="shared" si="583"/>
        <v>23.944549840733661</v>
      </c>
      <c r="P2017" s="3">
        <f t="shared" si="584"/>
        <v>23.944549840733661</v>
      </c>
      <c r="Q2017" s="3">
        <f t="shared" si="585"/>
        <v>-86.499864791359343</v>
      </c>
      <c r="R2017">
        <f t="shared" si="586"/>
        <v>93.500135208640657</v>
      </c>
      <c r="S2017">
        <f t="shared" si="587"/>
        <v>1.7779048953213972</v>
      </c>
      <c r="T2017">
        <f t="shared" si="570"/>
        <v>23.944549840733661</v>
      </c>
    </row>
    <row r="2018" spans="1:20" x14ac:dyDescent="0.25">
      <c r="A2018">
        <f t="shared" si="571"/>
        <v>11213.355358326278</v>
      </c>
      <c r="B2018">
        <f t="shared" si="588"/>
        <v>1784.6609339236186</v>
      </c>
      <c r="C2018" t="str">
        <f t="shared" si="572"/>
        <v>0.960854597491068-15.661016902031i</v>
      </c>
      <c r="D2018" t="str">
        <f t="shared" si="573"/>
        <v>3.4781040728606-8.92646881547725i</v>
      </c>
      <c r="E2018" t="str">
        <f t="shared" si="574"/>
        <v>162.396859956918+1.39344098958398i</v>
      </c>
      <c r="F2018" t="str">
        <f t="shared" si="575"/>
        <v>2.42492297351237-83.6915268540406i</v>
      </c>
      <c r="G2018" t="str">
        <f t="shared" si="576"/>
        <v>0.999999195268882-0.000897067706767222i</v>
      </c>
      <c r="H2018" t="str">
        <f t="shared" si="577"/>
        <v>1196.35776124149+260.44972474481i</v>
      </c>
      <c r="I2018" t="str">
        <f t="shared" si="578"/>
        <v>69.6755273728761-280.675131847493i</v>
      </c>
      <c r="K2018" t="str">
        <f t="shared" si="579"/>
        <v>0.00957657003210598-0.00316132254396538i</v>
      </c>
      <c r="L2018" t="str">
        <f t="shared" si="580"/>
        <v>0.0000444444444444444-0.0321714909786117i</v>
      </c>
      <c r="M2018" t="e">
        <f t="shared" si="581"/>
        <v>#DIV/0!</v>
      </c>
      <c r="N2018">
        <f t="shared" si="582"/>
        <v>93.510882590834868</v>
      </c>
      <c r="O2018">
        <f t="shared" si="583"/>
        <v>23.912716289956695</v>
      </c>
      <c r="P2018" s="3">
        <f t="shared" si="584"/>
        <v>23.912716289956695</v>
      </c>
      <c r="Q2018" s="3">
        <f t="shared" si="585"/>
        <v>-86.489117409165132</v>
      </c>
      <c r="R2018">
        <f t="shared" si="586"/>
        <v>93.510882590834868</v>
      </c>
      <c r="S2018">
        <f t="shared" si="587"/>
        <v>1.7846609339236186</v>
      </c>
      <c r="T2018">
        <f t="shared" si="570"/>
        <v>23.912716289956695</v>
      </c>
    </row>
    <row r="2019" spans="1:20" x14ac:dyDescent="0.25">
      <c r="A2019">
        <f t="shared" si="571"/>
        <v>11255.966108687919</v>
      </c>
      <c r="B2019">
        <f t="shared" si="588"/>
        <v>1791.4426454725283</v>
      </c>
      <c r="C2019" t="str">
        <f t="shared" si="572"/>
        <v>0.960271563459283-15.6035564093768i</v>
      </c>
      <c r="D2019" t="str">
        <f t="shared" si="573"/>
        <v>3.47810391351313-8.8927413606313i</v>
      </c>
      <c r="E2019" t="str">
        <f t="shared" si="574"/>
        <v>162.39645459411+1.39915548685535i</v>
      </c>
      <c r="F2019" t="str">
        <f t="shared" si="575"/>
        <v>2.42492295865348-83.3747194838465i</v>
      </c>
      <c r="G2019" t="str">
        <f t="shared" si="576"/>
        <v>0.99999918914131-0.000900476558535198i</v>
      </c>
      <c r="H2019" t="str">
        <f t="shared" si="577"/>
        <v>1196.88674567459+261.452224399883i</v>
      </c>
      <c r="I2019" t="str">
        <f t="shared" si="578"/>
        <v>69.6821665925433-279.72347598704i</v>
      </c>
      <c r="K2019" t="str">
        <f t="shared" si="579"/>
        <v>0.00956938329164205-0.00317094308161956i</v>
      </c>
      <c r="L2019" t="str">
        <f t="shared" si="580"/>
        <v>0.0000444444444444444-0.0320497021105914i</v>
      </c>
      <c r="M2019" t="e">
        <f t="shared" si="581"/>
        <v>#DIV/0!</v>
      </c>
      <c r="N2019">
        <f t="shared" si="582"/>
        <v>93.521646187024899</v>
      </c>
      <c r="O2019">
        <f t="shared" si="583"/>
        <v>23.880889297280842</v>
      </c>
      <c r="P2019" s="3">
        <f t="shared" si="584"/>
        <v>23.880889297280842</v>
      </c>
      <c r="Q2019" s="3">
        <f t="shared" si="585"/>
        <v>-86.478353812975101</v>
      </c>
      <c r="R2019">
        <f t="shared" si="586"/>
        <v>93.521646187024899</v>
      </c>
      <c r="S2019">
        <f t="shared" si="587"/>
        <v>1.7914426454725283</v>
      </c>
      <c r="T2019">
        <f t="shared" si="570"/>
        <v>23.880889297280842</v>
      </c>
    </row>
    <row r="2020" spans="1:20" x14ac:dyDescent="0.25">
      <c r="A2020">
        <f t="shared" si="571"/>
        <v>11298.738779900932</v>
      </c>
      <c r="B2020">
        <f t="shared" si="588"/>
        <v>1798.2501275253239</v>
      </c>
      <c r="C2020" t="str">
        <f t="shared" si="572"/>
        <v>0.959684994393204-15.5463177049004i</v>
      </c>
      <c r="D2020" t="str">
        <f t="shared" si="573"/>
        <v>3.47810375295233-8.85914183084934i</v>
      </c>
      <c r="E2020" t="str">
        <f t="shared" si="574"/>
        <v>162.39604817484+1.40489581064454i</v>
      </c>
      <c r="F2020" t="str">
        <f t="shared" si="575"/>
        <v>2.42492294368144-83.0591114869827i</v>
      </c>
      <c r="G2020" t="str">
        <f t="shared" si="576"/>
        <v>0.99999918296708-0.000903898363876752i</v>
      </c>
      <c r="H2020" t="str">
        <f t="shared" si="577"/>
        <v>1197.42005962319+262.458654491065i</v>
      </c>
      <c r="I2020" t="str">
        <f t="shared" si="578"/>
        <v>69.6888524715597-278.775913601701i</v>
      </c>
      <c r="K2020" t="str">
        <f t="shared" si="579"/>
        <v>0.00956215278060764-0.00318057645913361i</v>
      </c>
      <c r="L2020" t="str">
        <f t="shared" si="580"/>
        <v>0.0000444444444444444-0.0319283742882959i</v>
      </c>
      <c r="M2020" t="e">
        <f t="shared" si="581"/>
        <v>#DIV/0!</v>
      </c>
      <c r="N2020">
        <f t="shared" si="582"/>
        <v>93.5324258522582</v>
      </c>
      <c r="O2020">
        <f t="shared" si="583"/>
        <v>23.849068888840442</v>
      </c>
      <c r="P2020" s="3">
        <f t="shared" si="584"/>
        <v>23.849068888840442</v>
      </c>
      <c r="Q2020" s="3">
        <f t="shared" si="585"/>
        <v>-86.4675741477418</v>
      </c>
      <c r="R2020">
        <f t="shared" si="586"/>
        <v>93.5324258522582</v>
      </c>
      <c r="S2020">
        <f t="shared" si="587"/>
        <v>1.798250127525324</v>
      </c>
      <c r="T2020">
        <f t="shared" si="570"/>
        <v>23.849068888840442</v>
      </c>
    </row>
    <row r="2021" spans="1:20" x14ac:dyDescent="0.25">
      <c r="A2021">
        <f t="shared" si="571"/>
        <v>11341.673987264556</v>
      </c>
      <c r="B2021">
        <f t="shared" si="588"/>
        <v>1805.0834780099201</v>
      </c>
      <c r="C2021" t="str">
        <f t="shared" si="572"/>
        <v>0.959094875065641-15.4892999408918i</v>
      </c>
      <c r="D2021" t="str">
        <f t="shared" si="573"/>
        <v>3.47810359116893-8.82566974279072i</v>
      </c>
      <c r="E2021" t="str">
        <f t="shared" si="574"/>
        <v>162.395640717294+1.41066209459731i</v>
      </c>
      <c r="F2021" t="str">
        <f t="shared" si="575"/>
        <v>2.42492292859538-82.7446983233217i</v>
      </c>
      <c r="G2021" t="str">
        <f t="shared" si="576"/>
        <v>0.999999176745837-0.000907333172014739i</v>
      </c>
      <c r="H2021" t="str">
        <f t="shared" si="577"/>
        <v>1197.95774084281+263.469030811136i</v>
      </c>
      <c r="I2021" t="str">
        <f t="shared" si="578"/>
        <v>69.6955852975692-277.832431902372i</v>
      </c>
      <c r="K2021" t="str">
        <f t="shared" si="579"/>
        <v>0.00955487830783832-0.00319022251546456i</v>
      </c>
      <c r="L2021" t="str">
        <f t="shared" si="580"/>
        <v>0.0000444444444444444-0.0318075057663837i</v>
      </c>
      <c r="M2021" t="e">
        <f t="shared" si="581"/>
        <v>#DIV/0!</v>
      </c>
      <c r="N2021">
        <f t="shared" si="582"/>
        <v>93.543221439814559</v>
      </c>
      <c r="O2021">
        <f t="shared" si="583"/>
        <v>23.817255090704975</v>
      </c>
      <c r="P2021" s="3">
        <f t="shared" si="584"/>
        <v>23.817255090704975</v>
      </c>
      <c r="Q2021" s="3">
        <f t="shared" si="585"/>
        <v>-86.456778560185441</v>
      </c>
      <c r="R2021">
        <f t="shared" si="586"/>
        <v>93.543221439814559</v>
      </c>
      <c r="S2021">
        <f t="shared" si="587"/>
        <v>1.8050834780099201</v>
      </c>
      <c r="T2021">
        <f t="shared" si="570"/>
        <v>23.817255090704975</v>
      </c>
    </row>
    <row r="2022" spans="1:20" x14ac:dyDescent="0.25">
      <c r="A2022">
        <f t="shared" si="571"/>
        <v>11384.772348416162</v>
      </c>
      <c r="B2022">
        <f t="shared" si="588"/>
        <v>1811.9427952263579</v>
      </c>
      <c r="C2022" t="str">
        <f t="shared" si="572"/>
        <v>0.958501190269875-15.4325022726419i</v>
      </c>
      <c r="D2022" t="str">
        <f t="shared" si="573"/>
        <v>3.47810342815368-8.7923246149483i</v>
      </c>
      <c r="E2022" t="str">
        <f t="shared" si="574"/>
        <v>162.395232240101+1.4164544730911i</v>
      </c>
      <c r="F2022" t="str">
        <f t="shared" si="575"/>
        <v>2.42492291339446-82.4314754699259i</v>
      </c>
      <c r="G2022" t="str">
        <f t="shared" si="576"/>
        <v>0.999999170477223-0.000910781032359055i</v>
      </c>
      <c r="H2022" t="str">
        <f t="shared" si="577"/>
        <v>1198.4998274538+264.48336921148i</v>
      </c>
      <c r="I2022" t="str">
        <f t="shared" si="578"/>
        <v>69.7023653591742-276.893018169189i</v>
      </c>
      <c r="K2022" t="str">
        <f t="shared" si="579"/>
        <v>0.00954755968238303-0.00319988108753335i</v>
      </c>
      <c r="L2022" t="str">
        <f t="shared" si="580"/>
        <v>0.0000444444444444444-0.0316870948061204i</v>
      </c>
      <c r="M2022" t="e">
        <f t="shared" si="581"/>
        <v>#DIV/0!</v>
      </c>
      <c r="N2022">
        <f t="shared" si="582"/>
        <v>93.554032801201728</v>
      </c>
      <c r="O2022">
        <f t="shared" si="583"/>
        <v>23.785447928876611</v>
      </c>
      <c r="P2022" s="3">
        <f t="shared" si="584"/>
        <v>23.785447928876611</v>
      </c>
      <c r="Q2022" s="3">
        <f t="shared" si="585"/>
        <v>-86.445967198798272</v>
      </c>
      <c r="R2022">
        <f t="shared" si="586"/>
        <v>93.554032801201728</v>
      </c>
      <c r="S2022">
        <f t="shared" si="587"/>
        <v>1.811942795226358</v>
      </c>
      <c r="T2022">
        <f t="shared" si="570"/>
        <v>23.785447928876611</v>
      </c>
    </row>
    <row r="2023" spans="1:20" x14ac:dyDescent="0.25">
      <c r="A2023">
        <f t="shared" si="571"/>
        <v>11428.034483340143</v>
      </c>
      <c r="B2023">
        <f t="shared" si="588"/>
        <v>1818.828177848218</v>
      </c>
      <c r="C2023" t="str">
        <f t="shared" si="572"/>
        <v>0.957903924820998-15.3759238584296i</v>
      </c>
      <c r="D2023" t="str">
        <f t="shared" si="573"/>
        <v>3.4781032638972-8.75910596764114i</v>
      </c>
      <c r="E2023" t="str">
        <f t="shared" si="574"/>
        <v>162.394822762342+1.42227308123817i</v>
      </c>
      <c r="F2023" t="str">
        <f t="shared" si="575"/>
        <v>2.42492289807781-82.1194384209793i</v>
      </c>
      <c r="G2023" t="str">
        <f t="shared" si="576"/>
        <v>0.999999164160877-0.000914241994507346i</v>
      </c>
      <c r="H2023" t="str">
        <f t="shared" si="577"/>
        <v>1199.04635794543+265.501685602057i</v>
      </c>
      <c r="I2023" t="str">
        <f t="shared" si="578"/>
        <v>69.7091929459186-275.957659751475i</v>
      </c>
      <c r="K2023" t="str">
        <f t="shared" si="579"/>
        <v>0.0095401967135217-0.00320955201021496i</v>
      </c>
      <c r="L2023" t="str">
        <f t="shared" si="580"/>
        <v>0.0000444444444444444-0.031567139675354i</v>
      </c>
      <c r="M2023" t="e">
        <f t="shared" si="581"/>
        <v>#DIV/0!</v>
      </c>
      <c r="N2023">
        <f t="shared" si="582"/>
        <v>93.564859786149981</v>
      </c>
      <c r="O2023">
        <f t="shared" si="583"/>
        <v>23.753647429287319</v>
      </c>
      <c r="P2023" s="3">
        <f t="shared" si="584"/>
        <v>23.753647429287319</v>
      </c>
      <c r="Q2023" s="3">
        <f t="shared" si="585"/>
        <v>-86.435140213850019</v>
      </c>
      <c r="R2023">
        <f t="shared" si="586"/>
        <v>93.564859786149981</v>
      </c>
      <c r="S2023">
        <f t="shared" si="587"/>
        <v>1.818828177848218</v>
      </c>
      <c r="T2023">
        <f t="shared" si="570"/>
        <v>23.753647429287319</v>
      </c>
    </row>
    <row r="2024" spans="1:20" x14ac:dyDescent="0.25">
      <c r="A2024">
        <f t="shared" si="571"/>
        <v>11471.461014376837</v>
      </c>
      <c r="B2024">
        <f t="shared" si="588"/>
        <v>1825.7397249240414</v>
      </c>
      <c r="C2024" t="str">
        <f t="shared" si="572"/>
        <v>0.957303063557464-15.3195638595085i</v>
      </c>
      <c r="D2024" t="str">
        <f t="shared" si="573"/>
        <v>3.47810309838999-8.72601332300765i</v>
      </c>
      <c r="E2024" t="str">
        <f t="shared" si="574"/>
        <v>162.394412303555+1.42811805488824i</v>
      </c>
      <c r="F2024" t="str">
        <f t="shared" si="575"/>
        <v>2.42492288264452-81.808582687723i</v>
      </c>
      <c r="G2024" t="str">
        <f t="shared" si="576"/>
        <v>0.999999157796435-0.000917716108245718i</v>
      </c>
      <c r="H2024" t="str">
        <f t="shared" si="577"/>
        <v>1199.59737118+266.523995951342i</v>
      </c>
      <c r="I2024" t="str">
        <f t="shared" si="578"/>
        <v>69.7160683482693-275.026344067706i</v>
      </c>
      <c r="K2024" t="str">
        <f t="shared" si="579"/>
        <v>0.0095327892107832-0.00321923511632853i</v>
      </c>
      <c r="L2024" t="str">
        <f t="shared" si="580"/>
        <v>0.0000444444444444444-0.0314476386484898i</v>
      </c>
      <c r="M2024" t="e">
        <f t="shared" si="581"/>
        <v>#DIV/0!</v>
      </c>
      <c r="N2024">
        <f t="shared" si="582"/>
        <v>93.575702242607932</v>
      </c>
      <c r="O2024">
        <f t="shared" si="583"/>
        <v>23.721853617795791</v>
      </c>
      <c r="P2024" s="3">
        <f t="shared" si="584"/>
        <v>23.721853617795791</v>
      </c>
      <c r="Q2024" s="3">
        <f t="shared" si="585"/>
        <v>-86.424297757392068</v>
      </c>
      <c r="R2024">
        <f t="shared" si="586"/>
        <v>93.575702242607932</v>
      </c>
      <c r="S2024">
        <f t="shared" si="587"/>
        <v>1.8257397249240415</v>
      </c>
      <c r="T2024">
        <f t="shared" si="570"/>
        <v>23.721853617795791</v>
      </c>
    </row>
    <row r="2025" spans="1:20" x14ac:dyDescent="0.25">
      <c r="A2025">
        <f t="shared" si="571"/>
        <v>11515.052566231469</v>
      </c>
      <c r="B2025">
        <f t="shared" si="588"/>
        <v>1832.6775358787529</v>
      </c>
      <c r="C2025" t="str">
        <f t="shared" si="572"/>
        <v>0.956698591342426-15.2634214400948i</v>
      </c>
      <c r="D2025" t="str">
        <f t="shared" si="573"/>
        <v>3.47810293162253-8.69304620499897i</v>
      </c>
      <c r="E2025" t="str">
        <f t="shared" si="574"/>
        <v>162.394000883738+1.43398953063059i</v>
      </c>
      <c r="F2025" t="str">
        <f t="shared" si="575"/>
        <v>2.42492286709369-81.4989037983932i</v>
      </c>
      <c r="G2025" t="str">
        <f t="shared" si="576"/>
        <v>0.999999151383532-0.000921203423549458i</v>
      </c>
      <c r="H2025" t="str">
        <f t="shared" si="577"/>
        <v>1200.15290639697+267.550316286281i</v>
      </c>
      <c r="I2025" t="str">
        <f t="shared" si="578"/>
        <v>69.7229918576028-274.099058605468i</v>
      </c>
      <c r="K2025" t="str">
        <f t="shared" si="579"/>
        <v>0.00952533698396333-0.00322893023662766i</v>
      </c>
      <c r="L2025" t="str">
        <f t="shared" si="580"/>
        <v>0.0000444444444444444-0.0313285900064652i</v>
      </c>
      <c r="M2025" t="e">
        <f t="shared" si="581"/>
        <v>#DIV/0!</v>
      </c>
      <c r="N2025">
        <f t="shared" si="582"/>
        <v>93.586560016737153</v>
      </c>
      <c r="O2025">
        <f t="shared" si="583"/>
        <v>23.690066520184875</v>
      </c>
      <c r="P2025" s="3">
        <f t="shared" si="584"/>
        <v>23.690066520184875</v>
      </c>
      <c r="Q2025" s="3">
        <f t="shared" si="585"/>
        <v>-86.413439983262847</v>
      </c>
      <c r="R2025">
        <f t="shared" si="586"/>
        <v>93.586560016737153</v>
      </c>
      <c r="S2025">
        <f t="shared" si="587"/>
        <v>1.8326775358787528</v>
      </c>
      <c r="T2025">
        <f t="shared" si="570"/>
        <v>23.690066520184875</v>
      </c>
    </row>
    <row r="2026" spans="1:20" x14ac:dyDescent="0.25">
      <c r="A2026">
        <f t="shared" si="571"/>
        <v>11558.809765983149</v>
      </c>
      <c r="B2026">
        <f t="shared" si="588"/>
        <v>1839.6417105150922</v>
      </c>
      <c r="C2026" t="str">
        <f t="shared" si="572"/>
        <v>0.95609049306537-15.2074957673555i</v>
      </c>
      <c r="D2026" t="str">
        <f t="shared" si="573"/>
        <v>3.47810276358529-8.66020413937213i</v>
      </c>
      <c r="E2026" t="str">
        <f t="shared" si="574"/>
        <v>162.393588523363+1.4398876457971i</v>
      </c>
      <c r="F2026" t="str">
        <f t="shared" si="575"/>
        <v>2.42492285142449-81.1903972981564i</v>
      </c>
      <c r="G2026" t="str">
        <f t="shared" si="576"/>
        <v>0.999999144921799-0.000924703990583751i</v>
      </c>
      <c r="H2026" t="str">
        <f t="shared" si="577"/>
        <v>1200.71300321723+268.580662692213i</v>
      </c>
      <c r="I2026" t="str">
        <f t="shared" si="578"/>
        <v>69.7299637661847-273.175790921434i</v>
      </c>
      <c r="K2026" t="str">
        <f t="shared" si="579"/>
        <v>0.00951783984314324-0.00323863719979081i</v>
      </c>
      <c r="L2026" t="str">
        <f t="shared" si="580"/>
        <v>0.0000444444444444444-0.0312099920367256i</v>
      </c>
      <c r="M2026" t="e">
        <f t="shared" si="581"/>
        <v>#DIV/0!</v>
      </c>
      <c r="N2026">
        <f t="shared" si="582"/>
        <v>93.597432952908065</v>
      </c>
      <c r="O2026">
        <f t="shared" si="583"/>
        <v>23.6582861621592</v>
      </c>
      <c r="P2026" s="3">
        <f t="shared" si="584"/>
        <v>23.6582861621592</v>
      </c>
      <c r="Q2026" s="3">
        <f t="shared" si="585"/>
        <v>-86.402567047091935</v>
      </c>
      <c r="R2026">
        <f t="shared" si="586"/>
        <v>93.597432952908065</v>
      </c>
      <c r="S2026">
        <f t="shared" si="587"/>
        <v>1.8396417105150922</v>
      </c>
      <c r="T2026">
        <f t="shared" si="570"/>
        <v>23.6582861621592</v>
      </c>
    </row>
    <row r="2027" spans="1:20" x14ac:dyDescent="0.25">
      <c r="A2027">
        <f t="shared" si="571"/>
        <v>11602.733243093886</v>
      </c>
      <c r="B2027">
        <f t="shared" si="588"/>
        <v>1846.6323490150496</v>
      </c>
      <c r="C2027" t="str">
        <f t="shared" si="572"/>
        <v>0.955478753643572-15.1517860113942i</v>
      </c>
      <c r="D2027" t="str">
        <f t="shared" si="573"/>
        <v>3.47810259426852-8.6274866536827i</v>
      </c>
      <c r="E2027" t="str">
        <f t="shared" si="574"/>
        <v>162.393175243376+1.44581253846536i</v>
      </c>
      <c r="F2027" t="str">
        <f t="shared" si="575"/>
        <v>2.42492283563595-80.8830587490412i</v>
      </c>
      <c r="G2027" t="str">
        <f t="shared" si="576"/>
        <v>0.999999138410863-0.000928217859704397i</v>
      </c>
      <c r="H2027" t="str">
        <f t="shared" si="577"/>
        <v>1201.27770164732+269.615051312795i</v>
      </c>
      <c r="I2027" t="str">
        <f t="shared" si="578"/>
        <v>69.7369843671472-272.256528641302i</v>
      </c>
      <c r="K2027" t="str">
        <f t="shared" si="579"/>
        <v>0.00951029759870789-0.00324835583241179i</v>
      </c>
      <c r="L2027" t="str">
        <f t="shared" si="580"/>
        <v>0.0000444444444444444-0.0310918430331994i</v>
      </c>
      <c r="M2027" t="e">
        <f t="shared" si="581"/>
        <v>#DIV/0!</v>
      </c>
      <c r="N2027">
        <f t="shared" si="582"/>
        <v>93.608320893695861</v>
      </c>
      <c r="O2027">
        <f t="shared" si="583"/>
        <v>23.626512569341372</v>
      </c>
      <c r="P2027" s="3">
        <f t="shared" si="584"/>
        <v>23.626512569341372</v>
      </c>
      <c r="Q2027" s="3">
        <f t="shared" si="585"/>
        <v>-86.391679106304139</v>
      </c>
      <c r="R2027">
        <f t="shared" si="586"/>
        <v>93.608320893695861</v>
      </c>
      <c r="S2027">
        <f t="shared" si="587"/>
        <v>1.8466323490150496</v>
      </c>
      <c r="T2027">
        <f t="shared" si="570"/>
        <v>23.626512569341372</v>
      </c>
    </row>
    <row r="2028" spans="1:20" x14ac:dyDescent="0.25">
      <c r="A2028">
        <f t="shared" si="571"/>
        <v>11646.823629417642</v>
      </c>
      <c r="B2028">
        <f t="shared" si="588"/>
        <v>1853.6495519413068</v>
      </c>
      <c r="C2028" t="str">
        <f t="shared" si="572"/>
        <v>0.95486335802364-15.0962913452402i</v>
      </c>
      <c r="D2028" t="str">
        <f t="shared" si="573"/>
        <v>3.47810242366255-8.59489327727878i</v>
      </c>
      <c r="E2028" t="str">
        <f t="shared" si="574"/>
        <v>162.392761065204+1.45176434746029i</v>
      </c>
      <c r="F2028" t="str">
        <f t="shared" si="575"/>
        <v>2.42492281972721-80.5768837298811i</v>
      </c>
      <c r="G2028" t="str">
        <f t="shared" si="576"/>
        <v>0.999999131850349-0.000931745081458542i</v>
      </c>
      <c r="H2028" t="str">
        <f t="shared" si="577"/>
        <v>1201.8470420838+270.653498349919i</v>
      </c>
      <c r="I2028" t="str">
        <f t="shared" si="578"/>
        <v>69.7440539544762-271.341259459801i</v>
      </c>
      <c r="K2028" t="str">
        <f t="shared" si="579"/>
        <v>0.00950271006136482-0.00325808595899037i</v>
      </c>
      <c r="L2028" t="str">
        <f t="shared" si="580"/>
        <v>0.0000444444444444444-0.0309741412962737i</v>
      </c>
      <c r="M2028" t="e">
        <f t="shared" si="581"/>
        <v>#DIV/0!</v>
      </c>
      <c r="N2028">
        <f t="shared" si="582"/>
        <v>93.619223679875972</v>
      </c>
      <c r="O2028">
        <f t="shared" si="583"/>
        <v>23.594745767269941</v>
      </c>
      <c r="P2028" s="3">
        <f t="shared" si="584"/>
        <v>23.594745767269941</v>
      </c>
      <c r="Q2028" s="3">
        <f t="shared" si="585"/>
        <v>-86.380776320124028</v>
      </c>
      <c r="R2028">
        <f t="shared" si="586"/>
        <v>93.619223679875972</v>
      </c>
      <c r="S2028">
        <f t="shared" si="587"/>
        <v>1.8536495519413068</v>
      </c>
      <c r="T2028">
        <f t="shared" ref="T2028:T2091" si="589">P2028</f>
        <v>23.594745767269941</v>
      </c>
    </row>
    <row r="2029" spans="1:20" x14ac:dyDescent="0.25">
      <c r="A2029">
        <f t="shared" ref="A2029:A2092" si="590">2*PI()*B2029</f>
        <v>11691.08155920943</v>
      </c>
      <c r="B2029">
        <f t="shared" si="588"/>
        <v>1860.6934202386838</v>
      </c>
      <c r="C2029" t="str">
        <f t="shared" ref="C2029:C2092" si="591">IMPRODUCT(D2029,E2029,$C$40,,K2029,$C$41)</f>
        <v>0.954244291183058-15.0410109448352i</v>
      </c>
      <c r="D2029" t="str">
        <f t="shared" ref="D2029:D2092" si="592">IMDIV(IMPRODUCT($C$37,$C$38,COMPLEX(1,A2029/$C$38)),IMSUM(-1*A2029*A2029/$C$39,COMPLEX(0,1*A2029)))</f>
        <v>3.4781022517575-8.5624235412935i</v>
      </c>
      <c r="E2029" t="str">
        <f t="shared" ref="E2029:E2092" si="593">IMDIV(IMPRODUCT(IMSUM(F2029,G2029),$C$29,H2029),IMSUM(1,I2029))</f>
        <v>162.392346010767+1.45774321235826i</v>
      </c>
      <c r="F2029" t="str">
        <f t="shared" ref="F2029:F2092" si="594">IMDIV(IMPRODUCT($C$14,$C$15,COMPLEX(1,A2029/$C$15)),IMSUM(-1*A2029*A2029/$C$16,COMPLEX(0,A2029)))</f>
        <v>2.42492280369732-80.2718678362444i</v>
      </c>
      <c r="G2029" t="str">
        <f t="shared" ref="G2029:G2092" si="595">IMDIV(1,COMPLEX(1,A2029*$C$9*$C$10))</f>
        <v>0.999999125239882-0.000935285706585403i</v>
      </c>
      <c r="H2029" t="str">
        <f t="shared" ref="H2029:H2092" si="596">IMDIV($C$3,IMSUM(K2029,COMPLEX(0,$C$28*A2029)))</f>
        <v>1202.42106531764+271.696020063613i</v>
      </c>
      <c r="I2029" t="str">
        <f t="shared" ref="I2029:I2092" si="597">IMPRODUCT(F2029,$C$29,H2029,$C$31)</f>
        <v>69.7511728229851-270.429971140643i</v>
      </c>
      <c r="K2029" t="str">
        <f t="shared" ref="K2029:K2092" si="598">IF($C$26&lt;=0,IMDIV(1,IMSUM(IMDIV(1,L2029),1/$C$18)),IMDIV(1,IMSUM(IMDIV(1,L2029),1/$C$18,IMDIV(1,M2029))))</f>
        <v>0.0094950770421631-0.0032678274019231i</v>
      </c>
      <c r="L2029" t="str">
        <f t="shared" ref="L2029:L2092" si="599">IMSUM($C$21/$C$22,IMDIV(1,COMPLEX(0,$C$20*$C$22*A2029)))</f>
        <v>0.0000444444444444444-0.0308568851327692i</v>
      </c>
      <c r="M2029" t="e">
        <f t="shared" ref="M2029:M2092" si="600">IMSUM($C$25/$C$26,IMDIV(1,COMPLEX(0,$C$24*$C$26*A2029)))</f>
        <v>#DIV/0!</v>
      </c>
      <c r="N2029">
        <f t="shared" ref="N2029:N2092" si="601">ABS(R2029)</f>
        <v>93.630141150420485</v>
      </c>
      <c r="O2029">
        <f t="shared" ref="O2029:O2092" si="602">ABS(P2029)</f>
        <v>23.562985781396016</v>
      </c>
      <c r="P2029" s="3">
        <f t="shared" ref="P2029:P2092" si="603">20*LOG10(IMABS(C2029))</f>
        <v>23.562985781396016</v>
      </c>
      <c r="Q2029" s="3">
        <f t="shared" ref="Q2029:Q2092" si="604">IMARGUMENT(C2029)*180/PI()</f>
        <v>-86.369858849579515</v>
      </c>
      <c r="R2029">
        <f t="shared" ref="R2029:R2092" si="605">IF(Q2029&lt;0,Q2029+180,Q2029-180)</f>
        <v>93.630141150420485</v>
      </c>
      <c r="S2029">
        <f t="shared" ref="S2029:S2092" si="606">B2029/1000</f>
        <v>1.8606934202386838</v>
      </c>
      <c r="T2029">
        <f t="shared" si="589"/>
        <v>23.562985781396016</v>
      </c>
    </row>
    <row r="2030" spans="1:20" x14ac:dyDescent="0.25">
      <c r="A2030">
        <f t="shared" si="590"/>
        <v>11735.507669134426</v>
      </c>
      <c r="B2030">
        <f t="shared" ref="B2030:B2093" si="607">B2029*(1+B$42)</f>
        <v>1867.7640552355908</v>
      </c>
      <c r="C2030" t="str">
        <f t="shared" si="591"/>
        <v>0.953621538131703-14.9859439890214i</v>
      </c>
      <c r="D2030" t="str">
        <f t="shared" si="592"/>
        <v>3.47810207854351-8.53007697863878i</v>
      </c>
      <c r="E2030" t="str">
        <f t="shared" si="593"/>
        <v>162.391930102478+1.46374927348766i</v>
      </c>
      <c r="F2030" t="str">
        <f t="shared" si="594"/>
        <v>2.42492278754537-79.9680066803755i</v>
      </c>
      <c r="G2030" t="str">
        <f t="shared" si="595"/>
        <v>0.999999118579079-0.000938839786016996i</v>
      </c>
      <c r="H2030" t="str">
        <f t="shared" si="596"/>
        <v>1202.99981253862+272.742632771939i</v>
      </c>
      <c r="I2030" t="str">
        <f t="shared" si="597"/>
        <v>69.7583412682983-269.522651516501i</v>
      </c>
      <c r="K2030" t="str">
        <f t="shared" si="598"/>
        <v>0.00948739835251255-0.00327757998149415i</v>
      </c>
      <c r="L2030" t="str">
        <f t="shared" si="599"/>
        <v>0.0000444444444444444-0.0307400728559167i</v>
      </c>
      <c r="M2030" t="e">
        <f t="shared" si="600"/>
        <v>#DIV/0!</v>
      </c>
      <c r="N2030">
        <f t="shared" si="601"/>
        <v>93.641073142493966</v>
      </c>
      <c r="O2030">
        <f t="shared" si="602"/>
        <v>23.531232637080564</v>
      </c>
      <c r="P2030" s="3">
        <f t="shared" si="603"/>
        <v>23.531232637080564</v>
      </c>
      <c r="Q2030" s="3">
        <f t="shared" si="604"/>
        <v>-86.358926857506034</v>
      </c>
      <c r="R2030">
        <f t="shared" si="605"/>
        <v>93.641073142493966</v>
      </c>
      <c r="S2030">
        <f t="shared" si="606"/>
        <v>1.8677640552355907</v>
      </c>
      <c r="T2030">
        <f t="shared" si="589"/>
        <v>23.531232637080564</v>
      </c>
    </row>
    <row r="2031" spans="1:20" x14ac:dyDescent="0.25">
      <c r="A2031">
        <f t="shared" si="590"/>
        <v>11780.102598277137</v>
      </c>
      <c r="B2031">
        <f t="shared" si="607"/>
        <v>1874.8615586454862</v>
      </c>
      <c r="C2031" t="str">
        <f t="shared" si="591"/>
        <v>0.952995083913602-14.9310896595291i</v>
      </c>
      <c r="D2031" t="str">
        <f t="shared" si="592"/>
        <v>3.47810190401062-8.4978531239984i</v>
      </c>
      <c r="E2031" t="str">
        <f t="shared" si="593"/>
        <v>162.391513363254+1.46978267193317i</v>
      </c>
      <c r="F2031" t="str">
        <f t="shared" si="594"/>
        <v>2.42492277127044-79.6652958911298i</v>
      </c>
      <c r="G2031" t="str">
        <f t="shared" si="595"/>
        <v>0.999999111867559-0.000942407370878868i</v>
      </c>
      <c r="H2031" t="str">
        <f t="shared" si="596"/>
        <v>1203.58332533988+273.793352850856i</v>
      </c>
      <c r="I2031" t="str">
        <f t="shared" si="597"/>
        <v>69.7655595868244-268.619288488995i</v>
      </c>
      <c r="K2031" t="str">
        <f t="shared" si="598"/>
        <v>0.0094796738042031-0.00328734351586626i</v>
      </c>
      <c r="L2031" t="str">
        <f t="shared" si="599"/>
        <v>0.0000444444444444444-0.0306237027853324i</v>
      </c>
      <c r="M2031" t="e">
        <f t="shared" si="600"/>
        <v>#DIV/0!</v>
      </c>
      <c r="N2031">
        <f t="shared" si="601"/>
        <v>93.652019491450687</v>
      </c>
      <c r="O2031">
        <f t="shared" si="602"/>
        <v>23.499486359591387</v>
      </c>
      <c r="P2031" s="3">
        <f t="shared" si="603"/>
        <v>23.499486359591387</v>
      </c>
      <c r="Q2031" s="3">
        <f t="shared" si="604"/>
        <v>-86.347980508549313</v>
      </c>
      <c r="R2031">
        <f t="shared" si="605"/>
        <v>93.652019491450687</v>
      </c>
      <c r="S2031">
        <f t="shared" si="606"/>
        <v>1.8748615586454862</v>
      </c>
      <c r="T2031">
        <f t="shared" si="589"/>
        <v>23.499486359591387</v>
      </c>
    </row>
    <row r="2032" spans="1:20" x14ac:dyDescent="0.25">
      <c r="A2032">
        <f t="shared" si="590"/>
        <v>11824.86698815059</v>
      </c>
      <c r="B2032">
        <f t="shared" si="607"/>
        <v>1881.9860325683392</v>
      </c>
      <c r="C2032" t="str">
        <f t="shared" si="591"/>
        <v>0.952364913608284-14.8764471409644i</v>
      </c>
      <c r="D2032" t="str">
        <f t="shared" si="592"/>
        <v>3.47810172814876-8.46575151382125i</v>
      </c>
      <c r="E2032" t="str">
        <f t="shared" si="593"/>
        <v>162.391095816522+1.47584354953706i</v>
      </c>
      <c r="F2032" t="str">
        <f t="shared" si="594"/>
        <v>2.42492275487157-79.3637311139105i</v>
      </c>
      <c r="G2032" t="str">
        <f t="shared" si="595"/>
        <v>0.999999105104933-0.000945988512490837i</v>
      </c>
      <c r="H2032" t="str">
        <f t="shared" si="596"/>
        <v>1204.17164572247+274.848196734114i</v>
      </c>
      <c r="I2032" t="str">
        <f t="shared" si="597"/>
        <v>69.7728280757378-267.719870028673i</v>
      </c>
      <c r="K2032" t="str">
        <f t="shared" si="598"/>
        <v>0.00947190320942444-0.003297117821072i</v>
      </c>
      <c r="L2032" t="str">
        <f t="shared" si="599"/>
        <v>0.0000444444444444444-0.0305077732469938i</v>
      </c>
      <c r="M2032" t="e">
        <f t="shared" si="600"/>
        <v>#DIV/0!</v>
      </c>
      <c r="N2032">
        <f t="shared" si="601"/>
        <v>93.662980030830326</v>
      </c>
      <c r="O2032">
        <f t="shared" si="602"/>
        <v>23.467746974100116</v>
      </c>
      <c r="P2032" s="3">
        <f t="shared" si="603"/>
        <v>23.467746974100116</v>
      </c>
      <c r="Q2032" s="3">
        <f t="shared" si="604"/>
        <v>-86.337019969169674</v>
      </c>
      <c r="R2032">
        <f t="shared" si="605"/>
        <v>93.662980030830326</v>
      </c>
      <c r="S2032">
        <f t="shared" si="606"/>
        <v>1.8819860325683391</v>
      </c>
      <c r="T2032">
        <f t="shared" si="589"/>
        <v>23.467746974100116</v>
      </c>
    </row>
    <row r="2033" spans="1:20" x14ac:dyDescent="0.25">
      <c r="A2033">
        <f t="shared" si="590"/>
        <v>11869.801482705563</v>
      </c>
      <c r="B2033">
        <f t="shared" si="607"/>
        <v>1889.1375794920989</v>
      </c>
      <c r="C2033" t="str">
        <f t="shared" si="591"/>
        <v>0.951731012332627-14.8220156207971i</v>
      </c>
      <c r="D2033" t="str">
        <f t="shared" si="592"/>
        <v>3.47810155094783-8.43377168631487i</v>
      </c>
      <c r="E2033" t="str">
        <f t="shared" si="593"/>
        <v>162.390677486225+1.48193204890272i</v>
      </c>
      <c r="F2033" t="str">
        <f t="shared" si="594"/>
        <v>2.42492273834784-79.0633080106074i</v>
      </c>
      <c r="G2033" t="str">
        <f t="shared" si="595"/>
        <v>0.999999098290815-0.000949583262367723i</v>
      </c>
      <c r="H2033" t="str">
        <f t="shared" si="596"/>
        <v>1204.76481609995+275.907180913099i</v>
      </c>
      <c r="I2033" t="str">
        <f t="shared" si="597"/>
        <v>69.7801470329542-266.824384174995i</v>
      </c>
      <c r="K2033" t="str">
        <f t="shared" si="598"/>
        <v>0.00946408638078587-0.00330690271100497i</v>
      </c>
      <c r="L2033" t="str">
        <f t="shared" si="599"/>
        <v>0.0000444444444444444-0.0303922825732156i</v>
      </c>
      <c r="M2033" t="e">
        <f t="shared" si="600"/>
        <v>#DIV/0!</v>
      </c>
      <c r="N2033">
        <f t="shared" si="601"/>
        <v>93.673954592355642</v>
      </c>
      <c r="O2033">
        <f t="shared" si="602"/>
        <v>23.436014505679239</v>
      </c>
      <c r="P2033" s="3">
        <f t="shared" si="603"/>
        <v>23.436014505679239</v>
      </c>
      <c r="Q2033" s="3">
        <f t="shared" si="604"/>
        <v>-86.326045407644358</v>
      </c>
      <c r="R2033">
        <f t="shared" si="605"/>
        <v>93.673954592355642</v>
      </c>
      <c r="S2033">
        <f t="shared" si="606"/>
        <v>1.8891375794920988</v>
      </c>
      <c r="T2033">
        <f t="shared" si="589"/>
        <v>23.436014505679239</v>
      </c>
    </row>
    <row r="2034" spans="1:20" x14ac:dyDescent="0.25">
      <c r="A2034">
        <f t="shared" si="590"/>
        <v>11914.906728339845</v>
      </c>
      <c r="B2034">
        <f t="shared" si="607"/>
        <v>1896.316302294169</v>
      </c>
      <c r="C2034" t="str">
        <f t="shared" si="591"/>
        <v>0.951093365242375-14.7677942893488i</v>
      </c>
      <c r="D2034" t="str">
        <f t="shared" si="592"/>
        <v>3.47810137239767-8.40191318143869i</v>
      </c>
      <c r="E2034" t="str">
        <f t="shared" si="593"/>
        <v>162.390258396829+1.48804831339666i</v>
      </c>
      <c r="F2034" t="str">
        <f t="shared" si="594"/>
        <v>2.42492272169831-78.764022259534i</v>
      </c>
      <c r="G2034" t="str">
        <f t="shared" si="595"/>
        <v>0.99999909142481-0.000953191672220097i</v>
      </c>
      <c r="H2034" t="str">
        <f t="shared" si="596"/>
        <v>1205.36287930309+276.970321936681i</v>
      </c>
      <c r="I2034" t="str">
        <f t="shared" si="597"/>
        <v>69.7875167571057-265.932819036323i</v>
      </c>
      <c r="K2034" t="str">
        <f t="shared" si="598"/>
        <v>0.00945622313133631-0.00331669799741128i</v>
      </c>
      <c r="L2034" t="str">
        <f t="shared" si="599"/>
        <v>0.0000444444444444444-0.0302772291026256i</v>
      </c>
      <c r="M2034" t="e">
        <f t="shared" si="600"/>
        <v>#DIV/0!</v>
      </c>
      <c r="N2034">
        <f t="shared" si="601"/>
        <v>93.684943005928972</v>
      </c>
      <c r="O2034">
        <f t="shared" si="602"/>
        <v>23.404288979299199</v>
      </c>
      <c r="P2034" s="3">
        <f t="shared" si="603"/>
        <v>23.404288979299199</v>
      </c>
      <c r="Q2034" s="3">
        <f t="shared" si="604"/>
        <v>-86.315056994071028</v>
      </c>
      <c r="R2034">
        <f t="shared" si="605"/>
        <v>93.684943005928972</v>
      </c>
      <c r="S2034">
        <f t="shared" si="606"/>
        <v>1.8963163022941689</v>
      </c>
      <c r="T2034">
        <f t="shared" si="589"/>
        <v>23.404288979299199</v>
      </c>
    </row>
    <row r="2035" spans="1:20" x14ac:dyDescent="0.25">
      <c r="A2035">
        <f t="shared" si="590"/>
        <v>11960.183373907535</v>
      </c>
      <c r="B2035">
        <f t="shared" si="607"/>
        <v>1903.5223042428868</v>
      </c>
      <c r="C2035" t="str">
        <f t="shared" si="591"/>
        <v>0.950451957533793-14.7137823397804i</v>
      </c>
      <c r="D2035" t="str">
        <f t="shared" si="592"/>
        <v>3.47810119248794-8.3701755408972i</v>
      </c>
      <c r="E2035" t="str">
        <f t="shared" si="593"/>
        <v>162.389838573333+1.49419248715069i</v>
      </c>
      <c r="F2035" t="str">
        <f t="shared" si="594"/>
        <v>2.42492270492199-78.465869555363i</v>
      </c>
      <c r="G2035" t="str">
        <f t="shared" si="595"/>
        <v>0.999999084506526-0.000956813793955016i</v>
      </c>
      <c r="H2035" t="str">
        <f t="shared" si="596"/>
        <v>1205.96587858465+278.037636411058i</v>
      </c>
      <c r="I2035" t="str">
        <f t="shared" si="597"/>
        <v>69.7949375475165-265.045162789915i</v>
      </c>
      <c r="K2035" t="str">
        <f t="shared" si="598"/>
        <v>0.00944831327458464-0.00332650348988108i</v>
      </c>
      <c r="L2035" t="str">
        <f t="shared" si="599"/>
        <v>0.0000444444444444444-0.0301626111801411i</v>
      </c>
      <c r="M2035" t="e">
        <f t="shared" si="600"/>
        <v>#DIV/0!</v>
      </c>
      <c r="N2035">
        <f t="shared" si="601"/>
        <v>93.695945099629697</v>
      </c>
      <c r="O2035">
        <f t="shared" si="602"/>
        <v>23.372570419825092</v>
      </c>
      <c r="P2035" s="3">
        <f t="shared" si="603"/>
        <v>23.372570419825092</v>
      </c>
      <c r="Q2035" s="3">
        <f t="shared" si="604"/>
        <v>-86.304054900370303</v>
      </c>
      <c r="R2035">
        <f t="shared" si="605"/>
        <v>93.695945099629697</v>
      </c>
      <c r="S2035">
        <f t="shared" si="606"/>
        <v>1.9035223042428868</v>
      </c>
      <c r="T2035">
        <f t="shared" si="589"/>
        <v>23.372570419825092</v>
      </c>
    </row>
    <row r="2036" spans="1:20" x14ac:dyDescent="0.25">
      <c r="A2036">
        <f t="shared" si="590"/>
        <v>12005.632070728385</v>
      </c>
      <c r="B2036">
        <f t="shared" si="607"/>
        <v>1910.7556889990099</v>
      </c>
      <c r="C2036" t="str">
        <f t="shared" si="591"/>
        <v>0.94980677444533-14.6599789680802i</v>
      </c>
      <c r="D2036" t="str">
        <f t="shared" si="592"/>
        <v>3.4781010112083-8.33855830813373i</v>
      </c>
      <c r="E2036" t="str">
        <f t="shared" si="593"/>
        <v>162.389418041269+1.50036471506448i</v>
      </c>
      <c r="F2036" t="str">
        <f t="shared" si="594"/>
        <v>2.42492268801791-78.1688456090679i</v>
      </c>
      <c r="G2036" t="str">
        <f t="shared" si="595"/>
        <v>0.999999077535562-0.00096044967967678i</v>
      </c>
      <c r="H2036" t="str">
        <f t="shared" si="596"/>
        <v>1206.57385762411+279.109140999566i</v>
      </c>
      <c r="I2036" t="str">
        <f t="shared" si="597"/>
        <v>69.8024097041766-264.161403681917i</v>
      </c>
      <c r="K2036" t="str">
        <f t="shared" si="598"/>
        <v>0.00944035662452016-0.00333631899584032i</v>
      </c>
      <c r="L2036" t="str">
        <f t="shared" si="599"/>
        <v>0.0000444444444444444-0.0300484271569447i</v>
      </c>
      <c r="M2036" t="e">
        <f t="shared" si="600"/>
        <v>#DIV/0!</v>
      </c>
      <c r="N2036">
        <f t="shared" si="601"/>
        <v>93.706960699711544</v>
      </c>
      <c r="O2036">
        <f t="shared" si="602"/>
        <v>23.340858852013643</v>
      </c>
      <c r="P2036" s="3">
        <f t="shared" si="603"/>
        <v>23.340858852013643</v>
      </c>
      <c r="Q2036" s="3">
        <f t="shared" si="604"/>
        <v>-86.293039300288456</v>
      </c>
      <c r="R2036">
        <f t="shared" si="605"/>
        <v>93.706960699711544</v>
      </c>
      <c r="S2036">
        <f t="shared" si="606"/>
        <v>1.9107556889990098</v>
      </c>
      <c r="T2036">
        <f t="shared" si="589"/>
        <v>23.340858852013643</v>
      </c>
    </row>
    <row r="2037" spans="1:20" x14ac:dyDescent="0.25">
      <c r="A2037">
        <f t="shared" si="590"/>
        <v>12051.253472597153</v>
      </c>
      <c r="B2037">
        <f t="shared" si="607"/>
        <v>1918.0165606172061</v>
      </c>
      <c r="C2037" t="str">
        <f t="shared" si="591"/>
        <v>0.949157801259397-14.6063833730526i</v>
      </c>
      <c r="D2037" t="str">
        <f t="shared" si="592"/>
        <v>3.47810082854834-8.30706102832375i</v>
      </c>
      <c r="E2037" t="str">
        <f t="shared" si="593"/>
        <v>162.388996826719+1.50656514280812i</v>
      </c>
      <c r="F2037" t="str">
        <f t="shared" si="594"/>
        <v>2.42492267098513-77.87294614786i</v>
      </c>
      <c r="G2037" t="str">
        <f t="shared" si="595"/>
        <v>0.999999070511518-0.000964099381687669i</v>
      </c>
      <c r="H2037" t="str">
        <f t="shared" si="596"/>
        <v>1207.18686053263+280.184852422494i</v>
      </c>
      <c r="I2037" t="str">
        <f t="shared" si="597"/>
        <v>69.8099335277162-263.281530027371i</v>
      </c>
      <c r="K2037" t="str">
        <f t="shared" si="598"/>
        <v>0.00943235299563331-0.00334614432054258i</v>
      </c>
      <c r="L2037" t="str">
        <f t="shared" si="599"/>
        <v>0.0000444444444444444-0.0299346753904609i</v>
      </c>
      <c r="M2037" t="e">
        <f t="shared" si="600"/>
        <v>#DIV/0!</v>
      </c>
      <c r="N2037">
        <f t="shared" si="601"/>
        <v>93.717989630600442</v>
      </c>
      <c r="O2037">
        <f t="shared" si="602"/>
        <v>23.309154300510496</v>
      </c>
      <c r="P2037" s="3">
        <f t="shared" si="603"/>
        <v>23.309154300510496</v>
      </c>
      <c r="Q2037" s="3">
        <f t="shared" si="604"/>
        <v>-86.282010369399558</v>
      </c>
      <c r="R2037">
        <f t="shared" si="605"/>
        <v>93.717989630600442</v>
      </c>
      <c r="S2037">
        <f t="shared" si="606"/>
        <v>1.9180165606172062</v>
      </c>
      <c r="T2037">
        <f t="shared" si="589"/>
        <v>23.309154300510496</v>
      </c>
    </row>
    <row r="2038" spans="1:20" x14ac:dyDescent="0.25">
      <c r="A2038">
        <f t="shared" si="590"/>
        <v>12097.048235793023</v>
      </c>
      <c r="B2038">
        <f t="shared" si="607"/>
        <v>1925.3050235475516</v>
      </c>
      <c r="C2038" t="str">
        <f t="shared" si="591"/>
        <v>0.948505023303993-14.5529947563054i</v>
      </c>
      <c r="D2038" t="str">
        <f t="shared" si="592"/>
        <v>3.47810064449758-8.27568324836828i</v>
      </c>
      <c r="E2038" t="str">
        <f t="shared" si="593"/>
        <v>162.388574956313+1.51279391682423i</v>
      </c>
      <c r="F2038" t="str">
        <f t="shared" si="594"/>
        <v>2.42492265382267-77.5781669151266i</v>
      </c>
      <c r="G2038" t="str">
        <f t="shared" si="595"/>
        <v>0.999999063433991-0.000967762952488707i</v>
      </c>
      <c r="H2038" t="str">
        <f t="shared" si="596"/>
        <v>1207.80493185792+281.264787456886i</v>
      </c>
      <c r="I2038" t="str">
        <f t="shared" si="597"/>
        <v>69.8175093193788-262.405530210208i</v>
      </c>
      <c r="K2038" t="str">
        <f t="shared" si="598"/>
        <v>0.00942430220293663-0.00335597926706114i</v>
      </c>
      <c r="L2038" t="str">
        <f t="shared" si="599"/>
        <v>0.0000444444444444444-0.0298213542443324i</v>
      </c>
      <c r="M2038" t="e">
        <f t="shared" si="600"/>
        <v>#DIV/0!</v>
      </c>
      <c r="N2038">
        <f t="shared" si="601"/>
        <v>93.7290317148924</v>
      </c>
      <c r="O2038">
        <f t="shared" si="602"/>
        <v>23.277456789846603</v>
      </c>
      <c r="P2038" s="3">
        <f t="shared" si="603"/>
        <v>23.277456789846603</v>
      </c>
      <c r="Q2038" s="3">
        <f t="shared" si="604"/>
        <v>-86.2709682851076</v>
      </c>
      <c r="R2038">
        <f t="shared" si="605"/>
        <v>93.7290317148924</v>
      </c>
      <c r="S2038">
        <f t="shared" si="606"/>
        <v>1.9253050235475517</v>
      </c>
      <c r="T2038">
        <f t="shared" si="589"/>
        <v>23.277456789846603</v>
      </c>
    </row>
    <row r="2039" spans="1:20" x14ac:dyDescent="0.25">
      <c r="A2039">
        <f t="shared" si="590"/>
        <v>12143.017019089039</v>
      </c>
      <c r="B2039">
        <f t="shared" si="607"/>
        <v>1932.6211826370325</v>
      </c>
      <c r="C2039" t="str">
        <f t="shared" si="591"/>
        <v>0.947848425954431-14.4998123222383i</v>
      </c>
      <c r="D2039" t="str">
        <f t="shared" si="592"/>
        <v>3.47810045904538-8.24442451688724i</v>
      </c>
      <c r="E2039" t="str">
        <f t="shared" si="593"/>
        <v>162.388152457243+1.51905118433094i</v>
      </c>
      <c r="F2039" t="str">
        <f t="shared" si="594"/>
        <v>2.42492263652952-77.2845036703686i</v>
      </c>
      <c r="G2039" t="str">
        <f t="shared" si="595"/>
        <v>0.999999056302572-0.000971440444780408i</v>
      </c>
      <c r="H2039" t="str">
        <f t="shared" si="596"/>
        <v>1208.42811658931+282.348962936315i</v>
      </c>
      <c r="I2039" t="str">
        <f t="shared" si="597"/>
        <v>69.8251373809902-261.533392683262i</v>
      </c>
      <c r="K2039" t="str">
        <f t="shared" si="598"/>
        <v>0.00941620406198589-0.00336582363628118i</v>
      </c>
      <c r="L2039" t="str">
        <f t="shared" si="599"/>
        <v>0.0000444444444444444-0.0297084620883966i</v>
      </c>
      <c r="M2039" t="e">
        <f t="shared" si="600"/>
        <v>#DIV/0!</v>
      </c>
      <c r="N2039">
        <f t="shared" si="601"/>
        <v>93.740086773351408</v>
      </c>
      <c r="O2039">
        <f t="shared" si="602"/>
        <v>23.245766344435292</v>
      </c>
      <c r="P2039" s="3">
        <f t="shared" si="603"/>
        <v>23.245766344435292</v>
      </c>
      <c r="Q2039" s="3">
        <f t="shared" si="604"/>
        <v>-86.259913226648592</v>
      </c>
      <c r="R2039">
        <f t="shared" si="605"/>
        <v>93.740086773351408</v>
      </c>
      <c r="S2039">
        <f t="shared" si="606"/>
        <v>1.9326211826370325</v>
      </c>
      <c r="T2039">
        <f t="shared" si="589"/>
        <v>23.245766344435292</v>
      </c>
    </row>
    <row r="2040" spans="1:20" x14ac:dyDescent="0.25">
      <c r="A2040">
        <f t="shared" si="590"/>
        <v>12189.160483761578</v>
      </c>
      <c r="B2040">
        <f t="shared" si="607"/>
        <v>1939.9651431310533</v>
      </c>
      <c r="C2040" t="str">
        <f t="shared" si="591"/>
        <v>0.947187994635155-14.4468352780309i</v>
      </c>
      <c r="D2040" t="str">
        <f t="shared" si="592"/>
        <v>3.47810027218107-8.21328438421316i</v>
      </c>
      <c r="E2040" t="str">
        <f t="shared" si="593"/>
        <v>162.387729357265+1.52533709332332i</v>
      </c>
      <c r="F2040" t="str">
        <f t="shared" si="594"/>
        <v>2.42492261910467-76.9919521891414i</v>
      </c>
      <c r="G2040" t="str">
        <f t="shared" si="595"/>
        <v>0.999999049116851-0.000975131911463542i</v>
      </c>
      <c r="H2040" t="str">
        <f t="shared" si="596"/>
        <v>1209.05646016276+283.437395750653i</v>
      </c>
      <c r="I2040" t="str">
        <f t="shared" si="597"/>
        <v>69.8328180149307-260.665105968271i</v>
      </c>
      <c r="K2040" t="str">
        <f t="shared" si="598"/>
        <v>0.00940805838890146-0.00337567722689207i</v>
      </c>
      <c r="L2040" t="str">
        <f t="shared" si="599"/>
        <v>0.0000444444444444444-0.0295959972986616i</v>
      </c>
      <c r="M2040" t="e">
        <f t="shared" si="600"/>
        <v>#DIV/0!</v>
      </c>
      <c r="N2040">
        <f t="shared" si="601"/>
        <v>93.751154624908168</v>
      </c>
      <c r="O2040">
        <f t="shared" si="602"/>
        <v>23.214082988568961</v>
      </c>
      <c r="P2040" s="3">
        <f t="shared" si="603"/>
        <v>23.214082988568961</v>
      </c>
      <c r="Q2040" s="3">
        <f t="shared" si="604"/>
        <v>-86.248845375091832</v>
      </c>
      <c r="R2040">
        <f t="shared" si="605"/>
        <v>93.751154624908168</v>
      </c>
      <c r="S2040">
        <f t="shared" si="606"/>
        <v>1.9399651431310534</v>
      </c>
      <c r="T2040">
        <f t="shared" si="589"/>
        <v>23.214082988568961</v>
      </c>
    </row>
    <row r="2041" spans="1:20" x14ac:dyDescent="0.25">
      <c r="A2041">
        <f t="shared" si="590"/>
        <v>12235.479293599872</v>
      </c>
      <c r="B2041">
        <f t="shared" si="607"/>
        <v>1947.3370106749514</v>
      </c>
      <c r="C2041" t="str">
        <f t="shared" si="591"/>
        <v>0.946523714821278-14.3940628336318i</v>
      </c>
      <c r="D2041" t="str">
        <f t="shared" si="592"/>
        <v>3.47810008389392-8.18226240238481i</v>
      </c>
      <c r="E2041" t="str">
        <f t="shared" si="593"/>
        <v>162.387305684711+1.53165179257527i</v>
      </c>
      <c r="F2041" t="str">
        <f t="shared" si="594"/>
        <v>2.42492260154716-76.7005082629946i</v>
      </c>
      <c r="G2041" t="str">
        <f t="shared" si="595"/>
        <v>0.999999041876415-0.000978837405639888i</v>
      </c>
      <c r="H2041" t="str">
        <f t="shared" si="596"/>
        <v>1209.69000846602+284.530102845829i</v>
      </c>
      <c r="I2041" t="str">
        <f t="shared" si="597"/>
        <v>69.840551524107-259.800658655897i</v>
      </c>
      <c r="K2041" t="str">
        <f t="shared" si="598"/>
        <v>0.00939986500038995-0.00338553983538i</v>
      </c>
      <c r="L2041" t="str">
        <f t="shared" si="599"/>
        <v>0.0000444444444444444-0.029483958257284i</v>
      </c>
      <c r="M2041" t="e">
        <f t="shared" si="600"/>
        <v>#DIV/0!</v>
      </c>
      <c r="N2041">
        <f t="shared" si="601"/>
        <v>93.762235086657626</v>
      </c>
      <c r="O2041">
        <f t="shared" si="602"/>
        <v>23.182406746416362</v>
      </c>
      <c r="P2041" s="3">
        <f t="shared" si="603"/>
        <v>23.182406746416362</v>
      </c>
      <c r="Q2041" s="3">
        <f t="shared" si="604"/>
        <v>-86.237764913342374</v>
      </c>
      <c r="R2041">
        <f t="shared" si="605"/>
        <v>93.762235086657626</v>
      </c>
      <c r="S2041">
        <f t="shared" si="606"/>
        <v>1.9473370106749515</v>
      </c>
      <c r="T2041">
        <f t="shared" si="589"/>
        <v>23.182406746416362</v>
      </c>
    </row>
    <row r="2042" spans="1:20" x14ac:dyDescent="0.25">
      <c r="A2042">
        <f t="shared" si="590"/>
        <v>12281.974114915551</v>
      </c>
      <c r="B2042">
        <f t="shared" si="607"/>
        <v>1954.7368913155162</v>
      </c>
      <c r="C2042" t="str">
        <f t="shared" si="591"/>
        <v>0.945855572040625-14.3414942017457i</v>
      </c>
      <c r="D2042" t="str">
        <f t="shared" si="592"/>
        <v>3.47809989417309-8.15135812514041i</v>
      </c>
      <c r="E2042" t="str">
        <f t="shared" si="593"/>
        <v>162.386881468494+1.53799543164294i</v>
      </c>
      <c r="F2042" t="str">
        <f t="shared" si="594"/>
        <v>2.42492258385594-76.4101676994091i</v>
      </c>
      <c r="G2042" t="str">
        <f t="shared" si="595"/>
        <v>0.999999034580848-0.000982556980613001i</v>
      </c>
      <c r="H2042" t="str">
        <f t="shared" si="596"/>
        <v>1210.32880784388+285.627101223567i</v>
      </c>
      <c r="I2042" t="str">
        <f t="shared" si="597"/>
        <v>69.8483382119182-258.940039405745i</v>
      </c>
      <c r="K2042" t="str">
        <f t="shared" si="598"/>
        <v>0.00939162371376593-0.00339541125602059i</v>
      </c>
      <c r="L2042" t="str">
        <f t="shared" si="599"/>
        <v>0.0000444444444444444-0.0293723433525443i</v>
      </c>
      <c r="M2042" t="e">
        <f t="shared" si="600"/>
        <v>#DIV/0!</v>
      </c>
      <c r="N2042">
        <f t="shared" si="601"/>
        <v>93.773327973858983</v>
      </c>
      <c r="O2042">
        <f t="shared" si="602"/>
        <v>23.150737642018665</v>
      </c>
      <c r="P2042" s="3">
        <f t="shared" si="603"/>
        <v>23.150737642018665</v>
      </c>
      <c r="Q2042" s="3">
        <f t="shared" si="604"/>
        <v>-86.226672026141017</v>
      </c>
      <c r="R2042">
        <f t="shared" si="605"/>
        <v>93.773327973858983</v>
      </c>
      <c r="S2042">
        <f t="shared" si="606"/>
        <v>1.9547368913155163</v>
      </c>
      <c r="T2042">
        <f t="shared" si="589"/>
        <v>23.150737642018665</v>
      </c>
    </row>
    <row r="2043" spans="1:20" x14ac:dyDescent="0.25">
      <c r="A2043">
        <f t="shared" si="590"/>
        <v>12328.64561655223</v>
      </c>
      <c r="B2043">
        <f t="shared" si="607"/>
        <v>1962.1648915025153</v>
      </c>
      <c r="C2043" t="str">
        <f t="shared" si="591"/>
        <v>0.945183551875466-14.2891285978229i</v>
      </c>
      <c r="D2043" t="str">
        <f t="shared" si="592"/>
        <v>3.47809970300769-8.12057110791155i</v>
      </c>
      <c r="E2043" t="str">
        <f t="shared" si="593"/>
        <v>162.386456738115+1.54436816086709i</v>
      </c>
      <c r="F2043" t="str">
        <f t="shared" si="594"/>
        <v>2.42492256603005-76.120926321739i</v>
      </c>
      <c r="G2043" t="str">
        <f t="shared" si="595"/>
        <v>0.999999027229729-0.000986290689888983i</v>
      </c>
      <c r="H2043" t="str">
        <f t="shared" si="596"/>
        <v>1210.97290510338+286.728407941106i</v>
      </c>
      <c r="I2043" t="str">
        <f t="shared" si="597"/>
        <v>69.8561783822249-258.083236946375i</v>
      </c>
      <c r="K2043" t="str">
        <f t="shared" si="598"/>
        <v>0.00938333434697407-0.0034052912808718i</v>
      </c>
      <c r="L2043" t="str">
        <f t="shared" si="599"/>
        <v>0.0000444444444444444-0.0292611509788247i</v>
      </c>
      <c r="M2043" t="e">
        <f t="shared" si="600"/>
        <v>#DIV/0!</v>
      </c>
      <c r="N2043">
        <f t="shared" si="601"/>
        <v>93.784433099934347</v>
      </c>
      <c r="O2043">
        <f t="shared" si="602"/>
        <v>23.119075699286885</v>
      </c>
      <c r="P2043" s="3">
        <f t="shared" si="603"/>
        <v>23.119075699286885</v>
      </c>
      <c r="Q2043" s="3">
        <f t="shared" si="604"/>
        <v>-86.215566900065653</v>
      </c>
      <c r="R2043">
        <f t="shared" si="605"/>
        <v>93.784433099934347</v>
      </c>
      <c r="S2043">
        <f t="shared" si="606"/>
        <v>1.9621648915025154</v>
      </c>
      <c r="T2043">
        <f t="shared" si="589"/>
        <v>23.119075699286885</v>
      </c>
    </row>
    <row r="2044" spans="1:20" x14ac:dyDescent="0.25">
      <c r="A2044">
        <f t="shared" si="590"/>
        <v>12375.494469895129</v>
      </c>
      <c r="B2044">
        <f t="shared" si="607"/>
        <v>1969.6211180902249</v>
      </c>
      <c r="C2044" t="str">
        <f t="shared" si="591"/>
        <v>0.944507639964161-14.2369652400469i</v>
      </c>
      <c r="D2044" t="str">
        <f t="shared" si="592"/>
        <v>3.47809951038667-8.08990090781645i</v>
      </c>
      <c r="E2044" t="str">
        <f t="shared" si="593"/>
        <v>162.386031523673+1.55077013137328i</v>
      </c>
      <c r="F2044" t="str">
        <f t="shared" si="594"/>
        <v>2.42492254806841-75.8327799691489i</v>
      </c>
      <c r="G2044" t="str">
        <f t="shared" si="595"/>
        <v>0.999999019822635-0.000990038587177245i</v>
      </c>
      <c r="H2044" t="str">
        <f t="shared" si="596"/>
        <v>1211.62234751922+287.834040110907i</v>
      </c>
      <c r="I2044" t="str">
        <f t="shared" si="597"/>
        <v>69.8640723393139-257.230240075326i</v>
      </c>
      <c r="K2044" t="str">
        <f t="shared" si="598"/>
        <v>0.0093749967186113-0.00341517969976697i</v>
      </c>
      <c r="L2044" t="str">
        <f t="shared" si="599"/>
        <v>0.0000444444444444444-0.0291503795365857i</v>
      </c>
      <c r="M2044" t="e">
        <f t="shared" si="600"/>
        <v>#DIV/0!</v>
      </c>
      <c r="N2044">
        <f t="shared" si="601"/>
        <v>93.795550276467452</v>
      </c>
      <c r="O2044">
        <f t="shared" si="602"/>
        <v>23.087420941998108</v>
      </c>
      <c r="P2044" s="3">
        <f t="shared" si="603"/>
        <v>23.087420941998108</v>
      </c>
      <c r="Q2044" s="3">
        <f t="shared" si="604"/>
        <v>-86.204449723532548</v>
      </c>
      <c r="R2044">
        <f t="shared" si="605"/>
        <v>93.795550276467452</v>
      </c>
      <c r="S2044">
        <f t="shared" si="606"/>
        <v>1.9696211180902248</v>
      </c>
      <c r="T2044">
        <f t="shared" si="589"/>
        <v>23.087420941998108</v>
      </c>
    </row>
    <row r="2045" spans="1:20" x14ac:dyDescent="0.25">
      <c r="A2045">
        <f t="shared" si="590"/>
        <v>12422.521348880731</v>
      </c>
      <c r="B2045">
        <f t="shared" si="607"/>
        <v>1977.1056783389677</v>
      </c>
      <c r="C2045" t="str">
        <f t="shared" si="591"/>
        <v>0.943827822003131-14.1850033493237i</v>
      </c>
      <c r="D2045" t="str">
        <f t="shared" si="592"/>
        <v>3.47809931629898-8.05934708365394i</v>
      </c>
      <c r="E2045" t="str">
        <f t="shared" si="593"/>
        <v>162.385605855871+1.55720149507575i</v>
      </c>
      <c r="F2045" t="str">
        <f t="shared" si="594"/>
        <v>2.42492252997-75.5457244965573i</v>
      </c>
      <c r="G2045" t="str">
        <f t="shared" si="595"/>
        <v>0.999999012359141-0.000993800726391287i</v>
      </c>
      <c r="H2045" t="str">
        <f t="shared" si="596"/>
        <v>1212.27718283914+288.944014900358i</v>
      </c>
      <c r="I2045" t="str">
        <f t="shared" si="597"/>
        <v>69.8720203878693-256.381037659153i</v>
      </c>
      <c r="K2045" t="str">
        <f t="shared" si="598"/>
        <v>0.00936661064794929-0.0034250763003081i</v>
      </c>
      <c r="L2045" t="str">
        <f t="shared" si="599"/>
        <v>0.0000444444444444444-0.0290400274323428i</v>
      </c>
      <c r="M2045" t="e">
        <f t="shared" si="600"/>
        <v>#DIV/0!</v>
      </c>
      <c r="N2045">
        <f t="shared" si="601"/>
        <v>93.806679313203588</v>
      </c>
      <c r="O2045">
        <f t="shared" si="602"/>
        <v>23.055773393792688</v>
      </c>
      <c r="P2045" s="3">
        <f t="shared" si="603"/>
        <v>23.055773393792688</v>
      </c>
      <c r="Q2045" s="3">
        <f t="shared" si="604"/>
        <v>-86.193320686796412</v>
      </c>
      <c r="R2045">
        <f t="shared" si="605"/>
        <v>93.806679313203588</v>
      </c>
      <c r="S2045">
        <f t="shared" si="606"/>
        <v>1.9771056783389676</v>
      </c>
      <c r="T2045">
        <f t="shared" si="589"/>
        <v>23.055773393792688</v>
      </c>
    </row>
    <row r="2046" spans="1:20" x14ac:dyDescent="0.25">
      <c r="A2046">
        <f t="shared" si="590"/>
        <v>12469.726930006478</v>
      </c>
      <c r="B2046">
        <f t="shared" si="607"/>
        <v>1984.6186799166558</v>
      </c>
      <c r="C2046" t="str">
        <f t="shared" si="591"/>
        <v>0.943144083748607-14.1332421492696i</v>
      </c>
      <c r="D2046" t="str">
        <f t="shared" si="592"/>
        <v>3.47809912073342-8.02890919589689i</v>
      </c>
      <c r="E2046" t="str">
        <f t="shared" si="593"/>
        <v>162.385179766023+1.56366240467898i</v>
      </c>
      <c r="F2046" t="str">
        <f t="shared" si="594"/>
        <v>2.42492251173376-75.2597557745745i</v>
      </c>
      <c r="G2046" t="str">
        <f t="shared" si="595"/>
        <v>0.999999004838816-0.000997577161649461i</v>
      </c>
      <c r="H2046" t="str">
        <f t="shared" si="596"/>
        <v>1212.93745928947+290.058349531436i</v>
      </c>
      <c r="I2046" t="str">
        <f t="shared" si="597"/>
        <v>69.8800228329326-255.535618633452i</v>
      </c>
      <c r="K2046" t="str">
        <f t="shared" si="598"/>
        <v>0.00935817595495715-0.00343498086785925i</v>
      </c>
      <c r="L2046" t="str">
        <f t="shared" si="599"/>
        <v>0.0000444444444444444-0.0289300930786439i</v>
      </c>
      <c r="M2046" t="e">
        <f t="shared" si="600"/>
        <v>#DIV/0!</v>
      </c>
      <c r="N2046">
        <f t="shared" si="601"/>
        <v>93.817820018049062</v>
      </c>
      <c r="O2046">
        <f t="shared" si="602"/>
        <v>23.024133078170482</v>
      </c>
      <c r="P2046" s="3">
        <f t="shared" si="603"/>
        <v>23.024133078170482</v>
      </c>
      <c r="Q2046" s="3">
        <f t="shared" si="604"/>
        <v>-86.182179981950938</v>
      </c>
      <c r="R2046">
        <f t="shared" si="605"/>
        <v>93.817820018049062</v>
      </c>
      <c r="S2046">
        <f t="shared" si="606"/>
        <v>1.9846186799166559</v>
      </c>
      <c r="T2046">
        <f t="shared" si="589"/>
        <v>23.024133078170482</v>
      </c>
    </row>
    <row r="2047" spans="1:20" x14ac:dyDescent="0.25">
      <c r="A2047">
        <f t="shared" si="590"/>
        <v>12517.111892340501</v>
      </c>
      <c r="B2047">
        <f t="shared" si="607"/>
        <v>1992.160230900339</v>
      </c>
      <c r="C2047" t="str">
        <f t="shared" si="591"/>
        <v>0.942456411018711-14.0816808662006i</v>
      </c>
      <c r="D2047" t="str">
        <f t="shared" si="592"/>
        <v>3.47809892367878-7.99858680668604i</v>
      </c>
      <c r="E2047" t="str">
        <f t="shared" si="593"/>
        <v>162.384753286064+1.5701530136799i</v>
      </c>
      <c r="F2047" t="str">
        <f t="shared" si="594"/>
        <v>2.42492249335869-74.9748696894453i</v>
      </c>
      <c r="G2047" t="str">
        <f t="shared" si="595"/>
        <v>0.999998997261229-0.00100136794727577i</v>
      </c>
      <c r="H2047" t="str">
        <f t="shared" si="596"/>
        <v>1213.60322558063+291.177061280361i</v>
      </c>
      <c r="I2047" t="str">
        <f t="shared" si="597"/>
        <v>69.8880799798674-254.693972002894i</v>
      </c>
      <c r="K2047" t="str">
        <f t="shared" si="598"/>
        <v>0.00934969246032431-0.0034448931855401i</v>
      </c>
      <c r="L2047" t="str">
        <f t="shared" si="599"/>
        <v>0.0000444444444444444-0.0288205748940466i</v>
      </c>
      <c r="M2047" t="e">
        <f t="shared" si="600"/>
        <v>#DIV/0!</v>
      </c>
      <c r="N2047">
        <f t="shared" si="601"/>
        <v>93.828972197071963</v>
      </c>
      <c r="O2047">
        <f t="shared" si="602"/>
        <v>22.992500018488027</v>
      </c>
      <c r="P2047" s="3">
        <f t="shared" si="603"/>
        <v>22.992500018488027</v>
      </c>
      <c r="Q2047" s="3">
        <f t="shared" si="604"/>
        <v>-86.171027802928037</v>
      </c>
      <c r="R2047">
        <f t="shared" si="605"/>
        <v>93.828972197071963</v>
      </c>
      <c r="S2047">
        <f t="shared" si="606"/>
        <v>1.992160230900339</v>
      </c>
      <c r="T2047">
        <f t="shared" si="589"/>
        <v>22.992500018488027</v>
      </c>
    </row>
    <row r="2048" spans="1:20" x14ac:dyDescent="0.25">
      <c r="A2048">
        <f t="shared" si="590"/>
        <v>12564.676917531395</v>
      </c>
      <c r="B2048">
        <f t="shared" si="607"/>
        <v>1999.7304397777602</v>
      </c>
      <c r="C2048" t="str">
        <f t="shared" si="591"/>
        <v>0.94176478969496-14.0303187291204i</v>
      </c>
      <c r="D2048" t="str">
        <f t="shared" si="592"/>
        <v>3.47809872512369-7.96837947982348i</v>
      </c>
      <c r="E2048" t="str">
        <f t="shared" si="593"/>
        <v>162.384326448556+1.57667347636892i</v>
      </c>
      <c r="F2048" t="str">
        <f t="shared" si="594"/>
        <v>2.42492247484369-74.691062142987i</v>
      </c>
      <c r="G2048" t="str">
        <f t="shared" si="595"/>
        <v>0.999998989625942-0.00100517313780062i</v>
      </c>
      <c r="H2048" t="str">
        <f t="shared" si="596"/>
        <v>1214.27453091284+292.300167477254i</v>
      </c>
      <c r="I2048" t="str">
        <f t="shared" si="597"/>
        <v>69.8961921343232-253.856086841264i</v>
      </c>
      <c r="K2048" t="str">
        <f t="shared" si="598"/>
        <v>0.00934115998548363-0.0034548130342199i</v>
      </c>
      <c r="L2048" t="str">
        <f t="shared" si="599"/>
        <v>0.0000444444444444444-0.0287114713030949i</v>
      </c>
      <c r="M2048" t="e">
        <f t="shared" si="600"/>
        <v>#DIV/0!</v>
      </c>
      <c r="N2048">
        <f t="shared" si="601"/>
        <v>93.840135654500983</v>
      </c>
      <c r="O2048">
        <f t="shared" si="602"/>
        <v>22.960874237954737</v>
      </c>
      <c r="P2048" s="3">
        <f t="shared" si="603"/>
        <v>22.960874237954737</v>
      </c>
      <c r="Q2048" s="3">
        <f t="shared" si="604"/>
        <v>-86.159864345499017</v>
      </c>
      <c r="R2048">
        <f t="shared" si="605"/>
        <v>93.840135654500983</v>
      </c>
      <c r="S2048">
        <f t="shared" si="606"/>
        <v>1.9997304397777602</v>
      </c>
      <c r="T2048">
        <f t="shared" si="589"/>
        <v>22.960874237954737</v>
      </c>
    </row>
    <row r="2049" spans="1:20" x14ac:dyDescent="0.25">
      <c r="A2049">
        <f t="shared" si="590"/>
        <v>12612.422689818015</v>
      </c>
      <c r="B2049">
        <f t="shared" si="607"/>
        <v>2007.3294154489158</v>
      </c>
      <c r="C2049" t="str">
        <f t="shared" si="591"/>
        <v>0.941069205724434-13.9791549697095i</v>
      </c>
      <c r="D2049" t="str">
        <f t="shared" si="592"/>
        <v>3.47809852505675-7.93828678076664i</v>
      </c>
      <c r="E2049" t="str">
        <f t="shared" si="593"/>
        <v>162.383899286696+1.58322394783318i</v>
      </c>
      <c r="F2049" t="str">
        <f t="shared" si="594"/>
        <v>2.42492245618771-74.408329052533i</v>
      </c>
      <c r="G2049" t="str">
        <f t="shared" si="595"/>
        <v>0.999998981932517-0.00100899278796165i</v>
      </c>
      <c r="H2049" t="str">
        <f t="shared" si="596"/>
        <v>1214.95142498182+293.427685505746i</v>
      </c>
      <c r="I2049" t="str">
        <f t="shared" si="597"/>
        <v>69.9043596021967-253.021952291509i</v>
      </c>
      <c r="K2049" t="str">
        <f t="shared" si="598"/>
        <v>0.00933257835263467-0.00346474019251138i</v>
      </c>
      <c r="L2049" t="str">
        <f t="shared" si="599"/>
        <v>0.0000444444444444444-0.0286027807362969i</v>
      </c>
      <c r="M2049" t="e">
        <f t="shared" si="600"/>
        <v>#DIV/0!</v>
      </c>
      <c r="N2049">
        <f t="shared" si="601"/>
        <v>93.851310192727013</v>
      </c>
      <c r="O2049">
        <f t="shared" si="602"/>
        <v>22.929255759629797</v>
      </c>
      <c r="P2049" s="3">
        <f t="shared" si="603"/>
        <v>22.929255759629797</v>
      </c>
      <c r="Q2049" s="3">
        <f t="shared" si="604"/>
        <v>-86.148689807272987</v>
      </c>
      <c r="R2049">
        <f t="shared" si="605"/>
        <v>93.851310192727013</v>
      </c>
      <c r="S2049">
        <f t="shared" si="606"/>
        <v>2.0073294154489156</v>
      </c>
      <c r="T2049">
        <f t="shared" si="589"/>
        <v>22.929255759629797</v>
      </c>
    </row>
    <row r="2050" spans="1:20" x14ac:dyDescent="0.25">
      <c r="A2050">
        <f t="shared" si="590"/>
        <v>12660.349896039324</v>
      </c>
      <c r="B2050">
        <f t="shared" si="607"/>
        <v>2014.9572672276217</v>
      </c>
      <c r="C2050" t="str">
        <f t="shared" si="591"/>
        <v>0.940369645121686-13.9281888223141i</v>
      </c>
      <c r="D2050" t="str">
        <f t="shared" si="592"/>
        <v>3.47809832346643-7.90830827662179i</v>
      </c>
      <c r="E2050" t="str">
        <f t="shared" si="593"/>
        <v>162.383471834326+1.58980458395822i</v>
      </c>
      <c r="F2050" t="str">
        <f t="shared" si="594"/>
        <v>2.42492243738968-74.1266663508728i</v>
      </c>
      <c r="G2050" t="str">
        <f t="shared" si="595"/>
        <v>0.999998974180512-0.00101282695270446i</v>
      </c>
      <c r="H2050" t="str">
        <f t="shared" si="596"/>
        <v>1215.63395798459+294.559632802584i</v>
      </c>
      <c r="I2050" t="str">
        <f t="shared" si="597"/>
        <v>69.9125826895909-252.191557565777i</v>
      </c>
      <c r="K2050" t="str">
        <f t="shared" si="598"/>
        <v>0.00932394738476735-0.00347467443676501i</v>
      </c>
      <c r="L2050" t="str">
        <f t="shared" si="599"/>
        <v>0.0000444444444444444-0.0284945016301025i</v>
      </c>
      <c r="M2050" t="e">
        <f t="shared" si="600"/>
        <v>#DIV/0!</v>
      </c>
      <c r="N2050">
        <f t="shared" si="601"/>
        <v>93.862495612303832</v>
      </c>
      <c r="O2050">
        <f t="shared" si="602"/>
        <v>22.897644606418837</v>
      </c>
      <c r="P2050" s="3">
        <f t="shared" si="603"/>
        <v>22.897644606418837</v>
      </c>
      <c r="Q2050" s="3">
        <f t="shared" si="604"/>
        <v>-86.137504387696168</v>
      </c>
      <c r="R2050">
        <f t="shared" si="605"/>
        <v>93.862495612303832</v>
      </c>
      <c r="S2050">
        <f t="shared" si="606"/>
        <v>2.0149572672276217</v>
      </c>
      <c r="T2050">
        <f t="shared" si="589"/>
        <v>22.897644606418837</v>
      </c>
    </row>
    <row r="2051" spans="1:20" x14ac:dyDescent="0.25">
      <c r="A2051">
        <f t="shared" si="590"/>
        <v>12708.459225644274</v>
      </c>
      <c r="B2051">
        <f t="shared" si="607"/>
        <v>2022.6141048430868</v>
      </c>
      <c r="C2051" t="str">
        <f t="shared" si="591"/>
        <v>0.9396660939705-13.8774195239344i</v>
      </c>
      <c r="D2051" t="str">
        <f t="shared" si="592"/>
        <v>3.47809812034113-7.87844353613797i</v>
      </c>
      <c r="E2051" t="str">
        <f t="shared" si="593"/>
        <v>162.383044125937+1.59641554142854i</v>
      </c>
      <c r="F2051" t="str">
        <f t="shared" si="594"/>
        <v>2.42492241844851-73.8460699861936i</v>
      </c>
      <c r="G2051" t="str">
        <f t="shared" si="595"/>
        <v>0.999998966369479-0.00101667568718343i</v>
      </c>
      <c r="H2051" t="str">
        <f t="shared" si="596"/>
        <v>1216.32218062535+295.696026857214i</v>
      </c>
      <c r="I2051" t="str">
        <f t="shared" si="597"/>
        <v>69.9208617027747-251.364891945469i</v>
      </c>
      <c r="K2051" t="str">
        <f t="shared" si="598"/>
        <v>0.00931526690568559-0.00348461554106341i</v>
      </c>
      <c r="L2051" t="str">
        <f t="shared" si="599"/>
        <v>0.0000444444444444444-0.0283866324268804i</v>
      </c>
      <c r="M2051" t="e">
        <f t="shared" si="600"/>
        <v>#DIV/0!</v>
      </c>
      <c r="N2051">
        <f t="shared" si="601"/>
        <v>93.873691711948481</v>
      </c>
      <c r="O2051">
        <f t="shared" si="602"/>
        <v>22.866040801070177</v>
      </c>
      <c r="P2051" s="3">
        <f t="shared" si="603"/>
        <v>22.866040801070177</v>
      </c>
      <c r="Q2051" s="3">
        <f t="shared" si="604"/>
        <v>-86.126308288051519</v>
      </c>
      <c r="R2051">
        <f t="shared" si="605"/>
        <v>93.873691711948481</v>
      </c>
      <c r="S2051">
        <f t="shared" si="606"/>
        <v>2.022614104843087</v>
      </c>
      <c r="T2051">
        <f t="shared" si="589"/>
        <v>22.866040801070177</v>
      </c>
    </row>
    <row r="2052" spans="1:20" x14ac:dyDescent="0.25">
      <c r="A2052">
        <f t="shared" si="590"/>
        <v>12756.751370701722</v>
      </c>
      <c r="B2052">
        <f t="shared" si="607"/>
        <v>2030.3000384414906</v>
      </c>
      <c r="C2052" t="str">
        <f t="shared" si="591"/>
        <v>0.938958538425928-13.8268463142146i</v>
      </c>
      <c r="D2052" t="str">
        <f t="shared" si="592"/>
        <v>3.47809791566918-7.84869212970087i</v>
      </c>
      <c r="E2052" t="str">
        <f t="shared" si="593"/>
        <v>162.382616196684+1.60305697773142i</v>
      </c>
      <c r="F2052" t="str">
        <f t="shared" si="594"/>
        <v>2.42492239936312-73.5665359220233i</v>
      </c>
      <c r="G2052" t="str">
        <f t="shared" si="595"/>
        <v>0.999998958498969-0.00102053904676256i</v>
      </c>
      <c r="H2052" t="str">
        <f t="shared" si="596"/>
        <v>1217.01614412146+296.836885211353i</v>
      </c>
      <c r="I2052" t="str">
        <f t="shared" si="597"/>
        <v>69.9291969481431-250.541944781301i</v>
      </c>
      <c r="K2052" t="str">
        <f t="shared" si="598"/>
        <v>0.00930653674003126-0.00349456327721604i</v>
      </c>
      <c r="L2052" t="str">
        <f t="shared" si="599"/>
        <v>0.0000444444444444444-0.0282791715748957i</v>
      </c>
      <c r="M2052" t="e">
        <f t="shared" si="600"/>
        <v>#DIV/0!</v>
      </c>
      <c r="N2052">
        <f t="shared" si="601"/>
        <v>93.8848982885428</v>
      </c>
      <c r="O2052">
        <f t="shared" si="602"/>
        <v>22.834444366172079</v>
      </c>
      <c r="P2052" s="3">
        <f t="shared" si="603"/>
        <v>22.834444366172079</v>
      </c>
      <c r="Q2052" s="3">
        <f t="shared" si="604"/>
        <v>-86.1151017114572</v>
      </c>
      <c r="R2052">
        <f t="shared" si="605"/>
        <v>93.8848982885428</v>
      </c>
      <c r="S2052">
        <f t="shared" si="606"/>
        <v>2.0303000384414904</v>
      </c>
      <c r="T2052">
        <f t="shared" si="589"/>
        <v>22.834444366172079</v>
      </c>
    </row>
    <row r="2053" spans="1:20" x14ac:dyDescent="0.25">
      <c r="A2053">
        <f t="shared" si="590"/>
        <v>12805.227025910392</v>
      </c>
      <c r="B2053">
        <f t="shared" si="607"/>
        <v>2038.0151785875685</v>
      </c>
      <c r="C2053" t="str">
        <f t="shared" si="591"/>
        <v>0.938246964716278-13.7764684354305i</v>
      </c>
      <c r="D2053" t="str">
        <f t="shared" si="592"/>
        <v>3.47809770943878-7.8190536293263i</v>
      </c>
      <c r="E2053" t="str">
        <f t="shared" si="593"/>
        <v>162.382188082386+1.60972905115666i</v>
      </c>
      <c r="F2053" t="str">
        <f t="shared" si="594"/>
        <v>2.4249223801324-73.2880601371695i</v>
      </c>
      <c r="G2053" t="str">
        <f t="shared" si="595"/>
        <v>0.99999895056853-0.00102441708701617i</v>
      </c>
      <c r="H2053" t="str">
        <f t="shared" si="596"/>
        <v>1217.71590020946+297.982225458523i</v>
      </c>
      <c r="I2053" t="str">
        <f t="shared" si="597"/>
        <v>69.9375887321692-249.722705493347i</v>
      </c>
      <c r="K2053" t="str">
        <f t="shared" si="598"/>
        <v>0.00929775671330845-0.003504517414754i</v>
      </c>
      <c r="L2053" t="str">
        <f t="shared" si="599"/>
        <v>0.0000444444444444444-0.0281721175282883i</v>
      </c>
      <c r="M2053" t="e">
        <f t="shared" si="600"/>
        <v>#DIV/0!</v>
      </c>
      <c r="N2053">
        <f t="shared" si="601"/>
        <v>93.896115137135268</v>
      </c>
      <c r="O2053">
        <f t="shared" si="602"/>
        <v>22.802855324148481</v>
      </c>
      <c r="P2053" s="3">
        <f t="shared" si="603"/>
        <v>22.802855324148481</v>
      </c>
      <c r="Q2053" s="3">
        <f t="shared" si="604"/>
        <v>-86.103884862864732</v>
      </c>
      <c r="R2053">
        <f t="shared" si="605"/>
        <v>93.896115137135268</v>
      </c>
      <c r="S2053">
        <f t="shared" si="606"/>
        <v>2.0380151785875684</v>
      </c>
      <c r="T2053">
        <f t="shared" si="589"/>
        <v>22.802855324148481</v>
      </c>
    </row>
    <row r="2054" spans="1:20" x14ac:dyDescent="0.25">
      <c r="A2054">
        <f t="shared" si="590"/>
        <v>12853.886888608851</v>
      </c>
      <c r="B2054">
        <f t="shared" si="607"/>
        <v>2045.7596362662014</v>
      </c>
      <c r="C2054" t="str">
        <f t="shared" si="591"/>
        <v>0.937531359145082-13.7262851324797i</v>
      </c>
      <c r="D2054" t="str">
        <f t="shared" si="592"/>
        <v>3.47809750163807-7.78952760865444i</v>
      </c>
      <c r="E2054" t="str">
        <f t="shared" si="593"/>
        <v>162.381759819539+1.61643192080085i</v>
      </c>
      <c r="F2054" t="str">
        <f t="shared" si="594"/>
        <v>2.42492236075524-73.0106386256651i</v>
      </c>
      <c r="G2054" t="str">
        <f t="shared" si="595"/>
        <v>0.999998942577706-0.00102830986372978i</v>
      </c>
      <c r="H2054" t="str">
        <f t="shared" si="596"/>
        <v>1218.42150115124+299.132065243581i</v>
      </c>
      <c r="I2054" t="str">
        <f t="shared" si="597"/>
        <v>69.9460373613644-248.907163571122i</v>
      </c>
      <c r="K2054" t="str">
        <f t="shared" si="598"/>
        <v>0.00928892665190775-0.00351447772092516i</v>
      </c>
      <c r="L2054" t="str">
        <f t="shared" si="599"/>
        <v>0.0000444444444444444-0.0280654687470495i</v>
      </c>
      <c r="M2054" t="e">
        <f t="shared" si="600"/>
        <v>#DIV/0!</v>
      </c>
      <c r="N2054">
        <f t="shared" si="601"/>
        <v>93.907342050942646</v>
      </c>
      <c r="O2054">
        <f t="shared" si="602"/>
        <v>22.771273697256234</v>
      </c>
      <c r="P2054" s="3">
        <f t="shared" si="603"/>
        <v>22.771273697256234</v>
      </c>
      <c r="Q2054" s="3">
        <f t="shared" si="604"/>
        <v>-86.092657949057354</v>
      </c>
      <c r="R2054">
        <f t="shared" si="605"/>
        <v>93.907342050942646</v>
      </c>
      <c r="S2054">
        <f t="shared" si="606"/>
        <v>2.0457596362662014</v>
      </c>
      <c r="T2054">
        <f t="shared" si="589"/>
        <v>22.771273697256234</v>
      </c>
    </row>
    <row r="2055" spans="1:20" x14ac:dyDescent="0.25">
      <c r="A2055">
        <f t="shared" si="590"/>
        <v>12902.731658785566</v>
      </c>
      <c r="B2055">
        <f t="shared" si="607"/>
        <v>2053.5335228840131</v>
      </c>
      <c r="C2055" t="str">
        <f t="shared" si="591"/>
        <v>0.936811708092969-13.6762956528703i</v>
      </c>
      <c r="D2055" t="str">
        <f t="shared" si="592"/>
        <v>3.47809729225512-7.76011364294349i</v>
      </c>
      <c r="E2055" t="str">
        <f t="shared" si="593"/>
        <v>162.381331445327+1.62316574656568i</v>
      </c>
      <c r="F2055" t="str">
        <f t="shared" si="594"/>
        <v>2.42492234123055-72.7342673967087i</v>
      </c>
      <c r="G2055" t="str">
        <f t="shared" si="595"/>
        <v>0.999998934526036-0.00103221743290088i</v>
      </c>
      <c r="H2055" t="str">
        <f t="shared" si="596"/>
        <v>1219.1329997402+300.286422262222i</v>
      </c>
      <c r="I2055" t="str">
        <f t="shared" si="597"/>
        <v>69.9545431422304-248.09530857363i</v>
      </c>
      <c r="K2055" t="str">
        <f t="shared" si="598"/>
        <v>0.00928004638313089-0.00352444396068946i</v>
      </c>
      <c r="L2055" t="str">
        <f t="shared" si="599"/>
        <v>0.0000444444444444444-0.0279592236970009i</v>
      </c>
      <c r="M2055" t="e">
        <f t="shared" si="600"/>
        <v>#DIV/0!</v>
      </c>
      <c r="N2055">
        <f t="shared" si="601"/>
        <v>93.918578821351616</v>
      </c>
      <c r="O2055">
        <f t="shared" si="602"/>
        <v>22.739699507581392</v>
      </c>
      <c r="P2055" s="3">
        <f t="shared" si="603"/>
        <v>22.739699507581392</v>
      </c>
      <c r="Q2055" s="3">
        <f t="shared" si="604"/>
        <v>-86.081421178648384</v>
      </c>
      <c r="R2055">
        <f t="shared" si="605"/>
        <v>93.918578821351616</v>
      </c>
      <c r="S2055">
        <f t="shared" si="606"/>
        <v>2.0535335228840133</v>
      </c>
      <c r="T2055">
        <f t="shared" si="589"/>
        <v>22.739699507581392</v>
      </c>
    </row>
    <row r="2056" spans="1:20" x14ac:dyDescent="0.25">
      <c r="A2056">
        <f t="shared" si="590"/>
        <v>12951.762039088951</v>
      </c>
      <c r="B2056">
        <f t="shared" si="607"/>
        <v>2061.3369502709725</v>
      </c>
      <c r="C2056" t="str">
        <f t="shared" si="591"/>
        <v>0.936087998019808-13.6264992467094i</v>
      </c>
      <c r="D2056" t="str">
        <f t="shared" si="592"/>
        <v>3.47809708127784-7.73081130906354i</v>
      </c>
      <c r="E2056" t="str">
        <f t="shared" si="593"/>
        <v>162.38090299762+1.62993068916313i</v>
      </c>
      <c r="F2056" t="str">
        <f t="shared" si="594"/>
        <v>2.42492232155718-72.458942474607i</v>
      </c>
      <c r="G2056" t="str">
        <f t="shared" si="595"/>
        <v>0.999998926413057-0.00103613985073971i</v>
      </c>
      <c r="H2056" t="str">
        <f t="shared" si="596"/>
        <v>1219.8504493076+301.445314260452i</v>
      </c>
      <c r="I2056" t="str">
        <f t="shared" si="597"/>
        <v>69.9631063812107-247.287130129447i</v>
      </c>
      <c r="K2056" t="str">
        <f t="shared" si="598"/>
        <v>0.0092711157352155-0.00353441589671442i</v>
      </c>
      <c r="L2056" t="str">
        <f t="shared" si="599"/>
        <v>0.0000444444444444444-0.0278533808497717i</v>
      </c>
      <c r="M2056" t="e">
        <f t="shared" si="600"/>
        <v>#DIV/0!</v>
      </c>
      <c r="N2056">
        <f t="shared" si="601"/>
        <v>93.929825237921861</v>
      </c>
      <c r="O2056">
        <f t="shared" si="602"/>
        <v>22.708132777035317</v>
      </c>
      <c r="P2056" s="3">
        <f t="shared" si="603"/>
        <v>22.708132777035317</v>
      </c>
      <c r="Q2056" s="3">
        <f t="shared" si="604"/>
        <v>-86.070174762078139</v>
      </c>
      <c r="R2056">
        <f t="shared" si="605"/>
        <v>93.929825237921861</v>
      </c>
      <c r="S2056">
        <f t="shared" si="606"/>
        <v>2.0613369502709724</v>
      </c>
      <c r="T2056">
        <f t="shared" si="589"/>
        <v>22.708132777035317</v>
      </c>
    </row>
    <row r="2057" spans="1:20" x14ac:dyDescent="0.25">
      <c r="A2057">
        <f t="shared" si="590"/>
        <v>13000.978734837488</v>
      </c>
      <c r="B2057">
        <f t="shared" si="607"/>
        <v>2069.1700306820021</v>
      </c>
      <c r="C2057" t="str">
        <f t="shared" si="591"/>
        <v>0.935360215466748-13.5768951666937i</v>
      </c>
      <c r="D2057" t="str">
        <f t="shared" si="592"/>
        <v>3.47809686869414-7.70162018549062i</v>
      </c>
      <c r="E2057" t="str">
        <f t="shared" si="593"/>
        <v>162.380474514995+1.63672691011486i</v>
      </c>
      <c r="F2057" t="str">
        <f t="shared" si="594"/>
        <v>2.42492230173402-72.184659898719i</v>
      </c>
      <c r="G2057" t="str">
        <f t="shared" si="595"/>
        <v>0.999998918238303-0.00104007717367013i</v>
      </c>
      <c r="H2057" t="str">
        <f t="shared" si="596"/>
        <v>1220.57390372889+302.608759034053i</v>
      </c>
      <c r="I2057" t="str">
        <f t="shared" si="597"/>
        <v>69.9717273846448-246.482617936786i</v>
      </c>
      <c r="K2057" t="str">
        <f t="shared" si="598"/>
        <v>0.00926213453736016-0.00354439328937095i</v>
      </c>
      <c r="L2057" t="str">
        <f t="shared" si="599"/>
        <v>0.0000444444444444444-0.0277479386827772i</v>
      </c>
      <c r="M2057" t="e">
        <f t="shared" si="600"/>
        <v>#DIV/0!</v>
      </c>
      <c r="N2057">
        <f t="shared" si="601"/>
        <v>93.941081088388415</v>
      </c>
      <c r="O2057">
        <f t="shared" si="602"/>
        <v>22.676573527352033</v>
      </c>
      <c r="P2057" s="3">
        <f t="shared" si="603"/>
        <v>22.676573527352033</v>
      </c>
      <c r="Q2057" s="3">
        <f t="shared" si="604"/>
        <v>-86.058918911611585</v>
      </c>
      <c r="R2057">
        <f t="shared" si="605"/>
        <v>93.941081088388415</v>
      </c>
      <c r="S2057">
        <f t="shared" si="606"/>
        <v>2.069170030682002</v>
      </c>
      <c r="T2057">
        <f t="shared" si="589"/>
        <v>22.676573527352033</v>
      </c>
    </row>
    <row r="2058" spans="1:20" x14ac:dyDescent="0.25">
      <c r="A2058">
        <f t="shared" si="590"/>
        <v>13050.382454029872</v>
      </c>
      <c r="B2058">
        <f t="shared" si="607"/>
        <v>2077.0328767985939</v>
      </c>
      <c r="C2058" t="str">
        <f t="shared" si="591"/>
        <v>0.934628347058036-13.5274826680974i</v>
      </c>
      <c r="D2058" t="str">
        <f t="shared" si="592"/>
        <v>3.47809665449174-7.67253985230044i</v>
      </c>
      <c r="E2058" t="str">
        <f t="shared" si="593"/>
        <v>162.380046036737+1.6435545717537i</v>
      </c>
      <c r="F2058" t="str">
        <f t="shared" si="594"/>
        <v>2.42492228175991-71.9114157233972i</v>
      </c>
      <c r="G2058" t="str">
        <f t="shared" si="595"/>
        <v>0.999998910001302-0.0010440294583304i</v>
      </c>
      <c r="H2058" t="str">
        <f t="shared" si="596"/>
        <v>1221.30341743024+303.776774428012i</v>
      </c>
      <c r="I2058" t="str">
        <f t="shared" si="597"/>
        <v>69.9804064587151-245.681761763583i</v>
      </c>
      <c r="K2058" t="str">
        <f t="shared" si="598"/>
        <v>0.00925310261974954-0.00355437589672934i</v>
      </c>
      <c r="L2058" t="str">
        <f t="shared" si="599"/>
        <v>0.0000444444444444444-0.0276428956791962i</v>
      </c>
      <c r="M2058" t="e">
        <f t="shared" si="600"/>
        <v>#DIV/0!</v>
      </c>
      <c r="N2058">
        <f t="shared" si="601"/>
        <v>93.952346158664142</v>
      </c>
      <c r="O2058">
        <f t="shared" si="602"/>
        <v>22.645021780083855</v>
      </c>
      <c r="P2058" s="3">
        <f t="shared" si="603"/>
        <v>22.645021780083855</v>
      </c>
      <c r="Q2058" s="3">
        <f t="shared" si="604"/>
        <v>-86.047653841335858</v>
      </c>
      <c r="R2058">
        <f t="shared" si="605"/>
        <v>93.952346158664142</v>
      </c>
      <c r="S2058">
        <f t="shared" si="606"/>
        <v>2.0770328767985937</v>
      </c>
      <c r="T2058">
        <f t="shared" si="589"/>
        <v>22.645021780083855</v>
      </c>
    </row>
    <row r="2059" spans="1:20" x14ac:dyDescent="0.25">
      <c r="A2059">
        <f t="shared" si="590"/>
        <v>13099.973907355188</v>
      </c>
      <c r="B2059">
        <f t="shared" si="607"/>
        <v>2084.9256017304288</v>
      </c>
      <c r="C2059" t="str">
        <f t="shared" si="591"/>
        <v>0.933892379503382-13.4782610087626i</v>
      </c>
      <c r="D2059" t="str">
        <f t="shared" si="592"/>
        <v>3.47809643865835-7.64356989116261i</v>
      </c>
      <c r="E2059" t="str">
        <f t="shared" si="593"/>
        <v>162.37961760285+1.65041383722713i</v>
      </c>
      <c r="F2059" t="str">
        <f t="shared" si="594"/>
        <v>2.42492226163371-71.6392060179329i</v>
      </c>
      <c r="G2059" t="str">
        <f t="shared" si="595"/>
        <v>0.999998901701581-0.00104799676157397i</v>
      </c>
      <c r="H2059" t="str">
        <f t="shared" si="596"/>
        <v>1222.03904539509+304.949378335935i</v>
      </c>
      <c r="I2059" t="str">
        <f t="shared" si="597"/>
        <v>69.9891439093988-244.884551447584i</v>
      </c>
      <c r="K2059" t="str">
        <f t="shared" si="598"/>
        <v>0.00924401981357985-0.00356436347455552i</v>
      </c>
      <c r="L2059" t="str">
        <f t="shared" si="599"/>
        <v>0.0000444444444444444-0.02753825032795i</v>
      </c>
      <c r="M2059" t="e">
        <f t="shared" si="600"/>
        <v>#DIV/0!</v>
      </c>
      <c r="N2059">
        <f t="shared" si="601"/>
        <v>93.963620232843866</v>
      </c>
      <c r="O2059">
        <f t="shared" si="602"/>
        <v>22.61347755659849</v>
      </c>
      <c r="P2059" s="3">
        <f t="shared" si="603"/>
        <v>22.61347755659849</v>
      </c>
      <c r="Q2059" s="3">
        <f t="shared" si="604"/>
        <v>-86.036379767156134</v>
      </c>
      <c r="R2059">
        <f t="shared" si="605"/>
        <v>93.963620232843866</v>
      </c>
      <c r="S2059">
        <f t="shared" si="606"/>
        <v>2.0849256017304287</v>
      </c>
      <c r="T2059">
        <f t="shared" si="589"/>
        <v>22.61347755659849</v>
      </c>
    </row>
    <row r="2060" spans="1:20" x14ac:dyDescent="0.25">
      <c r="A2060">
        <f t="shared" si="590"/>
        <v>13149.753808203139</v>
      </c>
      <c r="B2060">
        <f t="shared" si="607"/>
        <v>2092.8483190170045</v>
      </c>
      <c r="C2060" t="str">
        <f t="shared" si="591"/>
        <v>0.933152299599739-13.4292294490878i</v>
      </c>
      <c r="D2060" t="str">
        <f t="shared" si="592"/>
        <v>3.47809622118153-7.61470988533439i</v>
      </c>
      <c r="E2060" t="str">
        <f t="shared" si="593"/>
        <v>162.379189254062+1.65730487049625i</v>
      </c>
      <c r="F2060" t="str">
        <f t="shared" si="594"/>
        <v>2.42492224135428-71.3680268664979i</v>
      </c>
      <c r="G2060" t="str">
        <f t="shared" si="595"/>
        <v>0.999998893338663-0.00105197914047032i</v>
      </c>
      <c r="H2060" t="str">
        <f t="shared" si="596"/>
        <v>1222.78084317077+306.126588699426i</v>
      </c>
      <c r="I2060" t="str">
        <f t="shared" si="597"/>
        <v>69.9979400424116-244.090976896422i</v>
      </c>
      <c r="K2060" t="str">
        <f t="shared" si="598"/>
        <v>0.00923488595108445-0.00357435577630756i</v>
      </c>
      <c r="L2060" t="str">
        <f t="shared" si="599"/>
        <v>0.0000444444444444444-0.02743400112368i</v>
      </c>
      <c r="M2060" t="e">
        <f t="shared" si="600"/>
        <v>#DIV/0!</v>
      </c>
      <c r="N2060">
        <f t="shared" si="601"/>
        <v>93.974903093207018</v>
      </c>
      <c r="O2060">
        <f t="shared" si="602"/>
        <v>22.581940878074938</v>
      </c>
      <c r="P2060" s="3">
        <f t="shared" si="603"/>
        <v>22.581940878074938</v>
      </c>
      <c r="Q2060" s="3">
        <f t="shared" si="604"/>
        <v>-86.025096906792982</v>
      </c>
      <c r="R2060">
        <f t="shared" si="605"/>
        <v>93.974903093207018</v>
      </c>
      <c r="S2060">
        <f t="shared" si="606"/>
        <v>2.0928483190170044</v>
      </c>
      <c r="T2060">
        <f t="shared" si="589"/>
        <v>22.581940878074938</v>
      </c>
    </row>
    <row r="2061" spans="1:20" x14ac:dyDescent="0.25">
      <c r="A2061">
        <f t="shared" si="590"/>
        <v>13199.722872674311</v>
      </c>
      <c r="B2061">
        <f t="shared" si="607"/>
        <v>2100.8011426292692</v>
      </c>
      <c r="C2061" t="str">
        <f t="shared" si="591"/>
        <v>0.932408094233637-13.380387252018i</v>
      </c>
      <c r="D2061" t="str">
        <f t="shared" si="592"/>
        <v>3.47809600204877-7.58595941965475i</v>
      </c>
      <c r="E2061" t="str">
        <f t="shared" si="593"/>
        <v>162.37876103184+1.66422783633889i</v>
      </c>
      <c r="F2061" t="str">
        <f t="shared" si="594"/>
        <v>2.42492222092041-71.0978743680888i</v>
      </c>
      <c r="G2061" t="str">
        <f t="shared" si="595"/>
        <v>0.999998884912066-0.0010559766523058i</v>
      </c>
      <c r="H2061" t="str">
        <f t="shared" si="596"/>
        <v>1223.52886687531+307.308423507452i</v>
      </c>
      <c r="I2061" t="str">
        <f t="shared" si="597"/>
        <v>70.0067951631548-243.301028087718i</v>
      </c>
      <c r="K2061" t="str">
        <f t="shared" si="598"/>
        <v>0.00922570086555963-0.00358435255313241i</v>
      </c>
      <c r="L2061" t="str">
        <f t="shared" si="599"/>
        <v>0.0000444444444444444-0.0273301465667265i</v>
      </c>
      <c r="M2061" t="e">
        <f t="shared" si="600"/>
        <v>#DIV/0!</v>
      </c>
      <c r="N2061">
        <f t="shared" si="601"/>
        <v>93.986194520222256</v>
      </c>
      <c r="O2061">
        <f t="shared" si="602"/>
        <v>22.550411765500328</v>
      </c>
      <c r="P2061" s="3">
        <f t="shared" si="603"/>
        <v>22.550411765500328</v>
      </c>
      <c r="Q2061" s="3">
        <f t="shared" si="604"/>
        <v>-86.013805479777744</v>
      </c>
      <c r="R2061">
        <f t="shared" si="605"/>
        <v>93.986194520222256</v>
      </c>
      <c r="S2061">
        <f t="shared" si="606"/>
        <v>2.100801142629269</v>
      </c>
      <c r="T2061">
        <f t="shared" si="589"/>
        <v>22.550411765500328</v>
      </c>
    </row>
    <row r="2062" spans="1:20" x14ac:dyDescent="0.25">
      <c r="A2062">
        <f t="shared" si="590"/>
        <v>13249.881819590475</v>
      </c>
      <c r="B2062">
        <f t="shared" si="607"/>
        <v>2108.7841869712606</v>
      </c>
      <c r="C2062" t="str">
        <f t="shared" si="591"/>
        <v>0.931659750382992-13.3317336830342i</v>
      </c>
      <c r="D2062" t="str">
        <f t="shared" si="592"/>
        <v>3.47809578124745-7.5573180805385i</v>
      </c>
      <c r="E2062" t="str">
        <f t="shared" si="593"/>
        <v>162.378332978396+1.67118290034971i</v>
      </c>
      <c r="F2062" t="str">
        <f t="shared" si="594"/>
        <v>2.42492220033094-70.8287446364712i</v>
      </c>
      <c r="G2062" t="str">
        <f t="shared" si="595"/>
        <v>0.999998876421306-0.00105998935458445i</v>
      </c>
      <c r="H2062" t="str">
        <f t="shared" si="596"/>
        <v>1224.28317320422+308.494900795679i</v>
      </c>
      <c r="I2062" t="str">
        <f t="shared" si="597"/>
        <v>70.0157095766601-242.514695069171i</v>
      </c>
      <c r="K2062" t="str">
        <f t="shared" si="598"/>
        <v>0.00921646439139063-0.00359435355386296i</v>
      </c>
      <c r="L2062" t="str">
        <f t="shared" si="599"/>
        <v>0.0000444444444444444-0.0272266851631067i</v>
      </c>
      <c r="M2062" t="e">
        <f t="shared" si="600"/>
        <v>#DIV/0!</v>
      </c>
      <c r="N2062">
        <f t="shared" si="601"/>
        <v>93.9974942925504</v>
      </c>
      <c r="O2062">
        <f t="shared" si="602"/>
        <v>22.518890239666284</v>
      </c>
      <c r="P2062" s="3">
        <f t="shared" si="603"/>
        <v>22.518890239666284</v>
      </c>
      <c r="Q2062" s="3">
        <f t="shared" si="604"/>
        <v>-86.0025057074496</v>
      </c>
      <c r="R2062">
        <f t="shared" si="605"/>
        <v>93.9974942925504</v>
      </c>
      <c r="S2062">
        <f t="shared" si="606"/>
        <v>2.1087841869712607</v>
      </c>
      <c r="T2062">
        <f t="shared" si="589"/>
        <v>22.518890239666284</v>
      </c>
    </row>
    <row r="2063" spans="1:20" x14ac:dyDescent="0.25">
      <c r="A2063">
        <f t="shared" si="590"/>
        <v>13300.23137050492</v>
      </c>
      <c r="B2063">
        <f t="shared" si="607"/>
        <v>2116.7975668817517</v>
      </c>
      <c r="C2063" t="str">
        <f t="shared" si="591"/>
        <v>0.930907255119586-13.2832680101424i</v>
      </c>
      <c r="D2063" t="str">
        <f t="shared" si="592"/>
        <v>3.47809555876491-7.52878545597032i</v>
      </c>
      <c r="E2063" t="str">
        <f t="shared" si="593"/>
        <v>162.377905136692+1.6781702289434i</v>
      </c>
      <c r="F2063" t="str">
        <f t="shared" si="594"/>
        <v>2.42492217958471-70.5606338001244i</v>
      </c>
      <c r="G2063" t="str">
        <f t="shared" si="595"/>
        <v>0.999998867865893-0.00106401730502874i</v>
      </c>
      <c r="H2063" t="str">
        <f t="shared" si="596"/>
        <v>1225.04381943749+309.686038645774i</v>
      </c>
      <c r="I2063" t="str">
        <f t="shared" si="597"/>
        <v>70.0246835875316-241.731967958673i</v>
      </c>
      <c r="K2063" t="str">
        <f t="shared" si="598"/>
        <v>0.00920717636407785-0.00360435852501523i</v>
      </c>
      <c r="L2063" t="str">
        <f t="shared" si="599"/>
        <v>0.0000444444444444444-0.0271236154244936i</v>
      </c>
      <c r="M2063" t="e">
        <f t="shared" si="600"/>
        <v>#DIV/0!</v>
      </c>
      <c r="N2063">
        <f t="shared" si="601"/>
        <v>94.008802187050549</v>
      </c>
      <c r="O2063">
        <f t="shared" si="602"/>
        <v>22.487376321165044</v>
      </c>
      <c r="P2063" s="3">
        <f t="shared" si="603"/>
        <v>22.487376321165044</v>
      </c>
      <c r="Q2063" s="3">
        <f t="shared" si="604"/>
        <v>-85.991197812949451</v>
      </c>
      <c r="R2063">
        <f t="shared" si="605"/>
        <v>94.008802187050549</v>
      </c>
      <c r="S2063">
        <f t="shared" si="606"/>
        <v>2.1167975668817518</v>
      </c>
      <c r="T2063">
        <f t="shared" si="589"/>
        <v>22.487376321165044</v>
      </c>
    </row>
    <row r="2064" spans="1:20" x14ac:dyDescent="0.25">
      <c r="A2064">
        <f t="shared" si="590"/>
        <v>13350.77224971284</v>
      </c>
      <c r="B2064">
        <f t="shared" si="607"/>
        <v>2124.8413976359025</v>
      </c>
      <c r="C2064" t="str">
        <f t="shared" si="591"/>
        <v>0.93015059561087-13.2349895038639i</v>
      </c>
      <c r="D2064" t="str">
        <f t="shared" si="592"/>
        <v>3.4780953345883-7.50036113549865i</v>
      </c>
      <c r="E2064" t="str">
        <f t="shared" si="593"/>
        <v>162.377477550454+1.68518998935454i</v>
      </c>
      <c r="F2064" t="str">
        <f t="shared" si="594"/>
        <v>2.42492215868051-70.2935380021831i</v>
      </c>
      <c r="G2064" t="str">
        <f t="shared" si="595"/>
        <v>0.999998859245335-0.00106806056158057i</v>
      </c>
      <c r="H2064" t="str">
        <f t="shared" si="596"/>
        <v>1225.81086344659+310.881855184686i</v>
      </c>
      <c r="I2064" t="str">
        <f t="shared" si="597"/>
        <v>70.033717499884-240.952836944396i</v>
      </c>
      <c r="K2064" t="str">
        <f t="shared" si="598"/>
        <v>0.00919783662026323-0.00361436721078599i</v>
      </c>
      <c r="L2064" t="str">
        <f t="shared" si="599"/>
        <v>0.0000444444444444444-0.0270209358681944i</v>
      </c>
      <c r="M2064" t="e">
        <f t="shared" si="600"/>
        <v>#DIV/0!</v>
      </c>
      <c r="N2064">
        <f t="shared" si="601"/>
        <v>94.020117978783333</v>
      </c>
      <c r="O2064">
        <f t="shared" si="602"/>
        <v>22.455870030386166</v>
      </c>
      <c r="P2064" s="3">
        <f t="shared" si="603"/>
        <v>22.455870030386166</v>
      </c>
      <c r="Q2064" s="3">
        <f t="shared" si="604"/>
        <v>-85.979882021216667</v>
      </c>
      <c r="R2064">
        <f t="shared" si="605"/>
        <v>94.020117978783333</v>
      </c>
      <c r="S2064">
        <f t="shared" si="606"/>
        <v>2.1248413976359024</v>
      </c>
      <c r="T2064">
        <f t="shared" si="589"/>
        <v>22.455870030386166</v>
      </c>
    </row>
    <row r="2065" spans="1:20" x14ac:dyDescent="0.25">
      <c r="A2065">
        <f t="shared" si="590"/>
        <v>13401.505184261749</v>
      </c>
      <c r="B2065">
        <f t="shared" si="607"/>
        <v>2132.915794946919</v>
      </c>
      <c r="C2065" t="str">
        <f t="shared" si="591"/>
        <v>0.929389759122274-13.1868974372246i</v>
      </c>
      <c r="D2065" t="str">
        <f t="shared" si="592"/>
        <v>3.47809510870475-7.47204471022999i</v>
      </c>
      <c r="E2065" t="str">
        <f t="shared" si="593"/>
        <v>162.377050264179+1.69224234963755i</v>
      </c>
      <c r="F2065" t="str">
        <f t="shared" si="594"/>
        <v>2.42492213761714-70.0274534003849i</v>
      </c>
      <c r="G2065" t="str">
        <f t="shared" si="595"/>
        <v>0.999998850559138-0.00107211918240193i</v>
      </c>
      <c r="H2065" t="str">
        <f t="shared" si="596"/>
        <v>1226.58436370161+312.082368583896i</v>
      </c>
      <c r="I2065" t="str">
        <f t="shared" si="597"/>
        <v>70.0428116172848-240.177292284917i</v>
      </c>
      <c r="K2065" t="str">
        <f t="shared" si="598"/>
        <v>0.0091884449977569-0.00362437935305047i</v>
      </c>
      <c r="L2065" t="str">
        <f t="shared" si="599"/>
        <v>0.0000444444444444444-0.0269186450171293i</v>
      </c>
      <c r="M2065" t="e">
        <f t="shared" si="600"/>
        <v>#DIV/0!</v>
      </c>
      <c r="N2065">
        <f t="shared" si="601"/>
        <v>94.031441441016611</v>
      </c>
      <c r="O2065">
        <f t="shared" si="602"/>
        <v>22.424371387512707</v>
      </c>
      <c r="P2065" s="3">
        <f t="shared" si="603"/>
        <v>22.424371387512707</v>
      </c>
      <c r="Q2065" s="3">
        <f t="shared" si="604"/>
        <v>-85.968558558983389</v>
      </c>
      <c r="R2065">
        <f t="shared" si="605"/>
        <v>94.031441441016611</v>
      </c>
      <c r="S2065">
        <f t="shared" si="606"/>
        <v>2.1329157949469191</v>
      </c>
      <c r="T2065">
        <f t="shared" si="589"/>
        <v>22.424371387512707</v>
      </c>
    </row>
    <row r="2066" spans="1:20" x14ac:dyDescent="0.25">
      <c r="A2066">
        <f t="shared" si="590"/>
        <v>13452.430903961942</v>
      </c>
      <c r="B2066">
        <f t="shared" si="607"/>
        <v>2141.0208749677172</v>
      </c>
      <c r="C2066" t="str">
        <f t="shared" si="591"/>
        <v>0.928624733019378-13.1389910857451i</v>
      </c>
      <c r="D2066" t="str">
        <f t="shared" si="592"/>
        <v>3.47809488110125-7.44383577282294i</v>
      </c>
      <c r="E2066" t="str">
        <f t="shared" si="593"/>
        <v>162.376623323146+1.69932747867125i</v>
      </c>
      <c r="F2066" t="str">
        <f t="shared" si="594"/>
        <v>2.42492211639337-69.7623761670133i</v>
      </c>
      <c r="G2066" t="str">
        <f t="shared" si="595"/>
        <v>0.999998841806799-0.00107619322587584i</v>
      </c>
      <c r="H2066" t="str">
        <f t="shared" si="596"/>
        <v>1227.36437927851+313.287597058644i</v>
      </c>
      <c r="I2066" t="str">
        <f t="shared" si="597"/>
        <v>70.0519662426902-239.405324309326i</v>
      </c>
      <c r="K2066" t="str">
        <f t="shared" si="598"/>
        <v>0.00917900133556386-0.00363439469136051i</v>
      </c>
      <c r="L2066" t="str">
        <f t="shared" si="599"/>
        <v>0.0000444444444444444-0.0268167413998101i</v>
      </c>
      <c r="M2066" t="e">
        <f t="shared" si="600"/>
        <v>#DIV/0!</v>
      </c>
      <c r="N2066">
        <f t="shared" si="601"/>
        <v>94.042772345230958</v>
      </c>
      <c r="O2066">
        <f t="shared" si="602"/>
        <v>22.392880412517798</v>
      </c>
      <c r="P2066" s="3">
        <f t="shared" si="603"/>
        <v>22.392880412517798</v>
      </c>
      <c r="Q2066" s="3">
        <f t="shared" si="604"/>
        <v>-85.957227654769042</v>
      </c>
      <c r="R2066">
        <f t="shared" si="605"/>
        <v>94.042772345230958</v>
      </c>
      <c r="S2066">
        <f t="shared" si="606"/>
        <v>2.1410208749677171</v>
      </c>
      <c r="T2066">
        <f t="shared" si="589"/>
        <v>22.392880412517798</v>
      </c>
    </row>
    <row r="2067" spans="1:20" x14ac:dyDescent="0.25">
      <c r="A2067">
        <f t="shared" si="590"/>
        <v>13503.550141396998</v>
      </c>
      <c r="B2067">
        <f t="shared" si="607"/>
        <v>2149.1567542925945</v>
      </c>
      <c r="C2067" t="str">
        <f t="shared" si="591"/>
        <v>0.92785550476987-13.0912697274299i</v>
      </c>
      <c r="D2067" t="str">
        <f t="shared" si="592"/>
        <v>3.47809465176469-7.41573391748234i</v>
      </c>
      <c r="E2067" t="str">
        <f t="shared" si="593"/>
        <v>162.376196773418+1.70644554615691i</v>
      </c>
      <c r="F2067" t="str">
        <f t="shared" si="594"/>
        <v>2.42492209500799-69.4983024888433i</v>
      </c>
      <c r="G2067" t="str">
        <f t="shared" si="595"/>
        <v>0.999998832987817-0.00108028275060716i</v>
      </c>
      <c r="H2067" t="str">
        <f t="shared" si="596"/>
        <v>1228.15096986646+314.497558867125i</v>
      </c>
      <c r="I2067" t="str">
        <f t="shared" si="597"/>
        <v>70.0611816783827-238.636923417352i</v>
      </c>
      <c r="K2067" t="str">
        <f t="shared" si="598"/>
        <v>0.00916950547391101-0.00364441296294294i</v>
      </c>
      <c r="L2067" t="str">
        <f t="shared" si="599"/>
        <v>0.0000444444444444444-0.0267152235503189i</v>
      </c>
      <c r="M2067" t="e">
        <f t="shared" si="600"/>
        <v>#DIV/0!</v>
      </c>
      <c r="N2067">
        <f t="shared" si="601"/>
        <v>94.054110461124466</v>
      </c>
      <c r="O2067">
        <f t="shared" si="602"/>
        <v>22.361397125160568</v>
      </c>
      <c r="P2067" s="3">
        <f t="shared" si="603"/>
        <v>22.361397125160568</v>
      </c>
      <c r="Q2067" s="3">
        <f t="shared" si="604"/>
        <v>-85.945889538875534</v>
      </c>
      <c r="R2067">
        <f t="shared" si="605"/>
        <v>94.054110461124466</v>
      </c>
      <c r="S2067">
        <f t="shared" si="606"/>
        <v>2.1491567542925947</v>
      </c>
      <c r="T2067">
        <f t="shared" si="589"/>
        <v>22.361397125160568</v>
      </c>
    </row>
    <row r="2068" spans="1:20" x14ac:dyDescent="0.25">
      <c r="A2068">
        <f t="shared" si="590"/>
        <v>13554.863631934306</v>
      </c>
      <c r="B2068">
        <f t="shared" si="607"/>
        <v>2157.3235499589064</v>
      </c>
      <c r="C2068" t="str">
        <f t="shared" si="591"/>
        <v>0.927082061946073-13.0437326427582i</v>
      </c>
      <c r="D2068" t="str">
        <f t="shared" si="592"/>
        <v>3.47809442068191-7.38773873995349i</v>
      </c>
      <c r="E2068" t="str">
        <f t="shared" si="593"/>
        <v>162.375770661862+1.71359672262014i</v>
      </c>
      <c r="F2068" t="str">
        <f t="shared" si="594"/>
        <v>2.42492207345979-69.2352285670868i</v>
      </c>
      <c r="G2068" t="str">
        <f t="shared" si="595"/>
        <v>0.999998824101683-0.00108438781542343i</v>
      </c>
      <c r="H2068" t="str">
        <f t="shared" si="596"/>
        <v>1228.94419577527+315.712272309632i</v>
      </c>
      <c r="I2068" t="str">
        <f t="shared" si="597"/>
        <v>70.070458225901-237.872080079484i</v>
      </c>
      <c r="K2068" t="str">
        <f t="shared" si="598"/>
        <v>0.00915995725427433-0.00365443390269808i</v>
      </c>
      <c r="L2068" t="str">
        <f t="shared" si="599"/>
        <v>0.0000444444444444444-0.0266140900082874i</v>
      </c>
      <c r="M2068" t="e">
        <f t="shared" si="600"/>
        <v>#DIV/0!</v>
      </c>
      <c r="N2068">
        <f t="shared" si="601"/>
        <v>94.065455556620037</v>
      </c>
      <c r="O2068">
        <f t="shared" si="602"/>
        <v>22.329921544983083</v>
      </c>
      <c r="P2068" s="3">
        <f t="shared" si="603"/>
        <v>22.329921544983083</v>
      </c>
      <c r="Q2068" s="3">
        <f t="shared" si="604"/>
        <v>-85.934544443379963</v>
      </c>
      <c r="R2068">
        <f t="shared" si="605"/>
        <v>94.065455556620037</v>
      </c>
      <c r="S2068">
        <f t="shared" si="606"/>
        <v>2.1573235499589063</v>
      </c>
      <c r="T2068">
        <f t="shared" si="589"/>
        <v>22.329921544983083</v>
      </c>
    </row>
    <row r="2069" spans="1:20" x14ac:dyDescent="0.25">
      <c r="A2069">
        <f t="shared" si="590"/>
        <v>13606.372113735659</v>
      </c>
      <c r="B2069">
        <f t="shared" si="607"/>
        <v>2165.5213794487504</v>
      </c>
      <c r="C2069" t="str">
        <f t="shared" si="591"/>
        <v>0.926304392226925-12.9963791146731i</v>
      </c>
      <c r="D2069" t="str">
        <f t="shared" si="592"/>
        <v>3.47809418783958-7.3598498375162i</v>
      </c>
      <c r="E2069" t="str">
        <f t="shared" si="593"/>
        <v>162.375345036151+1.72078117941345i</v>
      </c>
      <c r="F2069" t="str">
        <f t="shared" si="594"/>
        <v>2.42492205174749-68.9731506173365i</v>
      </c>
      <c r="G2069" t="str">
        <f t="shared" si="595"/>
        <v>0.999998815147886-0.00108850847937575i</v>
      </c>
      <c r="H2069" t="str">
        <f t="shared" si="596"/>
        <v>1229.74411794294+316.931755727707i</v>
      </c>
      <c r="I2069" t="str">
        <f t="shared" si="597"/>
        <v>70.0797961859749-237.110784837098i</v>
      </c>
      <c r="K2069" t="str">
        <f t="shared" si="598"/>
        <v>0.00915035651940618-0.00366445724319882i</v>
      </c>
      <c r="L2069" t="str">
        <f t="shared" si="599"/>
        <v>0.0000444444444444444-0.0265133393188757i</v>
      </c>
      <c r="M2069" t="e">
        <f t="shared" si="600"/>
        <v>#DIV/0!</v>
      </c>
      <c r="N2069">
        <f t="shared" si="601"/>
        <v>94.076807397870979</v>
      </c>
      <c r="O2069">
        <f t="shared" si="602"/>
        <v>22.298453691306193</v>
      </c>
      <c r="P2069" s="3">
        <f t="shared" si="603"/>
        <v>22.298453691306193</v>
      </c>
      <c r="Q2069" s="3">
        <f t="shared" si="604"/>
        <v>-85.923192602129021</v>
      </c>
      <c r="R2069">
        <f t="shared" si="605"/>
        <v>94.076807397870979</v>
      </c>
      <c r="S2069">
        <f t="shared" si="606"/>
        <v>2.1655213794487502</v>
      </c>
      <c r="T2069">
        <f t="shared" si="589"/>
        <v>22.298453691306193</v>
      </c>
    </row>
    <row r="2070" spans="1:20" x14ac:dyDescent="0.25">
      <c r="A2070">
        <f t="shared" si="590"/>
        <v>13658.076327767854</v>
      </c>
      <c r="B2070">
        <f t="shared" si="607"/>
        <v>2173.7503606906557</v>
      </c>
      <c r="C2070" t="str">
        <f t="shared" si="591"/>
        <v>0.925522483400174-12.9492084285719i</v>
      </c>
      <c r="D2070" t="str">
        <f t="shared" si="592"/>
        <v>3.47809395322432-7.33206680897917i</v>
      </c>
      <c r="E2070" t="str">
        <f t="shared" si="593"/>
        <v>162.374919944772+1.72799908871465i</v>
      </c>
      <c r="F2070" t="str">
        <f t="shared" si="594"/>
        <v>2.42492202986989-68.7120648695136i</v>
      </c>
      <c r="G2070" t="str">
        <f t="shared" si="595"/>
        <v>0.999998806125912-0.00109264480173956i</v>
      </c>
      <c r="H2070" t="str">
        <f t="shared" si="596"/>
        <v>1230.55079794334+318.15602750323i</v>
      </c>
      <c r="I2070" t="str">
        <f t="shared" si="597"/>
        <v>70.0891958584557-236.353028302603i</v>
      </c>
      <c r="K2070" t="str">
        <f t="shared" si="598"/>
        <v>0.00914070311336282-0.00367448271468975i</v>
      </c>
      <c r="L2070" t="str">
        <f t="shared" si="599"/>
        <v>0.0000444444444444444-0.0264129700327512i</v>
      </c>
      <c r="M2070" t="e">
        <f t="shared" si="600"/>
        <v>#DIV/0!</v>
      </c>
      <c r="N2070">
        <f t="shared" si="601"/>
        <v>94.08816574926739</v>
      </c>
      <c r="O2070">
        <f t="shared" si="602"/>
        <v>22.266993583226025</v>
      </c>
      <c r="P2070" s="3">
        <f t="shared" si="603"/>
        <v>22.266993583226025</v>
      </c>
      <c r="Q2070" s="3">
        <f t="shared" si="604"/>
        <v>-85.91183425073261</v>
      </c>
      <c r="R2070">
        <f t="shared" si="605"/>
        <v>94.08816574926739</v>
      </c>
      <c r="S2070">
        <f t="shared" si="606"/>
        <v>2.1737503606906556</v>
      </c>
      <c r="T2070">
        <f t="shared" si="589"/>
        <v>22.266993583226025</v>
      </c>
    </row>
    <row r="2071" spans="1:20" x14ac:dyDescent="0.25">
      <c r="A2071">
        <f t="shared" si="590"/>
        <v>13709.977017813373</v>
      </c>
      <c r="B2071">
        <f t="shared" si="607"/>
        <v>2182.0106120612804</v>
      </c>
      <c r="C2071" t="str">
        <f t="shared" si="591"/>
        <v>0.92473632336471-12.9022198722962i</v>
      </c>
      <c r="D2071" t="str">
        <f t="shared" si="592"/>
        <v>3.47809371682264-7.30438925467407i</v>
      </c>
      <c r="E2071" t="str">
        <f t="shared" si="593"/>
        <v>162.374495437042+1.73525062352899i</v>
      </c>
      <c r="F2071" t="str">
        <f t="shared" si="594"/>
        <v>2.42492200782569-68.451967567812i</v>
      </c>
      <c r="G2071" t="str">
        <f t="shared" si="595"/>
        <v>0.99999879703524-0.00109679684201553i</v>
      </c>
      <c r="H2071" t="str">
        <f t="shared" si="596"/>
        <v>1231.36429799393+319.385106057485i</v>
      </c>
      <c r="I2071" t="str">
        <f t="shared" si="597"/>
        <v>70.0986575422427-235.598801159566i</v>
      </c>
      <c r="K2071" t="str">
        <f t="shared" si="598"/>
        <v>0.00913099688153215-0.0036845100450867i</v>
      </c>
      <c r="L2071" t="str">
        <f t="shared" si="599"/>
        <v>0.0000444444444444444-0.0263129807060681i</v>
      </c>
      <c r="M2071" t="e">
        <f t="shared" si="600"/>
        <v>#DIV/0!</v>
      </c>
      <c r="N2071">
        <f t="shared" si="601"/>
        <v>94.099530373443727</v>
      </c>
      <c r="O2071">
        <f t="shared" si="602"/>
        <v>22.235541239610331</v>
      </c>
      <c r="P2071" s="3">
        <f t="shared" si="603"/>
        <v>22.235541239610331</v>
      </c>
      <c r="Q2071" s="3">
        <f t="shared" si="604"/>
        <v>-85.900469626556273</v>
      </c>
      <c r="R2071">
        <f t="shared" si="605"/>
        <v>94.099530373443727</v>
      </c>
      <c r="S2071">
        <f t="shared" si="606"/>
        <v>2.1820106120612803</v>
      </c>
      <c r="T2071">
        <f t="shared" si="589"/>
        <v>22.235541239610331</v>
      </c>
    </row>
    <row r="2072" spans="1:20" x14ac:dyDescent="0.25">
      <c r="A2072">
        <f t="shared" si="590"/>
        <v>13762.074930481063</v>
      </c>
      <c r="B2072">
        <f t="shared" si="607"/>
        <v>2190.3022523871132</v>
      </c>
      <c r="C2072" t="str">
        <f t="shared" si="591"/>
        <v>0.923945900132765-12.8554127361218i</v>
      </c>
      <c r="D2072" t="str">
        <f t="shared" si="592"/>
        <v>3.47809347862092-7.27681677644986i</v>
      </c>
      <c r="E2072" t="str">
        <f t="shared" si="593"/>
        <v>162.374071563111+1.74253595769036i</v>
      </c>
      <c r="F2072" t="str">
        <f t="shared" si="594"/>
        <v>2.42492198561364-68.1928549706443i</v>
      </c>
      <c r="G2072" t="str">
        <f t="shared" si="595"/>
        <v>0.999998787875348-0.00110096465993047i</v>
      </c>
      <c r="H2072" t="str">
        <f t="shared" si="596"/>
        <v>1232.18468096369+320.619009850186i</v>
      </c>
      <c r="I2072" t="str">
        <f t="shared" si="597"/>
        <v>70.1081815352092-234.848094162868i</v>
      </c>
      <c r="K2072" t="str">
        <f t="shared" si="598"/>
        <v>0.00912123767066157-0.00369453895997653i</v>
      </c>
      <c r="L2072" t="str">
        <f t="shared" si="599"/>
        <v>0.0000444444444444444-0.0262133699004464i</v>
      </c>
      <c r="M2072" t="e">
        <f t="shared" si="600"/>
        <v>#DIV/0!</v>
      </c>
      <c r="N2072">
        <f t="shared" si="601"/>
        <v>94.110901031285891</v>
      </c>
      <c r="O2072">
        <f t="shared" si="602"/>
        <v>22.204096679094583</v>
      </c>
      <c r="P2072" s="3">
        <f t="shared" si="603"/>
        <v>22.204096679094583</v>
      </c>
      <c r="Q2072" s="3">
        <f t="shared" si="604"/>
        <v>-85.889098968714109</v>
      </c>
      <c r="R2072">
        <f t="shared" si="605"/>
        <v>94.110901031285891</v>
      </c>
      <c r="S2072">
        <f t="shared" si="606"/>
        <v>2.1903022523871134</v>
      </c>
      <c r="T2072">
        <f t="shared" si="589"/>
        <v>22.204096679094583</v>
      </c>
    </row>
    <row r="2073" spans="1:20" x14ac:dyDescent="0.25">
      <c r="A2073">
        <f t="shared" si="590"/>
        <v>13814.370815216891</v>
      </c>
      <c r="B2073">
        <f t="shared" si="607"/>
        <v>2198.6254009461841</v>
      </c>
      <c r="C2073" t="str">
        <f t="shared" si="591"/>
        <v>0.923151201832191-12.8087863127493i</v>
      </c>
      <c r="D2073" t="str">
        <f t="shared" si="592"/>
        <v>3.47809323860547-7.24934897766707i</v>
      </c>
      <c r="E2073" t="str">
        <f t="shared" si="593"/>
        <v>162.373648373976+1.74985526586138i</v>
      </c>
      <c r="F2073" t="str">
        <f t="shared" si="594"/>
        <v>2.42492196323246-67.9347233505892i</v>
      </c>
      <c r="G2073" t="str">
        <f t="shared" si="595"/>
        <v>0.999998778645709-0.00110514831543806i</v>
      </c>
      <c r="H2073" t="str">
        <f t="shared" si="596"/>
        <v>1233.01201038106+321.857757378478i</v>
      </c>
      <c r="I2073" t="str">
        <f t="shared" si="597"/>
        <v>70.1177681341286-234.10089813885i</v>
      </c>
      <c r="K2073" t="str">
        <f t="shared" si="598"/>
        <v>0.00911142532888603-0.00370456918261726i</v>
      </c>
      <c r="L2073" t="str">
        <f t="shared" si="599"/>
        <v>0.0000444444444444444-0.0261141361829512i</v>
      </c>
      <c r="M2073" t="e">
        <f t="shared" si="600"/>
        <v>#DIV/0!</v>
      </c>
      <c r="N2073">
        <f t="shared" si="601"/>
        <v>94.122277481938951</v>
      </c>
      <c r="O2073">
        <f t="shared" si="602"/>
        <v>22.172659920078594</v>
      </c>
      <c r="P2073" s="3">
        <f t="shared" si="603"/>
        <v>22.172659920078594</v>
      </c>
      <c r="Q2073" s="3">
        <f t="shared" si="604"/>
        <v>-85.877722518061049</v>
      </c>
      <c r="R2073">
        <f t="shared" si="605"/>
        <v>94.122277481938951</v>
      </c>
      <c r="S2073">
        <f t="shared" si="606"/>
        <v>2.1986254009461841</v>
      </c>
      <c r="T2073">
        <f t="shared" si="589"/>
        <v>22.172659920078594</v>
      </c>
    </row>
    <row r="2074" spans="1:20" x14ac:dyDescent="0.25">
      <c r="A2074">
        <f t="shared" si="590"/>
        <v>13866.865424314716</v>
      </c>
      <c r="B2074">
        <f t="shared" si="607"/>
        <v>2206.9801774697798</v>
      </c>
      <c r="C2074" t="str">
        <f t="shared" si="591"/>
        <v>0.922352216708668-12.7623398972941i</v>
      </c>
      <c r="D2074" t="str">
        <f t="shared" si="592"/>
        <v>3.47809299676247-7.22198546319207i</v>
      </c>
      <c r="E2074" t="str">
        <f t="shared" si="593"/>
        <v>162.373225921487+1.75720872353434i</v>
      </c>
      <c r="F2074" t="str">
        <f t="shared" si="594"/>
        <v>2.42492194068086-67.6775689943363i</v>
      </c>
      <c r="G2074" t="str">
        <f t="shared" si="595"/>
        <v>0.999998769345792-0.00110934786871988i</v>
      </c>
      <c r="H2074" t="str">
        <f t="shared" si="596"/>
        <v>1233.84635044209+323.101367175891i</v>
      </c>
      <c r="I2074" t="str">
        <f t="shared" si="597"/>
        <v>70.1274176345938-233.357203985471i</v>
      </c>
      <c r="K2074" t="str">
        <f t="shared" si="598"/>
        <v>0.00910155970575626-0.0037146004339385i</v>
      </c>
      <c r="L2074" t="str">
        <f t="shared" si="599"/>
        <v>0.0000444444444444444-0.0260152781260721i</v>
      </c>
      <c r="M2074" t="e">
        <f t="shared" si="600"/>
        <v>#DIV/0!</v>
      </c>
      <c r="N2074">
        <f t="shared" si="601"/>
        <v>94.133659482814977</v>
      </c>
      <c r="O2074">
        <f t="shared" si="602"/>
        <v>22.141230980722554</v>
      </c>
      <c r="P2074" s="3">
        <f t="shared" si="603"/>
        <v>22.141230980722554</v>
      </c>
      <c r="Q2074" s="3">
        <f t="shared" si="604"/>
        <v>-85.866340517185023</v>
      </c>
      <c r="R2074">
        <f t="shared" si="605"/>
        <v>94.133659482814977</v>
      </c>
      <c r="S2074">
        <f t="shared" si="606"/>
        <v>2.2069801774697799</v>
      </c>
      <c r="T2074">
        <f t="shared" si="589"/>
        <v>22.141230980722554</v>
      </c>
    </row>
    <row r="2075" spans="1:20" x14ac:dyDescent="0.25">
      <c r="A2075">
        <f t="shared" si="590"/>
        <v>13919.559512927113</v>
      </c>
      <c r="B2075">
        <f t="shared" si="607"/>
        <v>2215.3667021441652</v>
      </c>
      <c r="C2075" t="str">
        <f t="shared" si="591"/>
        <v>0.921548933127985-12.7160727872766i</v>
      </c>
      <c r="D2075" t="str">
        <f t="shared" si="592"/>
        <v>3.478092753078-7.19472583939136i</v>
      </c>
      <c r="E2075" t="str">
        <f t="shared" si="593"/>
        <v>162.372804258359+1.76459650703122i</v>
      </c>
      <c r="F2075" t="str">
        <f t="shared" si="594"/>
        <v>2.42492191795755-67.421388202634i</v>
      </c>
      <c r="G2075" t="str">
        <f t="shared" si="595"/>
        <v>0.999998759975061-0.00111356338018609i</v>
      </c>
      <c r="H2075" t="str">
        <f t="shared" si="596"/>
        <v>1234.68776601862+324.34985781127i</v>
      </c>
      <c r="I2075" t="str">
        <f t="shared" si="597"/>
        <v>70.1371303309406-232.617002672466i</v>
      </c>
      <c r="K2075" t="str">
        <f t="shared" si="598"/>
        <v>0.00909164065226717-0.0037246324325422i</v>
      </c>
      <c r="L2075" t="str">
        <f t="shared" si="599"/>
        <v>0.0000444444444444444-0.0259167943077028i</v>
      </c>
      <c r="M2075" t="e">
        <f t="shared" si="600"/>
        <v>#DIV/0!</v>
      </c>
      <c r="N2075">
        <f t="shared" si="601"/>
        <v>94.145046789601338</v>
      </c>
      <c r="O2075">
        <f t="shared" si="602"/>
        <v>22.109809878943281</v>
      </c>
      <c r="P2075" s="3">
        <f t="shared" si="603"/>
        <v>22.109809878943281</v>
      </c>
      <c r="Q2075" s="3">
        <f t="shared" si="604"/>
        <v>-85.854953210398662</v>
      </c>
      <c r="R2075">
        <f t="shared" si="605"/>
        <v>94.145046789601338</v>
      </c>
      <c r="S2075">
        <f t="shared" si="606"/>
        <v>2.215366702144165</v>
      </c>
      <c r="T2075">
        <f t="shared" si="589"/>
        <v>22.109809878943281</v>
      </c>
    </row>
    <row r="2076" spans="1:20" x14ac:dyDescent="0.25">
      <c r="A2076">
        <f t="shared" si="590"/>
        <v>13972.453839076235</v>
      </c>
      <c r="B2076">
        <f t="shared" si="607"/>
        <v>2223.7850956123129</v>
      </c>
      <c r="C2076" t="str">
        <f t="shared" si="591"/>
        <v>0.920741339578458-12.6699842826129i</v>
      </c>
      <c r="D2076" t="str">
        <f t="shared" si="592"/>
        <v>3.47809250753804-7.167569714126i</v>
      </c>
      <c r="E2076" t="str">
        <f t="shared" si="593"/>
        <v>162.37238343818+1.77201879350569i</v>
      </c>
      <c r="F2076" t="str">
        <f t="shared" si="594"/>
        <v>2.4249218950612-67.1661772902357i</v>
      </c>
      <c r="G2076" t="str">
        <f t="shared" si="595"/>
        <v>0.999998750532977-0.00111779491047648i</v>
      </c>
      <c r="H2076" t="str">
        <f t="shared" si="596"/>
        <v>1235.53632266661+325.603247887643i</v>
      </c>
      <c r="I2076" t="str">
        <f t="shared" si="597"/>
        <v>70.1469065161607-231.880285241509i</v>
      </c>
      <c r="K2076" t="str">
        <f t="shared" si="598"/>
        <v>0.00908166802088645-0.00373466489470366i</v>
      </c>
      <c r="L2076" t="str">
        <f t="shared" si="599"/>
        <v>0.0000444444444444444-0.0258186833111206i</v>
      </c>
      <c r="M2076" t="e">
        <f t="shared" si="600"/>
        <v>#DIV/0!</v>
      </c>
      <c r="N2076">
        <f t="shared" si="601"/>
        <v>94.156439156269983</v>
      </c>
      <c r="O2076">
        <f t="shared" si="602"/>
        <v>22.078396632410652</v>
      </c>
      <c r="P2076" s="3">
        <f t="shared" si="603"/>
        <v>22.078396632410652</v>
      </c>
      <c r="Q2076" s="3">
        <f t="shared" si="604"/>
        <v>-85.843560843730017</v>
      </c>
      <c r="R2076">
        <f t="shared" si="605"/>
        <v>94.156439156269983</v>
      </c>
      <c r="S2076">
        <f t="shared" si="606"/>
        <v>2.2237850956123131</v>
      </c>
      <c r="T2076">
        <f t="shared" si="589"/>
        <v>22.078396632410652</v>
      </c>
    </row>
    <row r="2077" spans="1:20" x14ac:dyDescent="0.25">
      <c r="A2077">
        <f t="shared" si="590"/>
        <v>14025.549163664724</v>
      </c>
      <c r="B2077">
        <f t="shared" si="607"/>
        <v>2232.2354789756396</v>
      </c>
      <c r="C2077" t="str">
        <f t="shared" si="591"/>
        <v>0.919929424673023-12.6240736856052i</v>
      </c>
      <c r="D2077" t="str">
        <f t="shared" si="592"/>
        <v>3.47809226012846-7.14051669674587i</v>
      </c>
      <c r="E2077" t="str">
        <f t="shared" si="593"/>
        <v>162.371963515423+1.77947576094143i</v>
      </c>
      <c r="F2077" t="str">
        <f t="shared" si="594"/>
        <v>2.42492187199051-66.9119325858465i</v>
      </c>
      <c r="G2077" t="str">
        <f t="shared" si="595"/>
        <v>0.999998741018997-0.00112204252046118i</v>
      </c>
      <c r="H2077" t="str">
        <f t="shared" si="596"/>
        <v>1236.39208663466+326.861556041085i</v>
      </c>
      <c r="I2077" t="str">
        <f t="shared" si="597"/>
        <v>70.1567464818221-231.147042806394i</v>
      </c>
      <c r="K2077" t="str">
        <f t="shared" si="598"/>
        <v>0.00907164166558323-0.00374469753437297i</v>
      </c>
      <c r="L2077" t="str">
        <f t="shared" si="599"/>
        <v>0.0000444444444444444-0.0257209437249658i</v>
      </c>
      <c r="M2077" t="e">
        <f t="shared" si="600"/>
        <v>#DIV/0!</v>
      </c>
      <c r="N2077">
        <f t="shared" si="601"/>
        <v>94.167836335085426</v>
      </c>
      <c r="O2077">
        <f t="shared" si="602"/>
        <v>22.046991258543848</v>
      </c>
      <c r="P2077" s="3">
        <f t="shared" si="603"/>
        <v>22.046991258543848</v>
      </c>
      <c r="Q2077" s="3">
        <f t="shared" si="604"/>
        <v>-85.832163664914574</v>
      </c>
      <c r="R2077">
        <f t="shared" si="605"/>
        <v>94.167836335085426</v>
      </c>
      <c r="S2077">
        <f t="shared" si="606"/>
        <v>2.2322354789756398</v>
      </c>
      <c r="T2077">
        <f t="shared" si="589"/>
        <v>22.046991258543848</v>
      </c>
    </row>
    <row r="2078" spans="1:20" x14ac:dyDescent="0.25">
      <c r="A2078">
        <f t="shared" si="590"/>
        <v>14078.846250486651</v>
      </c>
      <c r="B2078">
        <f t="shared" si="607"/>
        <v>2240.7179737957472</v>
      </c>
      <c r="C2078" t="str">
        <f t="shared" si="591"/>
        <v>0.91911317715176-12.5783403009319i</v>
      </c>
      <c r="D2078" t="str">
        <f t="shared" si="592"/>
        <v>3.47809201083503-7.11356639808407i</v>
      </c>
      <c r="E2078" t="str">
        <f t="shared" si="593"/>
        <v>162.371544545452+1.7869675881551i</v>
      </c>
      <c r="F2078" t="str">
        <f t="shared" si="594"/>
        <v>2.42492184874414-66.6586504320708i</v>
      </c>
      <c r="G2078" t="str">
        <f t="shared" si="595"/>
        <v>0.999998731432574-0.00112630627124167i</v>
      </c>
      <c r="H2078" t="str">
        <f t="shared" si="596"/>
        <v>1237.25512487253+328.124800939508i</v>
      </c>
      <c r="I2078" t="str">
        <f t="shared" si="597"/>
        <v>70.166650517979-230.417266553207i</v>
      </c>
      <c r="K2078" t="str">
        <f t="shared" si="598"/>
        <v>0.00906156144185698-0.00375473006317669i</v>
      </c>
      <c r="L2078" t="str">
        <f t="shared" si="599"/>
        <v>0.0000444444444444444-0.0256235741432215i</v>
      </c>
      <c r="M2078" t="e">
        <f t="shared" si="600"/>
        <v>#DIV/0!</v>
      </c>
      <c r="N2078">
        <f t="shared" si="601"/>
        <v>94.179238076615292</v>
      </c>
      <c r="O2078">
        <f t="shared" si="602"/>
        <v>22.015593774507344</v>
      </c>
      <c r="P2078" s="3">
        <f t="shared" si="603"/>
        <v>22.015593774507344</v>
      </c>
      <c r="Q2078" s="3">
        <f t="shared" si="604"/>
        <v>-85.820761923384708</v>
      </c>
      <c r="R2078">
        <f t="shared" si="605"/>
        <v>94.179238076615292</v>
      </c>
      <c r="S2078">
        <f t="shared" si="606"/>
        <v>2.2407179737957472</v>
      </c>
      <c r="T2078">
        <f t="shared" si="589"/>
        <v>22.015593774507344</v>
      </c>
    </row>
    <row r="2079" spans="1:20" x14ac:dyDescent="0.25">
      <c r="A2079">
        <f t="shared" si="590"/>
        <v>14132.345866238502</v>
      </c>
      <c r="B2079">
        <f t="shared" si="607"/>
        <v>2249.2327020961711</v>
      </c>
      <c r="C2079" t="str">
        <f t="shared" si="591"/>
        <v>0.918292585884118-12.532783435639i</v>
      </c>
      <c r="D2079" t="str">
        <f t="shared" si="592"/>
        <v>3.47809175964342-7.08671843045148i</v>
      </c>
      <c r="E2079" t="str">
        <f t="shared" si="593"/>
        <v>162.371126584537+1.79449445479492i</v>
      </c>
      <c r="F2079" t="str">
        <f t="shared" si="594"/>
        <v>2.42492182532079-66.4063271853606i</v>
      </c>
      <c r="G2079" t="str">
        <f t="shared" si="595"/>
        <v>0.999998721773156-0.00113058622415157i</v>
      </c>
      <c r="H2079" t="str">
        <f t="shared" si="596"/>
        <v>1238.12550503985+329.393001281424i</v>
      </c>
      <c r="I2079" t="str">
        <f t="shared" si="597"/>
        <v>70.1766189130839-229.690947740504i</v>
      </c>
      <c r="K2079" t="str">
        <f t="shared" si="598"/>
        <v>0.00905142720676665-0.00376476219041985i</v>
      </c>
      <c r="L2079" t="str">
        <f t="shared" si="599"/>
        <v>0.0000444444444444444-0.0255265731651938i</v>
      </c>
      <c r="M2079" t="e">
        <f t="shared" si="600"/>
        <v>#DIV/0!</v>
      </c>
      <c r="N2079">
        <f t="shared" si="601"/>
        <v>94.190644129739425</v>
      </c>
      <c r="O2079">
        <f t="shared" si="602"/>
        <v>21.984204197207685</v>
      </c>
      <c r="P2079" s="3">
        <f t="shared" si="603"/>
        <v>21.984204197207685</v>
      </c>
      <c r="Q2079" s="3">
        <f t="shared" si="604"/>
        <v>-85.809355870260575</v>
      </c>
      <c r="R2079">
        <f t="shared" si="605"/>
        <v>94.190644129739425</v>
      </c>
      <c r="S2079">
        <f t="shared" si="606"/>
        <v>2.2492327020961711</v>
      </c>
      <c r="T2079">
        <f t="shared" si="589"/>
        <v>21.984204197207685</v>
      </c>
    </row>
    <row r="2080" spans="1:20" x14ac:dyDescent="0.25">
      <c r="A2080">
        <f t="shared" si="590"/>
        <v>14186.048780530209</v>
      </c>
      <c r="B2080">
        <f t="shared" si="607"/>
        <v>2257.7797863641367</v>
      </c>
      <c r="C2080" t="str">
        <f t="shared" si="591"/>
        <v>0.917467639871192-12.4874023991296i</v>
      </c>
      <c r="D2080" t="str">
        <f t="shared" si="592"/>
        <v>3.47809150653916-7.05997240763084i</v>
      </c>
      <c r="E2080" t="str">
        <f t="shared" si="593"/>
        <v>162.370709689857+1.80205654134069i</v>
      </c>
      <c r="F2080" t="str">
        <f t="shared" si="594"/>
        <v>2.42492180171907-66.1549592159607i</v>
      </c>
      <c r="G2080" t="str">
        <f t="shared" si="595"/>
        <v>0.999998712040187-0.00113488244075756i</v>
      </c>
      <c r="H2080" t="str">
        <f t="shared" si="596"/>
        <v>1239.00329551498+330.666175794676i</v>
      </c>
      <c r="I2080" t="str">
        <f t="shared" si="597"/>
        <v>70.1866519538957-228.968077699508i</v>
      </c>
      <c r="K2080" t="str">
        <f t="shared" si="598"/>
        <v>0.00904123881895974-0.00377479362308839i</v>
      </c>
      <c r="L2080" t="str">
        <f t="shared" si="599"/>
        <v>0.0000444444444444444-0.0254299393954909i</v>
      </c>
      <c r="M2080" t="e">
        <f t="shared" si="600"/>
        <v>#DIV/0!</v>
      </c>
      <c r="N2080">
        <f t="shared" si="601"/>
        <v>94.202054241659866</v>
      </c>
      <c r="O2080">
        <f t="shared" si="602"/>
        <v>21.952822543288967</v>
      </c>
      <c r="P2080" s="3">
        <f t="shared" si="603"/>
        <v>21.952822543288967</v>
      </c>
      <c r="Q2080" s="3">
        <f t="shared" si="604"/>
        <v>-85.797945758340134</v>
      </c>
      <c r="R2080">
        <f t="shared" si="605"/>
        <v>94.202054241659866</v>
      </c>
      <c r="S2080">
        <f t="shared" si="606"/>
        <v>2.2577797863641367</v>
      </c>
      <c r="T2080">
        <f t="shared" si="589"/>
        <v>21.952822543288967</v>
      </c>
    </row>
    <row r="2081" spans="1:20" x14ac:dyDescent="0.25">
      <c r="A2081">
        <f t="shared" si="590"/>
        <v>14239.955765896224</v>
      </c>
      <c r="B2081">
        <f t="shared" si="607"/>
        <v>2266.3593495523205</v>
      </c>
      <c r="C2081" t="str">
        <f t="shared" si="591"/>
        <v>0.91663832824827-12.4421965031561i</v>
      </c>
      <c r="D2081" t="str">
        <f t="shared" si="592"/>
        <v>3.47809125150769-7.03332794487154i</v>
      </c>
      <c r="E2081" t="str">
        <f t="shared" si="593"/>
        <v>162.370293919519+1.80965402910633i</v>
      </c>
      <c r="F2081" t="str">
        <f t="shared" si="594"/>
        <v>2.42492177793764-65.9045429078585i</v>
      </c>
      <c r="G2081" t="str">
        <f t="shared" si="595"/>
        <v>0.999998702233107-0.00113919498286025i</v>
      </c>
      <c r="H2081" t="str">
        <f t="shared" si="596"/>
        <v>1239.88856540395+331.944343235098i</v>
      </c>
      <c r="I2081" t="str">
        <f t="shared" si="597"/>
        <v>70.1967499253847-228.248647834297i</v>
      </c>
      <c r="K2081" t="str">
        <f t="shared" si="598"/>
        <v>0.00903099613870177-0.00378482406585184i</v>
      </c>
      <c r="L2081" t="str">
        <f t="shared" si="599"/>
        <v>0.0000444444444444444-0.0253336714440037i</v>
      </c>
      <c r="M2081" t="e">
        <f t="shared" si="600"/>
        <v>#DIV/0!</v>
      </c>
      <c r="N2081">
        <f t="shared" si="601"/>
        <v>94.213468157911976</v>
      </c>
      <c r="O2081">
        <f t="shared" si="602"/>
        <v>21.92144882913011</v>
      </c>
      <c r="P2081" s="3">
        <f t="shared" si="603"/>
        <v>21.92144882913011</v>
      </c>
      <c r="Q2081" s="3">
        <f t="shared" si="604"/>
        <v>-85.786531842088024</v>
      </c>
      <c r="R2081">
        <f t="shared" si="605"/>
        <v>94.213468157911976</v>
      </c>
      <c r="S2081">
        <f t="shared" si="606"/>
        <v>2.2663593495523204</v>
      </c>
      <c r="T2081">
        <f t="shared" si="589"/>
        <v>21.92144882913011</v>
      </c>
    </row>
    <row r="2082" spans="1:20" x14ac:dyDescent="0.25">
      <c r="A2082">
        <f t="shared" si="590"/>
        <v>14294.067597806632</v>
      </c>
      <c r="B2082">
        <f t="shared" si="607"/>
        <v>2274.9715150806196</v>
      </c>
      <c r="C2082" t="str">
        <f t="shared" si="591"/>
        <v>0.915804640286936-12.3971650618094i</v>
      </c>
      <c r="D2082" t="str">
        <f t="shared" si="592"/>
        <v>3.47809099453433-7.00678465888387i</v>
      </c>
      <c r="E2082" t="str">
        <f t="shared" si="593"/>
        <v>162.369879332558+1.8172871002369i</v>
      </c>
      <c r="F2082" t="str">
        <f t="shared" si="594"/>
        <v>2.42492175397513-65.6550746587313i</v>
      </c>
      <c r="G2082" t="str">
        <f t="shared" si="595"/>
        <v>0.999998692351352-0.00114352391249508i</v>
      </c>
      <c r="H2082" t="str">
        <f t="shared" si="596"/>
        <v>1240.78138454952+333.227522385161i</v>
      </c>
      <c r="I2082" t="str">
        <f t="shared" si="597"/>
        <v>70.2069131106377-227.532649622002i</v>
      </c>
      <c r="K2082" t="str">
        <f t="shared" si="598"/>
        <v>0.00902069902790568-0.00379485322106637i</v>
      </c>
      <c r="L2082" t="str">
        <f t="shared" si="599"/>
        <v>0.0000444444444444444-0.0252377679258853i</v>
      </c>
      <c r="M2082" t="e">
        <f t="shared" si="600"/>
        <v>#DIV/0!</v>
      </c>
      <c r="N2082">
        <f t="shared" si="601"/>
        <v>94.224885622374515</v>
      </c>
      <c r="O2082">
        <f t="shared" si="602"/>
        <v>21.890083070840006</v>
      </c>
      <c r="P2082" s="3">
        <f t="shared" si="603"/>
        <v>21.890083070840006</v>
      </c>
      <c r="Q2082" s="3">
        <f t="shared" si="604"/>
        <v>-85.775114377625485</v>
      </c>
      <c r="R2082">
        <f t="shared" si="605"/>
        <v>94.224885622374515</v>
      </c>
      <c r="S2082">
        <f t="shared" si="606"/>
        <v>2.2749715150806198</v>
      </c>
      <c r="T2082">
        <f t="shared" si="589"/>
        <v>21.890083070840006</v>
      </c>
    </row>
    <row r="2083" spans="1:20" x14ac:dyDescent="0.25">
      <c r="A2083">
        <f t="shared" si="590"/>
        <v>14348.385054678298</v>
      </c>
      <c r="B2083">
        <f t="shared" si="607"/>
        <v>2283.6164068379262</v>
      </c>
      <c r="C2083" t="str">
        <f t="shared" si="591"/>
        <v>0.914966565397663-12.3523073915108i</v>
      </c>
      <c r="D2083" t="str">
        <f t="shared" si="592"/>
        <v>3.4780907356043-6.98034216783362i</v>
      </c>
      <c r="E2083" t="str">
        <f t="shared" si="593"/>
        <v>162.369465988955+1.8249559377113i</v>
      </c>
      <c r="F2083" t="str">
        <f t="shared" si="594"/>
        <v>2.42492172983015-65.4065508798945i</v>
      </c>
      <c r="G2083" t="str">
        <f t="shared" si="595"/>
        <v>0.999998682394352-0.00114786929193321i</v>
      </c>
      <c r="H2083" t="str">
        <f t="shared" si="596"/>
        <v>1241.68182354046+334.515732052552i</v>
      </c>
      <c r="I2083" t="str">
        <f t="shared" si="597"/>
        <v>70.2171417907583-226.820074613025i</v>
      </c>
      <c r="K2083" t="str">
        <f t="shared" si="598"/>
        <v>0.00901034735016154-0.00380488078877822i</v>
      </c>
      <c r="L2083" t="str">
        <f t="shared" si="599"/>
        <v>0.0000444444444444444-0.0251422274615315i</v>
      </c>
      <c r="M2083" t="e">
        <f t="shared" si="600"/>
        <v>#DIV/0!</v>
      </c>
      <c r="N2083">
        <f t="shared" si="601"/>
        <v>94.23630637728148</v>
      </c>
      <c r="O2083">
        <f t="shared" si="602"/>
        <v>21.858725284254493</v>
      </c>
      <c r="P2083" s="3">
        <f t="shared" si="603"/>
        <v>21.858725284254493</v>
      </c>
      <c r="Q2083" s="3">
        <f t="shared" si="604"/>
        <v>-85.76369362271852</v>
      </c>
      <c r="R2083">
        <f t="shared" si="605"/>
        <v>94.23630637728148</v>
      </c>
      <c r="S2083">
        <f t="shared" si="606"/>
        <v>2.2836164068379263</v>
      </c>
      <c r="T2083">
        <f t="shared" si="589"/>
        <v>21.858725284254493</v>
      </c>
    </row>
    <row r="2084" spans="1:20" x14ac:dyDescent="0.25">
      <c r="A2084">
        <f t="shared" si="590"/>
        <v>14402.908917886078</v>
      </c>
      <c r="B2084">
        <f t="shared" si="607"/>
        <v>2292.2941491839106</v>
      </c>
      <c r="C2084" t="str">
        <f t="shared" si="591"/>
        <v>0.914124093132088-12.3076228110026i</v>
      </c>
      <c r="D2084" t="str">
        <f t="shared" si="592"/>
        <v>3.4780904747027-6.95400009133655i</v>
      </c>
      <c r="E2084" t="str">
        <f t="shared" si="593"/>
        <v>162.369053949644+1.83266072534152i</v>
      </c>
      <c r="F2084" t="str">
        <f t="shared" si="594"/>
        <v>2.42492170550132-65.1589679962503i</v>
      </c>
      <c r="G2084" t="str">
        <f t="shared" si="595"/>
        <v>0.999998672361537-0.00115223118368242i</v>
      </c>
      <c r="H2084" t="str">
        <f t="shared" si="596"/>
        <v>1242.58995372087+335.808991068713i</v>
      </c>
      <c r="I2084" t="str">
        <f t="shared" si="597"/>
        <v>70.2274362447651-226.110914431239i</v>
      </c>
      <c r="K2084" t="str">
        <f t="shared" si="598"/>
        <v>0.00899994097076631-0.00381490646672746i</v>
      </c>
      <c r="L2084" t="str">
        <f t="shared" si="599"/>
        <v>0.0000444444444444444-0.0250470486765606i</v>
      </c>
      <c r="M2084" t="e">
        <f t="shared" si="600"/>
        <v>#DIV/0!</v>
      </c>
      <c r="N2084">
        <f t="shared" si="601"/>
        <v>94.247730163233385</v>
      </c>
      <c r="O2084">
        <f t="shared" si="602"/>
        <v>21.8273754849324</v>
      </c>
      <c r="P2084" s="3">
        <f t="shared" si="603"/>
        <v>21.8273754849324</v>
      </c>
      <c r="Q2084" s="3">
        <f t="shared" si="604"/>
        <v>-85.752269836766615</v>
      </c>
      <c r="R2084">
        <f t="shared" si="605"/>
        <v>94.247730163233385</v>
      </c>
      <c r="S2084">
        <f t="shared" si="606"/>
        <v>2.2922941491839106</v>
      </c>
      <c r="T2084">
        <f t="shared" si="589"/>
        <v>21.8273754849324</v>
      </c>
    </row>
    <row r="2085" spans="1:20" x14ac:dyDescent="0.25">
      <c r="A2085">
        <f t="shared" si="590"/>
        <v>14457.639971774046</v>
      </c>
      <c r="B2085">
        <f t="shared" si="607"/>
        <v>2301.0048669508096</v>
      </c>
      <c r="C2085" t="str">
        <f t="shared" si="591"/>
        <v>0.913277213185364-12.2631106413392i</v>
      </c>
      <c r="D2085" t="str">
        <f t="shared" si="592"/>
        <v>3.47809021181454-6.92775805045294i</v>
      </c>
      <c r="E2085" t="str">
        <f t="shared" si="593"/>
        <v>162.368643276521+1.84040164777093i</v>
      </c>
      <c r="F2085" t="str">
        <f t="shared" si="594"/>
        <v>2.42492168098726-64.9123224462362i</v>
      </c>
      <c r="G2085" t="str">
        <f t="shared" si="595"/>
        <v>0.999998662252327-0.00115660965048798i</v>
      </c>
      <c r="H2085" t="str">
        <f t="shared" si="596"/>
        <v>1243.50584719965+337.107318287323i</v>
      </c>
      <c r="I2085" t="str">
        <f t="shared" si="597"/>
        <v>70.2377967494859-225.405160774208i</v>
      </c>
      <c r="K2085" t="str">
        <f t="shared" si="598"/>
        <v>0.00898947975675379-0.00382492995035207i</v>
      </c>
      <c r="L2085" t="str">
        <f t="shared" si="599"/>
        <v>0.0000444444444444444-0.0249522302017937i</v>
      </c>
      <c r="M2085" t="e">
        <f t="shared" si="600"/>
        <v>#DIV/0!</v>
      </c>
      <c r="N2085">
        <f t="shared" si="601"/>
        <v>94.259156719208946</v>
      </c>
      <c r="O2085">
        <f t="shared" si="602"/>
        <v>21.796033688151848</v>
      </c>
      <c r="P2085" s="3">
        <f t="shared" si="603"/>
        <v>21.796033688151848</v>
      </c>
      <c r="Q2085" s="3">
        <f t="shared" si="604"/>
        <v>-85.740843280791054</v>
      </c>
      <c r="R2085">
        <f t="shared" si="605"/>
        <v>94.259156719208946</v>
      </c>
      <c r="S2085">
        <f t="shared" si="606"/>
        <v>2.3010048669508096</v>
      </c>
      <c r="T2085">
        <f t="shared" si="589"/>
        <v>21.796033688151848</v>
      </c>
    </row>
    <row r="2086" spans="1:20" x14ac:dyDescent="0.25">
      <c r="A2086">
        <f t="shared" si="590"/>
        <v>14512.579003666788</v>
      </c>
      <c r="B2086">
        <f t="shared" si="607"/>
        <v>2309.7486854452227</v>
      </c>
      <c r="C2086" t="str">
        <f t="shared" si="591"/>
        <v>0.912425915398707-12.2187702058773i</v>
      </c>
      <c r="D2086" t="str">
        <f t="shared" si="592"/>
        <v>3.47808994692465-6.90161566768199i</v>
      </c>
      <c r="E2086" t="str">
        <f t="shared" si="593"/>
        <v>162.368234032454+1.84817889047723i</v>
      </c>
      <c r="F2086" t="str">
        <f t="shared" si="594"/>
        <v>2.42492165628651-64.6666106817721i</v>
      </c>
      <c r="G2086" t="str">
        <f t="shared" si="595"/>
        <v>0.999998652066141-0.00116100475533361i</v>
      </c>
      <c r="H2086" t="str">
        <f t="shared" si="596"/>
        <v>1244.42957686017+338.410732582747i</v>
      </c>
      <c r="I2086" t="str">
        <f t="shared" si="597"/>
        <v>70.2482235794503-224.702805413412i</v>
      </c>
      <c r="K2086" t="str">
        <f t="shared" si="598"/>
        <v>0.00897896357692466-0.00383495093279246i</v>
      </c>
      <c r="L2086" t="str">
        <f t="shared" si="599"/>
        <v>0.0000444444444444444-0.0248577706732355i</v>
      </c>
      <c r="M2086" t="e">
        <f t="shared" si="600"/>
        <v>#DIV/0!</v>
      </c>
      <c r="N2086">
        <f t="shared" si="601"/>
        <v>94.27058578257838</v>
      </c>
      <c r="O2086">
        <f t="shared" si="602"/>
        <v>21.764699908905921</v>
      </c>
      <c r="P2086" s="3">
        <f t="shared" si="603"/>
        <v>21.764699908905921</v>
      </c>
      <c r="Q2086" s="3">
        <f t="shared" si="604"/>
        <v>-85.72941421742162</v>
      </c>
      <c r="R2086">
        <f t="shared" si="605"/>
        <v>94.27058578257838</v>
      </c>
      <c r="S2086">
        <f t="shared" si="606"/>
        <v>2.3097486854452227</v>
      </c>
      <c r="T2086">
        <f t="shared" si="589"/>
        <v>21.764699908905921</v>
      </c>
    </row>
    <row r="2087" spans="1:20" x14ac:dyDescent="0.25">
      <c r="A2087">
        <f t="shared" si="590"/>
        <v>14567.726803880721</v>
      </c>
      <c r="B2087">
        <f t="shared" si="607"/>
        <v>2318.5257304499146</v>
      </c>
      <c r="C2087" t="str">
        <f t="shared" si="591"/>
        <v>0.911570189761578-12.1746008302688i</v>
      </c>
      <c r="D2087" t="str">
        <f t="shared" si="592"/>
        <v>3.47808968001782-6.87557256695669i</v>
      </c>
      <c r="E2087" t="str">
        <f t="shared" si="593"/>
        <v>162.367826281301+1.85599263976936i</v>
      </c>
      <c r="F2087" t="str">
        <f t="shared" si="594"/>
        <v>2.4249216313977-64.4218291682128i</v>
      </c>
      <c r="G2087" t="str">
        <f t="shared" si="595"/>
        <v>0.999998641802394-0.00116541656144233i</v>
      </c>
      <c r="H2087" t="str">
        <f t="shared" si="596"/>
        <v>1245.36121637003+339.719252848425i</v>
      </c>
      <c r="I2087" t="str">
        <f t="shared" si="597"/>
        <v>70.258717006784-224.003840194482i</v>
      </c>
      <c r="K2087" t="str">
        <f t="shared" si="598"/>
        <v>0.00896839230187664-0.00384496910489635i</v>
      </c>
      <c r="L2087" t="str">
        <f t="shared" si="599"/>
        <v>0.0000444444444444444-0.0247636687320536i</v>
      </c>
      <c r="M2087" t="e">
        <f t="shared" si="600"/>
        <v>#DIV/0!</v>
      </c>
      <c r="N2087">
        <f t="shared" si="601"/>
        <v>94.282017089114476</v>
      </c>
      <c r="O2087">
        <f t="shared" si="602"/>
        <v>21.73337416190018</v>
      </c>
      <c r="P2087" s="3">
        <f t="shared" si="603"/>
        <v>21.73337416190018</v>
      </c>
      <c r="Q2087" s="3">
        <f t="shared" si="604"/>
        <v>-85.717982910885524</v>
      </c>
      <c r="R2087">
        <f t="shared" si="605"/>
        <v>94.282017089114476</v>
      </c>
      <c r="S2087">
        <f t="shared" si="606"/>
        <v>2.3185257304499145</v>
      </c>
      <c r="T2087">
        <f t="shared" si="589"/>
        <v>21.73337416190018</v>
      </c>
    </row>
    <row r="2088" spans="1:20" x14ac:dyDescent="0.25">
      <c r="A2088">
        <f t="shared" si="590"/>
        <v>14623.084165735467</v>
      </c>
      <c r="B2088">
        <f t="shared" si="607"/>
        <v>2327.3361282256242</v>
      </c>
      <c r="C2088" t="str">
        <f t="shared" si="591"/>
        <v>0.910710026414433-12.13060184245i</v>
      </c>
      <c r="D2088" t="str">
        <f t="shared" si="592"/>
        <v>3.47808941107868-6.84962837363808i</v>
      </c>
      <c r="E2088" t="str">
        <f t="shared" si="593"/>
        <v>162.367420087907+1.86384308278944i</v>
      </c>
      <c r="F2088" t="str">
        <f t="shared" si="594"/>
        <v>2.42492160631936-64.1779743842932i</v>
      </c>
      <c r="G2088" t="str">
        <f t="shared" si="595"/>
        <v>0.999998631460494-0.00116984513227737i</v>
      </c>
      <c r="H2088" t="str">
        <f t="shared" si="596"/>
        <v>1246.30084019097+341.032897995187i</v>
      </c>
      <c r="I2088" t="str">
        <f t="shared" si="597"/>
        <v>70.2692773010871-223.30825703743i</v>
      </c>
      <c r="K2088" t="str">
        <f t="shared" si="598"/>
        <v>0.00895776580403487-0.00385498415522385i</v>
      </c>
      <c r="L2088" t="str">
        <f t="shared" si="599"/>
        <v>0.0000444444444444444-0.0246699230245603i</v>
      </c>
      <c r="M2088" t="e">
        <f t="shared" si="600"/>
        <v>#DIV/0!</v>
      </c>
      <c r="N2088">
        <f t="shared" si="601"/>
        <v>94.293450373007829</v>
      </c>
      <c r="O2088">
        <f t="shared" si="602"/>
        <v>21.702056461547507</v>
      </c>
      <c r="P2088" s="3">
        <f t="shared" si="603"/>
        <v>21.702056461547507</v>
      </c>
      <c r="Q2088" s="3">
        <f t="shared" si="604"/>
        <v>-85.706549626992171</v>
      </c>
      <c r="R2088">
        <f t="shared" si="605"/>
        <v>94.293450373007829</v>
      </c>
      <c r="S2088">
        <f t="shared" si="606"/>
        <v>2.3273361282256242</v>
      </c>
      <c r="T2088">
        <f t="shared" si="589"/>
        <v>21.702056461547507</v>
      </c>
    </row>
    <row r="2089" spans="1:20" x14ac:dyDescent="0.25">
      <c r="A2089">
        <f t="shared" si="590"/>
        <v>14678.651885565261</v>
      </c>
      <c r="B2089">
        <f t="shared" si="607"/>
        <v>2336.1800055128815</v>
      </c>
      <c r="C2089" t="str">
        <f t="shared" si="591"/>
        <v>0.909845415650758-12.0867725726339i</v>
      </c>
      <c r="D2089" t="str">
        <f t="shared" si="592"/>
        <v>3.47808914009176-6.82378271451012i</v>
      </c>
      <c r="E2089" t="str">
        <f t="shared" si="593"/>
        <v>162.367015518124+1.8717304075107i</v>
      </c>
      <c r="F2089" t="str">
        <f t="shared" si="594"/>
        <v>2.42492158105007-63.935042822081i</v>
      </c>
      <c r="G2089" t="str">
        <f t="shared" si="595"/>
        <v>0.999998621039846-0.00117429053154313i</v>
      </c>
      <c r="H2089" t="str">
        <f t="shared" si="596"/>
        <v>1247.24852358894+342.351686949559i</v>
      </c>
      <c r="I2089" t="str">
        <f t="shared" si="597"/>
        <v>70.279904729327-222.616047936899i</v>
      </c>
      <c r="K2089" t="str">
        <f t="shared" si="598"/>
        <v>0.00894708395768229-0.00386499577005323i</v>
      </c>
      <c r="L2089" t="str">
        <f t="shared" si="599"/>
        <v>0.0000444444444444444-0.024576532202192i</v>
      </c>
      <c r="M2089" t="e">
        <f t="shared" si="600"/>
        <v>#DIV/0!</v>
      </c>
      <c r="N2089">
        <f t="shared" si="601"/>
        <v>94.304885366878224</v>
      </c>
      <c r="O2089">
        <f t="shared" si="602"/>
        <v>21.670746821965107</v>
      </c>
      <c r="P2089" s="3">
        <f t="shared" si="603"/>
        <v>21.670746821965107</v>
      </c>
      <c r="Q2089" s="3">
        <f t="shared" si="604"/>
        <v>-85.695114633121776</v>
      </c>
      <c r="R2089">
        <f t="shared" si="605"/>
        <v>94.304885366878224</v>
      </c>
      <c r="S2089">
        <f t="shared" si="606"/>
        <v>2.3361800055128814</v>
      </c>
      <c r="T2089">
        <f t="shared" si="589"/>
        <v>21.670746821965107</v>
      </c>
    </row>
    <row r="2090" spans="1:20" x14ac:dyDescent="0.25">
      <c r="A2090">
        <f t="shared" si="590"/>
        <v>14734.43076273041</v>
      </c>
      <c r="B2090">
        <f t="shared" si="607"/>
        <v>2345.0574895338304</v>
      </c>
      <c r="C2090" t="str">
        <f t="shared" si="591"/>
        <v>0.90897634791986-12.0431123533016i</v>
      </c>
      <c r="D2090" t="str">
        <f t="shared" si="592"/>
        <v>3.47808886704149-6.79803521777419i</v>
      </c>
      <c r="E2090" t="str">
        <f t="shared" si="593"/>
        <v>162.366612638822+1.8796548027388i</v>
      </c>
      <c r="F2090" t="str">
        <f t="shared" si="594"/>
        <v>2.42492155558838-63.6930309869241i</v>
      </c>
      <c r="G2090" t="str">
        <f t="shared" si="595"/>
        <v>0.999998610539851-0.00117875282318608i</v>
      </c>
      <c r="H2090" t="str">
        <f t="shared" si="596"/>
        <v>1248.2043426443+343.67563865197i</v>
      </c>
      <c r="I2090" t="str">
        <f t="shared" si="597"/>
        <v>70.2905995557128-221.927204962405i</v>
      </c>
      <c r="K2090" t="str">
        <f t="shared" si="598"/>
        <v>0.00893634663899021-0.00387500363338678i</v>
      </c>
      <c r="L2090" t="str">
        <f t="shared" si="599"/>
        <v>0.0000444444444444444-0.0244834949214903i</v>
      </c>
      <c r="M2090" t="e">
        <f t="shared" si="600"/>
        <v>#DIV/0!</v>
      </c>
      <c r="N2090">
        <f t="shared" si="601"/>
        <v>94.316321801790025</v>
      </c>
      <c r="O2090">
        <f t="shared" si="602"/>
        <v>21.639445256970838</v>
      </c>
      <c r="P2090" s="3">
        <f t="shared" si="603"/>
        <v>21.639445256970838</v>
      </c>
      <c r="Q2090" s="3">
        <f t="shared" si="604"/>
        <v>-85.683678198209975</v>
      </c>
      <c r="R2090">
        <f t="shared" si="605"/>
        <v>94.316321801790025</v>
      </c>
      <c r="S2090">
        <f t="shared" si="606"/>
        <v>2.3450574895338305</v>
      </c>
      <c r="T2090">
        <f t="shared" si="589"/>
        <v>21.639445256970838</v>
      </c>
    </row>
    <row r="2091" spans="1:20" x14ac:dyDescent="0.25">
      <c r="A2091">
        <f t="shared" si="590"/>
        <v>14790.421599628786</v>
      </c>
      <c r="B2091">
        <f t="shared" si="607"/>
        <v>2353.9687079940591</v>
      </c>
      <c r="C2091" t="str">
        <f t="shared" si="591"/>
        <v>0.908102813829007-11.999620519193i</v>
      </c>
      <c r="D2091" t="str">
        <f t="shared" si="592"/>
        <v>3.47808859191213-6.77238551304371i</v>
      </c>
      <c r="E2091" t="str">
        <f t="shared" si="593"/>
        <v>162.366211517893+1.88761645810876i</v>
      </c>
      <c r="F2091" t="str">
        <f t="shared" si="594"/>
        <v>2.4249215299328-63.4519353974005i</v>
      </c>
      <c r="G2091" t="str">
        <f t="shared" si="595"/>
        <v>0.999998599959905-0.00118323207139564i</v>
      </c>
      <c r="H2091" t="str">
        <f t="shared" si="596"/>
        <v>1249.16837426217+345.004772054927i</v>
      </c>
      <c r="I2091" t="str">
        <f t="shared" si="597"/>
        <v>70.3013620415753-221.241720258595i</v>
      </c>
      <c r="K2091" t="str">
        <f t="shared" si="598"/>
        <v>0.00892555372604901-0.00388500742695717i</v>
      </c>
      <c r="L2091" t="str">
        <f t="shared" si="599"/>
        <v>0.0000444444444444444-0.0243908098440828i</v>
      </c>
      <c r="M2091" t="e">
        <f t="shared" si="600"/>
        <v>#DIV/0!</v>
      </c>
      <c r="N2091">
        <f t="shared" si="601"/>
        <v>94.327759407265319</v>
      </c>
      <c r="O2091">
        <f t="shared" si="602"/>
        <v>21.608151780078984</v>
      </c>
      <c r="P2091" s="3">
        <f t="shared" si="603"/>
        <v>21.608151780078984</v>
      </c>
      <c r="Q2091" s="3">
        <f t="shared" si="604"/>
        <v>-85.672240592734681</v>
      </c>
      <c r="R2091">
        <f t="shared" si="605"/>
        <v>94.327759407265319</v>
      </c>
      <c r="S2091">
        <f t="shared" si="606"/>
        <v>2.353968707994059</v>
      </c>
      <c r="T2091">
        <f t="shared" si="589"/>
        <v>21.608151780078984</v>
      </c>
    </row>
    <row r="2092" spans="1:20" x14ac:dyDescent="0.25">
      <c r="A2092">
        <f t="shared" si="590"/>
        <v>14846.625201707377</v>
      </c>
      <c r="B2092">
        <f t="shared" si="607"/>
        <v>2362.9137890844368</v>
      </c>
      <c r="C2092" t="str">
        <f t="shared" si="591"/>
        <v>0.907224804146122-11.9562964072988i</v>
      </c>
      <c r="D2092" t="str">
        <f t="shared" si="592"/>
        <v>3.47808831468784-6.74683323133893i</v>
      </c>
      <c r="E2092" t="str">
        <f t="shared" si="593"/>
        <v>162.365812224266+1.89561556408805i</v>
      </c>
      <c r="F2092" t="str">
        <f t="shared" si="594"/>
        <v>2.42492150408188-63.2117525852695i</v>
      </c>
      <c r="G2092" t="str">
        <f t="shared" si="595"/>
        <v>0.999998589299399-0.00118772834060514i</v>
      </c>
      <c r="H2092" t="str">
        <f t="shared" si="596"/>
        <v>1250.14069618298+346.339106121117i</v>
      </c>
      <c r="I2092" t="str">
        <f t="shared" si="597"/>
        <v>70.312192445241-220.559586045516i</v>
      </c>
      <c r="K2092" t="str">
        <f t="shared" si="598"/>
        <v>0.00891470509889885-0.00389500683023424i</v>
      </c>
      <c r="L2092" t="str">
        <f t="shared" si="599"/>
        <v>0.0000444444444444444-0.0242984756366635i</v>
      </c>
      <c r="M2092" t="e">
        <f t="shared" si="600"/>
        <v>#DIV/0!</v>
      </c>
      <c r="N2092">
        <f t="shared" si="601"/>
        <v>94.339197911299408</v>
      </c>
      <c r="O2092">
        <f t="shared" si="602"/>
        <v>21.576866404496926</v>
      </c>
      <c r="P2092" s="3">
        <f t="shared" si="603"/>
        <v>21.576866404496926</v>
      </c>
      <c r="Q2092" s="3">
        <f t="shared" si="604"/>
        <v>-85.660802088700592</v>
      </c>
      <c r="R2092">
        <f t="shared" si="605"/>
        <v>94.339197911299408</v>
      </c>
      <c r="S2092">
        <f t="shared" si="606"/>
        <v>2.3629137890844367</v>
      </c>
      <c r="T2092">
        <f t="shared" ref="T2092:T2155" si="608">P2092</f>
        <v>21.576866404496926</v>
      </c>
    </row>
    <row r="2093" spans="1:20" x14ac:dyDescent="0.25">
      <c r="A2093">
        <f t="shared" ref="A2093:A2156" si="609">2*PI()*B2093</f>
        <v>14903.042377473867</v>
      </c>
      <c r="B2093">
        <f t="shared" si="607"/>
        <v>2371.8928614829579</v>
      </c>
      <c r="C2093" t="str">
        <f t="shared" ref="C2093:C2156" si="610">IMPRODUCT(D2093,E2093,$C$40,,K2093,$C$41)</f>
        <v>0.906342309802099-11.9131393568517i</v>
      </c>
      <c r="D2093" t="str">
        <f t="shared" ref="D2093:D2156" si="611">IMDIV(IMPRODUCT($C$37,$C$38,COMPLEX(1,A2093/$C$38)),IMSUM(-1*A2093*A2093/$C$39,COMPLEX(0,1*A2093)))</f>
        <v>3.4780880353527-6.72137800508155i</v>
      </c>
      <c r="E2093" t="str">
        <f t="shared" ref="E2093:E2156" si="612">IMDIV(IMPRODUCT(IMSUM(F2093,G2093),$C$29,H2093),IMSUM(1,I2093))</f>
        <v>162.365414827917+1.90365231197228i</v>
      </c>
      <c r="F2093" t="str">
        <f t="shared" ref="F2093:F2156" si="613">IMDIV(IMPRODUCT($C$14,$C$15,COMPLEX(1,A2093/$C$15)),IMSUM(-1*A2093*A2093/$C$16,COMPLEX(0,A2093)))</f>
        <v>2.42492147803411-62.9724790954207i</v>
      </c>
      <c r="G2093" t="str">
        <f t="shared" ref="G2093:G2156" si="614">IMDIV(1,COMPLEX(1,A2093*$C$9*$C$10))</f>
        <v>0.999998578557719-0.00119224169549275i</v>
      </c>
      <c r="H2093" t="str">
        <f t="shared" ref="H2093:H2156" si="615">IMDIV($C$3,IMSUM(K2093,COMPLEX(0,$C$28*A2093)))</f>
        <v>1251.12138699313+347.678659821465i</v>
      </c>
      <c r="I2093" t="str">
        <f t="shared" ref="I2093:I2156" si="616">IMPRODUCT(F2093,$C$29,H2093,$C$31)</f>
        <v>70.3230910219042-219.880794618881i</v>
      </c>
      <c r="K2093" t="str">
        <f t="shared" ref="K2093:K2156" si="617">IF($C$26&lt;=0,IMDIV(1,IMSUM(IMDIV(1,L2093),1/$C$18)),IMDIV(1,IMSUM(IMDIV(1,L2093),1/$C$18,IMDIV(1,M2093))))</f>
        <v>0.00890380063956063-0.00390500152043211i</v>
      </c>
      <c r="L2093" t="str">
        <f t="shared" ref="L2093:L2156" si="618">IMSUM($C$21/$C$22,IMDIV(1,COMPLEX(0,$C$20*$C$22*A2093)))</f>
        <v>0.0000444444444444444-0.0242064909709738i</v>
      </c>
      <c r="M2093" t="e">
        <f t="shared" ref="M2093:M2156" si="619">IMSUM($C$25/$C$26,IMDIV(1,COMPLEX(0,$C$24*$C$26*A2093)))</f>
        <v>#DIV/0!</v>
      </c>
      <c r="N2093">
        <f t="shared" ref="N2093:N2156" si="620">ABS(R2093)</f>
        <v>94.350637040375361</v>
      </c>
      <c r="O2093">
        <f t="shared" ref="O2093:O2156" si="621">ABS(P2093)</f>
        <v>21.545589143121191</v>
      </c>
      <c r="P2093" s="3">
        <f t="shared" ref="P2093:P2156" si="622">20*LOG10(IMABS(C2093))</f>
        <v>21.545589143121191</v>
      </c>
      <c r="Q2093" s="3">
        <f t="shared" ref="Q2093:Q2156" si="623">IMARGUMENT(C2093)*180/PI()</f>
        <v>-85.649362959624639</v>
      </c>
      <c r="R2093">
        <f t="shared" ref="R2093:R2156" si="624">IF(Q2093&lt;0,Q2093+180,Q2093-180)</f>
        <v>94.350637040375361</v>
      </c>
      <c r="S2093">
        <f t="shared" ref="S2093:S2156" si="625">B2093/1000</f>
        <v>2.3718928614829577</v>
      </c>
      <c r="T2093">
        <f t="shared" si="608"/>
        <v>21.545589143121191</v>
      </c>
    </row>
    <row r="2094" spans="1:20" x14ac:dyDescent="0.25">
      <c r="A2094">
        <f t="shared" si="609"/>
        <v>14959.673938508269</v>
      </c>
      <c r="B2094">
        <f t="shared" ref="B2094:B2157" si="626">B2093*(1+B$42)</f>
        <v>2380.9060543565934</v>
      </c>
      <c r="C2094" t="str">
        <f t="shared" si="610"/>
        <v>0.905455321893327-11.8701487093183i</v>
      </c>
      <c r="D2094" t="str">
        <f t="shared" si="611"/>
        <v>3.47808775389063-6.69601946808943i</v>
      </c>
      <c r="E2094" t="str">
        <f t="shared" si="612"/>
        <v>162.36501939988+1.91172689388687i</v>
      </c>
      <c r="F2094" t="str">
        <f t="shared" si="613"/>
        <v>2.42492145178799-62.7341114858247i</v>
      </c>
      <c r="G2094" t="str">
        <f t="shared" si="614"/>
        <v>0.999998567734247-0.00119677220098237i</v>
      </c>
      <c r="H2094" t="str">
        <f t="shared" si="615"/>
        <v>1252.11052613578+349.023452133104i</v>
      </c>
      <c r="I2094" t="str">
        <f t="shared" si="616"/>
        <v>70.3340580234918-219.205338350343i</v>
      </c>
      <c r="K2094" t="str">
        <f t="shared" si="617"/>
        <v>0.0088928402320669-0.00391499117251668i</v>
      </c>
      <c r="L2094" t="str">
        <f t="shared" si="618"/>
        <v>0.0000444444444444444-0.0241148545237834i</v>
      </c>
      <c r="M2094" t="e">
        <f t="shared" si="619"/>
        <v>#DIV/0!</v>
      </c>
      <c r="N2094">
        <f t="shared" si="620"/>
        <v>94.362076519479629</v>
      </c>
      <c r="O2094">
        <f t="shared" si="621"/>
        <v>21.514320008533968</v>
      </c>
      <c r="P2094" s="3">
        <f t="shared" si="622"/>
        <v>21.514320008533968</v>
      </c>
      <c r="Q2094" s="3">
        <f t="shared" si="623"/>
        <v>-85.637923480520371</v>
      </c>
      <c r="R2094">
        <f t="shared" si="624"/>
        <v>94.362076519479629</v>
      </c>
      <c r="S2094">
        <f t="shared" si="625"/>
        <v>2.3809060543565934</v>
      </c>
      <c r="T2094">
        <f t="shared" si="608"/>
        <v>21.514320008533968</v>
      </c>
    </row>
    <row r="2095" spans="1:20" x14ac:dyDescent="0.25">
      <c r="A2095">
        <f t="shared" si="609"/>
        <v>15016.5206994746</v>
      </c>
      <c r="B2095">
        <f t="shared" si="626"/>
        <v>2389.9534973631485</v>
      </c>
      <c r="C2095" t="str">
        <f t="shared" si="610"/>
        <v>0.904563831684071-11.8273238083903i</v>
      </c>
      <c r="D2095" t="str">
        <f t="shared" si="611"/>
        <v>3.47808747028543-6.67075725557137i</v>
      </c>
      <c r="E2095" t="str">
        <f t="shared" si="612"/>
        <v>162.364626012255+1.91983950278495i</v>
      </c>
      <c r="F2095" t="str">
        <f t="shared" si="613"/>
        <v>2.42492142534205-62.4966463274834i</v>
      </c>
      <c r="G2095" t="str">
        <f t="shared" si="614"/>
        <v>0.999998556828362-0.00120131992224463i</v>
      </c>
      <c r="H2095" t="str">
        <f t="shared" si="615"/>
        <v>1253.10819392191+350.373502037311i</v>
      </c>
      <c r="I2095" t="str">
        <f t="shared" si="616"/>
        <v>70.3450936985305-218.533209687785i</v>
      </c>
      <c r="K2095" t="str">
        <f t="shared" si="617"/>
        <v>0.008881823762493-0.00392497545921361i</v>
      </c>
      <c r="L2095" t="str">
        <f t="shared" si="618"/>
        <v>0.0000444444444444444-0.0240235649768713i</v>
      </c>
      <c r="M2095" t="e">
        <f t="shared" si="619"/>
        <v>#DIV/0!</v>
      </c>
      <c r="N2095">
        <f t="shared" si="620"/>
        <v>94.373516072117482</v>
      </c>
      <c r="O2095">
        <f t="shared" si="621"/>
        <v>21.483059012999082</v>
      </c>
      <c r="P2095" s="3">
        <f t="shared" si="622"/>
        <v>21.483059012999082</v>
      </c>
      <c r="Q2095" s="3">
        <f t="shared" si="623"/>
        <v>-85.626483927882518</v>
      </c>
      <c r="R2095">
        <f t="shared" si="624"/>
        <v>94.373516072117482</v>
      </c>
      <c r="S2095">
        <f t="shared" si="625"/>
        <v>2.3899534973631487</v>
      </c>
      <c r="T2095">
        <f t="shared" si="608"/>
        <v>21.483059012999082</v>
      </c>
    </row>
    <row r="2096" spans="1:20" x14ac:dyDescent="0.25">
      <c r="A2096">
        <f t="shared" si="609"/>
        <v>15073.583478132605</v>
      </c>
      <c r="B2096">
        <f t="shared" si="626"/>
        <v>2399.0353206531286</v>
      </c>
      <c r="C2096" t="str">
        <f t="shared" si="610"/>
        <v>0.903667830609153-11.7846639999763i</v>
      </c>
      <c r="D2096" t="str">
        <f t="shared" si="611"/>
        <v>3.47808718452078-6.64559100412177i</v>
      </c>
      <c r="E2096" t="str">
        <f t="shared" si="612"/>
        <v>162.364234738223+1.92799033244799i</v>
      </c>
      <c r="F2096" t="str">
        <f t="shared" si="613"/>
        <v>2.42492139869472-62.2600802043805i</v>
      </c>
      <c r="G2096" t="str">
        <f t="shared" si="614"/>
        <v>0.999998545839434-0.00120588492469776i</v>
      </c>
      <c r="H2096" t="str">
        <f t="shared" si="615"/>
        <v>1254.11447154141+351.728828517352i</v>
      </c>
      <c r="I2096" t="str">
        <f t="shared" si="616"/>
        <v>70.3561982920045-217.864401155604i</v>
      </c>
      <c r="K2096" t="str">
        <f t="shared" si="617"/>
        <v>0.00887075111898821-0.00393495405101661i</v>
      </c>
      <c r="L2096" t="str">
        <f t="shared" si="618"/>
        <v>0.0000444444444444444-0.0239326210170067i</v>
      </c>
      <c r="M2096" t="e">
        <f t="shared" si="619"/>
        <v>#DIV/0!</v>
      </c>
      <c r="N2096">
        <f t="shared" si="620"/>
        <v>94.384955420330257</v>
      </c>
      <c r="O2096">
        <f t="shared" si="621"/>
        <v>21.451806168458354</v>
      </c>
      <c r="P2096" s="3">
        <f t="shared" si="622"/>
        <v>21.451806168458354</v>
      </c>
      <c r="Q2096" s="3">
        <f t="shared" si="623"/>
        <v>-85.615044579669743</v>
      </c>
      <c r="R2096">
        <f t="shared" si="624"/>
        <v>94.384955420330257</v>
      </c>
      <c r="S2096">
        <f t="shared" si="625"/>
        <v>2.3990353206531285</v>
      </c>
      <c r="T2096">
        <f t="shared" si="608"/>
        <v>21.451806168458354</v>
      </c>
    </row>
    <row r="2097" spans="1:20" x14ac:dyDescent="0.25">
      <c r="A2097">
        <f t="shared" si="609"/>
        <v>15130.863095349509</v>
      </c>
      <c r="B2097">
        <f t="shared" si="626"/>
        <v>2408.1516548716104</v>
      </c>
      <c r="C2097" t="str">
        <f t="shared" si="610"/>
        <v>0.902767310276109-11.7421686321941i</v>
      </c>
      <c r="D2097" t="str">
        <f t="shared" si="611"/>
        <v>3.47808689658024-6.6205203517155i</v>
      </c>
      <c r="E2097" t="str">
        <f t="shared" si="612"/>
        <v>162.363845652056+1.93617957748225i</v>
      </c>
      <c r="F2097" t="str">
        <f t="shared" si="613"/>
        <v>2.4249213718445-62.0244097134331i</v>
      </c>
      <c r="G2097" t="str">
        <f t="shared" si="614"/>
        <v>0.999998534766832-0.00121046727400856i</v>
      </c>
      <c r="H2097" t="str">
        <f t="shared" si="615"/>
        <v>1255.12944107442+353.089450556286i</v>
      </c>
      <c r="I2097" t="str">
        <f t="shared" si="616"/>
        <v>70.3673720452163-217.198905355009i</v>
      </c>
      <c r="K2097" t="str">
        <f t="shared" si="617"/>
        <v>0.00885962219180696-0.00394492661619624i</v>
      </c>
      <c r="L2097" t="str">
        <f t="shared" si="618"/>
        <v>0.0000444444444444444-0.0238420213359301i</v>
      </c>
      <c r="M2097" t="e">
        <f t="shared" si="619"/>
        <v>#DIV/0!</v>
      </c>
      <c r="N2097">
        <f t="shared" si="620"/>
        <v>94.396394284710183</v>
      </c>
      <c r="O2097">
        <f t="shared" si="621"/>
        <v>21.420561486528285</v>
      </c>
      <c r="P2097" s="3">
        <f t="shared" si="622"/>
        <v>21.420561486528285</v>
      </c>
      <c r="Q2097" s="3">
        <f t="shared" si="623"/>
        <v>-85.603605715289817</v>
      </c>
      <c r="R2097">
        <f t="shared" si="624"/>
        <v>94.396394284710183</v>
      </c>
      <c r="S2097">
        <f t="shared" si="625"/>
        <v>2.4081516548716104</v>
      </c>
      <c r="T2097">
        <f t="shared" si="608"/>
        <v>21.420561486528285</v>
      </c>
    </row>
    <row r="2098" spans="1:20" x14ac:dyDescent="0.25">
      <c r="A2098">
        <f t="shared" si="609"/>
        <v>15188.360375111835</v>
      </c>
      <c r="B2098">
        <f t="shared" si="626"/>
        <v>2417.3026311601225</v>
      </c>
      <c r="C2098" t="str">
        <f t="shared" si="610"/>
        <v>0.901862262468105-11.6998370553616i</v>
      </c>
      <c r="D2098" t="str">
        <f t="shared" si="611"/>
        <v>3.47808660644724-6.59554493770265i</v>
      </c>
      <c r="E2098" t="str">
        <f t="shared" si="612"/>
        <v>162.363458829121+1.94440743332153i</v>
      </c>
      <c r="F2098" t="str">
        <f t="shared" si="613"/>
        <v>2.42492134478982-61.7896314644422i</v>
      </c>
      <c r="G2098" t="str">
        <f t="shared" si="614"/>
        <v>0.999998523609918-0.00121506703609338i</v>
      </c>
      <c r="H2098" t="str">
        <f t="shared" si="615"/>
        <v>1256.15318550286+354.455387134656i</v>
      </c>
      <c r="I2098" t="str">
        <f t="shared" si="616"/>
        <v>70.3786151956341-216.536714964339i</v>
      </c>
      <c r="K2098" t="str">
        <f t="shared" si="617"/>
        <v>0.00884843687334029-0.00395489282080896i</v>
      </c>
      <c r="L2098" t="str">
        <f t="shared" si="618"/>
        <v>0.0000444444444444444-0.0237517646303349i</v>
      </c>
      <c r="M2098" t="e">
        <f t="shared" si="619"/>
        <v>#DIV/0!</v>
      </c>
      <c r="N2098">
        <f t="shared" si="620"/>
        <v>94.407832384419905</v>
      </c>
      <c r="O2098">
        <f t="shared" si="621"/>
        <v>21.389324978495697</v>
      </c>
      <c r="P2098" s="3">
        <f t="shared" si="622"/>
        <v>21.389324978495697</v>
      </c>
      <c r="Q2098" s="3">
        <f t="shared" si="623"/>
        <v>-85.592167615580095</v>
      </c>
      <c r="R2098">
        <f t="shared" si="624"/>
        <v>94.407832384419905</v>
      </c>
      <c r="S2098">
        <f t="shared" si="625"/>
        <v>2.4173026311601227</v>
      </c>
      <c r="T2098">
        <f t="shared" si="608"/>
        <v>21.389324978495697</v>
      </c>
    </row>
    <row r="2099" spans="1:20" x14ac:dyDescent="0.25">
      <c r="A2099">
        <f t="shared" si="609"/>
        <v>15246.076144537261</v>
      </c>
      <c r="B2099">
        <f t="shared" si="626"/>
        <v>2426.488381158531</v>
      </c>
      <c r="C2099" t="str">
        <f t="shared" si="610"/>
        <v>0.900952679145903-11.6576686219897i</v>
      </c>
      <c r="D2099" t="str">
        <f t="shared" si="611"/>
        <v>3.47808631410507-6.57066440280329i</v>
      </c>
      <c r="E2099" t="str">
        <f t="shared" si="612"/>
        <v>162.363074345904+1.95267409622107i</v>
      </c>
      <c r="F2099" t="str">
        <f t="shared" si="613"/>
        <v>2.42492131752913-61.5557420800432i</v>
      </c>
      <c r="G2099" t="str">
        <f t="shared" si="614"/>
        <v>0.999998512368051-0.00121968427711898i</v>
      </c>
      <c r="H2099" t="str">
        <f t="shared" si="615"/>
        <v>1257.18578872204+355.826657228174i</v>
      </c>
      <c r="I2099" t="str">
        <f t="shared" si="616"/>
        <v>70.3899279767469-215.877822739355i</v>
      </c>
      <c r="K2099" t="str">
        <f t="shared" si="617"/>
        <v>0.00883719505814709-0.00396485232870683i</v>
      </c>
      <c r="L2099" t="str">
        <f t="shared" si="618"/>
        <v>0.0000444444444444444-0.0236618496018478i</v>
      </c>
      <c r="M2099" t="e">
        <f t="shared" si="619"/>
        <v>#DIV/0!</v>
      </c>
      <c r="N2099">
        <f t="shared" si="620"/>
        <v>94.419269437206907</v>
      </c>
      <c r="O2099">
        <f t="shared" si="621"/>
        <v>21.35809665531476</v>
      </c>
      <c r="P2099" s="3">
        <f t="shared" si="622"/>
        <v>21.35809665531476</v>
      </c>
      <c r="Q2099" s="3">
        <f t="shared" si="623"/>
        <v>-85.580730562793093</v>
      </c>
      <c r="R2099">
        <f t="shared" si="624"/>
        <v>94.419269437206907</v>
      </c>
      <c r="S2099">
        <f t="shared" si="625"/>
        <v>2.4264883811585309</v>
      </c>
      <c r="T2099">
        <f t="shared" si="608"/>
        <v>21.35809665531476</v>
      </c>
    </row>
    <row r="2100" spans="1:20" x14ac:dyDescent="0.25">
      <c r="A2100">
        <f t="shared" si="609"/>
        <v>15304.011233886504</v>
      </c>
      <c r="B2100">
        <f t="shared" si="626"/>
        <v>2435.7090370069336</v>
      </c>
      <c r="C2100" t="str">
        <f t="shared" si="610"/>
        <v>0.900038552450913-11.6156626867736i</v>
      </c>
      <c r="D2100" t="str">
        <f t="shared" si="611"/>
        <v>3.47808601953696-6.5458783891025i</v>
      </c>
      <c r="E2100" t="str">
        <f t="shared" si="612"/>
        <v>162.362692280007+1.9609797632617i</v>
      </c>
      <c r="F2100" t="str">
        <f t="shared" si="613"/>
        <v>2.42492129006088-61.3227381956598i</v>
      </c>
      <c r="G2100" t="str">
        <f t="shared" si="614"/>
        <v>0.999998501040584-0.00122431906350358i</v>
      </c>
      <c r="H2100" t="str">
        <f t="shared" si="615"/>
        <v>1258.22733555252+357.203279805262i</v>
      </c>
      <c r="I2100" t="str">
        <f t="shared" si="616"/>
        <v>70.4013106179066-215.222221513581i</v>
      </c>
      <c r="K2100" t="str">
        <f t="shared" si="617"/>
        <v>0.00882589664298579-0.00397480480154739i</v>
      </c>
      <c r="L2100" t="str">
        <f t="shared" si="618"/>
        <v>0.0000444444444444444-0.0235722749570112i</v>
      </c>
      <c r="M2100" t="e">
        <f t="shared" si="619"/>
        <v>#DIV/0!</v>
      </c>
      <c r="N2100">
        <f t="shared" si="620"/>
        <v>94.430705159424292</v>
      </c>
      <c r="O2100">
        <f t="shared" si="621"/>
        <v>21.326876527602892</v>
      </c>
      <c r="P2100" s="3">
        <f t="shared" si="622"/>
        <v>21.326876527602892</v>
      </c>
      <c r="Q2100" s="3">
        <f t="shared" si="623"/>
        <v>-85.569294840575708</v>
      </c>
      <c r="R2100">
        <f t="shared" si="624"/>
        <v>94.430705159424292</v>
      </c>
      <c r="S2100">
        <f t="shared" si="625"/>
        <v>2.4357090370069336</v>
      </c>
      <c r="T2100">
        <f t="shared" si="608"/>
        <v>21.326876527602892</v>
      </c>
    </row>
    <row r="2101" spans="1:20" x14ac:dyDescent="0.25">
      <c r="A2101">
        <f t="shared" si="609"/>
        <v>15362.166476575276</v>
      </c>
      <c r="B2101">
        <f t="shared" si="626"/>
        <v>2444.9647313475602</v>
      </c>
      <c r="C2101" t="str">
        <f t="shared" si="610"/>
        <v>0.899119874707195-11.573818606585i</v>
      </c>
      <c r="D2101" t="str">
        <f t="shared" si="611"/>
        <v>3.47808572272591-6.5211865400449i</v>
      </c>
      <c r="E2101" t="str">
        <f t="shared" si="612"/>
        <v>162.36231271017+1.96932463234388i</v>
      </c>
      <c r="F2101" t="str">
        <f t="shared" si="613"/>
        <v>2.42492126238346-61.0906164594521i</v>
      </c>
      <c r="G2101" t="str">
        <f t="shared" si="614"/>
        <v>0.999998489626864-0.00122897146191774i</v>
      </c>
      <c r="H2101" t="str">
        <f t="shared" si="615"/>
        <v>1259.27791175215+358.58527382457i</v>
      </c>
      <c r="I2101" t="str">
        <f t="shared" si="616"/>
        <v>70.4127633441687-214.569904198617i</v>
      </c>
      <c r="K2101" t="str">
        <f t="shared" si="617"/>
        <v>0.00881454152684572-0.00398474989880412i</v>
      </c>
      <c r="L2101" t="str">
        <f t="shared" si="618"/>
        <v>0.0000444444444444444-0.0234830394072636i</v>
      </c>
      <c r="M2101" t="e">
        <f t="shared" si="619"/>
        <v>#DIV/0!</v>
      </c>
      <c r="N2101">
        <f t="shared" si="620"/>
        <v>94.442139266046581</v>
      </c>
      <c r="O2101">
        <f t="shared" si="621"/>
        <v>21.295664605637157</v>
      </c>
      <c r="P2101" s="3">
        <f t="shared" si="622"/>
        <v>21.295664605637157</v>
      </c>
      <c r="Q2101" s="3">
        <f t="shared" si="623"/>
        <v>-85.557860733953419</v>
      </c>
      <c r="R2101">
        <f t="shared" si="624"/>
        <v>94.442139266046581</v>
      </c>
      <c r="S2101">
        <f t="shared" si="625"/>
        <v>2.4449647313475604</v>
      </c>
      <c r="T2101">
        <f t="shared" si="608"/>
        <v>21.295664605637157</v>
      </c>
    </row>
    <row r="2102" spans="1:20" x14ac:dyDescent="0.25">
      <c r="A2102">
        <f t="shared" si="609"/>
        <v>15420.542709186262</v>
      </c>
      <c r="B2102">
        <f t="shared" si="626"/>
        <v>2454.2555973266813</v>
      </c>
      <c r="C2102" t="str">
        <f t="shared" si="610"/>
        <v>0.898196638424368-11.5321357404643i</v>
      </c>
      <c r="D2102" t="str">
        <f t="shared" si="611"/>
        <v>3.47808542365486-6.49658850042981i</v>
      </c>
      <c r="E2102" t="str">
        <f t="shared" si="612"/>
        <v>162.361935716275+1.97770890219021i</v>
      </c>
      <c r="F2102" t="str">
        <f t="shared" si="613"/>
        <v>2.42492123449529-60.8593735322712i</v>
      </c>
      <c r="G2102" t="str">
        <f t="shared" si="614"/>
        <v>0.999998478126237-0.00123364153928535i</v>
      </c>
      <c r="H2102" t="str">
        <f t="shared" si="615"/>
        <v>1260.33760402821+359.972658232396i</v>
      </c>
      <c r="I2102" t="str">
        <f t="shared" si="616"/>
        <v>70.4242863761315-213.92086378448i</v>
      </c>
      <c r="K2102" t="str">
        <f t="shared" si="617"/>
        <v>0.00880312961097887-0.00399468727777727i</v>
      </c>
      <c r="L2102" t="str">
        <f t="shared" si="618"/>
        <v>0.0000444444444444444-0.0233941416689217i</v>
      </c>
      <c r="M2102" t="e">
        <f t="shared" si="619"/>
        <v>#DIV/0!</v>
      </c>
      <c r="N2102">
        <f t="shared" si="620"/>
        <v>94.453571470690378</v>
      </c>
      <c r="O2102">
        <f t="shared" si="621"/>
        <v>21.264460899350741</v>
      </c>
      <c r="P2102" s="3">
        <f t="shared" si="622"/>
        <v>21.264460899350741</v>
      </c>
      <c r="Q2102" s="3">
        <f t="shared" si="623"/>
        <v>-85.546428529309622</v>
      </c>
      <c r="R2102">
        <f t="shared" si="624"/>
        <v>94.453571470690378</v>
      </c>
      <c r="S2102">
        <f t="shared" si="625"/>
        <v>2.4542555973266813</v>
      </c>
      <c r="T2102">
        <f t="shared" si="608"/>
        <v>21.264460899350741</v>
      </c>
    </row>
    <row r="2103" spans="1:20" x14ac:dyDescent="0.25">
      <c r="A2103">
        <f t="shared" si="609"/>
        <v>15479.14077148117</v>
      </c>
      <c r="B2103">
        <f t="shared" si="626"/>
        <v>2463.5817685965226</v>
      </c>
      <c r="C2103" t="str">
        <f t="shared" si="610"/>
        <v>0.897268836299813-11.4906134496131i</v>
      </c>
      <c r="D2103" t="str">
        <f t="shared" si="611"/>
        <v>3.47808512230661-6.47208391640602i</v>
      </c>
      <c r="E2103" t="str">
        <f t="shared" si="612"/>
        <v>162.361561379363+1.98613277234061i</v>
      </c>
      <c r="F2103" t="str">
        <f t="shared" si="613"/>
        <v>2.42492120639479-60.6290060876102i</v>
      </c>
      <c r="G2103" t="str">
        <f t="shared" si="614"/>
        <v>0.999998466538038-0.0012383293627846i</v>
      </c>
      <c r="H2103" t="str">
        <f t="shared" si="615"/>
        <v>1261.40650004987+361.365451960024i</v>
      </c>
      <c r="I2103" t="str">
        <f t="shared" si="616"/>
        <v>70.4358799297681-213.275093339952i</v>
      </c>
      <c r="K2103" t="str">
        <f t="shared" si="617"/>
        <v>0.0087916607989315-0.00400461659360515i</v>
      </c>
      <c r="L2103" t="str">
        <f t="shared" si="618"/>
        <v>0.0000444444444444444-0.0233055804631617i</v>
      </c>
      <c r="M2103" t="e">
        <f t="shared" si="619"/>
        <v>#DIV/0!</v>
      </c>
      <c r="N2103">
        <f t="shared" si="620"/>
        <v>94.465001485631632</v>
      </c>
      <c r="O2103">
        <f t="shared" si="621"/>
        <v>21.233265418329577</v>
      </c>
      <c r="P2103" s="3">
        <f t="shared" si="622"/>
        <v>21.233265418329577</v>
      </c>
      <c r="Q2103" s="3">
        <f t="shared" si="623"/>
        <v>-85.534998514368368</v>
      </c>
      <c r="R2103">
        <f t="shared" si="624"/>
        <v>94.465001485631632</v>
      </c>
      <c r="S2103">
        <f t="shared" si="625"/>
        <v>2.4635817685965224</v>
      </c>
      <c r="T2103">
        <f t="shared" si="608"/>
        <v>21.233265418329577</v>
      </c>
    </row>
    <row r="2104" spans="1:20" x14ac:dyDescent="0.25">
      <c r="A2104">
        <f t="shared" si="609"/>
        <v>15537.961506412797</v>
      </c>
      <c r="B2104">
        <f t="shared" si="626"/>
        <v>2472.9433793171893</v>
      </c>
      <c r="C2104" t="str">
        <f t="shared" si="610"/>
        <v>0.896336461221343-11.4492510973853i</v>
      </c>
      <c r="D2104" t="str">
        <f t="shared" si="611"/>
        <v>3.47808481866382-6.44767243546666i</v>
      </c>
      <c r="E2104" t="str">
        <f t="shared" si="612"/>
        <v>162.361189781636+1.99459644315322i</v>
      </c>
      <c r="F2104" t="str">
        <f t="shared" si="613"/>
        <v>2.42492117808031-60.3995108115559i</v>
      </c>
      <c r="G2104" t="str">
        <f t="shared" si="614"/>
        <v>0.999998454861602-0.00124303499984894i</v>
      </c>
      <c r="H2104" t="str">
        <f t="shared" si="615"/>
        <v>1262.48468846069+362.763673920993i</v>
      </c>
      <c r="I2104" t="str">
        <f t="shared" si="616"/>
        <v>70.4475442162547-212.632586012924i</v>
      </c>
      <c r="K2104" t="str">
        <f t="shared" si="617"/>
        <v>0.00878013499657583-0.0040145374992758i</v>
      </c>
      <c r="L2104" t="str">
        <f t="shared" si="618"/>
        <v>0.0000444444444444444-0.0232173545160009i</v>
      </c>
      <c r="M2104" t="e">
        <f t="shared" si="619"/>
        <v>#DIV/0!</v>
      </c>
      <c r="N2104">
        <f t="shared" si="620"/>
        <v>94.476429021826505</v>
      </c>
      <c r="O2104">
        <f t="shared" si="621"/>
        <v>21.202078171807862</v>
      </c>
      <c r="P2104" s="3">
        <f t="shared" si="622"/>
        <v>21.202078171807862</v>
      </c>
      <c r="Q2104" s="3">
        <f t="shared" si="623"/>
        <v>-85.523570978173495</v>
      </c>
      <c r="R2104">
        <f t="shared" si="624"/>
        <v>94.476429021826505</v>
      </c>
      <c r="S2104">
        <f t="shared" si="625"/>
        <v>2.4729433793171891</v>
      </c>
      <c r="T2104">
        <f t="shared" si="608"/>
        <v>21.202078171807862</v>
      </c>
    </row>
    <row r="2105" spans="1:20" x14ac:dyDescent="0.25">
      <c r="A2105">
        <f t="shared" si="609"/>
        <v>15597.005760137166</v>
      </c>
      <c r="B2105">
        <f t="shared" si="626"/>
        <v>2482.3405641585946</v>
      </c>
      <c r="C2105" t="str">
        <f t="shared" si="610"/>
        <v>0.895399506269639-11.4080480492808i</v>
      </c>
      <c r="D2105" t="str">
        <f t="shared" si="611"/>
        <v>3.478084512709-6.42335370644419i</v>
      </c>
      <c r="E2105" t="str">
        <f t="shared" si="612"/>
        <v>162.36082100648+2.00310011580122i</v>
      </c>
      <c r="F2105" t="str">
        <f t="shared" si="613"/>
        <v>2.42492114955023-60.1708844027415i</v>
      </c>
      <c r="G2105" t="str">
        <f t="shared" si="614"/>
        <v>0.999998443096256-0.00124775851816804i</v>
      </c>
      <c r="H2105" t="str">
        <f t="shared" si="615"/>
        <v>1263.57225889141+364.167343008268i</v>
      </c>
      <c r="I2105" t="str">
        <f t="shared" si="616"/>
        <v>70.4592794417942-211.993335030755i</v>
      </c>
      <c r="K2105" t="str">
        <f t="shared" si="617"/>
        <v>0.00876855211214188-0.00402444964563916i</v>
      </c>
      <c r="L2105" t="str">
        <f t="shared" si="618"/>
        <v>0.0000444444444444444-0.0231294625582794i</v>
      </c>
      <c r="M2105" t="e">
        <f t="shared" si="619"/>
        <v>#DIV/0!</v>
      </c>
      <c r="N2105">
        <f t="shared" si="620"/>
        <v>94.487853788930238</v>
      </c>
      <c r="O2105">
        <f t="shared" si="621"/>
        <v>21.170899168665535</v>
      </c>
      <c r="P2105" s="3">
        <f t="shared" si="622"/>
        <v>21.170899168665535</v>
      </c>
      <c r="Q2105" s="3">
        <f t="shared" si="623"/>
        <v>-85.512146211069762</v>
      </c>
      <c r="R2105">
        <f t="shared" si="624"/>
        <v>94.487853788930238</v>
      </c>
      <c r="S2105">
        <f t="shared" si="625"/>
        <v>2.4823405641585947</v>
      </c>
      <c r="T2105">
        <f t="shared" si="608"/>
        <v>21.170899168665535</v>
      </c>
    </row>
    <row r="2106" spans="1:20" x14ac:dyDescent="0.25">
      <c r="A2106">
        <f t="shared" si="609"/>
        <v>15656.274382025687</v>
      </c>
      <c r="B2106">
        <f t="shared" si="626"/>
        <v>2491.7734583023971</v>
      </c>
      <c r="C2106" t="str">
        <f t="shared" si="610"/>
        <v>0.894457964720926-11.3670036729374i</v>
      </c>
      <c r="D2106" t="str">
        <f t="shared" si="611"/>
        <v>3.47808420442458-6.39912737950538i</v>
      </c>
      <c r="E2106" t="str">
        <f t="shared" si="612"/>
        <v>162.360455138469+2.01164399227216i</v>
      </c>
      <c r="F2106" t="str">
        <f t="shared" si="613"/>
        <v>2.42492112080291-59.9431235722996i</v>
      </c>
      <c r="G2106" t="str">
        <f t="shared" si="614"/>
        <v>0.999998431241325-0.00125249998568876i</v>
      </c>
      <c r="H2106" t="str">
        <f t="shared" si="615"/>
        <v>1264.66930197293+365.576478091327i</v>
      </c>
      <c r="I2106" t="str">
        <f t="shared" si="616"/>
        <v>70.4710858074355-211.357333700652i</v>
      </c>
      <c r="K2106" t="str">
        <f t="shared" si="617"/>
        <v>0.00875691205624926-0.0040343526814196i</v>
      </c>
      <c r="L2106" t="str">
        <f t="shared" si="618"/>
        <v>0.0000444444444444444-0.023041903325642i</v>
      </c>
      <c r="M2106" t="e">
        <f t="shared" si="619"/>
        <v>#DIV/0!</v>
      </c>
      <c r="N2106">
        <f t="shared" si="620"/>
        <v>94.499275495318571</v>
      </c>
      <c r="O2106">
        <f t="shared" si="621"/>
        <v>21.139728417424326</v>
      </c>
      <c r="P2106" s="3">
        <f t="shared" si="622"/>
        <v>21.139728417424326</v>
      </c>
      <c r="Q2106" s="3">
        <f t="shared" si="623"/>
        <v>-85.500724504681429</v>
      </c>
      <c r="R2106">
        <f t="shared" si="624"/>
        <v>94.499275495318571</v>
      </c>
      <c r="S2106">
        <f t="shared" si="625"/>
        <v>2.4917734583023972</v>
      </c>
      <c r="T2106">
        <f t="shared" si="608"/>
        <v>21.139728417424326</v>
      </c>
    </row>
    <row r="2107" spans="1:20" x14ac:dyDescent="0.25">
      <c r="A2107">
        <f t="shared" si="609"/>
        <v>15715.768224677384</v>
      </c>
      <c r="B2107">
        <f t="shared" si="626"/>
        <v>2501.2421974439462</v>
      </c>
      <c r="C2107" t="str">
        <f t="shared" si="610"/>
        <v>0.893511830049167-11.3261173381227i</v>
      </c>
      <c r="D2107" t="str">
        <f t="shared" si="611"/>
        <v>3.47808389379279-6.37499310614618i</v>
      </c>
      <c r="E2107" t="str">
        <f t="shared" si="612"/>
        <v>162.360092263376+2.02022827536564i</v>
      </c>
      <c r="F2107" t="str">
        <f t="shared" si="613"/>
        <v>2.4249210918367-59.7162250438141i</v>
      </c>
      <c r="G2107" t="str">
        <f t="shared" si="614"/>
        <v>0.999998419296125-0.00125725947061613i</v>
      </c>
      <c r="H2107" t="str">
        <f t="shared" si="615"/>
        <v>1265.77590934942+366.991098013188i</v>
      </c>
      <c r="I2107" t="str">
        <f t="shared" si="616"/>
        <v>70.4829635088913-210.724575410033i</v>
      </c>
      <c r="K2107" t="str">
        <f t="shared" si="617"/>
        <v>0.00874521474193892-0.00404424625322906i</v>
      </c>
      <c r="L2107" t="str">
        <f t="shared" si="618"/>
        <v>0.0000444444444444444-0.0229546755585196i</v>
      </c>
      <c r="M2107" t="e">
        <f t="shared" si="619"/>
        <v>#DIV/0!</v>
      </c>
      <c r="N2107">
        <f t="shared" si="620"/>
        <v>94.510693848106953</v>
      </c>
      <c r="O2107">
        <f t="shared" si="621"/>
        <v>21.10856592624382</v>
      </c>
      <c r="P2107" s="3">
        <f t="shared" si="622"/>
        <v>21.10856592624382</v>
      </c>
      <c r="Q2107" s="3">
        <f t="shared" si="623"/>
        <v>-85.489306151893047</v>
      </c>
      <c r="R2107">
        <f t="shared" si="624"/>
        <v>94.510693848106953</v>
      </c>
      <c r="S2107">
        <f t="shared" si="625"/>
        <v>2.501242197443946</v>
      </c>
      <c r="T2107">
        <f t="shared" si="608"/>
        <v>21.10856592624382</v>
      </c>
    </row>
    <row r="2108" spans="1:20" x14ac:dyDescent="0.25">
      <c r="A2108">
        <f t="shared" si="609"/>
        <v>15775.488143931159</v>
      </c>
      <c r="B2108">
        <f t="shared" si="626"/>
        <v>2510.7469177942335</v>
      </c>
      <c r="C2108" t="str">
        <f t="shared" si="610"/>
        <v>0.892561095928823-11.2853884167274i</v>
      </c>
      <c r="D2108" t="str">
        <f t="shared" si="611"/>
        <v>3.47808358079576-6.35095053918678i</v>
      </c>
      <c r="E2108" t="str">
        <f t="shared" si="612"/>
        <v>162.359732468187+2.02885316869059i</v>
      </c>
      <c r="F2108" t="str">
        <f t="shared" si="613"/>
        <v>2.42492106264992-59.4901855532733i</v>
      </c>
      <c r="G2108" t="str">
        <f t="shared" si="614"/>
        <v>0.999998407259969-0.00126203704141437i</v>
      </c>
      <c r="H2108" t="str">
        <f t="shared" si="615"/>
        <v>1266.89217369168+368.41122158729i</v>
      </c>
      <c r="I2108" t="str">
        <f t="shared" si="616"/>
        <v>70.4949127363428-210.095053626915i</v>
      </c>
      <c r="K2108" t="str">
        <f t="shared" si="617"/>
        <v>0.00873346008470515-0.00405413000558042i</v>
      </c>
      <c r="L2108" t="str">
        <f t="shared" si="618"/>
        <v>0.0000444444444444444-0.0228677780021116i</v>
      </c>
      <c r="M2108" t="e">
        <f t="shared" si="619"/>
        <v>#DIV/0!</v>
      </c>
      <c r="N2108">
        <f t="shared" si="620"/>
        <v>94.522108553172657</v>
      </c>
      <c r="O2108">
        <f t="shared" si="621"/>
        <v>21.077411702918493</v>
      </c>
      <c r="P2108" s="3">
        <f t="shared" si="622"/>
        <v>21.077411702918493</v>
      </c>
      <c r="Q2108" s="3">
        <f t="shared" si="623"/>
        <v>-85.477891446827343</v>
      </c>
      <c r="R2108">
        <f t="shared" si="624"/>
        <v>94.522108553172657</v>
      </c>
      <c r="S2108">
        <f t="shared" si="625"/>
        <v>2.5107469177942336</v>
      </c>
      <c r="T2108">
        <f t="shared" si="608"/>
        <v>21.077411702918493</v>
      </c>
    </row>
    <row r="2109" spans="1:20" x14ac:dyDescent="0.25">
      <c r="A2109">
        <f t="shared" si="609"/>
        <v>15835.434998878098</v>
      </c>
      <c r="B2109">
        <f t="shared" si="626"/>
        <v>2520.2877560818515</v>
      </c>
      <c r="C2109" t="str">
        <f t="shared" si="610"/>
        <v>0.891605756237405-11.2448162827575i</v>
      </c>
      <c r="D2109" t="str">
        <f t="shared" si="611"/>
        <v>3.4780832654155-6.32699933276663i</v>
      </c>
      <c r="E2109" t="str">
        <f t="shared" si="612"/>
        <v>162.359375841112+2.03751887666568i</v>
      </c>
      <c r="F2109" t="str">
        <f t="shared" si="613"/>
        <v>2.42492103324091-59.2650018490238i</v>
      </c>
      <c r="G2109" t="str">
        <f t="shared" si="614"/>
        <v>0.999998395132165-0.00126683276680783i</v>
      </c>
      <c r="H2109" t="str">
        <f t="shared" si="615"/>
        <v>1268.01818871072+369.836867594331i</v>
      </c>
      <c r="I2109" t="str">
        <f t="shared" si="616"/>
        <v>70.5069336742488-209.468761900314i</v>
      </c>
      <c r="K2109" t="str">
        <f t="shared" si="617"/>
        <v>0.00872164800252737-0.00406400358090147i</v>
      </c>
      <c r="L2109" t="str">
        <f t="shared" si="618"/>
        <v>0.0000444444444444444-0.0227812094063674i</v>
      </c>
      <c r="M2109" t="e">
        <f t="shared" si="619"/>
        <v>#DIV/0!</v>
      </c>
      <c r="N2109">
        <f t="shared" si="620"/>
        <v>94.533519315176591</v>
      </c>
      <c r="O2109">
        <f t="shared" si="621"/>
        <v>21.046265754873929</v>
      </c>
      <c r="P2109" s="3">
        <f t="shared" si="622"/>
        <v>21.046265754873929</v>
      </c>
      <c r="Q2109" s="3">
        <f t="shared" si="623"/>
        <v>-85.466480684823409</v>
      </c>
      <c r="R2109">
        <f t="shared" si="624"/>
        <v>94.533519315176591</v>
      </c>
      <c r="S2109">
        <f t="shared" si="625"/>
        <v>2.5202877560818515</v>
      </c>
      <c r="T2109">
        <f t="shared" si="608"/>
        <v>21.046265754873929</v>
      </c>
    </row>
    <row r="2110" spans="1:20" x14ac:dyDescent="0.25">
      <c r="A2110">
        <f t="shared" si="609"/>
        <v>15895.609651873836</v>
      </c>
      <c r="B2110">
        <f t="shared" si="626"/>
        <v>2529.8648495549628</v>
      </c>
      <c r="C2110" t="str">
        <f t="shared" si="610"/>
        <v>0.890645805057761-11.204400312327i</v>
      </c>
      <c r="D2110" t="str">
        <f t="shared" si="611"/>
        <v>3.47808294763387-6.30313914233938i</v>
      </c>
      <c r="E2110" t="str">
        <f t="shared" si="612"/>
        <v>162.359022471594+2.04622560451423i</v>
      </c>
      <c r="F2110" t="str">
        <f t="shared" si="613"/>
        <v>2.42492100360797-59.0406706917219i</v>
      </c>
      <c r="G2110" t="str">
        <f t="shared" si="614"/>
        <v>0.999998382912015-0.00127164671578196i</v>
      </c>
      <c r="H2110" t="str">
        <f t="shared" si="615"/>
        <v>1269.1540491715+371.268054778993i</v>
      </c>
      <c r="I2110" t="str">
        <f t="shared" si="616"/>
        <v>70.5190265011442-208.845693860635i</v>
      </c>
      <c r="K2110" t="str">
        <f t="shared" si="617"/>
        <v>0.00870977841590208-0.00407386661954933i</v>
      </c>
      <c r="L2110" t="str">
        <f t="shared" si="618"/>
        <v>0.0000444444444444444-0.0226949685259687i</v>
      </c>
      <c r="M2110" t="e">
        <f t="shared" si="619"/>
        <v>#DIV/0!</v>
      </c>
      <c r="N2110">
        <f t="shared" si="620"/>
        <v>94.544925837584245</v>
      </c>
      <c r="O2110">
        <f t="shared" si="621"/>
        <v>21.015128089163365</v>
      </c>
      <c r="P2110" s="3">
        <f t="shared" si="622"/>
        <v>21.015128089163365</v>
      </c>
      <c r="Q2110" s="3">
        <f t="shared" si="623"/>
        <v>-85.455074162415755</v>
      </c>
      <c r="R2110">
        <f t="shared" si="624"/>
        <v>94.544925837584245</v>
      </c>
      <c r="S2110">
        <f t="shared" si="625"/>
        <v>2.5298648495549627</v>
      </c>
      <c r="T2110">
        <f t="shared" si="608"/>
        <v>21.015128089163365</v>
      </c>
    </row>
    <row r="2111" spans="1:20" x14ac:dyDescent="0.25">
      <c r="A2111">
        <f t="shared" si="609"/>
        <v>15956.012968550958</v>
      </c>
      <c r="B2111">
        <f t="shared" si="626"/>
        <v>2539.4783359832718</v>
      </c>
      <c r="C2111" t="str">
        <f t="shared" si="610"/>
        <v>0.889681236680762-11.1641398836507i</v>
      </c>
      <c r="D2111" t="str">
        <f t="shared" si="611"/>
        <v>3.47808262743253-6.27936962466793i</v>
      </c>
      <c r="E2111" t="str">
        <f t="shared" si="612"/>
        <v>162.358672450326+2.05497355826403i</v>
      </c>
      <c r="F2111" t="str">
        <f t="shared" si="613"/>
        <v>2.42492097374938-58.8171888542884i</v>
      </c>
      <c r="G2111" t="str">
        <f t="shared" si="614"/>
        <v>0.999998370598816-0.00127647895758437i</v>
      </c>
      <c r="H2111" t="str">
        <f t="shared" si="615"/>
        <v>1270.29985090693+372.704801846551i</v>
      </c>
      <c r="I2111" t="str">
        <f t="shared" si="616"/>
        <v>70.5311913894331-208.225843220095i</v>
      </c>
      <c r="K2111" t="str">
        <f t="shared" si="617"/>
        <v>0.00869785124787475-0.0040837187598252i</v>
      </c>
      <c r="L2111" t="str">
        <f t="shared" si="618"/>
        <v>0.0000444444444444444-0.0226090541203115i</v>
      </c>
      <c r="M2111" t="e">
        <f t="shared" si="619"/>
        <v>#DIV/0!</v>
      </c>
      <c r="N2111">
        <f t="shared" si="620"/>
        <v>94.556327822688701</v>
      </c>
      <c r="O2111">
        <f t="shared" si="621"/>
        <v>20.983998712464288</v>
      </c>
      <c r="P2111" s="3">
        <f t="shared" si="622"/>
        <v>20.983998712464288</v>
      </c>
      <c r="Q2111" s="3">
        <f t="shared" si="623"/>
        <v>-85.443672177311299</v>
      </c>
      <c r="R2111">
        <f t="shared" si="624"/>
        <v>94.556327822688701</v>
      </c>
      <c r="S2111">
        <f t="shared" si="625"/>
        <v>2.5394783359832718</v>
      </c>
      <c r="T2111">
        <f t="shared" si="608"/>
        <v>20.983998712464288</v>
      </c>
    </row>
    <row r="2112" spans="1:20" x14ac:dyDescent="0.25">
      <c r="A2112">
        <f t="shared" si="609"/>
        <v>16016.645817831451</v>
      </c>
      <c r="B2112">
        <f t="shared" si="626"/>
        <v>2549.1283536600081</v>
      </c>
      <c r="C2112" t="str">
        <f t="shared" si="610"/>
        <v>0.888712045607782-11.1240343770371i</v>
      </c>
      <c r="D2112" t="str">
        <f t="shared" si="611"/>
        <v>3.47808230479312-6.25569043781967i</v>
      </c>
      <c r="E2112" t="str">
        <f t="shared" si="612"/>
        <v>162.358325869256+2.06376294474444i</v>
      </c>
      <c r="F2112" t="str">
        <f t="shared" si="613"/>
        <v>2.42492094366343-58.5945531218625i</v>
      </c>
      <c r="G2112" t="str">
        <f t="shared" si="614"/>
        <v>0.999998358191859-0.00128132956172576i</v>
      </c>
      <c r="H2112" t="str">
        <f t="shared" si="615"/>
        <v>1271.45569083203+374.147127459413i</v>
      </c>
      <c r="I2112" t="str">
        <f t="shared" si="616"/>
        <v>70.5434285051817-207.609203773136i</v>
      </c>
      <c r="K2112" t="str">
        <f t="shared" si="617"/>
        <v>0.00868586642407176-0.00409355963798978i</v>
      </c>
      <c r="L2112" t="str">
        <f t="shared" si="618"/>
        <v>0.0000444444444444444-0.0225234649534882i</v>
      </c>
      <c r="M2112" t="e">
        <f t="shared" si="619"/>
        <v>#DIV/0!</v>
      </c>
      <c r="N2112">
        <f t="shared" si="620"/>
        <v>94.567724971633396</v>
      </c>
      <c r="O2112">
        <f t="shared" si="621"/>
        <v>20.952877631075086</v>
      </c>
      <c r="P2112" s="3">
        <f t="shared" si="622"/>
        <v>20.952877631075086</v>
      </c>
      <c r="Q2112" s="3">
        <f t="shared" si="623"/>
        <v>-85.432275028366604</v>
      </c>
      <c r="R2112">
        <f t="shared" si="624"/>
        <v>94.567724971633396</v>
      </c>
      <c r="S2112">
        <f t="shared" si="625"/>
        <v>2.549128353660008</v>
      </c>
      <c r="T2112">
        <f t="shared" si="608"/>
        <v>20.952877631075086</v>
      </c>
    </row>
    <row r="2113" spans="1:20" x14ac:dyDescent="0.25">
      <c r="A2113">
        <f t="shared" si="609"/>
        <v>16077.50907193921</v>
      </c>
      <c r="B2113">
        <f t="shared" si="626"/>
        <v>2558.815041403916</v>
      </c>
      <c r="C2113" t="str">
        <f t="shared" si="610"/>
        <v>0.887738226553149-11.0840831748811i</v>
      </c>
      <c r="D2113" t="str">
        <f t="shared" si="611"/>
        <v>3.47808197969706-6.23210124116136i</v>
      </c>
      <c r="E2113" t="str">
        <f t="shared" si="612"/>
        <v>162.357982821602+2.07259397158437i</v>
      </c>
      <c r="F2113" t="str">
        <f t="shared" si="613"/>
        <v>2.42492091334842-58.3727602917546i</v>
      </c>
      <c r="G2113" t="str">
        <f t="shared" si="614"/>
        <v>0.99999834569043-0.00128619859798097i</v>
      </c>
      <c r="H2113" t="str">
        <f t="shared" si="615"/>
        <v>1272.62166695834+375.595050233532i</v>
      </c>
      <c r="I2113" t="str">
        <f t="shared" si="616"/>
        <v>70.5557380078997-206.995769396854i</v>
      </c>
      <c r="K2113" t="str">
        <f t="shared" si="617"/>
        <v>0.00867382387273228-0.00410338888827897i</v>
      </c>
      <c r="L2113" t="str">
        <f t="shared" si="618"/>
        <v>0.0000444444444444444-0.02243819979427i</v>
      </c>
      <c r="M2113" t="e">
        <f t="shared" si="619"/>
        <v>#DIV/0!</v>
      </c>
      <c r="N2113">
        <f t="shared" si="620"/>
        <v>94.579116984434989</v>
      </c>
      <c r="O2113">
        <f t="shared" si="621"/>
        <v>20.921764850911494</v>
      </c>
      <c r="P2113" s="3">
        <f t="shared" si="622"/>
        <v>20.921764850911494</v>
      </c>
      <c r="Q2113" s="3">
        <f t="shared" si="623"/>
        <v>-85.420883015565011</v>
      </c>
      <c r="R2113">
        <f t="shared" si="624"/>
        <v>94.579116984434989</v>
      </c>
      <c r="S2113">
        <f t="shared" si="625"/>
        <v>2.5588150414039159</v>
      </c>
      <c r="T2113">
        <f t="shared" si="608"/>
        <v>20.921764850911494</v>
      </c>
    </row>
    <row r="2114" spans="1:20" x14ac:dyDescent="0.25">
      <c r="A2114">
        <f t="shared" si="609"/>
        <v>16138.603606412578</v>
      </c>
      <c r="B2114">
        <f t="shared" si="626"/>
        <v>2568.5385385612508</v>
      </c>
      <c r="C2114" t="str">
        <f t="shared" si="610"/>
        <v>0.886759774446773-11.0442856616567i</v>
      </c>
      <c r="D2114" t="str">
        <f t="shared" si="611"/>
        <v>3.47808165212562-6.20860169535423i</v>
      </c>
      <c r="E2114" t="str">
        <f t="shared" si="612"/>
        <v>162.357643401862+2.08146684720978i</v>
      </c>
      <c r="F2114" t="str">
        <f t="shared" si="613"/>
        <v>2.42492088280255-58.1518071733997i</v>
      </c>
      <c r="G2114" t="str">
        <f t="shared" si="614"/>
        <v>0.99999833309381-0.00129108613638995i</v>
      </c>
      <c r="H2114" t="str">
        <f t="shared" si="615"/>
        <v>1273.7978784086+377.048588734712i</v>
      </c>
      <c r="I2114" t="str">
        <f t="shared" si="616"/>
        <v>70.568120050317-206.385534051441i</v>
      </c>
      <c r="K2114" t="str">
        <f t="shared" si="617"/>
        <v>0.00866172352474022-0.00411320614292009i</v>
      </c>
      <c r="L2114" t="str">
        <f t="shared" si="618"/>
        <v>0.0000444444444444444-0.0223532574160889i</v>
      </c>
      <c r="M2114" t="e">
        <f t="shared" si="619"/>
        <v>#DIV/0!</v>
      </c>
      <c r="N2114">
        <f t="shared" si="620"/>
        <v>94.590503560007775</v>
      </c>
      <c r="O2114">
        <f t="shared" si="621"/>
        <v>20.890660377503046</v>
      </c>
      <c r="P2114" s="3">
        <f t="shared" si="622"/>
        <v>20.890660377503046</v>
      </c>
      <c r="Q2114" s="3">
        <f t="shared" si="623"/>
        <v>-85.409496439992225</v>
      </c>
      <c r="R2114">
        <f t="shared" si="624"/>
        <v>94.590503560007775</v>
      </c>
      <c r="S2114">
        <f t="shared" si="625"/>
        <v>2.5685385385612509</v>
      </c>
      <c r="T2114">
        <f t="shared" si="608"/>
        <v>20.890660377503046</v>
      </c>
    </row>
    <row r="2115" spans="1:20" x14ac:dyDescent="0.25">
      <c r="A2115">
        <f t="shared" si="609"/>
        <v>16199.930300116948</v>
      </c>
      <c r="B2115">
        <f t="shared" si="626"/>
        <v>2578.2989850077838</v>
      </c>
      <c r="C2115" t="str">
        <f t="shared" si="610"/>
        <v>0.88577668443639-11.0046412239108i</v>
      </c>
      <c r="D2115" t="str">
        <f t="shared" si="611"/>
        <v>3.47808132205999-6.18519146234929i</v>
      </c>
      <c r="E2115" t="str">
        <f t="shared" si="612"/>
        <v>162.357307705829+2.09038178083945i</v>
      </c>
      <c r="F2115" t="str">
        <f t="shared" si="613"/>
        <v>2.42492085202412-57.9316905883137i</v>
      </c>
      <c r="G2115" t="str">
        <f t="shared" si="614"/>
        <v>0.999998320401274-0.00129599224725878i</v>
      </c>
      <c r="H2115" t="str">
        <f t="shared" si="615"/>
        <v>1274.98442543152+378.50776147483i</v>
      </c>
      <c r="I2115" t="str">
        <f t="shared" si="616"/>
        <v>70.580574778162-205.778491780629i</v>
      </c>
      <c r="K2115" t="str">
        <f t="shared" si="617"/>
        <v>0.00864956531365605-0.0041230110321487i</v>
      </c>
      <c r="L2115" t="str">
        <f t="shared" si="618"/>
        <v>0.0000444444444444444-0.0222686365970202i</v>
      </c>
      <c r="M2115" t="e">
        <f t="shared" si="619"/>
        <v>#DIV/0!</v>
      </c>
      <c r="N2115">
        <f t="shared" si="620"/>
        <v>94.601884396186023</v>
      </c>
      <c r="O2115">
        <f t="shared" si="621"/>
        <v>20.859564215990332</v>
      </c>
      <c r="P2115" s="3">
        <f t="shared" si="622"/>
        <v>20.859564215990332</v>
      </c>
      <c r="Q2115" s="3">
        <f t="shared" si="623"/>
        <v>-85.398115603813977</v>
      </c>
      <c r="R2115">
        <f t="shared" si="624"/>
        <v>94.601884396186023</v>
      </c>
      <c r="S2115">
        <f t="shared" si="625"/>
        <v>2.578298985007784</v>
      </c>
      <c r="T2115">
        <f t="shared" si="608"/>
        <v>20.859564215990332</v>
      </c>
    </row>
    <row r="2116" spans="1:20" x14ac:dyDescent="0.25">
      <c r="A2116">
        <f t="shared" si="609"/>
        <v>16261.490035257391</v>
      </c>
      <c r="B2116">
        <f t="shared" si="626"/>
        <v>2588.0965211508133</v>
      </c>
      <c r="C2116" t="str">
        <f t="shared" si="610"/>
        <v>0.884788951890425-10.9651492502555i</v>
      </c>
      <c r="D2116" t="str">
        <f t="shared" si="611"/>
        <v>3.47808098948114-6.16187020538219i</v>
      </c>
      <c r="E2116" t="str">
        <f t="shared" si="612"/>
        <v>162.3569758306+2.09933898248552i</v>
      </c>
      <c r="F2116" t="str">
        <f t="shared" si="613"/>
        <v>2.4249208210113-57.7124073700449i</v>
      </c>
      <c r="G2116" t="str">
        <f t="shared" si="614"/>
        <v>0.999998307612092-0.00130091700116066i</v>
      </c>
      <c r="H2116" t="str">
        <f t="shared" si="615"/>
        <v>1276.18140941694+379.972586907905i</v>
      </c>
      <c r="I2116" t="str">
        <f t="shared" si="616"/>
        <v>70.5931023299214-205.174636712145i</v>
      </c>
      <c r="K2116" t="str">
        <f t="shared" si="617"/>
        <v>0.00863734917574873-0.00413280318422563i</v>
      </c>
      <c r="L2116" t="str">
        <f t="shared" si="618"/>
        <v>0.0000444444444444444-0.0221843361197651i</v>
      </c>
      <c r="M2116" t="e">
        <f t="shared" si="619"/>
        <v>#DIV/0!</v>
      </c>
      <c r="N2116">
        <f t="shared" si="620"/>
        <v>94.613259189750579</v>
      </c>
      <c r="O2116">
        <f t="shared" si="621"/>
        <v>20.828476371121084</v>
      </c>
      <c r="P2116" s="3">
        <f t="shared" si="622"/>
        <v>20.828476371121084</v>
      </c>
      <c r="Q2116" s="3">
        <f t="shared" si="623"/>
        <v>-85.386740810249421</v>
      </c>
      <c r="R2116">
        <f t="shared" si="624"/>
        <v>94.613259189750579</v>
      </c>
      <c r="S2116">
        <f t="shared" si="625"/>
        <v>2.5880965211508133</v>
      </c>
      <c r="T2116">
        <f t="shared" si="608"/>
        <v>20.828476371121084</v>
      </c>
    </row>
    <row r="2117" spans="1:20" x14ac:dyDescent="0.25">
      <c r="A2117">
        <f t="shared" si="609"/>
        <v>16323.283697391371</v>
      </c>
      <c r="B2117">
        <f t="shared" si="626"/>
        <v>2597.9312879311865</v>
      </c>
      <c r="C2117" t="str">
        <f t="shared" si="610"/>
        <v>0.88379657240014-10.9258091313616i</v>
      </c>
      <c r="D2117" t="str">
        <f t="shared" si="611"/>
        <v>3.47808065436995-6.13863758896868i</v>
      </c>
      <c r="E2117" t="str">
        <f t="shared" si="612"/>
        <v>162.356647874585+2.10833866294747i</v>
      </c>
      <c r="F2117" t="str">
        <f t="shared" si="613"/>
        <v>2.42492078976235-57.493954364131i</v>
      </c>
      <c r="G2117" t="str">
        <f t="shared" si="614"/>
        <v>0.999998294725528-0.00130586046893699i</v>
      </c>
      <c r="H2117" t="str">
        <f t="shared" si="615"/>
        <v>1277.38893291112+381.443083426078i</v>
      </c>
      <c r="I2117" t="str">
        <f t="shared" si="616"/>
        <v>70.605702836605-204.573963058188i</v>
      </c>
      <c r="K2117" t="str">
        <f t="shared" si="617"/>
        <v>0.00862507505002751-0.00414258222545473i</v>
      </c>
      <c r="L2117" t="str">
        <f t="shared" si="618"/>
        <v>0.0000444444444444444-0.0221003547716329i</v>
      </c>
      <c r="M2117" t="e">
        <f t="shared" si="619"/>
        <v>#DIV/0!</v>
      </c>
      <c r="N2117">
        <f t="shared" si="620"/>
        <v>94.624627636451933</v>
      </c>
      <c r="O2117">
        <f t="shared" si="621"/>
        <v>20.797396847247125</v>
      </c>
      <c r="P2117" s="3">
        <f t="shared" si="622"/>
        <v>20.797396847247125</v>
      </c>
      <c r="Q2117" s="3">
        <f t="shared" si="623"/>
        <v>-85.375372363548067</v>
      </c>
      <c r="R2117">
        <f t="shared" si="624"/>
        <v>94.624627636451933</v>
      </c>
      <c r="S2117">
        <f t="shared" si="625"/>
        <v>2.5979312879311864</v>
      </c>
      <c r="T2117">
        <f t="shared" si="608"/>
        <v>20.797396847247125</v>
      </c>
    </row>
    <row r="2118" spans="1:20" x14ac:dyDescent="0.25">
      <c r="A2118">
        <f t="shared" si="609"/>
        <v>16385.312175441457</v>
      </c>
      <c r="B2118">
        <f t="shared" si="626"/>
        <v>2607.803426825325</v>
      </c>
      <c r="C2118" t="str">
        <f t="shared" si="610"/>
        <v>0.882799541782366-10.8866202599519i</v>
      </c>
      <c r="D2118" t="str">
        <f t="shared" si="611"/>
        <v>3.47808031670714-6.11549327889956i</v>
      </c>
      <c r="E2118" t="str">
        <f t="shared" si="612"/>
        <v>162.356323937526+2.11738103381195i</v>
      </c>
      <c r="F2118" t="str">
        <f t="shared" si="613"/>
        <v>2.42492075827545-57.2763284280522i</v>
      </c>
      <c r="G2118" t="str">
        <f t="shared" si="614"/>
        <v>0.99999828174084-0.0013108227216983i</v>
      </c>
      <c r="H2118" t="str">
        <f t="shared" si="615"/>
        <v>1278.60709963229+382.919269355476i</v>
      </c>
      <c r="I2118" t="str">
        <f t="shared" si="616"/>
        <v>70.6183764215-203.976465115896i</v>
      </c>
      <c r="K2118" t="str">
        <f t="shared" si="617"/>
        <v>0.00861274287827373-0.00415234778020102i</v>
      </c>
      <c r="L2118" t="str">
        <f t="shared" si="618"/>
        <v>0.0000444444444444444-0.0220166913445237i</v>
      </c>
      <c r="M2118" t="e">
        <f t="shared" si="619"/>
        <v>#DIV/0!</v>
      </c>
      <c r="N2118">
        <f t="shared" si="620"/>
        <v>94.635989431036549</v>
      </c>
      <c r="O2118">
        <f t="shared" si="621"/>
        <v>20.76632564832121</v>
      </c>
      <c r="P2118" s="3">
        <f t="shared" si="622"/>
        <v>20.76632564832121</v>
      </c>
      <c r="Q2118" s="3">
        <f t="shared" si="623"/>
        <v>-85.364010568963451</v>
      </c>
      <c r="R2118">
        <f t="shared" si="624"/>
        <v>94.635989431036549</v>
      </c>
      <c r="S2118">
        <f t="shared" si="625"/>
        <v>2.607803426825325</v>
      </c>
      <c r="T2118">
        <f t="shared" si="608"/>
        <v>20.76632564832121</v>
      </c>
    </row>
    <row r="2119" spans="1:20" x14ac:dyDescent="0.25">
      <c r="A2119">
        <f t="shared" si="609"/>
        <v>16447.576361708136</v>
      </c>
      <c r="B2119">
        <f t="shared" si="626"/>
        <v>2617.7130798472613</v>
      </c>
      <c r="C2119" t="str">
        <f t="shared" si="610"/>
        <v>0.881797856081926-10.8475820307944i</v>
      </c>
      <c r="D2119" t="str">
        <f t="shared" si="611"/>
        <v>3.47807997647331-6.09243694223598i</v>
      </c>
      <c r="E2119" t="str">
        <f t="shared" si="612"/>
        <v>162.356004120501+2.12646630744846i</v>
      </c>
      <c r="F2119" t="str">
        <f t="shared" si="613"/>
        <v>2.42492072654882-57.0595264311865i</v>
      </c>
      <c r="G2119" t="str">
        <f t="shared" si="614"/>
        <v>0.999998268657281-0.00131580383082532i</v>
      </c>
      <c r="H2119" t="str">
        <f t="shared" si="615"/>
        <v>1279.83601448645+384.401162951929i</v>
      </c>
      <c r="I2119" t="str">
        <f t="shared" si="616"/>
        <v>70.6311231999166-203.382137267834i</v>
      </c>
      <c r="K2119" t="str">
        <f t="shared" si="617"/>
        <v>0.00860035260507258-0.00416209947090923i</v>
      </c>
      <c r="L2119" t="str">
        <f t="shared" si="618"/>
        <v>0.0000444444444444444-0.021933344634911i</v>
      </c>
      <c r="M2119" t="e">
        <f t="shared" si="619"/>
        <v>#DIV/0!</v>
      </c>
      <c r="N2119">
        <f t="shared" si="620"/>
        <v>94.647344267272388</v>
      </c>
      <c r="O2119">
        <f t="shared" si="621"/>
        <v>20.735262777893713</v>
      </c>
      <c r="P2119" s="3">
        <f t="shared" si="622"/>
        <v>20.735262777893713</v>
      </c>
      <c r="Q2119" s="3">
        <f t="shared" si="623"/>
        <v>-85.352655732727612</v>
      </c>
      <c r="R2119">
        <f t="shared" si="624"/>
        <v>94.647344267272388</v>
      </c>
      <c r="S2119">
        <f t="shared" si="625"/>
        <v>2.6177130798472614</v>
      </c>
      <c r="T2119">
        <f t="shared" si="608"/>
        <v>20.735262777893713</v>
      </c>
    </row>
    <row r="2120" spans="1:20" x14ac:dyDescent="0.25">
      <c r="A2120">
        <f t="shared" si="609"/>
        <v>16510.077151882626</v>
      </c>
      <c r="B2120">
        <f t="shared" si="626"/>
        <v>2627.660389550681</v>
      </c>
      <c r="C2120" t="str">
        <f t="shared" si="610"/>
        <v>0.880791511574-10.8086938406954i</v>
      </c>
      <c r="D2120" t="str">
        <f t="shared" si="611"/>
        <v>3.47807963364884-6.06946824730452i</v>
      </c>
      <c r="E2120" t="str">
        <f t="shared" si="612"/>
        <v>162.355688525943+2.1355946970055i</v>
      </c>
      <c r="F2120" t="str">
        <f t="shared" si="613"/>
        <v>2.42492069458059-56.8435452547639i</v>
      </c>
      <c r="G2120" t="str">
        <f t="shared" si="614"/>
        <v>0.999998255474099-0.00132080386797003i</v>
      </c>
      <c r="H2120" t="str">
        <f t="shared" si="615"/>
        <v>1281.07578358344+385.888782396585i</v>
      </c>
      <c r="I2120" t="str">
        <f t="shared" si="616"/>
        <v>70.6439432789309-202.790973982496i</v>
      </c>
      <c r="K2120" t="str">
        <f t="shared" si="617"/>
        <v>0.00858790417784485-0.00417183691812297i</v>
      </c>
      <c r="L2120" t="str">
        <f t="shared" si="618"/>
        <v>0.0000444444444444444-0.0218503134438245i</v>
      </c>
      <c r="M2120" t="e">
        <f t="shared" si="619"/>
        <v>#DIV/0!</v>
      </c>
      <c r="N2120">
        <f t="shared" si="620"/>
        <v>94.658691837974544</v>
      </c>
      <c r="O2120">
        <f t="shared" si="621"/>
        <v>20.704208239109207</v>
      </c>
      <c r="P2120" s="3">
        <f t="shared" si="622"/>
        <v>20.704208239109207</v>
      </c>
      <c r="Q2120" s="3">
        <f t="shared" si="623"/>
        <v>-85.341308162025456</v>
      </c>
      <c r="R2120">
        <f t="shared" si="624"/>
        <v>94.658691837974544</v>
      </c>
      <c r="S2120">
        <f t="shared" si="625"/>
        <v>2.6276603895506812</v>
      </c>
      <c r="T2120">
        <f t="shared" si="608"/>
        <v>20.704208239109207</v>
      </c>
    </row>
    <row r="2121" spans="1:20" x14ac:dyDescent="0.25">
      <c r="A2121">
        <f t="shared" si="609"/>
        <v>16572.815445059779</v>
      </c>
      <c r="B2121">
        <f t="shared" si="626"/>
        <v>2637.6454990309735</v>
      </c>
      <c r="C2121" t="str">
        <f t="shared" si="610"/>
        <v>0.879780504766734-10.7699550884932i</v>
      </c>
      <c r="D2121" t="str">
        <f t="shared" si="611"/>
        <v>3.47807928821401-6.0465868636926i</v>
      </c>
      <c r="E2121" t="str">
        <f t="shared" si="612"/>
        <v>162.355377257643+2.14476641641058i</v>
      </c>
      <c r="F2121" t="str">
        <f t="shared" si="613"/>
        <v>2.42492066236894-56.6283817918228i</v>
      </c>
      <c r="G2121" t="str">
        <f t="shared" si="614"/>
        <v>0.999998242190535-0.00132582290505663i</v>
      </c>
      <c r="H2121" t="str">
        <f t="shared" si="615"/>
        <v>1282.3265142532+387.382145791393i</v>
      </c>
      <c r="I2121" t="str">
        <f t="shared" si="616"/>
        <v>70.6568367571214-202.202969814807i</v>
      </c>
      <c r="K2121" t="str">
        <f t="shared" si="617"/>
        <v>0.00857539754687844-0.00418155974050432i</v>
      </c>
      <c r="L2121" t="str">
        <f t="shared" si="618"/>
        <v>0.0000444444444444444-0.0217675965768325i</v>
      </c>
      <c r="M2121" t="e">
        <f t="shared" si="619"/>
        <v>#DIV/0!</v>
      </c>
      <c r="N2121">
        <f t="shared" si="620"/>
        <v>94.670031835032319</v>
      </c>
      <c r="O2121">
        <f t="shared" si="621"/>
        <v>20.673162034703569</v>
      </c>
      <c r="P2121" s="3">
        <f t="shared" si="622"/>
        <v>20.673162034703569</v>
      </c>
      <c r="Q2121" s="3">
        <f t="shared" si="623"/>
        <v>-85.329968164967681</v>
      </c>
      <c r="R2121">
        <f t="shared" si="624"/>
        <v>94.670031835032319</v>
      </c>
      <c r="S2121">
        <f t="shared" si="625"/>
        <v>2.6376454990309735</v>
      </c>
      <c r="T2121">
        <f t="shared" si="608"/>
        <v>20.673162034703569</v>
      </c>
    </row>
    <row r="2122" spans="1:20" x14ac:dyDescent="0.25">
      <c r="A2122">
        <f t="shared" si="609"/>
        <v>16635.792143751009</v>
      </c>
      <c r="B2122">
        <f t="shared" si="626"/>
        <v>2647.6685519272914</v>
      </c>
      <c r="C2122" t="str">
        <f t="shared" si="610"/>
        <v>0.878764832403594-10.7313651750521i</v>
      </c>
      <c r="D2122" t="str">
        <f t="shared" si="611"/>
        <v>3.47807894014897-6.02379246224365i</v>
      </c>
      <c r="E2122" t="str">
        <f t="shared" si="612"/>
        <v>162.355070420773+2.15398168036217i</v>
      </c>
      <c r="F2122" t="str">
        <f t="shared" si="613"/>
        <v>2.42492062991202-56.4140329471649i</v>
      </c>
      <c r="G2122" t="str">
        <f t="shared" si="614"/>
        <v>0.999998228805823-0.00133086101428263i</v>
      </c>
      <c r="H2122" t="str">
        <f t="shared" si="615"/>
        <v>1283.58831506234+388.881271154431i</v>
      </c>
      <c r="I2122" t="str">
        <f t="shared" si="616"/>
        <v>70.6698037242945-201.618119406645i</v>
      </c>
      <c r="K2122" t="str">
        <f t="shared" si="617"/>
        <v>0.0085628326653601-0.00419126755485385i</v>
      </c>
      <c r="L2122" t="str">
        <f t="shared" si="618"/>
        <v>0.0000444444444444444-0.0216851928440252i</v>
      </c>
      <c r="M2122" t="e">
        <f t="shared" si="619"/>
        <v>#DIV/0!</v>
      </c>
      <c r="N2122">
        <f t="shared" si="620"/>
        <v>94.681363949435379</v>
      </c>
      <c r="O2122">
        <f t="shared" si="621"/>
        <v>20.642124167001189</v>
      </c>
      <c r="P2122" s="3">
        <f t="shared" si="622"/>
        <v>20.642124167001189</v>
      </c>
      <c r="Q2122" s="3">
        <f t="shared" si="623"/>
        <v>-85.318636050564621</v>
      </c>
      <c r="R2122">
        <f t="shared" si="624"/>
        <v>94.681363949435379</v>
      </c>
      <c r="S2122">
        <f t="shared" si="625"/>
        <v>2.6476685519272913</v>
      </c>
      <c r="T2122">
        <f t="shared" si="608"/>
        <v>20.642124167001189</v>
      </c>
    </row>
    <row r="2123" spans="1:20" x14ac:dyDescent="0.25">
      <c r="A2123">
        <f t="shared" si="609"/>
        <v>16699.008153897263</v>
      </c>
      <c r="B2123">
        <f t="shared" si="626"/>
        <v>2657.7296924246152</v>
      </c>
      <c r="C2123" t="str">
        <f t="shared" si="610"/>
        <v>0.877744491466055-10.6929235032548i</v>
      </c>
      <c r="D2123" t="str">
        <f t="shared" si="611"/>
        <v>3.47807858943367-6.00108471505229i</v>
      </c>
      <c r="E2123" t="str">
        <f t="shared" si="612"/>
        <v>162.354768121887+2.16324070433196i</v>
      </c>
      <c r="F2123" t="str">
        <f t="shared" si="613"/>
        <v>2.42492059720795-56.2004956373095i</v>
      </c>
      <c r="G2123" t="str">
        <f t="shared" si="614"/>
        <v>0.999998215319196-0.00133591826811984i</v>
      </c>
      <c r="H2123" t="str">
        <f t="shared" si="615"/>
        <v>1284.86129583092+390.386176415122i</v>
      </c>
      <c r="I2123" t="str">
        <f t="shared" si="616"/>
        <v>70.6828442612048-201.036417487361i</v>
      </c>
      <c r="K2123" t="str">
        <f t="shared" si="617"/>
        <v>0.00855020948940688-0.0042009599761312i</v>
      </c>
      <c r="L2123" t="str">
        <f t="shared" si="618"/>
        <v>0.0000444444444444444-0.0216031010599973i</v>
      </c>
      <c r="M2123" t="e">
        <f t="shared" si="619"/>
        <v>#DIV/0!</v>
      </c>
      <c r="N2123">
        <f t="shared" si="620"/>
        <v>94.692687871302866</v>
      </c>
      <c r="O2123">
        <f t="shared" si="621"/>
        <v>20.61109463791102</v>
      </c>
      <c r="P2123" s="3">
        <f t="shared" si="622"/>
        <v>20.61109463791102</v>
      </c>
      <c r="Q2123" s="3">
        <f t="shared" si="623"/>
        <v>-85.307312128697134</v>
      </c>
      <c r="R2123">
        <f t="shared" si="624"/>
        <v>94.692687871302866</v>
      </c>
      <c r="S2123">
        <f t="shared" si="625"/>
        <v>2.6577296924246152</v>
      </c>
      <c r="T2123">
        <f t="shared" si="608"/>
        <v>20.61109463791102</v>
      </c>
    </row>
    <row r="2124" spans="1:20" x14ac:dyDescent="0.25">
      <c r="A2124">
        <f t="shared" si="609"/>
        <v>16762.464384882074</v>
      </c>
      <c r="B2124">
        <f t="shared" si="626"/>
        <v>2667.8290652558289</v>
      </c>
      <c r="C2124" t="str">
        <f t="shared" si="610"/>
        <v>0.876719479175636-10.6546294779971i</v>
      </c>
      <c r="D2124" t="str">
        <f t="shared" si="611"/>
        <v>3.47807823604796-5.97846329545977i</v>
      </c>
      <c r="E2124" t="str">
        <f t="shared" si="612"/>
        <v>162.354470468941+2.17254370455618i</v>
      </c>
      <c r="F2124" t="str">
        <f t="shared" si="613"/>
        <v>2.42492056425487-55.9877667904514i</v>
      </c>
      <c r="G2124" t="str">
        <f t="shared" si="614"/>
        <v>0.999998201729875-0.00134099473931546i</v>
      </c>
      <c r="H2124" t="str">
        <f t="shared" si="615"/>
        <v>1286.14556764958+391.896879409311i</v>
      </c>
      <c r="I2124" t="str">
        <f t="shared" si="616"/>
        <v>70.6959584392741-200.457858874333i</v>
      </c>
      <c r="K2124" t="str">
        <f t="shared" si="617"/>
        <v>0.00853752797809749-0.00421063661747624i</v>
      </c>
      <c r="L2124" t="str">
        <f t="shared" si="618"/>
        <v>0.0000444444444444444-0.0215213200438307i</v>
      </c>
      <c r="M2124" t="e">
        <f t="shared" si="619"/>
        <v>#DIV/0!</v>
      </c>
      <c r="N2124">
        <f t="shared" si="620"/>
        <v>94.704003289908513</v>
      </c>
      <c r="O2124">
        <f t="shared" si="621"/>
        <v>20.580073448924331</v>
      </c>
      <c r="P2124" s="3">
        <f t="shared" si="622"/>
        <v>20.580073448924331</v>
      </c>
      <c r="Q2124" s="3">
        <f t="shared" si="623"/>
        <v>-85.295996710091487</v>
      </c>
      <c r="R2124">
        <f t="shared" si="624"/>
        <v>94.704003289908513</v>
      </c>
      <c r="S2124">
        <f t="shared" si="625"/>
        <v>2.667829065255829</v>
      </c>
      <c r="T2124">
        <f t="shared" si="608"/>
        <v>20.580073448924331</v>
      </c>
    </row>
    <row r="2125" spans="1:20" x14ac:dyDescent="0.25">
      <c r="A2125">
        <f t="shared" si="609"/>
        <v>16826.161749544626</v>
      </c>
      <c r="B2125">
        <f t="shared" si="626"/>
        <v>2677.9668157038013</v>
      </c>
      <c r="C2125" t="str">
        <f t="shared" si="610"/>
        <v>0.875689792996739-10.6164825061812i</v>
      </c>
      <c r="D2125" t="str">
        <f t="shared" si="611"/>
        <v>3.47807787997148-5.95592787804915i</v>
      </c>
      <c r="E2125" t="str">
        <f t="shared" si="612"/>
        <v>162.354177571301+2.1818908980363i</v>
      </c>
      <c r="F2125" t="str">
        <f t="shared" si="613"/>
        <v>2.42492053105088-55.7758433464144i</v>
      </c>
      <c r="G2125" t="str">
        <f t="shared" si="614"/>
        <v>0.99999818803708-0.00134609050089308i</v>
      </c>
      <c r="H2125" t="str">
        <f t="shared" si="615"/>
        <v>1287.44124289683+393.413397874169i</v>
      </c>
      <c r="I2125" t="str">
        <f t="shared" si="616"/>
        <v>70.7091463202908-199.882438473502i</v>
      </c>
      <c r="K2125" t="str">
        <f t="shared" si="617"/>
        <v>0.00852478809350377-0.00422029709023048i</v>
      </c>
      <c r="L2125" t="str">
        <f t="shared" si="618"/>
        <v>0.0000444444444444444-0.0214398486190782i</v>
      </c>
      <c r="M2125" t="e">
        <f t="shared" si="619"/>
        <v>#DIV/0!</v>
      </c>
      <c r="N2125">
        <f t="shared" si="620"/>
        <v>94.715309893711051</v>
      </c>
      <c r="O2125">
        <f t="shared" si="621"/>
        <v>20.549060601111368</v>
      </c>
      <c r="P2125" s="3">
        <f t="shared" si="622"/>
        <v>20.549060601111368</v>
      </c>
      <c r="Q2125" s="3">
        <f t="shared" si="623"/>
        <v>-85.284690106288949</v>
      </c>
      <c r="R2125">
        <f t="shared" si="624"/>
        <v>94.715309893711051</v>
      </c>
      <c r="S2125">
        <f t="shared" si="625"/>
        <v>2.6779668157038015</v>
      </c>
      <c r="T2125">
        <f t="shared" si="608"/>
        <v>20.549060601111368</v>
      </c>
    </row>
    <row r="2126" spans="1:20" x14ac:dyDescent="0.25">
      <c r="A2126">
        <f t="shared" si="609"/>
        <v>16890.101164192896</v>
      </c>
      <c r="B2126">
        <f t="shared" si="626"/>
        <v>2688.1430896034758</v>
      </c>
      <c r="C2126" t="str">
        <f t="shared" si="610"/>
        <v>0.874655430638837-10.5784819967094i</v>
      </c>
      <c r="D2126" t="str">
        <f t="shared" si="611"/>
        <v>3.47807752118374-5.93347813864063i</v>
      </c>
      <c r="E2126" t="str">
        <f t="shared" si="612"/>
        <v>162.353889539754+2.19128250253175i</v>
      </c>
      <c r="F2126" t="str">
        <f t="shared" si="613"/>
        <v>2.42492049759405-55.5647222566082i</v>
      </c>
      <c r="G2126" t="str">
        <f t="shared" si="614"/>
        <v>0.999998174240022-0.00135120562615377i</v>
      </c>
      <c r="H2126" t="str">
        <f t="shared" si="615"/>
        <v>1288.74843525664+394.935749442975i</v>
      </c>
      <c r="I2126" t="str">
        <f t="shared" si="616"/>
        <v>70.7224079561115-199.310151279933i</v>
      </c>
      <c r="K2126" t="str">
        <f t="shared" si="617"/>
        <v>0.00851198980072188-0.0042299410039592i</v>
      </c>
      <c r="L2126" t="str">
        <f t="shared" si="618"/>
        <v>0.0000444444444444444-0.021358685613746i</v>
      </c>
      <c r="M2126" t="e">
        <f t="shared" si="619"/>
        <v>#DIV/0!</v>
      </c>
      <c r="N2126">
        <f t="shared" si="620"/>
        <v>94.726607370381615</v>
      </c>
      <c r="O2126">
        <f t="shared" si="621"/>
        <v>20.518056095118343</v>
      </c>
      <c r="P2126" s="3">
        <f t="shared" si="622"/>
        <v>20.518056095118343</v>
      </c>
      <c r="Q2126" s="3">
        <f t="shared" si="623"/>
        <v>-85.273392629618385</v>
      </c>
      <c r="R2126">
        <f t="shared" si="624"/>
        <v>94.726607370381615</v>
      </c>
      <c r="S2126">
        <f t="shared" si="625"/>
        <v>2.6881430896034759</v>
      </c>
      <c r="T2126">
        <f t="shared" si="608"/>
        <v>20.518056095118343</v>
      </c>
    </row>
    <row r="2127" spans="1:20" x14ac:dyDescent="0.25">
      <c r="A2127">
        <f t="shared" si="609"/>
        <v>16954.28354861683</v>
      </c>
      <c r="B2127">
        <f t="shared" si="626"/>
        <v>2698.3580333439691</v>
      </c>
      <c r="C2127" t="str">
        <f t="shared" si="610"/>
        <v>0.873616390059087-10.5406273604782i</v>
      </c>
      <c r="D2127" t="str">
        <f t="shared" si="611"/>
        <v>3.47807715966413-5.91111375428697i</v>
      </c>
      <c r="E2127" t="str">
        <f t="shared" si="612"/>
        <v>162.353606486525+2.20071873655984i</v>
      </c>
      <c r="F2127" t="str">
        <f t="shared" si="613"/>
        <v>2.42492046388247-55.3544004839857i</v>
      </c>
      <c r="G2127" t="str">
        <f t="shared" si="614"/>
        <v>0.999998160337908-0.00135634018867713i</v>
      </c>
      <c r="H2127" t="str">
        <f t="shared" si="615"/>
        <v>1290.06725973642+396.463951639745i</v>
      </c>
      <c r="I2127" t="str">
        <f t="shared" si="616"/>
        <v>70.7357433883546-198.740992378407i</v>
      </c>
      <c r="K2127" t="str">
        <f t="shared" si="617"/>
        <v>0.00849913306790339-0.00423956796647399i</v>
      </c>
      <c r="L2127" t="str">
        <f t="shared" si="618"/>
        <v>0.0000444444444444444-0.0212778298602769i</v>
      </c>
      <c r="M2127" t="e">
        <f t="shared" si="619"/>
        <v>#DIV/0!</v>
      </c>
      <c r="N2127">
        <f t="shared" si="620"/>
        <v>94.737895406833644</v>
      </c>
      <c r="O2127">
        <f t="shared" si="621"/>
        <v>20.487059931164708</v>
      </c>
      <c r="P2127" s="3">
        <f t="shared" si="622"/>
        <v>20.487059931164708</v>
      </c>
      <c r="Q2127" s="3">
        <f t="shared" si="623"/>
        <v>-85.262104593166356</v>
      </c>
      <c r="R2127">
        <f t="shared" si="624"/>
        <v>94.737895406833644</v>
      </c>
      <c r="S2127">
        <f t="shared" si="625"/>
        <v>2.6983580333439692</v>
      </c>
      <c r="T2127">
        <f t="shared" si="608"/>
        <v>20.487059931164708</v>
      </c>
    </row>
    <row r="2128" spans="1:20" x14ac:dyDescent="0.25">
      <c r="A2128">
        <f t="shared" si="609"/>
        <v>17018.709826101574</v>
      </c>
      <c r="B2128">
        <f t="shared" si="626"/>
        <v>2708.6117938706761</v>
      </c>
      <c r="C2128" t="str">
        <f t="shared" si="610"/>
        <v>0.872572669464463-10.502918010372i</v>
      </c>
      <c r="D2128" t="str">
        <f t="shared" si="611"/>
        <v>3.4780767953918-5.88883440326872i</v>
      </c>
      <c r="E2128" t="str">
        <f t="shared" si="612"/>
        <v>162.353328525283+2.21019981938811i</v>
      </c>
      <c r="F2128" t="str">
        <f t="shared" si="613"/>
        <v>2.42492042991418-55.144875002997i</v>
      </c>
      <c r="G2128" t="str">
        <f t="shared" si="614"/>
        <v>0.999998146329938-0.0013614942623223i</v>
      </c>
      <c r="H2128" t="str">
        <f t="shared" si="615"/>
        <v>1291.3978326851+397.998021873689i</v>
      </c>
      <c r="I2128" t="str">
        <f t="shared" si="616"/>
        <v>70.7491526480785-198.174956943977i</v>
      </c>
      <c r="K2128" t="str">
        <f t="shared" si="617"/>
        <v>0.00848621786628645-0.00424917758385579i</v>
      </c>
      <c r="L2128" t="str">
        <f t="shared" si="618"/>
        <v>0.0000444444444444444-0.0211972801955339i</v>
      </c>
      <c r="M2128" t="e">
        <f t="shared" si="619"/>
        <v>#DIV/0!</v>
      </c>
      <c r="N2128">
        <f t="shared" si="620"/>
        <v>94.749173689250853</v>
      </c>
      <c r="O2128">
        <f t="shared" si="621"/>
        <v>20.456072109040058</v>
      </c>
      <c r="P2128" s="3">
        <f t="shared" si="622"/>
        <v>20.456072109040058</v>
      </c>
      <c r="Q2128" s="3">
        <f t="shared" si="623"/>
        <v>-85.250826310749147</v>
      </c>
      <c r="R2128">
        <f t="shared" si="624"/>
        <v>94.749173689250853</v>
      </c>
      <c r="S2128">
        <f t="shared" si="625"/>
        <v>2.7086117938706762</v>
      </c>
      <c r="T2128">
        <f t="shared" si="608"/>
        <v>20.456072109040058</v>
      </c>
    </row>
    <row r="2129" spans="1:20" x14ac:dyDescent="0.25">
      <c r="A2129">
        <f t="shared" si="609"/>
        <v>17083.38092344076</v>
      </c>
      <c r="B2129">
        <f t="shared" si="626"/>
        <v>2718.9045186873846</v>
      </c>
      <c r="C2129" t="str">
        <f t="shared" si="610"/>
        <v>0.871524267314477-10.4653533612573i</v>
      </c>
      <c r="D2129" t="str">
        <f t="shared" si="611"/>
        <v>3.47807642834582-5.86663976508975i</v>
      </c>
      <c r="E2129" t="str">
        <f t="shared" si="612"/>
        <v>162.353055771157+2.21972597103479i</v>
      </c>
      <c r="F2129" t="str">
        <f t="shared" si="613"/>
        <v>2.42492039568726-54.9361427995482i</v>
      </c>
      <c r="G2129" t="str">
        <f t="shared" si="614"/>
        <v>0.999998132215305-0.00136666792122907i</v>
      </c>
      <c r="H2129" t="str">
        <f t="shared" si="615"/>
        <v>1292.74027181164+399.537977433521i</v>
      </c>
      <c r="I2129" t="str">
        <f t="shared" si="616"/>
        <v>70.7626357554606-197.612040242588i</v>
      </c>
      <c r="K2129" t="str">
        <f t="shared" si="617"/>
        <v>0.00847324417022658-0.00425876946047847i</v>
      </c>
      <c r="L2129" t="str">
        <f t="shared" si="618"/>
        <v>0.0000444444444444444-0.0211170354607829i</v>
      </c>
      <c r="M2129" t="e">
        <f t="shared" si="619"/>
        <v>#DIV/0!</v>
      </c>
      <c r="N2129">
        <f t="shared" si="620"/>
        <v>94.76044190311876</v>
      </c>
      <c r="O2129">
        <f t="shared" si="621"/>
        <v>20.425092628101499</v>
      </c>
      <c r="P2129" s="3">
        <f t="shared" si="622"/>
        <v>20.425092628101499</v>
      </c>
      <c r="Q2129" s="3">
        <f t="shared" si="623"/>
        <v>-85.23955809688124</v>
      </c>
      <c r="R2129">
        <f t="shared" si="624"/>
        <v>94.76044190311876</v>
      </c>
      <c r="S2129">
        <f t="shared" si="625"/>
        <v>2.7189045186873844</v>
      </c>
      <c r="T2129">
        <f t="shared" si="608"/>
        <v>20.425092628101499</v>
      </c>
    </row>
    <row r="2130" spans="1:20" x14ac:dyDescent="0.25">
      <c r="A2130">
        <f t="shared" si="609"/>
        <v>17148.297770949834</v>
      </c>
      <c r="B2130">
        <f t="shared" si="626"/>
        <v>2729.2363558583966</v>
      </c>
      <c r="C2130" t="str">
        <f t="shared" si="610"/>
        <v>0.870471182323338-10.4279328299768i</v>
      </c>
      <c r="D2130" t="str">
        <f t="shared" si="611"/>
        <v>3.47807605850509-5.84452952047252i</v>
      </c>
      <c r="E2130" t="str">
        <f t="shared" si="612"/>
        <v>162.352788340748+2.22929741226021i</v>
      </c>
      <c r="F2130" t="str">
        <f t="shared" si="613"/>
        <v>2.42492036119972-54.7282008709564i</v>
      </c>
      <c r="G2130" t="str">
        <f t="shared" si="614"/>
        <v>0.999998117993197-0.00137186123981894i</v>
      </c>
      <c r="H2130" t="str">
        <f t="shared" si="615"/>
        <v>1294.09469620374+401.08383548159i</v>
      </c>
      <c r="I2130" t="str">
        <f t="shared" si="616"/>
        <v>70.7761927194594-197.052237631666i</v>
      </c>
      <c r="K2130" t="str">
        <f t="shared" si="617"/>
        <v>0.00846021195722758-0.00426834319903282i</v>
      </c>
      <c r="L2130" t="str">
        <f t="shared" si="618"/>
        <v>0.0000444444444444444-0.0210370945016766i</v>
      </c>
      <c r="M2130" t="e">
        <f t="shared" si="619"/>
        <v>#DIV/0!</v>
      </c>
      <c r="N2130">
        <f t="shared" si="620"/>
        <v>94.771699733253527</v>
      </c>
      <c r="O2130">
        <f t="shared" si="621"/>
        <v>20.394121487270873</v>
      </c>
      <c r="P2130" s="3">
        <f t="shared" si="622"/>
        <v>20.394121487270873</v>
      </c>
      <c r="Q2130" s="3">
        <f t="shared" si="623"/>
        <v>-85.228300266746473</v>
      </c>
      <c r="R2130">
        <f t="shared" si="624"/>
        <v>94.771699733253527</v>
      </c>
      <c r="S2130">
        <f t="shared" si="625"/>
        <v>2.7292363558583967</v>
      </c>
      <c r="T2130">
        <f t="shared" si="608"/>
        <v>20.394121487270873</v>
      </c>
    </row>
    <row r="2131" spans="1:20" x14ac:dyDescent="0.25">
      <c r="A2131">
        <f t="shared" si="609"/>
        <v>17213.461302479442</v>
      </c>
      <c r="B2131">
        <f t="shared" si="626"/>
        <v>2739.6074540106583</v>
      </c>
      <c r="C2131" t="str">
        <f t="shared" si="610"/>
        <v>0.869413413462341-10.3906558353433i</v>
      </c>
      <c r="D2131" t="str">
        <f t="shared" si="611"/>
        <v>3.4780756858483-5.82250335135344i</v>
      </c>
      <c r="E2131" t="str">
        <f t="shared" si="612"/>
        <v>162.352526352139+2.23891436456589i</v>
      </c>
      <c r="F2131" t="str">
        <f t="shared" si="613"/>
        <v>2.42492032644958-54.5210462259068i</v>
      </c>
      <c r="G2131" t="str">
        <f t="shared" si="614"/>
        <v>0.999998103662796-0.00137707429279619i</v>
      </c>
      <c r="H2131" t="str">
        <f t="shared" si="615"/>
        <v>1295.46122634694+402.635613047867i</v>
      </c>
      <c r="I2131" t="str">
        <f t="shared" si="616"/>
        <v>70.7898235374766-196.495544560749i</v>
      </c>
      <c r="K2131" t="str">
        <f t="shared" si="617"/>
        <v>0.00844712120797206-0.00427789840055122i</v>
      </c>
      <c r="L2131" t="str">
        <f t="shared" si="618"/>
        <v>0.0000444444444444444-0.0209574561682372i</v>
      </c>
      <c r="M2131" t="e">
        <f t="shared" si="619"/>
        <v>#DIV/0!</v>
      </c>
      <c r="N2131">
        <f t="shared" si="620"/>
        <v>94.782946863832933</v>
      </c>
      <c r="O2131">
        <f t="shared" si="621"/>
        <v>20.363158685031785</v>
      </c>
      <c r="P2131" s="3">
        <f t="shared" si="622"/>
        <v>20.363158685031785</v>
      </c>
      <c r="Q2131" s="3">
        <f t="shared" si="623"/>
        <v>-85.217053136167067</v>
      </c>
      <c r="R2131">
        <f t="shared" si="624"/>
        <v>94.782946863832933</v>
      </c>
      <c r="S2131">
        <f t="shared" si="625"/>
        <v>2.7396074540106583</v>
      </c>
      <c r="T2131">
        <f t="shared" si="608"/>
        <v>20.363158685031785</v>
      </c>
    </row>
    <row r="2132" spans="1:20" x14ac:dyDescent="0.25">
      <c r="A2132">
        <f t="shared" si="609"/>
        <v>17278.872455428864</v>
      </c>
      <c r="B2132">
        <f t="shared" si="626"/>
        <v>2750.017962335899</v>
      </c>
      <c r="C2132" t="str">
        <f t="shared" si="610"/>
        <v>0.868350959962365-10.3535217981338i</v>
      </c>
      <c r="D2132" t="str">
        <f t="shared" si="611"/>
        <v>3.478075310354-5.80056094087843i</v>
      </c>
      <c r="E2132" t="str">
        <f t="shared" si="612"/>
        <v>162.352269924906+2.24857705018891i</v>
      </c>
      <c r="F2132" t="str">
        <f t="shared" si="613"/>
        <v>2.42492029143482-54.3146758844103i</v>
      </c>
      <c r="G2132" t="str">
        <f t="shared" si="614"/>
        <v>0.999998089223278-0.00138230715514893i</v>
      </c>
      <c r="H2132" t="str">
        <f t="shared" si="615"/>
        <v>1296.83998414394+404.193327023716i</v>
      </c>
      <c r="I2132" t="str">
        <f t="shared" si="616"/>
        <v>70.8035281950017-195.941956572117i</v>
      </c>
      <c r="K2132" t="str">
        <f t="shared" si="617"/>
        <v>0.00843397190635213-0.00428743466443255i</v>
      </c>
      <c r="L2132" t="str">
        <f t="shared" si="618"/>
        <v>0.0000444444444444444-0.0208781193148408i</v>
      </c>
      <c r="M2132" t="e">
        <f t="shared" si="619"/>
        <v>#DIV/0!</v>
      </c>
      <c r="N2132">
        <f t="shared" si="620"/>
        <v>94.794182978427983</v>
      </c>
      <c r="O2132">
        <f t="shared" si="621"/>
        <v>20.33220421942687</v>
      </c>
      <c r="P2132" s="3">
        <f t="shared" si="622"/>
        <v>20.33220421942687</v>
      </c>
      <c r="Q2132" s="3">
        <f t="shared" si="623"/>
        <v>-85.205817021572017</v>
      </c>
      <c r="R2132">
        <f t="shared" si="624"/>
        <v>94.794182978427983</v>
      </c>
      <c r="S2132">
        <f t="shared" si="625"/>
        <v>2.7500179623358991</v>
      </c>
      <c r="T2132">
        <f t="shared" si="608"/>
        <v>20.33220421942687</v>
      </c>
    </row>
    <row r="2133" spans="1:20" x14ac:dyDescent="0.25">
      <c r="A2133">
        <f t="shared" si="609"/>
        <v>17344.532170759496</v>
      </c>
      <c r="B2133">
        <f t="shared" si="626"/>
        <v>2760.4680305927754</v>
      </c>
      <c r="C2133" t="str">
        <f t="shared" si="610"/>
        <v>0.867283821316134-10.3165301410847i</v>
      </c>
      <c r="D2133" t="str">
        <f t="shared" si="611"/>
        <v>3.47807493200063-5.77870197339836i</v>
      </c>
      <c r="E2133" t="str">
        <f t="shared" si="612"/>
        <v>162.352019180138+2.25828569209791i</v>
      </c>
      <c r="F2133" t="str">
        <f t="shared" si="613"/>
        <v>2.42492025615346-54.1090868777606i</v>
      </c>
      <c r="G2133" t="str">
        <f t="shared" si="614"/>
        <v>0.999998074673811-0.0013875599021502i</v>
      </c>
      <c r="H2133" t="str">
        <f t="shared" si="615"/>
        <v>1298.23109293425+405.756994155522i</v>
      </c>
      <c r="I2133" t="str">
        <f t="shared" si="616"/>
        <v>70.8173066652548-195.391469301433i</v>
      </c>
      <c r="K2133" t="str">
        <f t="shared" si="617"/>
        <v>0.00842076403949964-0.00429695158846788i</v>
      </c>
      <c r="L2133" t="str">
        <f t="shared" si="618"/>
        <v>0.0000444444444444444-0.0207990828002001i</v>
      </c>
      <c r="M2133" t="e">
        <f t="shared" si="619"/>
        <v>#DIV/0!</v>
      </c>
      <c r="N2133">
        <f t="shared" si="620"/>
        <v>94.805407760033546</v>
      </c>
      <c r="O2133">
        <f t="shared" si="621"/>
        <v>20.301258088055882</v>
      </c>
      <c r="P2133" s="3">
        <f t="shared" si="622"/>
        <v>20.301258088055882</v>
      </c>
      <c r="Q2133" s="3">
        <f t="shared" si="623"/>
        <v>-85.194592239966454</v>
      </c>
      <c r="R2133">
        <f t="shared" si="624"/>
        <v>94.805407760033546</v>
      </c>
      <c r="S2133">
        <f t="shared" si="625"/>
        <v>2.7604680305927753</v>
      </c>
      <c r="T2133">
        <f t="shared" si="608"/>
        <v>20.301258088055882</v>
      </c>
    </row>
    <row r="2134" spans="1:20" x14ac:dyDescent="0.25">
      <c r="A2134">
        <f t="shared" si="609"/>
        <v>17410.441393008379</v>
      </c>
      <c r="B2134">
        <f t="shared" si="626"/>
        <v>2770.9578091090279</v>
      </c>
      <c r="C2134" t="str">
        <f t="shared" si="610"/>
        <v>0.866211997280459-10.2796802888847i</v>
      </c>
      <c r="D2134" t="str">
        <f t="shared" si="611"/>
        <v>3.47807455076638-5.75692613446435i</v>
      </c>
      <c r="E2134" t="str">
        <f t="shared" si="612"/>
        <v>162.351774240436+2.2680405139893i</v>
      </c>
      <c r="F2134" t="str">
        <f t="shared" si="613"/>
        <v>2.42492022060344-53.9042762484906i</v>
      </c>
      <c r="G2134" t="str">
        <f t="shared" si="614"/>
        <v>0.999998060013559-0.00139283260935905i</v>
      </c>
      <c r="H2134" t="str">
        <f t="shared" si="615"/>
        <v>1299.63467751417+407.326631038131i</v>
      </c>
      <c r="I2134" t="str">
        <f t="shared" si="616"/>
        <v>70.8311589088165-194.844078478401i</v>
      </c>
      <c r="K2134" t="str">
        <f t="shared" si="617"/>
        <v>0.00840749759781644-0.00430644876886656i</v>
      </c>
      <c r="L2134" t="str">
        <f t="shared" si="618"/>
        <v>0.0000444444444444444-0.0207203454873482i</v>
      </c>
      <c r="M2134" t="e">
        <f t="shared" si="619"/>
        <v>#DIV/0!</v>
      </c>
      <c r="N2134">
        <f t="shared" si="620"/>
        <v>94.816620891100342</v>
      </c>
      <c r="O2134">
        <f t="shared" si="621"/>
        <v>20.270320288071876</v>
      </c>
      <c r="P2134" s="3">
        <f t="shared" si="622"/>
        <v>20.270320288071876</v>
      </c>
      <c r="Q2134" s="3">
        <f t="shared" si="623"/>
        <v>-85.183379108899658</v>
      </c>
      <c r="R2134">
        <f t="shared" si="624"/>
        <v>94.816620891100342</v>
      </c>
      <c r="S2134">
        <f t="shared" si="625"/>
        <v>2.7709578091090279</v>
      </c>
      <c r="T2134">
        <f t="shared" si="608"/>
        <v>20.270320288071876</v>
      </c>
    </row>
    <row r="2135" spans="1:20" x14ac:dyDescent="0.25">
      <c r="A2135">
        <f t="shared" si="609"/>
        <v>17476.601070301815</v>
      </c>
      <c r="B2135">
        <f t="shared" si="626"/>
        <v>2781.4874487836423</v>
      </c>
      <c r="C2135" t="str">
        <f t="shared" si="610"/>
        <v>0.865135487878686-10.2429716681705i</v>
      </c>
      <c r="D2135" t="str">
        <f t="shared" si="611"/>
        <v>3.47807416662934-5.73523311082343i</v>
      </c>
      <c r="E2135" t="str">
        <f t="shared" si="612"/>
        <v>162.351535229939+2.27784174028086i</v>
      </c>
      <c r="F2135" t="str">
        <f t="shared" si="613"/>
        <v>2.42492018478275-53.7002410503308i</v>
      </c>
      <c r="G2135" t="str">
        <f t="shared" si="614"/>
        <v>0.999998045241677-0.00139812535262164i</v>
      </c>
      <c r="H2135" t="str">
        <f t="shared" si="615"/>
        <v>1301.05086415712+408.902254108069i</v>
      </c>
      <c r="I2135" t="str">
        <f t="shared" si="616"/>
        <v>70.8450848732475-194.299779927441i</v>
      </c>
      <c r="K2135" t="str">
        <f t="shared" si="617"/>
        <v>0.00839417257500441-0.00431592580028269i</v>
      </c>
      <c r="L2135" t="str">
        <f t="shared" si="618"/>
        <v>0.0000444444444444444-0.0206419062436224i</v>
      </c>
      <c r="M2135" t="e">
        <f t="shared" si="619"/>
        <v>#DIV/0!</v>
      </c>
      <c r="N2135">
        <f t="shared" si="620"/>
        <v>94.827822053567175</v>
      </c>
      <c r="O2135">
        <f t="shared" si="621"/>
        <v>20.239390816179746</v>
      </c>
      <c r="P2135" s="3">
        <f t="shared" si="622"/>
        <v>20.239390816179746</v>
      </c>
      <c r="Q2135" s="3">
        <f t="shared" si="623"/>
        <v>-85.172177946432825</v>
      </c>
      <c r="R2135">
        <f t="shared" si="624"/>
        <v>94.827822053567175</v>
      </c>
      <c r="S2135">
        <f t="shared" si="625"/>
        <v>2.7814874487836425</v>
      </c>
      <c r="T2135">
        <f t="shared" si="608"/>
        <v>20.239390816179746</v>
      </c>
    </row>
    <row r="2136" spans="1:20" x14ac:dyDescent="0.25">
      <c r="A2136">
        <f t="shared" si="609"/>
        <v>17543.01215436896</v>
      </c>
      <c r="B2136">
        <f t="shared" si="626"/>
        <v>2792.0571010890203</v>
      </c>
      <c r="C2136" t="str">
        <f t="shared" si="610"/>
        <v>0.864054293402926-10.2064037075206i</v>
      </c>
      <c r="D2136" t="str">
        <f t="shared" si="611"/>
        <v>3.47807377956738-5.71362259041388i</v>
      </c>
      <c r="E2136" t="str">
        <f t="shared" si="612"/>
        <v>162.351302274327+2.28768959610928i</v>
      </c>
      <c r="F2136" t="str">
        <f t="shared" si="613"/>
        <v>2.42492014868928-53.4969783481659i</v>
      </c>
      <c r="G2136" t="str">
        <f t="shared" si="614"/>
        <v>0.999998030357316-0.00140343820807228i</v>
      </c>
      <c r="H2136" t="str">
        <f t="shared" si="615"/>
        <v>1302.47978063416+410.483879636606i</v>
      </c>
      <c r="I2136" t="str">
        <f t="shared" si="616"/>
        <v>70.8590844927002-193.758569568357i</v>
      </c>
      <c r="K2136" t="str">
        <f t="shared" si="617"/>
        <v>0.00838078896809537-0.00432538227584234i</v>
      </c>
      <c r="L2136" t="str">
        <f t="shared" si="618"/>
        <v>0.0000444444444444444-0.0205637639406479i</v>
      </c>
      <c r="M2136" t="e">
        <f t="shared" si="619"/>
        <v>#DIV/0!</v>
      </c>
      <c r="N2136">
        <f t="shared" si="620"/>
        <v>94.839010928893458</v>
      </c>
      <c r="O2136">
        <f t="shared" si="621"/>
        <v>20.208469668633168</v>
      </c>
      <c r="P2136" s="3">
        <f t="shared" si="622"/>
        <v>20.208469668633168</v>
      </c>
      <c r="Q2136" s="3">
        <f t="shared" si="623"/>
        <v>-85.160989071106542</v>
      </c>
      <c r="R2136">
        <f t="shared" si="624"/>
        <v>94.839010928893458</v>
      </c>
      <c r="S2136">
        <f t="shared" si="625"/>
        <v>2.7920571010890205</v>
      </c>
      <c r="T2136">
        <f t="shared" si="608"/>
        <v>20.208469668633168</v>
      </c>
    </row>
    <row r="2137" spans="1:20" x14ac:dyDescent="0.25">
      <c r="A2137">
        <f t="shared" si="609"/>
        <v>17609.675600555565</v>
      </c>
      <c r="B2137">
        <f t="shared" si="626"/>
        <v>2802.6669180731587</v>
      </c>
      <c r="C2137" t="str">
        <f t="shared" si="610"/>
        <v>0.862968414416408-10.1699758374502i</v>
      </c>
      <c r="D2137" t="str">
        <f t="shared" si="611"/>
        <v>3.47807338955825-5.69209426236089i</v>
      </c>
      <c r="E2137" t="str">
        <f t="shared" si="612"/>
        <v>162.351075500835+2.29758430732348i</v>
      </c>
      <c r="F2137" t="str">
        <f t="shared" si="613"/>
        <v>2.424920112321-53.2944852179942i</v>
      </c>
      <c r="G2137" t="str">
        <f t="shared" si="614"/>
        <v>0.99999801535962-0.00140877125213459i</v>
      </c>
      <c r="H2137" t="str">
        <f t="shared" si="615"/>
        <v>1303.92155623502+412.071523722583i</v>
      </c>
      <c r="I2137" t="str">
        <f t="shared" si="616"/>
        <v>70.8731576875196-193.220443417051i</v>
      </c>
      <c r="K2137" t="str">
        <f t="shared" si="617"/>
        <v>0.00836734677748082-0.00433481778717104i</v>
      </c>
      <c r="L2137" t="str">
        <f t="shared" si="618"/>
        <v>0.0000444444444444444-0.0204859174543215i</v>
      </c>
      <c r="M2137" t="e">
        <f t="shared" si="619"/>
        <v>#DIV/0!</v>
      </c>
      <c r="N2137">
        <f t="shared" si="620"/>
        <v>94.850187198092456</v>
      </c>
      <c r="O2137">
        <f t="shared" si="621"/>
        <v>20.177556841232413</v>
      </c>
      <c r="P2137" s="3">
        <f t="shared" si="622"/>
        <v>20.177556841232413</v>
      </c>
      <c r="Q2137" s="3">
        <f t="shared" si="623"/>
        <v>-85.149812801907544</v>
      </c>
      <c r="R2137">
        <f t="shared" si="624"/>
        <v>94.850187198092456</v>
      </c>
      <c r="S2137">
        <f t="shared" si="625"/>
        <v>2.8026669180731587</v>
      </c>
      <c r="T2137">
        <f t="shared" si="608"/>
        <v>20.177556841232413</v>
      </c>
    </row>
    <row r="2138" spans="1:20" x14ac:dyDescent="0.25">
      <c r="A2138">
        <f t="shared" si="609"/>
        <v>17676.592367837675</v>
      </c>
      <c r="B2138">
        <f t="shared" si="626"/>
        <v>2813.3170523618369</v>
      </c>
      <c r="C2138" t="str">
        <f t="shared" si="610"/>
        <v>0.861877851755692-10.1336874904056i</v>
      </c>
      <c r="D2138" t="str">
        <f t="shared" si="611"/>
        <v>3.47807299657952-5.67064781697196i</v>
      </c>
      <c r="E2138" t="str">
        <f t="shared" si="612"/>
        <v>162.350855038269+2.30752610048213i</v>
      </c>
      <c r="F2138" t="str">
        <f t="shared" si="613"/>
        <v>2.42492007567579-53.0927587468838i</v>
      </c>
      <c r="G2138" t="str">
        <f t="shared" si="614"/>
        <v>0.999998000247726-0.00141412456152255i</v>
      </c>
      <c r="H2138" t="str">
        <f t="shared" si="615"/>
        <v>1305.37632178936+413.665202285074i</v>
      </c>
      <c r="I2138" t="str">
        <f t="shared" si="616"/>
        <v>70.8873043638351-192.685397586222i</v>
      </c>
      <c r="K2138" t="str">
        <f t="shared" si="617"/>
        <v>0.00835384600694127-0.00434423192442201i</v>
      </c>
      <c r="L2138" t="str">
        <f t="shared" si="618"/>
        <v>0.0000444444444444444-0.0204083656647953i</v>
      </c>
      <c r="M2138" t="e">
        <f t="shared" si="619"/>
        <v>#DIV/0!</v>
      </c>
      <c r="N2138">
        <f t="shared" si="620"/>
        <v>94.861350541764409</v>
      </c>
      <c r="O2138">
        <f t="shared" si="621"/>
        <v>20.146652329321793</v>
      </c>
      <c r="P2138" s="3">
        <f t="shared" si="622"/>
        <v>20.146652329321793</v>
      </c>
      <c r="Q2138" s="3">
        <f t="shared" si="623"/>
        <v>-85.138649458235591</v>
      </c>
      <c r="R2138">
        <f t="shared" si="624"/>
        <v>94.861350541764409</v>
      </c>
      <c r="S2138">
        <f t="shared" si="625"/>
        <v>2.8133170523618367</v>
      </c>
      <c r="T2138">
        <f t="shared" si="608"/>
        <v>20.146652329321793</v>
      </c>
    </row>
    <row r="2139" spans="1:20" x14ac:dyDescent="0.25">
      <c r="A2139">
        <f t="shared" si="609"/>
        <v>17743.76341883546</v>
      </c>
      <c r="B2139">
        <f t="shared" si="626"/>
        <v>2824.007657160812</v>
      </c>
      <c r="C2139" t="str">
        <f t="shared" si="610"/>
        <v>0.860782606532795-10.097538100759i</v>
      </c>
      <c r="D2139" t="str">
        <f t="shared" si="611"/>
        <v>3.47807260060855-5.6492829457325i</v>
      </c>
      <c r="E2139" t="str">
        <f t="shared" si="612"/>
        <v>162.350641017014+2.31751520284516i</v>
      </c>
      <c r="F2139" t="str">
        <f t="shared" si="613"/>
        <v>2.42492003875155-52.8917960329317i</v>
      </c>
      <c r="G2139" t="str">
        <f t="shared" si="614"/>
        <v>0.999997985020762-0.00141949821324165i</v>
      </c>
      <c r="H2139" t="str">
        <f t="shared" si="615"/>
        <v>1306.84420968835+415.264931055797i</v>
      </c>
      <c r="I2139" t="str">
        <f t="shared" si="616"/>
        <v>70.9015244131389-192.153428286088i</v>
      </c>
      <c r="K2139" t="str">
        <f t="shared" si="617"/>
        <v>0.00834028666367572-0.0043536242763047i</v>
      </c>
      <c r="L2139" t="str">
        <f t="shared" si="618"/>
        <v>0.0000444444444444444-0.0203311074564607i</v>
      </c>
      <c r="M2139" t="e">
        <f t="shared" si="619"/>
        <v>#DIV/0!</v>
      </c>
      <c r="N2139">
        <f t="shared" si="620"/>
        <v>94.872500640129473</v>
      </c>
      <c r="O2139">
        <f t="shared" si="621"/>
        <v>20.115756127787407</v>
      </c>
      <c r="P2139" s="3">
        <f t="shared" si="622"/>
        <v>20.115756127787407</v>
      </c>
      <c r="Q2139" s="3">
        <f t="shared" si="623"/>
        <v>-85.127499359870527</v>
      </c>
      <c r="R2139">
        <f t="shared" si="624"/>
        <v>94.872500640129473</v>
      </c>
      <c r="S2139">
        <f t="shared" si="625"/>
        <v>2.8240076571608119</v>
      </c>
      <c r="T2139">
        <f t="shared" si="608"/>
        <v>20.115756127787407</v>
      </c>
    </row>
    <row r="2140" spans="1:20" x14ac:dyDescent="0.25">
      <c r="A2140">
        <f t="shared" si="609"/>
        <v>17811.189719827034</v>
      </c>
      <c r="B2140">
        <f t="shared" si="626"/>
        <v>2834.7388862580233</v>
      </c>
      <c r="C2140" t="str">
        <f t="shared" si="610"/>
        <v>0.859682680137721-10.0615271048033i</v>
      </c>
      <c r="D2140" t="str">
        <f t="shared" si="611"/>
        <v>3.4780722016226-5.62799934130144i</v>
      </c>
      <c r="E2140" t="str">
        <f t="shared" si="612"/>
        <v>162.350433569047+2.32755184237242i</v>
      </c>
      <c r="F2140" t="str">
        <f t="shared" si="613"/>
        <v>2.42492000154616-52.691594185222i</v>
      </c>
      <c r="G2140" t="str">
        <f t="shared" si="614"/>
        <v>0.999997969677855-0.00142489228458993i</v>
      </c>
      <c r="H2140" t="str">
        <f t="shared" si="615"/>
        <v>1308.3253539067+416.870725571317i</v>
      </c>
      <c r="I2140" t="str">
        <f t="shared" si="616"/>
        <v>70.9158177118549-191.624531825132i</v>
      </c>
      <c r="K2140" t="str">
        <f t="shared" si="617"/>
        <v>0.00832666875833073-0.00436299443011396i</v>
      </c>
      <c r="L2140" t="str">
        <f t="shared" si="618"/>
        <v>0.0000444444444444444-0.0202541417179326i</v>
      </c>
      <c r="M2140" t="e">
        <f t="shared" si="619"/>
        <v>#DIV/0!</v>
      </c>
      <c r="N2140">
        <f t="shared" si="620"/>
        <v>94.883637173063548</v>
      </c>
      <c r="O2140">
        <f t="shared" si="621"/>
        <v>20.084868231054891</v>
      </c>
      <c r="P2140" s="3">
        <f t="shared" si="622"/>
        <v>20.084868231054891</v>
      </c>
      <c r="Q2140" s="3">
        <f t="shared" si="623"/>
        <v>-85.116362826936452</v>
      </c>
      <c r="R2140">
        <f t="shared" si="624"/>
        <v>94.883637173063548</v>
      </c>
      <c r="S2140">
        <f t="shared" si="625"/>
        <v>2.8347388862580232</v>
      </c>
      <c r="T2140">
        <f t="shared" si="608"/>
        <v>20.084868231054891</v>
      </c>
    </row>
    <row r="2141" spans="1:20" x14ac:dyDescent="0.25">
      <c r="A2141">
        <f t="shared" si="609"/>
        <v>17878.872240762379</v>
      </c>
      <c r="B2141">
        <f t="shared" si="626"/>
        <v>2845.5108940258037</v>
      </c>
      <c r="C2141" t="str">
        <f t="shared" si="610"/>
        <v>0.85857807424035-10.0256539407467i</v>
      </c>
      <c r="D2141" t="str">
        <f t="shared" si="611"/>
        <v>3.47807179959866-5.60679669750664i</v>
      </c>
      <c r="E2141" t="str">
        <f t="shared" si="612"/>
        <v>162.35023282795+2.33763624771625i</v>
      </c>
      <c r="F2141" t="str">
        <f t="shared" si="613"/>
        <v>2.42491996405746-52.4921503237834i</v>
      </c>
      <c r="G2141" t="str">
        <f t="shared" si="614"/>
        <v>0.999997954218121-0.00143030685315916i</v>
      </c>
      <c r="H2141" t="str">
        <f t="shared" si="615"/>
        <v>1309.8198900249+418.482601165058i</v>
      </c>
      <c r="I2141" t="str">
        <f t="shared" si="616"/>
        <v>70.9301841208984-191.098704610834i</v>
      </c>
      <c r="K2141" t="str">
        <f t="shared" si="617"/>
        <v>0.00831299230502918-0.00437234197175968i</v>
      </c>
      <c r="L2141" t="str">
        <f t="shared" si="618"/>
        <v>0.0000444444444444444-0.0201774673420329i</v>
      </c>
      <c r="M2141" t="e">
        <f t="shared" si="619"/>
        <v>#DIV/0!</v>
      </c>
      <c r="N2141">
        <f t="shared" si="620"/>
        <v>94.894759820131071</v>
      </c>
      <c r="O2141">
        <f t="shared" si="621"/>
        <v>20.053988633087005</v>
      </c>
      <c r="P2141" s="3">
        <f t="shared" si="622"/>
        <v>20.053988633087005</v>
      </c>
      <c r="Q2141" s="3">
        <f t="shared" si="623"/>
        <v>-85.105240179868929</v>
      </c>
      <c r="R2141">
        <f t="shared" si="624"/>
        <v>94.894759820131071</v>
      </c>
      <c r="S2141">
        <f t="shared" si="625"/>
        <v>2.8455108940258036</v>
      </c>
      <c r="T2141">
        <f t="shared" si="608"/>
        <v>20.053988633087005</v>
      </c>
    </row>
    <row r="2142" spans="1:20" x14ac:dyDescent="0.25">
      <c r="A2142">
        <f t="shared" si="609"/>
        <v>17946.811955277277</v>
      </c>
      <c r="B2142">
        <f t="shared" si="626"/>
        <v>2856.3238354231021</v>
      </c>
      <c r="C2142" t="str">
        <f t="shared" si="610"/>
        <v>0.857468790792827-9.98991804870829i</v>
      </c>
      <c r="D2142" t="str">
        <f t="shared" si="611"/>
        <v>3.47807139451365-5.58567470934076i</v>
      </c>
      <c r="E2142" t="str">
        <f t="shared" si="612"/>
        <v>162.350038928924+2.34776864821711i</v>
      </c>
      <c r="F2142" t="str">
        <f t="shared" si="613"/>
        <v>2.4249199262833-52.2934615795494i</v>
      </c>
      <c r="G2142" t="str">
        <f t="shared" si="614"/>
        <v>0.999997938640669-0.00143574199683592i</v>
      </c>
      <c r="H2142" t="str">
        <f t="shared" si="615"/>
        <v>1311.32795525201+420.100572959037i</v>
      </c>
      <c r="I2142" t="str">
        <f t="shared" si="616"/>
        <v>70.9446234852224-190.575943150465i</v>
      </c>
      <c r="K2142" t="str">
        <f t="shared" si="617"/>
        <v>0.00829925732139903-0.00438166648579696i</v>
      </c>
      <c r="L2142" t="str">
        <f t="shared" si="618"/>
        <v>0.0000444444444444444-0.0201010832257749i</v>
      </c>
      <c r="M2142" t="e">
        <f t="shared" si="619"/>
        <v>#DIV/0!</v>
      </c>
      <c r="N2142">
        <f t="shared" si="620"/>
        <v>94.905868260620565</v>
      </c>
      <c r="O2142">
        <f t="shared" si="621"/>
        <v>20.02311732738206</v>
      </c>
      <c r="P2142" s="3">
        <f t="shared" si="622"/>
        <v>20.02311732738206</v>
      </c>
      <c r="Q2142" s="3">
        <f t="shared" si="623"/>
        <v>-85.094131739379435</v>
      </c>
      <c r="R2142">
        <f t="shared" si="624"/>
        <v>94.905868260620565</v>
      </c>
      <c r="S2142">
        <f t="shared" si="625"/>
        <v>2.856323835423102</v>
      </c>
      <c r="T2142">
        <f t="shared" si="608"/>
        <v>20.02311732738206</v>
      </c>
    </row>
    <row r="2143" spans="1:20" x14ac:dyDescent="0.25">
      <c r="A2143">
        <f t="shared" si="609"/>
        <v>18015.009840707331</v>
      </c>
      <c r="B2143">
        <f t="shared" si="626"/>
        <v>2867.1778659977099</v>
      </c>
      <c r="C2143" t="str">
        <f t="shared" si="610"/>
        <v>0.856354832031645-9.95431887071211i</v>
      </c>
      <c r="D2143" t="str">
        <f t="shared" si="611"/>
        <v>3.47807098634424-5.5646330729566i</v>
      </c>
      <c r="E2143" t="str">
        <f t="shared" si="612"/>
        <v>162.349852008797+2.35794927389731i</v>
      </c>
      <c r="F2143" t="str">
        <f t="shared" si="613"/>
        <v>2.42491988822153-52.0955250943157i</v>
      </c>
      <c r="G2143" t="str">
        <f t="shared" si="614"/>
        <v>0.999997922944605-0.00144119779380272i</v>
      </c>
      <c r="H2143" t="str">
        <f t="shared" si="615"/>
        <v>1312.8496884486+421.724655855381i</v>
      </c>
      <c r="I2143" t="str">
        <f t="shared" si="616"/>
        <v>70.9591356333498-190.056244051839i</v>
      </c>
      <c r="K2143" t="str">
        <f t="shared" si="617"/>
        <v>0.00828546382860176-0.00439096755545674i</v>
      </c>
      <c r="L2143" t="str">
        <f t="shared" si="618"/>
        <v>0.0000444444444444444-0.0200249882703476i</v>
      </c>
      <c r="M2143" t="e">
        <f t="shared" si="619"/>
        <v>#DIV/0!</v>
      </c>
      <c r="N2143">
        <f t="shared" si="620"/>
        <v>94.916962173579876</v>
      </c>
      <c r="O2143">
        <f t="shared" si="621"/>
        <v>19.992254306971024</v>
      </c>
      <c r="P2143" s="3">
        <f t="shared" si="622"/>
        <v>19.992254306971024</v>
      </c>
      <c r="Q2143" s="3">
        <f t="shared" si="623"/>
        <v>-85.083037826420124</v>
      </c>
      <c r="R2143">
        <f t="shared" si="624"/>
        <v>94.916962173579876</v>
      </c>
      <c r="S2143">
        <f t="shared" si="625"/>
        <v>2.8671778659977099</v>
      </c>
      <c r="T2143">
        <f t="shared" si="608"/>
        <v>19.992254306971024</v>
      </c>
    </row>
    <row r="2144" spans="1:20" x14ac:dyDescent="0.25">
      <c r="A2144">
        <f t="shared" si="609"/>
        <v>18083.466878102019</v>
      </c>
      <c r="B2144">
        <f t="shared" si="626"/>
        <v>2878.0731418885011</v>
      </c>
      <c r="C2144" t="str">
        <f t="shared" si="610"/>
        <v>0.855236200479834-9.91885585068286i</v>
      </c>
      <c r="D2144" t="str">
        <f t="shared" si="611"/>
        <v>3.47807057506693-5.54367148566287i</v>
      </c>
      <c r="E2144" t="str">
        <f t="shared" si="612"/>
        <v>162.349672206041+2.36817835545725i</v>
      </c>
      <c r="F2144" t="str">
        <f t="shared" si="613"/>
        <v>2.42491984986994-51.8983380206992i</v>
      </c>
      <c r="G2144" t="str">
        <f t="shared" si="614"/>
        <v>0.999997907129024-0.00144667432253912i</v>
      </c>
      <c r="H2144" t="str">
        <f t="shared" si="615"/>
        <v>1314.38523015024+423.354864527618i</v>
      </c>
      <c r="I2144" t="str">
        <f t="shared" si="616"/>
        <v>70.9737203768986-189.539604024122i</v>
      </c>
      <c r="K2144" t="str">
        <f t="shared" si="617"/>
        <v>0.00827161185136045-0.00440024476267701i</v>
      </c>
      <c r="L2144" t="str">
        <f t="shared" si="618"/>
        <v>0.0000444444444444444-0.0199491813810994i</v>
      </c>
      <c r="M2144" t="e">
        <f t="shared" si="619"/>
        <v>#DIV/0!</v>
      </c>
      <c r="N2144">
        <f t="shared" si="620"/>
        <v>94.92804123785163</v>
      </c>
      <c r="O2144">
        <f t="shared" si="621"/>
        <v>19.961399564416087</v>
      </c>
      <c r="P2144" s="3">
        <f t="shared" si="622"/>
        <v>19.961399564416087</v>
      </c>
      <c r="Q2144" s="3">
        <f t="shared" si="623"/>
        <v>-85.07195876214837</v>
      </c>
      <c r="R2144">
        <f t="shared" si="624"/>
        <v>94.92804123785163</v>
      </c>
      <c r="S2144">
        <f t="shared" si="625"/>
        <v>2.8780731418885011</v>
      </c>
      <c r="T2144">
        <f t="shared" si="608"/>
        <v>19.961399564416087</v>
      </c>
    </row>
    <row r="2145" spans="1:20" x14ac:dyDescent="0.25">
      <c r="A2145">
        <f t="shared" si="609"/>
        <v>18152.184052238805</v>
      </c>
      <c r="B2145">
        <f t="shared" si="626"/>
        <v>2889.0098198276773</v>
      </c>
      <c r="C2145" t="str">
        <f t="shared" si="610"/>
        <v>0.854112898949013-9.88352843444077i</v>
      </c>
      <c r="D2145" t="str">
        <f t="shared" si="611"/>
        <v>3.47807016065807-5.52278964591983i</v>
      </c>
      <c r="E2145" t="str">
        <f t="shared" si="612"/>
        <v>162.34949966078+2.37845612426676i</v>
      </c>
      <c r="F2145" t="str">
        <f t="shared" si="613"/>
        <v>2.42491981122631-51.7018975220978i</v>
      </c>
      <c r="G2145" t="str">
        <f t="shared" si="614"/>
        <v>0.999997891193018-0.0014521716618229i</v>
      </c>
      <c r="H2145" t="str">
        <f t="shared" si="615"/>
        <v>1315.93472259127+424.991213411686i</v>
      </c>
      <c r="I2145" t="str">
        <f t="shared" si="616"/>
        <v>70.9883775100906-189.026019878638i</v>
      </c>
      <c r="K2145" t="str">
        <f t="shared" si="617"/>
        <v>0.00825770141798782-0.00440949768813447i</v>
      </c>
      <c r="L2145" t="str">
        <f t="shared" si="618"/>
        <v>0.0000444444444444444-0.0198736614675228i</v>
      </c>
      <c r="M2145" t="e">
        <f t="shared" si="619"/>
        <v>#DIV/0!</v>
      </c>
      <c r="N2145">
        <f t="shared" si="620"/>
        <v>94.939105132108864</v>
      </c>
      <c r="O2145">
        <f t="shared" si="621"/>
        <v>19.930553091808459</v>
      </c>
      <c r="P2145" s="3">
        <f t="shared" si="622"/>
        <v>19.930553091808459</v>
      </c>
      <c r="Q2145" s="3">
        <f t="shared" si="623"/>
        <v>-85.060894867891136</v>
      </c>
      <c r="R2145">
        <f t="shared" si="624"/>
        <v>94.939105132108864</v>
      </c>
      <c r="S2145">
        <f t="shared" si="625"/>
        <v>2.8890098198276775</v>
      </c>
      <c r="T2145">
        <f t="shared" si="608"/>
        <v>19.930553091808459</v>
      </c>
    </row>
    <row r="2146" spans="1:20" x14ac:dyDescent="0.25">
      <c r="A2146">
        <f t="shared" si="609"/>
        <v>18221.162351637315</v>
      </c>
      <c r="B2146">
        <f t="shared" si="626"/>
        <v>2899.9880571430226</v>
      </c>
      <c r="C2146" t="str">
        <f t="shared" si="610"/>
        <v>0.852984930541663-9.8483360696968i</v>
      </c>
      <c r="D2146" t="str">
        <f t="shared" si="611"/>
        <v>3.47806974309383-5.50198725333493i</v>
      </c>
      <c r="E2146" t="str">
        <f t="shared" si="612"/>
        <v>162.349334514805+2.38878281236416i</v>
      </c>
      <c r="F2146" t="str">
        <f t="shared" si="613"/>
        <v>2.42491977228844-51.5062007726491i</v>
      </c>
      <c r="G2146" t="str">
        <f t="shared" si="614"/>
        <v>0.999997875135668-0.00145768989073115i</v>
      </c>
      <c r="H2146" t="str">
        <f t="shared" si="615"/>
        <v>1317.49830972897+426.633716696718i</v>
      </c>
      <c r="I2146" t="str">
        <f t="shared" si="616"/>
        <v>71.003106809251-188.515488529695i</v>
      </c>
      <c r="K2146" t="str">
        <f t="shared" si="617"/>
        <v>0.00824373256041377-0.00441872591127673i</v>
      </c>
      <c r="L2146" t="str">
        <f t="shared" si="618"/>
        <v>0.0000444444444444444-0.0197984274432385i</v>
      </c>
      <c r="M2146" t="e">
        <f t="shared" si="619"/>
        <v>#DIV/0!</v>
      </c>
      <c r="N2146">
        <f t="shared" si="620"/>
        <v>94.950153534892195</v>
      </c>
      <c r="O2146">
        <f t="shared" si="621"/>
        <v>19.899714880766481</v>
      </c>
      <c r="P2146" s="3">
        <f t="shared" si="622"/>
        <v>19.899714880766481</v>
      </c>
      <c r="Q2146" s="3">
        <f t="shared" si="623"/>
        <v>-85.049846465107805</v>
      </c>
      <c r="R2146">
        <f t="shared" si="624"/>
        <v>94.950153534892195</v>
      </c>
      <c r="S2146">
        <f t="shared" si="625"/>
        <v>2.8999880571430228</v>
      </c>
      <c r="T2146">
        <f t="shared" si="608"/>
        <v>19.899714880766481</v>
      </c>
    </row>
    <row r="2147" spans="1:20" x14ac:dyDescent="0.25">
      <c r="A2147">
        <f t="shared" si="609"/>
        <v>18290.402768573535</v>
      </c>
      <c r="B2147">
        <f t="shared" si="626"/>
        <v>2911.008011760166</v>
      </c>
      <c r="C2147" t="str">
        <f t="shared" si="610"/>
        <v>0.8518522986529-9.81327820604798i</v>
      </c>
      <c r="D2147" t="str">
        <f t="shared" si="611"/>
        <v>3.47806932235017-5.48126400865847i</v>
      </c>
      <c r="E2147" t="str">
        <f t="shared" si="612"/>
        <v>162.349176911586+2.39915865244436i</v>
      </c>
      <c r="F2147" t="str">
        <f t="shared" si="613"/>
        <v>2.42491973305409-51.3112449571895i</v>
      </c>
      <c r="G2147" t="str">
        <f t="shared" si="614"/>
        <v>0.99999785895605-0.00146322908864138i</v>
      </c>
      <c r="H2147" t="str">
        <f t="shared" si="615"/>
        <v>1319.07613726818+428.282388315528i</v>
      </c>
      <c r="I2147" t="str">
        <f t="shared" si="616"/>
        <v>71.0179080322896-188.008006995421i</v>
      </c>
      <c r="K2147" t="str">
        <f t="shared" si="617"/>
        <v>0.00822970531421291-0.00442792901035502i</v>
      </c>
      <c r="L2147" t="str">
        <f t="shared" si="618"/>
        <v>0.0000444444444444444-0.0197234782259798i</v>
      </c>
      <c r="M2147" t="e">
        <f t="shared" si="619"/>
        <v>#DIV/0!</v>
      </c>
      <c r="N2147">
        <f t="shared" si="620"/>
        <v>94.961186124644755</v>
      </c>
      <c r="O2147">
        <f t="shared" si="621"/>
        <v>19.868884922433864</v>
      </c>
      <c r="P2147" s="3">
        <f t="shared" si="622"/>
        <v>19.868884922433864</v>
      </c>
      <c r="Q2147" s="3">
        <f t="shared" si="623"/>
        <v>-85.038813875355245</v>
      </c>
      <c r="R2147">
        <f t="shared" si="624"/>
        <v>94.961186124644755</v>
      </c>
      <c r="S2147">
        <f t="shared" si="625"/>
        <v>2.911008011760166</v>
      </c>
      <c r="T2147">
        <f t="shared" si="608"/>
        <v>19.868884922433864</v>
      </c>
    </row>
    <row r="2148" spans="1:20" x14ac:dyDescent="0.25">
      <c r="A2148">
        <f t="shared" si="609"/>
        <v>18359.906299094117</v>
      </c>
      <c r="B2148">
        <f t="shared" si="626"/>
        <v>2922.0698422048549</v>
      </c>
      <c r="C2148" t="str">
        <f t="shared" si="610"/>
        <v>0.850715006972824-9.7783542949726i</v>
      </c>
      <c r="D2148" t="str">
        <f t="shared" si="611"/>
        <v>3.47806889840288-5.46061961377933i</v>
      </c>
      <c r="E2148" t="str">
        <f t="shared" si="612"/>
        <v>162.349026996283+2.40958387785896i</v>
      </c>
      <c r="F2148" t="str">
        <f t="shared" si="613"/>
        <v>2.42491969352098-51.1170272712141i</v>
      </c>
      <c r="G2148" t="str">
        <f t="shared" si="614"/>
        <v>0.999997842653235-0.00146878933523277i</v>
      </c>
      <c r="H2148" t="str">
        <f t="shared" si="615"/>
        <v>1320.66835268625+429.93724193486i</v>
      </c>
      <c r="I2148" t="str">
        <f t="shared" si="616"/>
        <v>71.0327809181748-187.503572398628i</v>
      </c>
      <c r="K2148" t="str">
        <f t="shared" si="617"/>
        <v>0.00821561971863156-0.0044371065624574i</v>
      </c>
      <c r="L2148" t="str">
        <f t="shared" si="618"/>
        <v>0.0000444444444444444-0.019648812737577i</v>
      </c>
      <c r="M2148" t="e">
        <f t="shared" si="619"/>
        <v>#DIV/0!</v>
      </c>
      <c r="N2148">
        <f t="shared" si="620"/>
        <v>94.972202579750828</v>
      </c>
      <c r="O2148">
        <f t="shared" si="621"/>
        <v>19.838063207477795</v>
      </c>
      <c r="P2148" s="3">
        <f t="shared" si="622"/>
        <v>19.838063207477795</v>
      </c>
      <c r="Q2148" s="3">
        <f t="shared" si="623"/>
        <v>-85.027797420249172</v>
      </c>
      <c r="R2148">
        <f t="shared" si="624"/>
        <v>94.972202579750828</v>
      </c>
      <c r="S2148">
        <f t="shared" si="625"/>
        <v>2.9220698422048548</v>
      </c>
      <c r="T2148">
        <f t="shared" si="608"/>
        <v>19.838063207477795</v>
      </c>
    </row>
    <row r="2149" spans="1:20" x14ac:dyDescent="0.25">
      <c r="A2149">
        <f t="shared" si="609"/>
        <v>18429.673943030677</v>
      </c>
      <c r="B2149">
        <f t="shared" si="626"/>
        <v>2933.1737076052336</v>
      </c>
      <c r="C2149" t="str">
        <f t="shared" si="610"/>
        <v>0.849573059488416-9.74356378982572i</v>
      </c>
      <c r="D2149" t="str">
        <f t="shared" si="611"/>
        <v>3.47806847122757-5.44005377172065i</v>
      </c>
      <c r="E2149" t="str">
        <f t="shared" si="612"/>
        <v>162.34888491576+2.42005872260632i</v>
      </c>
      <c r="F2149" t="str">
        <f t="shared" si="613"/>
        <v>2.42491965368685-50.9235449208362i</v>
      </c>
      <c r="G2149" t="str">
        <f t="shared" si="614"/>
        <v>0.999997826226283-0.00147437071048718i</v>
      </c>
      <c r="H2149" t="str">
        <f t="shared" si="615"/>
        <v>1322.27510525842+431.59829094533i</v>
      </c>
      <c r="I2149" t="str">
        <f t="shared" si="616"/>
        <v>71.0477251863893-187.002181967675i</v>
      </c>
      <c r="K2149" t="str">
        <f t="shared" si="617"/>
        <v>0.00820147581661466-0.00444625814354243i</v>
      </c>
      <c r="L2149" t="str">
        <f t="shared" si="618"/>
        <v>0.0000444444444444444-0.019574429903942i</v>
      </c>
      <c r="M2149" t="e">
        <f t="shared" si="619"/>
        <v>#DIV/0!</v>
      </c>
      <c r="N2149">
        <f t="shared" si="620"/>
        <v>94.983202578572417</v>
      </c>
      <c r="O2149">
        <f t="shared" si="621"/>
        <v>19.807249726087356</v>
      </c>
      <c r="P2149" s="3">
        <f t="shared" si="622"/>
        <v>19.807249726087356</v>
      </c>
      <c r="Q2149" s="3">
        <f t="shared" si="623"/>
        <v>-85.016797421427583</v>
      </c>
      <c r="R2149">
        <f t="shared" si="624"/>
        <v>94.983202578572417</v>
      </c>
      <c r="S2149">
        <f t="shared" si="625"/>
        <v>2.9331737076052335</v>
      </c>
      <c r="T2149">
        <f t="shared" si="608"/>
        <v>19.807249726087356</v>
      </c>
    </row>
    <row r="2150" spans="1:20" x14ac:dyDescent="0.25">
      <c r="A2150">
        <f t="shared" si="609"/>
        <v>18499.706704014192</v>
      </c>
      <c r="B2150">
        <f t="shared" si="626"/>
        <v>2944.3197676941336</v>
      </c>
      <c r="C2150" t="str">
        <f t="shared" si="610"/>
        <v>0.848426460485545-9.70890614583453i</v>
      </c>
      <c r="D2150" t="str">
        <f t="shared" si="611"/>
        <v>3.47806804079968-5.41956618663563i</v>
      </c>
      <c r="E2150" t="str">
        <f t="shared" si="612"/>
        <v>162.348750818594+2.43058342132677i</v>
      </c>
      <c r="F2150" t="str">
        <f t="shared" si="613"/>
        <v>2.42491961354942-50.7307951227476i</v>
      </c>
      <c r="G2150" t="str">
        <f t="shared" si="614"/>
        <v>0.999997809674249-0.00147997329469042i</v>
      </c>
      <c r="H2150" t="str">
        <f t="shared" si="615"/>
        <v>1323.89654608362+433.265548451087i</v>
      </c>
      <c r="I2150" t="str">
        <f t="shared" si="616"/>
        <v>71.0627405363733-186.503833037363i</v>
      </c>
      <c r="K2150" t="str">
        <f t="shared" si="617"/>
        <v>0.00818727365483229-0.0044553833284734i</v>
      </c>
      <c r="L2150" t="str">
        <f t="shared" si="618"/>
        <v>0.0000444444444444444-0.0195003286550528i</v>
      </c>
      <c r="M2150" t="e">
        <f t="shared" si="619"/>
        <v>#DIV/0!</v>
      </c>
      <c r="N2150">
        <f t="shared" si="620"/>
        <v>94.994185799486885</v>
      </c>
      <c r="O2150">
        <f t="shared" si="621"/>
        <v>19.776444467971775</v>
      </c>
      <c r="P2150" s="3">
        <f t="shared" si="622"/>
        <v>19.776444467971775</v>
      </c>
      <c r="Q2150" s="3">
        <f t="shared" si="623"/>
        <v>-85.005814200513115</v>
      </c>
      <c r="R2150">
        <f t="shared" si="624"/>
        <v>94.994185799486885</v>
      </c>
      <c r="S2150">
        <f t="shared" si="625"/>
        <v>2.9443197676941337</v>
      </c>
      <c r="T2150">
        <f t="shared" si="608"/>
        <v>19.776444467971775</v>
      </c>
    </row>
    <row r="2151" spans="1:20" x14ac:dyDescent="0.25">
      <c r="A2151">
        <f t="shared" si="609"/>
        <v>18570.005589489447</v>
      </c>
      <c r="B2151">
        <f t="shared" si="626"/>
        <v>2955.5081828113712</v>
      </c>
      <c r="C2151" t="str">
        <f t="shared" si="610"/>
        <v>0.847275214550891-9.67438082009411i</v>
      </c>
      <c r="D2151" t="str">
        <f t="shared" si="611"/>
        <v>3.47806760709443-5.39915656380317i</v>
      </c>
      <c r="E2151" t="str">
        <f t="shared" si="612"/>
        <v>162.348624855094+2.44115820929639i</v>
      </c>
      <c r="F2151" t="str">
        <f t="shared" si="613"/>
        <v>2.42491957310636-50.5387751041776i</v>
      </c>
      <c r="G2151" t="str">
        <f t="shared" si="614"/>
        <v>0.999997792996182-0.0014855971684333i</v>
      </c>
      <c r="H2151" t="str">
        <f t="shared" si="615"/>
        <v>1325.53282811067+434.939027259197i</v>
      </c>
      <c r="I2151" t="str">
        <f t="shared" si="616"/>
        <v>71.0778266469534-186.008523049831i</v>
      </c>
      <c r="K2151" t="str">
        <f t="shared" si="617"/>
        <v>0.00817301328370587-0.00446448169105312i</v>
      </c>
      <c r="L2151" t="str">
        <f t="shared" si="618"/>
        <v>0.0000444444444444444-0.019426507924938i</v>
      </c>
      <c r="M2151" t="e">
        <f t="shared" si="619"/>
        <v>#DIV/0!</v>
      </c>
      <c r="N2151">
        <f t="shared" si="620"/>
        <v>95.00515192092449</v>
      </c>
      <c r="O2151">
        <f t="shared" si="621"/>
        <v>19.745647422359077</v>
      </c>
      <c r="P2151" s="3">
        <f t="shared" si="622"/>
        <v>19.745647422359077</v>
      </c>
      <c r="Q2151" s="3">
        <f t="shared" si="623"/>
        <v>-84.99484807907551</v>
      </c>
      <c r="R2151">
        <f t="shared" si="624"/>
        <v>95.00515192092449</v>
      </c>
      <c r="S2151">
        <f t="shared" si="625"/>
        <v>2.955508182811371</v>
      </c>
      <c r="T2151">
        <f t="shared" si="608"/>
        <v>19.745647422359077</v>
      </c>
    </row>
    <row r="2152" spans="1:20" x14ac:dyDescent="0.25">
      <c r="A2152">
        <f t="shared" si="609"/>
        <v>18640.571610729508</v>
      </c>
      <c r="B2152">
        <f t="shared" si="626"/>
        <v>2966.7391139060546</v>
      </c>
      <c r="C2152" t="str">
        <f t="shared" si="610"/>
        <v>0.846119326574001-9.6399872715625i</v>
      </c>
      <c r="D2152" t="str">
        <f t="shared" si="611"/>
        <v>3.47806717008685-5.37882460962365i</v>
      </c>
      <c r="E2152" t="str">
        <f t="shared" si="612"/>
        <v>162.348507177304+2.45178332242012i</v>
      </c>
      <c r="F2152" t="str">
        <f t="shared" si="613"/>
        <v>2.42491953235535-50.3474821028533i</v>
      </c>
      <c r="G2152" t="str">
        <f t="shared" si="614"/>
        <v>0.999997776191122-0.00149124241261287i</v>
      </c>
      <c r="H2152" t="str">
        <f t="shared" si="615"/>
        <v>1327.18410616499+436.618739868696i</v>
      </c>
      <c r="I2152" t="str">
        <f t="shared" si="616"/>
        <v>71.0929831757555-185.516249555488i</v>
      </c>
      <c r="K2152" t="str">
        <f t="shared" si="617"/>
        <v>0.00815869475743411-0.00447355280405899i</v>
      </c>
      <c r="L2152" t="str">
        <f t="shared" si="618"/>
        <v>0.0000444444444444444-0.0193529666516617i</v>
      </c>
      <c r="M2152" t="e">
        <f t="shared" si="619"/>
        <v>#DIV/0!</v>
      </c>
      <c r="N2152">
        <f t="shared" si="620"/>
        <v>95.016100621407602</v>
      </c>
      <c r="O2152">
        <f t="shared" si="621"/>
        <v>19.714858577994146</v>
      </c>
      <c r="P2152" s="3">
        <f t="shared" si="622"/>
        <v>19.714858577994146</v>
      </c>
      <c r="Q2152" s="3">
        <f t="shared" si="623"/>
        <v>-84.983899378592398</v>
      </c>
      <c r="R2152">
        <f t="shared" si="624"/>
        <v>95.016100621407602</v>
      </c>
      <c r="S2152">
        <f t="shared" si="625"/>
        <v>2.9667391139060548</v>
      </c>
      <c r="T2152">
        <f t="shared" si="608"/>
        <v>19.714858577994146</v>
      </c>
    </row>
    <row r="2153" spans="1:20" x14ac:dyDescent="0.25">
      <c r="A2153">
        <f t="shared" si="609"/>
        <v>18711.405782850281</v>
      </c>
      <c r="B2153">
        <f t="shared" si="626"/>
        <v>2978.0127225388978</v>
      </c>
      <c r="C2153" t="str">
        <f t="shared" si="610"/>
        <v>0.844958801749214-9.60572496105706i</v>
      </c>
      <c r="D2153" t="str">
        <f t="shared" si="611"/>
        <v>3.47806672975182-5.35857003161481i</v>
      </c>
      <c r="E2153" t="str">
        <f t="shared" si="612"/>
        <v>162.348397939024+2.46245899722698i</v>
      </c>
      <c r="F2153" t="str">
        <f t="shared" si="613"/>
        <v>2.42491949129404-50.1569133669612i</v>
      </c>
      <c r="G2153" t="str">
        <f t="shared" si="614"/>
        <v>0.9999977592581-0.00149690910843354i</v>
      </c>
      <c r="H2153" t="str">
        <f t="shared" si="615"/>
        <v>1328.85053697558+438.30469845934i</v>
      </c>
      <c r="I2153" t="str">
        <f t="shared" si="616"/>
        <v>71.1082097586039-185.027010213944i</v>
      </c>
      <c r="K2153" t="str">
        <f t="shared" si="617"/>
        <v>0.0081443181340186-0.00448259623927883i</v>
      </c>
      <c r="L2153" t="str">
        <f t="shared" si="618"/>
        <v>0.0000444444444444444-0.019279703777308i</v>
      </c>
      <c r="M2153" t="e">
        <f t="shared" si="619"/>
        <v>#DIV/0!</v>
      </c>
      <c r="N2153">
        <f t="shared" si="620"/>
        <v>95.02703157958895</v>
      </c>
      <c r="O2153">
        <f t="shared" si="621"/>
        <v>19.684077923137888</v>
      </c>
      <c r="P2153" s="3">
        <f t="shared" si="622"/>
        <v>19.684077923137888</v>
      </c>
      <c r="Q2153" s="3">
        <f t="shared" si="623"/>
        <v>-84.97296842041105</v>
      </c>
      <c r="R2153">
        <f t="shared" si="624"/>
        <v>95.02703157958895</v>
      </c>
      <c r="S2153">
        <f t="shared" si="625"/>
        <v>2.9780127225388977</v>
      </c>
      <c r="T2153">
        <f t="shared" si="608"/>
        <v>19.684077923137888</v>
      </c>
    </row>
    <row r="2154" spans="1:20" x14ac:dyDescent="0.25">
      <c r="A2154">
        <f t="shared" si="609"/>
        <v>18782.509124825112</v>
      </c>
      <c r="B2154">
        <f t="shared" si="626"/>
        <v>2989.3291708845459</v>
      </c>
      <c r="C2154" t="str">
        <f t="shared" si="610"/>
        <v>0.843793645577335-9.57159335124961i</v>
      </c>
      <c r="D2154" t="str">
        <f t="shared" si="611"/>
        <v>3.47806628606401-5.33839253840745i</v>
      </c>
      <c r="E2154" t="str">
        <f t="shared" si="612"/>
        <v>162.348297295816+2.47318547086105i</v>
      </c>
      <c r="F2154" t="str">
        <f t="shared" si="613"/>
        <v>2.42491944992008-49.9670661551058i</v>
      </c>
      <c r="G2154" t="str">
        <f t="shared" si="614"/>
        <v>0.999997742196144-0.00150259733740829i</v>
      </c>
      <c r="H2154" t="str">
        <f t="shared" si="615"/>
        <v>1330.53227920264+439.996914880064i</v>
      </c>
      <c r="I2154" t="str">
        <f t="shared" si="616"/>
        <v>71.1235060089059-184.54080279497i</v>
      </c>
      <c r="K2154" t="str">
        <f t="shared" si="617"/>
        <v>0.00812988347528899-0.00449161156754709i</v>
      </c>
      <c r="L2154" t="str">
        <f t="shared" si="618"/>
        <v>0.0000444444444444444-0.0192067182479657i</v>
      </c>
      <c r="M2154" t="e">
        <f t="shared" si="619"/>
        <v>#DIV/0!</v>
      </c>
      <c r="N2154">
        <f t="shared" si="620"/>
        <v>95.03794447428956</v>
      </c>
      <c r="O2154">
        <f t="shared" si="621"/>
        <v>19.653305445565387</v>
      </c>
      <c r="P2154" s="3">
        <f t="shared" si="622"/>
        <v>19.653305445565387</v>
      </c>
      <c r="Q2154" s="3">
        <f t="shared" si="623"/>
        <v>-84.96205552571044</v>
      </c>
      <c r="R2154">
        <f t="shared" si="624"/>
        <v>95.03794447428956</v>
      </c>
      <c r="S2154">
        <f t="shared" si="625"/>
        <v>2.9893291708845457</v>
      </c>
      <c r="T2154">
        <f t="shared" si="608"/>
        <v>19.653305445565387</v>
      </c>
    </row>
    <row r="2155" spans="1:20" x14ac:dyDescent="0.25">
      <c r="A2155">
        <f t="shared" si="609"/>
        <v>18853.88265949945</v>
      </c>
      <c r="B2155">
        <f t="shared" si="626"/>
        <v>3000.6886217339074</v>
      </c>
      <c r="C2155" t="str">
        <f t="shared" si="610"/>
        <v>0.842623863867737-9.53759190666258i</v>
      </c>
      <c r="D2155" t="str">
        <f t="shared" si="611"/>
        <v>3.47806583899788-5.31829183974121i</v>
      </c>
      <c r="E2155" t="str">
        <f t="shared" si="612"/>
        <v>162.348205405021+2.48396298107608i</v>
      </c>
      <c r="F2155" t="str">
        <f t="shared" si="613"/>
        <v>2.42491940823108-49.7779377362714i</v>
      </c>
      <c r="G2155" t="str">
        <f t="shared" si="614"/>
        <v>0.999997725004271-0.00150830718135976i</v>
      </c>
      <c r="H2155" t="str">
        <f t="shared" si="615"/>
        <v>1332.22949346548+441.69540063704i</v>
      </c>
      <c r="I2155" t="str">
        <f t="shared" si="616"/>
        <v>71.1388715170135-184.057625179465i</v>
      </c>
      <c r="K2155" t="str">
        <f t="shared" si="617"/>
        <v>0.00811539084692805-0.00450059835878148i</v>
      </c>
      <c r="L2155" t="str">
        <f t="shared" si="618"/>
        <v>0.0000444444444444444-0.0191340090137136i</v>
      </c>
      <c r="M2155" t="e">
        <f t="shared" si="619"/>
        <v>#DIV/0!</v>
      </c>
      <c r="N2155">
        <f t="shared" si="620"/>
        <v>95.048838984539245</v>
      </c>
      <c r="O2155">
        <f t="shared" si="621"/>
        <v>19.62254113256493</v>
      </c>
      <c r="P2155" s="3">
        <f t="shared" si="622"/>
        <v>19.62254113256493</v>
      </c>
      <c r="Q2155" s="3">
        <f t="shared" si="623"/>
        <v>-84.951161015460755</v>
      </c>
      <c r="R2155">
        <f t="shared" si="624"/>
        <v>95.048838984539245</v>
      </c>
      <c r="S2155">
        <f t="shared" si="625"/>
        <v>3.0006886217339073</v>
      </c>
      <c r="T2155">
        <f t="shared" si="608"/>
        <v>19.62254113256493</v>
      </c>
    </row>
    <row r="2156" spans="1:20" x14ac:dyDescent="0.25">
      <c r="A2156">
        <f t="shared" si="609"/>
        <v>18925.527413605549</v>
      </c>
      <c r="B2156">
        <f t="shared" si="626"/>
        <v>3012.0912384964963</v>
      </c>
      <c r="C2156" t="str">
        <f t="shared" si="610"/>
        <v>0.841449462740123-9.50372009366457i</v>
      </c>
      <c r="D2156" t="str">
        <f t="shared" si="611"/>
        <v>3.4780653885277-5.29826764646048i</v>
      </c>
      <c r="E2156" t="str">
        <f t="shared" si="612"/>
        <v>162.348122425766+2.49479176623041i</v>
      </c>
      <c r="F2156" t="str">
        <f t="shared" si="613"/>
        <v>2.42491936622465-49.5895253897819i</v>
      </c>
      <c r="G2156" t="str">
        <f t="shared" si="614"/>
        <v>0.999997707681492-0.0015140387224215i</v>
      </c>
      <c r="H2156" t="str">
        <f t="shared" si="615"/>
        <v>1333.94234237099+443.400166881475i</v>
      </c>
      <c r="I2156" t="str">
        <f t="shared" si="616"/>
        <v>71.1543058495777-183.577475360453i</v>
      </c>
      <c r="K2156" t="str">
        <f t="shared" si="617"/>
        <v>0.00810084031849611-0.00450955618202023i</v>
      </c>
      <c r="L2156" t="str">
        <f t="shared" si="618"/>
        <v>0.0000444444444444444-0.0190615750286049i</v>
      </c>
      <c r="M2156" t="e">
        <f t="shared" si="619"/>
        <v>#DIV/0!</v>
      </c>
      <c r="N2156">
        <f t="shared" si="620"/>
        <v>95.059714789615825</v>
      </c>
      <c r="O2156">
        <f t="shared" si="621"/>
        <v>19.591784970936562</v>
      </c>
      <c r="P2156" s="3">
        <f t="shared" si="622"/>
        <v>19.591784970936562</v>
      </c>
      <c r="Q2156" s="3">
        <f t="shared" si="623"/>
        <v>-84.940285210384175</v>
      </c>
      <c r="R2156">
        <f t="shared" si="624"/>
        <v>95.059714789615825</v>
      </c>
      <c r="S2156">
        <f t="shared" si="625"/>
        <v>3.0120912384964962</v>
      </c>
      <c r="T2156">
        <f t="shared" ref="T2156:T2219" si="627">P2156</f>
        <v>19.591784970936562</v>
      </c>
    </row>
    <row r="2157" spans="1:20" x14ac:dyDescent="0.25">
      <c r="A2157">
        <f t="shared" ref="A2157:A2220" si="628">2*PI()*B2157</f>
        <v>18997.444417777249</v>
      </c>
      <c r="B2157">
        <f t="shared" si="626"/>
        <v>3023.5371852027829</v>
      </c>
      <c r="C2157" t="str">
        <f t="shared" ref="C2157:C2220" si="629">IMPRODUCT(D2157,E2157,$C$40,,K2157,$C$41)</f>
        <v>0.84027044862623-9.46997738046658i</v>
      </c>
      <c r="D2157" t="str">
        <f t="shared" ref="D2157:D2220" si="630">IMDIV(IMPRODUCT($C$37,$C$38,COMPLEX(1,A2157/$C$38)),IMSUM(-1*A2157*A2157/$C$39,COMPLEX(0,1*A2157)))</f>
        <v>3.47806493462756-5.27831967051021i</v>
      </c>
      <c r="E2157" t="str">
        <f t="shared" ref="E2157:E2220" si="631">IMDIV(IMPRODUCT(IMSUM(F2157,G2157),$C$29,H2157),IMSUM(1,I2157))</f>
        <v>162.348048518981+2.50567206527643i</v>
      </c>
      <c r="F2157" t="str">
        <f t="shared" ref="F2157:F2220" si="632">IMDIV(IMPRODUCT($C$14,$C$15,COMPLEX(1,A2157/$C$15)),IMSUM(-1*A2157*A2157/$C$16,COMPLEX(0,A2157)))</f>
        <v>2.42491932389835-49.4018264052626i</v>
      </c>
      <c r="G2157" t="str">
        <f t="shared" ref="G2157:G2220" si="633">IMDIV(1,COMPLEX(1,A2157*$C$9*$C$10))</f>
        <v>0.999997690226811-0.00151979204303916i</v>
      </c>
      <c r="H2157" t="str">
        <f t="shared" ref="H2157:H2220" si="634">IMDIV($C$3,IMSUM(K2157,COMPLEX(0,$C$28*A2157)))</f>
        <v>1335.67099054253+445.111224396998i</v>
      </c>
      <c r="I2157" t="str">
        <f t="shared" ref="I2157:I2220" si="635">IMPRODUCT(F2157,$C$29,H2157,$C$31)</f>
        <v>71.169808548879-183.100351444091i</v>
      </c>
      <c r="K2157" t="str">
        <f t="shared" ref="K2157:K2220" si="636">IF($C$26&lt;=0,IMDIV(1,IMSUM(IMDIV(1,L2157),1/$C$18)),IMDIV(1,IMSUM(IMDIV(1,L2157),1/$C$18,IMDIV(1,M2157))))</f>
        <v>0.00808623196345533-0.00451848460545974i</v>
      </c>
      <c r="L2157" t="str">
        <f t="shared" ref="L2157:L2220" si="637">IMSUM($C$21/$C$22,IMDIV(1,COMPLEX(0,$C$20*$C$22*A2157)))</f>
        <v>0.0000444444444444444-0.0189894152506524i</v>
      </c>
      <c r="M2157" t="e">
        <f t="shared" ref="M2157:M2220" si="638">IMSUM($C$25/$C$26,IMDIV(1,COMPLEX(0,$C$24*$C$26*A2157)))</f>
        <v>#DIV/0!</v>
      </c>
      <c r="N2157">
        <f t="shared" ref="N2157:N2220" si="639">ABS(R2157)</f>
        <v>95.070571569084208</v>
      </c>
      <c r="O2157">
        <f t="shared" ref="O2157:O2220" si="640">ABS(P2157)</f>
        <v>19.561036946991216</v>
      </c>
      <c r="P2157" s="3">
        <f t="shared" ref="P2157:P2220" si="641">20*LOG10(IMABS(C2157))</f>
        <v>19.561036946991216</v>
      </c>
      <c r="Q2157" s="3">
        <f t="shared" ref="Q2157:Q2220" si="642">IMARGUMENT(C2157)*180/PI()</f>
        <v>-84.929428430915792</v>
      </c>
      <c r="R2157">
        <f t="shared" ref="R2157:R2220" si="643">IF(Q2157&lt;0,Q2157+180,Q2157-180)</f>
        <v>95.070571569084208</v>
      </c>
      <c r="S2157">
        <f t="shared" ref="S2157:S2220" si="644">B2157/1000</f>
        <v>3.023537185202783</v>
      </c>
      <c r="T2157">
        <f t="shared" si="627"/>
        <v>19.561036946991216</v>
      </c>
    </row>
    <row r="2158" spans="1:20" x14ac:dyDescent="0.25">
      <c r="A2158">
        <f t="shared" si="628"/>
        <v>19069.634706564801</v>
      </c>
      <c r="B2158">
        <f t="shared" ref="B2158:B2221" si="645">B2157*(1+B$42)</f>
        <v>3035.0266265065534</v>
      </c>
      <c r="C2158" t="str">
        <f t="shared" si="629"/>
        <v>0.839086828271792-9.4363632371177i</v>
      </c>
      <c r="D2158" t="str">
        <f t="shared" si="630"/>
        <v>3.47806447727133-5.25844762493171i</v>
      </c>
      <c r="E2158" t="str">
        <f t="shared" si="631"/>
        <v>162.347983847408+2.51660411775842i</v>
      </c>
      <c r="F2158" t="str">
        <f t="shared" si="632"/>
        <v>2.42491928124977-49.2148380826004i</v>
      </c>
      <c r="G2158" t="str">
        <f t="shared" si="633"/>
        <v>0.999997672639222-0.00152556722597159i</v>
      </c>
      <c r="H2158" t="str">
        <f t="shared" si="634"/>
        <v>1337.41560464931+446.82858358673i</v>
      </c>
      <c r="I2158" t="str">
        <f t="shared" si="635"/>
        <v>71.1853791321447-182.626251650694i</v>
      </c>
      <c r="K2158" t="str">
        <f t="shared" si="636"/>
        <v>0.00807156585919351-0.00452738319649279i</v>
      </c>
      <c r="L2158" t="str">
        <f t="shared" si="637"/>
        <v>0.0000444444444444444-0.0189175286418135i</v>
      </c>
      <c r="M2158" t="e">
        <f t="shared" si="638"/>
        <v>#DIV/0!</v>
      </c>
      <c r="N2158">
        <f t="shared" si="639"/>
        <v>95.081409002837859</v>
      </c>
      <c r="O2158">
        <f t="shared" si="640"/>
        <v>19.530297046549411</v>
      </c>
      <c r="P2158" s="3">
        <f t="shared" si="641"/>
        <v>19.530297046549411</v>
      </c>
      <c r="Q2158" s="3">
        <f t="shared" si="642"/>
        <v>-84.918590997162141</v>
      </c>
      <c r="R2158">
        <f t="shared" si="643"/>
        <v>95.081409002837859</v>
      </c>
      <c r="S2158">
        <f t="shared" si="644"/>
        <v>3.0350266265065535</v>
      </c>
      <c r="T2158">
        <f t="shared" si="627"/>
        <v>19.530297046549411</v>
      </c>
    </row>
    <row r="2159" spans="1:20" x14ac:dyDescent="0.25">
      <c r="A2159">
        <f t="shared" si="628"/>
        <v>19142.099318449746</v>
      </c>
      <c r="B2159">
        <f t="shared" si="645"/>
        <v>3046.5597276872782</v>
      </c>
      <c r="C2159" t="str">
        <f t="shared" si="629"/>
        <v>0.837898608738013-9.40287713550168i</v>
      </c>
      <c r="D2159" t="str">
        <f t="shared" si="630"/>
        <v>3.47806401643273-5.23865122385866i</v>
      </c>
      <c r="E2159" t="str">
        <f t="shared" si="631"/>
        <v>162.347928575618+2.52758816379938i</v>
      </c>
      <c r="F2159" t="str">
        <f t="shared" si="632"/>
        <v>2.42491923827644-49.0285577319059i</v>
      </c>
      <c r="G2159" t="str">
        <f t="shared" si="633"/>
        <v>0.999997654917715-0.00153136435429214i</v>
      </c>
      <c r="H2159" t="str">
        <f t="shared" si="634"/>
        <v>1339.17635343625+448.552254459946i</v>
      </c>
      <c r="I2159" t="str">
        <f t="shared" si="635"/>
        <v>71.2010170908446-182.155174315785i</v>
      </c>
      <c r="K2159" t="str">
        <f t="shared" si="636"/>
        <v>0.00805684208704757-0.00453625152174715i</v>
      </c>
      <c r="L2159" t="str">
        <f t="shared" si="637"/>
        <v>0.0000444444444444444-0.0188459141679752i</v>
      </c>
      <c r="M2159" t="e">
        <f t="shared" si="638"/>
        <v>#DIV/0!</v>
      </c>
      <c r="N2159">
        <f t="shared" si="639"/>
        <v>95.092226771137291</v>
      </c>
      <c r="O2159">
        <f t="shared" si="640"/>
        <v>19.499565254940737</v>
      </c>
      <c r="P2159" s="3">
        <f t="shared" si="641"/>
        <v>19.499565254940737</v>
      </c>
      <c r="Q2159" s="3">
        <f t="shared" si="642"/>
        <v>-84.907773228862709</v>
      </c>
      <c r="R2159">
        <f t="shared" si="643"/>
        <v>95.092226771137291</v>
      </c>
      <c r="S2159">
        <f t="shared" si="644"/>
        <v>3.0465597276872782</v>
      </c>
      <c r="T2159">
        <f t="shared" si="627"/>
        <v>19.499565254940737</v>
      </c>
    </row>
    <row r="2160" spans="1:20" x14ac:dyDescent="0.25">
      <c r="A2160">
        <f t="shared" si="628"/>
        <v>19214.83929585986</v>
      </c>
      <c r="B2160">
        <f t="shared" si="645"/>
        <v>3058.1366546524901</v>
      </c>
      <c r="C2160" t="str">
        <f t="shared" si="629"/>
        <v>0.836705797403523-9.36951854933222i</v>
      </c>
      <c r="D2160" t="str">
        <f t="shared" si="630"/>
        <v>3.47806355208521-5.21893018251278i</v>
      </c>
      <c r="E2160" t="str">
        <f t="shared" si="631"/>
        <v>162.347882870016+2.53862444410034i</v>
      </c>
      <c r="F2160" t="str">
        <f t="shared" si="632"/>
        <v>2.4249191949759-48.842982673473i</v>
      </c>
      <c r="G2160" t="str">
        <f t="shared" si="633"/>
        <v>0.999997637061269-0.00153718351138975i</v>
      </c>
      <c r="H2160" t="str">
        <f t="shared" si="634"/>
        <v>1340.95340775434+450.282246618399i</v>
      </c>
      <c r="I2160" t="str">
        <f t="shared" si="635"/>
        <v>71.2167218899711-181.687117891153i</v>
      </c>
      <c r="K2160" t="str">
        <f t="shared" si="636"/>
        <v>0.00804206073232658-0.00454508914712476i</v>
      </c>
      <c r="L2160" t="str">
        <f t="shared" si="637"/>
        <v>0.0000444444444444444-0.0187745707989393i</v>
      </c>
      <c r="M2160" t="e">
        <f t="shared" si="638"/>
        <v>#DIV/0!</v>
      </c>
      <c r="N2160">
        <f t="shared" si="639"/>
        <v>95.103024554652734</v>
      </c>
      <c r="O2160">
        <f t="shared" si="640"/>
        <v>19.468841557002236</v>
      </c>
      <c r="P2160" s="3">
        <f t="shared" si="641"/>
        <v>19.468841557002236</v>
      </c>
      <c r="Q2160" s="3">
        <f t="shared" si="642"/>
        <v>-84.896975445347266</v>
      </c>
      <c r="R2160">
        <f t="shared" si="643"/>
        <v>95.103024554652734</v>
      </c>
      <c r="S2160">
        <f t="shared" si="644"/>
        <v>3.0581366546524902</v>
      </c>
      <c r="T2160">
        <f t="shared" si="627"/>
        <v>19.468841557002236</v>
      </c>
    </row>
    <row r="2161" spans="1:20" x14ac:dyDescent="0.25">
      <c r="A2161">
        <f t="shared" si="628"/>
        <v>19287.855685184124</v>
      </c>
      <c r="B2161">
        <f t="shared" si="645"/>
        <v>3069.7575739401696</v>
      </c>
      <c r="C2161" t="str">
        <f t="shared" si="629"/>
        <v>0.83550840196583-9.33628695415i</v>
      </c>
      <c r="D2161" t="str">
        <f t="shared" si="630"/>
        <v>3.47806308420209-5.19928421720002i</v>
      </c>
      <c r="E2161" t="str">
        <f t="shared" si="631"/>
        <v>162.347846898859+2.54971319992907i</v>
      </c>
      <c r="F2161" t="str">
        <f t="shared" si="632"/>
        <v>2.42491915134565-48.6581102377431i</v>
      </c>
      <c r="G2161" t="str">
        <f t="shared" si="633"/>
        <v>0.999997619068856-0.00154302478097023i</v>
      </c>
      <c r="H2161" t="str">
        <f t="shared" si="634"/>
        <v>1342.74694059148+452.018569242218i</v>
      </c>
      <c r="I2161" t="str">
        <f t="shared" si="635"/>
        <v>71.2324929673012-181.222080945951i</v>
      </c>
      <c r="K2161" t="str">
        <f t="shared" si="636"/>
        <v>0.00802722188433442-0.00455389563784135i</v>
      </c>
      <c r="L2161" t="str">
        <f t="shared" si="637"/>
        <v>0.0000444444444444444-0.0187034975084073i</v>
      </c>
      <c r="M2161" t="e">
        <f t="shared" si="638"/>
        <v>#DIV/0!</v>
      </c>
      <c r="N2161">
        <f t="shared" si="639"/>
        <v>95.11380203450328</v>
      </c>
      <c r="O2161">
        <f t="shared" si="640"/>
        <v>19.43812593707835</v>
      </c>
      <c r="P2161" s="3">
        <f t="shared" si="641"/>
        <v>19.43812593707835</v>
      </c>
      <c r="Q2161" s="3">
        <f t="shared" si="642"/>
        <v>-84.88619796549672</v>
      </c>
      <c r="R2161">
        <f t="shared" si="643"/>
        <v>95.11380203450328</v>
      </c>
      <c r="S2161">
        <f t="shared" si="644"/>
        <v>3.0697575739401697</v>
      </c>
      <c r="T2161">
        <f t="shared" si="627"/>
        <v>19.43812593707835</v>
      </c>
    </row>
    <row r="2162" spans="1:20" x14ac:dyDescent="0.25">
      <c r="A2162">
        <f t="shared" si="628"/>
        <v>19361.149536787827</v>
      </c>
      <c r="B2162">
        <f t="shared" si="645"/>
        <v>3081.4226527211422</v>
      </c>
      <c r="C2162" t="str">
        <f t="shared" si="629"/>
        <v>0.834306430443029-9.30318182731827i</v>
      </c>
      <c r="D2162" t="str">
        <f t="shared" si="630"/>
        <v>3.47806261275642-5.17971304530617i</v>
      </c>
      <c r="E2162" t="str">
        <f t="shared" si="631"/>
        <v>162.347820832265+2.56085467311185i</v>
      </c>
      <c r="F2162" t="str">
        <f t="shared" si="632"/>
        <v>2.42491910738319-48.4739377652635i</v>
      </c>
      <c r="G2162" t="str">
        <f t="shared" si="633"/>
        <v>0.999997600939443-0.00154888824705741i</v>
      </c>
      <c r="H2162" t="str">
        <f t="shared" si="634"/>
        <v>1344.55712710388+453.761231075409i</v>
      </c>
      <c r="I2162" t="str">
        <f t="shared" si="635"/>
        <v>71.2483297326326-180.760062167785i</v>
      </c>
      <c r="K2162" t="str">
        <f t="shared" si="636"/>
        <v>0.00801232563639213-0.00456267055846646i</v>
      </c>
      <c r="L2162" t="str">
        <f t="shared" si="637"/>
        <v>0.0000444444444444444-0.0186326932739662i</v>
      </c>
      <c r="M2162" t="e">
        <f t="shared" si="638"/>
        <v>#DIV/0!</v>
      </c>
      <c r="N2162">
        <f t="shared" si="639"/>
        <v>95.124558892298893</v>
      </c>
      <c r="O2162">
        <f t="shared" si="640"/>
        <v>19.4074183790196</v>
      </c>
      <c r="P2162" s="3">
        <f t="shared" si="641"/>
        <v>19.4074183790196</v>
      </c>
      <c r="Q2162" s="3">
        <f t="shared" si="642"/>
        <v>-84.875441107701107</v>
      </c>
      <c r="R2162">
        <f t="shared" si="643"/>
        <v>95.124558892298893</v>
      </c>
      <c r="S2162">
        <f t="shared" si="644"/>
        <v>3.0814226527211424</v>
      </c>
      <c r="T2162">
        <f t="shared" si="627"/>
        <v>19.4074183790196</v>
      </c>
    </row>
    <row r="2163" spans="1:20" x14ac:dyDescent="0.25">
      <c r="A2163">
        <f t="shared" si="628"/>
        <v>19434.721905027622</v>
      </c>
      <c r="B2163">
        <f t="shared" si="645"/>
        <v>3093.1320588014828</v>
      </c>
      <c r="C2163" t="str">
        <f t="shared" si="629"/>
        <v>0.83309989117558-9.2702026480195i</v>
      </c>
      <c r="D2163" t="str">
        <f t="shared" si="630"/>
        <v>3.47806213772108-5.16021638529302i</v>
      </c>
      <c r="E2163" t="str">
        <f t="shared" si="631"/>
        <v>162.347804842226+2.57204910603181i</v>
      </c>
      <c r="F2163" t="str">
        <f t="shared" si="632"/>
        <v>2.42491906308597-48.2904626066515i</v>
      </c>
      <c r="G2163" t="str">
        <f t="shared" si="633"/>
        <v>0.999997582671984-0.00155477399399439i</v>
      </c>
      <c r="H2163" t="str">
        <f t="shared" si="634"/>
        <v>1346.38414464788+455.510240410958i</v>
      </c>
      <c r="I2163" t="str">
        <f t="shared" si="635"/>
        <v>71.2642315670082-180.301060363846i</v>
      </c>
      <c r="K2163" t="str">
        <f t="shared" si="636"/>
        <v>0.00799737208585968-0.00457141347296408i</v>
      </c>
      <c r="L2163" t="str">
        <f t="shared" si="637"/>
        <v>0.0000444444444444444-0.0185621570770733i</v>
      </c>
      <c r="M2163" t="e">
        <f t="shared" si="638"/>
        <v>#DIV/0!</v>
      </c>
      <c r="N2163">
        <f t="shared" si="639"/>
        <v>95.135294810182742</v>
      </c>
      <c r="O2163">
        <f t="shared" si="640"/>
        <v>19.376718866182262</v>
      </c>
      <c r="P2163" s="3">
        <f t="shared" si="641"/>
        <v>19.376718866182262</v>
      </c>
      <c r="Q2163" s="3">
        <f t="shared" si="642"/>
        <v>-84.864705189817258</v>
      </c>
      <c r="R2163">
        <f t="shared" si="643"/>
        <v>95.135294810182742</v>
      </c>
      <c r="S2163">
        <f t="shared" si="644"/>
        <v>3.093132058801483</v>
      </c>
      <c r="T2163">
        <f t="shared" si="627"/>
        <v>19.376718866182262</v>
      </c>
    </row>
    <row r="2164" spans="1:20" x14ac:dyDescent="0.25">
      <c r="A2164">
        <f t="shared" si="628"/>
        <v>19508.573848266726</v>
      </c>
      <c r="B2164">
        <f t="shared" si="645"/>
        <v>3104.8859606249284</v>
      </c>
      <c r="C2164" t="str">
        <f t="shared" si="629"/>
        <v>0.831888792827561-9.23734889725183i</v>
      </c>
      <c r="D2164" t="str">
        <f t="shared" si="630"/>
        <v>3.47806165906875-5.14079395669423i</v>
      </c>
      <c r="E2164" t="str">
        <f t="shared" si="631"/>
        <v>162.347799102623+2.58329674161397i</v>
      </c>
      <c r="F2164" t="str">
        <f t="shared" si="632"/>
        <v>2.42491901845146-48.1076821225553i</v>
      </c>
      <c r="G2164" t="str">
        <f t="shared" si="633"/>
        <v>0.99999756426543-0.00156068210644472i</v>
      </c>
      <c r="H2164" t="str">
        <f t="shared" si="634"/>
        <v>1348.22817281245+457.265605075496i</v>
      </c>
      <c r="I2164" t="str">
        <f t="shared" si="635"/>
        <v>71.2801978219152-179.845074462056i</v>
      </c>
      <c r="K2164" t="str">
        <f t="shared" si="636"/>
        <v>0.00798236133415741-0.00458012394473362i</v>
      </c>
      <c r="L2164" t="str">
        <f t="shared" si="637"/>
        <v>0.0000444444444444444-0.0184918879030418i</v>
      </c>
      <c r="M2164" t="e">
        <f t="shared" si="638"/>
        <v>#DIV/0!</v>
      </c>
      <c r="N2164">
        <f t="shared" si="639"/>
        <v>95.146009470871064</v>
      </c>
      <c r="O2164">
        <f t="shared" si="640"/>
        <v>19.346027381427884</v>
      </c>
      <c r="P2164" s="3">
        <f t="shared" si="641"/>
        <v>19.346027381427884</v>
      </c>
      <c r="Q2164" s="3">
        <f t="shared" si="642"/>
        <v>-84.853990529128936</v>
      </c>
      <c r="R2164">
        <f t="shared" si="643"/>
        <v>95.146009470871064</v>
      </c>
      <c r="S2164">
        <f t="shared" si="644"/>
        <v>3.1048859606249284</v>
      </c>
      <c r="T2164">
        <f t="shared" si="627"/>
        <v>19.346027381427884</v>
      </c>
    </row>
    <row r="2165" spans="1:20" x14ac:dyDescent="0.25">
      <c r="A2165">
        <f t="shared" si="628"/>
        <v>19582.706428890138</v>
      </c>
      <c r="B2165">
        <f t="shared" si="645"/>
        <v>3116.684527275303</v>
      </c>
      <c r="C2165" t="str">
        <f t="shared" si="629"/>
        <v>0.830673144388341-9.20462005782526i</v>
      </c>
      <c r="D2165" t="str">
        <f t="shared" si="630"/>
        <v>3.47806117677188-5.1214454801113i</v>
      </c>
      <c r="E2165" t="str">
        <f t="shared" si="631"/>
        <v>162.347803789234+2.5945978233229i</v>
      </c>
      <c r="F2165" t="str">
        <f t="shared" si="632"/>
        <v>2.42491897347708-47.9255936836163i</v>
      </c>
      <c r="G2165" t="str">
        <f t="shared" si="633"/>
        <v>0.999997545718721-0.00156661266939363i</v>
      </c>
      <c r="H2165" t="str">
        <f t="shared" si="634"/>
        <v>1350.08939345207+459.027332413539i</v>
      </c>
      <c r="I2165" t="str">
        <f t="shared" si="635"/>
        <v>71.296227818466-179.392103512229i</v>
      </c>
      <c r="K2165" t="str">
        <f t="shared" si="636"/>
        <v>0.00796729348678699-0.00458880153665146i</v>
      </c>
      <c r="L2165" t="str">
        <f t="shared" si="637"/>
        <v>0.0000444444444444444-0.0184218847410259i</v>
      </c>
      <c r="M2165" t="e">
        <f t="shared" si="638"/>
        <v>#DIV/0!</v>
      </c>
      <c r="N2165">
        <f t="shared" si="639"/>
        <v>95.156702557696036</v>
      </c>
      <c r="O2165">
        <f t="shared" si="640"/>
        <v>19.315343907122564</v>
      </c>
      <c r="P2165" s="3">
        <f t="shared" si="641"/>
        <v>19.315343907122564</v>
      </c>
      <c r="Q2165" s="3">
        <f t="shared" si="642"/>
        <v>-84.843297442303964</v>
      </c>
      <c r="R2165">
        <f t="shared" si="643"/>
        <v>95.156702557696036</v>
      </c>
      <c r="S2165">
        <f t="shared" si="644"/>
        <v>3.1166845272753032</v>
      </c>
      <c r="T2165">
        <f t="shared" si="627"/>
        <v>19.315343907122564</v>
      </c>
    </row>
    <row r="2166" spans="1:20" x14ac:dyDescent="0.25">
      <c r="A2166">
        <f t="shared" si="628"/>
        <v>19657.120713319924</v>
      </c>
      <c r="B2166">
        <f t="shared" si="645"/>
        <v>3128.5279284789494</v>
      </c>
      <c r="C2166" t="str">
        <f t="shared" si="629"/>
        <v>0.829452955174117-9.17201561435806i</v>
      </c>
      <c r="D2166" t="str">
        <f t="shared" si="630"/>
        <v>3.47806069080272-5.10217067720951i</v>
      </c>
      <c r="E2166" t="str">
        <f t="shared" si="631"/>
        <v>162.347819079746+2.60595259515209i</v>
      </c>
      <c r="F2166" t="str">
        <f t="shared" si="632"/>
        <v>2.42491892816025-47.7441946704311i</v>
      </c>
      <c r="G2166" t="str">
        <f t="shared" si="633"/>
        <v>0.999997527030789-0.00157256576814925i</v>
      </c>
      <c r="H2166" t="str">
        <f t="shared" si="634"/>
        <v>1351.96799072024+460.795429271238i</v>
      </c>
      <c r="I2166" t="str">
        <f t="shared" si="635"/>
        <v>71.3123208465515-178.942146687256i</v>
      </c>
      <c r="K2166" t="str">
        <f t="shared" si="636"/>
        <v>0.00795216865335202-0.00459744581111279i</v>
      </c>
      <c r="L2166" t="str">
        <f t="shared" si="637"/>
        <v>0.0000444444444444444-0.0183521465840067i</v>
      </c>
      <c r="M2166" t="e">
        <f t="shared" si="638"/>
        <v>#DIV/0!</v>
      </c>
      <c r="N2166">
        <f t="shared" si="639"/>
        <v>95.16737375464831</v>
      </c>
      <c r="O2166">
        <f t="shared" si="640"/>
        <v>19.284668425136513</v>
      </c>
      <c r="P2166" s="3">
        <f t="shared" si="641"/>
        <v>19.284668425136513</v>
      </c>
      <c r="Q2166" s="3">
        <f t="shared" si="642"/>
        <v>-84.83262624535169</v>
      </c>
      <c r="R2166">
        <f t="shared" si="643"/>
        <v>95.16737375464831</v>
      </c>
      <c r="S2166">
        <f t="shared" si="644"/>
        <v>3.1285279284789493</v>
      </c>
      <c r="T2166">
        <f t="shared" si="627"/>
        <v>19.284668425136513</v>
      </c>
    </row>
    <row r="2167" spans="1:20" x14ac:dyDescent="0.25">
      <c r="A2167">
        <f t="shared" si="628"/>
        <v>19731.817772030539</v>
      </c>
      <c r="B2167">
        <f t="shared" si="645"/>
        <v>3140.4163346071696</v>
      </c>
      <c r="C2167" t="str">
        <f t="shared" si="629"/>
        <v>0.828228234829231-9.13953505327373i</v>
      </c>
      <c r="D2167" t="str">
        <f t="shared" si="630"/>
        <v>3.47806020113332-5.08296927071403i</v>
      </c>
      <c r="E2167" t="str">
        <f t="shared" si="631"/>
        <v>162.34784515377+2.61736130161862i</v>
      </c>
      <c r="F2167" t="str">
        <f t="shared" si="632"/>
        <v>2.42491888249836-47.5634824735141i</v>
      </c>
      <c r="G2167" t="str">
        <f t="shared" si="633"/>
        <v>0.999997508200561-0.00157854148834384i</v>
      </c>
      <c r="H2167" t="str">
        <f t="shared" si="634"/>
        <v>1353.86415110355+462.56990197974i</v>
      </c>
      <c r="I2167" t="str">
        <f t="shared" si="635"/>
        <v>71.328476163983-178.495203284317i</v>
      </c>
      <c r="K2167" t="str">
        <f t="shared" si="636"/>
        <v>0.00793698694757805-0.00460605633007419i</v>
      </c>
      <c r="L2167" t="str">
        <f t="shared" si="637"/>
        <v>0.0000444444444444444-0.0182826724287773i</v>
      </c>
      <c r="M2167" t="e">
        <f t="shared" si="638"/>
        <v>#DIV/0!</v>
      </c>
      <c r="N2167">
        <f t="shared" si="639"/>
        <v>95.178022746418435</v>
      </c>
      <c r="O2167">
        <f t="shared" si="640"/>
        <v>19.254000916844102</v>
      </c>
      <c r="P2167" s="3">
        <f t="shared" si="641"/>
        <v>19.254000916844102</v>
      </c>
      <c r="Q2167" s="3">
        <f t="shared" si="642"/>
        <v>-84.821977253581565</v>
      </c>
      <c r="R2167">
        <f t="shared" si="643"/>
        <v>95.178022746418435</v>
      </c>
      <c r="S2167">
        <f t="shared" si="644"/>
        <v>3.1404163346071696</v>
      </c>
      <c r="T2167">
        <f t="shared" si="627"/>
        <v>19.254000916844102</v>
      </c>
    </row>
    <row r="2168" spans="1:20" x14ac:dyDescent="0.25">
      <c r="A2168">
        <f t="shared" si="628"/>
        <v>19806.798679564257</v>
      </c>
      <c r="B2168">
        <f t="shared" si="645"/>
        <v>3152.3499166786769</v>
      </c>
      <c r="C2168" t="str">
        <f t="shared" si="629"/>
        <v>0.826998993327782-9.10717786279734i</v>
      </c>
      <c r="D2168" t="str">
        <f t="shared" si="630"/>
        <v>3.47805970773549-5.06384098440577i</v>
      </c>
      <c r="E2168" t="str">
        <f t="shared" si="631"/>
        <v>162.347882192854+2.62882418775259i</v>
      </c>
      <c r="F2168" t="str">
        <f t="shared" si="632"/>
        <v>2.42491883648877-47.3834544932594i</v>
      </c>
      <c r="G2168" t="str">
        <f t="shared" si="633"/>
        <v>0.999997489226951-0.00158453991593503i</v>
      </c>
      <c r="H2168" t="str">
        <f t="shared" si="634"/>
        <v>1355.77806345628+464.350756337964i</v>
      </c>
      <c r="I2168" t="str">
        <f t="shared" si="635"/>
        <v>71.3446929955958-178.051272726102i</v>
      </c>
      <c r="K2168" t="str">
        <f t="shared" si="636"/>
        <v>0.00792174848733233-0.00461463265509624i</v>
      </c>
      <c r="L2168" t="str">
        <f t="shared" si="637"/>
        <v>0.0000444444444444444-0.0182134612759288i</v>
      </c>
      <c r="M2168" t="e">
        <f t="shared" si="638"/>
        <v>#DIV/0!</v>
      </c>
      <c r="N2168">
        <f t="shared" si="639"/>
        <v>95.188649218440872</v>
      </c>
      <c r="O2168">
        <f t="shared" si="640"/>
        <v>19.22334136312341</v>
      </c>
      <c r="P2168" s="3">
        <f t="shared" si="641"/>
        <v>19.22334136312341</v>
      </c>
      <c r="Q2168" s="3">
        <f t="shared" si="642"/>
        <v>-84.811350781559128</v>
      </c>
      <c r="R2168">
        <f t="shared" si="643"/>
        <v>95.188649218440872</v>
      </c>
      <c r="S2168">
        <f t="shared" si="644"/>
        <v>3.152349916678677</v>
      </c>
      <c r="T2168">
        <f t="shared" si="627"/>
        <v>19.22334136312341</v>
      </c>
    </row>
    <row r="2169" spans="1:20" x14ac:dyDescent="0.25">
      <c r="A2169">
        <f t="shared" si="628"/>
        <v>19882.064514546601</v>
      </c>
      <c r="B2169">
        <f t="shared" si="645"/>
        <v>3164.3288463620561</v>
      </c>
      <c r="C2169" t="str">
        <f t="shared" si="629"/>
        <v>0.825765240974735-9.07494353295218i</v>
      </c>
      <c r="D2169" t="str">
        <f t="shared" si="630"/>
        <v>3.47805921058087-5.0447855431176i</v>
      </c>
      <c r="E2169" t="str">
        <f t="shared" si="631"/>
        <v>162.347930380488+2.64034149909119i</v>
      </c>
      <c r="F2169" t="str">
        <f t="shared" si="632"/>
        <v>2.42491879012887-47.2041081399045i</v>
      </c>
      <c r="G2169" t="str">
        <f t="shared" si="633"/>
        <v>0.999997470108868-0.00159056113720703i</v>
      </c>
      <c r="H2169" t="str">
        <f t="shared" si="634"/>
        <v>1357.70991903563+466.137997595013i</v>
      </c>
      <c r="I2169" t="str">
        <f t="shared" si="635"/>
        <v>71.3609705323485-177.610354562074i</v>
      </c>
      <c r="K2169" t="str">
        <f t="shared" si="636"/>
        <v>0.00790645339464279-0.00462317434738705i</v>
      </c>
      <c r="L2169" t="str">
        <f t="shared" si="637"/>
        <v>0.0000444444444444444-0.0181445121298354i</v>
      </c>
      <c r="M2169" t="e">
        <f t="shared" si="638"/>
        <v>#DIV/0!</v>
      </c>
      <c r="N2169">
        <f t="shared" si="639"/>
        <v>95.199252856935175</v>
      </c>
      <c r="O2169">
        <f t="shared" si="640"/>
        <v>19.192689744356063</v>
      </c>
      <c r="P2169" s="3">
        <f t="shared" si="641"/>
        <v>19.192689744356063</v>
      </c>
      <c r="Q2169" s="3">
        <f t="shared" si="642"/>
        <v>-84.800747143064825</v>
      </c>
      <c r="R2169">
        <f t="shared" si="643"/>
        <v>95.199252856935175</v>
      </c>
      <c r="S2169">
        <f t="shared" si="644"/>
        <v>3.1643288463620562</v>
      </c>
      <c r="T2169">
        <f t="shared" si="627"/>
        <v>19.192689744356063</v>
      </c>
    </row>
    <row r="2170" spans="1:20" x14ac:dyDescent="0.25">
      <c r="A2170">
        <f t="shared" si="628"/>
        <v>19957.616359701879</v>
      </c>
      <c r="B2170">
        <f t="shared" si="645"/>
        <v>3176.3532959782319</v>
      </c>
      <c r="C2170" t="str">
        <f t="shared" si="629"/>
        <v>0.8245269884074-9.0428315555566i</v>
      </c>
      <c r="D2170" t="str">
        <f t="shared" si="630"/>
        <v>3.47805870964083-5.02580267273018i</v>
      </c>
      <c r="E2170" t="str">
        <f t="shared" si="631"/>
        <v>162.347989902125+2.65191348166824i</v>
      </c>
      <c r="F2170" t="str">
        <f t="shared" si="632"/>
        <v>2.42491874341594-47.0254408334915i</v>
      </c>
      <c r="G2170" t="str">
        <f t="shared" si="633"/>
        <v>0.999997450845213-0.00159660523877189i</v>
      </c>
      <c r="H2170" t="str">
        <f t="shared" si="634"/>
        <v>1359.65991153745+467.931630431967i</v>
      </c>
      <c r="I2170" t="str">
        <f t="shared" si="635"/>
        <v>71.3773079303789-177.172448469725i</v>
      </c>
      <c r="K2170" t="str">
        <f t="shared" si="636"/>
        <v>0.00789110179571685-0.00463168096784583i</v>
      </c>
      <c r="L2170" t="str">
        <f t="shared" si="637"/>
        <v>0.0000444444444444444-0.0180758239986406i</v>
      </c>
      <c r="M2170" t="e">
        <f t="shared" si="638"/>
        <v>#DIV/0!</v>
      </c>
      <c r="N2170">
        <f t="shared" si="639"/>
        <v>95.209833348949914</v>
      </c>
      <c r="O2170">
        <f t="shared" si="640"/>
        <v>19.162046040427281</v>
      </c>
      <c r="P2170" s="3">
        <f t="shared" si="641"/>
        <v>19.162046040427281</v>
      </c>
      <c r="Q2170" s="3">
        <f t="shared" si="642"/>
        <v>-84.790166651050086</v>
      </c>
      <c r="R2170">
        <f t="shared" si="643"/>
        <v>95.209833348949914</v>
      </c>
      <c r="S2170">
        <f t="shared" si="644"/>
        <v>3.1763532959782319</v>
      </c>
      <c r="T2170">
        <f t="shared" si="627"/>
        <v>19.162046040427281</v>
      </c>
    </row>
    <row r="2171" spans="1:20" x14ac:dyDescent="0.25">
      <c r="A2171">
        <f t="shared" si="628"/>
        <v>20033.455301868747</v>
      </c>
      <c r="B2171">
        <f t="shared" si="645"/>
        <v>3188.4234385029495</v>
      </c>
      <c r="C2171" t="str">
        <f t="shared" si="629"/>
        <v>0.823284246596663-9.01084142422089i</v>
      </c>
      <c r="D2171" t="str">
        <f t="shared" si="630"/>
        <v>3.47805820488657-5.00689210016821i</v>
      </c>
      <c r="E2171" t="str">
        <f t="shared" si="631"/>
        <v>162.348060945188+2.66354038200774i</v>
      </c>
      <c r="F2171" t="str">
        <f t="shared" si="632"/>
        <v>2.42491869634734-46.8474500038316i</v>
      </c>
      <c r="G2171" t="str">
        <f t="shared" si="633"/>
        <v>0.999997431434877-0.00160267230757073i</v>
      </c>
      <c r="H2171" t="str">
        <f t="shared" si="634"/>
        <v>1361.62823713263+469.731658943234i</v>
      </c>
      <c r="I2171" t="str">
        <f t="shared" si="635"/>
        <v>71.3937043100505-176.737554255882i</v>
      </c>
      <c r="K2171" t="str">
        <f t="shared" si="636"/>
        <v>0.00787569382095954-0.00464015207710717i</v>
      </c>
      <c r="L2171" t="str">
        <f t="shared" si="637"/>
        <v>0.0000444444444444444-0.0180073958942424i</v>
      </c>
      <c r="M2171" t="e">
        <f t="shared" si="638"/>
        <v>#DIV/0!</v>
      </c>
      <c r="N2171">
        <f t="shared" si="639"/>
        <v>95.22039038240554</v>
      </c>
      <c r="O2171">
        <f t="shared" si="640"/>
        <v>19.13141023072604</v>
      </c>
      <c r="P2171" s="3">
        <f t="shared" si="641"/>
        <v>19.13141023072604</v>
      </c>
      <c r="Q2171" s="3">
        <f t="shared" si="642"/>
        <v>-84.77960961759446</v>
      </c>
      <c r="R2171">
        <f t="shared" si="643"/>
        <v>95.22039038240554</v>
      </c>
      <c r="S2171">
        <f t="shared" si="644"/>
        <v>3.1884234385029493</v>
      </c>
      <c r="T2171">
        <f t="shared" si="627"/>
        <v>19.13141023072604</v>
      </c>
    </row>
    <row r="2172" spans="1:20" x14ac:dyDescent="0.25">
      <c r="A2172">
        <f t="shared" si="628"/>
        <v>20109.582432015846</v>
      </c>
      <c r="B2172">
        <f t="shared" si="645"/>
        <v>3200.5394475692606</v>
      </c>
      <c r="C2172" t="str">
        <f t="shared" si="629"/>
        <v>0.822037026848389-8.97897263434371i</v>
      </c>
      <c r="D2172" t="str">
        <f t="shared" si="630"/>
        <v>3.47805769628903-4.98805355339634i</v>
      </c>
      <c r="E2172" t="str">
        <f t="shared" si="631"/>
        <v>162.348143699079+2.67522244711641i</v>
      </c>
      <c r="F2172" t="str">
        <f t="shared" si="632"/>
        <v>2.42491864892033-46.6701330904664i</v>
      </c>
      <c r="G2172" t="str">
        <f t="shared" si="633"/>
        <v>0.999997411876743-0.00160876243087503i</v>
      </c>
      <c r="H2172" t="str">
        <f t="shared" si="634"/>
        <v>1363.61509450412+471.538086617314i</v>
      </c>
      <c r="I2172" t="str">
        <f t="shared" si="635"/>
        <v>71.4101587549618-176.305671858025i</v>
      </c>
      <c r="K2172" t="str">
        <f t="shared" si="636"/>
        <v>0.00786022960499127-0.00464858723558555i</v>
      </c>
      <c r="L2172" t="str">
        <f t="shared" si="637"/>
        <v>0.0000444444444444444-0.0179392268322798i</v>
      </c>
      <c r="M2172" t="e">
        <f t="shared" si="638"/>
        <v>#DIV/0!</v>
      </c>
      <c r="N2172">
        <f t="shared" si="639"/>
        <v>95.230923646138947</v>
      </c>
      <c r="O2172">
        <f t="shared" si="640"/>
        <v>19.100782294144793</v>
      </c>
      <c r="P2172" s="3">
        <f t="shared" si="641"/>
        <v>19.100782294144793</v>
      </c>
      <c r="Q2172" s="3">
        <f t="shared" si="642"/>
        <v>-84.769076353861053</v>
      </c>
      <c r="R2172">
        <f t="shared" si="643"/>
        <v>95.230923646138947</v>
      </c>
      <c r="S2172">
        <f t="shared" si="644"/>
        <v>3.2005394475692608</v>
      </c>
      <c r="T2172">
        <f t="shared" si="627"/>
        <v>19.100782294144793</v>
      </c>
    </row>
    <row r="2173" spans="1:20" x14ac:dyDescent="0.25">
      <c r="A2173">
        <f t="shared" si="628"/>
        <v>20185.998845257509</v>
      </c>
      <c r="B2173">
        <f t="shared" si="645"/>
        <v>3212.7014974700237</v>
      </c>
      <c r="C2173" t="str">
        <f t="shared" si="629"/>
        <v>0.82078534080435-8.94722468310957i</v>
      </c>
      <c r="D2173" t="str">
        <f t="shared" si="630"/>
        <v>3.47805718381895-4.96928676141536i</v>
      </c>
      <c r="E2173" t="str">
        <f t="shared" si="631"/>
        <v>162.3482383552+2.68695992447269i</v>
      </c>
      <c r="F2173" t="str">
        <f t="shared" si="632"/>
        <v>2.4249186011322-46.4934875426328i</v>
      </c>
      <c r="G2173" t="str">
        <f t="shared" si="633"/>
        <v>0.999997392169685-0.00161487569628782i</v>
      </c>
      <c r="H2173" t="str">
        <f t="shared" si="634"/>
        <v>1365.62068488449+473.350916317068i</v>
      </c>
      <c r="I2173" t="str">
        <f t="shared" si="635"/>
        <v>71.4266703109411-175.876801345623i</v>
      </c>
      <c r="K2173" t="str">
        <f t="shared" si="636"/>
        <v>0.00784470928666482-0.00465698600352044i</v>
      </c>
      <c r="L2173" t="str">
        <f t="shared" si="637"/>
        <v>0.0000444444444444444-0.0178713158321177i</v>
      </c>
      <c r="M2173" t="e">
        <f t="shared" si="638"/>
        <v>#DIV/0!</v>
      </c>
      <c r="N2173">
        <f t="shared" si="639"/>
        <v>95.241432829945097</v>
      </c>
      <c r="O2173">
        <f t="shared" si="640"/>
        <v>19.070162209080252</v>
      </c>
      <c r="P2173" s="3">
        <f t="shared" si="641"/>
        <v>19.070162209080252</v>
      </c>
      <c r="Q2173" s="3">
        <f t="shared" si="642"/>
        <v>-84.758567170054903</v>
      </c>
      <c r="R2173">
        <f t="shared" si="643"/>
        <v>95.241432829945097</v>
      </c>
      <c r="S2173">
        <f t="shared" si="644"/>
        <v>3.2127014974700239</v>
      </c>
      <c r="T2173">
        <f t="shared" si="627"/>
        <v>19.070162209080252</v>
      </c>
    </row>
    <row r="2174" spans="1:20" x14ac:dyDescent="0.25">
      <c r="A2174">
        <f t="shared" si="628"/>
        <v>20262.705640869488</v>
      </c>
      <c r="B2174">
        <f t="shared" si="645"/>
        <v>3224.90976316041</v>
      </c>
      <c r="C2174" t="str">
        <f t="shared" si="629"/>
        <v>0.81952920044365-8.91559706948548i</v>
      </c>
      <c r="D2174" t="str">
        <f t="shared" si="630"/>
        <v>3.47805666744685-4.95059145425829i</v>
      </c>
      <c r="E2174" t="str">
        <f t="shared" si="631"/>
        <v>162.348345106956+2.69875306202049i</v>
      </c>
      <c r="F2174" t="str">
        <f t="shared" si="632"/>
        <v>2.42491855298018-46.3175108192254i</v>
      </c>
      <c r="G2174" t="str">
        <f t="shared" si="633"/>
        <v>0.99999737231257-0.00162101219174501i</v>
      </c>
      <c r="H2174" t="str">
        <f t="shared" si="634"/>
        <v>1367.64521209416+475.170150259353i</v>
      </c>
      <c r="I2174" t="str">
        <f t="shared" si="635"/>
        <v>71.4432379850023-175.450942921504i</v>
      </c>
      <c r="K2174" t="str">
        <f t="shared" si="636"/>
        <v>0.00782913300908228-0.00466534794102172i</v>
      </c>
      <c r="L2174" t="str">
        <f t="shared" si="637"/>
        <v>0.0000444444444444444-0.0178036619168338i</v>
      </c>
      <c r="M2174" t="e">
        <f t="shared" si="638"/>
        <v>#DIV/0!</v>
      </c>
      <c r="N2174">
        <f t="shared" si="639"/>
        <v>95.251917624622507</v>
      </c>
      <c r="O2174">
        <f t="shared" si="640"/>
        <v>19.039549953433433</v>
      </c>
      <c r="P2174" s="3">
        <f t="shared" si="641"/>
        <v>19.039549953433433</v>
      </c>
      <c r="Q2174" s="3">
        <f t="shared" si="642"/>
        <v>-84.748082375377493</v>
      </c>
      <c r="R2174">
        <f t="shared" si="643"/>
        <v>95.251917624622507</v>
      </c>
      <c r="S2174">
        <f t="shared" si="644"/>
        <v>3.2249097631604098</v>
      </c>
      <c r="T2174">
        <f t="shared" si="627"/>
        <v>19.039549953433433</v>
      </c>
    </row>
    <row r="2175" spans="1:20" x14ac:dyDescent="0.25">
      <c r="A2175">
        <f t="shared" si="628"/>
        <v>20339.703922304794</v>
      </c>
      <c r="B2175">
        <f t="shared" si="645"/>
        <v>3237.1644202604198</v>
      </c>
      <c r="C2175" t="str">
        <f t="shared" si="629"/>
        <v>0.818268618083526-8.88408929421802i</v>
      </c>
      <c r="D2175" t="str">
        <f t="shared" si="630"/>
        <v>3.47805614714302-4.93196736298648i</v>
      </c>
      <c r="E2175" t="str">
        <f t="shared" si="631"/>
        <v>162.348464149772+2.71060210815747i</v>
      </c>
      <c r="F2175" t="str">
        <f t="shared" si="632"/>
        <v>2.42491850446152-46.1422003887599i</v>
      </c>
      <c r="G2175" t="str">
        <f t="shared" si="633"/>
        <v>0.999997352304254-0.00162717200551658i</v>
      </c>
      <c r="H2175" t="str">
        <f t="shared" si="634"/>
        <v>1369.6888825803+476.995789994139i</v>
      </c>
      <c r="I2175" t="str">
        <f t="shared" si="635"/>
        <v>71.459860744283-175.028096923243i</v>
      </c>
      <c r="K2175" t="str">
        <f t="shared" si="636"/>
        <v>0.00781350091961089-0.00467367260811551i</v>
      </c>
      <c r="L2175" t="str">
        <f t="shared" si="637"/>
        <v>0.0000444444444444444-0.0177362641132036i</v>
      </c>
      <c r="M2175" t="e">
        <f t="shared" si="638"/>
        <v>#DIV/0!</v>
      </c>
      <c r="N2175">
        <f t="shared" si="639"/>
        <v>95.262377722015344</v>
      </c>
      <c r="O2175">
        <f t="shared" si="640"/>
        <v>19.008945504610065</v>
      </c>
      <c r="P2175" s="3">
        <f t="shared" si="641"/>
        <v>19.008945504610065</v>
      </c>
      <c r="Q2175" s="3">
        <f t="shared" si="642"/>
        <v>-84.737622277984656</v>
      </c>
      <c r="R2175">
        <f t="shared" si="643"/>
        <v>95.262377722015344</v>
      </c>
      <c r="S2175">
        <f t="shared" si="644"/>
        <v>3.2371644202604197</v>
      </c>
      <c r="T2175">
        <f t="shared" si="627"/>
        <v>19.008945504610065</v>
      </c>
    </row>
    <row r="2176" spans="1:20" x14ac:dyDescent="0.25">
      <c r="A2176">
        <f t="shared" si="628"/>
        <v>20416.994797209551</v>
      </c>
      <c r="B2176">
        <f t="shared" si="645"/>
        <v>3249.4656450574093</v>
      </c>
      <c r="C2176" t="str">
        <f t="shared" si="629"/>
        <v>0.81700360638083-8.85270085983032i</v>
      </c>
      <c r="D2176" t="str">
        <f t="shared" si="630"/>
        <v>3.47805562287752-4.9134142196857i</v>
      </c>
      <c r="E2176" t="str">
        <f t="shared" si="631"/>
        <v>162.348595681101+2.72250731173112i</v>
      </c>
      <c r="F2176" t="str">
        <f t="shared" si="632"/>
        <v>2.42491845557341-45.9675537293367i</v>
      </c>
      <c r="G2176" t="str">
        <f t="shared" si="633"/>
        <v>0.999997332143588-0.00163335522620792i</v>
      </c>
      <c r="H2176" t="str">
        <f t="shared" si="634"/>
        <v>1371.75190545631+478.827836382977i</v>
      </c>
      <c r="I2176" t="str">
        <f t="shared" si="635"/>
        <v>71.4765375149468-174.608263824572i</v>
      </c>
      <c r="K2176" t="str">
        <f t="shared" si="636"/>
        <v>0.00779781316989889-0.00468195956479046i</v>
      </c>
      <c r="L2176" t="str">
        <f t="shared" si="637"/>
        <v>0.0000444444444444444-0.0176691214516872i</v>
      </c>
      <c r="M2176" t="e">
        <f t="shared" si="638"/>
        <v>#DIV/0!</v>
      </c>
      <c r="N2176">
        <f t="shared" si="639"/>
        <v>95.272812815059993</v>
      </c>
      <c r="O2176">
        <f t="shared" si="640"/>
        <v>18.978348839521079</v>
      </c>
      <c r="P2176" s="3">
        <f t="shared" si="641"/>
        <v>18.978348839521079</v>
      </c>
      <c r="Q2176" s="3">
        <f t="shared" si="642"/>
        <v>-84.727187184940007</v>
      </c>
      <c r="R2176">
        <f t="shared" si="643"/>
        <v>95.272812815059993</v>
      </c>
      <c r="S2176">
        <f t="shared" si="644"/>
        <v>3.2494656450574095</v>
      </c>
      <c r="T2176">
        <f t="shared" si="627"/>
        <v>18.978348839521079</v>
      </c>
    </row>
    <row r="2177" spans="1:20" x14ac:dyDescent="0.25">
      <c r="A2177">
        <f t="shared" si="628"/>
        <v>20494.579377438949</v>
      </c>
      <c r="B2177">
        <f t="shared" si="645"/>
        <v>3261.8136145086278</v>
      </c>
      <c r="C2177" t="str">
        <f t="shared" si="629"/>
        <v>0.815734178332668-8.82143127061948i</v>
      </c>
      <c r="D2177" t="str">
        <f t="shared" si="630"/>
        <v>3.47805509462022-4.8949317574624i</v>
      </c>
      <c r="E2177" t="str">
        <f t="shared" si="631"/>
        <v>162.34873990044+2.73446892202519i</v>
      </c>
      <c r="F2177" t="str">
        <f t="shared" si="632"/>
        <v>2.42491840631306-45.7935683286055i</v>
      </c>
      <c r="G2177" t="str">
        <f t="shared" si="633"/>
        <v>0.99999731182941-0.00163956194276108i</v>
      </c>
      <c r="H2177" t="str">
        <f t="shared" si="634"/>
        <v>1373.83449254201+480.666289576889i</v>
      </c>
      <c r="I2177" t="str">
        <f t="shared" si="635"/>
        <v>71.4932671810642-174.191444236822i</v>
      </c>
      <c r="K2177" t="str">
        <f t="shared" si="636"/>
        <v>0.00778206991589039-0.00469020837104441i</v>
      </c>
      <c r="L2177" t="str">
        <f t="shared" si="637"/>
        <v>0.0000444444444444444-0.0176022329664148i</v>
      </c>
      <c r="M2177" t="e">
        <f t="shared" si="638"/>
        <v>#DIV/0!</v>
      </c>
      <c r="N2177">
        <f t="shared" si="639"/>
        <v>95.283222597826693</v>
      </c>
      <c r="O2177">
        <f t="shared" si="640"/>
        <v>18.947759934583456</v>
      </c>
      <c r="P2177" s="3">
        <f t="shared" si="641"/>
        <v>18.947759934583456</v>
      </c>
      <c r="Q2177" s="3">
        <f t="shared" si="642"/>
        <v>-84.716777402173307</v>
      </c>
      <c r="R2177">
        <f t="shared" si="643"/>
        <v>95.283222597826693</v>
      </c>
      <c r="S2177">
        <f t="shared" si="644"/>
        <v>3.2618136145086276</v>
      </c>
      <c r="T2177">
        <f t="shared" si="627"/>
        <v>18.947759934583456</v>
      </c>
    </row>
    <row r="2178" spans="1:20" x14ac:dyDescent="0.25">
      <c r="A2178">
        <f t="shared" si="628"/>
        <v>20572.458779073215</v>
      </c>
      <c r="B2178">
        <f t="shared" si="645"/>
        <v>3274.2085062437604</v>
      </c>
      <c r="C2178" t="str">
        <f t="shared" si="629"/>
        <v>0.814460347277643-8.79028003265337i</v>
      </c>
      <c r="D2178" t="str">
        <f t="shared" si="630"/>
        <v>3.47805456234068-4.87651971043968i</v>
      </c>
      <c r="E2178" t="str">
        <f t="shared" si="631"/>
        <v>162.348897009339+2.74648718875506i</v>
      </c>
      <c r="F2178" t="str">
        <f t="shared" si="632"/>
        <v>2.42491835667762-45.6202416837271i</v>
      </c>
      <c r="G2178" t="str">
        <f t="shared" si="633"/>
        <v>0.999997291360551-0.00164579224445599i</v>
      </c>
      <c r="H2178" t="str">
        <f t="shared" si="634"/>
        <v>1375.93685840451+482.511148993591i</v>
      </c>
      <c r="I2178" t="str">
        <f t="shared" si="635"/>
        <v>71.510048583454-173.777638910385i</v>
      </c>
      <c r="K2178" t="str">
        <f t="shared" si="636"/>
        <v>0.00776627131783998-0.00469841858693146i</v>
      </c>
      <c r="L2178" t="str">
        <f t="shared" si="637"/>
        <v>0.0000444444444444444-0.0175355976951731i</v>
      </c>
      <c r="M2178" t="e">
        <f t="shared" si="638"/>
        <v>#DIV/0!</v>
      </c>
      <c r="N2178">
        <f t="shared" si="639"/>
        <v>95.293606765565897</v>
      </c>
      <c r="O2178">
        <f t="shared" si="640"/>
        <v>18.917178765720557</v>
      </c>
      <c r="P2178" s="3">
        <f t="shared" si="641"/>
        <v>18.917178765720557</v>
      </c>
      <c r="Q2178" s="3">
        <f t="shared" si="642"/>
        <v>-84.706393234434103</v>
      </c>
      <c r="R2178">
        <f t="shared" si="643"/>
        <v>95.293606765565897</v>
      </c>
      <c r="S2178">
        <f t="shared" si="644"/>
        <v>3.2742085062437605</v>
      </c>
      <c r="T2178">
        <f t="shared" si="627"/>
        <v>18.917178765720557</v>
      </c>
    </row>
    <row r="2179" spans="1:20" x14ac:dyDescent="0.25">
      <c r="A2179">
        <f t="shared" si="628"/>
        <v>20650.634122433694</v>
      </c>
      <c r="B2179">
        <f t="shared" si="645"/>
        <v>3286.6504985674869</v>
      </c>
      <c r="C2179" t="str">
        <f t="shared" si="629"/>
        <v>0.813182126896594-8.75924665376839i</v>
      </c>
      <c r="D2179" t="str">
        <f t="shared" si="630"/>
        <v>3.47805402600828-4.85817781375369i</v>
      </c>
      <c r="E2179" t="str">
        <f t="shared" si="631"/>
        <v>162.349067211415+2.75856236205387i</v>
      </c>
      <c r="F2179" t="str">
        <f t="shared" si="632"/>
        <v>2.42491830666423-45.44757130134i</v>
      </c>
      <c r="G2179" t="str">
        <f t="shared" si="633"/>
        <v>0.999997270735835-0.00165204622091184i</v>
      </c>
      <c r="H2179" t="str">
        <f t="shared" si="634"/>
        <v>1378.05922039971+484.362413294069i</v>
      </c>
      <c r="I2179" t="str">
        <f t="shared" si="635"/>
        <v>71.526880518502-173.3668487362i</v>
      </c>
      <c r="K2179" t="str">
        <f t="shared" si="636"/>
        <v>0.00775041754032671-0.00470658977260936i</v>
      </c>
      <c r="L2179" t="str">
        <f t="shared" si="637"/>
        <v>0.0000444444444444444-0.0174692146793915i</v>
      </c>
      <c r="M2179" t="e">
        <f t="shared" si="638"/>
        <v>#DIV/0!</v>
      </c>
      <c r="N2179">
        <f t="shared" si="639"/>
        <v>95.303965014751057</v>
      </c>
      <c r="O2179">
        <f t="shared" si="640"/>
        <v>18.886605308363432</v>
      </c>
      <c r="P2179" s="3">
        <f t="shared" si="641"/>
        <v>18.886605308363432</v>
      </c>
      <c r="Q2179" s="3">
        <f t="shared" si="642"/>
        <v>-84.696034985248943</v>
      </c>
      <c r="R2179">
        <f t="shared" si="643"/>
        <v>95.303965014751057</v>
      </c>
      <c r="S2179">
        <f t="shared" si="644"/>
        <v>3.2866504985674867</v>
      </c>
      <c r="T2179">
        <f t="shared" si="627"/>
        <v>18.886605308363432</v>
      </c>
    </row>
    <row r="2180" spans="1:20" x14ac:dyDescent="0.25">
      <c r="A2180">
        <f t="shared" si="628"/>
        <v>20729.106532098944</v>
      </c>
      <c r="B2180">
        <f t="shared" si="645"/>
        <v>3299.1397704620435</v>
      </c>
      <c r="C2180" t="str">
        <f t="shared" si="629"/>
        <v>0.811899531213599-8.72833064356613i</v>
      </c>
      <c r="D2180" t="str">
        <f t="shared" si="630"/>
        <v>3.4780534855922-4.83990580354967i</v>
      </c>
      <c r="E2180" t="str">
        <f t="shared" si="631"/>
        <v>162.349250712358+2.77069469246798i</v>
      </c>
      <c r="F2180" t="str">
        <f t="shared" si="632"/>
        <v>2.42491825627002-45.2755546975228i</v>
      </c>
      <c r="G2180" t="str">
        <f t="shared" si="633"/>
        <v>0.999997249954074-0.00165832396208832i</v>
      </c>
      <c r="H2180" t="str">
        <f t="shared" si="634"/>
        <v>1380.20179871456+486.220080358518i</v>
      </c>
      <c r="I2180" t="str">
        <f t="shared" si="635"/>
        <v>71.5437617369464-172.959074747276i</v>
      </c>
      <c r="K2180" t="str">
        <f t="shared" si="636"/>
        <v>0.00773450875226726-0.00471472148838743i</v>
      </c>
      <c r="L2180" t="str">
        <f t="shared" si="637"/>
        <v>0.0000444444444444444-0.0174030829641278i</v>
      </c>
      <c r="M2180" t="e">
        <f t="shared" si="638"/>
        <v>#DIV/0!</v>
      </c>
      <c r="N2180">
        <f t="shared" si="639"/>
        <v>95.314297043124498</v>
      </c>
      <c r="O2180">
        <f t="shared" si="640"/>
        <v>18.856039537451107</v>
      </c>
      <c r="P2180" s="3">
        <f t="shared" si="641"/>
        <v>18.856039537451107</v>
      </c>
      <c r="Q2180" s="3">
        <f t="shared" si="642"/>
        <v>-84.685702956875502</v>
      </c>
      <c r="R2180">
        <f t="shared" si="643"/>
        <v>95.314297043124498</v>
      </c>
      <c r="S2180">
        <f t="shared" si="644"/>
        <v>3.2991397704620438</v>
      </c>
      <c r="T2180">
        <f t="shared" si="627"/>
        <v>18.856039537451107</v>
      </c>
    </row>
    <row r="2181" spans="1:20" x14ac:dyDescent="0.25">
      <c r="A2181">
        <f t="shared" si="628"/>
        <v>20807.877136920921</v>
      </c>
      <c r="B2181">
        <f t="shared" si="645"/>
        <v>3311.6765015897995</v>
      </c>
      <c r="C2181" t="str">
        <f t="shared" si="629"/>
        <v>0.810612574596773-8.69753151341125i</v>
      </c>
      <c r="D2181" t="str">
        <f t="shared" si="630"/>
        <v>3.47805294106131-4.82170341697818i</v>
      </c>
      <c r="E2181" t="str">
        <f t="shared" si="631"/>
        <v>162.349447719951+2.78288443094557i</v>
      </c>
      <c r="F2181" t="str">
        <f t="shared" si="632"/>
        <v>2.42491820549208-45.1041893977586i</v>
      </c>
      <c r="G2181" t="str">
        <f t="shared" si="633"/>
        <v>0.999997229014072-0.00166462555828689i</v>
      </c>
      <c r="H2181" t="str">
        <f t="shared" si="634"/>
        <v>1382.36481640999+488.084147261529i</v>
      </c>
      <c r="I2181" t="str">
        <f t="shared" si="635"/>
        <v>71.5606909426255-172.554318120222i</v>
      </c>
      <c r="K2181" t="str">
        <f t="shared" si="636"/>
        <v>0.00771854512692898-0.00472281329477468i</v>
      </c>
      <c r="L2181" t="str">
        <f t="shared" si="637"/>
        <v>0.0000444444444444444-0.0173372015980552i</v>
      </c>
      <c r="M2181" t="e">
        <f t="shared" si="638"/>
        <v>#DIV/0!</v>
      </c>
      <c r="N2181">
        <f t="shared" si="639"/>
        <v>95.3246025497414</v>
      </c>
      <c r="O2181">
        <f t="shared" si="640"/>
        <v>18.825481427432095</v>
      </c>
      <c r="P2181" s="3">
        <f t="shared" si="641"/>
        <v>18.825481427432095</v>
      </c>
      <c r="Q2181" s="3">
        <f t="shared" si="642"/>
        <v>-84.6753974502586</v>
      </c>
      <c r="R2181">
        <f t="shared" si="643"/>
        <v>95.3246025497414</v>
      </c>
      <c r="S2181">
        <f t="shared" si="644"/>
        <v>3.3116765015897993</v>
      </c>
      <c r="T2181">
        <f t="shared" si="627"/>
        <v>18.825481427432095</v>
      </c>
    </row>
    <row r="2182" spans="1:20" x14ac:dyDescent="0.25">
      <c r="A2182">
        <f t="shared" si="628"/>
        <v>20886.94707004122</v>
      </c>
      <c r="B2182">
        <f t="shared" si="645"/>
        <v>3324.2608722958407</v>
      </c>
      <c r="C2182" t="str">
        <f t="shared" si="629"/>
        <v>0.809321271759033-8.66684877642868i</v>
      </c>
      <c r="D2182" t="str">
        <f t="shared" si="630"/>
        <v>3.4780523923843-4.80357039219137i</v>
      </c>
      <c r="E2182" t="str">
        <f t="shared" si="631"/>
        <v>162.349658444075+2.79513182882759i</v>
      </c>
      <c r="F2182" t="str">
        <f t="shared" si="632"/>
        <v>2.42491815432751-44.9334729369002i</v>
      </c>
      <c r="G2182" t="str">
        <f t="shared" si="633"/>
        <v>0.999997207914625-0.00167095110015214i</v>
      </c>
      <c r="H2182" t="str">
        <f t="shared" si="634"/>
        <v>1384.54849946454+489.954610246612i</v>
      </c>
      <c r="I2182" t="str">
        <f t="shared" si="635"/>
        <v>71.5776667911992-172.152580176821i</v>
      </c>
      <c r="K2182" t="str">
        <f t="shared" si="636"/>
        <v>0.00770252684194194-0.00473086475252843i</v>
      </c>
      <c r="L2182" t="str">
        <f t="shared" si="637"/>
        <v>0.0000444444444444444-0.017271569633448i</v>
      </c>
      <c r="M2182" t="e">
        <f t="shared" si="638"/>
        <v>#DIV/0!</v>
      </c>
      <c r="N2182">
        <f t="shared" si="639"/>
        <v>95.334881235014691</v>
      </c>
      <c r="O2182">
        <f t="shared" si="640"/>
        <v>18.794930952265286</v>
      </c>
      <c r="P2182" s="3">
        <f t="shared" si="641"/>
        <v>18.794930952265286</v>
      </c>
      <c r="Q2182" s="3">
        <f t="shared" si="642"/>
        <v>-84.665118764985309</v>
      </c>
      <c r="R2182">
        <f t="shared" si="643"/>
        <v>95.334881235014691</v>
      </c>
      <c r="S2182">
        <f t="shared" si="644"/>
        <v>3.3242608722958407</v>
      </c>
      <c r="T2182">
        <f t="shared" si="627"/>
        <v>18.794930952265286</v>
      </c>
    </row>
    <row r="2183" spans="1:20" x14ac:dyDescent="0.25">
      <c r="A2183">
        <f t="shared" si="628"/>
        <v>20966.317468907378</v>
      </c>
      <c r="B2183">
        <f t="shared" si="645"/>
        <v>3336.8930636105652</v>
      </c>
      <c r="C2183" t="str">
        <f t="shared" si="629"/>
        <v>0.808025637758951-8.63628194750104i</v>
      </c>
      <c r="D2183" t="str">
        <f t="shared" si="630"/>
        <v>3.47805183952959-4.78550646833913i</v>
      </c>
      <c r="E2183" t="str">
        <f t="shared" si="631"/>
        <v>162.349883096724+2.80743713783903i</v>
      </c>
      <c r="F2183" t="str">
        <f t="shared" si="632"/>
        <v>2.42491810277334-44.7634028591338i</v>
      </c>
      <c r="G2183" t="str">
        <f t="shared" si="633"/>
        <v>0.999997186654518-0.00167730067867303i</v>
      </c>
      <c r="H2183" t="str">
        <f t="shared" si="634"/>
        <v>1386.75307681882+491.831464699943i</v>
      </c>
      <c r="I2183" t="str">
        <f t="shared" si="635"/>
        <v>71.5946878888287-171.753862385625i</v>
      </c>
      <c r="K2183" t="str">
        <f t="shared" si="636"/>
        <v>0.00768645407931065-0.00473887542270315i</v>
      </c>
      <c r="L2183" t="str">
        <f t="shared" si="637"/>
        <v>0.0000444444444444444-0.0172061861261686i</v>
      </c>
      <c r="M2183" t="e">
        <f t="shared" si="638"/>
        <v>#DIV/0!</v>
      </c>
      <c r="N2183">
        <f t="shared" si="639"/>
        <v>95.345132800760652</v>
      </c>
      <c r="O2183">
        <f t="shared" si="640"/>
        <v>18.764388085421139</v>
      </c>
      <c r="P2183" s="3">
        <f t="shared" si="641"/>
        <v>18.764388085421139</v>
      </c>
      <c r="Q2183" s="3">
        <f t="shared" si="642"/>
        <v>-84.654867199239348</v>
      </c>
      <c r="R2183">
        <f t="shared" si="643"/>
        <v>95.345132800760652</v>
      </c>
      <c r="S2183">
        <f t="shared" si="644"/>
        <v>3.3368930636105651</v>
      </c>
      <c r="T2183">
        <f t="shared" si="627"/>
        <v>18.764388085421139</v>
      </c>
    </row>
    <row r="2184" spans="1:20" x14ac:dyDescent="0.25">
      <c r="A2184">
        <f t="shared" si="628"/>
        <v>21045.989475289225</v>
      </c>
      <c r="B2184">
        <f t="shared" si="645"/>
        <v>3349.5732572522852</v>
      </c>
      <c r="C2184" t="str">
        <f t="shared" si="629"/>
        <v>0.806725688001212-8.6058305432663i</v>
      </c>
      <c r="D2184" t="str">
        <f t="shared" si="630"/>
        <v>3.47805128246539-4.76751138556546i</v>
      </c>
      <c r="E2184" t="str">
        <f t="shared" si="631"/>
        <v>162.350121892016+2.81980061007842i</v>
      </c>
      <c r="F2184" t="str">
        <f t="shared" si="632"/>
        <v>2.42491805082663-44.5939767179447i</v>
      </c>
      <c r="G2184" t="str">
        <f t="shared" si="633"/>
        <v>0.999997165232529-0.00168367438518423i</v>
      </c>
      <c r="H2184" t="str">
        <f t="shared" si="634"/>
        <v>1388.97878042057+493.714705123412i</v>
      </c>
      <c r="I2184" t="str">
        <f t="shared" si="635"/>
        <v>71.6117527908301-171.358166363576i</v>
      </c>
      <c r="K2184" t="str">
        <f t="shared" si="636"/>
        <v>0.00767032702542493-0.00474684486669986i</v>
      </c>
      <c r="L2184" t="str">
        <f t="shared" si="637"/>
        <v>0.0000444444444444444-0.0171410501356531i</v>
      </c>
      <c r="M2184" t="e">
        <f t="shared" si="638"/>
        <v>#DIV/0!</v>
      </c>
      <c r="N2184">
        <f t="shared" si="639"/>
        <v>95.355356950242268</v>
      </c>
      <c r="O2184">
        <f t="shared" si="640"/>
        <v>18.733852799883103</v>
      </c>
      <c r="P2184" s="3">
        <f t="shared" si="641"/>
        <v>18.733852799883103</v>
      </c>
      <c r="Q2184" s="3">
        <f t="shared" si="642"/>
        <v>-84.644643049757732</v>
      </c>
      <c r="R2184">
        <f t="shared" si="643"/>
        <v>95.355356950242268</v>
      </c>
      <c r="S2184">
        <f t="shared" si="644"/>
        <v>3.3495732572522852</v>
      </c>
      <c r="T2184">
        <f t="shared" si="627"/>
        <v>18.733852799883103</v>
      </c>
    </row>
    <row r="2185" spans="1:20" x14ac:dyDescent="0.25">
      <c r="A2185">
        <f t="shared" si="628"/>
        <v>21125.964235295327</v>
      </c>
      <c r="B2185">
        <f t="shared" si="645"/>
        <v>3362.301635629844</v>
      </c>
      <c r="C2185" t="str">
        <f t="shared" si="629"/>
        <v>0.805421438237511-8.57549408211498i</v>
      </c>
      <c r="D2185" t="str">
        <f t="shared" si="630"/>
        <v>3.47805072115964-4.74958488500457i</v>
      </c>
      <c r="E2185" t="str">
        <f t="shared" si="631"/>
        <v>162.350375046201+2.83222249801055i</v>
      </c>
      <c r="F2185" t="str">
        <f t="shared" si="632"/>
        <v>2.42491799848437-44.4251920760804i</v>
      </c>
      <c r="G2185" t="str">
        <f t="shared" si="633"/>
        <v>0.999997143647424-0.00169007231136744i</v>
      </c>
      <c r="H2185" t="str">
        <f t="shared" si="634"/>
        <v>1391.2258452706+495.604325106841i</v>
      </c>
      <c r="I2185" t="str">
        <f t="shared" si="635"/>
        <v>71.6288600002816-170.965493877654i</v>
      </c>
      <c r="K2185" t="str">
        <f t="shared" si="636"/>
        <v>0.00765414587107044-0.00475477264631569i</v>
      </c>
      <c r="L2185" t="str">
        <f t="shared" si="637"/>
        <v>0.0000444444444444444-0.0170761607248985i</v>
      </c>
      <c r="M2185" t="e">
        <f t="shared" si="638"/>
        <v>#DIV/0!</v>
      </c>
      <c r="N2185">
        <f t="shared" si="639"/>
        <v>95.365553388216128</v>
      </c>
      <c r="O2185">
        <f t="shared" si="640"/>
        <v>18.70332506814869</v>
      </c>
      <c r="P2185" s="3">
        <f t="shared" si="641"/>
        <v>18.70332506814869</v>
      </c>
      <c r="Q2185" s="3">
        <f t="shared" si="642"/>
        <v>-84.634446611783872</v>
      </c>
      <c r="R2185">
        <f t="shared" si="643"/>
        <v>95.365553388216128</v>
      </c>
      <c r="S2185">
        <f t="shared" si="644"/>
        <v>3.3623016356298439</v>
      </c>
      <c r="T2185">
        <f t="shared" si="627"/>
        <v>18.70332506814869</v>
      </c>
    </row>
    <row r="2186" spans="1:20" x14ac:dyDescent="0.25">
      <c r="A2186">
        <f t="shared" si="628"/>
        <v>21206.24289938945</v>
      </c>
      <c r="B2186">
        <f t="shared" si="645"/>
        <v>3375.0783818452373</v>
      </c>
      <c r="C2186" t="str">
        <f t="shared" si="629"/>
        <v>0.804112904566853-8.54527208418825i</v>
      </c>
      <c r="D2186" t="str">
        <f t="shared" si="630"/>
        <v>3.47805015558002-4.73172670877729i</v>
      </c>
      <c r="E2186" t="str">
        <f t="shared" si="631"/>
        <v>162.350642777679+2.84470305445309i</v>
      </c>
      <c r="F2186" t="str">
        <f t="shared" si="632"/>
        <v>2.42491794574355-44.2570465055173i</v>
      </c>
      <c r="G2186" t="str">
        <f t="shared" si="633"/>
        <v>0.999997121897961-0.00169649454925269i</v>
      </c>
      <c r="H2186" t="str">
        <f t="shared" si="634"/>
        <v>1393.49450946944+497.500317299417i</v>
      </c>
      <c r="I2186" t="str">
        <f t="shared" si="635"/>
        <v>71.6460079666-170.575846846559i</v>
      </c>
      <c r="K2186" t="str">
        <f t="shared" si="636"/>
        <v>0.00763791081143839-0.00476265832379382i</v>
      </c>
      <c r="L2186" t="str">
        <f t="shared" si="637"/>
        <v>0.0000444444444444444-0.0170115169604488i</v>
      </c>
      <c r="M2186" t="e">
        <f t="shared" si="638"/>
        <v>#DIV/0!</v>
      </c>
      <c r="N2186">
        <f t="shared" si="639"/>
        <v>95.375721820975443</v>
      </c>
      <c r="O2186">
        <f t="shared" si="640"/>
        <v>18.672804862231438</v>
      </c>
      <c r="P2186" s="3">
        <f t="shared" si="641"/>
        <v>18.672804862231438</v>
      </c>
      <c r="Q2186" s="3">
        <f t="shared" si="642"/>
        <v>-84.624278179024557</v>
      </c>
      <c r="R2186">
        <f t="shared" si="643"/>
        <v>95.375721820975443</v>
      </c>
      <c r="S2186">
        <f t="shared" si="644"/>
        <v>3.3750783818452375</v>
      </c>
      <c r="T2186">
        <f t="shared" si="627"/>
        <v>18.672804862231438</v>
      </c>
    </row>
    <row r="2187" spans="1:20" x14ac:dyDescent="0.25">
      <c r="A2187">
        <f t="shared" si="628"/>
        <v>21286.826622407127</v>
      </c>
      <c r="B2187">
        <f t="shared" si="645"/>
        <v>3387.9036796962491</v>
      </c>
      <c r="C2187" t="str">
        <f t="shared" si="629"/>
        <v>0.802800103436382-8.51516407137527i</v>
      </c>
      <c r="D2187" t="str">
        <f t="shared" si="630"/>
        <v>3.47804958569405-4.71393659998734i</v>
      </c>
      <c r="E2187" t="str">
        <f t="shared" si="631"/>
        <v>162.350925307006+2.85724253257085i</v>
      </c>
      <c r="F2187" t="str">
        <f t="shared" si="632"/>
        <v>2.42491789260115-44.0895375874253i</v>
      </c>
      <c r="G2187" t="str">
        <f t="shared" si="633"/>
        <v>0.999997099982889-0.00170294119121965i</v>
      </c>
      <c r="H2187" t="str">
        <f t="shared" si="634"/>
        <v>1395.78501426477+499.402673380323i</v>
      </c>
      <c r="I2187" t="str">
        <f t="shared" si="635"/>
        <v>71.6631950840782-170.189227342414i</v>
      </c>
      <c r="K2187" t="str">
        <f t="shared" si="636"/>
        <v>0.00762162204613466-0.0047705014618738i</v>
      </c>
      <c r="L2187" t="str">
        <f t="shared" si="637"/>
        <v>0.0000444444444444444-0.0169471179123817i</v>
      </c>
      <c r="M2187" t="e">
        <f t="shared" si="638"/>
        <v>#DIV/0!</v>
      </c>
      <c r="N2187">
        <f t="shared" si="639"/>
        <v>95.385861956397108</v>
      </c>
      <c r="O2187">
        <f t="shared" si="640"/>
        <v>18.642292153662247</v>
      </c>
      <c r="P2187" s="3">
        <f t="shared" si="641"/>
        <v>18.642292153662247</v>
      </c>
      <c r="Q2187" s="3">
        <f t="shared" si="642"/>
        <v>-84.614138043602892</v>
      </c>
      <c r="R2187">
        <f t="shared" si="643"/>
        <v>95.385861956397108</v>
      </c>
      <c r="S2187">
        <f t="shared" si="644"/>
        <v>3.3879036796962492</v>
      </c>
      <c r="T2187">
        <f t="shared" si="627"/>
        <v>18.642292153662247</v>
      </c>
    </row>
    <row r="2188" spans="1:20" x14ac:dyDescent="0.25">
      <c r="A2188">
        <f t="shared" si="628"/>
        <v>21367.716563572278</v>
      </c>
      <c r="B2188">
        <f t="shared" si="645"/>
        <v>3400.7777136790951</v>
      </c>
      <c r="C2188" t="str">
        <f t="shared" si="629"/>
        <v>0.80148305164168-8.48516956731082i</v>
      </c>
      <c r="D2188" t="str">
        <f t="shared" si="630"/>
        <v>3.47804901146888-4.69621430271753i</v>
      </c>
      <c r="E2188" t="str">
        <f t="shared" si="631"/>
        <v>162.351222856907+2.86984118586424i</v>
      </c>
      <c r="F2188" t="str">
        <f t="shared" si="632"/>
        <v>2.4249178390541-43.9226629121318i</v>
      </c>
      <c r="G2188" t="str">
        <f t="shared" si="633"/>
        <v>0.999997077900947-0.00170941232999903i</v>
      </c>
      <c r="H2188" t="str">
        <f t="shared" si="634"/>
        <v>1398.09760409972+501.31138402847i</v>
      </c>
      <c r="I2188" t="str">
        <f t="shared" si="635"/>
        <v>71.6804196903769-169.805637592509i</v>
      </c>
      <c r="K2188" t="str">
        <f t="shared" si="636"/>
        <v>0.00760527977918844-0.00477830162384212i</v>
      </c>
      <c r="L2188" t="str">
        <f t="shared" si="637"/>
        <v>0.0000444444444444444-0.0168829626542954i</v>
      </c>
      <c r="M2188" t="e">
        <f t="shared" si="638"/>
        <v>#DIV/0!</v>
      </c>
      <c r="N2188">
        <f t="shared" si="639"/>
        <v>95.395973503985928</v>
      </c>
      <c r="O2188">
        <f t="shared" si="640"/>
        <v>18.611786913490985</v>
      </c>
      <c r="P2188" s="3">
        <f t="shared" si="641"/>
        <v>18.611786913490985</v>
      </c>
      <c r="Q2188" s="3">
        <f t="shared" si="642"/>
        <v>-84.604026496014072</v>
      </c>
      <c r="R2188">
        <f t="shared" si="643"/>
        <v>95.395973503985928</v>
      </c>
      <c r="S2188">
        <f t="shared" si="644"/>
        <v>3.4007777136790951</v>
      </c>
      <c r="T2188">
        <f t="shared" si="627"/>
        <v>18.611786913490985</v>
      </c>
    </row>
    <row r="2189" spans="1:20" x14ac:dyDescent="0.25">
      <c r="A2189">
        <f t="shared" si="628"/>
        <v>21448.913886513852</v>
      </c>
      <c r="B2189">
        <f t="shared" si="645"/>
        <v>3413.7006689910759</v>
      </c>
      <c r="C2189" t="str">
        <f t="shared" si="629"/>
        <v>0.800161766327197-8.45528809737328i</v>
      </c>
      <c r="D2189" t="str">
        <f t="shared" si="630"/>
        <v>3.4780484328715-4.67855956202623i</v>
      </c>
      <c r="E2189" t="str">
        <f t="shared" si="631"/>
        <v>162.351535652287+2.88249926815892i</v>
      </c>
      <c r="F2189" t="str">
        <f t="shared" si="632"/>
        <v>2.42491778509931-43.7564200790888i</v>
      </c>
      <c r="G2189" t="str">
        <f t="shared" si="633"/>
        <v>0.999997055650865-0.00171590805867383i</v>
      </c>
      <c r="H2189" t="str">
        <f t="shared" si="634"/>
        <v>1400.43252666186+503.226438891426i</v>
      </c>
      <c r="I2189" t="str">
        <f t="shared" si="635"/>
        <v>71.6976800649866-169.425079981057i</v>
      </c>
      <c r="K2189" t="str">
        <f t="shared" si="636"/>
        <v>0.00758888421905993-0.00478605837358317i</v>
      </c>
      <c r="L2189" t="str">
        <f t="shared" si="637"/>
        <v>0.0000444444444444444-0.0168190502632949i</v>
      </c>
      <c r="M2189" t="e">
        <f t="shared" si="638"/>
        <v>#DIV/0!</v>
      </c>
      <c r="N2189">
        <f t="shared" si="639"/>
        <v>95.406056174919527</v>
      </c>
      <c r="O2189">
        <f t="shared" si="640"/>
        <v>18.581289112288523</v>
      </c>
      <c r="P2189" s="3">
        <f t="shared" si="641"/>
        <v>18.581289112288523</v>
      </c>
      <c r="Q2189" s="3">
        <f t="shared" si="642"/>
        <v>-84.593943825080473</v>
      </c>
      <c r="R2189">
        <f t="shared" si="643"/>
        <v>95.406056174919527</v>
      </c>
      <c r="S2189">
        <f t="shared" si="644"/>
        <v>3.4137006689910758</v>
      </c>
      <c r="T2189">
        <f t="shared" si="627"/>
        <v>18.581289112288523</v>
      </c>
    </row>
    <row r="2190" spans="1:20" x14ac:dyDescent="0.25">
      <c r="A2190">
        <f t="shared" si="628"/>
        <v>21530.419759282606</v>
      </c>
      <c r="B2190">
        <f t="shared" si="645"/>
        <v>3426.6727315332419</v>
      </c>
      <c r="C2190" t="str">
        <f t="shared" si="629"/>
        <v>0.798836264986668-8.42551918868245i</v>
      </c>
      <c r="D2190" t="str">
        <f t="shared" si="630"/>
        <v>3.47804784986863-4.66097212394361i</v>
      </c>
      <c r="E2190" t="str">
        <f t="shared" si="631"/>
        <v>162.351863920246+2.89521703359661i</v>
      </c>
      <c r="F2190" t="str">
        <f t="shared" si="632"/>
        <v>2.42491773073371-43.5908066968375i</v>
      </c>
      <c r="G2190" t="str">
        <f t="shared" si="633"/>
        <v>0.999997033231362-0.00172242847068068i</v>
      </c>
      <c r="H2190" t="str">
        <f t="shared" si="634"/>
        <v>1402.79003293309+505.147826553382i</v>
      </c>
      <c r="I2190" t="str">
        <f t="shared" si="635"/>
        <v>71.7149744276386-169.047557050994i</v>
      </c>
      <c r="K2190" t="str">
        <f t="shared" si="636"/>
        <v>0.00757243557864767-0.00479377127563046i</v>
      </c>
      <c r="L2190" t="str">
        <f t="shared" si="637"/>
        <v>0.0000444444444444444-0.016755379819979i</v>
      </c>
      <c r="M2190" t="e">
        <f t="shared" si="638"/>
        <v>#DIV/0!</v>
      </c>
      <c r="N2190">
        <f t="shared" si="639"/>
        <v>95.416109682093861</v>
      </c>
      <c r="O2190">
        <f t="shared" si="640"/>
        <v>18.550798720148698</v>
      </c>
      <c r="P2190" s="3">
        <f t="shared" si="641"/>
        <v>18.550798720148698</v>
      </c>
      <c r="Q2190" s="3">
        <f t="shared" si="642"/>
        <v>-84.583890317906139</v>
      </c>
      <c r="R2190">
        <f t="shared" si="643"/>
        <v>95.416109682093861</v>
      </c>
      <c r="S2190">
        <f t="shared" si="644"/>
        <v>3.4266727315332419</v>
      </c>
      <c r="T2190">
        <f t="shared" si="627"/>
        <v>18.550798720148698</v>
      </c>
    </row>
    <row r="2191" spans="1:20" x14ac:dyDescent="0.25">
      <c r="A2191">
        <f t="shared" si="628"/>
        <v>21612.23535436788</v>
      </c>
      <c r="B2191">
        <f t="shared" si="645"/>
        <v>3439.6940879130684</v>
      </c>
      <c r="C2191" t="str">
        <f t="shared" si="629"/>
        <v>0.797506565463476-8.39586237009696i</v>
      </c>
      <c r="D2191" t="str">
        <f t="shared" si="630"/>
        <v>3.47804726242671-4.64345173546796i</v>
      </c>
      <c r="E2191" t="str">
        <f t="shared" si="631"/>
        <v>162.352207890083+2.90799473662603i</v>
      </c>
      <c r="F2191" t="str">
        <f t="shared" si="632"/>
        <v>2.42491767595413-43.4258203829734i</v>
      </c>
      <c r="G2191" t="str">
        <f t="shared" si="633"/>
        <v>0.999997010641147-0.00172897365981126i</v>
      </c>
      <c r="H2191" t="str">
        <f t="shared" si="634"/>
        <v>1405.17037724041+507.075534502221i</v>
      </c>
      <c r="I2191" t="str">
        <f t="shared" si="635"/>
        <v>71.7323009366756-168.67307150581i</v>
      </c>
      <c r="K2191" t="str">
        <f t="shared" si="636"/>
        <v>0.00755593407529504-0.00480143989521807i</v>
      </c>
      <c r="L2191" t="str">
        <f t="shared" si="637"/>
        <v>0.0000444444444444444-0.016691950408427i</v>
      </c>
      <c r="M2191" t="e">
        <f t="shared" si="638"/>
        <v>#DIV/0!</v>
      </c>
      <c r="N2191">
        <f t="shared" si="639"/>
        <v>95.426133740168922</v>
      </c>
      <c r="O2191">
        <f t="shared" si="640"/>
        <v>18.520315706689896</v>
      </c>
      <c r="P2191" s="3">
        <f t="shared" si="641"/>
        <v>18.520315706689896</v>
      </c>
      <c r="Q2191" s="3">
        <f t="shared" si="642"/>
        <v>-84.573866259831078</v>
      </c>
      <c r="R2191">
        <f t="shared" si="643"/>
        <v>95.426133740168922</v>
      </c>
      <c r="S2191">
        <f t="shared" si="644"/>
        <v>3.4396940879130686</v>
      </c>
      <c r="T2191">
        <f t="shared" si="627"/>
        <v>18.520315706689896</v>
      </c>
    </row>
    <row r="2192" spans="1:20" x14ac:dyDescent="0.25">
      <c r="A2192">
        <f t="shared" si="628"/>
        <v>21694.361848714478</v>
      </c>
      <c r="B2192">
        <f t="shared" si="645"/>
        <v>3452.764925447138</v>
      </c>
      <c r="C2192" t="str">
        <f t="shared" si="629"/>
        <v>0.796172685950814-8.36631717221271i</v>
      </c>
      <c r="D2192" t="str">
        <f t="shared" si="630"/>
        <v>3.47804667051196-4.62599814456216i</v>
      </c>
      <c r="E2192" t="str">
        <f t="shared" si="631"/>
        <v>162.352567793314+2.9208326319909i</v>
      </c>
      <c r="F2192" t="str">
        <f t="shared" si="632"/>
        <v>2.42491762075744-43.2614587641132i</v>
      </c>
      <c r="G2192" t="str">
        <f t="shared" si="633"/>
        <v>0.999996987878922-0.00173554372021359i</v>
      </c>
      <c r="H2192" t="str">
        <f t="shared" si="634"/>
        <v>1407.57381730741+509.009549095632i</v>
      </c>
      <c r="I2192" t="str">
        <f t="shared" si="635"/>
        <v>71.7496576873806-168.301626211399i</v>
      </c>
      <c r="K2192" t="str">
        <f t="shared" si="636"/>
        <v>0.00753937993079619-0.00480906379833252i</v>
      </c>
      <c r="L2192" t="str">
        <f t="shared" si="637"/>
        <v>0.0000444444444444444-0.0166287611161855i</v>
      </c>
      <c r="M2192" t="e">
        <f t="shared" si="638"/>
        <v>#DIV/0!</v>
      </c>
      <c r="N2192">
        <f t="shared" si="639"/>
        <v>95.436128065612991</v>
      </c>
      <c r="O2192">
        <f t="shared" si="640"/>
        <v>18.489840041057725</v>
      </c>
      <c r="P2192" s="3">
        <f t="shared" si="641"/>
        <v>18.489840041057725</v>
      </c>
      <c r="Q2192" s="3">
        <f t="shared" si="642"/>
        <v>-84.563871934387009</v>
      </c>
      <c r="R2192">
        <f t="shared" si="643"/>
        <v>95.436128065612991</v>
      </c>
      <c r="S2192">
        <f t="shared" si="644"/>
        <v>3.4527649254471382</v>
      </c>
      <c r="T2192">
        <f t="shared" si="627"/>
        <v>18.489840041057725</v>
      </c>
    </row>
    <row r="2193" spans="1:20" x14ac:dyDescent="0.25">
      <c r="A2193">
        <f t="shared" si="628"/>
        <v>21776.800423739594</v>
      </c>
      <c r="B2193">
        <f t="shared" si="645"/>
        <v>3465.8854321638373</v>
      </c>
      <c r="C2193" t="str">
        <f t="shared" si="629"/>
        <v>0.79483464499195-8.33688312736033i</v>
      </c>
      <c r="D2193" t="str">
        <f t="shared" si="630"/>
        <v>3.47804607409031-4.60861110014995i</v>
      </c>
      <c r="E2193" t="str">
        <f t="shared" si="631"/>
        <v>162.352943863677+2.93373097472165i</v>
      </c>
      <c r="F2193" t="str">
        <f t="shared" si="632"/>
        <v>2.42491756514047-43.0977194758599i</v>
      </c>
      <c r="G2193" t="str">
        <f t="shared" si="633"/>
        <v>0.999996964943377-0.00174213874639338i</v>
      </c>
      <c r="H2193" t="str">
        <f t="shared" si="634"/>
        <v>1410.00061430676+510.949855526232i</v>
      </c>
      <c r="I2193" t="str">
        <f t="shared" si="635"/>
        <v>71.7670427102575-167.933224197953i</v>
      </c>
      <c r="K2193" t="str">
        <f t="shared" si="636"/>
        <v>0.00752277337140124-0.00481664255176482i</v>
      </c>
      <c r="L2193" t="str">
        <f t="shared" si="637"/>
        <v>0.0000444444444444444-0.0165658110342553i</v>
      </c>
      <c r="M2193" t="e">
        <f t="shared" si="638"/>
        <v>#DIV/0!</v>
      </c>
      <c r="N2193">
        <f t="shared" si="639"/>
        <v>95.446092376748439</v>
      </c>
      <c r="O2193">
        <f t="shared" si="640"/>
        <v>18.459371691926759</v>
      </c>
      <c r="P2193" s="3">
        <f t="shared" si="641"/>
        <v>18.459371691926759</v>
      </c>
      <c r="Q2193" s="3">
        <f t="shared" si="642"/>
        <v>-84.553907623251561</v>
      </c>
      <c r="R2193">
        <f t="shared" si="643"/>
        <v>95.446092376748439</v>
      </c>
      <c r="S2193">
        <f t="shared" si="644"/>
        <v>3.4658854321638373</v>
      </c>
      <c r="T2193">
        <f t="shared" si="627"/>
        <v>18.459371691926759</v>
      </c>
    </row>
    <row r="2194" spans="1:20" x14ac:dyDescent="0.25">
      <c r="A2194">
        <f t="shared" si="628"/>
        <v>21859.552265349805</v>
      </c>
      <c r="B2194">
        <f t="shared" si="645"/>
        <v>3479.0557968060598</v>
      </c>
      <c r="C2194" t="str">
        <f t="shared" si="629"/>
        <v>0.793492461480339-8.30755976960343i</v>
      </c>
      <c r="D2194" t="str">
        <f t="shared" si="630"/>
        <v>3.47804547312744-4.59129035211237i</v>
      </c>
      <c r="E2194" t="str">
        <f t="shared" si="631"/>
        <v>162.353336337149+2.94669002012319i</v>
      </c>
      <c r="F2194" t="str">
        <f t="shared" si="632"/>
        <v>2.4249175091-42.9346001627687i</v>
      </c>
      <c r="G2194" t="str">
        <f t="shared" si="633"/>
        <v>0.999996941833191-0.0017487588332154i</v>
      </c>
      <c r="H2194" t="str">
        <f t="shared" si="634"/>
        <v>1412.45103291348+512.896437785689i</v>
      </c>
      <c r="I2194" t="str">
        <f t="shared" si="635"/>
        <v>71.7844539692656-167.567868661875i</v>
      </c>
      <c r="K2194" t="str">
        <f t="shared" si="636"/>
        <v>0.00750611462782081-0.0048241757231628i</v>
      </c>
      <c r="L2194" t="str">
        <f t="shared" si="637"/>
        <v>0.0000444444444444444-0.0165030992570784i</v>
      </c>
      <c r="M2194" t="e">
        <f t="shared" si="638"/>
        <v>#DIV/0!</v>
      </c>
      <c r="N2194">
        <f t="shared" si="639"/>
        <v>95.456026393796378</v>
      </c>
      <c r="O2194">
        <f t="shared" si="640"/>
        <v>18.428910627503186</v>
      </c>
      <c r="P2194" s="3">
        <f t="shared" si="641"/>
        <v>18.428910627503186</v>
      </c>
      <c r="Q2194" s="3">
        <f t="shared" si="642"/>
        <v>-84.543973606203622</v>
      </c>
      <c r="R2194">
        <f t="shared" si="643"/>
        <v>95.456026393796378</v>
      </c>
      <c r="S2194">
        <f t="shared" si="644"/>
        <v>3.4790557968060596</v>
      </c>
      <c r="T2194">
        <f t="shared" si="627"/>
        <v>18.428910627503186</v>
      </c>
    </row>
    <row r="2195" spans="1:20" x14ac:dyDescent="0.25">
      <c r="A2195">
        <f t="shared" si="628"/>
        <v>21942.618563958131</v>
      </c>
      <c r="B2195">
        <f t="shared" si="645"/>
        <v>3492.2762088339227</v>
      </c>
      <c r="C2195" t="str">
        <f t="shared" si="629"/>
        <v>0.792146154659805-8.2783466347367i</v>
      </c>
      <c r="D2195" t="str">
        <f t="shared" si="630"/>
        <v>3.4780448675888-4.57403565128416i</v>
      </c>
      <c r="E2195" t="str">
        <f t="shared" si="631"/>
        <v>162.353745451956+2.95971002376634i</v>
      </c>
      <c r="F2195" t="str">
        <f t="shared" si="632"/>
        <v>2.42491745263283-42.7720984783136i</v>
      </c>
      <c r="G2195" t="str">
        <f t="shared" si="633"/>
        <v>0.999996918547035-0.00175540407590489i</v>
      </c>
      <c r="H2195" t="str">
        <f t="shared" si="634"/>
        <v>1414.92534135917+514.849278627791i</v>
      </c>
      <c r="I2195" t="str">
        <f t="shared" si="635"/>
        <v>71.8018893600072-167.205562967739i</v>
      </c>
      <c r="K2195" t="str">
        <f t="shared" si="636"/>
        <v>0.00748940393522985-0.0048316628810837i</v>
      </c>
      <c r="L2195" t="str">
        <f t="shared" si="637"/>
        <v>0.0000444444444444444-0.0164406248825248i</v>
      </c>
      <c r="M2195" t="e">
        <f t="shared" si="638"/>
        <v>#DIV/0!</v>
      </c>
      <c r="N2195">
        <f t="shared" si="639"/>
        <v>95.465929838922392</v>
      </c>
      <c r="O2195">
        <f t="shared" si="640"/>
        <v>18.398456815527322</v>
      </c>
      <c r="P2195" s="3">
        <f t="shared" si="641"/>
        <v>18.398456815527322</v>
      </c>
      <c r="Q2195" s="3">
        <f t="shared" si="642"/>
        <v>-84.534070161077608</v>
      </c>
      <c r="R2195">
        <f t="shared" si="643"/>
        <v>95.465929838922392</v>
      </c>
      <c r="S2195">
        <f t="shared" si="644"/>
        <v>3.4922762088339225</v>
      </c>
      <c r="T2195">
        <f t="shared" si="627"/>
        <v>18.398456815527322</v>
      </c>
    </row>
    <row r="2196" spans="1:20" x14ac:dyDescent="0.25">
      <c r="A2196">
        <f t="shared" si="628"/>
        <v>22026.000514501175</v>
      </c>
      <c r="B2196">
        <f t="shared" si="645"/>
        <v>3505.5468584274918</v>
      </c>
      <c r="C2196" t="str">
        <f t="shared" si="629"/>
        <v>0.790795744124517-8.24924326028344i</v>
      </c>
      <c r="D2196" t="str">
        <f t="shared" si="630"/>
        <v>3.47804425743952-4.55684674945012i</v>
      </c>
      <c r="E2196" t="str">
        <f t="shared" si="631"/>
        <v>162.354171448578+2.97279124147838i</v>
      </c>
      <c r="F2196" t="str">
        <f t="shared" si="632"/>
        <v>2.42491739573568-42.610212084853i</v>
      </c>
      <c r="G2196" t="str">
        <f t="shared" si="633"/>
        <v>0.999996895083569-0.00176207457004882i</v>
      </c>
      <c r="H2196" t="str">
        <f t="shared" si="634"/>
        <v>1417.42381148713+516.808359530458i</v>
      </c>
      <c r="I2196" t="str">
        <f t="shared" si="635"/>
        <v>71.8193467078647-166.846310650272i</v>
      </c>
      <c r="K2196" t="str">
        <f t="shared" si="636"/>
        <v>0.00747264153327081-0.00483910359504707i</v>
      </c>
      <c r="L2196" t="str">
        <f t="shared" si="637"/>
        <v>0.0000444444444444444-0.0163783870118796i</v>
      </c>
      <c r="M2196" t="e">
        <f t="shared" si="638"/>
        <v>#DIV/0!</v>
      </c>
      <c r="N2196">
        <f t="shared" si="639"/>
        <v>95.475802436281398</v>
      </c>
      <c r="O2196">
        <f t="shared" si="640"/>
        <v>18.368010223275618</v>
      </c>
      <c r="P2196" s="3">
        <f t="shared" si="641"/>
        <v>18.368010223275618</v>
      </c>
      <c r="Q2196" s="3">
        <f t="shared" si="642"/>
        <v>-84.524197563718602</v>
      </c>
      <c r="R2196">
        <f t="shared" si="643"/>
        <v>95.475802436281398</v>
      </c>
      <c r="S2196">
        <f t="shared" si="644"/>
        <v>3.5055468584274916</v>
      </c>
      <c r="T2196">
        <f t="shared" si="627"/>
        <v>18.368010223275618</v>
      </c>
    </row>
    <row r="2197" spans="1:20" x14ac:dyDescent="0.25">
      <c r="A2197">
        <f t="shared" si="628"/>
        <v>22109.699316456281</v>
      </c>
      <c r="B2197">
        <f t="shared" si="645"/>
        <v>3518.8679364895165</v>
      </c>
      <c r="C2197" t="str">
        <f t="shared" si="629"/>
        <v>0.789441249818947-8.22024918549427i</v>
      </c>
      <c r="D2197" t="str">
        <f t="shared" si="630"/>
        <v>3.47804364264452-4.53972339934167i</v>
      </c>
      <c r="E2197" t="str">
        <f t="shared" si="631"/>
        <v>162.354614569767+2.98593392932892i</v>
      </c>
      <c r="F2197" t="str">
        <f t="shared" si="632"/>
        <v>2.4249173384053-42.4489386535971i</v>
      </c>
      <c r="G2197" t="str">
        <f t="shared" si="633"/>
        <v>0.999996871441443-0.00176877041159738i</v>
      </c>
      <c r="H2197" t="str">
        <f t="shared" si="634"/>
        <v>1419.94671880837+518.773660656614i</v>
      </c>
      <c r="I2197" t="str">
        <f t="shared" si="635"/>
        <v>71.836823766086-166.490115416371i</v>
      </c>
      <c r="K2197" t="str">
        <f t="shared" si="636"/>
        <v>0.00745582766605613-0.00484649743558774i</v>
      </c>
      <c r="L2197" t="str">
        <f t="shared" si="637"/>
        <v>0.0000444444444444444-0.0163163847498303i</v>
      </c>
      <c r="M2197" t="e">
        <f t="shared" si="638"/>
        <v>#DIV/0!</v>
      </c>
      <c r="N2197">
        <f t="shared" si="639"/>
        <v>95.485643912062187</v>
      </c>
      <c r="O2197">
        <f t="shared" si="640"/>
        <v>18.33757081756395</v>
      </c>
      <c r="P2197" s="3">
        <f t="shared" si="641"/>
        <v>18.33757081756395</v>
      </c>
      <c r="Q2197" s="3">
        <f t="shared" si="642"/>
        <v>-84.514356087937813</v>
      </c>
      <c r="R2197">
        <f t="shared" si="643"/>
        <v>95.485643912062187</v>
      </c>
      <c r="S2197">
        <f t="shared" si="644"/>
        <v>3.5188679364895163</v>
      </c>
      <c r="T2197">
        <f t="shared" si="627"/>
        <v>18.33757081756395</v>
      </c>
    </row>
    <row r="2198" spans="1:20" x14ac:dyDescent="0.25">
      <c r="A2198">
        <f t="shared" si="628"/>
        <v>22193.716173858815</v>
      </c>
      <c r="B2198">
        <f t="shared" si="645"/>
        <v>3532.2396346481769</v>
      </c>
      <c r="C2198" t="str">
        <f t="shared" si="629"/>
        <v>0.78808269203782-8.19136395134491i</v>
      </c>
      <c r="D2198" t="str">
        <f t="shared" si="630"/>
        <v>3.47804302316843-4.52266535463313i</v>
      </c>
      <c r="E2198" t="str">
        <f t="shared" si="631"/>
        <v>162.355075060556+2.99913834362302i</v>
      </c>
      <c r="F2198" t="str">
        <f t="shared" si="632"/>
        <v>2.42491728063839-42.2882758645735i</v>
      </c>
      <c r="G2198" t="str">
        <f t="shared" si="633"/>
        <v>0.999996847619297-0.0017754916968653i</v>
      </c>
      <c r="H2198" t="str">
        <f t="shared" si="634"/>
        <v>1422.49434255862+520.745160813986i</v>
      </c>
      <c r="I2198" t="str">
        <f t="shared" si="635"/>
        <v>71.8543182138223-166.136981147158i</v>
      </c>
      <c r="K2198" t="str">
        <f t="shared" si="636"/>
        <v>0.00743896258216985-0.00485384397430928i</v>
      </c>
      <c r="L2198" t="str">
        <f t="shared" si="637"/>
        <v>0.0000444444444444444-0.0162546172044534i</v>
      </c>
      <c r="M2198" t="e">
        <f t="shared" si="638"/>
        <v>#DIV/0!</v>
      </c>
      <c r="N2198">
        <f t="shared" si="639"/>
        <v>95.495453994532681</v>
      </c>
      <c r="O2198">
        <f t="shared" si="640"/>
        <v>18.307138564750002</v>
      </c>
      <c r="P2198" s="3">
        <f t="shared" si="641"/>
        <v>18.307138564750002</v>
      </c>
      <c r="Q2198" s="3">
        <f t="shared" si="642"/>
        <v>-84.504546005467319</v>
      </c>
      <c r="R2198">
        <f t="shared" si="643"/>
        <v>95.495453994532681</v>
      </c>
      <c r="S2198">
        <f t="shared" si="644"/>
        <v>3.5322396346481768</v>
      </c>
      <c r="T2198">
        <f t="shared" si="627"/>
        <v>18.307138564750002</v>
      </c>
    </row>
    <row r="2199" spans="1:20" x14ac:dyDescent="0.25">
      <c r="A2199">
        <f t="shared" si="628"/>
        <v>22278.052295319478</v>
      </c>
      <c r="B2199">
        <f t="shared" si="645"/>
        <v>3545.6621452598401</v>
      </c>
      <c r="C2199" t="str">
        <f t="shared" si="629"/>
        <v>0.786720091425997-8.16258710053425i</v>
      </c>
      <c r="D2199" t="str">
        <f t="shared" si="630"/>
        <v>3.47804239897558-4.50567236993827i</v>
      </c>
      <c r="E2199" t="str">
        <f t="shared" si="631"/>
        <v>162.355553168266+3.01240474088957i</v>
      </c>
      <c r="F2199" t="str">
        <f t="shared" si="632"/>
        <v>2.42491722243161-42.1282214065936i</v>
      </c>
      <c r="G2199" t="str">
        <f t="shared" si="633"/>
        <v>0.999996823615759-0.00178223852253322i</v>
      </c>
      <c r="H2199" t="str">
        <f t="shared" si="634"/>
        <v>1425.06696575621+522.722837413653i</v>
      </c>
      <c r="I2199" t="str">
        <f t="shared" si="635"/>
        <v>71.871827654103-165.786911900057i</v>
      </c>
      <c r="K2199" t="str">
        <f t="shared" si="636"/>
        <v>0.00742204653466876-0.00486114278393737i</v>
      </c>
      <c r="L2199" t="str">
        <f t="shared" si="637"/>
        <v>0.0000444444444444444-0.016193083487202i</v>
      </c>
      <c r="M2199" t="e">
        <f t="shared" si="638"/>
        <v>#DIV/0!</v>
      </c>
      <c r="N2199">
        <f t="shared" si="639"/>
        <v>95.505232414084915</v>
      </c>
      <c r="O2199">
        <f t="shared" si="640"/>
        <v>18.276713430736056</v>
      </c>
      <c r="P2199" s="3">
        <f t="shared" si="641"/>
        <v>18.276713430736056</v>
      </c>
      <c r="Q2199" s="3">
        <f t="shared" si="642"/>
        <v>-84.494767585915085</v>
      </c>
      <c r="R2199">
        <f t="shared" si="643"/>
        <v>95.505232414084915</v>
      </c>
      <c r="S2199">
        <f t="shared" si="644"/>
        <v>3.5456621452598402</v>
      </c>
      <c r="T2199">
        <f t="shared" si="627"/>
        <v>18.276713430736056</v>
      </c>
    </row>
    <row r="2200" spans="1:20" x14ac:dyDescent="0.25">
      <c r="A2200">
        <f t="shared" si="628"/>
        <v>22362.708894041694</v>
      </c>
      <c r="B2200">
        <f t="shared" si="645"/>
        <v>3559.1356614118276</v>
      </c>
      <c r="C2200" t="str">
        <f t="shared" si="629"/>
        <v>0.785353468978229-8.13391817748305i</v>
      </c>
      <c r="D2200" t="str">
        <f t="shared" si="630"/>
        <v>3.47804177003008-4.4887442008068i</v>
      </c>
      <c r="E2200" t="str">
        <f t="shared" si="631"/>
        <v>162.356049142524+3.02573337786945i</v>
      </c>
      <c r="F2200" t="str">
        <f t="shared" si="632"/>
        <v>2.42491716378163-41.9687729772207i</v>
      </c>
      <c r="G2200" t="str">
        <f t="shared" si="633"/>
        <v>0.99999679942945-0.00178901098564914i</v>
      </c>
      <c r="H2200" t="str">
        <f t="shared" si="634"/>
        <v>1427.66487526104+524.706666427443i</v>
      </c>
      <c r="I2200" t="str">
        <f t="shared" si="635"/>
        <v>71.8893496117658-165.439911910925i</v>
      </c>
      <c r="K2200" t="str">
        <f t="shared" si="636"/>
        <v>0.00740507978108265-0.00486839343837366i</v>
      </c>
      <c r="L2200" t="str">
        <f t="shared" si="637"/>
        <v>0.0000444444444444444-0.016131782712893i</v>
      </c>
      <c r="M2200" t="e">
        <f t="shared" si="638"/>
        <v>#DIV/0!</v>
      </c>
      <c r="N2200">
        <f t="shared" si="639"/>
        <v>95.5149789032793</v>
      </c>
      <c r="O2200">
        <f t="shared" si="640"/>
        <v>18.246295380972441</v>
      </c>
      <c r="P2200" s="3">
        <f t="shared" si="641"/>
        <v>18.246295380972441</v>
      </c>
      <c r="Q2200" s="3">
        <f t="shared" si="642"/>
        <v>-84.4850210967207</v>
      </c>
      <c r="R2200">
        <f t="shared" si="643"/>
        <v>95.5149789032793</v>
      </c>
      <c r="S2200">
        <f t="shared" si="644"/>
        <v>3.5591356614118275</v>
      </c>
      <c r="T2200">
        <f t="shared" si="627"/>
        <v>18.246295380972441</v>
      </c>
    </row>
    <row r="2201" spans="1:20" x14ac:dyDescent="0.25">
      <c r="A2201">
        <f t="shared" si="628"/>
        <v>22447.687187839056</v>
      </c>
      <c r="B2201">
        <f t="shared" si="645"/>
        <v>3572.6603769251928</v>
      </c>
      <c r="C2201" t="str">
        <f t="shared" si="629"/>
        <v>0.783982846039013-8.10535672833145i</v>
      </c>
      <c r="D2201" t="str">
        <f t="shared" si="630"/>
        <v>3.47804113629575-4.47188060372078i</v>
      </c>
      <c r="E2201" t="str">
        <f t="shared" si="631"/>
        <v>162.356563235264+3.03912451150705i</v>
      </c>
      <c r="F2201" t="str">
        <f t="shared" si="632"/>
        <v>2.42491710468505-41.8099282827352i</v>
      </c>
      <c r="G2201" t="str">
        <f t="shared" si="633"/>
        <v>0.999996775058976-0.00179580918362973i</v>
      </c>
      <c r="H2201" t="str">
        <f t="shared" si="634"/>
        <v>1430.28836183438+526.696622344061i</v>
      </c>
      <c r="I2201" t="str">
        <f t="shared" si="635"/>
        <v>71.9068815313207-165.095985596198i</v>
      </c>
      <c r="K2201" t="str">
        <f t="shared" si="636"/>
        <v>0.00738806258341389-0.00487559551274959i</v>
      </c>
      <c r="L2201" t="str">
        <f t="shared" si="637"/>
        <v>0.0000444444444444444-0.0160707139996942i</v>
      </c>
      <c r="M2201" t="e">
        <f t="shared" si="638"/>
        <v>#DIV/0!</v>
      </c>
      <c r="N2201">
        <f t="shared" si="639"/>
        <v>95.524693196890226</v>
      </c>
      <c r="O2201">
        <f t="shared" si="640"/>
        <v>18.215884380459887</v>
      </c>
      <c r="P2201" s="3">
        <f t="shared" si="641"/>
        <v>18.215884380459887</v>
      </c>
      <c r="Q2201" s="3">
        <f t="shared" si="642"/>
        <v>-84.475306803109774</v>
      </c>
      <c r="R2201">
        <f t="shared" si="643"/>
        <v>95.524693196890226</v>
      </c>
      <c r="S2201">
        <f t="shared" si="644"/>
        <v>3.5726603769251928</v>
      </c>
      <c r="T2201">
        <f t="shared" si="627"/>
        <v>18.215884380459887</v>
      </c>
    </row>
    <row r="2202" spans="1:20" x14ac:dyDescent="0.25">
      <c r="A2202">
        <f t="shared" si="628"/>
        <v>22532.98839915284</v>
      </c>
      <c r="B2202">
        <f t="shared" si="645"/>
        <v>3586.2364863575085</v>
      </c>
      <c r="C2202" t="str">
        <f t="shared" si="629"/>
        <v>0.782608244302108-8.07690230093806i</v>
      </c>
      <c r="D2202" t="str">
        <f t="shared" si="630"/>
        <v>3.47804049773613-4.4550813360912i</v>
      </c>
      <c r="E2202" t="str">
        <f t="shared" si="631"/>
        <v>162.35709570075+3.05257839893728i</v>
      </c>
      <c r="F2202" t="str">
        <f t="shared" si="632"/>
        <v>2.4249170451385-41.6516850381034i</v>
      </c>
      <c r="G2202" t="str">
        <f t="shared" si="633"/>
        <v>0.999996750502936-0.00180263321426186i</v>
      </c>
      <c r="H2202" t="str">
        <f t="shared" si="634"/>
        <v>1432.93772019982+528.69267812395i</v>
      </c>
      <c r="I2202" t="str">
        <f t="shared" si="635"/>
        <v>71.9244207747637-164.755137555087i</v>
      </c>
      <c r="K2202" t="str">
        <f t="shared" si="636"/>
        <v>0.00737099520813625-0.00488274858348058i</v>
      </c>
      <c r="L2202" t="str">
        <f t="shared" si="637"/>
        <v>0.0000444444444444444-0.0160098764691116i</v>
      </c>
      <c r="M2202" t="e">
        <f t="shared" si="638"/>
        <v>#DIV/0!</v>
      </c>
      <c r="N2202">
        <f t="shared" si="639"/>
        <v>95.534375031949168</v>
      </c>
      <c r="O2202">
        <f t="shared" si="640"/>
        <v>18.185480393753508</v>
      </c>
      <c r="P2202" s="3">
        <f t="shared" si="641"/>
        <v>18.185480393753508</v>
      </c>
      <c r="Q2202" s="3">
        <f t="shared" si="642"/>
        <v>-84.465624968050832</v>
      </c>
      <c r="R2202">
        <f t="shared" si="643"/>
        <v>95.534375031949168</v>
      </c>
      <c r="S2202">
        <f t="shared" si="644"/>
        <v>3.5862364863575085</v>
      </c>
      <c r="T2202">
        <f t="shared" si="627"/>
        <v>18.185480393753508</v>
      </c>
    </row>
    <row r="2203" spans="1:20" x14ac:dyDescent="0.25">
      <c r="A2203">
        <f t="shared" si="628"/>
        <v>22618.613755069622</v>
      </c>
      <c r="B2203">
        <f t="shared" si="645"/>
        <v>3599.864185005667</v>
      </c>
      <c r="C2203" t="str">
        <f t="shared" si="629"/>
        <v>0.781229685810268-8.04855444487746i</v>
      </c>
      <c r="D2203" t="str">
        <f t="shared" si="630"/>
        <v>3.47803985431446-4.43834615625436i</v>
      </c>
      <c r="E2203" t="str">
        <f t="shared" si="631"/>
        <v>162.357646795575+3.06609529747645i</v>
      </c>
      <c r="F2203" t="str">
        <f t="shared" si="632"/>
        <v>2.42491698513854-41.4940409669424i</v>
      </c>
      <c r="G2203" t="str">
        <f t="shared" si="633"/>
        <v>0.999996725759916-0.00180948317570383i</v>
      </c>
      <c r="H2203" t="str">
        <f t="shared" si="634"/>
        <v>1435.61324910515+530.694805152825i</v>
      </c>
      <c r="I2203" t="str">
        <f t="shared" si="635"/>
        <v>71.9419646193224-164.417372571799i</v>
      </c>
      <c r="K2203" t="str">
        <f t="shared" si="636"/>
        <v>0.00735387792619298-0.0048898522283203i</v>
      </c>
      <c r="L2203" t="str">
        <f t="shared" si="637"/>
        <v>0.0000444444444444444-0.0159492692459768i</v>
      </c>
      <c r="M2203" t="e">
        <f t="shared" si="638"/>
        <v>#DIV/0!</v>
      </c>
      <c r="N2203">
        <f t="shared" si="639"/>
        <v>95.544024147790054</v>
      </c>
      <c r="O2203">
        <f t="shared" si="640"/>
        <v>18.155083384965305</v>
      </c>
      <c r="P2203" s="3">
        <f t="shared" si="641"/>
        <v>18.155083384965305</v>
      </c>
      <c r="Q2203" s="3">
        <f t="shared" si="642"/>
        <v>-84.455975852209946</v>
      </c>
      <c r="R2203">
        <f t="shared" si="643"/>
        <v>95.544024147790054</v>
      </c>
      <c r="S2203">
        <f t="shared" si="644"/>
        <v>3.599864185005667</v>
      </c>
      <c r="T2203">
        <f t="shared" si="627"/>
        <v>18.155083384965305</v>
      </c>
    </row>
    <row r="2204" spans="1:20" x14ac:dyDescent="0.25">
      <c r="A2204">
        <f t="shared" si="628"/>
        <v>22704.564487338888</v>
      </c>
      <c r="B2204">
        <f t="shared" si="645"/>
        <v>3613.5436689086887</v>
      </c>
      <c r="C2204" t="str">
        <f t="shared" si="629"/>
        <v>0.77984719295491-8.02031271143917i</v>
      </c>
      <c r="D2204" t="str">
        <f t="shared" si="630"/>
        <v>3.47803920599374-4.42167482346856i</v>
      </c>
      <c r="E2204" t="str">
        <f t="shared" si="631"/>
        <v>162.358216778678+3.07967546461154i</v>
      </c>
      <c r="F2204" t="str">
        <f t="shared" si="632"/>
        <v>2.42491692468171-41.3369938014897i</v>
      </c>
      <c r="G2204" t="str">
        <f t="shared" si="633"/>
        <v>0.999996700828494-0.00181635916648693i</v>
      </c>
      <c r="H2204" t="str">
        <f t="shared" si="634"/>
        <v>1438.31525138523+532.702973193825i</v>
      </c>
      <c r="I2204" t="str">
        <f t="shared" si="635"/>
        <v>71.9595102551441-164.0826956178i</v>
      </c>
      <c r="K2204" t="str">
        <f t="shared" si="636"/>
        <v>0.00733671101299427-0.00489690602641505i</v>
      </c>
      <c r="L2204" t="str">
        <f t="shared" si="637"/>
        <v>0.0000444444444444444-0.0158888914584348i</v>
      </c>
      <c r="M2204" t="e">
        <f t="shared" si="638"/>
        <v>#DIV/0!</v>
      </c>
      <c r="N2204">
        <f t="shared" si="639"/>
        <v>95.553640286094037</v>
      </c>
      <c r="O2204">
        <f t="shared" si="640"/>
        <v>18.124693317768184</v>
      </c>
      <c r="P2204" s="3">
        <f t="shared" si="641"/>
        <v>18.124693317768184</v>
      </c>
      <c r="Q2204" s="3">
        <f t="shared" si="642"/>
        <v>-84.446359713905963</v>
      </c>
      <c r="R2204">
        <f t="shared" si="643"/>
        <v>95.553640286094037</v>
      </c>
      <c r="S2204">
        <f t="shared" si="644"/>
        <v>3.6135436689086888</v>
      </c>
      <c r="T2204">
        <f t="shared" si="627"/>
        <v>18.124693317768184</v>
      </c>
    </row>
    <row r="2205" spans="1:20" x14ac:dyDescent="0.25">
      <c r="A2205">
        <f t="shared" si="628"/>
        <v>22790.841832390775</v>
      </c>
      <c r="B2205">
        <f t="shared" si="645"/>
        <v>3627.2751348505417</v>
      </c>
      <c r="C2205" t="str">
        <f t="shared" si="629"/>
        <v>0.778460788475369-7.99217665362562i</v>
      </c>
      <c r="D2205" t="str">
        <f t="shared" si="630"/>
        <v>3.47803855273666-4.40506709791052i</v>
      </c>
      <c r="E2205" t="str">
        <f t="shared" si="631"/>
        <v>162.358805911352+3.09331915798762i</v>
      </c>
      <c r="F2205" t="str">
        <f t="shared" si="632"/>
        <v>2.42491686376453-41.180541282569i</v>
      </c>
      <c r="G2205" t="str">
        <f t="shared" si="633"/>
        <v>0.999996675707234-0.00182326128551681i</v>
      </c>
      <c r="H2205" t="str">
        <f t="shared" si="634"/>
        <v>1441.04403402607+534.717150338315i</v>
      </c>
      <c r="I2205" t="str">
        <f t="shared" si="635"/>
        <v>71.9770547829205-163.751111854118i</v>
      </c>
      <c r="K2205" t="str">
        <f t="shared" si="636"/>
        <v>0.00731949474841371-0.00490390955835846i</v>
      </c>
      <c r="L2205" t="str">
        <f t="shared" si="637"/>
        <v>0.0000444444444444444-0.0158287422379307i</v>
      </c>
      <c r="M2205" t="e">
        <f t="shared" si="638"/>
        <v>#DIV/0!</v>
      </c>
      <c r="N2205">
        <f t="shared" si="639"/>
        <v>95.563223190932035</v>
      </c>
      <c r="O2205">
        <f t="shared" si="640"/>
        <v>18.094310155399047</v>
      </c>
      <c r="P2205" s="3">
        <f t="shared" si="641"/>
        <v>18.094310155399047</v>
      </c>
      <c r="Q2205" s="3">
        <f t="shared" si="642"/>
        <v>-84.436776809067965</v>
      </c>
      <c r="R2205">
        <f t="shared" si="643"/>
        <v>95.563223190932035</v>
      </c>
      <c r="S2205">
        <f t="shared" si="644"/>
        <v>3.6272751348505419</v>
      </c>
      <c r="T2205">
        <f t="shared" si="627"/>
        <v>18.094310155399047</v>
      </c>
    </row>
    <row r="2206" spans="1:20" x14ac:dyDescent="0.25">
      <c r="A2206">
        <f t="shared" si="628"/>
        <v>22877.447031353862</v>
      </c>
      <c r="B2206">
        <f t="shared" si="645"/>
        <v>3641.0587803629737</v>
      </c>
      <c r="C2206" t="str">
        <f t="shared" si="629"/>
        <v>0.777070495458488-7.96414582615087i</v>
      </c>
      <c r="D2206" t="str">
        <f t="shared" si="630"/>
        <v>3.47803789450564-4.38852274067198i</v>
      </c>
      <c r="E2206" t="str">
        <f t="shared" si="631"/>
        <v>162.359414457258+3.1070266353986i</v>
      </c>
      <c r="F2206" t="str">
        <f t="shared" si="632"/>
        <v>2.42491680238352-41.0246811595582i</v>
      </c>
      <c r="G2206" t="str">
        <f t="shared" si="633"/>
        <v>0.999996650394691-0.00183018963207487i</v>
      </c>
      <c r="H2206" t="str">
        <f t="shared" si="634"/>
        <v>1443.79990822978+536.73730295521i</v>
      </c>
      <c r="I2206" t="str">
        <f t="shared" si="635"/>
        <v>71.9945952114457-163.422626633671i</v>
      </c>
      <c r="K2206" t="str">
        <f t="shared" si="636"/>
        <v>0.00730222941678416-0.00491086240624621i</v>
      </c>
      <c r="L2206" t="str">
        <f t="shared" si="637"/>
        <v>0.0000444444444444444-0.0157688207191977i</v>
      </c>
      <c r="M2206" t="e">
        <f t="shared" si="638"/>
        <v>#DIV/0!</v>
      </c>
      <c r="N2206">
        <f t="shared" si="639"/>
        <v>95.572772608809444</v>
      </c>
      <c r="O2206">
        <f t="shared" si="640"/>
        <v>18.063933860662729</v>
      </c>
      <c r="P2206" s="3">
        <f t="shared" si="641"/>
        <v>18.063933860662729</v>
      </c>
      <c r="Q2206" s="3">
        <f t="shared" si="642"/>
        <v>-84.427227391190556</v>
      </c>
      <c r="R2206">
        <f t="shared" si="643"/>
        <v>95.572772608809444</v>
      </c>
      <c r="S2206">
        <f t="shared" si="644"/>
        <v>3.6410587803629739</v>
      </c>
      <c r="T2206">
        <f t="shared" si="627"/>
        <v>18.063933860662729</v>
      </c>
    </row>
    <row r="2207" spans="1:20" x14ac:dyDescent="0.25">
      <c r="A2207">
        <f t="shared" si="628"/>
        <v>22964.381330073007</v>
      </c>
      <c r="B2207">
        <f t="shared" si="645"/>
        <v>3654.8948037283531</v>
      </c>
      <c r="C2207" t="str">
        <f t="shared" si="629"/>
        <v>0.775676337338032-7.93621978543875i</v>
      </c>
      <c r="D2207" t="str">
        <f t="shared" si="630"/>
        <v>3.47803723126282-4.37204151375624i</v>
      </c>
      <c r="E2207" t="str">
        <f t="shared" si="631"/>
        <v>162.36004268243+3.1207981547743i</v>
      </c>
      <c r="F2207" t="str">
        <f t="shared" si="632"/>
        <v>2.42491674053513-40.8694111903573i</v>
      </c>
      <c r="G2207" t="str">
        <f t="shared" si="633"/>
        <v>0.999996624889408-0.00183714430581971i</v>
      </c>
      <c r="H2207" t="str">
        <f t="shared" si="634"/>
        <v>1446.58318948072+538.763395638791i</v>
      </c>
      <c r="I2207" t="str">
        <f t="shared" si="635"/>
        <v>72.0121284551034-163.097245503646i</v>
      </c>
      <c r="K2207" t="str">
        <f t="shared" si="636"/>
        <v>0.00728491530689295-0.0049177641537308i</v>
      </c>
      <c r="L2207" t="str">
        <f t="shared" si="637"/>
        <v>0.0000444444444444444-0.0157091260402448i</v>
      </c>
      <c r="M2207" t="e">
        <f t="shared" si="638"/>
        <v>#DIV/0!</v>
      </c>
      <c r="N2207">
        <f t="shared" si="639"/>
        <v>95.58228828871043</v>
      </c>
      <c r="O2207">
        <f t="shared" si="640"/>
        <v>18.033564395935418</v>
      </c>
      <c r="P2207" s="3">
        <f t="shared" si="641"/>
        <v>18.033564395935418</v>
      </c>
      <c r="Q2207" s="3">
        <f t="shared" si="642"/>
        <v>-84.41771171128957</v>
      </c>
      <c r="R2207">
        <f t="shared" si="643"/>
        <v>95.58228828871043</v>
      </c>
      <c r="S2207">
        <f t="shared" si="644"/>
        <v>3.6548948037283528</v>
      </c>
      <c r="T2207">
        <f t="shared" si="627"/>
        <v>18.033564395935418</v>
      </c>
    </row>
    <row r="2208" spans="1:20" x14ac:dyDescent="0.25">
      <c r="A2208">
        <f t="shared" si="628"/>
        <v>23051.645979127283</v>
      </c>
      <c r="B2208">
        <f t="shared" si="645"/>
        <v>3668.7834039825207</v>
      </c>
      <c r="C2208" t="str">
        <f t="shared" si="629"/>
        <v>0.774278337893934-7.90839808962154i</v>
      </c>
      <c r="D2208" t="str">
        <f t="shared" si="630"/>
        <v>3.47803656297003-4.35562318007473i</v>
      </c>
      <c r="E2208" t="str">
        <f t="shared" si="631"/>
        <v>162.360690855291+3.13463397417257i</v>
      </c>
      <c r="F2208" t="str">
        <f t="shared" si="632"/>
        <v>2.42491667821579-40.7147291413554i</v>
      </c>
      <c r="G2208" t="str">
        <f t="shared" si="633"/>
        <v>0.999996599189919-0.00184412540678858i</v>
      </c>
      <c r="H2208" t="str">
        <f t="shared" si="634"/>
        <v>1449.39419761273+540.79539115505i</v>
      </c>
      <c r="I2208" t="str">
        <f t="shared" si="635"/>
        <v>72.0296513312906-162.774974207908i</v>
      </c>
      <c r="K2208" t="str">
        <f t="shared" si="636"/>
        <v>0.00726755271197601-0.00492461438607669i</v>
      </c>
      <c r="L2208" t="str">
        <f t="shared" si="637"/>
        <v>0.0000444444444444444-0.0156496573423439i</v>
      </c>
      <c r="M2208" t="e">
        <f t="shared" si="638"/>
        <v>#DIV/0!</v>
      </c>
      <c r="N2208">
        <f t="shared" si="639"/>
        <v>95.591769982140789</v>
      </c>
      <c r="O2208">
        <f t="shared" si="640"/>
        <v>18.003201723168711</v>
      </c>
      <c r="P2208" s="3">
        <f t="shared" si="641"/>
        <v>18.003201723168711</v>
      </c>
      <c r="Q2208" s="3">
        <f t="shared" si="642"/>
        <v>-84.408230017859211</v>
      </c>
      <c r="R2208">
        <f t="shared" si="643"/>
        <v>95.591769982140789</v>
      </c>
      <c r="S2208">
        <f t="shared" si="644"/>
        <v>3.6687834039825207</v>
      </c>
      <c r="T2208">
        <f t="shared" si="627"/>
        <v>18.003201723168711</v>
      </c>
    </row>
    <row r="2209" spans="1:20" x14ac:dyDescent="0.25">
      <c r="A2209">
        <f t="shared" si="628"/>
        <v>23139.242233847966</v>
      </c>
      <c r="B2209">
        <f t="shared" si="645"/>
        <v>3682.7247809176542</v>
      </c>
      <c r="C2209" t="str">
        <f t="shared" si="629"/>
        <v>0.772876521251538-7.88068029853818i</v>
      </c>
      <c r="D2209" t="str">
        <f t="shared" si="630"/>
        <v>3.47803588958882-4.33926750344363i</v>
      </c>
      <c r="E2209" t="str">
        <f t="shared" si="631"/>
        <v>162.361359246656+3.1485343517642i</v>
      </c>
      <c r="F2209" t="str">
        <f t="shared" si="632"/>
        <v>2.42491661542193-40.5606327873993i</v>
      </c>
      <c r="G2209" t="str">
        <f t="shared" si="633"/>
        <v>0.999996573294743-0.0018511330353988i</v>
      </c>
      <c r="H2209" t="str">
        <f t="shared" si="634"/>
        <v>1452.23325687739+542.83325038639i</v>
      </c>
      <c r="I2209" t="str">
        <f t="shared" si="635"/>
        <v>72.0471605577646-162.455818689445i</v>
      </c>
      <c r="K2209" t="str">
        <f t="shared" si="636"/>
        <v>0.00725014192971159-0.00493141269021528i</v>
      </c>
      <c r="L2209" t="str">
        <f t="shared" si="637"/>
        <v>0.0000444444444444444-0.0155904137700178i</v>
      </c>
      <c r="M2209" t="e">
        <f t="shared" si="638"/>
        <v>#DIV/0!</v>
      </c>
      <c r="N2209">
        <f t="shared" si="639"/>
        <v>95.60121744317135</v>
      </c>
      <c r="O2209">
        <f t="shared" si="640"/>
        <v>17.972845803893236</v>
      </c>
      <c r="P2209" s="3">
        <f t="shared" si="641"/>
        <v>17.972845803893236</v>
      </c>
      <c r="Q2209" s="3">
        <f t="shared" si="642"/>
        <v>-84.39878255682865</v>
      </c>
      <c r="R2209">
        <f t="shared" si="643"/>
        <v>95.60121744317135</v>
      </c>
      <c r="S2209">
        <f t="shared" si="644"/>
        <v>3.6827247809176544</v>
      </c>
      <c r="T2209">
        <f t="shared" si="627"/>
        <v>17.972845803893236</v>
      </c>
    </row>
    <row r="2210" spans="1:20" x14ac:dyDescent="0.25">
      <c r="A2210">
        <f t="shared" si="628"/>
        <v>23227.171354336588</v>
      </c>
      <c r="B2210">
        <f t="shared" si="645"/>
        <v>3696.7191350851413</v>
      </c>
      <c r="C2210" t="str">
        <f t="shared" si="629"/>
        <v>0.771470911880942-7.8530659737333i</v>
      </c>
      <c r="D2210" t="str">
        <f t="shared" si="630"/>
        <v>3.47803521108047-4.32297424858047i</v>
      </c>
      <c r="E2210" t="str">
        <f t="shared" si="631"/>
        <v>162.362048129753+3.16249954582599i</v>
      </c>
      <c r="F2210" t="str">
        <f t="shared" si="632"/>
        <v>2.42491655214994-40.4071199117614i</v>
      </c>
      <c r="G2210" t="str">
        <f t="shared" si="633"/>
        <v>0.999996547202392-0.00185816729244919i</v>
      </c>
      <c r="H2210" t="str">
        <f t="shared" si="634"/>
        <v>1455.10069601358+544.876932274745i</v>
      </c>
      <c r="I2210" t="str">
        <f t="shared" si="635"/>
        <v>72.06465274992-162.139785092869i</v>
      </c>
      <c r="K2210" t="str">
        <f t="shared" si="636"/>
        <v>0.00723268326221287-0.00493815865480012i</v>
      </c>
      <c r="L2210" t="str">
        <f t="shared" si="637"/>
        <v>0.0000444444444444444-0.0155313944710279i</v>
      </c>
      <c r="M2210" t="e">
        <f t="shared" si="638"/>
        <v>#DIV/0!</v>
      </c>
      <c r="N2210">
        <f t="shared" si="639"/>
        <v>95.610630428481983</v>
      </c>
      <c r="O2210">
        <f t="shared" si="640"/>
        <v>17.942496599223265</v>
      </c>
      <c r="P2210" s="3">
        <f t="shared" si="641"/>
        <v>17.942496599223265</v>
      </c>
      <c r="Q2210" s="3">
        <f t="shared" si="642"/>
        <v>-84.389369571518017</v>
      </c>
      <c r="R2210">
        <f t="shared" si="643"/>
        <v>95.610630428481983</v>
      </c>
      <c r="S2210">
        <f t="shared" si="644"/>
        <v>3.6967191350851412</v>
      </c>
      <c r="T2210">
        <f t="shared" si="627"/>
        <v>17.942496599223265</v>
      </c>
    </row>
    <row r="2211" spans="1:20" x14ac:dyDescent="0.25">
      <c r="A2211">
        <f t="shared" si="628"/>
        <v>23315.434605483068</v>
      </c>
      <c r="B2211">
        <f t="shared" si="645"/>
        <v>3710.7666677984648</v>
      </c>
      <c r="C2211" t="str">
        <f t="shared" si="629"/>
        <v>0.770061534595797-7.82555467845512i</v>
      </c>
      <c r="D2211" t="str">
        <f t="shared" si="630"/>
        <v>3.4780345274059-4.30674318110069i</v>
      </c>
      <c r="E2211" t="str">
        <f t="shared" si="631"/>
        <v>162.362757780222+3.17652981472461i</v>
      </c>
      <c r="F2211" t="str">
        <f t="shared" si="632"/>
        <v>2.42491648839617-40.2541883061072i</v>
      </c>
      <c r="G2211" t="str">
        <f t="shared" si="633"/>
        <v>0.999996520911363-0.00186522827912156i</v>
      </c>
      <c r="H2211" t="str">
        <f t="shared" si="634"/>
        <v>1457.99684831796+546.926393763009i</v>
      </c>
      <c r="I2211" t="str">
        <f t="shared" si="635"/>
        <v>72.0821244179877-161.826879766924i</v>
      </c>
      <c r="K2211" t="str">
        <f t="shared" si="636"/>
        <v>0.00721517701602004-0.00494485187026224i</v>
      </c>
      <c r="L2211" t="str">
        <f t="shared" si="637"/>
        <v>0.0000444444444444444-0.0154725985963617i</v>
      </c>
      <c r="M2211" t="e">
        <f t="shared" si="638"/>
        <v>#DIV/0!</v>
      </c>
      <c r="N2211">
        <f t="shared" si="639"/>
        <v>95.620008697402511</v>
      </c>
      <c r="O2211">
        <f t="shared" si="640"/>
        <v>17.912154069860129</v>
      </c>
      <c r="P2211" s="3">
        <f t="shared" si="641"/>
        <v>17.912154069860129</v>
      </c>
      <c r="Q2211" s="3">
        <f t="shared" si="642"/>
        <v>-84.379991302597489</v>
      </c>
      <c r="R2211">
        <f t="shared" si="643"/>
        <v>95.620008697402511</v>
      </c>
      <c r="S2211">
        <f t="shared" si="644"/>
        <v>3.710766667798465</v>
      </c>
      <c r="T2211">
        <f t="shared" si="627"/>
        <v>17.912154069860129</v>
      </c>
    </row>
    <row r="2212" spans="1:20" x14ac:dyDescent="0.25">
      <c r="A2212">
        <f t="shared" si="628"/>
        <v>23404.033256983901</v>
      </c>
      <c r="B2212">
        <f t="shared" si="645"/>
        <v>3724.867581136099</v>
      </c>
      <c r="C2212" t="str">
        <f t="shared" si="629"/>
        <v>0.768648414552827-7.7981459776546i</v>
      </c>
      <c r="D2212" t="str">
        <f t="shared" si="630"/>
        <v>3.47803383852583-4.29057406751437i</v>
      </c>
      <c r="E2212" t="str">
        <f t="shared" si="631"/>
        <v>162.363488476133+3.19062541691032i</v>
      </c>
      <c r="F2212" t="str">
        <f t="shared" si="632"/>
        <v>2.42491642415695-40.1018357704644i</v>
      </c>
      <c r="G2212" t="str">
        <f t="shared" si="633"/>
        <v>0.999996494420144-0.00187231609698211i</v>
      </c>
      <c r="H2212" t="str">
        <f t="shared" si="634"/>
        <v>1460.92205171682+548.98158973471i</v>
      </c>
      <c r="I2212" t="str">
        <f t="shared" si="635"/>
        <v>72.0995719641553-161.517109267074i</v>
      </c>
      <c r="K2212" t="str">
        <f t="shared" si="636"/>
        <v>0.00719762350209149-0.00495149192886538i</v>
      </c>
      <c r="L2212" t="str">
        <f t="shared" si="637"/>
        <v>0.0000444444444444444-0.0154140253002209i</v>
      </c>
      <c r="M2212" t="e">
        <f t="shared" si="638"/>
        <v>#DIV/0!</v>
      </c>
      <c r="N2212">
        <f t="shared" si="639"/>
        <v>95.629352011958233</v>
      </c>
      <c r="O2212">
        <f t="shared" si="640"/>
        <v>17.881818176097156</v>
      </c>
      <c r="P2212" s="3">
        <f t="shared" si="641"/>
        <v>17.881818176097156</v>
      </c>
      <c r="Q2212" s="3">
        <f t="shared" si="642"/>
        <v>-84.370647988041767</v>
      </c>
      <c r="R2212">
        <f t="shared" si="643"/>
        <v>95.629352011958233</v>
      </c>
      <c r="S2212">
        <f t="shared" si="644"/>
        <v>3.7248675811360989</v>
      </c>
      <c r="T2212">
        <f t="shared" si="627"/>
        <v>17.881818176097156</v>
      </c>
    </row>
    <row r="2213" spans="1:20" x14ac:dyDescent="0.25">
      <c r="A2213">
        <f t="shared" si="628"/>
        <v>23492.968583360442</v>
      </c>
      <c r="B2213">
        <f t="shared" si="645"/>
        <v>3739.0220779444162</v>
      </c>
      <c r="C2213" t="str">
        <f t="shared" si="629"/>
        <v>0.767231577250406-7.77083943798352i</v>
      </c>
      <c r="D2213" t="str">
        <f t="shared" si="630"/>
        <v>3.47803314440059-4.27446667522274i</v>
      </c>
      <c r="E2213" t="str">
        <f t="shared" si="631"/>
        <v>162.364240497992+3.20478661090243i</v>
      </c>
      <c r="F2213" t="str">
        <f t="shared" si="632"/>
        <v>2.4249163594286-39.9500601131905i</v>
      </c>
      <c r="G2213" t="str">
        <f t="shared" si="633"/>
        <v>0.999996467727211-0.00187943084798295i</v>
      </c>
      <c r="H2213" t="str">
        <f t="shared" si="634"/>
        <v>1463.87664883895+551.042472951968i</v>
      </c>
      <c r="I2213" t="str">
        <f t="shared" si="635"/>
        <v>72.1169916796114-161.210480358091i</v>
      </c>
      <c r="K2213" t="str">
        <f t="shared" si="636"/>
        <v>0.00718002303579412-0.0049580784247615i</v>
      </c>
      <c r="L2213" t="str">
        <f t="shared" si="637"/>
        <v>0.0000444444444444444-0.0153556737400088i</v>
      </c>
      <c r="M2213" t="e">
        <f t="shared" si="638"/>
        <v>#DIV/0!</v>
      </c>
      <c r="N2213">
        <f t="shared" si="639"/>
        <v>95.638660136909849</v>
      </c>
      <c r="O2213">
        <f t="shared" si="640"/>
        <v>17.851488877823424</v>
      </c>
      <c r="P2213" s="3">
        <f t="shared" si="641"/>
        <v>17.851488877823424</v>
      </c>
      <c r="Q2213" s="3">
        <f t="shared" si="642"/>
        <v>-84.361339863090151</v>
      </c>
      <c r="R2213">
        <f t="shared" si="643"/>
        <v>95.638660136909849</v>
      </c>
      <c r="S2213">
        <f t="shared" si="644"/>
        <v>3.7390220779444161</v>
      </c>
      <c r="T2213">
        <f t="shared" si="627"/>
        <v>17.851488877823424</v>
      </c>
    </row>
    <row r="2214" spans="1:20" x14ac:dyDescent="0.25">
      <c r="A2214">
        <f t="shared" si="628"/>
        <v>23582.241863977211</v>
      </c>
      <c r="B2214">
        <f t="shared" si="645"/>
        <v>3753.2303618406049</v>
      </c>
      <c r="C2214" t="str">
        <f t="shared" si="629"/>
        <v>0.765811048527813-7.74363462779349i</v>
      </c>
      <c r="D2214" t="str">
        <f t="shared" si="630"/>
        <v>3.47803244499024-4.25842077251495i</v>
      </c>
      <c r="E2214" t="str">
        <f t="shared" si="631"/>
        <v>162.365014128753+3.21901365527983i</v>
      </c>
      <c r="F2214" t="str">
        <f t="shared" si="632"/>
        <v>2.42491629420737-39.7988591509415i</v>
      </c>
      <c r="G2214" t="str">
        <f t="shared" si="633"/>
        <v>0.999996440831027-0.0018865726344635i</v>
      </c>
      <c r="H2214" t="str">
        <f t="shared" si="634"/>
        <v>1466.86098708981+553.108993991529i</v>
      </c>
      <c r="I2214" t="str">
        <f t="shared" si="635"/>
        <v>72.1343797414998-160.907000016716i</v>
      </c>
      <c r="K2214" t="str">
        <f t="shared" si="636"/>
        <v>0.00716237593689313-0.00496461095404612i</v>
      </c>
      <c r="L2214" t="str">
        <f t="shared" si="637"/>
        <v>0.0000444444444444444-0.0152975430763188i</v>
      </c>
      <c r="M2214" t="e">
        <f t="shared" si="638"/>
        <v>#DIV/0!</v>
      </c>
      <c r="N2214">
        <f t="shared" si="639"/>
        <v>95.647932839797406</v>
      </c>
      <c r="O2214">
        <f t="shared" si="640"/>
        <v>17.821166134528706</v>
      </c>
      <c r="P2214" s="3">
        <f t="shared" si="641"/>
        <v>17.821166134528706</v>
      </c>
      <c r="Q2214" s="3">
        <f t="shared" si="642"/>
        <v>-84.352067160202594</v>
      </c>
      <c r="R2214">
        <f t="shared" si="643"/>
        <v>95.647932839797406</v>
      </c>
      <c r="S2214">
        <f t="shared" si="644"/>
        <v>3.7532303618406049</v>
      </c>
      <c r="T2214">
        <f t="shared" si="627"/>
        <v>17.821166134528706</v>
      </c>
    </row>
    <row r="2215" spans="1:20" x14ac:dyDescent="0.25">
      <c r="A2215">
        <f t="shared" si="628"/>
        <v>23671.854383060323</v>
      </c>
      <c r="B2215">
        <f t="shared" si="645"/>
        <v>3767.4926372155992</v>
      </c>
      <c r="C2215" t="str">
        <f t="shared" si="629"/>
        <v>0.764386854563871-7.71653111713431i</v>
      </c>
      <c r="D2215" t="str">
        <f t="shared" si="630"/>
        <v>3.47803174025457-4.24243612856468i</v>
      </c>
      <c r="E2215" t="str">
        <f t="shared" si="631"/>
        <v>162.365809653825+3.23330680866682i</v>
      </c>
      <c r="F2215" t="str">
        <f t="shared" si="632"/>
        <v>2.42491622848953-39.6482307086411i</v>
      </c>
      <c r="G2215" t="str">
        <f t="shared" si="633"/>
        <v>0.999996413730046-0.00189374155915202i</v>
      </c>
      <c r="H2215" t="str">
        <f t="shared" si="634"/>
        <v>1469.87541872686+555.181101178991i</v>
      </c>
      <c r="I2215" t="str">
        <f t="shared" si="635"/>
        <v>72.1517322097978-160.606675434342i</v>
      </c>
      <c r="K2215" t="str">
        <f t="shared" si="636"/>
        <v>0.00714468252954066-0.00497108911481384i</v>
      </c>
      <c r="L2215" t="str">
        <f t="shared" si="637"/>
        <v>0.0000444444444444444-0.0152396324729217i</v>
      </c>
      <c r="M2215" t="e">
        <f t="shared" si="638"/>
        <v>#DIV/0!</v>
      </c>
      <c r="N2215">
        <f t="shared" si="639"/>
        <v>95.657169890980953</v>
      </c>
      <c r="O2215">
        <f t="shared" si="640"/>
        <v>17.790849905307699</v>
      </c>
      <c r="P2215" s="3">
        <f t="shared" si="641"/>
        <v>17.790849905307699</v>
      </c>
      <c r="Q2215" s="3">
        <f t="shared" si="642"/>
        <v>-84.342830109019047</v>
      </c>
      <c r="R2215">
        <f t="shared" si="643"/>
        <v>95.657169890980953</v>
      </c>
      <c r="S2215">
        <f t="shared" si="644"/>
        <v>3.7674926372155992</v>
      </c>
      <c r="T2215">
        <f t="shared" si="627"/>
        <v>17.790849905307699</v>
      </c>
    </row>
    <row r="2216" spans="1:20" x14ac:dyDescent="0.25">
      <c r="A2216">
        <f t="shared" si="628"/>
        <v>23761.807429715955</v>
      </c>
      <c r="B2216">
        <f t="shared" si="645"/>
        <v>3781.8091092370187</v>
      </c>
      <c r="C2216" t="str">
        <f t="shared" si="629"/>
        <v>0.762959021876019-7.68952847775283i</v>
      </c>
      <c r="D2216" t="str">
        <f t="shared" si="630"/>
        <v>3.47803103015302-4.22651251342683i</v>
      </c>
      <c r="E2216" t="str">
        <f t="shared" si="631"/>
        <v>162.366627361087+3.24766632972725i</v>
      </c>
      <c r="F2216" t="str">
        <f t="shared" si="632"/>
        <v>2.42491616227128-39.4981726194482i</v>
      </c>
      <c r="G2216" t="str">
        <f t="shared" si="633"/>
        <v>0.999996386422707-0.00190093772516706i</v>
      </c>
      <c r="H2216" t="str">
        <f t="shared" si="634"/>
        <v>1472.9203009361+557.258740521026i</v>
      </c>
      <c r="I2216" t="str">
        <f t="shared" si="635"/>
        <v>72.1690450240978-160.309514019741i</v>
      </c>
      <c r="K2216" t="str">
        <f t="shared" si="636"/>
        <v>0.00712694314226395-0.00497751250721384i</v>
      </c>
      <c r="L2216" t="str">
        <f t="shared" si="637"/>
        <v>0.0000444444444444444-0.0151819410967541i</v>
      </c>
      <c r="M2216" t="e">
        <f t="shared" si="638"/>
        <v>#DIV/0!</v>
      </c>
      <c r="N2216">
        <f t="shared" si="639"/>
        <v>95.666371063683712</v>
      </c>
      <c r="O2216">
        <f t="shared" si="640"/>
        <v>17.76054014886498</v>
      </c>
      <c r="P2216" s="3">
        <f t="shared" si="641"/>
        <v>17.76054014886498</v>
      </c>
      <c r="Q2216" s="3">
        <f t="shared" si="642"/>
        <v>-84.333628936316288</v>
      </c>
      <c r="R2216">
        <f t="shared" si="643"/>
        <v>95.666371063683712</v>
      </c>
      <c r="S2216">
        <f t="shared" si="644"/>
        <v>3.7818091092370185</v>
      </c>
      <c r="T2216">
        <f t="shared" si="627"/>
        <v>17.76054014886498</v>
      </c>
    </row>
    <row r="2217" spans="1:20" x14ac:dyDescent="0.25">
      <c r="A2217">
        <f t="shared" si="628"/>
        <v>23852.102297948873</v>
      </c>
      <c r="B2217">
        <f t="shared" si="645"/>
        <v>3796.1799838521192</v>
      </c>
      <c r="C2217" t="str">
        <f t="shared" si="629"/>
        <v>0.761527577318654-7.66262628309145i</v>
      </c>
      <c r="D2217" t="str">
        <f t="shared" si="630"/>
        <v>3.47803031464474-4.21064969803423i</v>
      </c>
      <c r="E2217" t="str">
        <f t="shared" si="631"/>
        <v>162.367467540893+3.26209247714538i</v>
      </c>
      <c r="F2217" t="str">
        <f t="shared" si="632"/>
        <v>2.42491609554882-39.3486827247272i</v>
      </c>
      <c r="G2217" t="str">
        <f t="shared" si="633"/>
        <v>0.99999635890744-0.00190816123601893i</v>
      </c>
      <c r="H2217" t="str">
        <f t="shared" si="634"/>
        <v>1475.99599590994+559.341855635627i</v>
      </c>
      <c r="I2217" t="str">
        <f t="shared" si="635"/>
        <v>72.1863140003083-160.015523401842i</v>
      </c>
      <c r="K2217" t="str">
        <f t="shared" si="636"/>
        <v>0.00710915810795239-0.00498388073350535i</v>
      </c>
      <c r="L2217" t="str">
        <f t="shared" si="637"/>
        <v>0.0000444444444444444-0.015124468117906i</v>
      </c>
      <c r="M2217" t="e">
        <f t="shared" si="638"/>
        <v>#DIV/0!</v>
      </c>
      <c r="N2217">
        <f t="shared" si="639"/>
        <v>95.675536134030779</v>
      </c>
      <c r="O2217">
        <f t="shared" si="640"/>
        <v>17.730236823519533</v>
      </c>
      <c r="P2217" s="3">
        <f t="shared" si="641"/>
        <v>17.730236823519533</v>
      </c>
      <c r="Q2217" s="3">
        <f t="shared" si="642"/>
        <v>-84.324463865969221</v>
      </c>
      <c r="R2217">
        <f t="shared" si="643"/>
        <v>95.675536134030779</v>
      </c>
      <c r="S2217">
        <f t="shared" si="644"/>
        <v>3.7961799838521193</v>
      </c>
      <c r="T2217">
        <f t="shared" si="627"/>
        <v>17.730236823519533</v>
      </c>
    </row>
    <row r="2218" spans="1:20" x14ac:dyDescent="0.25">
      <c r="A2218">
        <f t="shared" si="628"/>
        <v>23942.740286681081</v>
      </c>
      <c r="B2218">
        <f t="shared" si="645"/>
        <v>3810.6054677907573</v>
      </c>
      <c r="C2218" t="str">
        <f t="shared" si="629"/>
        <v>0.760092548082268-7.63582410828705i</v>
      </c>
      <c r="D2218" t="str">
        <f t="shared" si="630"/>
        <v>3.47802959368856-4.1948474541943i</v>
      </c>
      <c r="E2218" t="str">
        <f t="shared" si="631"/>
        <v>162.368330486087+3.27658550962072i</v>
      </c>
      <c r="F2218" t="str">
        <f t="shared" si="632"/>
        <v>2.42491602831831-39.1997588740155i</v>
      </c>
      <c r="G2218" t="str">
        <f t="shared" si="633"/>
        <v>0.999996331182661-0.00191541219561123i</v>
      </c>
      <c r="H2218" t="str">
        <f t="shared" si="634"/>
        <v>1479.10287092622+561.430387680232i</v>
      </c>
      <c r="I2218" t="str">
        <f t="shared" si="635"/>
        <v>72.20353482725-159.724711432538i</v>
      </c>
      <c r="K2218" t="str">
        <f t="shared" si="636"/>
        <v>0.00709132776384416-0.00499019339811313i</v>
      </c>
      <c r="L2218" t="str">
        <f t="shared" si="637"/>
        <v>0.0000444444444444444-0.0150672127096095i</v>
      </c>
      <c r="M2218" t="e">
        <f t="shared" si="638"/>
        <v>#DIV/0!</v>
      </c>
      <c r="N2218">
        <f t="shared" si="639"/>
        <v>95.684664881093283</v>
      </c>
      <c r="O2218">
        <f t="shared" si="640"/>
        <v>17.699939887209965</v>
      </c>
      <c r="P2218" s="3">
        <f t="shared" si="641"/>
        <v>17.699939887209965</v>
      </c>
      <c r="Q2218" s="3">
        <f t="shared" si="642"/>
        <v>-84.315335118906717</v>
      </c>
      <c r="R2218">
        <f t="shared" si="643"/>
        <v>95.684664881093283</v>
      </c>
      <c r="S2218">
        <f t="shared" si="644"/>
        <v>3.8106054677907575</v>
      </c>
      <c r="T2218">
        <f t="shared" si="627"/>
        <v>17.699939887209965</v>
      </c>
    </row>
    <row r="2219" spans="1:20" x14ac:dyDescent="0.25">
      <c r="A2219">
        <f t="shared" si="628"/>
        <v>24033.722699770467</v>
      </c>
      <c r="B2219">
        <f t="shared" si="645"/>
        <v>3825.0857685683623</v>
      </c>
      <c r="C2219" t="str">
        <f t="shared" si="629"/>
        <v>0.7586539616918-7.60912153016927i</v>
      </c>
      <c r="D2219" t="str">
        <f t="shared" si="630"/>
        <v>3.478028867243-4.1791055545858i</v>
      </c>
      <c r="E2219" t="str">
        <f t="shared" si="631"/>
        <v>162.369216492005+3.29114568585459i</v>
      </c>
      <c r="F2219" t="str">
        <f t="shared" si="632"/>
        <v>2.42491596057588-39.0513989249936i</v>
      </c>
      <c r="G2219" t="str">
        <f t="shared" si="633"/>
        <v>0.999996303246775-0.00192269070824229i</v>
      </c>
      <c r="H2219" t="str">
        <f t="shared" si="634"/>
        <v>1482.24129842858+563.524275277782i</v>
      </c>
      <c r="I2219" t="str">
        <f t="shared" si="635"/>
        <v>72.2207030631687-159.437086189543i</v>
      </c>
      <c r="K2219" t="str">
        <f t="shared" si="636"/>
        <v>0.00707345245151162-0.00499645010768297i</v>
      </c>
      <c r="L2219" t="str">
        <f t="shared" si="637"/>
        <v>0.0000444444444444444-0.0150101740482263i</v>
      </c>
      <c r="M2219" t="e">
        <f t="shared" si="638"/>
        <v>#DIV/0!</v>
      </c>
      <c r="N2219">
        <f t="shared" si="639"/>
        <v>95.693757086927377</v>
      </c>
      <c r="O2219">
        <f t="shared" si="640"/>
        <v>17.669649297498992</v>
      </c>
      <c r="P2219" s="3">
        <f t="shared" si="641"/>
        <v>17.669649297498992</v>
      </c>
      <c r="Q2219" s="3">
        <f t="shared" si="642"/>
        <v>-84.306242913072623</v>
      </c>
      <c r="R2219">
        <f t="shared" si="643"/>
        <v>95.693757086927377</v>
      </c>
      <c r="S2219">
        <f t="shared" si="644"/>
        <v>3.8250857685683624</v>
      </c>
      <c r="T2219">
        <f t="shared" si="627"/>
        <v>17.669649297498992</v>
      </c>
    </row>
    <row r="2220" spans="1:20" x14ac:dyDescent="0.25">
      <c r="A2220">
        <f t="shared" si="628"/>
        <v>24125.050846029597</v>
      </c>
      <c r="B2220">
        <f t="shared" si="645"/>
        <v>3839.6210944889222</v>
      </c>
      <c r="C2220" t="str">
        <f t="shared" si="629"/>
        <v>0.757211846005142-7.58251812725977i</v>
      </c>
      <c r="D2220" t="str">
        <f t="shared" si="630"/>
        <v>3.47802813526628-4.16342377275558i</v>
      </c>
      <c r="E2220" t="str">
        <f t="shared" si="631"/>
        <v>162.370125856494+3.3057732645363i</v>
      </c>
      <c r="F2220" t="str">
        <f t="shared" si="632"/>
        <v>2.42491589231764-38.9036007434538i</v>
      </c>
      <c r="G2220" t="str">
        <f t="shared" si="633"/>
        <v>0.999996275098174-0.00192999687860669i</v>
      </c>
      <c r="H2220" t="str">
        <f t="shared" si="634"/>
        <v>1485.41165610809+565.623454440535i</v>
      </c>
      <c r="I2220" t="str">
        <f t="shared" si="635"/>
        <v>72.2378141321431-159.152655979289i</v>
      </c>
      <c r="K2220" t="str">
        <f t="shared" si="636"/>
        <v>0.00705553251684617-0.00500265047113714i</v>
      </c>
      <c r="L2220" t="str">
        <f t="shared" si="637"/>
        <v>0.0000444444444444444-0.014953351313236i</v>
      </c>
      <c r="M2220" t="e">
        <f t="shared" si="638"/>
        <v>#DIV/0!</v>
      </c>
      <c r="N2220">
        <f t="shared" si="639"/>
        <v>95.70281253661409</v>
      </c>
      <c r="O2220">
        <f t="shared" si="640"/>
        <v>17.63936501157912</v>
      </c>
      <c r="P2220" s="3">
        <f t="shared" si="641"/>
        <v>17.63936501157912</v>
      </c>
      <c r="Q2220" s="3">
        <f t="shared" si="642"/>
        <v>-84.29718746338591</v>
      </c>
      <c r="R2220">
        <f t="shared" si="643"/>
        <v>95.70281253661409</v>
      </c>
      <c r="S2220">
        <f t="shared" si="644"/>
        <v>3.8396210944889222</v>
      </c>
      <c r="T2220">
        <f t="shared" ref="T2220:T2283" si="646">P2220</f>
        <v>17.63936501157912</v>
      </c>
    </row>
    <row r="2221" spans="1:20" x14ac:dyDescent="0.25">
      <c r="A2221">
        <f t="shared" ref="A2221:A2284" si="647">2*PI()*B2221</f>
        <v>24216.72603924451</v>
      </c>
      <c r="B2221">
        <f t="shared" si="645"/>
        <v>3854.2116546479801</v>
      </c>
      <c r="C2221" t="str">
        <f t="shared" ref="C2221:C2284" si="648">IMPRODUCT(D2221,E2221,$C$40,,K2221,$C$41)</f>
        <v>0.755766229211865-7.5560134797705i</v>
      </c>
      <c r="D2221" t="str">
        <f t="shared" ref="D2221:D2284" si="649">IMDIV(IMPRODUCT($C$37,$C$38,COMPLEX(1,A2221/$C$38)),IMSUM(-1*A2221*A2221/$C$39,COMPLEX(0,1*A2221)))</f>
        <v>3.47802739771628-4.14780188311527i</v>
      </c>
      <c r="E2221" t="str">
        <f t="shared" ref="E2221:E2284" si="650">IMDIV(IMPRODUCT(IMSUM(F2221,G2221),$C$29,H2221),IMSUM(1,I2221))</f>
        <v>162.371058879914+3.32046850433643i</v>
      </c>
      <c r="F2221" t="str">
        <f t="shared" ref="F2221:F2284" si="651">IMDIV(IMPRODUCT($C$14,$C$15,COMPLEX(1,A2221/$C$15)),IMSUM(-1*A2221*A2221/$C$16,COMPLEX(0,A2221)))</f>
        <v>2.42491582353966-38.7563622032695i</v>
      </c>
      <c r="G2221" t="str">
        <f t="shared" ref="G2221:G2284" si="652">IMDIV(1,COMPLEX(1,A2221*$C$9*$C$10))</f>
        <v>0.999996246735239-0.0019373308117968i</v>
      </c>
      <c r="H2221" t="str">
        <f t="shared" ref="H2221:H2284" si="653">IMDIV($C$3,IMSUM(K2221,COMPLEX(0,$C$28*A2221)))</f>
        <v>1488.61432698623+567.727858491604i</v>
      </c>
      <c r="I2221" t="str">
        <f t="shared" ref="I2221:I2284" si="654">IMPRODUCT(F2221,$C$29,H2221,$C$31)</f>
        <v>72.2548633203907-158.871429339872i</v>
      </c>
      <c r="K2221" t="str">
        <f t="shared" ref="K2221:K2284" si="655">IF($C$26&lt;=0,IMDIV(1,IMSUM(IMDIV(1,L2221),1/$C$18)),IMDIV(1,IMSUM(IMDIV(1,L2221),1/$C$18,IMDIV(1,M2221))))</f>
        <v>0.00703756831004224-0.00500879409972973i</v>
      </c>
      <c r="L2221" t="str">
        <f t="shared" ref="L2221:L2284" si="656">IMSUM($C$21/$C$22,IMDIV(1,COMPLEX(0,$C$20*$C$22*A2221)))</f>
        <v>0.0000444444444444444-0.0148967436872245i</v>
      </c>
      <c r="M2221" t="e">
        <f t="shared" ref="M2221:M2284" si="657">IMSUM($C$25/$C$26,IMDIV(1,COMPLEX(0,$C$24*$C$26*A2221)))</f>
        <v>#DIV/0!</v>
      </c>
      <c r="N2221">
        <f t="shared" ref="N2221:N2284" si="658">ABS(R2221)</f>
        <v>95.711831018301311</v>
      </c>
      <c r="O2221">
        <f t="shared" ref="O2221:O2284" si="659">ABS(P2221)</f>
        <v>17.609086986277369</v>
      </c>
      <c r="P2221" s="3">
        <f t="shared" ref="P2221:P2284" si="660">20*LOG10(IMABS(C2221))</f>
        <v>17.609086986277369</v>
      </c>
      <c r="Q2221" s="3">
        <f t="shared" ref="Q2221:Q2284" si="661">IMARGUMENT(C2221)*180/PI()</f>
        <v>-84.288168981698689</v>
      </c>
      <c r="R2221">
        <f t="shared" ref="R2221:R2284" si="662">IF(Q2221&lt;0,Q2221+180,Q2221-180)</f>
        <v>95.711831018301311</v>
      </c>
      <c r="S2221">
        <f t="shared" ref="S2221:S2284" si="663">B2221/1000</f>
        <v>3.8542116546479801</v>
      </c>
      <c r="T2221">
        <f t="shared" si="646"/>
        <v>17.609086986277369</v>
      </c>
    </row>
    <row r="2222" spans="1:20" x14ac:dyDescent="0.25">
      <c r="A2222">
        <f t="shared" si="647"/>
        <v>24308.749598193641</v>
      </c>
      <c r="B2222">
        <f t="shared" ref="B2222:B2285" si="664">B2221*(1+B$42)</f>
        <v>3868.8576589356426</v>
      </c>
      <c r="C2222" t="str">
        <f t="shared" si="648"/>
        <v>0.754317139831433-7.52960716960269i</v>
      </c>
      <c r="D2222" t="str">
        <f t="shared" si="649"/>
        <v>3.47802665455056-4.13223966093806i</v>
      </c>
      <c r="E2222" t="str">
        <f t="shared" si="650"/>
        <v>162.372015865152+3.33523166389039i</v>
      </c>
      <c r="F2222" t="str">
        <f t="shared" si="651"/>
        <v>2.42491575423797-38.609681186365i</v>
      </c>
      <c r="G2222" t="str">
        <f t="shared" si="652"/>
        <v>0.999996218156337-0.00194469261330424i</v>
      </c>
      <c r="H2222" t="str">
        <f t="shared" si="653"/>
        <v>1491.84969949911+569.837417984169i</v>
      </c>
      <c r="I2222" t="str">
        <f t="shared" si="654"/>
        <v>72.2718457724716-158.593415044027i</v>
      </c>
      <c r="K2222" t="str">
        <f t="shared" si="655"/>
        <v>0.00701956018558047-0.005014880607102i</v>
      </c>
      <c r="L2222" t="str">
        <f t="shared" si="656"/>
        <v>0.0000444444444444444-0.0148403503558722i</v>
      </c>
      <c r="M2222" t="e">
        <f t="shared" si="657"/>
        <v>#DIV/0!</v>
      </c>
      <c r="N2222">
        <f t="shared" si="658"/>
        <v>95.720812323241915</v>
      </c>
      <c r="O2222">
        <f t="shared" si="659"/>
        <v>17.578815178060797</v>
      </c>
      <c r="P2222" s="3">
        <f t="shared" si="660"/>
        <v>17.578815178060797</v>
      </c>
      <c r="Q2222" s="3">
        <f t="shared" si="661"/>
        <v>-84.279187676758085</v>
      </c>
      <c r="R2222">
        <f t="shared" si="662"/>
        <v>95.720812323241915</v>
      </c>
      <c r="S2222">
        <f t="shared" si="663"/>
        <v>3.8688576589356427</v>
      </c>
      <c r="T2222">
        <f t="shared" si="646"/>
        <v>17.578815178060797</v>
      </c>
    </row>
    <row r="2223" spans="1:20" x14ac:dyDescent="0.25">
      <c r="A2223">
        <f t="shared" si="647"/>
        <v>24401.122846666778</v>
      </c>
      <c r="B2223">
        <f t="shared" si="664"/>
        <v>3883.5593180395981</v>
      </c>
      <c r="C2223" t="str">
        <f t="shared" si="648"/>
        <v>0.752864606711551-7.50329878034561i</v>
      </c>
      <c r="D2223" t="str">
        <f t="shared" si="649"/>
        <v>3.47802590572636-4.11673688235548i</v>
      </c>
      <c r="E2223" t="str">
        <f t="shared" si="650"/>
        <v>162.37299711763+3.35006300178821i</v>
      </c>
      <c r="F2223" t="str">
        <f t="shared" si="651"/>
        <v>2.42491568440858-38.4635555826843i</v>
      </c>
      <c r="G2223" t="str">
        <f t="shared" si="652"/>
        <v>0.999996189359825-0.00195208238902142i</v>
      </c>
      <c r="H2223" t="str">
        <f t="shared" si="653"/>
        <v>1495.11816758315+571.952060618295i</v>
      </c>
      <c r="I2223" t="str">
        <f t="shared" si="654"/>
        <v>72.2887564873858-158.318622102162i</v>
      </c>
      <c r="K2223" t="str">
        <f t="shared" si="655"/>
        <v>0.00700150850220999-0.00502090960933768i</v>
      </c>
      <c r="L2223" t="str">
        <f t="shared" si="656"/>
        <v>0.0000444444444444444-0.014784170507942i</v>
      </c>
      <c r="M2223" t="e">
        <f t="shared" si="657"/>
        <v>#DIV/0!</v>
      </c>
      <c r="N2223">
        <f t="shared" si="658"/>
        <v>95.729756245832974</v>
      </c>
      <c r="O2223">
        <f t="shared" si="659"/>
        <v>17.548549543041922</v>
      </c>
      <c r="P2223" s="3">
        <f t="shared" si="660"/>
        <v>17.548549543041922</v>
      </c>
      <c r="Q2223" s="3">
        <f t="shared" si="661"/>
        <v>-84.270243754167026</v>
      </c>
      <c r="R2223">
        <f t="shared" si="662"/>
        <v>95.729756245832974</v>
      </c>
      <c r="S2223">
        <f t="shared" si="663"/>
        <v>3.8835593180395982</v>
      </c>
      <c r="T2223">
        <f t="shared" si="646"/>
        <v>17.548549543041922</v>
      </c>
    </row>
    <row r="2224" spans="1:20" x14ac:dyDescent="0.25">
      <c r="A2224">
        <f t="shared" si="647"/>
        <v>24493.847113484109</v>
      </c>
      <c r="B2224">
        <f t="shared" si="664"/>
        <v>3898.3168434481486</v>
      </c>
      <c r="C2224" t="str">
        <f t="shared" si="648"/>
        <v>0.751408659026701-7.4770878972752i</v>
      </c>
      <c r="D2224" t="str">
        <f t="shared" si="649"/>
        <v>3.47802515120063-4.10129332435418i</v>
      </c>
      <c r="E2224" t="str">
        <f t="shared" si="650"/>
        <v>162.374002945313+3.36496277656609i</v>
      </c>
      <c r="F2224" t="str">
        <f t="shared" si="651"/>
        <v>2.4249156140475-38.3179832901619i</v>
      </c>
      <c r="G2224" t="str">
        <f t="shared" si="652"/>
        <v>0.999996160344046-0.00195950024524306i</v>
      </c>
      <c r="H2224" t="str">
        <f t="shared" si="653"/>
        <v>1498.42013076202+574.071711155222i</v>
      </c>
      <c r="I2224" t="str">
        <f t="shared" si="654"/>
        <v>72.3055903145573-158.047059765431i</v>
      </c>
      <c r="K2224" t="str">
        <f t="shared" si="655"/>
        <v>0.00698341362292999-0.00502688072501808i</v>
      </c>
      <c r="L2224" t="str">
        <f t="shared" si="656"/>
        <v>0.0000444444444444444-0.014728203335268i</v>
      </c>
      <c r="M2224" t="e">
        <f t="shared" si="657"/>
        <v>#DIV/0!</v>
      </c>
      <c r="N2224">
        <f t="shared" si="658"/>
        <v>95.738662583656676</v>
      </c>
      <c r="O2224">
        <f t="shared" si="659"/>
        <v>17.518290036984073</v>
      </c>
      <c r="P2224" s="3">
        <f t="shared" si="660"/>
        <v>17.518290036984073</v>
      </c>
      <c r="Q2224" s="3">
        <f t="shared" si="661"/>
        <v>-84.261337416343324</v>
      </c>
      <c r="R2224">
        <f t="shared" si="662"/>
        <v>95.738662583656676</v>
      </c>
      <c r="S2224">
        <f t="shared" si="663"/>
        <v>3.8983168434481485</v>
      </c>
      <c r="T2224">
        <f t="shared" si="646"/>
        <v>17.518290036984073</v>
      </c>
    </row>
    <row r="2225" spans="1:20" x14ac:dyDescent="0.25">
      <c r="A2225">
        <f t="shared" si="647"/>
        <v>24586.923732515352</v>
      </c>
      <c r="B2225">
        <f t="shared" si="664"/>
        <v>3913.1304474532517</v>
      </c>
      <c r="C2225" t="str">
        <f t="shared" si="648"/>
        <v>0.749949326275977-7.450974107353i</v>
      </c>
      <c r="D2225" t="str">
        <f t="shared" si="649"/>
        <v>3.47802439092992-4.08590876477267i</v>
      </c>
      <c r="E2225" t="str">
        <f t="shared" si="650"/>
        <v>162.375033658723+3.37993124668983i</v>
      </c>
      <c r="F2225" t="str">
        <f t="shared" si="651"/>
        <v>2.42491554315065-38.1729622146912i</v>
      </c>
      <c r="G2225" t="str">
        <f t="shared" si="652"/>
        <v>0.999996131107329-0.00196694628866771i</v>
      </c>
      <c r="H2225" t="str">
        <f t="shared" si="653"/>
        <v>1501.75599423501+576.196291329138i</v>
      </c>
      <c r="I2225" t="str">
        <f t="shared" si="654"/>
        <v>72.3223419497067-157.778737528844i</v>
      </c>
      <c r="K2225" t="str">
        <f t="shared" si="655"/>
        <v>0.00696527591497034-0.00503279357527725i</v>
      </c>
      <c r="L2225" t="str">
        <f t="shared" si="656"/>
        <v>0.0000444444444444444-0.0146724480327435i</v>
      </c>
      <c r="M2225" t="e">
        <f t="shared" si="657"/>
        <v>#DIV/0!</v>
      </c>
      <c r="N2225">
        <f t="shared" si="658"/>
        <v>95.747531137515878</v>
      </c>
      <c r="O2225">
        <f t="shared" si="659"/>
        <v>17.488036615307159</v>
      </c>
      <c r="P2225" s="3">
        <f t="shared" si="660"/>
        <v>17.488036615307159</v>
      </c>
      <c r="Q2225" s="3">
        <f t="shared" si="661"/>
        <v>-84.252468862484122</v>
      </c>
      <c r="R2225">
        <f t="shared" si="662"/>
        <v>95.747531137515878</v>
      </c>
      <c r="S2225">
        <f t="shared" si="663"/>
        <v>3.9131304474532516</v>
      </c>
      <c r="T2225">
        <f t="shared" si="646"/>
        <v>17.488036615307159</v>
      </c>
    </row>
    <row r="2226" spans="1:20" x14ac:dyDescent="0.25">
      <c r="A2226">
        <f t="shared" si="647"/>
        <v>24680.354042698909</v>
      </c>
      <c r="B2226">
        <f t="shared" si="664"/>
        <v>3928.0003431535742</v>
      </c>
      <c r="C2226" t="str">
        <f t="shared" si="648"/>
        <v>0.748486638281602-7.42495699922493i</v>
      </c>
      <c r="D2226" t="str">
        <f t="shared" si="649"/>
        <v>3.47802362487053-4.07058298229824i</v>
      </c>
      <c r="E2226" t="str">
        <f t="shared" si="650"/>
        <v>162.376089570943+3.39496867054533i</v>
      </c>
      <c r="F2226" t="str">
        <f t="shared" si="651"/>
        <v>2.42491547171398-38.0284902700956i</v>
      </c>
      <c r="G2226" t="str">
        <f t="shared" si="652"/>
        <v>0.999996101647993-0.00197442062639929i</v>
      </c>
      <c r="H2226" t="str">
        <f t="shared" si="653"/>
        <v>1505.12616896672+578.325719756235i</v>
      </c>
      <c r="I2226" t="str">
        <f t="shared" si="654"/>
        <v>72.3390059306013-157.513665134428i</v>
      </c>
      <c r="K2226" t="str">
        <f t="shared" si="655"/>
        <v>0.00694709574977165-0.00503864778385679i</v>
      </c>
      <c r="L2226" t="str">
        <f t="shared" si="656"/>
        <v>0.0000444444444444444-0.01461690379831i</v>
      </c>
      <c r="M2226" t="e">
        <f t="shared" si="657"/>
        <v>#DIV/0!</v>
      </c>
      <c r="N2226">
        <f t="shared" si="658"/>
        <v>95.756361711474895</v>
      </c>
      <c r="O2226">
        <f t="shared" si="659"/>
        <v>17.457789233093351</v>
      </c>
      <c r="P2226" s="3">
        <f t="shared" si="660"/>
        <v>17.457789233093351</v>
      </c>
      <c r="Q2226" s="3">
        <f t="shared" si="661"/>
        <v>-84.243638288525105</v>
      </c>
      <c r="R2226">
        <f t="shared" si="662"/>
        <v>95.756361711474895</v>
      </c>
      <c r="S2226">
        <f t="shared" si="663"/>
        <v>3.9280003431535744</v>
      </c>
      <c r="T2226">
        <f t="shared" si="646"/>
        <v>17.457789233093351</v>
      </c>
    </row>
    <row r="2227" spans="1:20" x14ac:dyDescent="0.25">
      <c r="A2227">
        <f t="shared" si="647"/>
        <v>24774.139388061169</v>
      </c>
      <c r="B2227">
        <f t="shared" si="664"/>
        <v>3942.926744457558</v>
      </c>
      <c r="C2227" t="str">
        <f t="shared" si="648"/>
        <v>0.747020625186809-7.39903616321994i</v>
      </c>
      <c r="D2227" t="str">
        <f t="shared" si="649"/>
        <v>3.47802285297835-4.0553157564636i</v>
      </c>
      <c r="E2227" t="str">
        <f t="shared" si="650"/>
        <v>162.377170997631+3.41007530642876i</v>
      </c>
      <c r="F2227" t="str">
        <f t="shared" si="651"/>
        <v>2.42491539973335-37.8845653780973i</v>
      </c>
      <c r="G2227" t="str">
        <f t="shared" si="652"/>
        <v>0.999996071964342-0.00198192336594866i</v>
      </c>
      <c r="H2227" t="str">
        <f t="shared" si="653"/>
        <v>1508.53107177825+580.459911841155i</v>
      </c>
      <c r="I2227" t="str">
        <f t="shared" si="654"/>
        <v>72.3555766326945-157.251852574432i</v>
      </c>
      <c r="K2227" t="str">
        <f t="shared" si="655"/>
        <v>0.00692887350296409-0.00504444297716089i</v>
      </c>
      <c r="L2227" t="str">
        <f t="shared" si="656"/>
        <v>0.0000444444444444444-0.0145615698329448i</v>
      </c>
      <c r="M2227" t="e">
        <f t="shared" si="657"/>
        <v>#DIV/0!</v>
      </c>
      <c r="N2227">
        <f t="shared" si="658"/>
        <v>95.765154112895857</v>
      </c>
      <c r="O2227">
        <f t="shared" si="659"/>
        <v>17.427547845092747</v>
      </c>
      <c r="P2227" s="3">
        <f t="shared" si="660"/>
        <v>17.427547845092747</v>
      </c>
      <c r="Q2227" s="3">
        <f t="shared" si="661"/>
        <v>-84.234845887104143</v>
      </c>
      <c r="R2227">
        <f t="shared" si="662"/>
        <v>95.765154112895857</v>
      </c>
      <c r="S2227">
        <f t="shared" si="663"/>
        <v>3.9429267444575582</v>
      </c>
      <c r="T2227">
        <f t="shared" si="646"/>
        <v>17.427547845092747</v>
      </c>
    </row>
    <row r="2228" spans="1:20" x14ac:dyDescent="0.25">
      <c r="A2228">
        <f t="shared" si="647"/>
        <v>24868.281117735802</v>
      </c>
      <c r="B2228">
        <f t="shared" si="664"/>
        <v>3957.909866086497</v>
      </c>
      <c r="C2228" t="str">
        <f t="shared" si="648"/>
        <v>0.745551317453963-7.37321119134899i</v>
      </c>
      <c r="D2228" t="str">
        <f t="shared" si="649"/>
        <v>3.478022075209-4.04010686764389i</v>
      </c>
      <c r="E2228" t="str">
        <f t="shared" si="650"/>
        <v>162.378278257026+3.42525141253213i</v>
      </c>
      <c r="F2228" t="str">
        <f t="shared" si="651"/>
        <v>2.42491532720464-37.7411854682887i</v>
      </c>
      <c r="G2228" t="str">
        <f t="shared" si="652"/>
        <v>0.999996042054669-0.00198945461523509i</v>
      </c>
      <c r="H2228" t="str">
        <f t="shared" si="653"/>
        <v>1511.97112543974+582.598779680497i</v>
      </c>
      <c r="I2228" t="str">
        <f t="shared" si="654"/>
        <v>72.37204826463-156.993310094578i</v>
      </c>
      <c r="K2228" t="str">
        <f t="shared" si="655"/>
        <v>0.00691060955434578-0.00505017878431085i</v>
      </c>
      <c r="L2228" t="str">
        <f t="shared" si="656"/>
        <v>0.0000444444444444444-0.0145064453406503i</v>
      </c>
      <c r="M2228" t="e">
        <f t="shared" si="657"/>
        <v>#DIV/0!</v>
      </c>
      <c r="N2228">
        <f t="shared" si="658"/>
        <v>95.773908152476608</v>
      </c>
      <c r="O2228">
        <f t="shared" si="659"/>
        <v>17.397312405729458</v>
      </c>
      <c r="P2228" s="3">
        <f t="shared" si="660"/>
        <v>17.397312405729458</v>
      </c>
      <c r="Q2228" s="3">
        <f t="shared" si="661"/>
        <v>-84.226091847523392</v>
      </c>
      <c r="R2228">
        <f t="shared" si="662"/>
        <v>95.773908152476608</v>
      </c>
      <c r="S2228">
        <f t="shared" si="663"/>
        <v>3.9579098660864971</v>
      </c>
      <c r="T2228">
        <f t="shared" si="646"/>
        <v>17.397312405729458</v>
      </c>
    </row>
    <row r="2229" spans="1:20" x14ac:dyDescent="0.25">
      <c r="A2229">
        <f t="shared" si="647"/>
        <v>24962.780585983197</v>
      </c>
      <c r="B2229">
        <f t="shared" si="664"/>
        <v>3972.9499235776257</v>
      </c>
      <c r="C2229" t="str">
        <f t="shared" si="648"/>
        <v>0.74407874586249-7.34748167730387i</v>
      </c>
      <c r="D2229" t="str">
        <f t="shared" si="649"/>
        <v>3.47802129151773-4.0249560970534i</v>
      </c>
      <c r="E2229" t="str">
        <f t="shared" si="650"/>
        <v>162.379411669961+3.44049724693188i</v>
      </c>
      <c r="F2229" t="str">
        <f t="shared" si="651"/>
        <v>2.42491525412366-37.5983484781014i</v>
      </c>
      <c r="G2229" t="str">
        <f t="shared" si="652"/>
        <v>0.999996011917252-0.00199701448258789i</v>
      </c>
      <c r="H2229" t="str">
        <f t="shared" si="653"/>
        <v>1515.44675876433+584.742231963498i</v>
      </c>
      <c r="I2229" t="str">
        <f t="shared" si="654"/>
        <v>72.3884148636227-156.738048197346i</v>
      </c>
      <c r="K2229" t="str">
        <f t="shared" si="655"/>
        <v>0.00689230428786021-0.00505585483719968i</v>
      </c>
      <c r="L2229" t="str">
        <f t="shared" si="656"/>
        <v>0.0000444444444444444-0.0144515295284422i</v>
      </c>
      <c r="M2229" t="e">
        <f t="shared" si="657"/>
        <v>#DIV/0!</v>
      </c>
      <c r="N2229">
        <f t="shared" si="658"/>
        <v>95.78262364428727</v>
      </c>
      <c r="O2229">
        <f t="shared" si="659"/>
        <v>17.367082869107637</v>
      </c>
      <c r="P2229" s="3">
        <f t="shared" si="660"/>
        <v>17.367082869107637</v>
      </c>
      <c r="Q2229" s="3">
        <f t="shared" si="661"/>
        <v>-84.21737635571273</v>
      </c>
      <c r="R2229">
        <f t="shared" si="662"/>
        <v>95.78262364428727</v>
      </c>
      <c r="S2229">
        <f t="shared" si="663"/>
        <v>3.9729499235776258</v>
      </c>
      <c r="T2229">
        <f t="shared" si="646"/>
        <v>17.367082869107637</v>
      </c>
    </row>
    <row r="2230" spans="1:20" x14ac:dyDescent="0.25">
      <c r="A2230">
        <f t="shared" si="647"/>
        <v>25057.639152209933</v>
      </c>
      <c r="B2230">
        <f t="shared" si="664"/>
        <v>3988.0471332872207</v>
      </c>
      <c r="C2230" t="str">
        <f t="shared" si="648"/>
        <v>0.742602941506726-7.32184721645568i</v>
      </c>
      <c r="D2230" t="str">
        <f t="shared" si="649"/>
        <v>3.47802050185944-4.00986322674247i</v>
      </c>
      <c r="E2230" t="str">
        <f t="shared" si="650"/>
        <v>162.380571559864+3.45581306757782i</v>
      </c>
      <c r="F2230" t="str">
        <f t="shared" si="651"/>
        <v>2.42491518048623-37.4560523527775i</v>
      </c>
      <c r="G2230" t="str">
        <f t="shared" si="652"/>
        <v>0.999995981550357-0.00200460307674791i</v>
      </c>
      <c r="H2230" t="str">
        <f t="shared" si="653"/>
        <v>1518.95840670361+586.890173869716i</v>
      </c>
      <c r="I2230" t="str">
        <f t="shared" si="654"/>
        <v>72.4046702907089-156.48607764532i</v>
      </c>
      <c r="K2230" t="str">
        <f t="shared" si="655"/>
        <v>0.00687395809157278-0.00506147077054649i</v>
      </c>
      <c r="L2230" t="str">
        <f t="shared" si="656"/>
        <v>0.0000444444444444444-0.0143968216063382i</v>
      </c>
      <c r="M2230" t="e">
        <f t="shared" si="657"/>
        <v>#DIV/0!</v>
      </c>
      <c r="N2230">
        <f t="shared" si="658"/>
        <v>95.791300405806609</v>
      </c>
      <c r="O2230">
        <f t="shared" si="659"/>
        <v>17.336859189017183</v>
      </c>
      <c r="P2230" s="3">
        <f t="shared" si="660"/>
        <v>17.336859189017183</v>
      </c>
      <c r="Q2230" s="3">
        <f t="shared" si="661"/>
        <v>-84.208699594193391</v>
      </c>
      <c r="R2230">
        <f t="shared" si="662"/>
        <v>95.791300405806609</v>
      </c>
      <c r="S2230">
        <f t="shared" si="663"/>
        <v>3.9880471332872207</v>
      </c>
      <c r="T2230">
        <f t="shared" si="646"/>
        <v>17.336859189017183</v>
      </c>
    </row>
    <row r="2231" spans="1:20" x14ac:dyDescent="0.25">
      <c r="A2231">
        <f t="shared" si="647"/>
        <v>25152.858180988333</v>
      </c>
      <c r="B2231">
        <f t="shared" si="664"/>
        <v>4003.2017123937121</v>
      </c>
      <c r="C2231" t="str">
        <f t="shared" si="648"/>
        <v>0.741123935793865-7.29630740585414i</v>
      </c>
      <c r="D2231" t="str">
        <f t="shared" si="649"/>
        <v>3.47801970618871-3.99482803959435i</v>
      </c>
      <c r="E2231" t="str">
        <f t="shared" si="650"/>
        <v>162.38175825278+3.47119913228333i</v>
      </c>
      <c r="F2231" t="str">
        <f t="shared" si="651"/>
        <v>2.42491510628808-37.3142950453393i</v>
      </c>
      <c r="G2231" t="str">
        <f t="shared" si="652"/>
        <v>0.999995950952237-0.00201222050686914i</v>
      </c>
      <c r="H2231" t="str">
        <f t="shared" si="653"/>
        <v>1522.50651044454+589.042506963634i</v>
      </c>
      <c r="I2231" t="str">
        <f t="shared" si="654"/>
        <v>72.42080822586-156.23740946457i</v>
      </c>
      <c r="K2231" t="str">
        <f t="shared" si="655"/>
        <v>0.00685557135764644-0.00506702622195065i</v>
      </c>
      <c r="L2231" t="str">
        <f t="shared" si="656"/>
        <v>0.0000444444444444444-0.0143423207873462i</v>
      </c>
      <c r="M2231" t="e">
        <f t="shared" si="657"/>
        <v>#DIV/0!</v>
      </c>
      <c r="N2231">
        <f t="shared" si="658"/>
        <v>95.799938257958587</v>
      </c>
      <c r="O2231">
        <f t="shared" si="659"/>
        <v>17.306641318940539</v>
      </c>
      <c r="P2231" s="3">
        <f t="shared" si="660"/>
        <v>17.306641318940539</v>
      </c>
      <c r="Q2231" s="3">
        <f t="shared" si="661"/>
        <v>-84.200061742041413</v>
      </c>
      <c r="R2231">
        <f t="shared" si="662"/>
        <v>95.799938257958587</v>
      </c>
      <c r="S2231">
        <f t="shared" si="663"/>
        <v>4.0032017123937118</v>
      </c>
      <c r="T2231">
        <f t="shared" si="646"/>
        <v>17.306641318940539</v>
      </c>
    </row>
    <row r="2232" spans="1:20" x14ac:dyDescent="0.25">
      <c r="A2232">
        <f t="shared" si="647"/>
        <v>25248.43904207609</v>
      </c>
      <c r="B2232">
        <f t="shared" si="664"/>
        <v>4018.4138789008084</v>
      </c>
      <c r="C2232" t="str">
        <f t="shared" si="648"/>
        <v>0.739641760441612-7.27086184422594i</v>
      </c>
      <c r="D2232" t="str">
        <f t="shared" si="649"/>
        <v>3.47801890445975-3.97985031932207i</v>
      </c>
      <c r="E2232" t="str">
        <f t="shared" si="650"/>
        <v>162.382972077366+3.48665569870861i</v>
      </c>
      <c r="F2232" t="str">
        <f t="shared" si="651"/>
        <v>2.42491503152496-37.1730745165603i</v>
      </c>
      <c r="G2232" t="str">
        <f t="shared" si="652"/>
        <v>0.999995920121131-0.00201986688252026i</v>
      </c>
      <c r="H2232" t="str">
        <f t="shared" si="653"/>
        <v>1526.09151750775+591.199129086022i</v>
      </c>
      <c r="I2232" t="str">
        <f t="shared" si="654"/>
        <v>72.4368221629497-155.992054948074i</v>
      </c>
      <c r="K2232" t="str">
        <f t="shared" si="655"/>
        <v>0.00683714448231697-0.00507252083194576i</v>
      </c>
      <c r="L2232" t="str">
        <f t="shared" si="656"/>
        <v>0.0000444444444444444-0.0142880262874539i</v>
      </c>
      <c r="M2232" t="e">
        <f t="shared" si="657"/>
        <v>#DIV/0!</v>
      </c>
      <c r="N2232">
        <f t="shared" si="658"/>
        <v>95.80853702514726</v>
      </c>
      <c r="O2232">
        <f t="shared" si="659"/>
        <v>17.276429212058414</v>
      </c>
      <c r="P2232" s="3">
        <f t="shared" si="660"/>
        <v>17.276429212058414</v>
      </c>
      <c r="Q2232" s="3">
        <f t="shared" si="661"/>
        <v>-84.19146297485274</v>
      </c>
      <c r="R2232">
        <f t="shared" si="662"/>
        <v>95.80853702514726</v>
      </c>
      <c r="S2232">
        <f t="shared" si="663"/>
        <v>4.0184138789008088</v>
      </c>
      <c r="T2232">
        <f t="shared" si="646"/>
        <v>17.276429212058414</v>
      </c>
    </row>
    <row r="2233" spans="1:20" x14ac:dyDescent="0.25">
      <c r="A2233">
        <f t="shared" si="647"/>
        <v>25344.383110435978</v>
      </c>
      <c r="B2233">
        <f t="shared" si="664"/>
        <v>4033.6838516406315</v>
      </c>
      <c r="C2233" t="str">
        <f t="shared" si="648"/>
        <v>0.738156447475976-7.24551013197405i</v>
      </c>
      <c r="D2233" t="str">
        <f t="shared" si="649"/>
        <v>3.47801809662645-3.96492985046533i</v>
      </c>
      <c r="E2233" t="str">
        <f t="shared" si="650"/>
        <v>162.384213364914+3.50218302435382i</v>
      </c>
      <c r="F2233" t="str">
        <f t="shared" si="651"/>
        <v>2.42491495619258-37.0323887349358i</v>
      </c>
      <c r="G2233" t="str">
        <f t="shared" si="652"/>
        <v>0.999995889055266-0.00202754231368622i</v>
      </c>
      <c r="H2233" t="str">
        <f t="shared" si="653"/>
        <v>1529.71388184743+593.359934242123i</v>
      </c>
      <c r="I2233" t="str">
        <f t="shared" si="654"/>
        <v>72.4527054045889-155.750025659194i</v>
      </c>
      <c r="K2233" t="str">
        <f t="shared" si="655"/>
        <v>0.00681867786586677-0.00507795424405349i</v>
      </c>
      <c r="L2233" t="str">
        <f t="shared" si="656"/>
        <v>0.0000444444444444444-0.0142339373256166i</v>
      </c>
      <c r="M2233" t="e">
        <f t="shared" si="657"/>
        <v>#DIV/0!</v>
      </c>
      <c r="N2233">
        <f t="shared" si="658"/>
        <v>95.817096535292222</v>
      </c>
      <c r="O2233">
        <f t="shared" si="659"/>
        <v>17.246222821256772</v>
      </c>
      <c r="P2233" s="3">
        <f t="shared" si="660"/>
        <v>17.246222821256772</v>
      </c>
      <c r="Q2233" s="3">
        <f t="shared" si="661"/>
        <v>-84.182903464707778</v>
      </c>
      <c r="R2233">
        <f t="shared" si="662"/>
        <v>95.817096535292222</v>
      </c>
      <c r="S2233">
        <f t="shared" si="663"/>
        <v>4.0336838516406317</v>
      </c>
      <c r="T2233">
        <f t="shared" si="646"/>
        <v>17.246222821256772</v>
      </c>
    </row>
    <row r="2234" spans="1:20" x14ac:dyDescent="0.25">
      <c r="A2234">
        <f t="shared" si="647"/>
        <v>25440.691766255633</v>
      </c>
      <c r="B2234">
        <f t="shared" si="664"/>
        <v>4049.011850276866</v>
      </c>
      <c r="C2234" t="str">
        <f t="shared" si="648"/>
        <v>0.736668029228788-7.220251871176i</v>
      </c>
      <c r="D2234" t="str">
        <f t="shared" si="649"/>
        <v>3.47801728264235-3.95006641838742i</v>
      </c>
      <c r="E2234" t="str">
        <f t="shared" si="650"/>
        <v>162.385482449347+3.51778136654486i</v>
      </c>
      <c r="F2234" t="str">
        <f t="shared" si="651"/>
        <v>2.42491488028658-36.8922356766538i</v>
      </c>
      <c r="G2234" t="str">
        <f t="shared" si="652"/>
        <v>0.999995857752854-0.00203524691076982i</v>
      </c>
      <c r="H2234" t="str">
        <f t="shared" si="653"/>
        <v>1533.37406395267+595.524812486384i</v>
      </c>
      <c r="I2234" t="str">
        <f t="shared" si="654"/>
        <v>72.468451056803-155.511333435196i</v>
      </c>
      <c r="K2234" t="str">
        <f t="shared" si="655"/>
        <v>0.00680017191259826-0.0050833261048371i</v>
      </c>
      <c r="L2234" t="str">
        <f t="shared" si="656"/>
        <v>0.0000444444444444444-0.0141800531237463i</v>
      </c>
      <c r="M2234" t="e">
        <f t="shared" si="657"/>
        <v>#DIV/0!</v>
      </c>
      <c r="N2234">
        <f t="shared" si="658"/>
        <v>95.825616619862714</v>
      </c>
      <c r="O2234">
        <f t="shared" si="659"/>
        <v>17.216022099132665</v>
      </c>
      <c r="P2234" s="3">
        <f t="shared" si="660"/>
        <v>17.216022099132665</v>
      </c>
      <c r="Q2234" s="3">
        <f t="shared" si="661"/>
        <v>-84.174383380137286</v>
      </c>
      <c r="R2234">
        <f t="shared" si="662"/>
        <v>95.825616619862714</v>
      </c>
      <c r="S2234">
        <f t="shared" si="663"/>
        <v>4.0490118502768659</v>
      </c>
      <c r="T2234">
        <f t="shared" si="646"/>
        <v>17.216022099132665</v>
      </c>
    </row>
    <row r="2235" spans="1:20" x14ac:dyDescent="0.25">
      <c r="A2235">
        <f t="shared" si="647"/>
        <v>25537.366394967408</v>
      </c>
      <c r="B2235">
        <f t="shared" si="664"/>
        <v>4064.3980953079181</v>
      </c>
      <c r="C2235" t="str">
        <f t="shared" si="648"/>
        <v>0.735176538335448-7.19508666558315i</v>
      </c>
      <c r="D2235" t="str">
        <f t="shared" si="649"/>
        <v>3.47801646246058-3.93525980927208i</v>
      </c>
      <c r="E2235" t="str">
        <f t="shared" si="650"/>
        <v>162.386779667239+3.53345098242218i</v>
      </c>
      <c r="F2235" t="str">
        <f t="shared" si="651"/>
        <v>2.4249148038026-36.7526133255651i</v>
      </c>
      <c r="G2235" t="str">
        <f t="shared" si="652"/>
        <v>0.999995826212093-0.00204298078459331i</v>
      </c>
      <c r="H2235" t="str">
        <f t="shared" si="653"/>
        <v>1537.07253095027+597.693649803678i</v>
      </c>
      <c r="I2235" t="str">
        <f t="shared" si="654"/>
        <v>72.4840520235542-155.275990390805i</v>
      </c>
      <c r="K2235" t="str">
        <f t="shared" si="655"/>
        <v>0.00678162703080654-0.0050886360639547i</v>
      </c>
      <c r="L2235" t="str">
        <f t="shared" si="656"/>
        <v>0.0000444444444444444-0.0141263729067009i</v>
      </c>
      <c r="M2235" t="e">
        <f t="shared" si="657"/>
        <v>#DIV/0!</v>
      </c>
      <c r="N2235">
        <f t="shared" si="658"/>
        <v>95.834097113912406</v>
      </c>
      <c r="O2235">
        <f t="shared" si="659"/>
        <v>17.185826998001378</v>
      </c>
      <c r="P2235" s="3">
        <f t="shared" si="660"/>
        <v>17.185826998001378</v>
      </c>
      <c r="Q2235" s="3">
        <f t="shared" si="661"/>
        <v>-84.165902886087594</v>
      </c>
      <c r="R2235">
        <f t="shared" si="662"/>
        <v>95.834097113912406</v>
      </c>
      <c r="S2235">
        <f t="shared" si="663"/>
        <v>4.0643980953079177</v>
      </c>
      <c r="T2235">
        <f t="shared" si="646"/>
        <v>17.185826998001378</v>
      </c>
    </row>
    <row r="2236" spans="1:20" x14ac:dyDescent="0.25">
      <c r="A2236">
        <f t="shared" si="647"/>
        <v>25634.408387268282</v>
      </c>
      <c r="B2236">
        <f t="shared" si="664"/>
        <v>4079.8428080700883</v>
      </c>
      <c r="C2236" t="str">
        <f t="shared" si="648"/>
        <v>0.733682007732188-7.17001412061925i</v>
      </c>
      <c r="D2236" t="str">
        <f t="shared" si="649"/>
        <v>3.47801563603398-3.92050981012048i</v>
      </c>
      <c r="E2236" t="str">
        <f t="shared" si="650"/>
        <v>162.388105357818+3.54919212892822i</v>
      </c>
      <c r="F2236" t="str">
        <f t="shared" si="651"/>
        <v>2.42491472673624-36.6135196731555i</v>
      </c>
      <c r="G2236" t="str">
        <f t="shared" si="652"/>
        <v>0.999995794431169-0.00205074404639995i</v>
      </c>
      <c r="H2236" t="str">
        <f t="shared" si="653"/>
        <v>1540.80975670915+599.866327987034i</v>
      </c>
      <c r="I2236" t="str">
        <f t="shared" si="654"/>
        <v>72.4995010011195-155.044008921817i</v>
      </c>
      <c r="K2236" t="str">
        <f t="shared" si="655"/>
        <v>0.0067630436327507-0.00509388377421244i</v>
      </c>
      <c r="L2236" t="str">
        <f t="shared" si="656"/>
        <v>0.0000444444444444444-0.0140728959022722i</v>
      </c>
      <c r="M2236" t="e">
        <f t="shared" si="657"/>
        <v>#DIV/0!</v>
      </c>
      <c r="N2236">
        <f t="shared" si="658"/>
        <v>95.842537856111605</v>
      </c>
      <c r="O2236">
        <f t="shared" si="659"/>
        <v>17.155637469902764</v>
      </c>
      <c r="P2236" s="3">
        <f t="shared" si="660"/>
        <v>17.155637469902764</v>
      </c>
      <c r="Q2236" s="3">
        <f t="shared" si="661"/>
        <v>-84.157462143888395</v>
      </c>
      <c r="R2236">
        <f t="shared" si="662"/>
        <v>95.842537856111605</v>
      </c>
      <c r="S2236">
        <f t="shared" si="663"/>
        <v>4.0798428080700884</v>
      </c>
      <c r="T2236">
        <f t="shared" si="646"/>
        <v>17.155637469902764</v>
      </c>
    </row>
    <row r="2237" spans="1:20" x14ac:dyDescent="0.25">
      <c r="A2237">
        <f t="shared" si="647"/>
        <v>25731.819139139901</v>
      </c>
      <c r="B2237">
        <f t="shared" si="664"/>
        <v>4095.3462107407545</v>
      </c>
      <c r="C2237" t="str">
        <f t="shared" si="648"/>
        <v>0.732184470653824-7.14503384337916i</v>
      </c>
      <c r="D2237" t="str">
        <f t="shared" si="649"/>
        <v>3.47801480331501-3.90581620874814i</v>
      </c>
      <c r="E2237" t="str">
        <f t="shared" si="650"/>
        <v>162.389459862971+3.56500506279733i</v>
      </c>
      <c r="F2237" t="str">
        <f t="shared" si="651"/>
        <v>2.42491464908308-36.4749527185161i</v>
      </c>
      <c r="G2237" t="str">
        <f t="shared" si="652"/>
        <v>0.999995762408253-0.00205853680785564i</v>
      </c>
      <c r="H2237" t="str">
        <f t="shared" si="653"/>
        <v>1544.58622194619+602.042724511496i</v>
      </c>
      <c r="I2237" t="str">
        <f t="shared" si="654"/>
        <v>72.5147904722867-154.815401708749i</v>
      </c>
      <c r="K2237" t="str">
        <f t="shared" si="655"/>
        <v>0.0067444221346251-0.00509906889161717i</v>
      </c>
      <c r="L2237" t="str">
        <f t="shared" si="656"/>
        <v>0.0000444444444444444-0.0140196213411758i</v>
      </c>
      <c r="M2237" t="e">
        <f t="shared" si="657"/>
        <v>#DIV/0!</v>
      </c>
      <c r="N2237">
        <f t="shared" si="658"/>
        <v>95.850938688782364</v>
      </c>
      <c r="O2237">
        <f t="shared" si="659"/>
        <v>17.125453466607933</v>
      </c>
      <c r="P2237" s="3">
        <f t="shared" si="660"/>
        <v>17.125453466607933</v>
      </c>
      <c r="Q2237" s="3">
        <f t="shared" si="661"/>
        <v>-84.149061311217636</v>
      </c>
      <c r="R2237">
        <f t="shared" si="662"/>
        <v>95.850938688782364</v>
      </c>
      <c r="S2237">
        <f t="shared" si="663"/>
        <v>4.0953462107407548</v>
      </c>
      <c r="T2237">
        <f t="shared" si="646"/>
        <v>17.125453466607933</v>
      </c>
    </row>
    <row r="2238" spans="1:20" x14ac:dyDescent="0.25">
      <c r="A2238">
        <f t="shared" si="647"/>
        <v>25829.600051868631</v>
      </c>
      <c r="B2238">
        <f t="shared" si="664"/>
        <v>4110.9085263415691</v>
      </c>
      <c r="C2238" t="str">
        <f t="shared" si="648"/>
        <v>0.730683960630765-7.12014544262798i</v>
      </c>
      <c r="D2238" t="str">
        <f t="shared" si="649"/>
        <v>3.47801396425576-3.89117879378187i</v>
      </c>
      <c r="E2238" t="str">
        <f t="shared" si="650"/>
        <v>162.390843527264+3.58089004054176i</v>
      </c>
      <c r="F2238" t="str">
        <f t="shared" si="651"/>
        <v>2.42491457083863-36.3369104683146i</v>
      </c>
      <c r="G2238" t="str">
        <f t="shared" si="652"/>
        <v>0.999995730141503-0.00206635918105051i</v>
      </c>
      <c r="H2238" t="str">
        <f t="shared" si="653"/>
        <v>1548.40241433369+604.222712404329i</v>
      </c>
      <c r="I2238" t="str">
        <f t="shared" si="654"/>
        <v>72.5299127004028-154.590181720529i</v>
      </c>
      <c r="K2238" t="str">
        <f t="shared" si="655"/>
        <v>0.00672576295652897-0.00510419107542907i</v>
      </c>
      <c r="L2238" t="str">
        <f t="shared" si="656"/>
        <v>0.0000444444444444444-0.013966548457039i</v>
      </c>
      <c r="M2238" t="e">
        <f t="shared" si="657"/>
        <v>#DIV/0!</v>
      </c>
      <c r="N2238">
        <f t="shared" si="658"/>
        <v>95.859299457928103</v>
      </c>
      <c r="O2238">
        <f t="shared" si="659"/>
        <v>17.095274939626471</v>
      </c>
      <c r="P2238" s="3">
        <f t="shared" si="660"/>
        <v>17.095274939626471</v>
      </c>
      <c r="Q2238" s="3">
        <f t="shared" si="661"/>
        <v>-84.140700542071897</v>
      </c>
      <c r="R2238">
        <f t="shared" si="662"/>
        <v>95.859299457928103</v>
      </c>
      <c r="S2238">
        <f t="shared" si="663"/>
        <v>4.1109085263415688</v>
      </c>
      <c r="T2238">
        <f t="shared" si="646"/>
        <v>17.095274939626471</v>
      </c>
    </row>
    <row r="2239" spans="1:20" x14ac:dyDescent="0.25">
      <c r="A2239">
        <f t="shared" si="647"/>
        <v>25927.752532065733</v>
      </c>
      <c r="B2239">
        <f t="shared" si="664"/>
        <v>4126.529978741667</v>
      </c>
      <c r="C2239" t="str">
        <f t="shared" si="648"/>
        <v>0.72918051148676-7.0953485287996i</v>
      </c>
      <c r="D2239" t="str">
        <f t="shared" si="649"/>
        <v>3.47801311880794-3.87659735465671i</v>
      </c>
      <c r="E2239" t="str">
        <f t="shared" si="650"/>
        <v>162.392256697943+3.59684731844366i</v>
      </c>
      <c r="F2239" t="str">
        <f t="shared" si="651"/>
        <v>2.4249144919984-36.1993909367669i</v>
      </c>
      <c r="G2239" t="str">
        <f t="shared" si="652"/>
        <v>0.999995697629062-0.00207421127850054i</v>
      </c>
      <c r="H2239" t="str">
        <f t="shared" si="653"/>
        <v>1552.25882860831+606.406160111107i</v>
      </c>
      <c r="I2239" t="str">
        <f t="shared" si="654"/>
        <v>72.5448597232336-154.36836221824i</v>
      </c>
      <c r="K2239" t="str">
        <f t="shared" si="655"/>
        <v>0.006707066522436-0.00510924998821377i</v>
      </c>
      <c r="L2239" t="str">
        <f t="shared" si="656"/>
        <v>0.0000444444444444444-0.0139136764863907i</v>
      </c>
      <c r="M2239" t="e">
        <f t="shared" si="657"/>
        <v>#DIV/0!</v>
      </c>
      <c r="N2239">
        <f t="shared" si="658"/>
        <v>95.86762001326889</v>
      </c>
      <c r="O2239">
        <f t="shared" si="659"/>
        <v>17.065101840213124</v>
      </c>
      <c r="P2239" s="3">
        <f t="shared" si="660"/>
        <v>17.065101840213124</v>
      </c>
      <c r="Q2239" s="3">
        <f t="shared" si="661"/>
        <v>-84.13237998673111</v>
      </c>
      <c r="R2239">
        <f t="shared" si="662"/>
        <v>95.86762001326889</v>
      </c>
      <c r="S2239">
        <f t="shared" si="663"/>
        <v>4.1265299787416669</v>
      </c>
      <c r="T2239">
        <f t="shared" si="646"/>
        <v>17.065101840213124</v>
      </c>
    </row>
    <row r="2240" spans="1:20" x14ac:dyDescent="0.25">
      <c r="A2240">
        <f t="shared" si="647"/>
        <v>26026.277991687581</v>
      </c>
      <c r="B2240">
        <f t="shared" si="664"/>
        <v>4142.2107926608851</v>
      </c>
      <c r="C2240" t="str">
        <f t="shared" si="648"/>
        <v>0.727674157335726-7.07064271399553i</v>
      </c>
      <c r="D2240" t="str">
        <f t="shared" si="649"/>
        <v>3.47801226692292-3.86207168161293i</v>
      </c>
      <c r="E2240" t="str">
        <f t="shared" si="650"/>
        <v>162.393699724944+3.61287715253705i</v>
      </c>
      <c r="F2240" t="str">
        <f t="shared" si="651"/>
        <v>2.42491441255785-36.0623921456083i</v>
      </c>
      <c r="G2240" t="str">
        <f t="shared" si="652"/>
        <v>0.999995664869058-0.00208209321314917i</v>
      </c>
      <c r="H2240" t="str">
        <f t="shared" si="653"/>
        <v>1556.1559666816+608.592931357847i</v>
      </c>
      <c r="I2240" t="str">
        <f t="shared" si="654"/>
        <v>72.5596233466562-154.149956758898i</v>
      </c>
      <c r="K2240" t="str">
        <f t="shared" si="655"/>
        <v>0.00668833326016254-0.00511424529589432i</v>
      </c>
      <c r="L2240" t="str">
        <f t="shared" si="656"/>
        <v>0.0000444444444444444-0.0138610046686499i</v>
      </c>
      <c r="M2240" t="e">
        <f t="shared" si="657"/>
        <v>#DIV/0!</v>
      </c>
      <c r="N2240">
        <f t="shared" si="658"/>
        <v>95.87590020826957</v>
      </c>
      <c r="O2240">
        <f t="shared" si="659"/>
        <v>17.034934119374832</v>
      </c>
      <c r="P2240" s="3">
        <f t="shared" si="660"/>
        <v>17.034934119374832</v>
      </c>
      <c r="Q2240" s="3">
        <f t="shared" si="661"/>
        <v>-84.12409979173043</v>
      </c>
      <c r="R2240">
        <f t="shared" si="662"/>
        <v>95.87590020826957</v>
      </c>
      <c r="S2240">
        <f t="shared" si="663"/>
        <v>4.1422107926608849</v>
      </c>
      <c r="T2240">
        <f t="shared" si="646"/>
        <v>17.034934119374832</v>
      </c>
    </row>
    <row r="2241" spans="1:20" x14ac:dyDescent="0.25">
      <c r="A2241">
        <f t="shared" si="647"/>
        <v>26125.177848055995</v>
      </c>
      <c r="B2241">
        <f t="shared" si="664"/>
        <v>4157.9511936729969</v>
      </c>
      <c r="C2241" t="str">
        <f t="shared" si="648"/>
        <v>0.726164932579181-7.04602761198374i</v>
      </c>
      <c r="D2241" t="str">
        <f t="shared" si="649"/>
        <v>3.47801140855171-3.84760156569303i</v>
      </c>
      <c r="E2241" t="str">
        <f t="shared" si="650"/>
        <v>162.395172960903+3.62897979860249i</v>
      </c>
      <c r="F2241" t="str">
        <f t="shared" si="651"/>
        <v>2.42491433251241-35.9259121240652i</v>
      </c>
      <c r="G2241" t="str">
        <f t="shared" si="652"/>
        <v>0.999995631859608-0.00209000509836891i</v>
      </c>
      <c r="H2241" t="str">
        <f t="shared" si="653"/>
        <v>1560.09433775204+610.782885008899i</v>
      </c>
      <c r="I2241" t="str">
        <f t="shared" si="654"/>
        <v>72.5741951381661-153.934979199279i</v>
      </c>
      <c r="K2241" t="str">
        <f t="shared" si="655"/>
        <v>0.0066695636013352-0.0051191766678028i</v>
      </c>
      <c r="L2241" t="str">
        <f t="shared" si="656"/>
        <v>0.0000444444444444444-0.0138085322461146i</v>
      </c>
      <c r="M2241" t="e">
        <f t="shared" si="657"/>
        <v>#DIV/0!</v>
      </c>
      <c r="N2241">
        <f t="shared" si="658"/>
        <v>95.884139900172428</v>
      </c>
      <c r="O2241">
        <f t="shared" si="659"/>
        <v>17.004771727877944</v>
      </c>
      <c r="P2241" s="3">
        <f t="shared" si="660"/>
        <v>17.004771727877944</v>
      </c>
      <c r="Q2241" s="3">
        <f t="shared" si="661"/>
        <v>-84.115860099827572</v>
      </c>
      <c r="R2241">
        <f t="shared" si="662"/>
        <v>95.884139900172428</v>
      </c>
      <c r="S2241">
        <f t="shared" si="663"/>
        <v>4.1579511936729965</v>
      </c>
      <c r="T2241">
        <f t="shared" si="646"/>
        <v>17.004771727877944</v>
      </c>
    </row>
    <row r="2242" spans="1:20" x14ac:dyDescent="0.25">
      <c r="A2242">
        <f t="shared" si="647"/>
        <v>26224.453523878612</v>
      </c>
      <c r="B2242">
        <f t="shared" si="664"/>
        <v>4173.7514082089547</v>
      </c>
      <c r="C2242" t="str">
        <f t="shared" si="648"/>
        <v>0.724652871903353-7.02150283819726i</v>
      </c>
      <c r="D2242" t="str">
        <f t="shared" si="649"/>
        <v>3.4780105436449-3.83318679873869i</v>
      </c>
      <c r="E2242" t="str">
        <f t="shared" si="650"/>
        <v>162.396676761162+3.64515551215209i</v>
      </c>
      <c r="F2242" t="str">
        <f t="shared" si="651"/>
        <v>2.42491425185748-35.7899489088268i</v>
      </c>
      <c r="G2242" t="str">
        <f t="shared" si="652"/>
        <v>0.999995598598811-0.00209794704796302i</v>
      </c>
      <c r="H2242" t="str">
        <f t="shared" si="653"/>
        <v>1564.07445841866+612.975874920446i</v>
      </c>
      <c r="I2242" t="str">
        <f t="shared" si="654"/>
        <v>72.5885664201892-153.723443699782i</v>
      </c>
      <c r="K2242" t="str">
        <f t="shared" si="655"/>
        <v>0.00665075798135787-0.00512404377673149i</v>
      </c>
      <c r="L2242" t="str">
        <f t="shared" si="656"/>
        <v>0.0000444444444444444-0.0137562584639516i</v>
      </c>
      <c r="M2242" t="e">
        <f t="shared" si="657"/>
        <v>#DIV/0!</v>
      </c>
      <c r="N2242">
        <f t="shared" si="658"/>
        <v>95.89233895002738</v>
      </c>
      <c r="O2242">
        <f t="shared" si="659"/>
        <v>16.974614616255231</v>
      </c>
      <c r="P2242" s="3">
        <f t="shared" si="660"/>
        <v>16.974614616255231</v>
      </c>
      <c r="Q2242" s="3">
        <f t="shared" si="661"/>
        <v>-84.10766104997262</v>
      </c>
      <c r="R2242">
        <f t="shared" si="662"/>
        <v>95.89233895002738</v>
      </c>
      <c r="S2242">
        <f t="shared" si="663"/>
        <v>4.1737514082089548</v>
      </c>
      <c r="T2242">
        <f t="shared" si="646"/>
        <v>16.974614616255231</v>
      </c>
    </row>
    <row r="2243" spans="1:20" x14ac:dyDescent="0.25">
      <c r="A2243">
        <f t="shared" si="647"/>
        <v>26324.106447269347</v>
      </c>
      <c r="B2243">
        <f t="shared" si="664"/>
        <v>4189.6116635601484</v>
      </c>
      <c r="C2243" t="str">
        <f t="shared" si="648"/>
        <v>0.723138010276222-6.99706800973304i</v>
      </c>
      <c r="D2243" t="str">
        <f t="shared" si="649"/>
        <v>3.47800967215276-3.81882717338778i</v>
      </c>
      <c r="E2243" t="str">
        <f t="shared" si="650"/>
        <v>162.39821148378+3.66140454841864i</v>
      </c>
      <c r="F2243" t="str">
        <f t="shared" si="651"/>
        <v>2.42491417058841-35.6545005440164i</v>
      </c>
      <c r="G2243" t="str">
        <f t="shared" si="652"/>
        <v>0.999995565084755-0.00210591917616707i</v>
      </c>
      <c r="H2243" t="str">
        <f t="shared" si="653"/>
        <v>1568.09685279626+615.171749789626i</v>
      </c>
      <c r="I2243" t="str">
        <f t="shared" si="654"/>
        <v>72.6027282632095-153.515364728342i</v>
      </c>
      <c r="K2243" t="str">
        <f t="shared" si="655"/>
        <v>0.00663191683937746-0.0051288462989838i</v>
      </c>
      <c r="L2243" t="str">
        <f t="shared" si="656"/>
        <v>0.0000444444444444444-0.0137041825701849i</v>
      </c>
      <c r="M2243" t="e">
        <f t="shared" si="657"/>
        <v>#DIV/0!</v>
      </c>
      <c r="N2243">
        <f t="shared" si="658"/>
        <v>95.90049722272137</v>
      </c>
      <c r="O2243">
        <f t="shared" si="659"/>
        <v>16.944462734813271</v>
      </c>
      <c r="P2243" s="3">
        <f t="shared" si="660"/>
        <v>16.944462734813271</v>
      </c>
      <c r="Q2243" s="3">
        <f t="shared" si="661"/>
        <v>-84.09950277727863</v>
      </c>
      <c r="R2243">
        <f t="shared" si="662"/>
        <v>95.90049722272137</v>
      </c>
      <c r="S2243">
        <f t="shared" si="663"/>
        <v>4.1896116635601484</v>
      </c>
      <c r="T2243">
        <f t="shared" si="646"/>
        <v>16.944462734813271</v>
      </c>
    </row>
    <row r="2244" spans="1:20" x14ac:dyDescent="0.25">
      <c r="A2244">
        <f t="shared" si="647"/>
        <v>26424.138051768969</v>
      </c>
      <c r="B2244">
        <f t="shared" si="664"/>
        <v>4205.5321878816767</v>
      </c>
      <c r="C2244" t="str">
        <f t="shared" si="648"/>
        <v>0.72162038294438-6.97272274535087i</v>
      </c>
      <c r="D2244" t="str">
        <f t="shared" si="649"/>
        <v>3.47800879402512-3.8045224830714i</v>
      </c>
      <c r="E2244" t="str">
        <f t="shared" si="650"/>
        <v>162.399777489545+3.67772716234185i</v>
      </c>
      <c r="F2244" t="str">
        <f t="shared" si="651"/>
        <v>2.42491408870052-35.5195650811636i</v>
      </c>
      <c r="G2244" t="str">
        <f t="shared" si="652"/>
        <v>0.99999553131551-0.00211392159765065i</v>
      </c>
      <c r="H2244" t="str">
        <f t="shared" si="653"/>
        <v>1572.1620526321+617.370352998959i</v>
      </c>
      <c r="I2244" t="str">
        <f t="shared" si="654"/>
        <v>72.6166714786892-153.310757064373i</v>
      </c>
      <c r="K2244" t="str">
        <f t="shared" si="655"/>
        <v>0.00661304061824929-0.00513358391442485i</v>
      </c>
      <c r="L2244" t="str">
        <f t="shared" si="656"/>
        <v>0.0000444444444444444-0.0136523038156853i</v>
      </c>
      <c r="M2244" t="e">
        <f t="shared" si="657"/>
        <v>#DIV/0!</v>
      </c>
      <c r="N2244">
        <f t="shared" si="658"/>
        <v>95.908614587006227</v>
      </c>
      <c r="O2244">
        <f t="shared" si="659"/>
        <v>16.914316033640048</v>
      </c>
      <c r="P2244" s="3">
        <f t="shared" si="660"/>
        <v>16.914316033640048</v>
      </c>
      <c r="Q2244" s="3">
        <f t="shared" si="661"/>
        <v>-84.091385412993773</v>
      </c>
      <c r="R2244">
        <f t="shared" si="662"/>
        <v>95.908614587006227</v>
      </c>
      <c r="S2244">
        <f t="shared" si="663"/>
        <v>4.2055321878816763</v>
      </c>
      <c r="T2244">
        <f t="shared" si="646"/>
        <v>16.914316033640048</v>
      </c>
    </row>
    <row r="2245" spans="1:20" x14ac:dyDescent="0.25">
      <c r="A2245">
        <f t="shared" si="647"/>
        <v>26524.549776365693</v>
      </c>
      <c r="B2245">
        <f t="shared" si="664"/>
        <v>4221.5132101956269</v>
      </c>
      <c r="C2245" t="str">
        <f t="shared" si="648"/>
        <v>0.720100025430159-6.94846666547185i</v>
      </c>
      <c r="D2245" t="str">
        <f t="shared" si="649"/>
        <v>3.47800790921148-3.79027252201093i</v>
      </c>
      <c r="E2245" t="str">
        <f t="shared" si="650"/>
        <v>162.401375141976+3.69412360855946i</v>
      </c>
      <c r="F2245" t="str">
        <f t="shared" si="651"/>
        <v>2.42491400618911-35.3851405791768i</v>
      </c>
      <c r="G2245" t="str">
        <f t="shared" si="652"/>
        <v>0.999995497289133-0.00212195442751898i</v>
      </c>
      <c r="H2245" t="str">
        <f t="shared" si="653"/>
        <v>1576.27059742424+619.571522456043i</v>
      </c>
      <c r="I2245" t="str">
        <f t="shared" si="654"/>
        <v>72.6303866117865-153.109635802767i</v>
      </c>
      <c r="K2245" t="str">
        <f t="shared" si="655"/>
        <v>0.00659412976450144-0.00513825630653155i</v>
      </c>
      <c r="L2245" t="str">
        <f t="shared" si="656"/>
        <v>0.0000444444444444444-0.0136006214541595i</v>
      </c>
      <c r="M2245" t="e">
        <f t="shared" si="657"/>
        <v>#DIV/0!</v>
      </c>
      <c r="N2245">
        <f t="shared" si="658"/>
        <v>95.916690915528648</v>
      </c>
      <c r="O2245">
        <f t="shared" si="659"/>
        <v>16.884174462612073</v>
      </c>
      <c r="P2245" s="3">
        <f t="shared" si="660"/>
        <v>16.884174462612073</v>
      </c>
      <c r="Q2245" s="3">
        <f t="shared" si="661"/>
        <v>-84.083309084471352</v>
      </c>
      <c r="R2245">
        <f t="shared" si="662"/>
        <v>95.916690915528648</v>
      </c>
      <c r="S2245">
        <f t="shared" si="663"/>
        <v>4.221513210195627</v>
      </c>
      <c r="T2245">
        <f t="shared" si="646"/>
        <v>16.884174462612073</v>
      </c>
    </row>
    <row r="2246" spans="1:20" x14ac:dyDescent="0.25">
      <c r="A2246">
        <f t="shared" si="647"/>
        <v>26625.343065515881</v>
      </c>
      <c r="B2246">
        <f t="shared" si="664"/>
        <v>4237.55496039437</v>
      </c>
      <c r="C2246" t="str">
        <f t="shared" si="648"/>
        <v>0.718576973528522-6.92429939217705i</v>
      </c>
      <c r="D2246" t="str">
        <f t="shared" si="649"/>
        <v>3.47800701766094-3.77607708521498i</v>
      </c>
      <c r="E2246" t="str">
        <f t="shared" si="650"/>
        <v>162.403004807334+3.71059414139566i</v>
      </c>
      <c r="F2246" t="str">
        <f t="shared" si="651"/>
        <v>2.42491392304943-35.2512251043142i</v>
      </c>
      <c r="G2246" t="str">
        <f t="shared" si="652"/>
        <v>0.999995463003667-0.00213001778131456i</v>
      </c>
      <c r="H2246" t="str">
        <f t="shared" si="653"/>
        <v>1580.42303454138+621.775090428333i</v>
      </c>
      <c r="I2246" t="str">
        <f t="shared" si="654"/>
        <v>72.6438639338577-152.912016357914i</v>
      </c>
      <c r="K2246" t="str">
        <f t="shared" si="655"/>
        <v>0.0065751847282984-0.00514286316244239i</v>
      </c>
      <c r="L2246" t="str">
        <f t="shared" si="656"/>
        <v>0.0000444444444444444-0.0135491347421394i</v>
      </c>
      <c r="M2246" t="e">
        <f t="shared" si="657"/>
        <v>#DIV/0!</v>
      </c>
      <c r="N2246">
        <f t="shared" si="658"/>
        <v>95.924726084858378</v>
      </c>
      <c r="O2246">
        <f t="shared" si="659"/>
        <v>16.854037971401883</v>
      </c>
      <c r="P2246" s="3">
        <f t="shared" si="660"/>
        <v>16.854037971401883</v>
      </c>
      <c r="Q2246" s="3">
        <f t="shared" si="661"/>
        <v>-84.075273915141622</v>
      </c>
      <c r="R2246">
        <f t="shared" si="662"/>
        <v>95.924726084858378</v>
      </c>
      <c r="S2246">
        <f t="shared" si="663"/>
        <v>4.2375549603943696</v>
      </c>
      <c r="T2246">
        <f t="shared" si="646"/>
        <v>16.854037971401883</v>
      </c>
    </row>
    <row r="2247" spans="1:20" x14ac:dyDescent="0.25">
      <c r="A2247">
        <f t="shared" si="647"/>
        <v>26726.519369164838</v>
      </c>
      <c r="B2247">
        <f t="shared" si="664"/>
        <v>4253.6576692438684</v>
      </c>
      <c r="C2247" t="str">
        <f t="shared" si="648"/>
        <v>0.71705126330365-6.9002205492065i</v>
      </c>
      <c r="D2247" t="str">
        <f t="shared" si="649"/>
        <v>3.47800611932221-3.76193596847656i</v>
      </c>
      <c r="E2247" t="str">
        <f t="shared" si="650"/>
        <v>162.404666854633+3.7271390148462i</v>
      </c>
      <c r="F2247" t="str">
        <f t="shared" si="651"/>
        <v>2.4249138392767-35.1178167301568i</v>
      </c>
      <c r="G2247" t="str">
        <f t="shared" si="652"/>
        <v>0.999995428457138-0.00213811177501888i</v>
      </c>
      <c r="H2247" t="str">
        <f t="shared" si="653"/>
        <v>1584.6199193443+623.980883372835i</v>
      </c>
      <c r="I2247" t="str">
        <f t="shared" si="654"/>
        <v>72.657093434742-152.717914467774i</v>
      </c>
      <c r="K2247" t="str">
        <f t="shared" si="655"/>
        <v>0.00655620596340389-0.00514740417300678i</v>
      </c>
      <c r="L2247" t="str">
        <f t="shared" si="656"/>
        <v>0.0000444444444444444-0.0134978429389713i</v>
      </c>
      <c r="M2247" t="e">
        <f t="shared" si="657"/>
        <v>#DIV/0!</v>
      </c>
      <c r="N2247">
        <f t="shared" si="658"/>
        <v>95.932719975513152</v>
      </c>
      <c r="O2247">
        <f t="shared" si="659"/>
        <v>16.823906509485969</v>
      </c>
      <c r="P2247" s="3">
        <f t="shared" si="660"/>
        <v>16.823906509485969</v>
      </c>
      <c r="Q2247" s="3">
        <f t="shared" si="661"/>
        <v>-84.067280024486848</v>
      </c>
      <c r="R2247">
        <f t="shared" si="662"/>
        <v>95.932719975513152</v>
      </c>
      <c r="S2247">
        <f t="shared" si="663"/>
        <v>4.2536576692438688</v>
      </c>
      <c r="T2247">
        <f t="shared" si="646"/>
        <v>16.823906509485969</v>
      </c>
    </row>
    <row r="2248" spans="1:20" x14ac:dyDescent="0.25">
      <c r="A2248">
        <f t="shared" si="647"/>
        <v>26828.080142767663</v>
      </c>
      <c r="B2248">
        <f t="shared" si="664"/>
        <v>4269.8215683869948</v>
      </c>
      <c r="C2248" t="str">
        <f t="shared" si="648"/>
        <v>0.71552293108591-6.87622976195763i</v>
      </c>
      <c r="D2248" t="str">
        <f t="shared" si="649"/>
        <v>3.47800521414359-3.74784896837002i</v>
      </c>
      <c r="E2248" t="str">
        <f t="shared" si="650"/>
        <v>162.406361655647+3.7437584825694i</v>
      </c>
      <c r="F2248" t="str">
        <f t="shared" si="651"/>
        <v>2.42491375486608-34.98491353758i</v>
      </c>
      <c r="G2248" t="str">
        <f t="shared" si="652"/>
        <v>0.99999539364756-0.00214623652505402i</v>
      </c>
      <c r="H2248" t="str">
        <f t="shared" si="653"/>
        <v>1588.86181530879+626.18872176058i</v>
      </c>
      <c r="I2248" t="str">
        <f t="shared" si="654"/>
        <v>72.6700648148195-152.527346197977i</v>
      </c>
      <c r="K2248" t="str">
        <f t="shared" si="655"/>
        <v>0.006537193927143-0.005151879032834i</v>
      </c>
      <c r="L2248" t="str">
        <f t="shared" si="656"/>
        <v>0.0000444444444444444-0.0134467453068054i</v>
      </c>
      <c r="M2248" t="e">
        <f t="shared" si="657"/>
        <v>#DIV/0!</v>
      </c>
      <c r="N2248">
        <f t="shared" si="658"/>
        <v>95.940672471987241</v>
      </c>
      <c r="O2248">
        <f t="shared" si="659"/>
        <v>16.793780026152191</v>
      </c>
      <c r="P2248" s="3">
        <f t="shared" si="660"/>
        <v>16.793780026152191</v>
      </c>
      <c r="Q2248" s="3">
        <f t="shared" si="661"/>
        <v>-84.059327528012759</v>
      </c>
      <c r="R2248">
        <f t="shared" si="662"/>
        <v>95.940672471987241</v>
      </c>
      <c r="S2248">
        <f t="shared" si="663"/>
        <v>4.2698215683869947</v>
      </c>
      <c r="T2248">
        <f t="shared" si="646"/>
        <v>16.793780026152191</v>
      </c>
    </row>
    <row r="2249" spans="1:20" x14ac:dyDescent="0.25">
      <c r="A2249">
        <f t="shared" si="647"/>
        <v>26930.026847310179</v>
      </c>
      <c r="B2249">
        <f t="shared" si="664"/>
        <v>4286.0468903468654</v>
      </c>
      <c r="C2249" t="str">
        <f t="shared" si="648"/>
        <v>0.71399201346855-6.85232665748401i</v>
      </c>
      <c r="D2249" t="str">
        <f t="shared" si="649"/>
        <v>3.47800430207303-3.73381588224825i</v>
      </c>
      <c r="E2249" t="str">
        <f t="shared" si="650"/>
        <v>162.408089584916+3.76045279787476i</v>
      </c>
      <c r="F2249" t="str">
        <f t="shared" si="651"/>
        <v>2.42491366981273-34.8525136147272i</v>
      </c>
      <c r="G2249" t="str">
        <f t="shared" si="652"/>
        <v>0.999995358572929-0.00215439214828436i</v>
      </c>
      <c r="H2249" t="str">
        <f t="shared" si="653"/>
        <v>1593.14929415019+628.398419895683i</v>
      </c>
      <c r="I2249" t="str">
        <f t="shared" si="654"/>
        <v>72.6827674768379-152.340327945973i</v>
      </c>
      <c r="K2249" t="str">
        <f t="shared" si="655"/>
        <v>0.00651814908036347-0.00515628744034162i</v>
      </c>
      <c r="L2249" t="str">
        <f t="shared" si="656"/>
        <v>0.0000444444444444444-0.0133958411105852i</v>
      </c>
      <c r="M2249" t="e">
        <f t="shared" si="657"/>
        <v>#DIV/0!</v>
      </c>
      <c r="N2249">
        <f t="shared" si="658"/>
        <v>95.948583462777322</v>
      </c>
      <c r="O2249">
        <f t="shared" si="659"/>
        <v>16.763658470507647</v>
      </c>
      <c r="P2249" s="3">
        <f t="shared" si="660"/>
        <v>16.763658470507647</v>
      </c>
      <c r="Q2249" s="3">
        <f t="shared" si="661"/>
        <v>-84.051416537222678</v>
      </c>
      <c r="R2249">
        <f t="shared" si="662"/>
        <v>95.948583462777322</v>
      </c>
      <c r="S2249">
        <f t="shared" si="663"/>
        <v>4.2860468903468654</v>
      </c>
      <c r="T2249">
        <f t="shared" si="646"/>
        <v>16.763658470507647</v>
      </c>
    </row>
    <row r="2250" spans="1:20" x14ac:dyDescent="0.25">
      <c r="A2250">
        <f t="shared" si="647"/>
        <v>27032.360949329955</v>
      </c>
      <c r="B2250">
        <f t="shared" si="664"/>
        <v>4302.3338685301833</v>
      </c>
      <c r="C2250" t="str">
        <f t="shared" si="648"/>
        <v>0.712458547304171-6.82851086449399i</v>
      </c>
      <c r="D2250" t="str">
        <f t="shared" si="649"/>
        <v>3.47800338305804-3.71983650823965i</v>
      </c>
      <c r="E2250" t="str">
        <f t="shared" si="650"/>
        <v>162.409851019759+3.77722221370993i</v>
      </c>
      <c r="F2250" t="str">
        <f t="shared" si="651"/>
        <v>2.42491358411175-34.7206150569807i</v>
      </c>
      <c r="G2250" t="str">
        <f t="shared" si="652"/>
        <v>0.999995323231226-0.00216257876201827i</v>
      </c>
      <c r="H2250" t="str">
        <f t="shared" si="653"/>
        <v>1597.48293594944+630.609785728864i</v>
      </c>
      <c r="I2250" t="str">
        <f t="shared" si="654"/>
        <v>72.6951905174986-152.156876445197i</v>
      </c>
      <c r="K2250" t="str">
        <f t="shared" si="655"/>
        <v>0.00649907188739616-0.00516062909780367i</v>
      </c>
      <c r="L2250" t="str">
        <f t="shared" si="656"/>
        <v>0.0000444444444444444-0.0133451296180367i</v>
      </c>
      <c r="M2250" t="e">
        <f t="shared" si="657"/>
        <v>#DIV/0!</v>
      </c>
      <c r="N2250">
        <f t="shared" si="658"/>
        <v>95.956452840406286</v>
      </c>
      <c r="O2250">
        <f t="shared" si="659"/>
        <v>16.733541791486481</v>
      </c>
      <c r="P2250" s="3">
        <f t="shared" si="660"/>
        <v>16.733541791486481</v>
      </c>
      <c r="Q2250" s="3">
        <f t="shared" si="661"/>
        <v>-84.043547159593714</v>
      </c>
      <c r="R2250">
        <f t="shared" si="662"/>
        <v>95.956452840406286</v>
      </c>
      <c r="S2250">
        <f t="shared" si="663"/>
        <v>4.3023338685301828</v>
      </c>
      <c r="T2250">
        <f t="shared" si="646"/>
        <v>16.733541791486481</v>
      </c>
    </row>
    <row r="2251" spans="1:20" x14ac:dyDescent="0.25">
      <c r="A2251">
        <f t="shared" si="647"/>
        <v>27135.08392093741</v>
      </c>
      <c r="B2251">
        <f t="shared" si="664"/>
        <v>4318.6827372305979</v>
      </c>
      <c r="C2251" t="str">
        <f t="shared" si="648"/>
        <v>0.710922569701331-6.80478201334932i</v>
      </c>
      <c r="D2251" t="str">
        <f t="shared" si="649"/>
        <v>3.47800245704576-3.70591064524532i</v>
      </c>
      <c r="E2251" t="str">
        <f t="shared" si="650"/>
        <v>162.41164634028+3.79406698264763i</v>
      </c>
      <c r="F2251" t="str">
        <f t="shared" si="651"/>
        <v>2.42491349775823-34.5892159669356i</v>
      </c>
      <c r="G2251" t="str">
        <f t="shared" si="652"/>
        <v>0.999995287620419-0.00217079648400976i</v>
      </c>
      <c r="H2251" t="str">
        <f t="shared" si="653"/>
        <v>1601.86332928062+632.822620665175i</v>
      </c>
      <c r="I2251" t="str">
        <f t="shared" si="654"/>
        <v>72.7073227187954-151.977008769282i</v>
      </c>
      <c r="K2251" t="str">
        <f t="shared" si="655"/>
        <v>0.00647996281601486-0.00516490371139809i</v>
      </c>
      <c r="L2251" t="str">
        <f t="shared" si="656"/>
        <v>0.0000444444444444444-0.013294610099658i</v>
      </c>
      <c r="M2251" t="e">
        <f t="shared" si="657"/>
        <v>#DIV/0!</v>
      </c>
      <c r="N2251">
        <f t="shared" si="658"/>
        <v>95.964280501448172</v>
      </c>
      <c r="O2251">
        <f t="shared" si="659"/>
        <v>16.70342993785782</v>
      </c>
      <c r="P2251" s="3">
        <f t="shared" si="660"/>
        <v>16.70342993785782</v>
      </c>
      <c r="Q2251" s="3">
        <f t="shared" si="661"/>
        <v>-84.035719498551828</v>
      </c>
      <c r="R2251">
        <f t="shared" si="662"/>
        <v>95.964280501448172</v>
      </c>
      <c r="S2251">
        <f t="shared" si="663"/>
        <v>4.3186827372305983</v>
      </c>
      <c r="T2251">
        <f t="shared" si="646"/>
        <v>16.70342993785782</v>
      </c>
    </row>
    <row r="2252" spans="1:20" x14ac:dyDescent="0.25">
      <c r="A2252">
        <f t="shared" si="647"/>
        <v>27238.197239836973</v>
      </c>
      <c r="B2252">
        <f t="shared" si="664"/>
        <v>4335.0937316320742</v>
      </c>
      <c r="C2252" t="str">
        <f t="shared" si="648"/>
        <v>0.709384118021342-6.78113973606368i</v>
      </c>
      <c r="D2252" t="str">
        <f t="shared" si="649"/>
        <v>3.47800152398291-3.69203809293606i</v>
      </c>
      <c r="E2252" t="str">
        <f t="shared" si="650"/>
        <v>162.413475929377+3.81098735687953i</v>
      </c>
      <c r="F2252" t="str">
        <f t="shared" si="651"/>
        <v>2.42491341074716-34.4583144543716i</v>
      </c>
      <c r="G2252" t="str">
        <f t="shared" si="652"/>
        <v>0.999995251738457-0.0021790454324602i</v>
      </c>
      <c r="H2252" t="str">
        <f t="shared" si="653"/>
        <v>1606.29107134004+635.036719365802i</v>
      </c>
      <c r="I2252" t="str">
        <f t="shared" si="654"/>
        <v>72.7191525390957-151.800742336303i</v>
      </c>
      <c r="K2252" t="str">
        <f t="shared" si="655"/>
        <v>0.00646082233739535-0.00516911099125387i</v>
      </c>
      <c r="L2252" t="str">
        <f t="shared" si="656"/>
        <v>0.0000444444444444444-0.0132442818287089i</v>
      </c>
      <c r="M2252" t="e">
        <f t="shared" si="657"/>
        <v>#DIV/0!</v>
      </c>
      <c r="N2252">
        <f t="shared" si="658"/>
        <v>95.972066346554357</v>
      </c>
      <c r="O2252">
        <f t="shared" si="659"/>
        <v>16.673322858233671</v>
      </c>
      <c r="P2252" s="3">
        <f t="shared" si="660"/>
        <v>16.673322858233671</v>
      </c>
      <c r="Q2252" s="3">
        <f t="shared" si="661"/>
        <v>-84.027933653445643</v>
      </c>
      <c r="R2252">
        <f t="shared" si="662"/>
        <v>95.972066346554357</v>
      </c>
      <c r="S2252">
        <f t="shared" si="663"/>
        <v>4.3350937316320746</v>
      </c>
      <c r="T2252">
        <f t="shared" si="646"/>
        <v>16.673322858233671</v>
      </c>
    </row>
    <row r="2253" spans="1:20" x14ac:dyDescent="0.25">
      <c r="A2253">
        <f t="shared" si="647"/>
        <v>27341.702389348357</v>
      </c>
      <c r="B2253">
        <f t="shared" si="664"/>
        <v>4351.5670878122764</v>
      </c>
      <c r="C2253" t="str">
        <f t="shared" si="648"/>
        <v>0.70784322987433-6.75758366630135i</v>
      </c>
      <c r="D2253" t="str">
        <f t="shared" si="649"/>
        <v>3.47800058381582-3.67821865174961i</v>
      </c>
      <c r="E2253" t="str">
        <f t="shared" si="650"/>
        <v>162.41534017275+3.82798358819885i</v>
      </c>
      <c r="F2253" t="str">
        <f t="shared" si="651"/>
        <v>2.42491332307356-34.3279086362267i</v>
      </c>
      <c r="G2253" t="str">
        <f t="shared" si="652"/>
        <v>0.999995215583278-0.00218732572602002i</v>
      </c>
      <c r="H2253" t="str">
        <f t="shared" si="653"/>
        <v>1610.76676807675+637.251869543785i</v>
      </c>
      <c r="I2253" t="str">
        <f t="shared" si="654"/>
        <v>72.7306681039674-151.628094913039i</v>
      </c>
      <c r="K2253" t="str">
        <f t="shared" si="655"/>
        <v>0.00644165092607359-0.00517325065149771i</v>
      </c>
      <c r="L2253" t="str">
        <f t="shared" si="656"/>
        <v>0.0000444444444444444-0.0131941440812003i</v>
      </c>
      <c r="M2253" t="e">
        <f t="shared" si="657"/>
        <v>#DIV/0!</v>
      </c>
      <c r="N2253">
        <f t="shared" si="658"/>
        <v>95.979810280473501</v>
      </c>
      <c r="O2253">
        <f t="shared" si="659"/>
        <v>16.643220501077099</v>
      </c>
      <c r="P2253" s="3">
        <f t="shared" si="660"/>
        <v>16.643220501077099</v>
      </c>
      <c r="Q2253" s="3">
        <f t="shared" si="661"/>
        <v>-84.020189719526499</v>
      </c>
      <c r="R2253">
        <f t="shared" si="662"/>
        <v>95.979810280473501</v>
      </c>
      <c r="S2253">
        <f t="shared" si="663"/>
        <v>4.3515670878122767</v>
      </c>
      <c r="T2253">
        <f t="shared" si="646"/>
        <v>16.643220501077099</v>
      </c>
    </row>
    <row r="2254" spans="1:20" x14ac:dyDescent="0.25">
      <c r="A2254">
        <f t="shared" si="647"/>
        <v>27445.600858427882</v>
      </c>
      <c r="B2254">
        <f t="shared" si="664"/>
        <v>4368.1030427459636</v>
      </c>
      <c r="C2254" t="str">
        <f t="shared" si="648"/>
        <v>0.706299943115933-6.73411343937573i</v>
      </c>
      <c r="D2254" t="str">
        <f t="shared" si="649"/>
        <v>3.4779996364904-3.66445212288772i</v>
      </c>
      <c r="E2254" t="str">
        <f t="shared" si="650"/>
        <v>162.41723945891+3.84505592799265i</v>
      </c>
      <c r="F2254" t="str">
        <f t="shared" si="651"/>
        <v>2.42491323473239-34.1979966365694i</v>
      </c>
      <c r="G2254" t="str">
        <f t="shared" si="652"/>
        <v>0.999995179152799-0.00219563748379038i</v>
      </c>
      <c r="H2254" t="str">
        <f t="shared" si="653"/>
        <v>1615.29103432466+639.467851753352i</v>
      </c>
      <c r="I2254" t="str">
        <f t="shared" si="654"/>
        <v>72.7418571967247-151.459084619282i</v>
      </c>
      <c r="K2254" t="str">
        <f t="shared" si="655"/>
        <v>0.00642244905990335-0.00517732241030005i</v>
      </c>
      <c r="L2254" t="str">
        <f t="shared" si="656"/>
        <v>0.0000444444444444444-0.0131441961358839i</v>
      </c>
      <c r="M2254" t="e">
        <f t="shared" si="657"/>
        <v>#DIV/0!</v>
      </c>
      <c r="N2254">
        <f t="shared" si="658"/>
        <v>95.987512212076453</v>
      </c>
      <c r="O2254">
        <f t="shared" si="659"/>
        <v>16.613122814710287</v>
      </c>
      <c r="P2254" s="3">
        <f t="shared" si="660"/>
        <v>16.613122814710287</v>
      </c>
      <c r="Q2254" s="3">
        <f t="shared" si="661"/>
        <v>-84.012487787923547</v>
      </c>
      <c r="R2254">
        <f t="shared" si="662"/>
        <v>95.987512212076453</v>
      </c>
      <c r="S2254">
        <f t="shared" si="663"/>
        <v>4.3681030427459637</v>
      </c>
      <c r="T2254">
        <f t="shared" si="646"/>
        <v>16.613122814710287</v>
      </c>
    </row>
    <row r="2255" spans="1:20" x14ac:dyDescent="0.25">
      <c r="A2255">
        <f t="shared" si="647"/>
        <v>27549.894141689907</v>
      </c>
      <c r="B2255">
        <f t="shared" si="664"/>
        <v>4384.7018343083982</v>
      </c>
      <c r="C2255" t="str">
        <f t="shared" si="648"/>
        <v>0.704754295843519-6.71072869224774i</v>
      </c>
      <c r="D2255" t="str">
        <f t="shared" si="649"/>
        <v>3.47799868195215-3.65073830831324i</v>
      </c>
      <c r="E2255" t="str">
        <f t="shared" si="650"/>
        <v>162.419174179186+3.86220462722822i</v>
      </c>
      <c r="F2255" t="str">
        <f t="shared" si="651"/>
        <v>2.42491314571855-34.0685765865719i</v>
      </c>
      <c r="G2255" t="str">
        <f t="shared" si="652"/>
        <v>0.999995142444926-0.00220398082532494i</v>
      </c>
      <c r="H2255" t="str">
        <f t="shared" si="653"/>
        <v>1619.86449393592+641.684439172792i</v>
      </c>
      <c r="I2255" t="str">
        <f t="shared" si="654"/>
        <v>72.7527072487029-151.293729932153i</v>
      </c>
      <c r="K2255" t="str">
        <f t="shared" si="655"/>
        <v>0.00640321722001291-0.00518132598992071i</v>
      </c>
      <c r="L2255" t="str">
        <f t="shared" si="656"/>
        <v>0.0000444444444444444-0.0130944372742418i</v>
      </c>
      <c r="M2255" t="e">
        <f t="shared" si="657"/>
        <v>#DIV/0!</v>
      </c>
      <c r="N2255">
        <f t="shared" si="658"/>
        <v>95.995172054377278</v>
      </c>
      <c r="O2255">
        <f t="shared" si="659"/>
        <v>16.583029747322612</v>
      </c>
      <c r="P2255" s="3">
        <f t="shared" si="660"/>
        <v>16.583029747322612</v>
      </c>
      <c r="Q2255" s="3">
        <f t="shared" si="661"/>
        <v>-84.004827945622722</v>
      </c>
      <c r="R2255">
        <f t="shared" si="662"/>
        <v>95.995172054377278</v>
      </c>
      <c r="S2255">
        <f t="shared" si="663"/>
        <v>4.3847018343083981</v>
      </c>
      <c r="T2255">
        <f t="shared" si="646"/>
        <v>16.583029747322612</v>
      </c>
    </row>
    <row r="2256" spans="1:20" x14ac:dyDescent="0.25">
      <c r="A2256">
        <f t="shared" si="647"/>
        <v>27654.58373942833</v>
      </c>
      <c r="B2256">
        <f t="shared" si="664"/>
        <v>4401.3637012787703</v>
      </c>
      <c r="C2256" t="str">
        <f t="shared" si="648"/>
        <v>0.703206326392429-6.68742906352451i</v>
      </c>
      <c r="D2256" t="str">
        <f t="shared" si="649"/>
        <v>3.47799772014615-3.63707701074737i</v>
      </c>
      <c r="E2256" t="str">
        <f t="shared" si="650"/>
        <v>162.421144727737+3.87942993644214i</v>
      </c>
      <c r="F2256" t="str">
        <f t="shared" si="651"/>
        <v>2.42491305602693-33.9396466244831i</v>
      </c>
      <c r="G2256" t="str">
        <f t="shared" si="652"/>
        <v>0.999995105457545-0.00221235587063154i</v>
      </c>
      <c r="H2256" t="str">
        <f t="shared" si="653"/>
        <v>1624.48777991588+643.90139738057i</v>
      </c>
      <c r="I2256" t="str">
        <f t="shared" si="654"/>
        <v>72.763205329243-151.132049690455i</v>
      </c>
      <c r="K2256" t="str">
        <f t="shared" si="655"/>
        <v>0.0063839558907611-0.00518526111675392i</v>
      </c>
      <c r="L2256" t="str">
        <f t="shared" si="656"/>
        <v>0.0000444444444444444-0.013044866780476i</v>
      </c>
      <c r="M2256" t="e">
        <f t="shared" si="657"/>
        <v>#DIV/0!</v>
      </c>
      <c r="N2256">
        <f t="shared" si="658"/>
        <v>96.002789724553722</v>
      </c>
      <c r="O2256">
        <f t="shared" si="659"/>
        <v>16.552941246979096</v>
      </c>
      <c r="P2256" s="3">
        <f t="shared" si="660"/>
        <v>16.552941246979096</v>
      </c>
      <c r="Q2256" s="3">
        <f t="shared" si="661"/>
        <v>-83.997210275446278</v>
      </c>
      <c r="R2256">
        <f t="shared" si="662"/>
        <v>96.002789724553722</v>
      </c>
      <c r="S2256">
        <f t="shared" si="663"/>
        <v>4.4013637012787701</v>
      </c>
      <c r="T2256">
        <f t="shared" si="646"/>
        <v>16.552941246979096</v>
      </c>
    </row>
    <row r="2257" spans="1:20" x14ac:dyDescent="0.25">
      <c r="A2257">
        <f t="shared" si="647"/>
        <v>27759.67115763816</v>
      </c>
      <c r="B2257">
        <f t="shared" si="664"/>
        <v>4418.0888833436302</v>
      </c>
      <c r="C2257" t="str">
        <f t="shared" si="648"/>
        <v>0.701656073332314-6.6642141934578i</v>
      </c>
      <c r="D2257" t="str">
        <f t="shared" si="649"/>
        <v>3.47799675101707-3.62346803366673i</v>
      </c>
      <c r="E2257" t="str">
        <f t="shared" si="650"/>
        <v>162.423151501559+3.89673210572891i</v>
      </c>
      <c r="F2257" t="str">
        <f t="shared" si="651"/>
        <v>2.42491296565236-33.8112048956024i</v>
      </c>
      <c r="G2257" t="str">
        <f t="shared" si="652"/>
        <v>0.999995068188529-0.00222076274017388i</v>
      </c>
      <c r="H2257" t="str">
        <f t="shared" si="653"/>
        <v>1629.16153455934+646.118484124497i</v>
      </c>
      <c r="I2257" t="str">
        <f t="shared" si="654"/>
        <v>72.7733381353805-150.974063099043i</v>
      </c>
      <c r="K2257" t="str">
        <f t="shared" si="655"/>
        <v>0.00636466555969271-0.00518912752137287i</v>
      </c>
      <c r="L2257" t="str">
        <f t="shared" si="656"/>
        <v>0.0000444444444444444-0.0129954839414983i</v>
      </c>
      <c r="M2257" t="e">
        <f t="shared" si="657"/>
        <v>#DIV/0!</v>
      </c>
      <c r="N2257">
        <f t="shared" si="658"/>
        <v>96.01036514396867</v>
      </c>
      <c r="O2257">
        <f t="shared" si="659"/>
        <v>16.522857261628694</v>
      </c>
      <c r="P2257" s="3">
        <f t="shared" si="660"/>
        <v>16.522857261628694</v>
      </c>
      <c r="Q2257" s="3">
        <f t="shared" si="661"/>
        <v>-83.98963485603133</v>
      </c>
      <c r="R2257">
        <f t="shared" si="662"/>
        <v>96.01036514396867</v>
      </c>
      <c r="S2257">
        <f t="shared" si="663"/>
        <v>4.4180888833436303</v>
      </c>
      <c r="T2257">
        <f t="shared" si="646"/>
        <v>16.522857261628694</v>
      </c>
    </row>
    <row r="2258" spans="1:20" x14ac:dyDescent="0.25">
      <c r="A2258">
        <f t="shared" si="647"/>
        <v>27865.157908037188</v>
      </c>
      <c r="B2258">
        <f t="shared" si="664"/>
        <v>4434.877621100336</v>
      </c>
      <c r="C2258" t="str">
        <f t="shared" si="648"/>
        <v>0.700103575463349-6.64108372394218i</v>
      </c>
      <c r="D2258" t="str">
        <f t="shared" si="649"/>
        <v>3.47799577450917-3.60991118130064i</v>
      </c>
      <c r="E2258" t="str">
        <f t="shared" si="650"/>
        <v>162.425194900487+3.91411138473253i</v>
      </c>
      <c r="F2258" t="str">
        <f t="shared" si="651"/>
        <v>2.42491287458965-33.6832495522523i</v>
      </c>
      <c r="G2258" t="str">
        <f t="shared" si="652"/>
        <v>0.999995030635733-0.00222920155487338i</v>
      </c>
      <c r="H2258" t="str">
        <f t="shared" si="653"/>
        <v>1633.8864095882+648.335449083726i</v>
      </c>
      <c r="I2258" t="str">
        <f t="shared" si="654"/>
        <v>72.7830919812271-150.819789733215i</v>
      </c>
      <c r="K2258" t="str">
        <f t="shared" si="655"/>
        <v>0.00634534671749309-0.00519292493857361i</v>
      </c>
      <c r="L2258" t="str">
        <f t="shared" si="656"/>
        <v>0.0000444444444444444-0.01294628804692i</v>
      </c>
      <c r="M2258" t="e">
        <f t="shared" si="657"/>
        <v>#DIV/0!</v>
      </c>
      <c r="N2258">
        <f t="shared" si="658"/>
        <v>96.017898238190341</v>
      </c>
      <c r="O2258">
        <f t="shared" si="659"/>
        <v>16.492777739112359</v>
      </c>
      <c r="P2258" s="3">
        <f t="shared" si="660"/>
        <v>16.492777739112359</v>
      </c>
      <c r="Q2258" s="3">
        <f t="shared" si="661"/>
        <v>-83.982101761809659</v>
      </c>
      <c r="R2258">
        <f t="shared" si="662"/>
        <v>96.017898238190341</v>
      </c>
      <c r="S2258">
        <f t="shared" si="663"/>
        <v>4.4348776211003358</v>
      </c>
      <c r="T2258">
        <f t="shared" si="646"/>
        <v>16.492777739112359</v>
      </c>
    </row>
    <row r="2259" spans="1:20" x14ac:dyDescent="0.25">
      <c r="A2259">
        <f t="shared" si="647"/>
        <v>27971.045508087729</v>
      </c>
      <c r="B2259">
        <f t="shared" si="664"/>
        <v>4451.7301560605174</v>
      </c>
      <c r="C2259" t="str">
        <f t="shared" si="648"/>
        <v>0.698548871812172-6.6180372985139i</v>
      </c>
      <c r="D2259" t="str">
        <f t="shared" si="649"/>
        <v>3.47799479056627-3.59640625862819i</v>
      </c>
      <c r="E2259" t="str">
        <f t="shared" si="650"/>
        <v>162.427275327215+3.93156802262796i</v>
      </c>
      <c r="F2259" t="str">
        <f t="shared" si="651"/>
        <v>2.42491278283356-33.5557787537523i</v>
      </c>
      <c r="G2259" t="str">
        <f t="shared" si="652"/>
        <v>0.999994992796996-0.00223767243611077i</v>
      </c>
      <c r="H2259" t="str">
        <f t="shared" si="653"/>
        <v>1638.66306629042+650.552033623357i</v>
      </c>
      <c r="I2259" t="str">
        <f t="shared" si="654"/>
        <v>72.7924527870401-150.669249543113i</v>
      </c>
      <c r="K2259" t="str">
        <f t="shared" si="655"/>
        <v>0.00632599985794209-0.00519665310741845i</v>
      </c>
      <c r="L2259" t="str">
        <f t="shared" si="656"/>
        <v>0.0000444444444444444-0.0128972783890417i</v>
      </c>
      <c r="M2259" t="e">
        <f t="shared" si="657"/>
        <v>#DIV/0!</v>
      </c>
      <c r="N2259">
        <f t="shared" si="658"/>
        <v>96.025388937009239</v>
      </c>
      <c r="O2259">
        <f t="shared" si="659"/>
        <v>16.462702627172025</v>
      </c>
      <c r="P2259" s="3">
        <f t="shared" si="660"/>
        <v>16.462702627172025</v>
      </c>
      <c r="Q2259" s="3">
        <f t="shared" si="661"/>
        <v>-83.974611062990761</v>
      </c>
      <c r="R2259">
        <f t="shared" si="662"/>
        <v>96.025388937009239</v>
      </c>
      <c r="S2259">
        <f t="shared" si="663"/>
        <v>4.4517301560605178</v>
      </c>
      <c r="T2259">
        <f t="shared" si="646"/>
        <v>16.462702627172025</v>
      </c>
    </row>
    <row r="2260" spans="1:20" x14ac:dyDescent="0.25">
      <c r="A2260">
        <f t="shared" si="647"/>
        <v>28077.335481018465</v>
      </c>
      <c r="B2260">
        <f t="shared" si="664"/>
        <v>4468.6467306535478</v>
      </c>
      <c r="C2260" t="str">
        <f t="shared" si="648"/>
        <v>0.696992001628114-6.59507456234883i</v>
      </c>
      <c r="D2260" t="str">
        <f t="shared" si="649"/>
        <v>3.47799379913174-3.58295307137547i</v>
      </c>
      <c r="E2260" t="str">
        <f t="shared" si="650"/>
        <v>162.429393187297+3.94910226811778i</v>
      </c>
      <c r="F2260" t="str">
        <f t="shared" si="651"/>
        <v>2.4249126903788-33.4287906663918i</v>
      </c>
      <c r="G2260" t="str">
        <f t="shared" si="652"/>
        <v>0.999994954670142-0.00224617550572796i</v>
      </c>
      <c r="H2260" t="str">
        <f t="shared" si="653"/>
        <v>1643.49217566029+652.767970541444i</v>
      </c>
      <c r="I2260" t="str">
        <f t="shared" si="654"/>
        <v>72.8014060679687-150.522462858147i</v>
      </c>
      <c r="K2260" t="str">
        <f t="shared" si="655"/>
        <v>0.00630662547786716-0.00520031177127881i</v>
      </c>
      <c r="L2260" t="str">
        <f t="shared" si="656"/>
        <v>0.0000444444444444444-0.0128484542628429i</v>
      </c>
      <c r="M2260" t="e">
        <f t="shared" si="657"/>
        <v>#DIV/0!</v>
      </c>
      <c r="N2260">
        <f t="shared" si="658"/>
        <v>96.032837174458265</v>
      </c>
      <c r="O2260">
        <f t="shared" si="659"/>
        <v>16.43263187345859</v>
      </c>
      <c r="P2260" s="3">
        <f t="shared" si="660"/>
        <v>16.43263187345859</v>
      </c>
      <c r="Q2260" s="3">
        <f t="shared" si="661"/>
        <v>-83.967162825541735</v>
      </c>
      <c r="R2260">
        <f t="shared" si="662"/>
        <v>96.032837174458265</v>
      </c>
      <c r="S2260">
        <f t="shared" si="663"/>
        <v>4.468646730653548</v>
      </c>
      <c r="T2260">
        <f t="shared" si="646"/>
        <v>16.43263187345859</v>
      </c>
    </row>
    <row r="2261" spans="1:20" x14ac:dyDescent="0.25">
      <c r="A2261">
        <f t="shared" si="647"/>
        <v>28184.029355846338</v>
      </c>
      <c r="B2261">
        <f t="shared" si="664"/>
        <v>4485.6275882300315</v>
      </c>
      <c r="C2261" t="str">
        <f t="shared" si="648"/>
        <v>0.695433004379247-6.57219516226106i</v>
      </c>
      <c r="D2261" t="str">
        <f t="shared" si="649"/>
        <v>3.47799280014858-3.56955142601285i</v>
      </c>
      <c r="E2261" t="str">
        <f t="shared" si="650"/>
        <v>162.431548889154+3.96671436941756i</v>
      </c>
      <c r="F2261" t="str">
        <f t="shared" si="651"/>
        <v>2.42491259722006-33.302283463405i</v>
      </c>
      <c r="G2261" t="str">
        <f t="shared" si="652"/>
        <v>0.999994916252976-0.00225471088602968i</v>
      </c>
      <c r="H2261" t="str">
        <f t="shared" si="653"/>
        <v>1648.37441853983+654.982983808036i</v>
      </c>
      <c r="I2261" t="str">
        <f t="shared" si="654"/>
        <v>72.8099369224618-150.379450391423i</v>
      </c>
      <c r="K2261" t="str">
        <f t="shared" si="655"/>
        <v>0.00628722407709607-0.00520390067787739i</v>
      </c>
      <c r="L2261" t="str">
        <f t="shared" si="656"/>
        <v>0.0000444444444444444-0.0127998149659722i</v>
      </c>
      <c r="M2261" t="e">
        <f t="shared" si="657"/>
        <v>#DIV/0!</v>
      </c>
      <c r="N2261">
        <f t="shared" si="658"/>
        <v>96.040242888830178</v>
      </c>
      <c r="O2261">
        <f t="shared" si="659"/>
        <v>16.402565425540779</v>
      </c>
      <c r="P2261" s="3">
        <f t="shared" si="660"/>
        <v>16.402565425540779</v>
      </c>
      <c r="Q2261" s="3">
        <f t="shared" si="661"/>
        <v>-83.959757111169822</v>
      </c>
      <c r="R2261">
        <f t="shared" si="662"/>
        <v>96.040242888830178</v>
      </c>
      <c r="S2261">
        <f t="shared" si="663"/>
        <v>4.4856275882300318</v>
      </c>
      <c r="T2261">
        <f t="shared" si="646"/>
        <v>16.402565425540779</v>
      </c>
    </row>
    <row r="2262" spans="1:20" x14ac:dyDescent="0.25">
      <c r="A2262">
        <f t="shared" si="647"/>
        <v>28291.128667398556</v>
      </c>
      <c r="B2262">
        <f t="shared" si="664"/>
        <v>4502.672973065306</v>
      </c>
      <c r="C2262" t="str">
        <f t="shared" si="648"/>
        <v>0.693871919748152-6.54939874670118i</v>
      </c>
      <c r="D2262" t="str">
        <f t="shared" si="649"/>
        <v>3.47799179355929-3.55620112975207i</v>
      </c>
      <c r="E2262" t="str">
        <f t="shared" si="650"/>
        <v>162.43374284409+3.98440457424156i</v>
      </c>
      <c r="F2262" t="str">
        <f t="shared" si="651"/>
        <v>2.42491250335196-33.1762553249428i</v>
      </c>
      <c r="G2262" t="str">
        <f t="shared" si="652"/>
        <v>0.999994877543287-0.00226327869978532i</v>
      </c>
      <c r="H2262" t="str">
        <f t="shared" si="653"/>
        <v>1653.31048576152+657.196788296167i</v>
      </c>
      <c r="I2262" t="str">
        <f t="shared" si="654"/>
        <v>72.8180300203338-150.240233244174i</v>
      </c>
      <c r="K2262" t="str">
        <f t="shared" si="655"/>
        <v>0.00626779615840862-0.00520741957932972i</v>
      </c>
      <c r="L2262" t="str">
        <f t="shared" si="656"/>
        <v>0.0000444444444444444-0.012751359798737i</v>
      </c>
      <c r="M2262" t="e">
        <f t="shared" si="657"/>
        <v>#DIV/0!</v>
      </c>
      <c r="N2262">
        <f t="shared" si="658"/>
        <v>96.04760602269269</v>
      </c>
      <c r="O2262">
        <f t="shared" si="659"/>
        <v>16.372503230913708</v>
      </c>
      <c r="P2262" s="3">
        <f t="shared" si="660"/>
        <v>16.372503230913708</v>
      </c>
      <c r="Q2262" s="3">
        <f t="shared" si="661"/>
        <v>-83.95239397730731</v>
      </c>
      <c r="R2262">
        <f t="shared" si="662"/>
        <v>96.04760602269269</v>
      </c>
      <c r="S2262">
        <f t="shared" si="663"/>
        <v>4.5026729730653061</v>
      </c>
      <c r="T2262">
        <f t="shared" si="646"/>
        <v>16.372503230913708</v>
      </c>
    </row>
    <row r="2263" spans="1:20" x14ac:dyDescent="0.25">
      <c r="A2263">
        <f t="shared" si="647"/>
        <v>28398.634956334674</v>
      </c>
      <c r="B2263">
        <f t="shared" si="664"/>
        <v>4519.7831303629546</v>
      </c>
      <c r="C2263" t="str">
        <f t="shared" si="648"/>
        <v>0.692308787628003-6.52668496575451i</v>
      </c>
      <c r="D2263" t="str">
        <f t="shared" si="649"/>
        <v>3.47799077930598-3.5429019905436i</v>
      </c>
      <c r="E2263" t="str">
        <f t="shared" si="650"/>
        <v>162.435975466293+4.00217312979658i</v>
      </c>
      <c r="F2263" t="str">
        <f t="shared" si="651"/>
        <v>2.42491240876913-33.0507044380484i</v>
      </c>
      <c r="G2263" t="str">
        <f t="shared" si="652"/>
        <v>0.99999483853885-0.00227187907023069i</v>
      </c>
      <c r="H2263" t="str">
        <f t="shared" si="653"/>
        <v>1658.30107829205+659.409089504419i</v>
      </c>
      <c r="I2263" t="str">
        <f t="shared" si="654"/>
        <v>72.825669590478-150.104832910207i</v>
      </c>
      <c r="K2263" t="str">
        <f t="shared" si="655"/>
        <v>0.00624834222748785-0.00521086823218522i</v>
      </c>
      <c r="L2263" t="str">
        <f t="shared" si="656"/>
        <v>0.0000444444444444444-0.0127030880640934i</v>
      </c>
      <c r="M2263" t="e">
        <f t="shared" si="657"/>
        <v>#DIV/0!</v>
      </c>
      <c r="N2263">
        <f t="shared" si="658"/>
        <v>96.05492652290593</v>
      </c>
      <c r="O2263">
        <f t="shared" si="659"/>
        <v>16.342445237007514</v>
      </c>
      <c r="P2263" s="3">
        <f t="shared" si="660"/>
        <v>16.342445237007514</v>
      </c>
      <c r="Q2263" s="3">
        <f t="shared" si="661"/>
        <v>-83.94507347709407</v>
      </c>
      <c r="R2263">
        <f t="shared" si="662"/>
        <v>96.05492652290593</v>
      </c>
      <c r="S2263">
        <f t="shared" si="663"/>
        <v>4.5197831303629545</v>
      </c>
      <c r="T2263">
        <f t="shared" si="646"/>
        <v>16.342445237007514</v>
      </c>
    </row>
    <row r="2264" spans="1:20" x14ac:dyDescent="0.25">
      <c r="A2264">
        <f t="shared" si="647"/>
        <v>28506.549769168749</v>
      </c>
      <c r="B2264">
        <f t="shared" si="664"/>
        <v>4536.9583062583342</v>
      </c>
      <c r="C2264" t="str">
        <f t="shared" si="648"/>
        <v>0.690743648118448-6.50405347113936i</v>
      </c>
      <c r="D2264" t="str">
        <f t="shared" si="649"/>
        <v>3.4779897573303-3.52965381707375i</v>
      </c>
      <c r="E2264" t="str">
        <f t="shared" si="650"/>
        <v>162.438247172848+4.0200202827689i</v>
      </c>
      <c r="F2264" t="str">
        <f t="shared" si="651"/>
        <v>2.42491231346612-32.92562899663i</v>
      </c>
      <c r="G2264" t="str">
        <f t="shared" si="652"/>
        <v>0.999994799237418-0.00228051212106971i</v>
      </c>
      <c r="H2264" t="str">
        <f t="shared" si="653"/>
        <v>1663.34690737712+661.619583270819i</v>
      </c>
      <c r="I2264" t="str">
        <f t="shared" si="654"/>
        <v>72.8328394082086-149.973271280332i</v>
      </c>
      <c r="K2264" t="str">
        <f t="shared" si="655"/>
        <v>0.0062288627928706-0.00521424639746751i</v>
      </c>
      <c r="L2264" t="str">
        <f t="shared" si="656"/>
        <v>0.0000444444444444444-0.0126549990676364i</v>
      </c>
      <c r="M2264" t="e">
        <f t="shared" si="657"/>
        <v>#DIV/0!</v>
      </c>
      <c r="N2264">
        <f t="shared" si="658"/>
        <v>96.062204340637962</v>
      </c>
      <c r="O2264">
        <f t="shared" si="659"/>
        <v>16.312391391196076</v>
      </c>
      <c r="P2264" s="3">
        <f t="shared" si="660"/>
        <v>16.312391391196076</v>
      </c>
      <c r="Q2264" s="3">
        <f t="shared" si="661"/>
        <v>-83.937795659362038</v>
      </c>
      <c r="R2264">
        <f t="shared" si="662"/>
        <v>96.062204340637962</v>
      </c>
      <c r="S2264">
        <f t="shared" si="663"/>
        <v>4.5369583062583345</v>
      </c>
      <c r="T2264">
        <f t="shared" si="646"/>
        <v>16.312391391196076</v>
      </c>
    </row>
    <row r="2265" spans="1:20" x14ac:dyDescent="0.25">
      <c r="A2265">
        <f t="shared" si="647"/>
        <v>28614.874658291592</v>
      </c>
      <c r="B2265">
        <f t="shared" si="664"/>
        <v>4554.1987478221163</v>
      </c>
      <c r="C2265" t="str">
        <f t="shared" si="648"/>
        <v>0.689176541521312-6.48150391620507i</v>
      </c>
      <c r="D2265" t="str">
        <f t="shared" si="649"/>
        <v>3.47798872757347-3.51645641876199i</v>
      </c>
      <c r="E2265" t="str">
        <f t="shared" si="650"/>
        <v>162.44055838374+4.03794627931221i</v>
      </c>
      <c r="F2265" t="str">
        <f t="shared" si="651"/>
        <v>2.42491221743742-32.8010272014353i</v>
      </c>
      <c r="G2265" t="str">
        <f t="shared" si="652"/>
        <v>0.999994759636731-0.00228917797647628i</v>
      </c>
      <c r="H2265" t="str">
        <f t="shared" si="653"/>
        <v>1668.44869468738+663.827955477809i</v>
      </c>
      <c r="I2265" t="str">
        <f t="shared" si="654"/>
        <v>72.8395227822304-149.845570646803i</v>
      </c>
      <c r="K2265" t="str">
        <f t="shared" si="655"/>
        <v>0.00620935836589728-0.00521755384071406i</v>
      </c>
      <c r="L2265" t="str">
        <f t="shared" si="656"/>
        <v>0.0000444444444444444-0.0126070921175895i</v>
      </c>
      <c r="M2265" t="e">
        <f t="shared" si="657"/>
        <v>#DIV/0!</v>
      </c>
      <c r="N2265">
        <f t="shared" si="658"/>
        <v>96.069439431378242</v>
      </c>
      <c r="O2265">
        <f t="shared" si="659"/>
        <v>16.282341640805566</v>
      </c>
      <c r="P2265" s="3">
        <f t="shared" si="660"/>
        <v>16.282341640805566</v>
      </c>
      <c r="Q2265" s="3">
        <f t="shared" si="661"/>
        <v>-83.930560568621758</v>
      </c>
      <c r="R2265">
        <f t="shared" si="662"/>
        <v>96.069439431378242</v>
      </c>
      <c r="S2265">
        <f t="shared" si="663"/>
        <v>4.5541987478221166</v>
      </c>
      <c r="T2265">
        <f t="shared" si="646"/>
        <v>16.282341640805566</v>
      </c>
    </row>
    <row r="2266" spans="1:20" x14ac:dyDescent="0.25">
      <c r="A2266">
        <f t="shared" si="647"/>
        <v>28723.611181993099</v>
      </c>
      <c r="B2266">
        <f t="shared" si="664"/>
        <v>4571.5047030638407</v>
      </c>
      <c r="C2266" t="str">
        <f t="shared" si="648"/>
        <v>0.687607508336429-6.45903595593059i</v>
      </c>
      <c r="D2266" t="str">
        <f t="shared" si="649"/>
        <v>3.47798768997621-3.50330960575821i</v>
      </c>
      <c r="E2266" t="str">
        <f t="shared" si="650"/>
        <v>162.442909521872+4.05595136503855i</v>
      </c>
      <c r="F2266" t="str">
        <f t="shared" si="651"/>
        <v>2.42491212067753-32.6768972600256i</v>
      </c>
      <c r="G2266" t="str">
        <f t="shared" si="652"/>
        <v>0.99999471973451-0.00229787676109602i</v>
      </c>
      <c r="H2266" t="str">
        <f t="shared" si="653"/>
        <v>1673.6071724651+666.033881747974i</v>
      </c>
      <c r="I2266" t="str">
        <f t="shared" si="654"/>
        <v>72.8457025412168-149.721753707733i</v>
      </c>
      <c r="K2266" t="str">
        <f t="shared" si="655"/>
        <v>0.0061898294606612-0.00522079033201531i</v>
      </c>
      <c r="L2266" t="str">
        <f t="shared" si="656"/>
        <v>0.0000444444444444444-0.0125593665247953i</v>
      </c>
      <c r="M2266" t="e">
        <f t="shared" si="657"/>
        <v>#DIV/0!</v>
      </c>
      <c r="N2266">
        <f t="shared" si="658"/>
        <v>96.07663175495172</v>
      </c>
      <c r="O2266">
        <f t="shared" si="659"/>
        <v>16.252295933123815</v>
      </c>
      <c r="P2266" s="3">
        <f t="shared" si="660"/>
        <v>16.252295933123815</v>
      </c>
      <c r="Q2266" s="3">
        <f t="shared" si="661"/>
        <v>-83.92336824504828</v>
      </c>
      <c r="R2266">
        <f t="shared" si="662"/>
        <v>96.07663175495172</v>
      </c>
      <c r="S2266">
        <f t="shared" si="663"/>
        <v>4.5715047030638409</v>
      </c>
      <c r="T2266">
        <f t="shared" si="646"/>
        <v>16.252295933123815</v>
      </c>
    </row>
    <row r="2267" spans="1:20" x14ac:dyDescent="0.25">
      <c r="A2267">
        <f t="shared" si="647"/>
        <v>28832.760904484672</v>
      </c>
      <c r="B2267">
        <f t="shared" si="664"/>
        <v>4588.8764209354831</v>
      </c>
      <c r="C2267" t="str">
        <f t="shared" si="648"/>
        <v>0.686036589257281-6.43664924692225i</v>
      </c>
      <c r="D2267" t="str">
        <f t="shared" si="649"/>
        <v>3.47798664447884-3.49021318893998i</v>
      </c>
      <c r="E2267" t="str">
        <f t="shared" si="650"/>
        <v>162.445301013065+4.07403578500394i</v>
      </c>
      <c r="F2267" t="str">
        <f t="shared" si="651"/>
        <v>2.42491202318087-32.5532373867501i</v>
      </c>
      <c r="G2267" t="str">
        <f t="shared" si="652"/>
        <v>0.999994679528459-0.00230660860004806i</v>
      </c>
      <c r="H2267" t="str">
        <f t="shared" si="653"/>
        <v>1678.82308367185+668.237027130271i</v>
      </c>
      <c r="I2267" t="str">
        <f t="shared" si="654"/>
        <v>72.8513610199909-149.601843571506i</v>
      </c>
      <c r="K2267" t="str">
        <f t="shared" si="655"/>
        <v>0.00617027659395703-0.00522395564605296i</v>
      </c>
      <c r="L2267" t="str">
        <f t="shared" si="656"/>
        <v>0.0000444444444444444-0.012511821602705i</v>
      </c>
      <c r="M2267" t="e">
        <f t="shared" si="657"/>
        <v>#DIV/0!</v>
      </c>
      <c r="N2267">
        <f t="shared" si="658"/>
        <v>96.08378127553118</v>
      </c>
      <c r="O2267">
        <f t="shared" si="659"/>
        <v>16.222254215408686</v>
      </c>
      <c r="P2267" s="3">
        <f t="shared" si="660"/>
        <v>16.222254215408686</v>
      </c>
      <c r="Q2267" s="3">
        <f t="shared" si="661"/>
        <v>-83.91621872446882</v>
      </c>
      <c r="R2267">
        <f t="shared" si="662"/>
        <v>96.08378127553118</v>
      </c>
      <c r="S2267">
        <f t="shared" si="663"/>
        <v>4.5888764209354829</v>
      </c>
      <c r="T2267">
        <f t="shared" si="646"/>
        <v>16.222254215408686</v>
      </c>
    </row>
    <row r="2268" spans="1:20" x14ac:dyDescent="0.25">
      <c r="A2268">
        <f t="shared" si="647"/>
        <v>28942.325395921718</v>
      </c>
      <c r="B2268">
        <f t="shared" si="664"/>
        <v>4606.3141513350383</v>
      </c>
      <c r="C2268" t="str">
        <f t="shared" si="648"/>
        <v>0.684463825166881-6.414343447412i</v>
      </c>
      <c r="D2268" t="str">
        <f t="shared" si="649"/>
        <v>3.47798559102127-3.47716697990981i</v>
      </c>
      <c r="E2268" t="str">
        <f t="shared" si="650"/>
        <v>162.447733286069+4.09219978370155i</v>
      </c>
      <c r="F2268" t="str">
        <f t="shared" si="651"/>
        <v>2.42491192494184-32.4300458027199i</v>
      </c>
      <c r="G2268" t="str">
        <f t="shared" si="652"/>
        <v>0.999994639016265-0.00231537361892688i</v>
      </c>
      <c r="H2268" t="str">
        <f t="shared" si="653"/>
        <v>1684.09718213685+670.437045776401i</v>
      </c>
      <c r="I2268" t="str">
        <f t="shared" si="654"/>
        <v>72.8564800452892-149.485863761165i</v>
      </c>
      <c r="K2268" t="str">
        <f t="shared" si="655"/>
        <v>0.00615070028522887-0.00522704956213773i</v>
      </c>
      <c r="L2268" t="str">
        <f t="shared" si="656"/>
        <v>0.0000444444444444444-0.012464456667369i</v>
      </c>
      <c r="M2268" t="e">
        <f t="shared" si="657"/>
        <v>#DIV/0!</v>
      </c>
      <c r="N2268">
        <f t="shared" si="658"/>
        <v>96.090887961651319</v>
      </c>
      <c r="O2268">
        <f t="shared" si="659"/>
        <v>16.192216434897201</v>
      </c>
      <c r="P2268" s="3">
        <f t="shared" si="660"/>
        <v>16.192216434897201</v>
      </c>
      <c r="Q2268" s="3">
        <f t="shared" si="661"/>
        <v>-83.909112038348681</v>
      </c>
      <c r="R2268">
        <f t="shared" si="662"/>
        <v>96.090887961651319</v>
      </c>
      <c r="S2268">
        <f t="shared" si="663"/>
        <v>4.6063141513350381</v>
      </c>
      <c r="T2268">
        <f t="shared" si="646"/>
        <v>16.192216434897201</v>
      </c>
    </row>
    <row r="2269" spans="1:20" x14ac:dyDescent="0.25">
      <c r="A2269">
        <f t="shared" si="647"/>
        <v>29052.306232426221</v>
      </c>
      <c r="B2269">
        <f t="shared" si="664"/>
        <v>4623.8181451101118</v>
      </c>
      <c r="C2269" t="str">
        <f t="shared" si="648"/>
        <v>0.682889257133165-6.39211821725537i</v>
      </c>
      <c r="D2269" t="str">
        <f t="shared" si="649"/>
        <v>3.47798452954284-3.46417079099245i</v>
      </c>
      <c r="E2269" t="str">
        <f t="shared" si="650"/>
        <v>162.450206772573+4.11044360504915i</v>
      </c>
      <c r="F2269" t="str">
        <f t="shared" si="651"/>
        <v>2.42491182595479-32.3073207357826i</v>
      </c>
      <c r="G2269" t="str">
        <f t="shared" si="652"/>
        <v>0.999994598195596-0.00232417194380404i</v>
      </c>
      <c r="H2269" t="str">
        <f t="shared" si="653"/>
        <v>1689.43023270605+672.633580607045i</v>
      </c>
      <c r="I2269" t="str">
        <f t="shared" si="654"/>
        <v>72.8610409211026-149.373838218778i</v>
      </c>
      <c r="K2269" t="str">
        <f t="shared" si="655"/>
        <v>0.00613110105651753-0.00523007186424628i</v>
      </c>
      <c r="L2269" t="str">
        <f t="shared" si="656"/>
        <v>0.0000444444444444444-0.0124172710374268i</v>
      </c>
      <c r="M2269" t="e">
        <f t="shared" si="657"/>
        <v>#DIV/0!</v>
      </c>
      <c r="N2269">
        <f t="shared" si="658"/>
        <v>96.097951786218019</v>
      </c>
      <c r="O2269">
        <f t="shared" si="659"/>
        <v>16.162182538814356</v>
      </c>
      <c r="P2269" s="3">
        <f t="shared" si="660"/>
        <v>16.162182538814356</v>
      </c>
      <c r="Q2269" s="3">
        <f t="shared" si="661"/>
        <v>-83.902048213781981</v>
      </c>
      <c r="R2269">
        <f t="shared" si="662"/>
        <v>96.097951786218019</v>
      </c>
      <c r="S2269">
        <f t="shared" si="663"/>
        <v>4.6238181451101115</v>
      </c>
      <c r="T2269">
        <f t="shared" si="646"/>
        <v>16.162182538814356</v>
      </c>
    </row>
    <row r="2270" spans="1:20" x14ac:dyDescent="0.25">
      <c r="A2270">
        <f t="shared" si="647"/>
        <v>29162.704996109442</v>
      </c>
      <c r="B2270">
        <f t="shared" si="664"/>
        <v>4641.3886540615304</v>
      </c>
      <c r="C2270" t="str">
        <f t="shared" si="648"/>
        <v>0.681312926404584-6.3699732179295i</v>
      </c>
      <c r="D2270" t="str">
        <f t="shared" si="649"/>
        <v>3.47798345998249-3.45122443523219i</v>
      </c>
      <c r="E2270" t="str">
        <f t="shared" si="650"/>
        <v>162.452721907211+4.12876749237562i</v>
      </c>
      <c r="F2270" t="str">
        <f t="shared" si="651"/>
        <v>2.42491172621401-32.185060420497i</v>
      </c>
      <c r="G2270" t="str">
        <f t="shared" si="652"/>
        <v>0.999994557064105-0.00233300370123005i</v>
      </c>
      <c r="H2270" t="str">
        <f t="shared" si="653"/>
        <v>1694.8230113917+674.826262967675i</v>
      </c>
      <c r="I2270" t="str">
        <f t="shared" si="654"/>
        <v>72.8650244135821-149.265791309766i</v>
      </c>
      <c r="K2270" t="str">
        <f t="shared" si="655"/>
        <v>0.00611147943240725-0.00523302234105759i</v>
      </c>
      <c r="L2270" t="str">
        <f t="shared" si="656"/>
        <v>0.0000444444444444444-0.0123702640340972i</v>
      </c>
      <c r="M2270" t="e">
        <f t="shared" si="657"/>
        <v>#DIV/0!</v>
      </c>
      <c r="N2270">
        <f t="shared" si="658"/>
        <v>96.104972726518909</v>
      </c>
      <c r="O2270">
        <f t="shared" si="659"/>
        <v>16.132152474382124</v>
      </c>
      <c r="P2270" s="3">
        <f t="shared" si="660"/>
        <v>16.132152474382124</v>
      </c>
      <c r="Q2270" s="3">
        <f t="shared" si="661"/>
        <v>-83.895027273481091</v>
      </c>
      <c r="R2270">
        <f t="shared" si="662"/>
        <v>96.104972726518909</v>
      </c>
      <c r="S2270">
        <f t="shared" si="663"/>
        <v>4.6413886540615303</v>
      </c>
      <c r="T2270">
        <f t="shared" si="646"/>
        <v>16.132152474382124</v>
      </c>
    </row>
    <row r="2271" spans="1:20" x14ac:dyDescent="0.25">
      <c r="A2271">
        <f t="shared" si="647"/>
        <v>29273.523275094656</v>
      </c>
      <c r="B2271">
        <f t="shared" si="664"/>
        <v>4659.0259309469639</v>
      </c>
      <c r="C2271" t="str">
        <f t="shared" si="648"/>
        <v>0.679734874405874-6.34790811253136i</v>
      </c>
      <c r="D2271" t="str">
        <f t="shared" si="649"/>
        <v>3.4779823822787-3.43832772639018i</v>
      </c>
      <c r="E2271" t="str">
        <f t="shared" si="650"/>
        <v>162.455279127576+4.14717168841394i</v>
      </c>
      <c r="F2271" t="str">
        <f t="shared" si="651"/>
        <v>2.42491162571376-32.0632630981072i</v>
      </c>
      <c r="G2271" t="str">
        <f t="shared" si="652"/>
        <v>0.999994515619423-0.00234186901823617i</v>
      </c>
      <c r="H2271" t="str">
        <f t="shared" si="653"/>
        <v>1700.27630552242+677.014712273462i</v>
      </c>
      <c r="I2271" t="str">
        <f t="shared" si="654"/>
        <v>72.8684107354832-149.161747827192i</v>
      </c>
      <c r="K2271" t="str">
        <f t="shared" si="655"/>
        <v>0.00609183593997199-0.00523590078598842i</v>
      </c>
      <c r="L2271" t="str">
        <f t="shared" si="656"/>
        <v>0.0000444444444444444-0.0123234349811688i</v>
      </c>
      <c r="M2271" t="e">
        <f t="shared" si="657"/>
        <v>#DIV/0!</v>
      </c>
      <c r="N2271">
        <f t="shared" si="658"/>
        <v>96.111950764235146</v>
      </c>
      <c r="O2271">
        <f t="shared" si="659"/>
        <v>16.102126188828855</v>
      </c>
      <c r="P2271" s="3">
        <f t="shared" si="660"/>
        <v>16.102126188828855</v>
      </c>
      <c r="Q2271" s="3">
        <f t="shared" si="661"/>
        <v>-83.888049235764854</v>
      </c>
      <c r="R2271">
        <f t="shared" si="662"/>
        <v>96.111950764235146</v>
      </c>
      <c r="S2271">
        <f t="shared" si="663"/>
        <v>4.6590259309469637</v>
      </c>
      <c r="T2271">
        <f t="shared" si="646"/>
        <v>16.102126188828855</v>
      </c>
    </row>
    <row r="2272" spans="1:20" x14ac:dyDescent="0.25">
      <c r="A2272">
        <f t="shared" si="647"/>
        <v>29384.762663540016</v>
      </c>
      <c r="B2272">
        <f t="shared" si="664"/>
        <v>4676.7302294845622</v>
      </c>
      <c r="C2272" t="str">
        <f t="shared" si="648"/>
        <v>0.678155142733308-6.32592256577527i</v>
      </c>
      <c r="D2272" t="str">
        <f t="shared" si="649"/>
        <v>3.4779812963695-3.42548047894176i</v>
      </c>
      <c r="E2272" t="str">
        <f t="shared" si="650"/>
        <v>162.457878874221+4.16565643528971i</v>
      </c>
      <c r="F2272" t="str">
        <f t="shared" si="651"/>
        <v>2.42491152444828-31.941927016518i</v>
      </c>
      <c r="G2272" t="str">
        <f t="shared" si="652"/>
        <v>0.999994473859167-0.00235076802233625i</v>
      </c>
      <c r="H2272" t="str">
        <f t="shared" si="653"/>
        <v>1705.79091389368+679.19853564317i</v>
      </c>
      <c r="I2272" t="str">
        <f t="shared" si="654"/>
        <v>72.8711795301596-149.061732996027i</v>
      </c>
      <c r="K2272" t="str">
        <f t="shared" si="655"/>
        <v>0.00607217110872075-0.00523870699722826i</v>
      </c>
      <c r="L2272" t="str">
        <f t="shared" si="656"/>
        <v>0.0000444444444444444-0.0122767832049898i</v>
      </c>
      <c r="M2272" t="e">
        <f t="shared" si="657"/>
        <v>#DIV/0!</v>
      </c>
      <c r="N2272">
        <f t="shared" si="658"/>
        <v>96.118885885448464</v>
      </c>
      <c r="O2272">
        <f t="shared" si="659"/>
        <v>16.07210362939778</v>
      </c>
      <c r="P2272" s="3">
        <f t="shared" si="660"/>
        <v>16.07210362939778</v>
      </c>
      <c r="Q2272" s="3">
        <f t="shared" si="661"/>
        <v>-83.881114114551536</v>
      </c>
      <c r="R2272">
        <f t="shared" si="662"/>
        <v>96.118885885448464</v>
      </c>
      <c r="S2272">
        <f t="shared" si="663"/>
        <v>4.6767302294845621</v>
      </c>
      <c r="T2272">
        <f t="shared" si="646"/>
        <v>16.07210362939778</v>
      </c>
    </row>
    <row r="2273" spans="1:20" x14ac:dyDescent="0.25">
      <c r="A2273">
        <f t="shared" si="647"/>
        <v>29496.424761661467</v>
      </c>
      <c r="B2273">
        <f t="shared" si="664"/>
        <v>4694.5018043566033</v>
      </c>
      <c r="C2273" t="str">
        <f t="shared" si="648"/>
        <v>0.676573773150242-6.30401624399105i</v>
      </c>
      <c r="D2273" t="str">
        <f t="shared" si="649"/>
        <v>3.47798020219237-3.41268250807374i</v>
      </c>
      <c r="E2273" t="str">
        <f t="shared" si="650"/>
        <v>162.460521590673+4.18422197450824i</v>
      </c>
      <c r="F2273" t="str">
        <f t="shared" si="651"/>
        <v>2.42491142241172-31.8210504302689i</v>
      </c>
      <c r="G2273" t="str">
        <f t="shared" si="652"/>
        <v>0.999994431780933-0.00235970084152854i</v>
      </c>
      <c r="H2273" t="str">
        <f t="shared" si="653"/>
        <v>1711.36764691836+681.377327521394i</v>
      </c>
      <c r="I2273" t="str">
        <f t="shared" si="654"/>
        <v>72.8733098550595-148.965772477333i</v>
      </c>
      <c r="K2273" t="str">
        <f t="shared" si="655"/>
        <v>0.00605248547054292-0.00524144077777341i</v>
      </c>
      <c r="L2273" t="str">
        <f t="shared" si="656"/>
        <v>0.0000444444444444444-0.0122303080344589i</v>
      </c>
      <c r="M2273" t="e">
        <f t="shared" si="657"/>
        <v>#DIV/0!</v>
      </c>
      <c r="N2273">
        <f t="shared" si="658"/>
        <v>96.125778080649965</v>
      </c>
      <c r="O2273">
        <f t="shared" si="659"/>
        <v>16.042084743356479</v>
      </c>
      <c r="P2273" s="3">
        <f t="shared" si="660"/>
        <v>16.042084743356479</v>
      </c>
      <c r="Q2273" s="3">
        <f t="shared" si="661"/>
        <v>-83.874221919350035</v>
      </c>
      <c r="R2273">
        <f t="shared" si="662"/>
        <v>96.125778080649965</v>
      </c>
      <c r="S2273">
        <f t="shared" si="663"/>
        <v>4.6945018043566034</v>
      </c>
      <c r="T2273">
        <f t="shared" si="646"/>
        <v>16.042084743356479</v>
      </c>
    </row>
    <row r="2274" spans="1:20" x14ac:dyDescent="0.25">
      <c r="A2274">
        <f t="shared" si="647"/>
        <v>29608.511175755779</v>
      </c>
      <c r="B2274">
        <f t="shared" si="664"/>
        <v>4712.3409112131585</v>
      </c>
      <c r="C2274" t="str">
        <f t="shared" si="648"/>
        <v>0.674990807582461-6.28218881512184i</v>
      </c>
      <c r="D2274" t="str">
        <f t="shared" si="649"/>
        <v>3.4779790996844-3.39993362968182i</v>
      </c>
      <c r="E2274" t="str">
        <f t="shared" si="650"/>
        <v>162.463207723442+4.20286854694536i</v>
      </c>
      <c r="F2274" t="str">
        <f t="shared" si="651"/>
        <v>2.42491131959822-31.7006316005097i</v>
      </c>
      <c r="G2274" t="str">
        <f t="shared" si="652"/>
        <v>0.999994389382301-0.00236866760429751i</v>
      </c>
      <c r="H2274" t="str">
        <f t="shared" si="653"/>
        <v>1717.00732677752+683.550669289082i</v>
      </c>
      <c r="I2274" t="str">
        <f t="shared" si="654"/>
        <v>72.8747801647469-148.873892372413i</v>
      </c>
      <c r="K2274" t="str">
        <f t="shared" si="655"/>
        <v>0.00603277955965231-0.0052441019354603i</v>
      </c>
      <c r="L2274" t="str">
        <f t="shared" si="656"/>
        <v>0.0000444444444444444-0.012184008801015i</v>
      </c>
      <c r="M2274" t="e">
        <f t="shared" si="657"/>
        <v>#DIV/0!</v>
      </c>
      <c r="N2274">
        <f t="shared" si="658"/>
        <v>96.132627344746965</v>
      </c>
      <c r="O2274">
        <f t="shared" si="659"/>
        <v>16.012069478005987</v>
      </c>
      <c r="P2274" s="3">
        <f t="shared" si="660"/>
        <v>16.012069478005987</v>
      </c>
      <c r="Q2274" s="3">
        <f t="shared" si="661"/>
        <v>-83.867372655253035</v>
      </c>
      <c r="R2274">
        <f t="shared" si="662"/>
        <v>96.132627344746965</v>
      </c>
      <c r="S2274">
        <f t="shared" si="663"/>
        <v>4.7123409112131585</v>
      </c>
      <c r="T2274">
        <f t="shared" si="646"/>
        <v>16.012069478005987</v>
      </c>
    </row>
    <row r="2275" spans="1:20" x14ac:dyDescent="0.25">
      <c r="A2275">
        <f t="shared" si="647"/>
        <v>29721.023518223654</v>
      </c>
      <c r="B2275">
        <f t="shared" si="664"/>
        <v>4730.2478066757685</v>
      </c>
      <c r="C2275" t="str">
        <f t="shared" si="648"/>
        <v>0.673406288113724-6.26043994872178i</v>
      </c>
      <c r="D2275" t="str">
        <f t="shared" si="649"/>
        <v>3.47797798878217-3.38723366036785i</v>
      </c>
      <c r="E2275" t="str">
        <f t="shared" si="650"/>
        <v>162.465937722025+4.22159639283724i</v>
      </c>
      <c r="F2275" t="str">
        <f t="shared" si="651"/>
        <v>2.42491121600186-31.5806687949751i</v>
      </c>
      <c r="G2275" t="str">
        <f t="shared" si="652"/>
        <v>0.999994346660831-0.00237766843961578i</v>
      </c>
      <c r="H2275" t="str">
        <f t="shared" si="653"/>
        <v>1722.71078757097+685.718128861638i</v>
      </c>
      <c r="I2275" t="str">
        <f t="shared" si="654"/>
        <v>72.8755682933945-148.786119226878i</v>
      </c>
      <c r="K2275" t="str">
        <f t="shared" si="655"/>
        <v>0.00601305391253148-0.00524669028299815i</v>
      </c>
      <c r="L2275" t="str">
        <f t="shared" si="656"/>
        <v>0.0000444444444444444-0.0121378848386283i</v>
      </c>
      <c r="M2275" t="e">
        <f t="shared" si="657"/>
        <v>#DIV/0!</v>
      </c>
      <c r="N2275">
        <f t="shared" si="658"/>
        <v>96.139433677071054</v>
      </c>
      <c r="O2275">
        <f t="shared" si="659"/>
        <v>15.982057780689839</v>
      </c>
      <c r="P2275" s="3">
        <f t="shared" si="660"/>
        <v>15.982057780689839</v>
      </c>
      <c r="Q2275" s="3">
        <f t="shared" si="661"/>
        <v>-83.860566322928946</v>
      </c>
      <c r="R2275">
        <f t="shared" si="662"/>
        <v>96.139433677071054</v>
      </c>
      <c r="S2275">
        <f t="shared" si="663"/>
        <v>4.7302478066757683</v>
      </c>
      <c r="T2275">
        <f t="shared" si="646"/>
        <v>15.982057780689839</v>
      </c>
    </row>
    <row r="2276" spans="1:20" x14ac:dyDescent="0.25">
      <c r="A2276">
        <f t="shared" si="647"/>
        <v>29833.963407592899</v>
      </c>
      <c r="B2276">
        <f t="shared" si="664"/>
        <v>4748.2227483411361</v>
      </c>
      <c r="C2276" t="str">
        <f t="shared" si="648"/>
        <v>0.671820256980806-6.23876931595385i</v>
      </c>
      <c r="D2276" t="str">
        <f t="shared" si="649"/>
        <v>3.47797686942174-3.37458241743728i</v>
      </c>
      <c r="E2276" t="str">
        <f t="shared" si="650"/>
        <v>162.468712038921+4.24040575176983i</v>
      </c>
      <c r="F2276" t="str">
        <f t="shared" si="651"/>
        <v>2.42491111161669-31.4611602879597i</v>
      </c>
      <c r="G2276" t="str">
        <f t="shared" si="652"/>
        <v>0.999994303614064-0.00238670347694587i</v>
      </c>
      <c r="H2276" t="str">
        <f t="shared" si="653"/>
        <v>1728.47887546777+687.879260274557i</v>
      </c>
      <c r="I2276" t="str">
        <f t="shared" si="654"/>
        <v>72.8756514367702-148.702480034649i</v>
      </c>
      <c r="K2276" t="str">
        <f t="shared" si="655"/>
        <v>0.00599330906787468-0.0052492056380008i</v>
      </c>
      <c r="L2276" t="str">
        <f t="shared" si="656"/>
        <v>0.0000444444444444444-0.0120919354837899i</v>
      </c>
      <c r="M2276" t="e">
        <f t="shared" si="657"/>
        <v>#DIV/0!</v>
      </c>
      <c r="N2276">
        <f t="shared" si="658"/>
        <v>96.146197081381274</v>
      </c>
      <c r="O2276">
        <f t="shared" si="659"/>
        <v>15.952049598803358</v>
      </c>
      <c r="P2276" s="3">
        <f t="shared" si="660"/>
        <v>15.952049598803358</v>
      </c>
      <c r="Q2276" s="3">
        <f t="shared" si="661"/>
        <v>-83.853802918618726</v>
      </c>
      <c r="R2276">
        <f t="shared" si="662"/>
        <v>96.146197081381274</v>
      </c>
      <c r="S2276">
        <f t="shared" si="663"/>
        <v>4.7482227483411359</v>
      </c>
      <c r="T2276">
        <f t="shared" si="646"/>
        <v>15.952049598803358</v>
      </c>
    </row>
    <row r="2277" spans="1:20" x14ac:dyDescent="0.25">
      <c r="A2277">
        <f t="shared" si="647"/>
        <v>29947.332468541754</v>
      </c>
      <c r="B2277">
        <f t="shared" si="664"/>
        <v>4766.2659947848324</v>
      </c>
      <c r="C2277" t="str">
        <f t="shared" si="648"/>
        <v>0.670232756569025-6.21717658958757i</v>
      </c>
      <c r="D2277" t="str">
        <f t="shared" si="649"/>
        <v>3.47797574153874-3.36197971889646i</v>
      </c>
      <c r="E2277" t="str">
        <f t="shared" si="650"/>
        <v>162.471531129636+4.25929686266586i</v>
      </c>
      <c r="F2277" t="str">
        <f t="shared" si="651"/>
        <v>2.42491100643668-31.3421043602935i</v>
      </c>
      <c r="G2277" t="str">
        <f t="shared" si="652"/>
        <v>0.999994260239524-0.00239577284624212i</v>
      </c>
      <c r="H2277" t="str">
        <f t="shared" si="653"/>
        <v>1734.31244885621+690.033603255847i</v>
      </c>
      <c r="I2277" t="str">
        <f t="shared" si="654"/>
        <v>72.8750061336678-148.623002241866i</v>
      </c>
      <c r="K2277" t="str">
        <f t="shared" si="655"/>
        <v>0.00597354556653101-0.00525164782301772i</v>
      </c>
      <c r="L2277" t="str">
        <f t="shared" si="656"/>
        <v>0.0000444444444444444-0.0120461600755029i</v>
      </c>
      <c r="M2277" t="e">
        <f t="shared" si="657"/>
        <v>#DIV/0!</v>
      </c>
      <c r="N2277">
        <f t="shared" si="658"/>
        <v>96.152917565871022</v>
      </c>
      <c r="O2277">
        <f t="shared" si="659"/>
        <v>15.922044879802897</v>
      </c>
      <c r="P2277" s="3">
        <f t="shared" si="660"/>
        <v>15.922044879802897</v>
      </c>
      <c r="Q2277" s="3">
        <f t="shared" si="661"/>
        <v>-83.847082434128978</v>
      </c>
      <c r="R2277">
        <f t="shared" si="662"/>
        <v>96.152917565871022</v>
      </c>
      <c r="S2277">
        <f t="shared" si="663"/>
        <v>4.766265994784832</v>
      </c>
      <c r="T2277">
        <f t="shared" si="646"/>
        <v>15.922044879802897</v>
      </c>
    </row>
    <row r="2278" spans="1:20" x14ac:dyDescent="0.25">
      <c r="A2278">
        <f t="shared" si="647"/>
        <v>30061.13233192221</v>
      </c>
      <c r="B2278">
        <f t="shared" si="664"/>
        <v>4784.3778055650146</v>
      </c>
      <c r="C2278" t="str">
        <f t="shared" si="648"/>
        <v>0.668643829407481-6.19566144399671i</v>
      </c>
      <c r="D2278" t="str">
        <f t="shared" si="649"/>
        <v>3.4779746050683-3.34942538345009i</v>
      </c>
      <c r="E2278" t="str">
        <f t="shared" si="650"/>
        <v>162.474395452693+4.27826996377837i</v>
      </c>
      <c r="F2278" t="str">
        <f t="shared" si="651"/>
        <v>2.4249109004558-31.2234992993171i</v>
      </c>
      <c r="G2278" t="str">
        <f t="shared" si="652"/>
        <v>0.999994216534715-0.00240487667795256i</v>
      </c>
      <c r="H2278" t="str">
        <f t="shared" si="653"/>
        <v>1740.21237849327+692.180682785083i</v>
      </c>
      <c r="I2278" t="str">
        <f t="shared" si="654"/>
        <v>72.8736082467895-148.547713750708i</v>
      </c>
      <c r="K2278" t="str">
        <f t="shared" si="655"/>
        <v>0.0059537639514467-0.00525401666556433i</v>
      </c>
      <c r="L2278" t="str">
        <f t="shared" si="656"/>
        <v>0.0000444444444444444-0.0120005579552729i</v>
      </c>
      <c r="M2278" t="e">
        <f t="shared" si="657"/>
        <v>#DIV/0!</v>
      </c>
      <c r="N2278">
        <f t="shared" si="658"/>
        <v>96.159595143171899</v>
      </c>
      <c r="O2278">
        <f t="shared" si="659"/>
        <v>15.892043571215204</v>
      </c>
      <c r="P2278" s="3">
        <f t="shared" si="660"/>
        <v>15.892043571215204</v>
      </c>
      <c r="Q2278" s="3">
        <f t="shared" si="661"/>
        <v>-83.840404856828101</v>
      </c>
      <c r="R2278">
        <f t="shared" si="662"/>
        <v>96.159595143171899</v>
      </c>
      <c r="S2278">
        <f t="shared" si="663"/>
        <v>4.7843778055650148</v>
      </c>
      <c r="T2278">
        <f t="shared" si="646"/>
        <v>15.892043571215204</v>
      </c>
    </row>
    <row r="2279" spans="1:20" x14ac:dyDescent="0.25">
      <c r="A2279">
        <f t="shared" si="647"/>
        <v>30175.364634783513</v>
      </c>
      <c r="B2279">
        <f t="shared" si="664"/>
        <v>4802.5584412261614</v>
      </c>
      <c r="C2279" t="str">
        <f t="shared" si="648"/>
        <v>0.667053518164055-6.17422355515656i</v>
      </c>
      <c r="D2279" t="str">
        <f t="shared" si="649"/>
        <v>3.477973459945-3.33691923049854i</v>
      </c>
      <c r="E2279" t="str">
        <f t="shared" si="650"/>
        <v>162.477305469638+4.29732529267744i</v>
      </c>
      <c r="F2279" t="str">
        <f t="shared" si="651"/>
        <v>2.42491079366795-31.1053433988567i</v>
      </c>
      <c r="G2279" t="str">
        <f t="shared" si="652"/>
        <v>0.999994172497123-0.00241401510302074i</v>
      </c>
      <c r="H2279" t="str">
        <f t="shared" si="653"/>
        <v>1746.17954765333+694.320008638586i</v>
      </c>
      <c r="I2279" t="str">
        <f t="shared" si="654"/>
        <v>72.871432943055-148.476642923108i</v>
      </c>
      <c r="K2279" t="str">
        <f t="shared" si="655"/>
        <v>0.00593396476760675-0.00525631199815146i</v>
      </c>
      <c r="L2279" t="str">
        <f t="shared" si="656"/>
        <v>0.0000444444444444444-0.0119551284670979i</v>
      </c>
      <c r="M2279" t="e">
        <f t="shared" si="657"/>
        <v>#DIV/0!</v>
      </c>
      <c r="N2279">
        <f t="shared" si="658"/>
        <v>96.166229830355363</v>
      </c>
      <c r="O2279">
        <f t="shared" si="659"/>
        <v>15.862045620646184</v>
      </c>
      <c r="P2279" s="3">
        <f t="shared" si="660"/>
        <v>15.862045620646184</v>
      </c>
      <c r="Q2279" s="3">
        <f t="shared" si="661"/>
        <v>-83.833770169644637</v>
      </c>
      <c r="R2279">
        <f t="shared" si="662"/>
        <v>96.166229830355363</v>
      </c>
      <c r="S2279">
        <f t="shared" si="663"/>
        <v>4.8025584412261617</v>
      </c>
      <c r="T2279">
        <f t="shared" si="646"/>
        <v>15.862045620646184</v>
      </c>
    </row>
    <row r="2280" spans="1:20" x14ac:dyDescent="0.25">
      <c r="A2280">
        <f t="shared" si="647"/>
        <v>30290.031020395694</v>
      </c>
      <c r="B2280">
        <f t="shared" si="664"/>
        <v>4820.8081633028214</v>
      </c>
      <c r="C2280" t="str">
        <f t="shared" si="648"/>
        <v>0.665461865640938-6.15286260064207i</v>
      </c>
      <c r="D2280" t="str">
        <f t="shared" si="649"/>
        <v>3.47797230610301-3.32446108013528i</v>
      </c>
      <c r="E2280" t="str">
        <f t="shared" si="650"/>
        <v>162.480261645057+4.31646308624068i</v>
      </c>
      <c r="F2280" t="str">
        <f t="shared" si="651"/>
        <v>2.42491068606697-30.9876349591999i</v>
      </c>
      <c r="G2280" t="str">
        <f t="shared" si="652"/>
        <v>0.999994128124212-0.00242318825288768i</v>
      </c>
      <c r="H2280" t="str">
        <f t="shared" si="653"/>
        <v>1752.21485227586+696.451074920183i</v>
      </c>
      <c r="I2280" t="str">
        <f t="shared" si="654"/>
        <v>72.8684546733135-148.409818584347i</v>
      </c>
      <c r="K2280" t="str">
        <f t="shared" si="655"/>
        <v>0.00591414856197655-0.00525853365831399i</v>
      </c>
      <c r="L2280" t="str">
        <f t="shared" si="656"/>
        <v>0.0000444444444444444-0.0119098709574596i</v>
      </c>
      <c r="M2280" t="e">
        <f t="shared" si="657"/>
        <v>#DIV/0!</v>
      </c>
      <c r="N2280">
        <f t="shared" si="658"/>
        <v>96.172821648937628</v>
      </c>
      <c r="O2280">
        <f t="shared" si="659"/>
        <v>15.832050975791052</v>
      </c>
      <c r="P2280" s="3">
        <f t="shared" si="660"/>
        <v>15.832050975791052</v>
      </c>
      <c r="Q2280" s="3">
        <f t="shared" si="661"/>
        <v>-83.827178351062372</v>
      </c>
      <c r="R2280">
        <f t="shared" si="662"/>
        <v>96.172821648937628</v>
      </c>
      <c r="S2280">
        <f t="shared" si="663"/>
        <v>4.8208081633028215</v>
      </c>
      <c r="T2280">
        <f t="shared" si="646"/>
        <v>15.832050975791052</v>
      </c>
    </row>
    <row r="2281" spans="1:20" x14ac:dyDescent="0.25">
      <c r="A2281">
        <f t="shared" si="647"/>
        <v>30405.133138273199</v>
      </c>
      <c r="B2281">
        <f t="shared" si="664"/>
        <v>4839.1272343233722</v>
      </c>
      <c r="C2281" t="str">
        <f t="shared" si="648"/>
        <v>0.663868914769323-6.13157825962479i</v>
      </c>
      <c r="D2281" t="str">
        <f t="shared" si="649"/>
        <v>3.47797114347592-3.31205075314435i</v>
      </c>
      <c r="E2281" t="str">
        <f t="shared" si="650"/>
        <v>162.483264446576+4.33568358064202i</v>
      </c>
      <c r="F2281" t="str">
        <f t="shared" si="651"/>
        <v>2.42491057764668-30.8703722870714i</v>
      </c>
      <c r="G2281" t="str">
        <f t="shared" si="652"/>
        <v>0.999994083413431-0.00243239625949367i</v>
      </c>
      <c r="H2281" t="str">
        <f t="shared" si="653"/>
        <v>1758.31920111197+698.573359577288i</v>
      </c>
      <c r="I2281" t="str">
        <f t="shared" si="654"/>
        <v>72.8646471514565-148.347270026529i</v>
      </c>
      <c r="K2281" t="str">
        <f t="shared" si="655"/>
        <v>0.0058943158834425-0.00526068148863874i</v>
      </c>
      <c r="L2281" t="str">
        <f t="shared" si="656"/>
        <v>0.0000444444444444444-0.0118647847753134i</v>
      </c>
      <c r="M2281" t="e">
        <f t="shared" si="657"/>
        <v>#DIV/0!</v>
      </c>
      <c r="N2281">
        <f t="shared" si="658"/>
        <v>96.179370624877635</v>
      </c>
      <c r="O2281">
        <f t="shared" si="659"/>
        <v>15.802059584442834</v>
      </c>
      <c r="P2281" s="3">
        <f t="shared" si="660"/>
        <v>15.802059584442834</v>
      </c>
      <c r="Q2281" s="3">
        <f t="shared" si="661"/>
        <v>-83.820629375122365</v>
      </c>
      <c r="R2281">
        <f t="shared" si="662"/>
        <v>96.179370624877635</v>
      </c>
      <c r="S2281">
        <f t="shared" si="663"/>
        <v>4.8391272343233727</v>
      </c>
      <c r="T2281">
        <f t="shared" si="646"/>
        <v>15.802059584442834</v>
      </c>
    </row>
    <row r="2282" spans="1:20" x14ac:dyDescent="0.25">
      <c r="A2282">
        <f t="shared" si="647"/>
        <v>30520.672644198636</v>
      </c>
      <c r="B2282">
        <f t="shared" si="664"/>
        <v>4857.515917813801</v>
      </c>
      <c r="C2282" t="str">
        <f t="shared" si="648"/>
        <v>0.662274708605009-6.11037021287073i</v>
      </c>
      <c r="D2282" t="str">
        <f t="shared" si="649"/>
        <v>3.47796997199687-3.29968807099768i</v>
      </c>
      <c r="E2282" t="str">
        <f t="shared" si="650"/>
        <v>162.486314344876+4.35498701134408i</v>
      </c>
      <c r="F2282" t="str">
        <f t="shared" si="651"/>
        <v>2.42491046840085-30.7535536956081i</v>
      </c>
      <c r="G2282" t="str">
        <f t="shared" si="652"/>
        <v>0.999994038362206-0.00244163925528025i</v>
      </c>
      <c r="H2282" t="str">
        <f t="shared" si="653"/>
        <v>1764.49351586948+700.686323901628i</v>
      </c>
      <c r="I2282" t="str">
        <f t="shared" si="654"/>
        <v>72.8599833328937-148.28902701191i</v>
      </c>
      <c r="K2282" t="str">
        <f t="shared" si="655"/>
        <v>0.00587446728275267-0.00526275533679147i</v>
      </c>
      <c r="L2282" t="str">
        <f t="shared" si="656"/>
        <v>0.0000444444444444444-0.0118198692720795i</v>
      </c>
      <c r="M2282" t="e">
        <f t="shared" si="657"/>
        <v>#DIV/0!</v>
      </c>
      <c r="N2282">
        <f t="shared" si="658"/>
        <v>96.185876788581723</v>
      </c>
      <c r="O2282">
        <f t="shared" si="659"/>
        <v>15.772071394502301</v>
      </c>
      <c r="P2282" s="3">
        <f t="shared" si="660"/>
        <v>15.772071394502301</v>
      </c>
      <c r="Q2282" s="3">
        <f t="shared" si="661"/>
        <v>-83.814123211418277</v>
      </c>
      <c r="R2282">
        <f t="shared" si="662"/>
        <v>96.185876788581723</v>
      </c>
      <c r="S2282">
        <f t="shared" si="663"/>
        <v>4.8575159178138012</v>
      </c>
      <c r="T2282">
        <f t="shared" si="646"/>
        <v>15.772071394502301</v>
      </c>
    </row>
    <row r="2283" spans="1:20" x14ac:dyDescent="0.25">
      <c r="A2283">
        <f t="shared" si="647"/>
        <v>30636.651200246593</v>
      </c>
      <c r="B2283">
        <f t="shared" si="664"/>
        <v>4875.9744783014939</v>
      </c>
      <c r="C2283" t="str">
        <f t="shared" si="648"/>
        <v>0.66067929032312-6.08923814273753i</v>
      </c>
      <c r="D2283" t="str">
        <f t="shared" si="649"/>
        <v>3.47796879159845-3.28737285585259i</v>
      </c>
      <c r="E2283" t="str">
        <f t="shared" si="650"/>
        <v>162.489411813701+4.37437361308479i</v>
      </c>
      <c r="F2283" t="str">
        <f t="shared" si="651"/>
        <v>2.42491035832317-30.6371775043354i</v>
      </c>
      <c r="G2283" t="str">
        <f t="shared" si="652"/>
        <v>0.999993992967945-0.00245091737319207i</v>
      </c>
      <c r="H2283" t="str">
        <f t="shared" si="653"/>
        <v>1770.73873135633+702.789412014296i</v>
      </c>
      <c r="I2283" t="str">
        <f t="shared" si="654"/>
        <v>72.8544353923901-148.235119776076i</v>
      </c>
      <c r="K2283" t="str">
        <f t="shared" si="655"/>
        <v>0.00585460331245663-0.00526475505554305i</v>
      </c>
      <c r="L2283" t="str">
        <f t="shared" si="656"/>
        <v>0.0000444444444444444-0.0117751238016333i</v>
      </c>
      <c r="M2283" t="e">
        <f t="shared" si="657"/>
        <v>#DIV/0!</v>
      </c>
      <c r="N2283">
        <f t="shared" si="658"/>
        <v>96.192340174900593</v>
      </c>
      <c r="O2283">
        <f t="shared" si="659"/>
        <v>15.742086353986975</v>
      </c>
      <c r="P2283" s="3">
        <f t="shared" si="660"/>
        <v>15.742086353986975</v>
      </c>
      <c r="Q2283" s="3">
        <f t="shared" si="661"/>
        <v>-83.807659825099407</v>
      </c>
      <c r="R2283">
        <f t="shared" si="662"/>
        <v>96.192340174900593</v>
      </c>
      <c r="S2283">
        <f t="shared" si="663"/>
        <v>4.8759744783014938</v>
      </c>
      <c r="T2283">
        <f t="shared" si="646"/>
        <v>15.742086353986975</v>
      </c>
    </row>
    <row r="2284" spans="1:20" x14ac:dyDescent="0.25">
      <c r="A2284">
        <f t="shared" si="647"/>
        <v>30753.070474807533</v>
      </c>
      <c r="B2284">
        <f t="shared" si="664"/>
        <v>4894.5031813190399</v>
      </c>
      <c r="C2284" t="str">
        <f t="shared" si="648"/>
        <v>0.659082703213338-6.06818173317189i</v>
      </c>
      <c r="D2284" t="str">
        <f t="shared" si="649"/>
        <v>3.47796760221277-3.27510493054921i</v>
      </c>
      <c r="E2284" t="str">
        <f t="shared" si="650"/>
        <v>162.492557329865+4.39384361986941i</v>
      </c>
      <c r="F2284" t="str">
        <f t="shared" si="651"/>
        <v>2.42491024740733-30.5212420391426i</v>
      </c>
      <c r="G2284" t="str">
        <f t="shared" si="652"/>
        <v>0.999993947228037-0.00246023074667878i</v>
      </c>
      <c r="H2284" t="str">
        <f t="shared" si="653"/>
        <v>1777.05579562203+704.882050334562i</v>
      </c>
      <c r="I2284" t="str">
        <f t="shared" si="654"/>
        <v>72.8479747012375-148.185579030956i</v>
      </c>
      <c r="K2284" t="str">
        <f t="shared" si="655"/>
        <v>0.00583472452684506-0.00526668050279485i</v>
      </c>
      <c r="L2284" t="str">
        <f t="shared" si="656"/>
        <v>0.0000444444444444444-0.0117305477202962i</v>
      </c>
      <c r="M2284" t="e">
        <f t="shared" si="657"/>
        <v>#DIV/0!</v>
      </c>
      <c r="N2284">
        <f t="shared" si="658"/>
        <v>96.198760823129788</v>
      </c>
      <c r="O2284">
        <f t="shared" si="659"/>
        <v>15.712104411040615</v>
      </c>
      <c r="P2284" s="3">
        <f t="shared" si="660"/>
        <v>15.712104411040615</v>
      </c>
      <c r="Q2284" s="3">
        <f t="shared" si="661"/>
        <v>-83.801239176870212</v>
      </c>
      <c r="R2284">
        <f t="shared" si="662"/>
        <v>96.198760823129788</v>
      </c>
      <c r="S2284">
        <f t="shared" si="663"/>
        <v>4.8945031813190401</v>
      </c>
      <c r="T2284">
        <f t="shared" ref="T2284:T2347" si="665">P2284</f>
        <v>15.712104411040615</v>
      </c>
    </row>
    <row r="2285" spans="1:20" x14ac:dyDescent="0.25">
      <c r="A2285">
        <f t="shared" ref="A2285:A2348" si="666">2*PI()*B2285</f>
        <v>30869.9321426118</v>
      </c>
      <c r="B2285">
        <f t="shared" si="664"/>
        <v>4913.102293408052</v>
      </c>
      <c r="C2285" t="str">
        <f t="shared" ref="C2285:C2348" si="667">IMPRODUCT(D2285,E2285,$C$40,,K2285,$C$41)</f>
        <v>0.657484990674815-6.04720066970692i</v>
      </c>
      <c r="D2285" t="str">
        <f t="shared" ref="D2285:D2348" si="668">IMDIV(IMPRODUCT($C$37,$C$38,COMPLEX(1,A2285/$C$38)),IMSUM(-1*A2285*A2285/$C$39,COMPLEX(0,1*A2285)))</f>
        <v>3.47796640377141-3.26288411860795i</v>
      </c>
      <c r="E2285" t="str">
        <f t="shared" ref="E2285:E2348" si="669">IMDIV(IMPRODUCT(IMSUM(F2285,G2285),$C$29,H2285),IMSUM(1,I2285))</f>
        <v>162.495751373265+4.41339726495942i</v>
      </c>
      <c r="F2285" t="str">
        <f t="shared" ref="F2285:F2348" si="670">IMDIV(IMPRODUCT($C$14,$C$15,COMPLEX(1,A2285/$C$15)),IMSUM(-1*A2285*A2285/$C$16,COMPLEX(0,A2285)))</f>
        <v>2.42491013564693-30.4057456322591i</v>
      </c>
      <c r="G2285" t="str">
        <f t="shared" ref="G2285:G2348" si="671">IMDIV(1,COMPLEX(1,A2285*$C$9*$C$10))</f>
        <v>0.999993901139849-0.00246957950969702i</v>
      </c>
      <c r="H2285" t="str">
        <f t="shared" ref="H2285:H2348" si="672">IMDIV($C$3,IMSUM(K2285,COMPLEX(0,$C$28*A2285)))</f>
        <v>1783.44567009687+706.963647031939i</v>
      </c>
      <c r="I2285" t="str">
        <f t="shared" ref="I2285:I2348" si="673">IMPRODUCT(F2285,$C$29,H2285,$C$31)</f>
        <v>72.8405718037405-148.140435967651i</v>
      </c>
      <c r="K2285" t="str">
        <f t="shared" ref="K2285:K2348" si="674">IF($C$26&lt;=0,IMDIV(1,IMSUM(IMDIV(1,L2285),1/$C$18)),IMDIV(1,IMSUM(IMDIV(1,L2285),1/$C$18,IMDIV(1,M2285))))</f>
        <v>0.00581483148188883-0.00526853154160323i</v>
      </c>
      <c r="L2285" t="str">
        <f t="shared" ref="L2285:L2348" si="675">IMSUM($C$21/$C$22,IMDIV(1,COMPLEX(0,$C$20*$C$22*A2285)))</f>
        <v>0.0000444444444444444-0.0116861403868262i</v>
      </c>
      <c r="M2285" t="e">
        <f t="shared" ref="M2285:M2348" si="676">IMSUM($C$25/$C$26,IMDIV(1,COMPLEX(0,$C$24*$C$26*A2285)))</f>
        <v>#DIV/0!</v>
      </c>
      <c r="N2285">
        <f t="shared" ref="N2285:N2348" si="677">ABS(R2285)</f>
        <v>96.205138777006781</v>
      </c>
      <c r="O2285">
        <f t="shared" ref="O2285:O2348" si="678">ABS(P2285)</f>
        <v>15.682125513942664</v>
      </c>
      <c r="P2285" s="3">
        <f t="shared" ref="P2285:P2348" si="679">20*LOG10(IMABS(C2285))</f>
        <v>15.682125513942664</v>
      </c>
      <c r="Q2285" s="3">
        <f t="shared" ref="Q2285:Q2348" si="680">IMARGUMENT(C2285)*180/PI()</f>
        <v>-83.794861222993219</v>
      </c>
      <c r="R2285">
        <f t="shared" ref="R2285:R2348" si="681">IF(Q2285&lt;0,Q2285+180,Q2285-180)</f>
        <v>96.205138777006781</v>
      </c>
      <c r="S2285">
        <f t="shared" ref="S2285:S2348" si="682">B2285/1000</f>
        <v>4.9131022934080519</v>
      </c>
      <c r="T2285">
        <f t="shared" si="665"/>
        <v>15.682125513942664</v>
      </c>
    </row>
    <row r="2286" spans="1:20" x14ac:dyDescent="0.25">
      <c r="A2286">
        <f t="shared" si="666"/>
        <v>30987.237884753722</v>
      </c>
      <c r="B2286">
        <f t="shared" ref="B2286:B2349" si="683">B2285*(1+B$42)</f>
        <v>4931.7720821230023</v>
      </c>
      <c r="C2286" t="str">
        <f t="shared" si="667"/>
        <v>0.655886196211313-6.02629463945929i</v>
      </c>
      <c r="D2286" t="str">
        <f t="shared" si="668"/>
        <v>3.47796519620544-3.25071024422692i</v>
      </c>
      <c r="E2286" t="str">
        <f t="shared" si="669"/>
        <v>162.498994426887+4.43303478086293i</v>
      </c>
      <c r="F2286" t="str">
        <f t="shared" si="670"/>
        <v>2.42491002303556-30.2906866222303i</v>
      </c>
      <c r="G2286" t="str">
        <f t="shared" si="671"/>
        <v>0.99999385470073-0.00247896379671227i</v>
      </c>
      <c r="H2286" t="str">
        <f t="shared" si="672"/>
        <v>1789.9093297286+709.033591460941i</v>
      </c>
      <c r="I2286" t="str">
        <f t="shared" si="673"/>
        <v>72.8321963929961-148.099722259074i</v>
      </c>
      <c r="K2286" t="str">
        <f t="shared" si="674"/>
        <v>0.00579492473517786-0.00527030804020314i</v>
      </c>
      <c r="L2286" t="str">
        <f t="shared" si="675"/>
        <v>0.0000444444444444444-0.0116419011624091i</v>
      </c>
      <c r="M2286" t="e">
        <f t="shared" si="676"/>
        <v>#DIV/0!</v>
      </c>
      <c r="N2286">
        <f t="shared" si="677"/>
        <v>96.21147408470992</v>
      </c>
      <c r="O2286">
        <f t="shared" si="678"/>
        <v>15.652149611117515</v>
      </c>
      <c r="P2286" s="3">
        <f t="shared" si="679"/>
        <v>15.652149611117515</v>
      </c>
      <c r="Q2286" s="3">
        <f t="shared" si="680"/>
        <v>-83.78852591529008</v>
      </c>
      <c r="R2286">
        <f t="shared" si="681"/>
        <v>96.21147408470992</v>
      </c>
      <c r="S2286">
        <f t="shared" si="682"/>
        <v>4.9317720821230022</v>
      </c>
      <c r="T2286">
        <f t="shared" si="665"/>
        <v>15.652149611117515</v>
      </c>
    </row>
    <row r="2287" spans="1:20" x14ac:dyDescent="0.25">
      <c r="A2287">
        <f t="shared" si="666"/>
        <v>31104.989388715789</v>
      </c>
      <c r="B2287">
        <f t="shared" si="683"/>
        <v>4950.5128160350696</v>
      </c>
      <c r="C2287" t="str">
        <f t="shared" si="667"/>
        <v>0.654286363425908-6.00546333112648i</v>
      </c>
      <c r="D2287" t="str">
        <f t="shared" si="668"/>
        <v>3.47796397944536-3.23858313227944i</v>
      </c>
      <c r="E2287" t="str">
        <f t="shared" si="669"/>
        <v>162.502286976819+4.45275639932376i</v>
      </c>
      <c r="F2287" t="str">
        <f t="shared" si="670"/>
        <v>2.42490990956671-30.1760633538936i</v>
      </c>
      <c r="G2287" t="str">
        <f t="shared" si="671"/>
        <v>0.999993807908007-0.0024883837427008i</v>
      </c>
      <c r="H2287" t="str">
        <f t="shared" si="672"/>
        <v>1796.4477631162+711.091253578127i</v>
      </c>
      <c r="I2287" t="str">
        <f t="shared" si="673"/>
        <v>72.8228172859538-148.063470062363i</v>
      </c>
      <c r="K2287" t="str">
        <f t="shared" si="674"/>
        <v>0.00577500484585924-0.00527200987203095i</v>
      </c>
      <c r="L2287" t="str">
        <f t="shared" si="675"/>
        <v>0.0000444444444444444-0.0115978294106486i</v>
      </c>
      <c r="M2287" t="e">
        <f t="shared" si="676"/>
        <v>#DIV/0!</v>
      </c>
      <c r="N2287">
        <f t="shared" si="677"/>
        <v>96.217766798852239</v>
      </c>
      <c r="O2287">
        <f t="shared" si="678"/>
        <v>15.622176651143967</v>
      </c>
      <c r="P2287" s="3">
        <f t="shared" si="679"/>
        <v>15.622176651143967</v>
      </c>
      <c r="Q2287" s="3">
        <f t="shared" si="680"/>
        <v>-83.782233201147761</v>
      </c>
      <c r="R2287">
        <f t="shared" si="681"/>
        <v>96.217766798852239</v>
      </c>
      <c r="S2287">
        <f t="shared" si="682"/>
        <v>4.9505128160350695</v>
      </c>
      <c r="T2287">
        <f t="shared" si="665"/>
        <v>15.622176651143967</v>
      </c>
    </row>
    <row r="2288" spans="1:20" x14ac:dyDescent="0.25">
      <c r="A2288">
        <f t="shared" si="666"/>
        <v>31223.188348392909</v>
      </c>
      <c r="B2288">
        <f t="shared" si="683"/>
        <v>4969.3247647360031</v>
      </c>
      <c r="C2288" t="str">
        <f t="shared" si="667"/>
        <v>0.652685536016247-5.9847064349839i</v>
      </c>
      <c r="D2288" t="str">
        <f t="shared" si="668"/>
        <v>3.47796275342121-3.22650260831153i</v>
      </c>
      <c r="E2288" t="str">
        <f t="shared" si="669"/>
        <v>162.505629512256+4.47256235131383i</v>
      </c>
      <c r="F2288" t="str">
        <f t="shared" si="670"/>
        <v>2.42490979523388-30.0618741783548i</v>
      </c>
      <c r="G2288" t="str">
        <f t="shared" si="671"/>
        <v>0.999993760758988-0.00249783948315165i</v>
      </c>
      <c r="H2288" t="str">
        <f t="shared" si="672"/>
        <v>1803.06197264042+713.135983340669i</v>
      </c>
      <c r="I2288" t="str">
        <f t="shared" si="673"/>
        <v>72.812402397722-148.031712021077i</v>
      </c>
      <c r="K2288" t="str">
        <f t="shared" si="674"/>
        <v>0.00575507237457543-0.00527363691574634i</v>
      </c>
      <c r="L2288" t="str">
        <f t="shared" si="675"/>
        <v>0.0000444444444444444-0.0115539244975579i</v>
      </c>
      <c r="M2288" t="e">
        <f t="shared" si="676"/>
        <v>#DIV/0!</v>
      </c>
      <c r="N2288">
        <f t="shared" si="677"/>
        <v>96.224016976480243</v>
      </c>
      <c r="O2288">
        <f t="shared" si="678"/>
        <v>15.592206582764625</v>
      </c>
      <c r="P2288" s="3">
        <f t="shared" si="679"/>
        <v>15.592206582764625</v>
      </c>
      <c r="Q2288" s="3">
        <f t="shared" si="680"/>
        <v>-83.775983023519757</v>
      </c>
      <c r="R2288">
        <f t="shared" si="681"/>
        <v>96.224016976480243</v>
      </c>
      <c r="S2288">
        <f t="shared" si="682"/>
        <v>4.9693247647360028</v>
      </c>
      <c r="T2288">
        <f t="shared" si="665"/>
        <v>15.592206582764625</v>
      </c>
    </row>
    <row r="2289" spans="1:20" x14ac:dyDescent="0.25">
      <c r="A2289">
        <f t="shared" si="666"/>
        <v>31341.836464116805</v>
      </c>
      <c r="B2289">
        <f t="shared" si="683"/>
        <v>4988.2081988420005</v>
      </c>
      <c r="C2289" t="str">
        <f t="shared" si="667"/>
        <v>0.651083757769249-5.96402364288205i</v>
      </c>
      <c r="D2289" t="str">
        <f t="shared" si="668"/>
        <v>3.47796151806245-3.21446849853932i</v>
      </c>
      <c r="E2289" t="str">
        <f t="shared" si="669"/>
        <v>162.509022525517+4.49245286702071i</v>
      </c>
      <c r="F2289" t="str">
        <f t="shared" si="670"/>
        <v>2.42490968003048-29.9481174529642i</v>
      </c>
      <c r="G2289" t="str">
        <f t="shared" si="671"/>
        <v>0.999993713250961-0.00250733115406852i</v>
      </c>
      <c r="H2289" t="str">
        <f t="shared" si="672"/>
        <v>1809.75297459079+715.167110086059i</v>
      </c>
      <c r="I2289" t="str">
        <f t="shared" si="673"/>
        <v>72.8009187151105-148.004481267136i</v>
      </c>
      <c r="K2289" t="str">
        <f t="shared" si="674"/>
        <v>0.0057351278834017-0.00527518905525329i</v>
      </c>
      <c r="L2289" t="str">
        <f t="shared" si="675"/>
        <v>0.0000444444444444444-0.01151018579155i</v>
      </c>
      <c r="M2289" t="e">
        <f t="shared" si="676"/>
        <v>#DIV/0!</v>
      </c>
      <c r="N2289">
        <f t="shared" si="677"/>
        <v>96.230224679066552</v>
      </c>
      <c r="O2289">
        <f t="shared" si="678"/>
        <v>15.562239354895413</v>
      </c>
      <c r="P2289" s="3">
        <f t="shared" si="679"/>
        <v>15.562239354895413</v>
      </c>
      <c r="Q2289" s="3">
        <f t="shared" si="680"/>
        <v>-83.769775320933448</v>
      </c>
      <c r="R2289">
        <f t="shared" si="681"/>
        <v>96.230224679066552</v>
      </c>
      <c r="S2289">
        <f t="shared" si="682"/>
        <v>4.9882081988420008</v>
      </c>
      <c r="T2289">
        <f t="shared" si="665"/>
        <v>15.562239354895413</v>
      </c>
    </row>
    <row r="2290" spans="1:20" x14ac:dyDescent="0.25">
      <c r="A2290">
        <f t="shared" si="666"/>
        <v>31460.935442680453</v>
      </c>
      <c r="B2290">
        <f t="shared" si="683"/>
        <v>5007.1633899976005</v>
      </c>
      <c r="C2290" t="str">
        <f t="shared" si="667"/>
        <v>0.649481072556018-5.94341464824338i</v>
      </c>
      <c r="D2290" t="str">
        <f t="shared" si="668"/>
        <v>3.477960273298-3.20248062984666i</v>
      </c>
      <c r="E2290" t="str">
        <f t="shared" si="669"/>
        <v>162.512466512046+4.51242817583899i</v>
      </c>
      <c r="F2290" t="str">
        <f t="shared" si="670"/>
        <v>2.42490956394988-29.8347915412931i</v>
      </c>
      <c r="G2290" t="str">
        <f t="shared" si="671"/>
        <v>0.99999366538119-0.00251685889197177i</v>
      </c>
      <c r="H2290" t="str">
        <f t="shared" si="672"/>
        <v>1816.52179928858+717.183941892258i</v>
      </c>
      <c r="I2290" t="str">
        <f t="shared" si="673"/>
        <v>72.7883322693805-147.981811422496i</v>
      </c>
      <c r="K2290" t="str">
        <f t="shared" si="674"/>
        <v>0.00571517193578349-0.00527666617972025i</v>
      </c>
      <c r="L2290" t="str">
        <f t="shared" si="675"/>
        <v>0.0000444444444444444-0.011466612663429i</v>
      </c>
      <c r="M2290" t="e">
        <f t="shared" si="676"/>
        <v>#DIV/0!</v>
      </c>
      <c r="N2290">
        <f t="shared" si="677"/>
        <v>96.236389972504256</v>
      </c>
      <c r="O2290">
        <f t="shared" si="678"/>
        <v>15.532274916634734</v>
      </c>
      <c r="P2290" s="3">
        <f t="shared" si="679"/>
        <v>15.532274916634734</v>
      </c>
      <c r="Q2290" s="3">
        <f t="shared" si="680"/>
        <v>-83.763610027495744</v>
      </c>
      <c r="R2290">
        <f t="shared" si="681"/>
        <v>96.236389972504256</v>
      </c>
      <c r="S2290">
        <f t="shared" si="682"/>
        <v>5.0071633899976007</v>
      </c>
      <c r="T2290">
        <f t="shared" si="665"/>
        <v>15.532274916634734</v>
      </c>
    </row>
    <row r="2291" spans="1:20" x14ac:dyDescent="0.25">
      <c r="A2291">
        <f t="shared" si="666"/>
        <v>31580.486997362637</v>
      </c>
      <c r="B2291">
        <f t="shared" si="683"/>
        <v>5026.1906108795911</v>
      </c>
      <c r="C2291" t="str">
        <f t="shared" si="667"/>
        <v>0.647877524326727-5.92287914605953i</v>
      </c>
      <c r="D2291" t="str">
        <f t="shared" si="668"/>
        <v>3.47795901905626-3.19053882978257i</v>
      </c>
      <c r="E2291" t="str">
        <f t="shared" si="669"/>
        <v>162.515961970431+4.53248850636051i</v>
      </c>
      <c r="F2291" t="str">
        <f t="shared" si="670"/>
        <v>2.42490944698541-29.7218948131101i</v>
      </c>
      <c r="G2291" t="str">
        <f t="shared" si="671"/>
        <v>0.999993617146924-0.00252642283390032i</v>
      </c>
      <c r="H2291" t="str">
        <f t="shared" si="672"/>
        <v>1823.36949120537+719.185764917755i</v>
      </c>
      <c r="I2291" t="str">
        <f t="shared" si="673"/>
        <v>72.7746081081832-147.96373660053i</v>
      </c>
      <c r="K2291" t="str">
        <f t="shared" si="674"/>
        <v>0.00569520509647324-0.0052780681835994i</v>
      </c>
      <c r="L2291" t="str">
        <f t="shared" si="675"/>
        <v>0.0000444444444444444-0.0114232044863807i</v>
      </c>
      <c r="M2291" t="e">
        <f t="shared" si="676"/>
        <v>#DIV/0!</v>
      </c>
      <c r="N2291">
        <f t="shared" si="677"/>
        <v>96.242512927099853</v>
      </c>
      <c r="O2291">
        <f t="shared" si="678"/>
        <v>15.502313217273265</v>
      </c>
      <c r="P2291" s="3">
        <f t="shared" si="679"/>
        <v>15.502313217273265</v>
      </c>
      <c r="Q2291" s="3">
        <f t="shared" si="680"/>
        <v>-83.757487072900147</v>
      </c>
      <c r="R2291">
        <f t="shared" si="681"/>
        <v>96.242512927099853</v>
      </c>
      <c r="S2291">
        <f t="shared" si="682"/>
        <v>5.0261906108795911</v>
      </c>
      <c r="T2291">
        <f t="shared" si="665"/>
        <v>15.502313217273265</v>
      </c>
    </row>
    <row r="2292" spans="1:20" x14ac:dyDescent="0.25">
      <c r="A2292">
        <f t="shared" si="666"/>
        <v>31700.492847952617</v>
      </c>
      <c r="B2292">
        <f t="shared" si="683"/>
        <v>5045.2901352009339</v>
      </c>
      <c r="C2292" t="str">
        <f t="shared" si="667"/>
        <v>0.646273157105519-5.90241683288791i</v>
      </c>
      <c r="D2292" t="str">
        <f t="shared" si="668"/>
        <v>3.47795775526509-3.17864292655873i</v>
      </c>
      <c r="E2292" t="str">
        <f t="shared" si="669"/>
        <v>162.519509402405+4.55263408636341i</v>
      </c>
      <c r="F2292" t="str">
        <f t="shared" si="670"/>
        <v>2.42490932913032-29.6094256443579i</v>
      </c>
      <c r="G2292" t="str">
        <f t="shared" si="671"/>
        <v>0.999993568545384-0.00253602311741373i</v>
      </c>
      <c r="H2292" t="str">
        <f t="shared" si="672"/>
        <v>1830.29710907677+721.171842720799i</v>
      </c>
      <c r="I2292" t="str">
        <f t="shared" si="673"/>
        <v>72.7597102666555-147.950291407106i</v>
      </c>
      <c r="K2292" t="str">
        <f t="shared" si="674"/>
        <v>0.00567522793146715-0.00527939496664495i</v>
      </c>
      <c r="L2292" t="str">
        <f t="shared" si="675"/>
        <v>0.0000444444444444444-0.011379960635964i</v>
      </c>
      <c r="M2292" t="e">
        <f t="shared" si="676"/>
        <v>#DIV/0!</v>
      </c>
      <c r="N2292">
        <f t="shared" si="677"/>
        <v>96.248593617566428</v>
      </c>
      <c r="O2292">
        <f t="shared" si="678"/>
        <v>15.472354206302903</v>
      </c>
      <c r="P2292" s="3">
        <f t="shared" si="679"/>
        <v>15.472354206302903</v>
      </c>
      <c r="Q2292" s="3">
        <f t="shared" si="680"/>
        <v>-83.751406382433572</v>
      </c>
      <c r="R2292">
        <f t="shared" si="681"/>
        <v>96.248593617566428</v>
      </c>
      <c r="S2292">
        <f t="shared" si="682"/>
        <v>5.0452901352009336</v>
      </c>
      <c r="T2292">
        <f t="shared" si="665"/>
        <v>15.472354206302903</v>
      </c>
    </row>
    <row r="2293" spans="1:20" x14ac:dyDescent="0.25">
      <c r="A2293">
        <f t="shared" si="666"/>
        <v>31820.95472077484</v>
      </c>
      <c r="B2293">
        <f t="shared" si="683"/>
        <v>5064.4622377146979</v>
      </c>
      <c r="C2293" t="str">
        <f t="shared" si="667"/>
        <v>0.644668014985383-5.88202740684894i</v>
      </c>
      <c r="D2293" t="str">
        <f t="shared" si="668"/>
        <v>3.4779564818518-3.16679274904709i</v>
      </c>
      <c r="E2293" t="str">
        <f t="shared" si="669"/>
        <v>162.523109312864+4.57286514280662i</v>
      </c>
      <c r="F2293" t="str">
        <f t="shared" si="670"/>
        <v>2.42490921037785-29.4973824171296i</v>
      </c>
      <c r="G2293" t="str">
        <f t="shared" si="671"/>
        <v>0.999993519573776-0.00254565988059404i</v>
      </c>
      <c r="H2293" t="str">
        <f t="shared" si="672"/>
        <v>1837.30572601076+723.141415557319i</v>
      </c>
      <c r="I2293" t="str">
        <f t="shared" si="673"/>
        <v>72.74360173766-147.94151094132i</v>
      </c>
      <c r="K2293" t="str">
        <f t="shared" si="674"/>
        <v>0.00565524100794144-0.0052806464339306i</v>
      </c>
      <c r="L2293" t="str">
        <f t="shared" si="675"/>
        <v>0.0000444444444444444-0.0113368804901017i</v>
      </c>
      <c r="M2293" t="e">
        <f t="shared" si="676"/>
        <v>#DIV/0!</v>
      </c>
      <c r="N2293">
        <f t="shared" si="677"/>
        <v>96.254632123015199</v>
      </c>
      <c r="O2293">
        <f t="shared" si="678"/>
        <v>15.442397833426716</v>
      </c>
      <c r="P2293" s="3">
        <f t="shared" si="679"/>
        <v>15.442397833426716</v>
      </c>
      <c r="Q2293" s="3">
        <f t="shared" si="680"/>
        <v>-83.745367876984801</v>
      </c>
      <c r="R2293">
        <f t="shared" si="681"/>
        <v>96.254632123015199</v>
      </c>
      <c r="S2293">
        <f t="shared" si="682"/>
        <v>5.0644622377146984</v>
      </c>
      <c r="T2293">
        <f t="shared" si="665"/>
        <v>15.442397833426716</v>
      </c>
    </row>
    <row r="2294" spans="1:20" x14ac:dyDescent="0.25">
      <c r="A2294">
        <f t="shared" si="666"/>
        <v>31941.874348713784</v>
      </c>
      <c r="B2294">
        <f t="shared" si="683"/>
        <v>5083.7071942180137</v>
      </c>
      <c r="C2294" t="str">
        <f t="shared" si="667"/>
        <v>0.643062142122581-5.86171056762233i</v>
      </c>
      <c r="D2294" t="str">
        <f t="shared" si="668"/>
        <v>3.4779551987431-3.15498812677731i</v>
      </c>
      <c r="E2294" t="str">
        <f t="shared" si="669"/>
        <v>162.52676220987+4.59318190181355i</v>
      </c>
      <c r="F2294" t="str">
        <f t="shared" si="670"/>
        <v>2.42490909072115-29.3857635196457i</v>
      </c>
      <c r="G2294" t="str">
        <f t="shared" si="671"/>
        <v>0.999993470229282-0.00255533326204784i</v>
      </c>
      <c r="H2294" t="str">
        <f t="shared" si="672"/>
        <v>1844.39642959039+725.093699656834i</v>
      </c>
      <c r="I2294" t="str">
        <f t="shared" si="673"/>
        <v>72.7262444411426-147.937430795887i</v>
      </c>
      <c r="K2294" t="str">
        <f t="shared" si="674"/>
        <v>0.00563524489418815-0.00528182249586611i</v>
      </c>
      <c r="L2294" t="str">
        <f t="shared" si="675"/>
        <v>0.0000444444444444444-0.0112939634290712i</v>
      </c>
      <c r="M2294" t="e">
        <f t="shared" si="676"/>
        <v>#DIV/0!</v>
      </c>
      <c r="N2294">
        <f t="shared" si="677"/>
        <v>96.260628526942881</v>
      </c>
      <c r="O2294">
        <f t="shared" si="678"/>
        <v>15.412444048567522</v>
      </c>
      <c r="P2294" s="3">
        <f t="shared" si="679"/>
        <v>15.412444048567522</v>
      </c>
      <c r="Q2294" s="3">
        <f t="shared" si="680"/>
        <v>-83.739371473057119</v>
      </c>
      <c r="R2294">
        <f t="shared" si="681"/>
        <v>96.260628526942881</v>
      </c>
      <c r="S2294">
        <f t="shared" si="682"/>
        <v>5.0837071942180136</v>
      </c>
      <c r="T2294">
        <f t="shared" si="665"/>
        <v>15.412444048567522</v>
      </c>
    </row>
    <row r="2295" spans="1:20" x14ac:dyDescent="0.25">
      <c r="A2295">
        <f t="shared" si="666"/>
        <v>32063.253471238899</v>
      </c>
      <c r="B2295">
        <f t="shared" si="683"/>
        <v>5103.0252815560425</v>
      </c>
      <c r="C2295" t="str">
        <f t="shared" si="667"/>
        <v>0.641455582731976-5.84146601644459i</v>
      </c>
      <c r="D2295" t="str">
        <f t="shared" si="668"/>
        <v>3.47795390586523-3.14322888993443i</v>
      </c>
      <c r="E2295" t="str">
        <f t="shared" si="669"/>
        <v>162.530468604671+4.61358458866873i</v>
      </c>
      <c r="F2295" t="str">
        <f t="shared" si="670"/>
        <v>2.42490897015335-29.2745673462309i</v>
      </c>
      <c r="G2295" t="str">
        <f t="shared" si="671"/>
        <v>0.999993420509062-0.00256504340090826i</v>
      </c>
      <c r="H2295" t="str">
        <f t="shared" si="672"/>
        <v>1851.57032196977+727.027886475503i</v>
      </c>
      <c r="I2295" t="str">
        <f t="shared" si="673"/>
        <v>72.7075991925658-147.938087057125i</v>
      </c>
      <c r="K2295" t="str">
        <f t="shared" si="674"/>
        <v>0.00561524015955129-0.00528292306821285i</v>
      </c>
      <c r="L2295" t="str">
        <f t="shared" si="675"/>
        <v>0.0000444444444444444-0.0112512088354963i</v>
      </c>
      <c r="M2295" t="e">
        <f t="shared" si="676"/>
        <v>#DIV/0!</v>
      </c>
      <c r="N2295">
        <f t="shared" si="677"/>
        <v>96.266582917225833</v>
      </c>
      <c r="O2295">
        <f t="shared" si="678"/>
        <v>15.382492801878495</v>
      </c>
      <c r="P2295" s="3">
        <f t="shared" si="679"/>
        <v>15.382492801878495</v>
      </c>
      <c r="Q2295" s="3">
        <f t="shared" si="680"/>
        <v>-83.733417082774167</v>
      </c>
      <c r="R2295">
        <f t="shared" si="681"/>
        <v>96.266582917225833</v>
      </c>
      <c r="S2295">
        <f t="shared" si="682"/>
        <v>5.1030252815560422</v>
      </c>
      <c r="T2295">
        <f t="shared" si="665"/>
        <v>15.382492801878495</v>
      </c>
    </row>
    <row r="2296" spans="1:20" x14ac:dyDescent="0.25">
      <c r="A2296">
        <f t="shared" si="666"/>
        <v>32185.093834429605</v>
      </c>
      <c r="B2296">
        <f t="shared" si="683"/>
        <v>5122.4167776259555</v>
      </c>
      <c r="C2296" t="str">
        <f t="shared" si="667"/>
        <v>0.639848381081393-5.82129345610486i</v>
      </c>
      <c r="D2296" t="str">
        <f t="shared" si="668"/>
        <v>3.47795260314379-3.13151486935629i</v>
      </c>
      <c r="E2296" t="str">
        <f t="shared" si="669"/>
        <v>162.534229011699+4.63407342780413i</v>
      </c>
      <c r="F2296" t="str">
        <f t="shared" si="670"/>
        <v>2.42490884866751-29.1637922972909i</v>
      </c>
      <c r="G2296" t="str">
        <f t="shared" si="671"/>
        <v>0.999993370410255-0.00257479043683693i</v>
      </c>
      <c r="H2296" t="str">
        <f t="shared" si="672"/>
        <v>1858.82851996348+728.943141925937i</v>
      </c>
      <c r="I2296" t="str">
        <f t="shared" si="673"/>
        <v>72.6876256704202-147.943516304554i</v>
      </c>
      <c r="K2296" t="str">
        <f t="shared" si="674"/>
        <v>0.00559522737436209-0.00528394807209854i</v>
      </c>
      <c r="L2296" t="str">
        <f t="shared" si="675"/>
        <v>0.0000444444444444444-0.0112086160943378i</v>
      </c>
      <c r="M2296" t="e">
        <f t="shared" si="676"/>
        <v>#DIV/0!</v>
      </c>
      <c r="N2296">
        <f t="shared" si="677"/>
        <v>96.272495386105888</v>
      </c>
      <c r="O2296">
        <f t="shared" si="678"/>
        <v>15.352544043751218</v>
      </c>
      <c r="P2296" s="3">
        <f t="shared" si="679"/>
        <v>15.352544043751218</v>
      </c>
      <c r="Q2296" s="3">
        <f t="shared" si="680"/>
        <v>-83.727504613894112</v>
      </c>
      <c r="R2296">
        <f t="shared" si="681"/>
        <v>96.272495386105888</v>
      </c>
      <c r="S2296">
        <f t="shared" si="682"/>
        <v>5.1224167776259559</v>
      </c>
      <c r="T2296">
        <f t="shared" si="665"/>
        <v>15.352544043751218</v>
      </c>
    </row>
    <row r="2297" spans="1:20" x14ac:dyDescent="0.25">
      <c r="A2297">
        <f t="shared" si="666"/>
        <v>32307.39719100044</v>
      </c>
      <c r="B2297">
        <f t="shared" si="683"/>
        <v>5141.8819613809346</v>
      </c>
      <c r="C2297" t="str">
        <f t="shared" si="667"/>
        <v>0.638240581486571-5.80119259094232i</v>
      </c>
      <c r="D2297" t="str">
        <f t="shared" si="668"/>
        <v>3.47795129050384-3.11984589653121i</v>
      </c>
      <c r="E2297" t="str">
        <f t="shared" si="669"/>
        <v>162.538043948594+4.65464864279189i</v>
      </c>
      <c r="F2297" t="str">
        <f t="shared" si="670"/>
        <v>2.42490872625663-29.0534367792894i</v>
      </c>
      <c r="G2297" t="str">
        <f t="shared" si="671"/>
        <v>0.999993319929979-0.00258457451002601i</v>
      </c>
      <c r="H2297" t="str">
        <f t="shared" si="672"/>
        <v>1866.17215512821+730.838605582821i</v>
      </c>
      <c r="I2297" t="str">
        <f t="shared" si="673"/>
        <v>72.6662823827652-147.95375561003i</v>
      </c>
      <c r="K2297" t="str">
        <f t="shared" si="674"/>
        <v>0.00557520710987435-0.005284897434031i</v>
      </c>
      <c r="L2297" t="str">
        <f t="shared" si="675"/>
        <v>0.0000444444444444444-0.0111661845928849i</v>
      </c>
      <c r="M2297" t="e">
        <f t="shared" si="676"/>
        <v>#DIV/0!</v>
      </c>
      <c r="N2297">
        <f t="shared" si="677"/>
        <v>96.278366030179498</v>
      </c>
      <c r="O2297">
        <f t="shared" si="678"/>
        <v>15.322597724826226</v>
      </c>
      <c r="P2297" s="3">
        <f t="shared" si="679"/>
        <v>15.322597724826226</v>
      </c>
      <c r="Q2297" s="3">
        <f t="shared" si="680"/>
        <v>-83.721633969820502</v>
      </c>
      <c r="R2297">
        <f t="shared" si="681"/>
        <v>96.278366030179498</v>
      </c>
      <c r="S2297">
        <f t="shared" si="682"/>
        <v>5.1418819613809346</v>
      </c>
      <c r="T2297">
        <f t="shared" si="665"/>
        <v>15.322597724826226</v>
      </c>
    </row>
    <row r="2298" spans="1:20" x14ac:dyDescent="0.25">
      <c r="A2298">
        <f t="shared" si="666"/>
        <v>32430.165300326244</v>
      </c>
      <c r="B2298">
        <f t="shared" si="683"/>
        <v>5161.4211128341822</v>
      </c>
      <c r="C2298" t="str">
        <f t="shared" si="667"/>
        <v>0.636632228305802-5.78116312684199i</v>
      </c>
      <c r="D2298" t="str">
        <f t="shared" si="668"/>
        <v>3.47794996786986-3.10822180359549i</v>
      </c>
      <c r="E2298" t="str">
        <f t="shared" si="669"/>
        <v>162.541913936201+4.67531045633558i</v>
      </c>
      <c r="F2298" t="str">
        <f t="shared" si="670"/>
        <v>2.42490860291368-28.943499204725i</v>
      </c>
      <c r="G2298" t="str">
        <f t="shared" si="671"/>
        <v>0.999993269065329-0.00259439576120018i</v>
      </c>
      <c r="H2298" t="str">
        <f t="shared" si="672"/>
        <v>1873.6023738364+732.713389863763i</v>
      </c>
      <c r="I2298" t="str">
        <f t="shared" si="673"/>
        <v>72.6435266327854-147.968842536433i</v>
      </c>
      <c r="K2298" t="str">
        <f t="shared" si="674"/>
        <v>0.00555517993819931-0.00528577108591098i</v>
      </c>
      <c r="L2298" t="str">
        <f t="shared" si="675"/>
        <v>0.0000444444444444444-0.011123913720746i</v>
      </c>
      <c r="M2298" t="e">
        <f t="shared" si="676"/>
        <v>#DIV/0!</v>
      </c>
      <c r="N2298">
        <f t="shared" si="677"/>
        <v>96.284194950384617</v>
      </c>
      <c r="O2298">
        <f t="shared" si="678"/>
        <v>15.292653796001229</v>
      </c>
      <c r="P2298" s="3">
        <f t="shared" si="679"/>
        <v>15.292653796001229</v>
      </c>
      <c r="Q2298" s="3">
        <f t="shared" si="680"/>
        <v>-83.715805049615383</v>
      </c>
      <c r="R2298">
        <f t="shared" si="681"/>
        <v>96.284194950384617</v>
      </c>
      <c r="S2298">
        <f t="shared" si="682"/>
        <v>5.1614211128341818</v>
      </c>
      <c r="T2298">
        <f t="shared" si="665"/>
        <v>15.292653796001229</v>
      </c>
    </row>
    <row r="2299" spans="1:20" x14ac:dyDescent="0.25">
      <c r="A2299">
        <f t="shared" si="666"/>
        <v>32553.399928467483</v>
      </c>
      <c r="B2299">
        <f t="shared" si="683"/>
        <v>5181.0345130629521</v>
      </c>
      <c r="C2299" t="str">
        <f t="shared" si="667"/>
        <v>0.635023365934757-5.76120477123206i</v>
      </c>
      <c r="D2299" t="str">
        <f t="shared" si="668"/>
        <v>3.47794863516577-3.09664242333103i</v>
      </c>
      <c r="E2299" t="str">
        <f t="shared" si="669"/>
        <v>162.545839498595+4.69605909025723i</v>
      </c>
      <c r="F2299" t="str">
        <f t="shared" si="670"/>
        <v>2.42490847863154-28.8339779921088i</v>
      </c>
      <c r="G2299" t="str">
        <f t="shared" si="671"/>
        <v>0.999993217813378-0.00260425433161872i</v>
      </c>
      <c r="H2299" t="str">
        <f t="shared" si="672"/>
        <v>1881.12033734078+734.566579184489i</v>
      </c>
      <c r="I2299" t="str">
        <f t="shared" si="673"/>
        <v>72.6193144833237-147.988815135823i</v>
      </c>
      <c r="K2299" t="str">
        <f t="shared" si="674"/>
        <v>0.00553514643224081-0.0052865689650441i</v>
      </c>
      <c r="L2299" t="str">
        <f t="shared" si="675"/>
        <v>0.0000444444444444444-0.0110818028698406i</v>
      </c>
      <c r="M2299" t="e">
        <f t="shared" si="676"/>
        <v>#DIV/0!</v>
      </c>
      <c r="N2299">
        <f t="shared" si="677"/>
        <v>96.289982251987183</v>
      </c>
      <c r="O2299">
        <f t="shared" si="678"/>
        <v>15.262712208441659</v>
      </c>
      <c r="P2299" s="3">
        <f t="shared" si="679"/>
        <v>15.262712208441659</v>
      </c>
      <c r="Q2299" s="3">
        <f t="shared" si="680"/>
        <v>-83.710017748012817</v>
      </c>
      <c r="R2299">
        <f t="shared" si="681"/>
        <v>96.289982251987183</v>
      </c>
      <c r="S2299">
        <f t="shared" si="682"/>
        <v>5.1810345130629525</v>
      </c>
      <c r="T2299">
        <f t="shared" si="665"/>
        <v>15.262712208441659</v>
      </c>
    </row>
    <row r="2300" spans="1:20" x14ac:dyDescent="0.25">
      <c r="A2300">
        <f t="shared" si="666"/>
        <v>32677.10284819566</v>
      </c>
      <c r="B2300">
        <f t="shared" si="683"/>
        <v>5200.7224442125917</v>
      </c>
      <c r="C2300" t="str">
        <f t="shared" si="667"/>
        <v>0.633414038801142-5.7413172330796i</v>
      </c>
      <c r="D2300" t="str">
        <f t="shared" si="668"/>
        <v>3.47794729231495-3.08510758916292i</v>
      </c>
      <c r="E2300" t="str">
        <f t="shared" si="669"/>
        <v>162.549821163077+4.71689476549202i</v>
      </c>
      <c r="F2300" t="str">
        <f t="shared" si="670"/>
        <v>2.42490835340308-28.7248715659413i</v>
      </c>
      <c r="G2300" t="str">
        <f t="shared" si="671"/>
        <v>0.999993166171178-0.00261415036307747i</v>
      </c>
      <c r="H2300" t="str">
        <f t="shared" si="672"/>
        <v>1888.72722182967+736.397229087822i</v>
      </c>
      <c r="I2300" t="str">
        <f t="shared" si="673"/>
        <v>72.5936007203794-148.013711947097i</v>
      </c>
      <c r="K2300" t="str">
        <f t="shared" si="674"/>
        <v>0.0055151071656296-0.00528729101415178i</v>
      </c>
      <c r="L2300" t="str">
        <f t="shared" si="675"/>
        <v>0.0000444444444444444-0.0110398514343899i</v>
      </c>
      <c r="M2300" t="e">
        <f t="shared" si="676"/>
        <v>#DIV/0!</v>
      </c>
      <c r="N2300">
        <f t="shared" si="677"/>
        <v>96.295728044566971</v>
      </c>
      <c r="O2300">
        <f t="shared" si="678"/>
        <v>15.232772913588896</v>
      </c>
      <c r="P2300" s="3">
        <f t="shared" si="679"/>
        <v>15.232772913588896</v>
      </c>
      <c r="Q2300" s="3">
        <f t="shared" si="680"/>
        <v>-83.704271955433029</v>
      </c>
      <c r="R2300">
        <f t="shared" si="681"/>
        <v>96.295728044566971</v>
      </c>
      <c r="S2300">
        <f t="shared" si="682"/>
        <v>5.2007224442125919</v>
      </c>
      <c r="T2300">
        <f t="shared" si="665"/>
        <v>15.232772913588896</v>
      </c>
    </row>
    <row r="2301" spans="1:20" x14ac:dyDescent="0.25">
      <c r="A2301">
        <f t="shared" si="666"/>
        <v>32801.275839018803</v>
      </c>
      <c r="B2301">
        <f t="shared" si="683"/>
        <v>5220.4851895005995</v>
      </c>
      <c r="C2301" t="str">
        <f t="shared" si="667"/>
        <v>0.63180429135939-5.72150022288755i</v>
      </c>
      <c r="D2301" t="str">
        <f t="shared" si="668"/>
        <v>3.47794593924011-3.07361713515707i</v>
      </c>
      <c r="E2301" t="str">
        <f t="shared" si="669"/>
        <v>162.553859460201+4.73781770207719i</v>
      </c>
      <c r="F2301" t="str">
        <f t="shared" si="670"/>
        <v>2.42490822722109-28.6161783566901i</v>
      </c>
      <c r="G2301" t="str">
        <f t="shared" si="671"/>
        <v>0.999993114135757-0.00262408399791091i</v>
      </c>
      <c r="H2301" t="str">
        <f t="shared" si="672"/>
        <v>1896.42421847164+738.204365345457i</v>
      </c>
      <c r="I2301" t="str">
        <f t="shared" si="673"/>
        <v>72.5663388155243-148.043571993036i</v>
      </c>
      <c r="K2301" t="str">
        <f t="shared" si="674"/>
        <v>0.00549506271265803-0.00528793718138125i</v>
      </c>
      <c r="L2301" t="str">
        <f t="shared" si="675"/>
        <v>0.0000444444444444444-0.0109980588109085i</v>
      </c>
      <c r="M2301" t="e">
        <f t="shared" si="676"/>
        <v>#DIV/0!</v>
      </c>
      <c r="N2301">
        <f t="shared" si="677"/>
        <v>96.301432442001243</v>
      </c>
      <c r="O2301">
        <f t="shared" si="678"/>
        <v>15.202835863170449</v>
      </c>
      <c r="P2301" s="3">
        <f t="shared" si="679"/>
        <v>15.202835863170449</v>
      </c>
      <c r="Q2301" s="3">
        <f t="shared" si="680"/>
        <v>-83.698567557998757</v>
      </c>
      <c r="R2301">
        <f t="shared" si="681"/>
        <v>96.301432442001243</v>
      </c>
      <c r="S2301">
        <f t="shared" si="682"/>
        <v>5.2204851895005993</v>
      </c>
      <c r="T2301">
        <f t="shared" si="665"/>
        <v>15.202835863170449</v>
      </c>
    </row>
    <row r="2302" spans="1:20" x14ac:dyDescent="0.25">
      <c r="A2302">
        <f t="shared" si="666"/>
        <v>32925.920687207079</v>
      </c>
      <c r="B2302">
        <f t="shared" si="683"/>
        <v>5240.3230332207022</v>
      </c>
      <c r="C2302" t="str">
        <f t="shared" si="667"/>
        <v>0.630194168085332-5.70175345269055i</v>
      </c>
      <c r="D2302" t="str">
        <f t="shared" si="668"/>
        <v>3.47794457586342-3.06217089601774i</v>
      </c>
      <c r="E2302" t="str">
        <f t="shared" si="669"/>
        <v>162.557954923771+4.75882811914246i</v>
      </c>
      <c r="F2302" t="str">
        <f t="shared" si="670"/>
        <v>2.42490810007831-28.5078968007665i</v>
      </c>
      <c r="G2302" t="str">
        <f t="shared" si="671"/>
        <v>0.999993061704121-0.00263405537899418i</v>
      </c>
      <c r="H2302" t="str">
        <f t="shared" si="672"/>
        <v>1904.21253344928+739.986983031979i</v>
      </c>
      <c r="I2302" t="str">
        <f t="shared" si="673"/>
        <v>72.5374808872289-148.078434776769i</v>
      </c>
      <c r="K2302" t="str">
        <f t="shared" si="674"/>
        <v>0.00547501364821413-0.00528850742031471i</v>
      </c>
      <c r="L2302" t="str">
        <f t="shared" si="675"/>
        <v>0.0000444444444444444-0.0109564243981954i</v>
      </c>
      <c r="M2302" t="e">
        <f t="shared" si="676"/>
        <v>#DIV/0!</v>
      </c>
      <c r="N2302">
        <f t="shared" si="677"/>
        <v>96.307095562449064</v>
      </c>
      <c r="O2302">
        <f t="shared" si="678"/>
        <v>15.172901009208484</v>
      </c>
      <c r="P2302" s="3">
        <f t="shared" si="679"/>
        <v>15.172901009208484</v>
      </c>
      <c r="Q2302" s="3">
        <f t="shared" si="680"/>
        <v>-83.692904437550936</v>
      </c>
      <c r="R2302">
        <f t="shared" si="681"/>
        <v>96.307095562449064</v>
      </c>
      <c r="S2302">
        <f t="shared" si="682"/>
        <v>5.2403230332207018</v>
      </c>
      <c r="T2302">
        <f t="shared" si="665"/>
        <v>15.172901009208484</v>
      </c>
    </row>
    <row r="2303" spans="1:20" x14ac:dyDescent="0.25">
      <c r="A2303">
        <f t="shared" si="666"/>
        <v>33051.039185818467</v>
      </c>
      <c r="B2303">
        <f t="shared" si="683"/>
        <v>5260.2362607469413</v>
      </c>
      <c r="C2303" t="str">
        <f t="shared" si="667"/>
        <v>0.628583713470952-5.68207663605151i</v>
      </c>
      <c r="D2303" t="str">
        <f t="shared" si="668"/>
        <v>3.47794320210647-3.05076870708526i</v>
      </c>
      <c r="E2303" t="str">
        <f t="shared" si="669"/>
        <v>162.56210809086+4.77992623490159i</v>
      </c>
      <c r="F2303" t="str">
        <f t="shared" si="670"/>
        <v>2.42490797196742-28.4000253405042i</v>
      </c>
      <c r="G2303" t="str">
        <f t="shared" si="671"/>
        <v>0.999993008873252-0.00264406464974515i</v>
      </c>
      <c r="H2303" t="str">
        <f t="shared" si="672"/>
        <v>1912.09338798082+741.744045570018i</v>
      </c>
      <c r="I2303" t="str">
        <f t="shared" si="673"/>
        <v>72.5069776610473-148.11834027758i</v>
      </c>
      <c r="K2303" t="str">
        <f t="shared" si="674"/>
        <v>0.00545496054771591-0.00528900168997736i</v>
      </c>
      <c r="L2303" t="str">
        <f t="shared" si="675"/>
        <v>0.0000444444444444444-0.0109149475973255i</v>
      </c>
      <c r="M2303" t="e">
        <f t="shared" si="676"/>
        <v>#DIV/0!</v>
      </c>
      <c r="N2303">
        <f t="shared" si="677"/>
        <v>96.312717528334517</v>
      </c>
      <c r="O2303">
        <f t="shared" si="678"/>
        <v>15.142968304029543</v>
      </c>
      <c r="P2303" s="3">
        <f t="shared" si="679"/>
        <v>15.142968304029543</v>
      </c>
      <c r="Q2303" s="3">
        <f t="shared" si="680"/>
        <v>-83.687282471665483</v>
      </c>
      <c r="R2303">
        <f t="shared" si="681"/>
        <v>96.312717528334517</v>
      </c>
      <c r="S2303">
        <f t="shared" si="682"/>
        <v>5.2602362607469413</v>
      </c>
      <c r="T2303">
        <f t="shared" si="665"/>
        <v>15.142968304029543</v>
      </c>
    </row>
    <row r="2304" spans="1:20" x14ac:dyDescent="0.25">
      <c r="A2304">
        <f t="shared" si="666"/>
        <v>33176.63313472458</v>
      </c>
      <c r="B2304">
        <f t="shared" si="683"/>
        <v>5280.2251585377799</v>
      </c>
      <c r="C2304" t="str">
        <f t="shared" si="667"/>
        <v>0.626972972019102-5.66246948805794i</v>
      </c>
      <c r="D2304" t="str">
        <f t="shared" si="668"/>
        <v>3.47794181789021-3.0394104043336i</v>
      </c>
      <c r="E2304" t="str">
        <f t="shared" si="669"/>
        <v>162.566319501824+4.80111226664329i</v>
      </c>
      <c r="F2304" t="str">
        <f t="shared" si="670"/>
        <v>2.42490784288105-28.2925624241357i</v>
      </c>
      <c r="G2304" t="str">
        <f t="shared" si="671"/>
        <v>0.999992955640112-0.00265411195412648i</v>
      </c>
      <c r="H2304" t="str">
        <f t="shared" si="672"/>
        <v>1920.06801832886+743.474483745965i</v>
      </c>
      <c r="I2304" t="str">
        <f t="shared" si="673"/>
        <v>72.4747784286456-148.16332894601i</v>
      </c>
      <c r="K2304" t="str">
        <f t="shared" si="674"/>
        <v>0.00543490398704549-0.00528941995484465i</v>
      </c>
      <c r="L2304" t="str">
        <f t="shared" si="675"/>
        <v>0.0000444444444444444-0.0108736278116413i</v>
      </c>
      <c r="M2304" t="e">
        <f t="shared" si="676"/>
        <v>#DIV/0!</v>
      </c>
      <c r="N2304">
        <f t="shared" si="677"/>
        <v>96.31829846632921</v>
      </c>
      <c r="O2304">
        <f t="shared" si="678"/>
        <v>15.113037700273953</v>
      </c>
      <c r="P2304" s="3">
        <f t="shared" si="679"/>
        <v>15.113037700273953</v>
      </c>
      <c r="Q2304" s="3">
        <f t="shared" si="680"/>
        <v>-83.68170153367079</v>
      </c>
      <c r="R2304">
        <f t="shared" si="681"/>
        <v>96.31829846632921</v>
      </c>
      <c r="S2304">
        <f t="shared" si="682"/>
        <v>5.28022515853778</v>
      </c>
      <c r="T2304">
        <f t="shared" si="665"/>
        <v>15.113037700273953</v>
      </c>
    </row>
    <row r="2305" spans="1:20" x14ac:dyDescent="0.25">
      <c r="A2305">
        <f t="shared" si="666"/>
        <v>33302.704340636534</v>
      </c>
      <c r="B2305">
        <f t="shared" si="683"/>
        <v>5300.2900141402233</v>
      </c>
      <c r="C2305" t="str">
        <f t="shared" si="667"/>
        <v>0.62536198823801-5.64293172531763i</v>
      </c>
      <c r="D2305" t="str">
        <f t="shared" si="668"/>
        <v>3.47794042313506-3.02809582436803i</v>
      </c>
      <c r="E2305" t="str">
        <f t="shared" si="669"/>
        <v>162.570589700303+4.82238643072076i</v>
      </c>
      <c r="F2305" t="str">
        <f t="shared" si="670"/>
        <v>2.42490771281178-28.1855065057711i</v>
      </c>
      <c r="G2305" t="str">
        <f t="shared" si="671"/>
        <v>0.999992902001637-0.00266419743664765i</v>
      </c>
      <c r="H2305" t="str">
        <f t="shared" si="672"/>
        <v>1928.13767579544+745.177194695374i</v>
      </c>
      <c r="I2305" t="str">
        <f t="shared" si="673"/>
        <v>72.4408310056504-148.213441698254i</v>
      </c>
      <c r="K2305" t="str">
        <f t="shared" si="674"/>
        <v>0.00541484454248266-0.00528976218484846i</v>
      </c>
      <c r="L2305" t="str">
        <f t="shared" si="675"/>
        <v>0.0000444444444444444-0.0108324644467436i</v>
      </c>
      <c r="M2305" t="e">
        <f t="shared" si="676"/>
        <v>#DIV/0!</v>
      </c>
      <c r="N2305">
        <f t="shared" si="677"/>
        <v>96.323838507332425</v>
      </c>
      <c r="O2305">
        <f t="shared" si="678"/>
        <v>15.08310915090429</v>
      </c>
      <c r="P2305" s="3">
        <f t="shared" si="679"/>
        <v>15.08310915090429</v>
      </c>
      <c r="Q2305" s="3">
        <f t="shared" si="680"/>
        <v>-83.676161492667575</v>
      </c>
      <c r="R2305">
        <f t="shared" si="681"/>
        <v>96.323838507332425</v>
      </c>
      <c r="S2305">
        <f t="shared" si="682"/>
        <v>5.3002900141402236</v>
      </c>
      <c r="T2305">
        <f t="shared" si="665"/>
        <v>15.08310915090429</v>
      </c>
    </row>
    <row r="2306" spans="1:20" x14ac:dyDescent="0.25">
      <c r="A2306">
        <f t="shared" si="666"/>
        <v>33429.254617130951</v>
      </c>
      <c r="B2306">
        <f t="shared" si="683"/>
        <v>5320.4311161939559</v>
      </c>
      <c r="C2306" t="str">
        <f t="shared" si="667"/>
        <v>0.623750806636176-5.62346306595531i</v>
      </c>
      <c r="D2306" t="str">
        <f t="shared" si="668"/>
        <v>3.47793901776073-3.01682480442277i</v>
      </c>
      <c r="E2306" t="str">
        <f t="shared" si="669"/>
        <v>162.574919233247+4.84374894254597i</v>
      </c>
      <c r="F2306" t="str">
        <f t="shared" si="670"/>
        <v>2.42490758175211-28.0788560453748i</v>
      </c>
      <c r="G2306" t="str">
        <f t="shared" si="671"/>
        <v>0.999992847954741-0.00267432124236712i</v>
      </c>
      <c r="H2306" t="str">
        <f t="shared" si="672"/>
        <v>1936.30362670196+746.851040856988i</v>
      </c>
      <c r="I2306" t="str">
        <f t="shared" si="673"/>
        <v>72.4050816882588-148.268719909739i</v>
      </c>
      <c r="K2306" t="str">
        <f t="shared" si="674"/>
        <v>0.00539478279063913-0.00529002835538243i</v>
      </c>
      <c r="L2306" t="str">
        <f t="shared" si="675"/>
        <v>0.0000444444444444444-0.0107914569104838i</v>
      </c>
      <c r="M2306" t="e">
        <f t="shared" si="676"/>
        <v>#DIV/0!</v>
      </c>
      <c r="N2306">
        <f t="shared" si="677"/>
        <v>96.329337786453209</v>
      </c>
      <c r="O2306">
        <f t="shared" si="678"/>
        <v>15.053182609215465</v>
      </c>
      <c r="P2306" s="3">
        <f t="shared" si="679"/>
        <v>15.053182609215465</v>
      </c>
      <c r="Q2306" s="3">
        <f t="shared" si="680"/>
        <v>-83.670662213546791</v>
      </c>
      <c r="R2306">
        <f t="shared" si="681"/>
        <v>96.329337786453209</v>
      </c>
      <c r="S2306">
        <f t="shared" si="682"/>
        <v>5.3204311161939559</v>
      </c>
      <c r="T2306">
        <f t="shared" si="665"/>
        <v>15.053182609215465</v>
      </c>
    </row>
    <row r="2307" spans="1:20" x14ac:dyDescent="0.25">
      <c r="A2307">
        <f t="shared" si="666"/>
        <v>33556.285784676045</v>
      </c>
      <c r="B2307">
        <f t="shared" si="683"/>
        <v>5340.6487544354932</v>
      </c>
      <c r="C2307" t="str">
        <f t="shared" si="667"/>
        <v>0.622139471716816-5.6040632296082i</v>
      </c>
      <c r="D2307" t="str">
        <f t="shared" si="668"/>
        <v>3.47793760168644-3.00559718235865i</v>
      </c>
      <c r="E2307" t="str">
        <f t="shared" si="669"/>
        <v>162.579308650914+4.86520001657545i</v>
      </c>
      <c r="F2307" t="str">
        <f t="shared" si="670"/>
        <v>2.42490744969452-27.9726095087442i</v>
      </c>
      <c r="G2307" t="str">
        <f t="shared" si="671"/>
        <v>0.999992793496314-0.0026844835168943i</v>
      </c>
      <c r="H2307" t="str">
        <f t="shared" si="672"/>
        <v>1944.56715235346+748.494848894815i</v>
      </c>
      <c r="I2307" t="str">
        <f t="shared" si="673"/>
        <v>72.3674752086166-148.329205407903i</v>
      </c>
      <c r="K2307" t="str">
        <f t="shared" si="674"/>
        <v>0.00537471930839187-0.00529021844730622i</v>
      </c>
      <c r="L2307" t="str">
        <f t="shared" si="675"/>
        <v>0.0000444444444444444-0.0107506046129546i</v>
      </c>
      <c r="M2307" t="e">
        <f t="shared" si="676"/>
        <v>#DIV/0!</v>
      </c>
      <c r="N2307">
        <f t="shared" si="677"/>
        <v>96.334796442988505</v>
      </c>
      <c r="O2307">
        <f t="shared" si="678"/>
        <v>15.023258028843076</v>
      </c>
      <c r="P2307" s="3">
        <f t="shared" si="679"/>
        <v>15.023258028843076</v>
      </c>
      <c r="Q2307" s="3">
        <f t="shared" si="680"/>
        <v>-83.665203557011495</v>
      </c>
      <c r="R2307">
        <f t="shared" si="681"/>
        <v>96.334796442988505</v>
      </c>
      <c r="S2307">
        <f t="shared" si="682"/>
        <v>5.3406487544354935</v>
      </c>
      <c r="T2307">
        <f t="shared" si="665"/>
        <v>15.023258028843076</v>
      </c>
    </row>
    <row r="2308" spans="1:20" x14ac:dyDescent="0.25">
      <c r="A2308">
        <f t="shared" si="666"/>
        <v>33683.79967065782</v>
      </c>
      <c r="B2308">
        <f t="shared" si="683"/>
        <v>5360.943219702348</v>
      </c>
      <c r="C2308" t="str">
        <f t="shared" si="667"/>
        <v>0.620528027972704-5.58473193742219i</v>
      </c>
      <c r="D2308" t="str">
        <f t="shared" si="668"/>
        <v>3.47793617483068-2.99441279666075i</v>
      </c>
      <c r="E2308" t="str">
        <f t="shared" si="669"/>
        <v>162.583758506892+4.88673986630733i</v>
      </c>
      <c r="F2308" t="str">
        <f t="shared" si="670"/>
        <v>2.42490731663139-27.866765367487i</v>
      </c>
      <c r="G2308" t="str">
        <f t="shared" si="671"/>
        <v>0.999992738623222-0.00269468440639177i</v>
      </c>
      <c r="H2308" t="str">
        <f t="shared" si="672"/>
        <v>1952.92954898558+750.107408587104i</v>
      </c>
      <c r="I2308" t="str">
        <f t="shared" si="673"/>
        <v>72.3279546888998-148.39494046407i</v>
      </c>
      <c r="K2308" t="str">
        <f t="shared" si="674"/>
        <v>0.005354654672817-0.00529033244694889i</v>
      </c>
      <c r="L2308" t="str">
        <f t="shared" si="675"/>
        <v>0.0000444444444444444-0.010709906966482i</v>
      </c>
      <c r="M2308" t="e">
        <f t="shared" si="676"/>
        <v>#DIV/0!</v>
      </c>
      <c r="N2308">
        <f t="shared" si="677"/>
        <v>96.340214620403444</v>
      </c>
      <c r="O2308">
        <f t="shared" si="678"/>
        <v>14.993335363772889</v>
      </c>
      <c r="P2308" s="3">
        <f t="shared" si="679"/>
        <v>14.993335363772889</v>
      </c>
      <c r="Q2308" s="3">
        <f t="shared" si="680"/>
        <v>-83.659785379596556</v>
      </c>
      <c r="R2308">
        <f t="shared" si="681"/>
        <v>96.340214620403444</v>
      </c>
      <c r="S2308">
        <f t="shared" si="682"/>
        <v>5.3609432197023477</v>
      </c>
      <c r="T2308">
        <f t="shared" si="665"/>
        <v>14.993335363772889</v>
      </c>
    </row>
    <row r="2309" spans="1:20" x14ac:dyDescent="0.25">
      <c r="A2309">
        <f t="shared" si="666"/>
        <v>33811.798109406322</v>
      </c>
      <c r="B2309">
        <f t="shared" si="683"/>
        <v>5381.3148039372172</v>
      </c>
      <c r="C2309" t="str">
        <f t="shared" si="667"/>
        <v>0.618916519880694-5.56546891204789i</v>
      </c>
      <c r="D2309" t="str">
        <f t="shared" si="668"/>
        <v>3.47793473711142-2.98327148643612i</v>
      </c>
      <c r="E2309" t="str">
        <f t="shared" si="669"/>
        <v>162.588269358109+4.90836870426596i</v>
      </c>
      <c r="F2309" t="str">
        <f t="shared" si="670"/>
        <v>2.42490718255508-27.7613220989996i</v>
      </c>
      <c r="G2309" t="str">
        <f t="shared" si="671"/>
        <v>0.999992683332309-0.00270492405757725i</v>
      </c>
      <c r="H2309" t="str">
        <f t="shared" si="672"/>
        <v>1961.39212769348+751.687471681484i</v>
      </c>
      <c r="I2309" t="str">
        <f t="shared" si="673"/>
        <v>72.286461594093-148.465967784396i</v>
      </c>
      <c r="K2309" t="str">
        <f t="shared" si="674"/>
        <v>0.00533458946112332-0.00529037034611132i</v>
      </c>
      <c r="L2309" t="str">
        <f t="shared" si="675"/>
        <v>0.0000444444444444444-0.0106693633856166i</v>
      </c>
      <c r="M2309" t="e">
        <f t="shared" si="676"/>
        <v>#DIV/0!</v>
      </c>
      <c r="N2309">
        <f t="shared" si="677"/>
        <v>96.345592466307934</v>
      </c>
      <c r="O2309">
        <f t="shared" si="678"/>
        <v>14.963414568350085</v>
      </c>
      <c r="P2309" s="3">
        <f t="shared" si="679"/>
        <v>14.963414568350085</v>
      </c>
      <c r="Q2309" s="3">
        <f t="shared" si="680"/>
        <v>-83.654407533692066</v>
      </c>
      <c r="R2309">
        <f t="shared" si="681"/>
        <v>96.345592466307934</v>
      </c>
      <c r="S2309">
        <f t="shared" si="682"/>
        <v>5.381314803937217</v>
      </c>
      <c r="T2309">
        <f t="shared" si="665"/>
        <v>14.963414568350085</v>
      </c>
    </row>
    <row r="2310" spans="1:20" x14ac:dyDescent="0.25">
      <c r="A2310">
        <f t="shared" si="666"/>
        <v>33940.28294222206</v>
      </c>
      <c r="B2310">
        <f t="shared" si="683"/>
        <v>5401.7638001921787</v>
      </c>
      <c r="C2310" t="str">
        <f t="shared" si="667"/>
        <v>0.61730499189654-5.54627387763618i</v>
      </c>
      <c r="D2310" t="str">
        <f t="shared" si="668"/>
        <v>3.47793328844592-2.97217309141145i</v>
      </c>
      <c r="E2310" t="str">
        <f t="shared" si="669"/>
        <v>162.592841764842+4.93008674199916i</v>
      </c>
      <c r="F2310" t="str">
        <f t="shared" si="670"/>
        <v>2.42490704745786-27.6562781864453i</v>
      </c>
      <c r="G2310" t="str">
        <f t="shared" si="671"/>
        <v>0.999992627620393-0.00271520261772577i</v>
      </c>
      <c r="H2310" t="str">
        <f t="shared" si="672"/>
        <v>1969.95621434104+753.23375071523i</v>
      </c>
      <c r="I2310" t="str">
        <f t="shared" si="673"/>
        <v>72.2429356834155-148.542330499818i</v>
      </c>
      <c r="K2310" t="str">
        <f t="shared" si="674"/>
        <v>0.00531452425058601-0.0052903321420676i</v>
      </c>
      <c r="L2310" t="str">
        <f t="shared" si="675"/>
        <v>0.0000444444444444444-0.0106289732871255i</v>
      </c>
      <c r="M2310" t="e">
        <f t="shared" si="676"/>
        <v>#DIV/0!</v>
      </c>
      <c r="N2310">
        <f t="shared" si="677"/>
        <v>96.350930132435849</v>
      </c>
      <c r="O2310">
        <f t="shared" si="678"/>
        <v>14.933495597287894</v>
      </c>
      <c r="P2310" s="3">
        <f t="shared" si="679"/>
        <v>14.933495597287894</v>
      </c>
      <c r="Q2310" s="3">
        <f t="shared" si="680"/>
        <v>-83.649069867564151</v>
      </c>
      <c r="R2310">
        <f t="shared" si="681"/>
        <v>96.350930132435849</v>
      </c>
      <c r="S2310">
        <f t="shared" si="682"/>
        <v>5.4017638001921791</v>
      </c>
      <c r="T2310">
        <f t="shared" si="665"/>
        <v>14.933495597287894</v>
      </c>
    </row>
    <row r="2311" spans="1:20" x14ac:dyDescent="0.25">
      <c r="A2311">
        <f t="shared" si="666"/>
        <v>34069.256017402506</v>
      </c>
      <c r="B2311">
        <f t="shared" si="683"/>
        <v>5422.290502632909</v>
      </c>
      <c r="C2311" t="str">
        <f t="shared" si="667"/>
        <v>0.61569348844946-5.52714655983427i</v>
      </c>
      <c r="D2311" t="str">
        <f t="shared" si="668"/>
        <v>3.47793182875088-2.96111745193075i</v>
      </c>
      <c r="E2311" t="str">
        <f t="shared" si="669"/>
        <v>162.597476290735+4.95189419006469i</v>
      </c>
      <c r="F2311" t="str">
        <f t="shared" si="670"/>
        <v>2.42490691133197-27.5516321187321i</v>
      </c>
      <c r="G2311" t="str">
        <f t="shared" si="671"/>
        <v>0.999992571484268-0.00272552023467185i</v>
      </c>
      <c r="H2311" t="str">
        <f t="shared" si="672"/>
        <v>1978.62314944935+754.744917799857i</v>
      </c>
      <c r="I2311" t="str">
        <f t="shared" si="673"/>
        <v>72.1973149603775-148.624072154949i</v>
      </c>
      <c r="K2311" t="str">
        <f t="shared" si="674"/>
        <v>0.00529445961848008-0.00529021783756557i</v>
      </c>
      <c r="L2311" t="str">
        <f t="shared" si="675"/>
        <v>0.0000444444444444444-0.0105887360899836i</v>
      </c>
      <c r="M2311" t="e">
        <f t="shared" si="676"/>
        <v>#DIV/0!</v>
      </c>
      <c r="N2311">
        <f t="shared" si="677"/>
        <v>96.356227774620024</v>
      </c>
      <c r="O2311">
        <f t="shared" si="678"/>
        <v>14.903578405676965</v>
      </c>
      <c r="P2311" s="3">
        <f t="shared" si="679"/>
        <v>14.903578405676965</v>
      </c>
      <c r="Q2311" s="3">
        <f t="shared" si="680"/>
        <v>-83.643772225379976</v>
      </c>
      <c r="R2311">
        <f t="shared" si="681"/>
        <v>96.356227774620024</v>
      </c>
      <c r="S2311">
        <f t="shared" si="682"/>
        <v>5.4222905026329089</v>
      </c>
      <c r="T2311">
        <f t="shared" si="665"/>
        <v>14.903578405676965</v>
      </c>
    </row>
    <row r="2312" spans="1:20" x14ac:dyDescent="0.25">
      <c r="A2312">
        <f t="shared" si="666"/>
        <v>34198.719190268639</v>
      </c>
      <c r="B2312">
        <f t="shared" si="683"/>
        <v>5442.8952065429139</v>
      </c>
      <c r="C2312" t="str">
        <f t="shared" si="667"/>
        <v>0.614082053936786-5.50808668578114i</v>
      </c>
      <c r="D2312" t="str">
        <f t="shared" si="668"/>
        <v>3.4779303579423-2.95010440895305i</v>
      </c>
      <c r="E2312" t="str">
        <f t="shared" si="669"/>
        <v>162.602173502806+4.97379125802377i</v>
      </c>
      <c r="F2312" t="str">
        <f t="shared" si="670"/>
        <v>2.42490677416958-27.447382390491i</v>
      </c>
      <c r="G2312" t="str">
        <f t="shared" si="671"/>
        <v>0.999992514920704-0.00273587705681149i</v>
      </c>
      <c r="H2312" t="str">
        <f t="shared" si="672"/>
        <v>1987.39428806288+756.21960336898i</v>
      </c>
      <c r="I2312" t="str">
        <f t="shared" si="673"/>
        <v>72.149535621425-148.711236695852i</v>
      </c>
      <c r="K2312" t="str">
        <f t="shared" si="674"/>
        <v>0.00527439614201392-0.00529002744082628i</v>
      </c>
      <c r="L2312" t="str">
        <f t="shared" si="675"/>
        <v>0.0000444444444444444-0.0105486512153652i</v>
      </c>
      <c r="M2312" t="e">
        <f t="shared" si="676"/>
        <v>#DIV/0!</v>
      </c>
      <c r="N2312">
        <f t="shared" si="677"/>
        <v>96.361485552768187</v>
      </c>
      <c r="O2312">
        <f t="shared" si="678"/>
        <v>14.873662948993903</v>
      </c>
      <c r="P2312" s="3">
        <f t="shared" si="679"/>
        <v>14.873662948993903</v>
      </c>
      <c r="Q2312" s="3">
        <f t="shared" si="680"/>
        <v>-83.638514447231813</v>
      </c>
      <c r="R2312">
        <f t="shared" si="681"/>
        <v>96.361485552768187</v>
      </c>
      <c r="S2312">
        <f t="shared" si="682"/>
        <v>5.4428952065429135</v>
      </c>
      <c r="T2312">
        <f t="shared" si="665"/>
        <v>14.873662948993903</v>
      </c>
    </row>
    <row r="2313" spans="1:20" x14ac:dyDescent="0.25">
      <c r="A2313">
        <f t="shared" si="666"/>
        <v>34328.674323191655</v>
      </c>
      <c r="B2313">
        <f t="shared" si="683"/>
        <v>5463.5782083277772</v>
      </c>
      <c r="C2313" t="str">
        <f t="shared" si="667"/>
        <v>0.612470732718791-5.4890939841035i</v>
      </c>
      <c r="D2313" t="str">
        <f t="shared" si="668"/>
        <v>3.47792887593561-2.93913380405013i</v>
      </c>
      <c r="E2313" t="str">
        <f t="shared" si="669"/>
        <v>162.606933971466+4.9957781544317i</v>
      </c>
      <c r="F2313" t="str">
        <f t="shared" si="670"/>
        <v>2.42490663596278-27.3435275020545i</v>
      </c>
      <c r="G2313" t="str">
        <f t="shared" si="671"/>
        <v>0.999992457926446-0.00274627323310439i</v>
      </c>
      <c r="H2313" t="str">
        <f t="shared" si="672"/>
        <v>1996.2709995918+757.656394888527i</v>
      </c>
      <c r="I2313" t="str">
        <f t="shared" si="673"/>
        <v>72.0995320031441-148.803868456628i</v>
      </c>
      <c r="K2313" t="str">
        <f t="shared" si="674"/>
        <v>0.00525433439826301-0.00528976096554258i</v>
      </c>
      <c r="L2313" t="str">
        <f t="shared" si="675"/>
        <v>0.0000444444444444444-0.010508718086636i</v>
      </c>
      <c r="M2313" t="e">
        <f t="shared" si="676"/>
        <v>#DIV/0!</v>
      </c>
      <c r="N2313">
        <f t="shared" si="677"/>
        <v>96.36670363083897</v>
      </c>
      <c r="O2313">
        <f t="shared" si="678"/>
        <v>14.843749183110656</v>
      </c>
      <c r="P2313" s="3">
        <f t="shared" si="679"/>
        <v>14.843749183110656</v>
      </c>
      <c r="Q2313" s="3">
        <f t="shared" si="680"/>
        <v>-83.63329636916103</v>
      </c>
      <c r="R2313">
        <f t="shared" si="681"/>
        <v>96.36670363083897</v>
      </c>
      <c r="S2313">
        <f t="shared" si="682"/>
        <v>5.4635782083277773</v>
      </c>
      <c r="T2313">
        <f t="shared" si="665"/>
        <v>14.843749183110656</v>
      </c>
    </row>
    <row r="2314" spans="1:20" x14ac:dyDescent="0.25">
      <c r="A2314">
        <f t="shared" si="666"/>
        <v>34459.123285619789</v>
      </c>
      <c r="B2314">
        <f t="shared" si="683"/>
        <v>5484.339805519423</v>
      </c>
      <c r="C2314" t="str">
        <f t="shared" si="667"/>
        <v>0.610859569113181-5.4701681849112i</v>
      </c>
      <c r="D2314" t="str">
        <f t="shared" si="668"/>
        <v>3.47792738264552-2.92820547940426i</v>
      </c>
      <c r="E2314" t="str">
        <f t="shared" si="669"/>
        <v>162.611758270528+5.01785508682942i</v>
      </c>
      <c r="F2314" t="str">
        <f t="shared" si="670"/>
        <v>2.42490649670363-27.2400659594353i</v>
      </c>
      <c r="G2314" t="str">
        <f t="shared" si="671"/>
        <v>0.999992400498216-0.00275670891307607i</v>
      </c>
      <c r="H2314" t="str">
        <f t="shared" si="672"/>
        <v>2005.25466762908+759.053835528379i</v>
      </c>
      <c r="I2314" t="str">
        <f t="shared" si="673"/>
        <v>72.0472365279975-148.902012144748i</v>
      </c>
      <c r="K2314" t="str">
        <f t="shared" si="674"/>
        <v>0.00523427496410343-0.0052894184308767i</v>
      </c>
      <c r="L2314" t="str">
        <f t="shared" si="675"/>
        <v>0.0000444444444444444-0.0104689361293445i</v>
      </c>
      <c r="M2314" t="e">
        <f t="shared" si="676"/>
        <v>#DIV/0!</v>
      </c>
      <c r="N2314">
        <f t="shared" si="677"/>
        <v>96.371882176814424</v>
      </c>
      <c r="O2314">
        <f t="shared" si="678"/>
        <v>14.813837064303055</v>
      </c>
      <c r="P2314" s="3">
        <f t="shared" si="679"/>
        <v>14.813837064303055</v>
      </c>
      <c r="Q2314" s="3">
        <f t="shared" si="680"/>
        <v>-83.628117823185576</v>
      </c>
      <c r="R2314">
        <f t="shared" si="681"/>
        <v>96.371882176814424</v>
      </c>
      <c r="S2314">
        <f t="shared" si="682"/>
        <v>5.484339805519423</v>
      </c>
      <c r="T2314">
        <f t="shared" si="665"/>
        <v>14.813837064303055</v>
      </c>
    </row>
    <row r="2315" spans="1:20" x14ac:dyDescent="0.25">
      <c r="A2315">
        <f t="shared" si="666"/>
        <v>34590.067954105143</v>
      </c>
      <c r="B2315">
        <f t="shared" si="683"/>
        <v>5505.1802967803969</v>
      </c>
      <c r="C2315" t="str">
        <f t="shared" si="667"/>
        <v>0.609248607389956-5.45130901979288i</v>
      </c>
      <c r="D2315" t="str">
        <f t="shared" si="668"/>
        <v>3.4779258779862-2.91731927780587i</v>
      </c>
      <c r="E2315" t="str">
        <f t="shared" si="669"/>
        <v>162.616646977221+5.04002226173254i</v>
      </c>
      <c r="F2315" t="str">
        <f t="shared" si="670"/>
        <v>2.42490635638412-27.1369962743043i</v>
      </c>
      <c r="G2315" t="str">
        <f t="shared" si="671"/>
        <v>0.999992342632709-0.00276718424682001i</v>
      </c>
      <c r="H2315" t="str">
        <f t="shared" si="672"/>
        <v>2014.34668974052+760.410422794413i</v>
      </c>
      <c r="I2315" t="str">
        <f t="shared" si="673"/>
        <v>71.992579648554-149.005712825054i</v>
      </c>
      <c r="K2315" t="str">
        <f t="shared" si="674"/>
        <v>0.0052142184161456-0.00528899986145692i</v>
      </c>
      <c r="L2315" t="str">
        <f t="shared" si="675"/>
        <v>0.0000444444444444444-0.0104293047712139i</v>
      </c>
      <c r="M2315" t="e">
        <f t="shared" si="676"/>
        <v>#DIV/0!</v>
      </c>
      <c r="N2315">
        <f t="shared" si="677"/>
        <v>96.377021362674796</v>
      </c>
      <c r="O2315">
        <f t="shared" si="678"/>
        <v>14.783926549259833</v>
      </c>
      <c r="P2315" s="3">
        <f t="shared" si="679"/>
        <v>14.783926549259833</v>
      </c>
      <c r="Q2315" s="3">
        <f t="shared" si="680"/>
        <v>-83.622978637325204</v>
      </c>
      <c r="R2315">
        <f t="shared" si="681"/>
        <v>96.377021362674796</v>
      </c>
      <c r="S2315">
        <f t="shared" si="682"/>
        <v>5.5051802967803969</v>
      </c>
      <c r="T2315">
        <f t="shared" si="665"/>
        <v>14.783926549259833</v>
      </c>
    </row>
    <row r="2316" spans="1:20" x14ac:dyDescent="0.25">
      <c r="A2316">
        <f t="shared" si="666"/>
        <v>34721.510212330744</v>
      </c>
      <c r="B2316">
        <f t="shared" si="683"/>
        <v>5526.0999819081626</v>
      </c>
      <c r="C2316" t="str">
        <f t="shared" si="667"/>
        <v>0.607637891766015-5.43251622181131i</v>
      </c>
      <c r="D2316" t="str">
        <f t="shared" si="668"/>
        <v>3.47792436187104-2.90647504265132i</v>
      </c>
      <c r="E2316" t="str">
        <f t="shared" si="669"/>
        <v>162.621600672206+5.06227988462736i</v>
      </c>
      <c r="F2316" t="str">
        <f t="shared" si="670"/>
        <v>2.42490621499617-27.0343169639693i</v>
      </c>
      <c r="G2316" t="str">
        <f t="shared" si="671"/>
        <v>0.999992284326595-0.00277769938499983i</v>
      </c>
      <c r="H2316" t="str">
        <f t="shared" si="672"/>
        <v>2023.54847722601+761.724607120014i</v>
      </c>
      <c r="I2316" t="str">
        <f t="shared" si="673"/>
        <v>71.9354897901859-149.115015902347i</v>
      </c>
      <c r="K2316" t="str">
        <f t="shared" si="674"/>
        <v>0.00519416533066794-0.00528850528737321i</v>
      </c>
      <c r="L2316" t="str">
        <f t="shared" si="675"/>
        <v>0.0000444444444444444-0.0103898234421338i</v>
      </c>
      <c r="M2316" t="e">
        <f t="shared" si="676"/>
        <v>#DIV/0!</v>
      </c>
      <c r="N2316">
        <f t="shared" si="677"/>
        <v>96.382121364370548</v>
      </c>
      <c r="O2316">
        <f t="shared" si="678"/>
        <v>14.754017595091169</v>
      </c>
      <c r="P2316" s="3">
        <f t="shared" si="679"/>
        <v>14.754017595091169</v>
      </c>
      <c r="Q2316" s="3">
        <f t="shared" si="680"/>
        <v>-83.617878635629452</v>
      </c>
      <c r="R2316">
        <f t="shared" si="681"/>
        <v>96.382121364370548</v>
      </c>
      <c r="S2316">
        <f t="shared" si="682"/>
        <v>5.5260999819081622</v>
      </c>
      <c r="T2316">
        <f t="shared" si="665"/>
        <v>14.754017595091169</v>
      </c>
    </row>
    <row r="2317" spans="1:20" x14ac:dyDescent="0.25">
      <c r="A2317">
        <f t="shared" si="666"/>
        <v>34853.451951137598</v>
      </c>
      <c r="B2317">
        <f t="shared" si="683"/>
        <v>5547.0991618394137</v>
      </c>
      <c r="C2317" t="str">
        <f t="shared" si="667"/>
        <v>0.606027466399816-5.41378952549896i</v>
      </c>
      <c r="D2317" t="str">
        <f t="shared" si="668"/>
        <v>3.47792283421284-2.89567261794068i</v>
      </c>
      <c r="E2317" t="str">
        <f t="shared" si="669"/>
        <v>162.626619939586+5.0846281599558i</v>
      </c>
      <c r="F2317" t="str">
        <f t="shared" si="670"/>
        <v>2.42490607253165-26.9320265513538i</v>
      </c>
      <c r="G2317" t="str">
        <f t="shared" si="671"/>
        <v>0.999992225576519-0.00278825447885139i</v>
      </c>
      <c r="H2317" t="str">
        <f t="shared" si="672"/>
        <v>2032.86145485023+762.994790416055i</v>
      </c>
      <c r="I2317" t="str">
        <f t="shared" si="673"/>
        <v>71.8758932922018-149.229967102491i</v>
      </c>
      <c r="K2317" t="str">
        <f t="shared" si="674"/>
        <v>0.00517411628355073-0.00528793474417198i</v>
      </c>
      <c r="L2317" t="str">
        <f t="shared" si="675"/>
        <v>0.0000444444444444444-0.010350491574152i</v>
      </c>
      <c r="M2317" t="e">
        <f t="shared" si="676"/>
        <v>#DIV/0!</v>
      </c>
      <c r="N2317">
        <f t="shared" si="677"/>
        <v>96.38718236179335</v>
      </c>
      <c r="O2317">
        <f t="shared" si="678"/>
        <v>14.724110159337638</v>
      </c>
      <c r="P2317" s="3">
        <f t="shared" si="679"/>
        <v>14.724110159337638</v>
      </c>
      <c r="Q2317" s="3">
        <f t="shared" si="680"/>
        <v>-83.61281763820665</v>
      </c>
      <c r="R2317">
        <f t="shared" si="681"/>
        <v>96.38718236179335</v>
      </c>
      <c r="S2317">
        <f t="shared" si="682"/>
        <v>5.5470991618394141</v>
      </c>
      <c r="T2317">
        <f t="shared" si="665"/>
        <v>14.724110159337638</v>
      </c>
    </row>
    <row r="2318" spans="1:20" x14ac:dyDescent="0.25">
      <c r="A2318">
        <f t="shared" si="666"/>
        <v>34985.895068551923</v>
      </c>
      <c r="B2318">
        <f t="shared" si="683"/>
        <v>5568.1781386544035</v>
      </c>
      <c r="C2318" t="str">
        <f t="shared" si="667"/>
        <v>0.604417375386281-5.39512866685333i</v>
      </c>
      <c r="D2318" t="str">
        <f t="shared" si="668"/>
        <v>3.47792129492374-2.88491184827543i</v>
      </c>
      <c r="E2318" t="str">
        <f t="shared" si="669"/>
        <v>162.631705366924+5.10706729111182i</v>
      </c>
      <c r="F2318" t="str">
        <f t="shared" si="670"/>
        <v>2.42490592898236-26.8301235649761i</v>
      </c>
      <c r="G2318" t="str">
        <f t="shared" si="671"/>
        <v>0.999992166379102-0.00279884968018505i</v>
      </c>
      <c r="H2318" t="str">
        <f t="shared" si="672"/>
        <v>2042.28706054074+764.219324578346i</v>
      </c>
      <c r="I2318" t="str">
        <f t="shared" si="673"/>
        <v>71.8137143473809-149.350612451934i</v>
      </c>
      <c r="K2318" t="str">
        <f t="shared" si="674"/>
        <v>0.00515407185021004-0.00528728827284982i</v>
      </c>
      <c r="L2318" t="str">
        <f t="shared" si="675"/>
        <v>0.0000444444444444444-0.0103113086014664i</v>
      </c>
      <c r="M2318" t="e">
        <f t="shared" si="676"/>
        <v>#DIV/0!</v>
      </c>
      <c r="N2318">
        <f t="shared" si="677"/>
        <v>96.392204538749084</v>
      </c>
      <c r="O2318">
        <f t="shared" si="678"/>
        <v>14.694204199978866</v>
      </c>
      <c r="P2318" s="3">
        <f t="shared" si="679"/>
        <v>14.694204199978866</v>
      </c>
      <c r="Q2318" s="3">
        <f t="shared" si="680"/>
        <v>-83.607795461250916</v>
      </c>
      <c r="R2318">
        <f t="shared" si="681"/>
        <v>96.392204538749084</v>
      </c>
      <c r="S2318">
        <f t="shared" si="682"/>
        <v>5.5681781386544031</v>
      </c>
      <c r="T2318">
        <f t="shared" si="665"/>
        <v>14.694204199978866</v>
      </c>
    </row>
    <row r="2319" spans="1:20" x14ac:dyDescent="0.25">
      <c r="A2319">
        <f t="shared" si="666"/>
        <v>35118.841469812425</v>
      </c>
      <c r="B2319">
        <f t="shared" si="683"/>
        <v>5589.3372155812904</v>
      </c>
      <c r="C2319" t="str">
        <f t="shared" si="667"/>
        <v>0.602807662751351-5.37653338333228i</v>
      </c>
      <c r="D2319" t="str">
        <f t="shared" si="668"/>
        <v>3.47791974391518-2.87419257885627i</v>
      </c>
      <c r="E2319" t="str">
        <f t="shared" si="669"/>
        <v>162.636857545256+5.12959748043044i</v>
      </c>
      <c r="F2319" t="str">
        <f t="shared" si="670"/>
        <v>2.42490578434003-26.7286065389272i</v>
      </c>
      <c r="G2319" t="str">
        <f t="shared" si="671"/>
        <v>0.999992106730937-0.0028094851413878i</v>
      </c>
      <c r="H2319" t="str">
        <f t="shared" si="672"/>
        <v>2051.82674505143+765.396509951639i</v>
      </c>
      <c r="I2319" t="str">
        <f t="shared" si="673"/>
        <v>71.7488749398838-149.476998255556i</v>
      </c>
      <c r="K2319" t="str">
        <f t="shared" si="674"/>
        <v>0.00513403260553172-0.00528656591984637i</v>
      </c>
      <c r="L2319" t="str">
        <f t="shared" si="675"/>
        <v>0.0000444444444444444-0.0102722739604168i</v>
      </c>
      <c r="M2319" t="e">
        <f t="shared" si="676"/>
        <v>#DIV/0!</v>
      </c>
      <c r="N2319">
        <f t="shared" si="677"/>
        <v>96.397188082926334</v>
      </c>
      <c r="O2319">
        <f t="shared" si="678"/>
        <v>14.664299675442187</v>
      </c>
      <c r="P2319" s="3">
        <f t="shared" si="679"/>
        <v>14.664299675442187</v>
      </c>
      <c r="Q2319" s="3">
        <f t="shared" si="680"/>
        <v>-83.602811917073666</v>
      </c>
      <c r="R2319">
        <f t="shared" si="681"/>
        <v>96.397188082926334</v>
      </c>
      <c r="S2319">
        <f t="shared" si="682"/>
        <v>5.5893372155812902</v>
      </c>
      <c r="T2319">
        <f t="shared" si="665"/>
        <v>14.664299675442187</v>
      </c>
    </row>
    <row r="2320" spans="1:20" x14ac:dyDescent="0.25">
      <c r="A2320">
        <f t="shared" si="666"/>
        <v>35252.29306739771</v>
      </c>
      <c r="B2320">
        <f t="shared" si="683"/>
        <v>5610.5766970004997</v>
      </c>
      <c r="C2320" t="str">
        <f t="shared" si="667"/>
        <v>0.601198372446859-5.35800341384905i</v>
      </c>
      <c r="D2320" t="str">
        <f t="shared" si="668"/>
        <v>3.47791818109798-2.86351465548083i</v>
      </c>
      <c r="E2320" t="str">
        <f t="shared" si="669"/>
        <v>162.6420770691+5.15221892917912i</v>
      </c>
      <c r="F2320" t="str">
        <f t="shared" si="670"/>
        <v>2.42490563859636-26.6274740128506i</v>
      </c>
      <c r="G2320" t="str">
        <f t="shared" si="671"/>
        <v>0.999992046628591-0.00282016101542544i</v>
      </c>
      <c r="H2320" t="str">
        <f t="shared" si="672"/>
        <v>2061.48197158928+766.52459374914i</v>
      </c>
      <c r="I2320" t="str">
        <f t="shared" si="673"/>
        <v>71.6812947815098-149.609171072771i</v>
      </c>
      <c r="K2320" t="str">
        <f t="shared" si="674"/>
        <v>0.00511399912380554-0.00528576773703612i</v>
      </c>
      <c r="L2320" t="str">
        <f t="shared" si="675"/>
        <v>0.0000444444444444444-0.0102333870894768i</v>
      </c>
      <c r="M2320" t="e">
        <f t="shared" si="676"/>
        <v>#DIV/0!</v>
      </c>
      <c r="N2320">
        <f t="shared" si="677"/>
        <v>96.402133185867541</v>
      </c>
      <c r="O2320">
        <f t="shared" si="678"/>
        <v>14.634396544610857</v>
      </c>
      <c r="P2320" s="3">
        <f t="shared" si="679"/>
        <v>14.634396544610857</v>
      </c>
      <c r="Q2320" s="3">
        <f t="shared" si="680"/>
        <v>-83.597866814132459</v>
      </c>
      <c r="R2320">
        <f t="shared" si="681"/>
        <v>96.402133185867541</v>
      </c>
      <c r="S2320">
        <f t="shared" si="682"/>
        <v>5.6105766970005</v>
      </c>
      <c r="T2320">
        <f t="shared" si="665"/>
        <v>14.634396544610857</v>
      </c>
    </row>
    <row r="2321" spans="1:20" x14ac:dyDescent="0.25">
      <c r="A2321">
        <f t="shared" si="666"/>
        <v>35386.251781053827</v>
      </c>
      <c r="B2321">
        <f t="shared" si="683"/>
        <v>5631.8968884491014</v>
      </c>
      <c r="C2321" t="str">
        <f t="shared" si="667"/>
        <v>0.599589548345167-5.33953849876781i</v>
      </c>
      <c r="D2321" t="str">
        <f t="shared" si="668"/>
        <v>3.47791660638221-2.85287792454155i</v>
      </c>
      <c r="E2321" t="str">
        <f t="shared" si="669"/>
        <v>162.647364536481+5.17493183755029i</v>
      </c>
      <c r="F2321" t="str">
        <f t="shared" si="670"/>
        <v>2.42490549174295-26.5267245319209i</v>
      </c>
      <c r="G2321" t="str">
        <f t="shared" si="671"/>
        <v>0.999991986068607-0.00283087745584479i</v>
      </c>
      <c r="H2321" t="str">
        <f t="shared" si="672"/>
        <v>2071.25421540188+767.601768426597i</v>
      </c>
      <c r="I2321" t="str">
        <f t="shared" si="673"/>
        <v>71.6108912462681-149.747177691737i</v>
      </c>
      <c r="K2321" t="str">
        <f t="shared" si="674"/>
        <v>0.0050939719786595-0.00528489378171938i</v>
      </c>
      <c r="L2321" t="str">
        <f t="shared" si="675"/>
        <v>0.0000444444444444444-0.0101946474292457i</v>
      </c>
      <c r="M2321" t="e">
        <f t="shared" si="676"/>
        <v>#DIV/0!</v>
      </c>
      <c r="N2321">
        <f t="shared" si="677"/>
        <v>96.40704004293606</v>
      </c>
      <c r="O2321">
        <f t="shared" si="678"/>
        <v>14.60449476683316</v>
      </c>
      <c r="P2321" s="3">
        <f t="shared" si="679"/>
        <v>14.60449476683316</v>
      </c>
      <c r="Q2321" s="3">
        <f t="shared" si="680"/>
        <v>-83.59295995706394</v>
      </c>
      <c r="R2321">
        <f t="shared" si="681"/>
        <v>96.40704004293606</v>
      </c>
      <c r="S2321">
        <f t="shared" si="682"/>
        <v>5.6318968884491012</v>
      </c>
      <c r="T2321">
        <f t="shared" si="665"/>
        <v>14.60449476683316</v>
      </c>
    </row>
    <row r="2322" spans="1:20" x14ac:dyDescent="0.25">
      <c r="A2322">
        <f t="shared" si="666"/>
        <v>35520.719537821831</v>
      </c>
      <c r="B2322">
        <f t="shared" si="683"/>
        <v>5653.298096625208</v>
      </c>
      <c r="C2322" t="str">
        <f t="shared" si="667"/>
        <v>0.597981234234049-5.32113837989844i</v>
      </c>
      <c r="D2322" t="str">
        <f t="shared" si="668"/>
        <v>3.47791501967731-2.84228223302337i</v>
      </c>
      <c r="E2322" t="str">
        <f t="shared" si="669"/>
        <v>162.652720548937+5.19773640465045i</v>
      </c>
      <c r="F2322" t="str">
        <f t="shared" si="670"/>
        <v>2.42490534377134-26.426356646823i</v>
      </c>
      <c r="G2322" t="str">
        <f t="shared" si="671"/>
        <v>0.9999919250475-0.00284163461677591i</v>
      </c>
      <c r="H2322" t="str">
        <f t="shared" si="672"/>
        <v>2081.14496332362+768.626170009977i</v>
      </c>
      <c r="I2322" t="str">
        <f t="shared" si="673"/>
        <v>71.5375793032405-149.891065101627i</v>
      </c>
      <c r="K2322" t="str">
        <f t="shared" si="674"/>
        <v>0.00507395174299428-0.0052839441166122i</v>
      </c>
      <c r="L2322" t="str">
        <f t="shared" si="675"/>
        <v>0.0000444444444444444-0.0101560544224404i</v>
      </c>
      <c r="M2322" t="e">
        <f t="shared" si="676"/>
        <v>#DIV/0!</v>
      </c>
      <c r="N2322">
        <f t="shared" si="677"/>
        <v>96.411908853285723</v>
      </c>
      <c r="O2322">
        <f t="shared" si="678"/>
        <v>14.574594301930325</v>
      </c>
      <c r="P2322" s="3">
        <f t="shared" si="679"/>
        <v>14.574594301930325</v>
      </c>
      <c r="Q2322" s="3">
        <f t="shared" si="680"/>
        <v>-83.588091146714277</v>
      </c>
      <c r="R2322">
        <f t="shared" si="681"/>
        <v>96.411908853285723</v>
      </c>
      <c r="S2322">
        <f t="shared" si="682"/>
        <v>5.6532980966252078</v>
      </c>
      <c r="T2322">
        <f t="shared" si="665"/>
        <v>14.574594301930325</v>
      </c>
    </row>
    <row r="2323" spans="1:20" x14ac:dyDescent="0.25">
      <c r="A2323">
        <f t="shared" si="666"/>
        <v>35655.698272065551</v>
      </c>
      <c r="B2323">
        <f t="shared" si="683"/>
        <v>5674.7806293923841</v>
      </c>
      <c r="C2323" t="str">
        <f t="shared" si="667"/>
        <v>0.596373473811449-5.30280280049182i</v>
      </c>
      <c r="D2323" t="str">
        <f t="shared" si="668"/>
        <v>3.47791342089199-2.83172742850158i</v>
      </c>
      <c r="E2323" t="str">
        <f t="shared" si="669"/>
        <v>162.658145711538+5.22063282849329i</v>
      </c>
      <c r="F2323" t="str">
        <f t="shared" si="670"/>
        <v>2.42490519467303-26.3263689137309i</v>
      </c>
      <c r="G2323" t="str">
        <f t="shared" si="671"/>
        <v>0.999991863561759-0.00285243265293429i</v>
      </c>
      <c r="H2323" t="str">
        <f t="shared" si="672"/>
        <v>2091.1557132777+769.595876375819i</v>
      </c>
      <c r="I2323" t="str">
        <f t="shared" si="673"/>
        <v>71.4612714477069-150.040880462792i</v>
      </c>
      <c r="K2323" t="str">
        <f t="shared" si="674"/>
        <v>0.00505393898891794-0.00528291880983546i</v>
      </c>
      <c r="L2323" t="str">
        <f t="shared" si="675"/>
        <v>0.0000444444444444444-0.0101176075138876i</v>
      </c>
      <c r="M2323" t="e">
        <f t="shared" si="676"/>
        <v>#DIV/0!</v>
      </c>
      <c r="N2323">
        <f t="shared" si="677"/>
        <v>96.41673981982764</v>
      </c>
      <c r="O2323">
        <f t="shared" si="678"/>
        <v>14.544695110205282</v>
      </c>
      <c r="P2323" s="3">
        <f t="shared" si="679"/>
        <v>14.544695110205282</v>
      </c>
      <c r="Q2323" s="3">
        <f t="shared" si="680"/>
        <v>-83.58326018017236</v>
      </c>
      <c r="R2323">
        <f t="shared" si="681"/>
        <v>96.41673981982764</v>
      </c>
      <c r="S2323">
        <f t="shared" si="682"/>
        <v>5.6747806293923837</v>
      </c>
      <c r="T2323">
        <f t="shared" si="665"/>
        <v>14.544695110205282</v>
      </c>
    </row>
    <row r="2324" spans="1:20" x14ac:dyDescent="0.25">
      <c r="A2324">
        <f t="shared" si="666"/>
        <v>35791.189925499406</v>
      </c>
      <c r="B2324">
        <f t="shared" si="683"/>
        <v>5696.3447957840754</v>
      </c>
      <c r="C2324" t="str">
        <f t="shared" si="667"/>
        <v>0.594766310680335-5.28453150523481i</v>
      </c>
      <c r="D2324" t="str">
        <f t="shared" si="668"/>
        <v>3.47791180993434-2.82121335913965i</v>
      </c>
      <c r="E2324" t="str">
        <f t="shared" si="669"/>
        <v>162.6636406329+5.24362130599007i</v>
      </c>
      <c r="F2324" t="str">
        <f t="shared" si="670"/>
        <v>2.42490504443945-26.2267598942877i</v>
      </c>
      <c r="G2324" t="str">
        <f t="shared" si="671"/>
        <v>0.999991801607846-0.0028632717196231i</v>
      </c>
      <c r="H2324" t="str">
        <f t="shared" si="672"/>
        <v>2101.28797373152+770.508905483295i</v>
      </c>
      <c r="I2324" t="str">
        <f t="shared" si="673"/>
        <v>71.381877630511-150.196671074749i</v>
      </c>
      <c r="K2324" t="str">
        <f t="shared" si="674"/>
        <v>0.00503393428768072-0.00528181793490293i</v>
      </c>
      <c r="L2324" t="str">
        <f t="shared" si="675"/>
        <v>0.0000444444444444444-0.0100793061505157i</v>
      </c>
      <c r="M2324" t="e">
        <f t="shared" si="676"/>
        <v>#DIV/0!</v>
      </c>
      <c r="N2324">
        <f t="shared" si="677"/>
        <v>96.421533149197273</v>
      </c>
      <c r="O2324">
        <f t="shared" si="678"/>
        <v>14.514797152450971</v>
      </c>
      <c r="P2324" s="3">
        <f t="shared" si="679"/>
        <v>14.514797152450971</v>
      </c>
      <c r="Q2324" s="3">
        <f t="shared" si="680"/>
        <v>-83.578466850802727</v>
      </c>
      <c r="R2324">
        <f t="shared" si="681"/>
        <v>96.421533149197273</v>
      </c>
      <c r="S2324">
        <f t="shared" si="682"/>
        <v>5.6963447957840749</v>
      </c>
      <c r="T2324">
        <f t="shared" si="665"/>
        <v>14.514797152450971</v>
      </c>
    </row>
    <row r="2325" spans="1:20" x14ac:dyDescent="0.25">
      <c r="A2325">
        <f t="shared" si="666"/>
        <v>35927.196447216302</v>
      </c>
      <c r="B2325">
        <f t="shared" si="683"/>
        <v>5717.9909060080554</v>
      </c>
      <c r="C2325" t="str">
        <f t="shared" si="667"/>
        <v>0.593159788343447-5.2663242402449i</v>
      </c>
      <c r="D2325" t="str">
        <f t="shared" si="668"/>
        <v>3.47791018671163-2.81073987368696i</v>
      </c>
      <c r="E2325" t="str">
        <f t="shared" si="669"/>
        <v>162.6692059252+5.26670203294288i</v>
      </c>
      <c r="F2325" t="str">
        <f t="shared" si="670"/>
        <v>2.42490489306193-26.1275281555839i</v>
      </c>
      <c r="G2325" t="str">
        <f t="shared" si="671"/>
        <v>0.999991739182196-0.00287415197273538i</v>
      </c>
      <c r="H2325" t="str">
        <f t="shared" si="672"/>
        <v>2111.54326310263+771.363213557154i</v>
      </c>
      <c r="I2325" t="str">
        <f t="shared" si="673"/>
        <v>71.2993051856435-150.358484341845i</v>
      </c>
      <c r="K2325" t="str">
        <f t="shared" si="674"/>
        <v>0.00501393820960996-0.00528064157070841i</v>
      </c>
      <c r="L2325" t="str">
        <f t="shared" si="675"/>
        <v>0.0000444444444444444-0.0100411497813466i</v>
      </c>
      <c r="M2325" t="e">
        <f t="shared" si="676"/>
        <v>#DIV/0!</v>
      </c>
      <c r="N2325">
        <f t="shared" si="677"/>
        <v>96.426289051719777</v>
      </c>
      <c r="O2325">
        <f t="shared" si="678"/>
        <v>14.484900389958133</v>
      </c>
      <c r="P2325" s="3">
        <f t="shared" si="679"/>
        <v>14.484900389958133</v>
      </c>
      <c r="Q2325" s="3">
        <f t="shared" si="680"/>
        <v>-83.573710948280223</v>
      </c>
      <c r="R2325">
        <f t="shared" si="681"/>
        <v>96.426289051719777</v>
      </c>
      <c r="S2325">
        <f t="shared" si="682"/>
        <v>5.7179909060080556</v>
      </c>
      <c r="T2325">
        <f t="shared" si="665"/>
        <v>14.484900389958133</v>
      </c>
    </row>
    <row r="2326" spans="1:20" x14ac:dyDescent="0.25">
      <c r="A2326">
        <f t="shared" si="666"/>
        <v>36063.719793715733</v>
      </c>
      <c r="B2326">
        <f t="shared" si="683"/>
        <v>5739.7192714508865</v>
      </c>
      <c r="C2326" t="str">
        <f t="shared" si="667"/>
        <v>0.591553950198213-5.24818075306559i</v>
      </c>
      <c r="D2326" t="str">
        <f t="shared" si="668"/>
        <v>3.47790855113053-2.80030682147673i</v>
      </c>
      <c r="E2326" t="str">
        <f t="shared" si="669"/>
        <v>162.674842204195+5.28987520403258i</v>
      </c>
      <c r="F2326" t="str">
        <f t="shared" si="670"/>
        <v>2.42490474053178-26.0286722701377i</v>
      </c>
      <c r="G2326" t="str">
        <f t="shared" si="671"/>
        <v>0.999991676281219-0.00288507356875632i</v>
      </c>
      <c r="H2326" t="str">
        <f t="shared" si="672"/>
        <v>2121.92310911197+772.15669322052i</v>
      </c>
      <c r="I2326" t="str">
        <f t="shared" si="673"/>
        <v>71.2134587560179-150.526367736466i</v>
      </c>
      <c r="K2326" t="str">
        <f t="shared" si="674"/>
        <v>0.0049939513240455-0.00527938980151198i</v>
      </c>
      <c r="L2326" t="str">
        <f t="shared" si="675"/>
        <v>0.0000444444444444444-0.0100031378574881i</v>
      </c>
      <c r="M2326" t="e">
        <f t="shared" si="676"/>
        <v>#DIV/0!</v>
      </c>
      <c r="N2326">
        <f t="shared" si="677"/>
        <v>96.43100774137541</v>
      </c>
      <c r="O2326">
        <f t="shared" si="678"/>
        <v>14.455004784524313</v>
      </c>
      <c r="P2326" s="3">
        <f t="shared" si="679"/>
        <v>14.455004784524313</v>
      </c>
      <c r="Q2326" s="3">
        <f t="shared" si="680"/>
        <v>-83.56899225862459</v>
      </c>
      <c r="R2326">
        <f t="shared" si="681"/>
        <v>96.43100774137541</v>
      </c>
      <c r="S2326">
        <f t="shared" si="682"/>
        <v>5.7397192714508867</v>
      </c>
      <c r="T2326">
        <f t="shared" si="665"/>
        <v>14.455004784524313</v>
      </c>
    </row>
    <row r="2327" spans="1:20" x14ac:dyDescent="0.25">
      <c r="A2327">
        <f t="shared" si="666"/>
        <v>36200.761928931846</v>
      </c>
      <c r="B2327">
        <f t="shared" si="683"/>
        <v>5761.5302046823999</v>
      </c>
      <c r="C2327" t="str">
        <f t="shared" si="667"/>
        <v>0.589948839531651-5.23010079266088i</v>
      </c>
      <c r="D2327" t="str">
        <f t="shared" si="668"/>
        <v>3.47790690309693-2.78991405242377i</v>
      </c>
      <c r="E2327" t="str">
        <f t="shared" si="669"/>
        <v>162.680550089234+5.31314101281198i</v>
      </c>
      <c r="F2327" t="str">
        <f t="shared" si="670"/>
        <v>2.42490458684023-25.9301908158738i</v>
      </c>
      <c r="G2327" t="str">
        <f t="shared" si="671"/>
        <v>0.999991612901293-0.00289603666476546i</v>
      </c>
      <c r="H2327" t="str">
        <f t="shared" si="672"/>
        <v>2132.42904808173+772.887171576826i</v>
      </c>
      <c r="I2327" t="str">
        <f t="shared" si="673"/>
        <v>71.1242402174226-150.700368759679i</v>
      </c>
      <c r="K2327" t="str">
        <f t="shared" si="674"/>
        <v>0.00497397419927525-0.00527806271692532i</v>
      </c>
      <c r="L2327" t="str">
        <f t="shared" si="675"/>
        <v>0.0000444444444444444-0.00996526983212603i</v>
      </c>
      <c r="M2327" t="e">
        <f t="shared" si="676"/>
        <v>#DIV/0!</v>
      </c>
      <c r="N2327">
        <f t="shared" si="677"/>
        <v>96.435689435764687</v>
      </c>
      <c r="O2327">
        <f t="shared" si="678"/>
        <v>14.425110298461483</v>
      </c>
      <c r="P2327" s="3">
        <f t="shared" si="679"/>
        <v>14.425110298461483</v>
      </c>
      <c r="Q2327" s="3">
        <f t="shared" si="680"/>
        <v>-83.564310564235313</v>
      </c>
      <c r="R2327">
        <f t="shared" si="681"/>
        <v>96.435689435764687</v>
      </c>
      <c r="S2327">
        <f t="shared" si="682"/>
        <v>5.7615302046823995</v>
      </c>
      <c r="T2327">
        <f t="shared" si="665"/>
        <v>14.425110298461483</v>
      </c>
    </row>
    <row r="2328" spans="1:20" x14ac:dyDescent="0.25">
      <c r="A2328">
        <f t="shared" si="666"/>
        <v>36338.324824261792</v>
      </c>
      <c r="B2328">
        <f t="shared" si="683"/>
        <v>5783.4240194601934</v>
      </c>
      <c r="C2328" t="str">
        <f t="shared" si="667"/>
        <v>0.588344499515261-5.21208410941006i</v>
      </c>
      <c r="D2328" t="str">
        <f t="shared" si="668"/>
        <v>3.47790524251608-2.77956141702236i</v>
      </c>
      <c r="E2328" t="str">
        <f t="shared" si="669"/>
        <v>162.686330203274+5.33649965169859i</v>
      </c>
      <c r="F2328" t="str">
        <f t="shared" si="670"/>
        <v>2.42490443197841-25.8320823761034i</v>
      </c>
      <c r="G2328" t="str">
        <f t="shared" si="671"/>
        <v>0.999991549038773-0.00290704141843901i</v>
      </c>
      <c r="H2328" t="str">
        <f t="shared" si="672"/>
        <v>2143.06262417427+773.552408240087i</v>
      </c>
      <c r="I2328" t="str">
        <f t="shared" si="673"/>
        <v>71.0315486006392-150.880534899151i</v>
      </c>
      <c r="K2328" t="str">
        <f t="shared" si="674"/>
        <v>0.0049540074024707-0.00527666041189606i</v>
      </c>
      <c r="L2328" t="str">
        <f t="shared" si="675"/>
        <v>0.0000444444444444444-0.00992754516051603i</v>
      </c>
      <c r="M2328" t="e">
        <f t="shared" si="676"/>
        <v>#DIV/0!</v>
      </c>
      <c r="N2328">
        <f t="shared" si="677"/>
        <v>96.440334356072128</v>
      </c>
      <c r="O2328">
        <f t="shared" si="678"/>
        <v>14.395216894604131</v>
      </c>
      <c r="P2328" s="3">
        <f t="shared" si="679"/>
        <v>14.395216894604131</v>
      </c>
      <c r="Q2328" s="3">
        <f t="shared" si="680"/>
        <v>-83.559665643927872</v>
      </c>
      <c r="R2328">
        <f t="shared" si="681"/>
        <v>96.440334356072128</v>
      </c>
      <c r="S2328">
        <f t="shared" si="682"/>
        <v>5.7834240194601936</v>
      </c>
      <c r="T2328">
        <f t="shared" si="665"/>
        <v>14.395216894604131</v>
      </c>
    </row>
    <row r="2329" spans="1:20" x14ac:dyDescent="0.25">
      <c r="A2329">
        <f t="shared" si="666"/>
        <v>36476.410458593986</v>
      </c>
      <c r="B2329">
        <f t="shared" si="683"/>
        <v>5805.4010307341423</v>
      </c>
      <c r="C2329" t="str">
        <f t="shared" si="667"/>
        <v>0.586740973199857-5.19413045510269i</v>
      </c>
      <c r="D2329" t="str">
        <f t="shared" si="668"/>
        <v>3.47790356929244-2.76924876634409i</v>
      </c>
      <c r="E2329" t="str">
        <f t="shared" si="669"/>
        <v>162.692183172905+5.35995131196222i</v>
      </c>
      <c r="F2329" t="str">
        <f t="shared" si="670"/>
        <v>2.42490427593742-25.7343455395036i</v>
      </c>
      <c r="G2329" t="str">
        <f t="shared" si="671"/>
        <v>0.999991484689984-0.00291808798805205i</v>
      </c>
      <c r="H2329" t="str">
        <f t="shared" si="672"/>
        <v>2153.82538856873+774.15009331259i</v>
      </c>
      <c r="I2329" t="str">
        <f t="shared" si="673"/>
        <v>70.9352800116995-151.066913584196i</v>
      </c>
      <c r="K2329" t="str">
        <f t="shared" si="674"/>
        <v>0.00493405149962315-0.00527518298669126i</v>
      </c>
      <c r="L2329" t="str">
        <f t="shared" si="675"/>
        <v>0.0000444444444444444-0.0098899632999761i</v>
      </c>
      <c r="M2329" t="e">
        <f t="shared" si="676"/>
        <v>#DIV/0!</v>
      </c>
      <c r="N2329">
        <f t="shared" si="677"/>
        <v>96.444942727028149</v>
      </c>
      <c r="O2329">
        <f t="shared" si="678"/>
        <v>14.365324536317717</v>
      </c>
      <c r="P2329" s="3">
        <f t="shared" si="679"/>
        <v>14.365324536317717</v>
      </c>
      <c r="Q2329" s="3">
        <f t="shared" si="680"/>
        <v>-83.555057272971851</v>
      </c>
      <c r="R2329">
        <f t="shared" si="681"/>
        <v>96.444942727028149</v>
      </c>
      <c r="S2329">
        <f t="shared" si="682"/>
        <v>5.8054010307341422</v>
      </c>
      <c r="T2329">
        <f t="shared" si="665"/>
        <v>14.365324536317717</v>
      </c>
    </row>
    <row r="2330" spans="1:20" x14ac:dyDescent="0.25">
      <c r="A2330">
        <f t="shared" si="666"/>
        <v>36615.020818336649</v>
      </c>
      <c r="B2330">
        <f t="shared" si="683"/>
        <v>5827.4615546509322</v>
      </c>
      <c r="C2330" t="str">
        <f t="shared" si="667"/>
        <v>0.585138303510704-5.17623958293278i</v>
      </c>
      <c r="D2330" t="str">
        <f t="shared" si="668"/>
        <v>3.47790188332976-2.75897595203572i</v>
      </c>
      <c r="E2330" t="str">
        <f t="shared" si="669"/>
        <v>162.698109628349+5.38349618372026i</v>
      </c>
      <c r="F2330" t="str">
        <f t="shared" si="670"/>
        <v>2.4249041187083-25.6369789000971i</v>
      </c>
      <c r="G2330" t="str">
        <f t="shared" si="671"/>
        <v>0.999991419851223-0.00292917653248084i</v>
      </c>
      <c r="H2330" t="str">
        <f t="shared" si="672"/>
        <v>2164.71889857163+774.677845309432i</v>
      </c>
      <c r="I2330" t="str">
        <f t="shared" si="673"/>
        <v>70.8353275502803-151.259552137805i</v>
      </c>
      <c r="K2330" t="str">
        <f t="shared" si="674"/>
        <v>0.00491410705548008-0.00527363054687997i</v>
      </c>
      <c r="L2330" t="str">
        <f t="shared" si="675"/>
        <v>0.0000444444444444444-0.00985252370987863i</v>
      </c>
      <c r="M2330" t="e">
        <f t="shared" si="676"/>
        <v>#DIV/0!</v>
      </c>
      <c r="N2330">
        <f t="shared" si="677"/>
        <v>96.44951477687421</v>
      </c>
      <c r="O2330">
        <f t="shared" si="678"/>
        <v>14.335433187505831</v>
      </c>
      <c r="P2330" s="3">
        <f t="shared" si="679"/>
        <v>14.335433187505831</v>
      </c>
      <c r="Q2330" s="3">
        <f t="shared" si="680"/>
        <v>-83.55048522312579</v>
      </c>
      <c r="R2330">
        <f t="shared" si="681"/>
        <v>96.44951477687421</v>
      </c>
      <c r="S2330">
        <f t="shared" si="682"/>
        <v>5.8274615546509319</v>
      </c>
      <c r="T2330">
        <f t="shared" si="665"/>
        <v>14.335433187505831</v>
      </c>
    </row>
    <row r="2331" spans="1:20" x14ac:dyDescent="0.25">
      <c r="A2331">
        <f t="shared" si="666"/>
        <v>36754.157897446326</v>
      </c>
      <c r="B2331">
        <f t="shared" si="683"/>
        <v>5849.6059085586057</v>
      </c>
      <c r="C2331" t="str">
        <f t="shared" si="667"/>
        <v>0.583536533242311-5.15841124749391i</v>
      </c>
      <c r="D2331" t="str">
        <f t="shared" si="668"/>
        <v>3.47790018453108-2.74874282631704i</v>
      </c>
      <c r="E2331" t="str">
        <f t="shared" si="669"/>
        <v>162.704110203498+5.40713445592595i</v>
      </c>
      <c r="F2331" t="str">
        <f t="shared" si="670"/>
        <v>2.42490396028198-25.539981057232i</v>
      </c>
      <c r="G2331" t="str">
        <f t="shared" si="671"/>
        <v>0.999991354518759-0.0029403072112051i</v>
      </c>
      <c r="H2331" t="str">
        <f t="shared" si="672"/>
        <v>2175.74471665795+775.133209029301i</v>
      </c>
      <c r="I2331" t="str">
        <f t="shared" si="673"/>
        <v>70.7315812262348-151.458497725493i</v>
      </c>
      <c r="K2331" t="str">
        <f t="shared" si="674"/>
        <v>0.00489417463348146-0.00527200320331484i</v>
      </c>
      <c r="L2331" t="str">
        <f t="shared" si="675"/>
        <v>0.0000444444444444444-0.00981522585164239i</v>
      </c>
      <c r="M2331" t="e">
        <f t="shared" si="676"/>
        <v>#DIV/0!</v>
      </c>
      <c r="N2331">
        <f t="shared" si="677"/>
        <v>96.454050737321964</v>
      </c>
      <c r="O2331">
        <f t="shared" si="678"/>
        <v>14.305542812618921</v>
      </c>
      <c r="P2331" s="3">
        <f t="shared" si="679"/>
        <v>14.305542812618921</v>
      </c>
      <c r="Q2331" s="3">
        <f t="shared" si="680"/>
        <v>-83.545949262678036</v>
      </c>
      <c r="R2331">
        <f t="shared" si="681"/>
        <v>96.454050737321964</v>
      </c>
      <c r="S2331">
        <f t="shared" si="682"/>
        <v>5.8496059085586056</v>
      </c>
      <c r="T2331">
        <f t="shared" si="665"/>
        <v>14.305542812618921</v>
      </c>
    </row>
    <row r="2332" spans="1:20" x14ac:dyDescent="0.25">
      <c r="A2332">
        <f t="shared" si="666"/>
        <v>36893.823697456624</v>
      </c>
      <c r="B2332">
        <f t="shared" si="683"/>
        <v>5871.8344110111284</v>
      </c>
      <c r="C2332" t="str">
        <f t="shared" si="667"/>
        <v>0.581935705053461-5.14064520477337i</v>
      </c>
      <c r="D2332" t="str">
        <f t="shared" si="668"/>
        <v>3.47789847279867-2.73854924197874i</v>
      </c>
      <c r="E2332" t="str">
        <f t="shared" si="669"/>
        <v>162.710185535915+5.43086631636029i</v>
      </c>
      <c r="F2332" t="str">
        <f t="shared" si="670"/>
        <v>2.42490380064935-25.4433506155617i</v>
      </c>
      <c r="G2332" t="str">
        <f t="shared" si="671"/>
        <v>0.999991288688835-0.00295148018431027i</v>
      </c>
      <c r="H2332" t="str">
        <f t="shared" si="672"/>
        <v>2186.90440943831+775.513653370695i</v>
      </c>
      <c r="I2332" t="str">
        <f t="shared" si="673"/>
        <v>70.62392787424-151.663797300799i</v>
      </c>
      <c r="K2332" t="str">
        <f t="shared" si="674"/>
        <v>0.0048742547956969-0.00527030107211295i</v>
      </c>
      <c r="L2332" t="str">
        <f t="shared" si="675"/>
        <v>0.0000444444444444444-0.00977806918872519i</v>
      </c>
      <c r="M2332" t="e">
        <f t="shared" si="676"/>
        <v>#DIV/0!</v>
      </c>
      <c r="N2332">
        <f t="shared" si="677"/>
        <v>96.458550843515226</v>
      </c>
      <c r="O2332">
        <f t="shared" si="678"/>
        <v>14.275653376661406</v>
      </c>
      <c r="P2332" s="3">
        <f t="shared" si="679"/>
        <v>14.275653376661406</v>
      </c>
      <c r="Q2332" s="3">
        <f t="shared" si="680"/>
        <v>-83.541449156484774</v>
      </c>
      <c r="R2332">
        <f t="shared" si="681"/>
        <v>96.458550843515226</v>
      </c>
      <c r="S2332">
        <f t="shared" si="682"/>
        <v>5.871834411011128</v>
      </c>
      <c r="T2332">
        <f t="shared" si="665"/>
        <v>14.275653376661406</v>
      </c>
    </row>
    <row r="2333" spans="1:20" x14ac:dyDescent="0.25">
      <c r="A2333">
        <f t="shared" si="666"/>
        <v>37034.020227506961</v>
      </c>
      <c r="B2333">
        <f t="shared" si="683"/>
        <v>5894.1473817729711</v>
      </c>
      <c r="C2333" t="str">
        <f t="shared" si="667"/>
        <v>0.580335861462504-5.12294121214702i</v>
      </c>
      <c r="D2333" t="str">
        <f t="shared" si="668"/>
        <v>3.47789674803407-2.72839505238032i</v>
      </c>
      <c r="E2333" t="str">
        <f t="shared" si="669"/>
        <v>162.716336266861+5.45469195162465i</v>
      </c>
      <c r="F2333" t="str">
        <f t="shared" si="670"/>
        <v>2.42490363980123-25.3470861850248i</v>
      </c>
      <c r="G2333" t="str">
        <f t="shared" si="671"/>
        <v>0.999991222357661-0.00296269561248984i</v>
      </c>
      <c r="H2333" t="str">
        <f t="shared" si="672"/>
        <v>2198.19954654815+775.816569093169i</v>
      </c>
      <c r="I2333" t="str">
        <f t="shared" si="673"/>
        <v>70.512251066567-151.875497547236i</v>
      </c>
      <c r="K2333" t="str">
        <f t="shared" si="674"/>
        <v>0.00485434810276313-0.00526852427463559i</v>
      </c>
      <c r="L2333" t="str">
        <f t="shared" si="675"/>
        <v>0.0000444444444444444-0.0097410531866161i</v>
      </c>
      <c r="M2333" t="e">
        <f t="shared" si="676"/>
        <v>#DIV/0!</v>
      </c>
      <c r="N2333">
        <f t="shared" si="677"/>
        <v>96.463015333992985</v>
      </c>
      <c r="O2333">
        <f t="shared" si="678"/>
        <v>14.245764845200068</v>
      </c>
      <c r="P2333" s="3">
        <f t="shared" si="679"/>
        <v>14.245764845200068</v>
      </c>
      <c r="Q2333" s="3">
        <f t="shared" si="680"/>
        <v>-83.536984666007015</v>
      </c>
      <c r="R2333">
        <f t="shared" si="681"/>
        <v>96.463015333992985</v>
      </c>
      <c r="S2333">
        <f t="shared" si="682"/>
        <v>5.8941473817729708</v>
      </c>
      <c r="T2333">
        <f t="shared" si="665"/>
        <v>14.245764845200068</v>
      </c>
    </row>
    <row r="2334" spans="1:20" x14ac:dyDescent="0.25">
      <c r="A2334">
        <f t="shared" si="666"/>
        <v>37174.749504371488</v>
      </c>
      <c r="B2334">
        <f t="shared" si="683"/>
        <v>5916.5451418237089</v>
      </c>
      <c r="C2334" t="str">
        <f t="shared" si="667"/>
        <v>0.578737044842003-5.1052990283733i</v>
      </c>
      <c r="D2334" t="str">
        <f t="shared" si="668"/>
        <v>3.4778950101381-2.71828011144794i</v>
      </c>
      <c r="E2334" t="str">
        <f t="shared" si="669"/>
        <v>162.722563041305+5.47861154712968i</v>
      </c>
      <c r="F2334" t="str">
        <f t="shared" si="670"/>
        <v>2.42490347772837-25.251186380825i</v>
      </c>
      <c r="G2334" t="str">
        <f t="shared" si="671"/>
        <v>0.999991155521421-0.00297395365704767i</v>
      </c>
      <c r="H2334" t="str">
        <f t="shared" si="672"/>
        <v>2209.631699455+776.03926652347i</v>
      </c>
      <c r="I2334" t="str">
        <f t="shared" si="673"/>
        <v>70.3964310240043-152.093644816563i</v>
      </c>
      <c r="K2334" t="str">
        <f t="shared" si="674"/>
        <v>0.00483445511382101-0.00526667293746728i</v>
      </c>
      <c r="L2334" t="str">
        <f t="shared" si="675"/>
        <v>0.0000444444444444444-0.00970417731282731i</v>
      </c>
      <c r="M2334" t="e">
        <f t="shared" si="676"/>
        <v>#DIV/0!</v>
      </c>
      <c r="N2334">
        <f t="shared" si="677"/>
        <v>96.467444450645161</v>
      </c>
      <c r="O2334">
        <f t="shared" si="678"/>
        <v>14.215877184370925</v>
      </c>
      <c r="P2334" s="3">
        <f t="shared" si="679"/>
        <v>14.215877184370925</v>
      </c>
      <c r="Q2334" s="3">
        <f t="shared" si="680"/>
        <v>-83.532555549354839</v>
      </c>
      <c r="R2334">
        <f t="shared" si="681"/>
        <v>96.467444450645161</v>
      </c>
      <c r="S2334">
        <f t="shared" si="682"/>
        <v>5.9165451418237094</v>
      </c>
      <c r="T2334">
        <f t="shared" si="665"/>
        <v>14.215877184370925</v>
      </c>
    </row>
    <row r="2335" spans="1:20" x14ac:dyDescent="0.25">
      <c r="A2335">
        <f t="shared" si="666"/>
        <v>37316.013552488104</v>
      </c>
      <c r="B2335">
        <f t="shared" si="683"/>
        <v>5939.0280133626393</v>
      </c>
      <c r="C2335" t="str">
        <f t="shared" si="667"/>
        <v>0.577139297414251-5.08771841358807i</v>
      </c>
      <c r="D2335" t="str">
        <f t="shared" si="668"/>
        <v>3.47789325901078-2.70820427367235i</v>
      </c>
      <c r="E2335" t="str">
        <f t="shared" si="669"/>
        <v>162.728866507951+5.50262528708835i</v>
      </c>
      <c r="F2335" t="str">
        <f t="shared" si="670"/>
        <v>2.42490331442143-25.1556498234115i</v>
      </c>
      <c r="G2335" t="str">
        <f t="shared" si="671"/>
        <v>0.99999108817627-0.00298525447990024i</v>
      </c>
      <c r="H2335" t="str">
        <f t="shared" si="672"/>
        <v>2221.20244017835+776.178973205591i</v>
      </c>
      <c r="I2335" t="str">
        <f t="shared" si="673"/>
        <v>70.276344524893-152.318285063118i</v>
      </c>
      <c r="K2335" t="str">
        <f t="shared" si="674"/>
        <v>0.0048145763864542-0.00526474719239385i</v>
      </c>
      <c r="L2335" t="str">
        <f t="shared" si="675"/>
        <v>0.0000444444444444444-0.00966744103688716i</v>
      </c>
      <c r="M2335" t="e">
        <f t="shared" si="676"/>
        <v>#DIV/0!</v>
      </c>
      <c r="N2335">
        <f t="shared" si="677"/>
        <v>96.47183843867596</v>
      </c>
      <c r="O2335">
        <f t="shared" si="678"/>
        <v>14.185990360887645</v>
      </c>
      <c r="P2335" s="3">
        <f t="shared" si="679"/>
        <v>14.185990360887645</v>
      </c>
      <c r="Q2335" s="3">
        <f t="shared" si="680"/>
        <v>-83.52816156132404</v>
      </c>
      <c r="R2335">
        <f t="shared" si="681"/>
        <v>96.47183843867596</v>
      </c>
      <c r="S2335">
        <f t="shared" si="682"/>
        <v>5.9390280133626394</v>
      </c>
      <c r="T2335">
        <f t="shared" si="665"/>
        <v>14.185990360887645</v>
      </c>
    </row>
    <row r="2336" spans="1:20" x14ac:dyDescent="0.25">
      <c r="A2336">
        <f t="shared" si="666"/>
        <v>37457.814403987562</v>
      </c>
      <c r="B2336">
        <f t="shared" si="683"/>
        <v>5961.5963198134177</v>
      </c>
      <c r="C2336" t="str">
        <f t="shared" si="667"/>
        <v>0.575542661245999-5.07019912929851i</v>
      </c>
      <c r="D2336" t="str">
        <f t="shared" si="668"/>
        <v>3.47789149455138-2.69816739410677i</v>
      </c>
      <c r="E2336" t="str">
        <f t="shared" si="669"/>
        <v>162.735247319248+5.52673335450498i</v>
      </c>
      <c r="F2336" t="str">
        <f t="shared" si="670"/>
        <v>2.42490314987103-25.0604751384585i</v>
      </c>
      <c r="G2336" t="str">
        <f t="shared" si="671"/>
        <v>0.999991020318332-0.00299659824357905i</v>
      </c>
      <c r="H2336" t="str">
        <f t="shared" si="672"/>
        <v>2232.91333991824+776.232831495318i</v>
      </c>
      <c r="I2336" t="str">
        <f t="shared" si="673"/>
        <v>70.1518648123522-152.549463774062i</v>
      </c>
      <c r="K2336" t="str">
        <f t="shared" si="674"/>
        <v>0.00479471247662683-0.00526274717637964i</v>
      </c>
      <c r="L2336" t="str">
        <f t="shared" si="675"/>
        <v>0.0000444444444444444-0.00963084383033185i</v>
      </c>
      <c r="M2336" t="e">
        <f t="shared" si="676"/>
        <v>#DIV/0!</v>
      </c>
      <c r="N2336">
        <f t="shared" si="677"/>
        <v>96.476197546558765</v>
      </c>
      <c r="O2336">
        <f t="shared" si="678"/>
        <v>14.156104342048257</v>
      </c>
      <c r="P2336" s="3">
        <f t="shared" si="679"/>
        <v>14.156104342048257</v>
      </c>
      <c r="Q2336" s="3">
        <f t="shared" si="680"/>
        <v>-83.523802453441235</v>
      </c>
      <c r="R2336">
        <f t="shared" si="681"/>
        <v>96.476197546558765</v>
      </c>
      <c r="S2336">
        <f t="shared" si="682"/>
        <v>5.9615963198134176</v>
      </c>
      <c r="T2336">
        <f t="shared" si="665"/>
        <v>14.156104342048257</v>
      </c>
    </row>
    <row r="2337" spans="1:20" x14ac:dyDescent="0.25">
      <c r="A2337">
        <f t="shared" si="666"/>
        <v>37600.154098722713</v>
      </c>
      <c r="B2337">
        <f t="shared" si="683"/>
        <v>5984.2503858287091</v>
      </c>
      <c r="C2337" t="str">
        <f t="shared" si="667"/>
        <v>0.573947178244061-5.05274093837773i</v>
      </c>
      <c r="D2337" t="str">
        <f t="shared" si="668"/>
        <v>3.47788971665846-2.68816932836484i</v>
      </c>
      <c r="E2337" t="str">
        <f t="shared" si="669"/>
        <v>162.741706131412+5.55093593116921i</v>
      </c>
      <c r="F2337" t="str">
        <f t="shared" si="670"/>
        <v>2.42490298406768-24.9656609568464i</v>
      </c>
      <c r="G2337" t="str">
        <f t="shared" si="671"/>
        <v>0.999990951943703-0.00300798511123294i</v>
      </c>
      <c r="H2337" t="str">
        <f t="shared" si="672"/>
        <v>2244.76596758656+776.197896098397i</v>
      </c>
      <c r="I2337" t="str">
        <f t="shared" si="673"/>
        <v>70.0228614996584-152.78722589529i</v>
      </c>
      <c r="K2337" t="str">
        <f t="shared" si="674"/>
        <v>0.00477486393862282-0.00526067303154389i</v>
      </c>
      <c r="L2337" t="str">
        <f t="shared" si="675"/>
        <v>0.0000444444444444444-0.00959438516669847i</v>
      </c>
      <c r="M2337" t="e">
        <f t="shared" si="676"/>
        <v>#DIV/0!</v>
      </c>
      <c r="N2337">
        <f t="shared" si="677"/>
        <v>96.480522025998553</v>
      </c>
      <c r="O2337">
        <f t="shared" si="678"/>
        <v>14.126219095743217</v>
      </c>
      <c r="P2337" s="3">
        <f t="shared" si="679"/>
        <v>14.126219095743217</v>
      </c>
      <c r="Q2337" s="3">
        <f t="shared" si="680"/>
        <v>-83.519477974001447</v>
      </c>
      <c r="R2337">
        <f t="shared" si="681"/>
        <v>96.480522025998553</v>
      </c>
      <c r="S2337">
        <f t="shared" si="682"/>
        <v>5.9842503858287088</v>
      </c>
      <c r="T2337">
        <f t="shared" si="665"/>
        <v>14.126219095743217</v>
      </c>
    </row>
    <row r="2338" spans="1:20" x14ac:dyDescent="0.25">
      <c r="A2338">
        <f t="shared" si="666"/>
        <v>37743.034684297862</v>
      </c>
      <c r="B2338">
        <f t="shared" si="683"/>
        <v>6006.9905372948588</v>
      </c>
      <c r="C2338" t="str">
        <f t="shared" si="667"/>
        <v>0.572352890150106-5.03534360505874i</v>
      </c>
      <c r="D2338" t="str">
        <f t="shared" si="668"/>
        <v>3.47788792522968-2.67820993261849i</v>
      </c>
      <c r="E2338" t="str">
        <f t="shared" si="669"/>
        <v>162.748243604445+5.57523319764425i</v>
      </c>
      <c r="F2338" t="str">
        <f t="shared" si="670"/>
        <v>2.42490281700188-24.871205914641i</v>
      </c>
      <c r="G2338" t="str">
        <f t="shared" si="671"/>
        <v>0.99999088304845-0.00301941524663034i</v>
      </c>
      <c r="H2338" t="str">
        <f t="shared" si="672"/>
        <v>2256.76188823676+776.071131553002i</v>
      </c>
      <c r="I2338" t="str">
        <f t="shared" si="673"/>
        <v>69.8892004738561-153.031615752814i</v>
      </c>
      <c r="K2338" t="str">
        <f t="shared" si="674"/>
        <v>0.00475503132498464-0.00525852490513623i</v>
      </c>
      <c r="L2338" t="str">
        <f t="shared" si="675"/>
        <v>0.0000444444444444444-0.00955806452151665i</v>
      </c>
      <c r="M2338" t="e">
        <f t="shared" si="676"/>
        <v>#DIV/0!</v>
      </c>
      <c r="N2338">
        <f t="shared" si="677"/>
        <v>96.484812131885263</v>
      </c>
      <c r="O2338">
        <f t="shared" si="678"/>
        <v>14.096334590462249</v>
      </c>
      <c r="P2338" s="3">
        <f t="shared" si="679"/>
        <v>14.096334590462249</v>
      </c>
      <c r="Q2338" s="3">
        <f t="shared" si="680"/>
        <v>-83.515187868114737</v>
      </c>
      <c r="R2338">
        <f t="shared" si="681"/>
        <v>96.484812131885263</v>
      </c>
      <c r="S2338">
        <f t="shared" si="682"/>
        <v>6.0069905372948584</v>
      </c>
      <c r="T2338">
        <f t="shared" si="665"/>
        <v>14.096334590462249</v>
      </c>
    </row>
    <row r="2339" spans="1:20" x14ac:dyDescent="0.25">
      <c r="A2339">
        <f t="shared" si="666"/>
        <v>37886.458216098195</v>
      </c>
      <c r="B2339">
        <f t="shared" si="683"/>
        <v>6029.8171013365791</v>
      </c>
      <c r="C2339" t="str">
        <f t="shared" si="667"/>
        <v>0.570759838536175-5.01800689492889i</v>
      </c>
      <c r="D2339" t="str">
        <f t="shared" si="668"/>
        <v>3.47788612016205-2.66828906359594i</v>
      </c>
      <c r="E2339" t="str">
        <f t="shared" si="669"/>
        <v>162.754860402155+5.59962533325922i</v>
      </c>
      <c r="F2339" t="str">
        <f t="shared" si="670"/>
        <v>2.42490264866397-24.777108653075i</v>
      </c>
      <c r="G2339" t="str">
        <f t="shared" si="671"/>
        <v>0.999990813628607-0.00303088881416178i</v>
      </c>
      <c r="H2339" t="str">
        <f t="shared" si="672"/>
        <v>2268.90266138548+775.849409656267i</v>
      </c>
      <c r="I2339" t="str">
        <f t="shared" si="673"/>
        <v>69.7507437976061-153.282676969367i</v>
      </c>
      <c r="K2339" t="str">
        <f t="shared" si="674"/>
        <v>0.00473521518645298-0.0052563029495113i</v>
      </c>
      <c r="L2339" t="str">
        <f t="shared" si="675"/>
        <v>0.0000444444444444444-0.00952188137230195i</v>
      </c>
      <c r="M2339" t="e">
        <f t="shared" si="676"/>
        <v>#DIV/0!</v>
      </c>
      <c r="N2339">
        <f t="shared" si="677"/>
        <v>96.489068122253499</v>
      </c>
      <c r="O2339">
        <f t="shared" si="678"/>
        <v>14.066450795302114</v>
      </c>
      <c r="P2339" s="3">
        <f t="shared" si="679"/>
        <v>14.066450795302114</v>
      </c>
      <c r="Q2339" s="3">
        <f t="shared" si="680"/>
        <v>-83.510931877746501</v>
      </c>
      <c r="R2339">
        <f t="shared" si="681"/>
        <v>96.489068122253499</v>
      </c>
      <c r="S2339">
        <f t="shared" si="682"/>
        <v>6.0298171013365787</v>
      </c>
      <c r="T2339">
        <f t="shared" si="665"/>
        <v>14.066450795302114</v>
      </c>
    </row>
    <row r="2340" spans="1:20" x14ac:dyDescent="0.25">
      <c r="A2340">
        <f t="shared" si="666"/>
        <v>38030.426757319365</v>
      </c>
      <c r="B2340">
        <f t="shared" si="683"/>
        <v>6052.7304063216579</v>
      </c>
      <c r="C2340" t="str">
        <f t="shared" si="667"/>
        <v>0.569168064799796-5.00073057492368i</v>
      </c>
      <c r="D2340" t="str">
        <f t="shared" si="668"/>
        <v>3.47788430135172-2.65840657857957i</v>
      </c>
      <c r="E2340" t="str">
        <f t="shared" si="669"/>
        <v>162.761557192171+5.62411251609965i</v>
      </c>
      <c r="F2340" t="str">
        <f t="shared" si="670"/>
        <v>2.42490247904428-24.6833678185274i</v>
      </c>
      <c r="G2340" t="str">
        <f t="shared" si="671"/>
        <v>0.99999074368018-0.00304240597884211i</v>
      </c>
      <c r="H2340" t="str">
        <f t="shared" si="672"/>
        <v>2281.18983922103+775.529506835454i</v>
      </c>
      <c r="I2340" t="str">
        <f t="shared" si="673"/>
        <v>69.6073496093315-153.540452376006i</v>
      </c>
      <c r="K2340" t="str">
        <f t="shared" si="674"/>
        <v>0.00471541607190671-0.00525400732210258i</v>
      </c>
      <c r="L2340" t="str">
        <f t="shared" si="675"/>
        <v>0.0000444444444444444-0.00948583519854747i</v>
      </c>
      <c r="M2340" t="e">
        <f t="shared" si="676"/>
        <v>#DIV/0!</v>
      </c>
      <c r="N2340">
        <f t="shared" si="677"/>
        <v>96.493290258237437</v>
      </c>
      <c r="O2340">
        <f t="shared" si="678"/>
        <v>14.036567679973242</v>
      </c>
      <c r="P2340" s="3">
        <f t="shared" si="679"/>
        <v>14.036567679973242</v>
      </c>
      <c r="Q2340" s="3">
        <f t="shared" si="680"/>
        <v>-83.506709741762563</v>
      </c>
      <c r="R2340">
        <f t="shared" si="681"/>
        <v>96.493290258237437</v>
      </c>
      <c r="S2340">
        <f t="shared" si="682"/>
        <v>6.0527304063216576</v>
      </c>
      <c r="T2340">
        <f t="shared" si="665"/>
        <v>14.036567679973242</v>
      </c>
    </row>
    <row r="2341" spans="1:20" x14ac:dyDescent="0.25">
      <c r="A2341">
        <f t="shared" si="666"/>
        <v>38174.942378997177</v>
      </c>
      <c r="B2341">
        <f t="shared" si="683"/>
        <v>6075.73078186568</v>
      </c>
      <c r="C2341" t="str">
        <f t="shared" si="667"/>
        <v>0.567577610159364-4.98351441332118i</v>
      </c>
      <c r="D2341" t="str">
        <f t="shared" si="668"/>
        <v>3.4778824686941-2.64856233540391i</v>
      </c>
      <c r="E2341" t="str">
        <f t="shared" si="669"/>
        <v>162.76833464597+5.64869492299668i</v>
      </c>
      <c r="F2341" t="str">
        <f t="shared" si="670"/>
        <v>2.42490230813305-24.5899820625049i</v>
      </c>
      <c r="G2341" t="str">
        <f t="shared" si="671"/>
        <v>0.999990673199146-0.00305396690631296i</v>
      </c>
      <c r="H2341" t="str">
        <f t="shared" si="672"/>
        <v>2293.6249646921+775.108101464145i</v>
      </c>
      <c r="I2341" t="str">
        <f t="shared" si="673"/>
        <v>69.4588720217071-153.804983918443i</v>
      </c>
      <c r="K2341" t="str">
        <f t="shared" si="674"/>
        <v>0.00469563452830336-0.00525163818539537i</v>
      </c>
      <c r="L2341" t="str">
        <f t="shared" si="675"/>
        <v>0.0000444444444444444-0.00944992548171694i</v>
      </c>
      <c r="M2341" t="e">
        <f t="shared" si="676"/>
        <v>#DIV/0!</v>
      </c>
      <c r="N2341">
        <f t="shared" si="677"/>
        <v>96.497478804026969</v>
      </c>
      <c r="O2341">
        <f t="shared" si="678"/>
        <v>14.006685214807435</v>
      </c>
      <c r="P2341" s="3">
        <f t="shared" si="679"/>
        <v>14.006685214807435</v>
      </c>
      <c r="Q2341" s="3">
        <f t="shared" si="680"/>
        <v>-83.502521195973031</v>
      </c>
      <c r="R2341">
        <f t="shared" si="681"/>
        <v>96.497478804026969</v>
      </c>
      <c r="S2341">
        <f t="shared" si="682"/>
        <v>6.0757307818656798</v>
      </c>
      <c r="T2341">
        <f t="shared" si="665"/>
        <v>14.006685214807435</v>
      </c>
    </row>
    <row r="2342" spans="1:20" x14ac:dyDescent="0.25">
      <c r="A2342">
        <f t="shared" si="666"/>
        <v>38320.00716003737</v>
      </c>
      <c r="B2342">
        <f t="shared" si="683"/>
        <v>6098.8185588367696</v>
      </c>
      <c r="C2342" t="str">
        <f t="shared" si="667"/>
        <v>0.565988515649485-4.96635817973568i</v>
      </c>
      <c r="D2342" t="str">
        <f t="shared" si="668"/>
        <v>3.47788062208379-2.63875619245358i</v>
      </c>
      <c r="E2342" t="str">
        <f t="shared" si="669"/>
        <v>162.775193438888+5.67337272952164i</v>
      </c>
      <c r="F2342" t="str">
        <f t="shared" si="670"/>
        <v>2.42490213592049-24.4969500416218i</v>
      </c>
      <c r="G2342" t="str">
        <f t="shared" si="671"/>
        <v>0.999990602181448-0.00306557176284505i</v>
      </c>
      <c r="H2342" t="str">
        <f t="shared" si="672"/>
        <v>2306.20956947087+774.58177112434i</v>
      </c>
      <c r="I2342" t="str">
        <f t="shared" si="673"/>
        <v>69.305161018565-154.076312557882i</v>
      </c>
      <c r="K2342" t="str">
        <f t="shared" si="674"/>
        <v>0.00467587110061987-0.00524919570689889i</v>
      </c>
      <c r="L2342" t="str">
        <f t="shared" si="675"/>
        <v>0.0000444444444444444-0.00941415170523699i</v>
      </c>
      <c r="M2342" t="e">
        <f t="shared" si="676"/>
        <v>#DIV/0!</v>
      </c>
      <c r="N2342">
        <f t="shared" si="677"/>
        <v>96.501634026823353</v>
      </c>
      <c r="O2342">
        <f t="shared" si="678"/>
        <v>13.976803370764241</v>
      </c>
      <c r="P2342" s="3">
        <f t="shared" si="679"/>
        <v>13.976803370764241</v>
      </c>
      <c r="Q2342" s="3">
        <f t="shared" si="680"/>
        <v>-83.498365973176647</v>
      </c>
      <c r="R2342">
        <f t="shared" si="681"/>
        <v>96.501634026823353</v>
      </c>
      <c r="S2342">
        <f t="shared" si="682"/>
        <v>6.0988185588367694</v>
      </c>
      <c r="T2342">
        <f t="shared" si="665"/>
        <v>13.976803370764241</v>
      </c>
    </row>
    <row r="2343" spans="1:20" x14ac:dyDescent="0.25">
      <c r="A2343">
        <f t="shared" si="666"/>
        <v>38465.62318724551</v>
      </c>
      <c r="B2343">
        <f t="shared" si="683"/>
        <v>6121.9940693603494</v>
      </c>
      <c r="C2343" t="str">
        <f t="shared" si="667"/>
        <v>0.564400822116388-4.94926164511195i</v>
      </c>
      <c r="D2343" t="str">
        <f t="shared" si="668"/>
        <v>3.47787876141454-2.62898800866126i</v>
      </c>
      <c r="E2343" t="str">
        <f t="shared" si="669"/>
        <v>162.782134250146+5.69814610997372i</v>
      </c>
      <c r="F2343" t="str">
        <f t="shared" si="670"/>
        <v>2.42490196239661-24.4042704175813i</v>
      </c>
      <c r="G2343" t="str">
        <f t="shared" si="671"/>
        <v>0.999990530623-0.00307722071534064i</v>
      </c>
      <c r="H2343" t="str">
        <f t="shared" si="672"/>
        <v>2318.94517178328+773.94698981524i</v>
      </c>
      <c r="I2343" t="str">
        <f t="shared" si="673"/>
        <v>69.1460623502782-154.354478166033i</v>
      </c>
      <c r="K2343" t="str">
        <f t="shared" si="674"/>
        <v>0.00465612633179424-0.00524668005911771i</v>
      </c>
      <c r="L2343" t="str">
        <f t="shared" si="675"/>
        <v>0.0000444444444444444-0.00937851335448992i</v>
      </c>
      <c r="M2343" t="e">
        <f t="shared" si="676"/>
        <v>#DIV/0!</v>
      </c>
      <c r="N2343">
        <f t="shared" si="677"/>
        <v>96.505756196793627</v>
      </c>
      <c r="O2343">
        <f t="shared" si="678"/>
        <v>13.946922119438412</v>
      </c>
      <c r="P2343" s="3">
        <f t="shared" si="679"/>
        <v>13.946922119438412</v>
      </c>
      <c r="Q2343" s="3">
        <f t="shared" si="680"/>
        <v>-83.494243803206373</v>
      </c>
      <c r="R2343">
        <f t="shared" si="681"/>
        <v>96.505756196793627</v>
      </c>
      <c r="S2343">
        <f t="shared" si="682"/>
        <v>6.1219940693603494</v>
      </c>
      <c r="T2343">
        <f t="shared" si="665"/>
        <v>13.946922119438412</v>
      </c>
    </row>
    <row r="2344" spans="1:20" x14ac:dyDescent="0.25">
      <c r="A2344">
        <f t="shared" si="666"/>
        <v>38611.792555357046</v>
      </c>
      <c r="B2344">
        <f t="shared" si="683"/>
        <v>6145.2576468239185</v>
      </c>
      <c r="C2344" t="str">
        <f t="shared" si="667"/>
        <v>0.562814570213312-4.93222458171908i</v>
      </c>
      <c r="D2344" t="str">
        <f t="shared" si="668"/>
        <v>3.47787688657937-2.61925764350564i</v>
      </c>
      <c r="E2344" t="str">
        <f t="shared" si="669"/>
        <v>162.789157762871+5.72301523737078i</v>
      </c>
      <c r="F2344" t="str">
        <f t="shared" si="670"/>
        <v>2.42490178755149-24.3119418571557i</v>
      </c>
      <c r="G2344" t="str">
        <f t="shared" si="671"/>
        <v>0.999990458519685-0.00308891393133587i</v>
      </c>
      <c r="H2344" t="str">
        <f t="shared" si="672"/>
        <v>2331.83327410038+773.20012511011i</v>
      </c>
      <c r="I2344" t="str">
        <f t="shared" si="673"/>
        <v>68.9814174277267-154.639519414093i</v>
      </c>
      <c r="K2344" t="str">
        <f t="shared" si="674"/>
        <v>0.004636400762667-0.00524409141952216i</v>
      </c>
      <c r="L2344" t="str">
        <f t="shared" si="675"/>
        <v>0.0000444444444444444-0.00934300991680607i</v>
      </c>
      <c r="M2344" t="e">
        <f t="shared" si="676"/>
        <v>#DIV/0!</v>
      </c>
      <c r="N2344">
        <f t="shared" si="677"/>
        <v>96.509845587024486</v>
      </c>
      <c r="O2344">
        <f t="shared" si="678"/>
        <v>13.917041433066563</v>
      </c>
      <c r="P2344" s="3">
        <f t="shared" si="679"/>
        <v>13.917041433066563</v>
      </c>
      <c r="Q2344" s="3">
        <f t="shared" si="680"/>
        <v>-83.490154412975514</v>
      </c>
      <c r="R2344">
        <f t="shared" si="681"/>
        <v>96.509845587024486</v>
      </c>
      <c r="S2344">
        <f t="shared" si="682"/>
        <v>6.1452576468239188</v>
      </c>
      <c r="T2344">
        <f t="shared" si="665"/>
        <v>13.917041433066563</v>
      </c>
    </row>
    <row r="2345" spans="1:20" x14ac:dyDescent="0.25">
      <c r="A2345">
        <f t="shared" si="666"/>
        <v>38758.517367067405</v>
      </c>
      <c r="B2345">
        <f t="shared" si="683"/>
        <v>6168.6096258818498</v>
      </c>
      <c r="C2345" t="str">
        <f t="shared" si="667"/>
        <v>0.561229800395941-4.91524676314428i</v>
      </c>
      <c r="D2345" t="str">
        <f t="shared" si="668"/>
        <v>3.4778749974704-2.60956495700944i</v>
      </c>
      <c r="E2345" t="str">
        <f t="shared" si="669"/>
        <v>162.796264664114+5.74798028344203i</v>
      </c>
      <c r="F2345" t="str">
        <f t="shared" si="670"/>
        <v>2.42490161137505-24.2199630321675i</v>
      </c>
      <c r="G2345" t="str">
        <f t="shared" si="671"/>
        <v>0.999990385867354-0.00310065157900322i</v>
      </c>
      <c r="H2345" t="str">
        <f t="shared" si="672"/>
        <v>2344.87536068264+772.337435262507i</v>
      </c>
      <c r="I2345" t="str">
        <f t="shared" si="673"/>
        <v>68.8110632149262-154.931473655339i</v>
      </c>
      <c r="K2345" t="str">
        <f t="shared" si="674"/>
        <v>0.00461669493192372-0.00524142997051814i</v>
      </c>
      <c r="L2345" t="str">
        <f t="shared" si="675"/>
        <v>0.0000444444444444444-0.00930764088145655i</v>
      </c>
      <c r="M2345" t="e">
        <f t="shared" si="676"/>
        <v>#DIV/0!</v>
      </c>
      <c r="N2345">
        <f t="shared" si="677"/>
        <v>96.513902473475468</v>
      </c>
      <c r="O2345">
        <f t="shared" si="678"/>
        <v>13.887161284533834</v>
      </c>
      <c r="P2345" s="3">
        <f t="shared" si="679"/>
        <v>13.887161284533834</v>
      </c>
      <c r="Q2345" s="3">
        <f t="shared" si="680"/>
        <v>-83.486097526524532</v>
      </c>
      <c r="R2345">
        <f t="shared" si="681"/>
        <v>96.513902473475468</v>
      </c>
      <c r="S2345">
        <f t="shared" si="682"/>
        <v>6.1686096258818495</v>
      </c>
      <c r="T2345">
        <f t="shared" si="665"/>
        <v>13.887161284533834</v>
      </c>
    </row>
    <row r="2346" spans="1:20" x14ac:dyDescent="0.25">
      <c r="A2346">
        <f t="shared" si="666"/>
        <v>38905.79973306226</v>
      </c>
      <c r="B2346">
        <f t="shared" si="683"/>
        <v>6192.0503424602011</v>
      </c>
      <c r="C2346" t="str">
        <f t="shared" si="667"/>
        <v>0.559646552918015-4.8983279642867i</v>
      </c>
      <c r="D2346" t="str">
        <f t="shared" si="668"/>
        <v>3.47787309397901-2.59990980973733i</v>
      </c>
      <c r="E2346" t="str">
        <f t="shared" si="669"/>
        <v>162.803455644869+5.7730414186143i</v>
      </c>
      <c r="F2346" t="str">
        <f t="shared" si="670"/>
        <v>2.42490143385713-24.1283326194705i</v>
      </c>
      <c r="G2346" t="str">
        <f t="shared" si="671"/>
        <v>0.999990312661827-0.00311243382715387i</v>
      </c>
      <c r="H2346" t="str">
        <f t="shared" si="672"/>
        <v>2358.07289497047+771.355066263618i</v>
      </c>
      <c r="I2346" t="str">
        <f t="shared" si="673"/>
        <v>68.6348321204377-155.230376801075i</v>
      </c>
      <c r="K2346" t="str">
        <f t="shared" si="674"/>
        <v>0.00459700937603788-0.00523869589941599i</v>
      </c>
      <c r="L2346" t="str">
        <f t="shared" si="675"/>
        <v>0.0000444444444444444-0.00927240573964587i</v>
      </c>
      <c r="M2346" t="e">
        <f t="shared" si="676"/>
        <v>#DIV/0!</v>
      </c>
      <c r="N2346">
        <f t="shared" si="677"/>
        <v>96.517927134933117</v>
      </c>
      <c r="O2346">
        <f t="shared" si="678"/>
        <v>13.857281647380528</v>
      </c>
      <c r="P2346" s="3">
        <f t="shared" si="679"/>
        <v>13.857281647380528</v>
      </c>
      <c r="Q2346" s="3">
        <f t="shared" si="680"/>
        <v>-83.482072865066883</v>
      </c>
      <c r="R2346">
        <f t="shared" si="681"/>
        <v>96.517927134933117</v>
      </c>
      <c r="S2346">
        <f t="shared" si="682"/>
        <v>6.1920503424602007</v>
      </c>
      <c r="T2346">
        <f t="shared" si="665"/>
        <v>13.857281647380528</v>
      </c>
    </row>
    <row r="2347" spans="1:20" x14ac:dyDescent="0.25">
      <c r="A2347">
        <f t="shared" si="666"/>
        <v>39053.6417720479</v>
      </c>
      <c r="B2347">
        <f t="shared" si="683"/>
        <v>6215.5801337615503</v>
      </c>
      <c r="C2347" t="str">
        <f t="shared" si="667"/>
        <v>0.558064867826855-4.88146796135145i</v>
      </c>
      <c r="D2347" t="str">
        <f t="shared" si="668"/>
        <v>3.47787117599572-2.590292062794i</v>
      </c>
      <c r="E2347" t="str">
        <f t="shared" si="669"/>
        <v>162.810731400102+5.79819881200736i</v>
      </c>
      <c r="F2347" t="str">
        <f t="shared" si="670"/>
        <v>2.42490125498756-24.0370493009303i</v>
      </c>
      <c r="G2347" t="str">
        <f t="shared" si="671"/>
        <v>0.999990238898892-0.00312426084524015i</v>
      </c>
      <c r="H2347" t="str">
        <f t="shared" si="672"/>
        <v>2371.42731681256+770.249048852952i</v>
      </c>
      <c r="I2347" t="str">
        <f t="shared" si="673"/>
        <v>68.4525518876925-155.536263189578i</v>
      </c>
      <c r="K2347" t="str">
        <f t="shared" si="674"/>
        <v>0.00457734462921421-0.00523588939839875i</v>
      </c>
      <c r="L2347" t="str">
        <f t="shared" si="675"/>
        <v>0.0000444444444444444-0.00923730398450477i</v>
      </c>
      <c r="M2347" t="e">
        <f t="shared" si="676"/>
        <v>#DIV/0!</v>
      </c>
      <c r="N2347">
        <f t="shared" si="677"/>
        <v>96.521919852962895</v>
      </c>
      <c r="O2347">
        <f t="shared" si="678"/>
        <v>13.827402495809125</v>
      </c>
      <c r="P2347" s="3">
        <f t="shared" si="679"/>
        <v>13.827402495809125</v>
      </c>
      <c r="Q2347" s="3">
        <f t="shared" si="680"/>
        <v>-83.478080147037105</v>
      </c>
      <c r="R2347">
        <f t="shared" si="681"/>
        <v>96.521919852962895</v>
      </c>
      <c r="S2347">
        <f t="shared" si="682"/>
        <v>6.2155801337615504</v>
      </c>
      <c r="T2347">
        <f t="shared" si="665"/>
        <v>13.827402495809125</v>
      </c>
    </row>
    <row r="2348" spans="1:20" x14ac:dyDescent="0.25">
      <c r="A2348">
        <f t="shared" si="666"/>
        <v>39202.045610781686</v>
      </c>
      <c r="B2348">
        <f t="shared" si="683"/>
        <v>6239.1993382698447</v>
      </c>
      <c r="C2348" t="str">
        <f t="shared" si="667"/>
        <v>0.556484784958927-4.86466653184304i</v>
      </c>
      <c r="D2348" t="str">
        <f t="shared" si="668"/>
        <v>3.47786924341018-2.5807115778221i</v>
      </c>
      <c r="E2348" t="str">
        <f t="shared" si="669"/>
        <v>162.818092628766+5.82345263142098i</v>
      </c>
      <c r="F2348" t="str">
        <f t="shared" si="670"/>
        <v>2.424901074756-23.9461117634056i</v>
      </c>
      <c r="G2348" t="str">
        <f t="shared" si="671"/>
        <v>0.999990164574304-0.00313613280335799i</v>
      </c>
      <c r="H2348" t="str">
        <f t="shared" si="672"/>
        <v>2384.94003952444+769.015295484528i</v>
      </c>
      <c r="I2348" t="str">
        <f t="shared" si="673"/>
        <v>68.2640454843615-155.849165447768i</v>
      </c>
      <c r="K2348" t="str">
        <f t="shared" si="674"/>
        <v>0.00455770122333258-0.00523301066448945i</v>
      </c>
      <c r="L2348" t="str">
        <f t="shared" si="675"/>
        <v>0.0000444444444444444-0.00920233511108266i</v>
      </c>
      <c r="M2348" t="e">
        <f t="shared" si="676"/>
        <v>#DIV/0!</v>
      </c>
      <c r="N2348">
        <f t="shared" si="677"/>
        <v>96.525880911861137</v>
      </c>
      <c r="O2348">
        <f t="shared" si="678"/>
        <v>13.797523804690249</v>
      </c>
      <c r="P2348" s="3">
        <f t="shared" si="679"/>
        <v>13.797523804690249</v>
      </c>
      <c r="Q2348" s="3">
        <f t="shared" si="680"/>
        <v>-83.474119088138863</v>
      </c>
      <c r="R2348">
        <f t="shared" si="681"/>
        <v>96.525880911861137</v>
      </c>
      <c r="S2348">
        <f t="shared" si="682"/>
        <v>6.2391993382698443</v>
      </c>
      <c r="T2348">
        <f t="shared" ref="T2348:T2411" si="684">P2348</f>
        <v>13.797523804690249</v>
      </c>
    </row>
    <row r="2349" spans="1:20" x14ac:dyDescent="0.25">
      <c r="A2349">
        <f t="shared" ref="A2349:A2412" si="685">2*PI()*B2349</f>
        <v>39351.013384102655</v>
      </c>
      <c r="B2349">
        <f t="shared" si="683"/>
        <v>6262.90829575527</v>
      </c>
      <c r="C2349" t="str">
        <f t="shared" ref="C2349:C2412" si="686">IMPRODUCT(D2349,E2349,$C$40,,K2349,$C$41)</f>
        <v>0.554906343935536-4.84792345455915i</v>
      </c>
      <c r="D2349" t="str">
        <f t="shared" ref="D2349:D2412" si="687">IMDIV(IMPRODUCT($C$37,$C$38,COMPLEX(1,A2349/$C$38)),IMSUM(-1*A2349*A2349/$C$39,COMPLEX(0,1*A2349)))</f>
        <v>3.47786729611125-2.57116821700029i</v>
      </c>
      <c r="E2349" t="str">
        <f t="shared" ref="E2349:E2412" si="688">IMDIV(IMPRODUCT(IMSUM(F2349,G2349),$C$29,H2349),IMSUM(1,I2349))</f>
        <v>162.825540033823+5.84880304332692i</v>
      </c>
      <c r="F2349" t="str">
        <f t="shared" ref="F2349:F2412" si="689">IMDIV(IMPRODUCT($C$14,$C$15,COMPLEX(1,A2349/$C$15)),IMSUM(-1*A2349*A2349/$C$16,COMPLEX(0,A2349)))</f>
        <v>2.42490089315211-23.8555186987293i</v>
      </c>
      <c r="G2349" t="str">
        <f t="shared" ref="G2349:G2412" si="690">IMDIV(1,COMPLEX(1,A2349*$C$9*$C$10))</f>
        <v>0.999990089683788-0.00314804987224934i</v>
      </c>
      <c r="H2349" t="str">
        <f t="shared" ref="H2349:H2412" si="691">IMDIV($C$3,IMSUM(K2349,COMPLEX(0,$C$28*A2349)))</f>
        <v>2398.61244676837+767.649597251542i</v>
      </c>
      <c r="I2349" t="str">
        <f t="shared" ref="I2349:I2412" si="692">IMPRODUCT(F2349,$C$29,H2349,$C$31)</f>
        <v>68.0691309909428-156.16911434522i</v>
      </c>
      <c r="K2349" t="str">
        <f t="shared" ref="K2349:K2412" si="693">IF($C$26&lt;=0,IMDIV(1,IMSUM(IMDIV(1,L2349),1/$C$18)),IMDIV(1,IMSUM(IMDIV(1,L2349),1/$C$18,IMDIV(1,M2349))))</f>
        <v>0.00453807968789238-0.00523005989951778i</v>
      </c>
      <c r="L2349" t="str">
        <f t="shared" ref="L2349:L2412" si="694">IMSUM($C$21/$C$22,IMDIV(1,COMPLEX(0,$C$20*$C$22*A2349)))</f>
        <v>0.0000444444444444444-0.00916749861634054i</v>
      </c>
      <c r="M2349" t="e">
        <f t="shared" ref="M2349:M2412" si="695">IMSUM($C$25/$C$26,IMDIV(1,COMPLEX(0,$C$24*$C$26*A2349)))</f>
        <v>#DIV/0!</v>
      </c>
      <c r="N2349">
        <f t="shared" ref="N2349:N2412" si="696">ABS(R2349)</f>
        <v>96.529810598607042</v>
      </c>
      <c r="O2349">
        <f t="shared" ref="O2349:O2412" si="697">ABS(P2349)</f>
        <v>13.767645549569206</v>
      </c>
      <c r="P2349" s="3">
        <f t="shared" ref="P2349:P2412" si="698">20*LOG10(IMABS(C2349))</f>
        <v>13.767645549569206</v>
      </c>
      <c r="Q2349" s="3">
        <f t="shared" ref="Q2349:Q2412" si="699">IMARGUMENT(C2349)*180/PI()</f>
        <v>-83.470189401392958</v>
      </c>
      <c r="R2349">
        <f t="shared" ref="R2349:R2412" si="700">IF(Q2349&lt;0,Q2349+180,Q2349-180)</f>
        <v>96.529810598607042</v>
      </c>
      <c r="S2349">
        <f t="shared" ref="S2349:S2412" si="701">B2349/1000</f>
        <v>6.2629082957552704</v>
      </c>
      <c r="T2349">
        <f t="shared" si="684"/>
        <v>13.767645549569206</v>
      </c>
    </row>
    <row r="2350" spans="1:20" x14ac:dyDescent="0.25">
      <c r="A2350">
        <f t="shared" si="685"/>
        <v>39500.547234962243</v>
      </c>
      <c r="B2350">
        <f t="shared" ref="B2350:B2413" si="702">B2349*(1+B$42)</f>
        <v>6286.7073472791399</v>
      </c>
      <c r="C2350" t="str">
        <f t="shared" si="686"/>
        <v>0.553329584158575-4.83123850958457i</v>
      </c>
      <c r="D2350" t="str">
        <f t="shared" si="687"/>
        <v>3.47786533398697-2.56166184304123i</v>
      </c>
      <c r="E2350" t="str">
        <f t="shared" si="688"/>
        <v>162.833074322272+5.8742502128566i</v>
      </c>
      <c r="F2350" t="str">
        <f t="shared" si="689"/>
        <v>2.42490071016545-23.7652688036897i</v>
      </c>
      <c r="G2350" t="str">
        <f t="shared" si="690"/>
        <v>0.999990014223033-0.0031600122233046i</v>
      </c>
      <c r="H2350" t="str">
        <f t="shared" si="691"/>
        <v>2412.44588924591+766.147620772503i</v>
      </c>
      <c r="I2350" t="str">
        <f t="shared" si="692"/>
        <v>67.8676214887294-156.496138640185i</v>
      </c>
      <c r="K2350" t="str">
        <f t="shared" si="693"/>
        <v>0.00451848054995776-0.00522703731008603i</v>
      </c>
      <c r="L2350" t="str">
        <f t="shared" si="694"/>
        <v>0.0000444444444444444-0.00913279399914386i</v>
      </c>
      <c r="M2350" t="e">
        <f t="shared" si="695"/>
        <v>#DIV/0!</v>
      </c>
      <c r="N2350">
        <f t="shared" si="696"/>
        <v>96.533709202814023</v>
      </c>
      <c r="O2350">
        <f t="shared" si="697"/>
        <v>13.737767706672843</v>
      </c>
      <c r="P2350" s="3">
        <f t="shared" si="698"/>
        <v>13.737767706672843</v>
      </c>
      <c r="Q2350" s="3">
        <f t="shared" si="699"/>
        <v>-83.466290797185977</v>
      </c>
      <c r="R2350">
        <f t="shared" si="700"/>
        <v>96.533709202814023</v>
      </c>
      <c r="S2350">
        <f t="shared" si="701"/>
        <v>6.2867073472791395</v>
      </c>
      <c r="T2350">
        <f t="shared" si="684"/>
        <v>13.737767706672843</v>
      </c>
    </row>
    <row r="2351" spans="1:20" x14ac:dyDescent="0.25">
      <c r="A2351">
        <f t="shared" si="685"/>
        <v>39650.649314455099</v>
      </c>
      <c r="B2351">
        <f t="shared" si="702"/>
        <v>6310.5968351988004</v>
      </c>
      <c r="C2351" t="str">
        <f t="shared" si="686"/>
        <v>0.551754544806003-4.8146114782842i</v>
      </c>
      <c r="D2351" t="str">
        <f t="shared" si="687"/>
        <v>3.47786335692442-2.55219231918962i</v>
      </c>
      <c r="E2351" t="str">
        <f t="shared" si="688"/>
        <v>162.840696205166+5.89979430379471i</v>
      </c>
      <c r="F2351" t="str">
        <f t="shared" si="689"/>
        <v>2.42490052578548-23.6753607800115i</v>
      </c>
      <c r="G2351" t="str">
        <f t="shared" si="690"/>
        <v>0.999989938187698-0.00317202002856513i</v>
      </c>
      <c r="H2351" t="str">
        <f t="shared" si="691"/>
        <v>2426.4416811944+764.504905042715i</v>
      </c>
      <c r="I2351" t="str">
        <f t="shared" si="692"/>
        <v>67.659324947379-156.830264917281i</v>
      </c>
      <c r="K2351" t="str">
        <f t="shared" si="693"/>
        <v>0.0044989043341027-0.00522394310753412i</v>
      </c>
      <c r="L2351" t="str">
        <f t="shared" si="694"/>
        <v>0.0000444444444444444-0.00909822076025483i</v>
      </c>
      <c r="M2351" t="e">
        <f t="shared" si="695"/>
        <v>#DIV/0!</v>
      </c>
      <c r="N2351">
        <f t="shared" si="696"/>
        <v>96.537577016678057</v>
      </c>
      <c r="O2351">
        <f t="shared" si="697"/>
        <v>13.70789025291462</v>
      </c>
      <c r="P2351" s="3">
        <f t="shared" si="698"/>
        <v>13.70789025291462</v>
      </c>
      <c r="Q2351" s="3">
        <f t="shared" si="699"/>
        <v>-83.462422983321943</v>
      </c>
      <c r="R2351">
        <f t="shared" si="700"/>
        <v>96.537577016678057</v>
      </c>
      <c r="S2351">
        <f t="shared" si="701"/>
        <v>6.3105968351988002</v>
      </c>
      <c r="T2351">
        <f t="shared" si="684"/>
        <v>13.70789025291462</v>
      </c>
    </row>
    <row r="2352" spans="1:20" x14ac:dyDescent="0.25">
      <c r="A2352">
        <f t="shared" si="685"/>
        <v>39801.321781850034</v>
      </c>
      <c r="B2352">
        <f t="shared" si="702"/>
        <v>6334.5771031725562</v>
      </c>
      <c r="C2352" t="str">
        <f t="shared" si="686"/>
        <v>0.550181264828104-4.79804214329733i</v>
      </c>
      <c r="D2352" t="str">
        <f t="shared" si="687"/>
        <v>3.47786136480993-2.54275950922022i</v>
      </c>
      <c r="E2352" t="str">
        <f t="shared" si="688"/>
        <v>162.848406397636+5.92543547856491i</v>
      </c>
      <c r="F2352" t="str">
        <f t="shared" si="689"/>
        <v>2.4249003400016-23.5857933343377i</v>
      </c>
      <c r="G2352" t="str">
        <f t="shared" si="690"/>
        <v>0.999989861573409-0.00318407346072567i</v>
      </c>
      <c r="H2352" t="str">
        <f t="shared" si="691"/>
        <v>2440.60109667705+762.716858254667i</v>
      </c>
      <c r="I2352" t="str">
        <f t="shared" si="692"/>
        <v>67.4440441122651-157.171517416436i</v>
      </c>
      <c r="K2352" t="str">
        <f t="shared" si="693"/>
        <v>0.00447935156235797-0.00522077750790418i</v>
      </c>
      <c r="L2352" t="str">
        <f t="shared" si="694"/>
        <v>0.0000444444444444444-0.00906377840232605i</v>
      </c>
      <c r="M2352" t="e">
        <f t="shared" si="695"/>
        <v>#DIV/0!</v>
      </c>
      <c r="N2352">
        <f t="shared" si="696"/>
        <v>96.541414334932327</v>
      </c>
      <c r="O2352">
        <f t="shared" si="697"/>
        <v>13.678013165902133</v>
      </c>
      <c r="P2352" s="3">
        <f t="shared" si="698"/>
        <v>13.678013165902133</v>
      </c>
      <c r="Q2352" s="3">
        <f t="shared" si="699"/>
        <v>-83.458585665067673</v>
      </c>
      <c r="R2352">
        <f t="shared" si="700"/>
        <v>96.541414334932327</v>
      </c>
      <c r="S2352">
        <f t="shared" si="701"/>
        <v>6.3345771031725562</v>
      </c>
      <c r="T2352">
        <f t="shared" si="684"/>
        <v>13.678013165902133</v>
      </c>
    </row>
    <row r="2353" spans="1:20" x14ac:dyDescent="0.25">
      <c r="A2353">
        <f t="shared" si="685"/>
        <v>39952.566804621063</v>
      </c>
      <c r="B2353">
        <f t="shared" si="702"/>
        <v>6358.648496164612</v>
      </c>
      <c r="C2353" t="str">
        <f t="shared" si="686"/>
        <v>0.548609782942794-4.78153028853061i</v>
      </c>
      <c r="D2353" t="str">
        <f t="shared" si="687"/>
        <v>3.47785935752891-2.53336327743591i</v>
      </c>
      <c r="E2353" t="str">
        <f t="shared" si="688"/>
        <v>162.856205618919+5.95117389822272i</v>
      </c>
      <c r="F2353" t="str">
        <f t="shared" si="689"/>
        <v>2.42490015280308-23.4965651782103i</v>
      </c>
      <c r="G2353" t="str">
        <f t="shared" si="690"/>
        <v>0.999989784375757-0.00319617269313689i</v>
      </c>
      <c r="H2353" t="str">
        <f t="shared" si="691"/>
        <v>2454.92536565828+760.77875459272i</v>
      </c>
      <c r="I2353" t="str">
        <f t="shared" si="692"/>
        <v>67.2215763919104-157.519917852768i</v>
      </c>
      <c r="K2353" t="str">
        <f t="shared" si="693"/>
        <v>0.00445982275415693-0.00521754073190409i</v>
      </c>
      <c r="L2353" t="str">
        <f t="shared" si="694"/>
        <v>0.0000444444444444444-0.0090294664298924i</v>
      </c>
      <c r="M2353" t="e">
        <f t="shared" si="695"/>
        <v>#DIV/0!</v>
      </c>
      <c r="N2353">
        <f t="shared" si="696"/>
        <v>96.545221454791502</v>
      </c>
      <c r="O2353">
        <f t="shared" si="697"/>
        <v>13.648136423942033</v>
      </c>
      <c r="P2353" s="3">
        <f t="shared" si="698"/>
        <v>13.648136423942033</v>
      </c>
      <c r="Q2353" s="3">
        <f t="shared" si="699"/>
        <v>-83.454778545208498</v>
      </c>
      <c r="R2353">
        <f t="shared" si="700"/>
        <v>96.545221454791502</v>
      </c>
      <c r="S2353">
        <f t="shared" si="701"/>
        <v>6.3586484961646121</v>
      </c>
      <c r="T2353">
        <f t="shared" si="684"/>
        <v>13.648136423942033</v>
      </c>
    </row>
    <row r="2354" spans="1:20" x14ac:dyDescent="0.25">
      <c r="A2354">
        <f t="shared" si="685"/>
        <v>40104.386558478625</v>
      </c>
      <c r="B2354">
        <f t="shared" si="702"/>
        <v>6382.8113604500377</v>
      </c>
      <c r="C2354" t="str">
        <f t="shared" si="686"/>
        <v>0.54704013763194-4.76507569915176i</v>
      </c>
      <c r="D2354" t="str">
        <f t="shared" si="687"/>
        <v>3.47785733496591-2.52400348866572i</v>
      </c>
      <c r="E2354" t="str">
        <f t="shared" si="688"/>
        <v>162.864094592373+5.97700972244496i</v>
      </c>
      <c r="F2354" t="str">
        <f t="shared" si="689"/>
        <v>2.42489996417917-23.4076750280522i</v>
      </c>
      <c r="G2354" t="str">
        <f t="shared" si="690"/>
        <v>0.9999897065903-0.00320831789980776i</v>
      </c>
      <c r="H2354" t="str">
        <f t="shared" si="691"/>
        <v>2469.41566985251+758.685731006356i</v>
      </c>
      <c r="I2354" t="str">
        <f t="shared" si="692"/>
        <v>66.9917137457053-157.875485226932i</v>
      </c>
      <c r="K2354" t="str">
        <f t="shared" si="693"/>
        <v>0.00444031842628363-0.00521423300487061i</v>
      </c>
      <c r="L2354" t="str">
        <f t="shared" si="694"/>
        <v>0.0000444444444444444-0.00899528434936483i</v>
      </c>
      <c r="M2354" t="e">
        <f t="shared" si="695"/>
        <v>#DIV/0!</v>
      </c>
      <c r="N2354">
        <f t="shared" si="696"/>
        <v>96.548998675905736</v>
      </c>
      <c r="O2354">
        <f t="shared" si="697"/>
        <v>13.618260006046491</v>
      </c>
      <c r="P2354" s="3">
        <f t="shared" si="698"/>
        <v>13.618260006046491</v>
      </c>
      <c r="Q2354" s="3">
        <f t="shared" si="699"/>
        <v>-83.451001324094264</v>
      </c>
      <c r="R2354">
        <f t="shared" si="700"/>
        <v>96.548998675905736</v>
      </c>
      <c r="S2354">
        <f t="shared" si="701"/>
        <v>6.3828113604500381</v>
      </c>
      <c r="T2354">
        <f t="shared" si="684"/>
        <v>13.618260006046491</v>
      </c>
    </row>
    <row r="2355" spans="1:20" x14ac:dyDescent="0.25">
      <c r="A2355">
        <f t="shared" si="685"/>
        <v>40256.78322740084</v>
      </c>
      <c r="B2355">
        <f t="shared" si="702"/>
        <v>6407.0660436197477</v>
      </c>
      <c r="C2355" t="str">
        <f t="shared" si="686"/>
        <v>0.545472367137125-4.74867816158312i</v>
      </c>
      <c r="D2355" t="str">
        <f t="shared" si="687"/>
        <v>3.47785529700462-2.51468000826288i</v>
      </c>
      <c r="E2355" t="str">
        <f t="shared" si="688"/>
        <v>162.872074045509+6.00294310951712i</v>
      </c>
      <c r="F2355" t="str">
        <f t="shared" si="689"/>
        <v>2.42489977411905-23.3191216051488i</v>
      </c>
      <c r="G2355" t="str">
        <f t="shared" si="690"/>
        <v>0.999989628212562-0.00322050925540818i</v>
      </c>
      <c r="H2355" t="str">
        <f t="shared" si="691"/>
        <v>2484.0731383374+756.43278396841i</v>
      </c>
      <c r="I2355" t="str">
        <f t="shared" si="692"/>
        <v>66.7542425722554-158.238235625599i</v>
      </c>
      <c r="K2355" t="str">
        <f t="shared" si="693"/>
        <v>0.0044208390928205-0.00521085455673166i</v>
      </c>
      <c r="L2355" t="str">
        <f t="shared" si="694"/>
        <v>0.0000444444444444444-0.00896123166902257i</v>
      </c>
      <c r="M2355" t="e">
        <f t="shared" si="695"/>
        <v>#DIV/0!</v>
      </c>
      <c r="N2355">
        <f t="shared" si="696"/>
        <v>96.552746300307248</v>
      </c>
      <c r="O2355">
        <f t="shared" si="697"/>
        <v>13.588383891939188</v>
      </c>
      <c r="P2355" s="3">
        <f t="shared" si="698"/>
        <v>13.588383891939188</v>
      </c>
      <c r="Q2355" s="3">
        <f t="shared" si="699"/>
        <v>-83.447253699692752</v>
      </c>
      <c r="R2355">
        <f t="shared" si="700"/>
        <v>96.552746300307248</v>
      </c>
      <c r="S2355">
        <f t="shared" si="701"/>
        <v>6.4070660436197473</v>
      </c>
      <c r="T2355">
        <f t="shared" si="684"/>
        <v>13.588383891939188</v>
      </c>
    </row>
    <row r="2356" spans="1:20" x14ac:dyDescent="0.25">
      <c r="A2356">
        <f t="shared" si="685"/>
        <v>40409.759003664964</v>
      </c>
      <c r="B2356">
        <f t="shared" si="702"/>
        <v>6431.4128945855027</v>
      </c>
      <c r="C2356" t="str">
        <f t="shared" si="686"/>
        <v>0.543906509455546-4.73233746349475i</v>
      </c>
      <c r="D2356" t="str">
        <f t="shared" si="687"/>
        <v>3.47785324352778-2.50539270210291i</v>
      </c>
      <c r="E2356" t="str">
        <f t="shared" si="688"/>
        <v>162.880144710011+6.02897421632597i</v>
      </c>
      <c r="F2356" t="str">
        <f t="shared" si="689"/>
        <v>2.42489958261174-23.230903635629i</v>
      </c>
      <c r="G2356" t="str">
        <f t="shared" si="690"/>
        <v>0.999989549238034-0.0032327469352714i</v>
      </c>
      <c r="H2356" t="str">
        <f t="shared" si="691"/>
        <v>2498.89884292019+754.014766224344i</v>
      </c>
      <c r="I2356" t="str">
        <f t="shared" si="692"/>
        <v>66.5089435986547-158.608182011615i</v>
      </c>
      <c r="K2356" t="str">
        <f t="shared" si="693"/>
        <v>0.00440138526509676-0.00520740562196789i</v>
      </c>
      <c r="L2356" t="str">
        <f t="shared" si="694"/>
        <v>0.0000444444444444444-0.00892730789900636i</v>
      </c>
      <c r="M2356" t="e">
        <f t="shared" si="695"/>
        <v>#DIV/0!</v>
      </c>
      <c r="N2356">
        <f t="shared" si="696"/>
        <v>96.556464632358242</v>
      </c>
      <c r="O2356">
        <f t="shared" si="697"/>
        <v>13.558508062060513</v>
      </c>
      <c r="P2356" s="3">
        <f t="shared" si="698"/>
        <v>13.558508062060513</v>
      </c>
      <c r="Q2356" s="3">
        <f t="shared" si="699"/>
        <v>-83.443535367641758</v>
      </c>
      <c r="R2356">
        <f t="shared" si="700"/>
        <v>96.556464632358242</v>
      </c>
      <c r="S2356">
        <f t="shared" si="701"/>
        <v>6.4314128945855025</v>
      </c>
      <c r="T2356">
        <f t="shared" si="684"/>
        <v>13.558508062060513</v>
      </c>
    </row>
    <row r="2357" spans="1:20" x14ac:dyDescent="0.25">
      <c r="A2357">
        <f t="shared" si="685"/>
        <v>40563.316087878891</v>
      </c>
      <c r="B2357">
        <f t="shared" si="702"/>
        <v>6455.8522635849276</v>
      </c>
      <c r="C2357" t="str">
        <f t="shared" si="686"/>
        <v>0.542342602336223-4.7160533937981i</v>
      </c>
      <c r="D2357" t="str">
        <f t="shared" si="687"/>
        <v>3.47785117441735-2.49614143658168i</v>
      </c>
      <c r="E2357" t="str">
        <f t="shared" si="688"/>
        <v>162.88830732176+6.05510319834443i</v>
      </c>
      <c r="F2357" t="str">
        <f t="shared" si="689"/>
        <v>2.42489938964625-23.1430198504479i</v>
      </c>
      <c r="G2357" t="str">
        <f t="shared" si="690"/>
        <v>0.999989469662172-0.00324503111539656i</v>
      </c>
      <c r="H2357" t="str">
        <f t="shared" si="691"/>
        <v>2513.89379324586+751.426383539647i</v>
      </c>
      <c r="I2357" t="str">
        <f t="shared" si="692"/>
        <v>66.2555917710424-158.985334003427i</v>
      </c>
      <c r="K2357" t="str">
        <f t="shared" si="693"/>
        <v>0.00438195745163792-0.00520388643957369i</v>
      </c>
      <c r="L2357" t="str">
        <f t="shared" si="694"/>
        <v>0.0000444444444444444-0.00889351255131138i</v>
      </c>
      <c r="M2357" t="e">
        <f t="shared" si="695"/>
        <v>#DIV/0!</v>
      </c>
      <c r="N2357">
        <f t="shared" si="696"/>
        <v>96.560153978700356</v>
      </c>
      <c r="O2357">
        <f t="shared" si="697"/>
        <v>13.528632497573804</v>
      </c>
      <c r="P2357" s="3">
        <f t="shared" si="698"/>
        <v>13.528632497573804</v>
      </c>
      <c r="Q2357" s="3">
        <f t="shared" si="699"/>
        <v>-83.439846021299644</v>
      </c>
      <c r="R2357">
        <f t="shared" si="700"/>
        <v>96.560153978700356</v>
      </c>
      <c r="S2357">
        <f t="shared" si="701"/>
        <v>6.4558522635849274</v>
      </c>
      <c r="T2357">
        <f t="shared" si="684"/>
        <v>13.528632497573804</v>
      </c>
    </row>
    <row r="2358" spans="1:20" x14ac:dyDescent="0.25">
      <c r="A2358">
        <f t="shared" si="685"/>
        <v>40717.456689012834</v>
      </c>
      <c r="B2358">
        <f t="shared" si="702"/>
        <v>6480.3845021865509</v>
      </c>
      <c r="C2358" t="str">
        <f t="shared" si="686"/>
        <v>0.540780683276019-4.69982574263911i</v>
      </c>
      <c r="D2358" t="str">
        <f t="shared" si="687"/>
        <v>3.47784908955429-2.48692607861344i</v>
      </c>
      <c r="E2358" t="str">
        <f t="shared" si="688"/>
        <v>162.896562620862+6.08133020962668i</v>
      </c>
      <c r="F2358" t="str">
        <f t="shared" si="689"/>
        <v>2.42489919521147-23.0554689853674i</v>
      </c>
      <c r="G2358" t="str">
        <f t="shared" si="690"/>
        <v>0.999989389480397-0.00325736197245124i</v>
      </c>
      <c r="H2358" t="str">
        <f t="shared" si="691"/>
        <v>2529.05893163627+748.66219145331i</v>
      </c>
      <c r="I2358" t="str">
        <f t="shared" si="692"/>
        <v>65.9939561468298-159.369697643345i</v>
      </c>
      <c r="K2358" t="str">
        <f t="shared" si="693"/>
        <v>0.00436255615811543-0.0052002972530175i</v>
      </c>
      <c r="L2358" t="str">
        <f t="shared" si="694"/>
        <v>0.0000444444444444444-0.00885984513978016i</v>
      </c>
      <c r="M2358" t="e">
        <f t="shared" si="695"/>
        <v>#DIV/0!</v>
      </c>
      <c r="N2358">
        <f t="shared" si="696"/>
        <v>96.563814648201713</v>
      </c>
      <c r="O2358">
        <f t="shared" si="697"/>
        <v>13.498757180370468</v>
      </c>
      <c r="P2358" s="3">
        <f t="shared" si="698"/>
        <v>13.498757180370468</v>
      </c>
      <c r="Q2358" s="3">
        <f t="shared" si="699"/>
        <v>-83.436185351798287</v>
      </c>
      <c r="R2358">
        <f t="shared" si="700"/>
        <v>96.563814648201713</v>
      </c>
      <c r="S2358">
        <f t="shared" si="701"/>
        <v>6.4803845021865509</v>
      </c>
      <c r="T2358">
        <f t="shared" si="684"/>
        <v>13.498757180370468</v>
      </c>
    </row>
    <row r="2359" spans="1:20" x14ac:dyDescent="0.25">
      <c r="A2359">
        <f t="shared" si="685"/>
        <v>40872.183024431084</v>
      </c>
      <c r="B2359">
        <f t="shared" si="702"/>
        <v>6505.0099632948595</v>
      </c>
      <c r="C2359" t="str">
        <f t="shared" si="686"/>
        <v>0.539220789515785-4.68365430139181i</v>
      </c>
      <c r="D2359" t="str">
        <f t="shared" si="687"/>
        <v>3.47784698881868-2.47774649562899i</v>
      </c>
      <c r="E2359" t="str">
        <f t="shared" si="688"/>
        <v>162.904911351674+6.10765540279039i</v>
      </c>
      <c r="F2359" t="str">
        <f t="shared" si="689"/>
        <v>2.42489899929619-22.9682497809389i</v>
      </c>
      <c r="G2359" t="str">
        <f t="shared" si="690"/>
        <v>0.999989308688096-0.00326973968377394i</v>
      </c>
      <c r="H2359" t="str">
        <f t="shared" si="691"/>
        <v>2544.39512764811+745.716592045798i</v>
      </c>
      <c r="I2359" t="str">
        <f t="shared" si="692"/>
        <v>65.7237997890119-159.761275154195i</v>
      </c>
      <c r="K2359" t="str">
        <f t="shared" si="693"/>
        <v>0.00434318188729747-0.00519663831020146i</v>
      </c>
      <c r="L2359" t="str">
        <f t="shared" si="694"/>
        <v>0.0000444444444444444-0.00882630518009582i</v>
      </c>
      <c r="M2359" t="e">
        <f t="shared" si="695"/>
        <v>#DIV/0!</v>
      </c>
      <c r="N2359">
        <f t="shared" si="696"/>
        <v>96.567446951903861</v>
      </c>
      <c r="O2359">
        <f t="shared" si="697"/>
        <v>13.468882093076033</v>
      </c>
      <c r="P2359" s="3">
        <f t="shared" si="698"/>
        <v>13.468882093076033</v>
      </c>
      <c r="Q2359" s="3">
        <f t="shared" si="699"/>
        <v>-83.432553048096139</v>
      </c>
      <c r="R2359">
        <f t="shared" si="700"/>
        <v>96.567446951903861</v>
      </c>
      <c r="S2359">
        <f t="shared" si="701"/>
        <v>6.5050099632948593</v>
      </c>
      <c r="T2359">
        <f t="shared" si="684"/>
        <v>13.468882093076033</v>
      </c>
    </row>
    <row r="2360" spans="1:20" x14ac:dyDescent="0.25">
      <c r="A2360">
        <f t="shared" si="685"/>
        <v>41027.497319923925</v>
      </c>
      <c r="B2360">
        <f t="shared" si="702"/>
        <v>6529.7290011553805</v>
      </c>
      <c r="C2360" t="str">
        <f t="shared" si="686"/>
        <v>0.537662958036604-4.66753886265111i</v>
      </c>
      <c r="D2360" t="str">
        <f t="shared" si="687"/>
        <v>3.47784487208972-2.46860255557371i</v>
      </c>
      <c r="E2360" t="str">
        <f t="shared" si="688"/>
        <v>162.91335426282+6.1340789290116i</v>
      </c>
      <c r="F2360" t="str">
        <f t="shared" si="689"/>
        <v>2.42489880188917-22.8813609824848i</v>
      </c>
      <c r="G2360" t="str">
        <f t="shared" si="690"/>
        <v>0.99998922728062-0.00328216442737667i</v>
      </c>
      <c r="H2360" t="str">
        <f t="shared" si="691"/>
        <v>2559.90317233826+742.583830731202i</v>
      </c>
      <c r="I2360" t="str">
        <f t="shared" si="692"/>
        <v>65.4448796630321-160.160064683944i</v>
      </c>
      <c r="K2360" t="str">
        <f t="shared" si="693"/>
        <v>0.0043238351389998-0.00519290986342037i</v>
      </c>
      <c r="L2360" t="str">
        <f t="shared" si="694"/>
        <v>0.0000444444444444444-0.00879289218977469i</v>
      </c>
      <c r="M2360" t="e">
        <f t="shared" si="695"/>
        <v>#DIV/0!</v>
      </c>
      <c r="N2360">
        <f t="shared" si="696"/>
        <v>96.571051202969599</v>
      </c>
      <c r="O2360">
        <f t="shared" si="697"/>
        <v>13.439007219054645</v>
      </c>
      <c r="P2360" s="3">
        <f t="shared" si="698"/>
        <v>13.439007219054645</v>
      </c>
      <c r="Q2360" s="3">
        <f t="shared" si="699"/>
        <v>-83.428948797030401</v>
      </c>
      <c r="R2360">
        <f t="shared" si="700"/>
        <v>96.571051202969599</v>
      </c>
      <c r="S2360">
        <f t="shared" si="701"/>
        <v>6.5297290011553804</v>
      </c>
      <c r="T2360">
        <f t="shared" si="684"/>
        <v>13.439007219054645</v>
      </c>
    </row>
    <row r="2361" spans="1:20" x14ac:dyDescent="0.25">
      <c r="A2361">
        <f t="shared" si="685"/>
        <v>41183.401809739633</v>
      </c>
      <c r="B2361">
        <f t="shared" si="702"/>
        <v>6554.5419713597712</v>
      </c>
      <c r="C2361" t="str">
        <f t="shared" si="686"/>
        <v>0.536107225556-4.65147922022656i</v>
      </c>
      <c r="D2361" t="str">
        <f t="shared" si="687"/>
        <v>3.47784273924565-2.45949412690568i</v>
      </c>
      <c r="E2361" t="str">
        <f t="shared" si="688"/>
        <v>162.921892107232+6.16060093801007i</v>
      </c>
      <c r="F2361" t="str">
        <f t="shared" si="689"/>
        <v>2.42489860297906-22.7948013400803i</v>
      </c>
      <c r="G2361" t="str">
        <f t="shared" si="690"/>
        <v>0.999989145253285-0.00329463638194753i</v>
      </c>
      <c r="H2361" t="str">
        <f t="shared" si="691"/>
        <v>2575.58377222366+739.257993083785i</v>
      </c>
      <c r="I2361" t="str">
        <f t="shared" si="692"/>
        <v>65.1569465366804-160.566060037782i</v>
      </c>
      <c r="K2361" t="str">
        <f t="shared" si="693"/>
        <v>0.00430451641003784-0.00518911216932021i</v>
      </c>
      <c r="L2361" t="str">
        <f t="shared" si="694"/>
        <v>0.0000444444444444444-0.0087596056881597i</v>
      </c>
      <c r="M2361" t="e">
        <f t="shared" si="695"/>
        <v>#DIV/0!</v>
      </c>
      <c r="N2361">
        <f t="shared" si="696"/>
        <v>96.574627716628356</v>
      </c>
      <c r="O2361">
        <f t="shared" si="697"/>
        <v>13.409132542415323</v>
      </c>
      <c r="P2361" s="3">
        <f t="shared" si="698"/>
        <v>13.409132542415323</v>
      </c>
      <c r="Q2361" s="3">
        <f t="shared" si="699"/>
        <v>-83.425372283371644</v>
      </c>
      <c r="R2361">
        <f t="shared" si="700"/>
        <v>96.574627716628356</v>
      </c>
      <c r="S2361">
        <f t="shared" si="701"/>
        <v>6.5545419713597708</v>
      </c>
      <c r="T2361">
        <f t="shared" si="684"/>
        <v>13.409132542415323</v>
      </c>
    </row>
    <row r="2362" spans="1:20" x14ac:dyDescent="0.25">
      <c r="A2362">
        <f t="shared" si="685"/>
        <v>41339.898736616648</v>
      </c>
      <c r="B2362">
        <f t="shared" si="702"/>
        <v>6579.4492308509389</v>
      </c>
      <c r="C2362" t="str">
        <f t="shared" si="686"/>
        <v>0.534553628524276-4.63547516913518i</v>
      </c>
      <c r="D2362" t="str">
        <f t="shared" si="687"/>
        <v>3.47784059016381-2.45042107859378i</v>
      </c>
      <c r="E2362" t="str">
        <f t="shared" si="688"/>
        <v>162.930525642166+6.18722157803799i</v>
      </c>
      <c r="F2362" t="str">
        <f t="shared" si="689"/>
        <v>2.42489840255439-22.7085696085359i</v>
      </c>
      <c r="G2362" t="str">
        <f t="shared" si="690"/>
        <v>0.999989062601372-0.00330715572685319i</v>
      </c>
      <c r="H2362" t="str">
        <f t="shared" si="691"/>
        <v>2591.43754292399+735.73300171023i</v>
      </c>
      <c r="I2362" t="str">
        <f t="shared" si="692"/>
        <v>64.8597448835694-160.979250397288i</v>
      </c>
      <c r="K2362" t="str">
        <f t="shared" si="693"/>
        <v>0.00428522619417908-0.00518524548885579i</v>
      </c>
      <c r="L2362" t="str">
        <f t="shared" si="694"/>
        <v>0.0000444444444444444-0.00872644519641333i</v>
      </c>
      <c r="M2362" t="e">
        <f t="shared" si="695"/>
        <v>#DIV/0!</v>
      </c>
      <c r="N2362">
        <f t="shared" si="696"/>
        <v>96.578176810122955</v>
      </c>
      <c r="O2362">
        <f t="shared" si="697"/>
        <v>13.379258048016482</v>
      </c>
      <c r="P2362" s="3">
        <f t="shared" si="698"/>
        <v>13.379258048016482</v>
      </c>
      <c r="Q2362" s="3">
        <f t="shared" si="699"/>
        <v>-83.421823189877045</v>
      </c>
      <c r="R2362">
        <f t="shared" si="700"/>
        <v>96.578176810122955</v>
      </c>
      <c r="S2362">
        <f t="shared" si="701"/>
        <v>6.5794492308509387</v>
      </c>
      <c r="T2362">
        <f t="shared" si="684"/>
        <v>13.379258048016482</v>
      </c>
    </row>
    <row r="2363" spans="1:20" x14ac:dyDescent="0.25">
      <c r="A2363">
        <f t="shared" si="685"/>
        <v>41496.990351815795</v>
      </c>
      <c r="B2363">
        <f t="shared" si="702"/>
        <v>6604.451137928173</v>
      </c>
      <c r="C2363" t="str">
        <f t="shared" si="686"/>
        <v>0.533002203120861-4.61952650559466i</v>
      </c>
      <c r="D2363" t="str">
        <f t="shared" si="687"/>
        <v>3.47783842472061-2.44138328011582i</v>
      </c>
      <c r="E2363" t="str">
        <f t="shared" si="688"/>
        <v>162.939255629227+6.2139409958697i</v>
      </c>
      <c r="F2363" t="str">
        <f t="shared" si="689"/>
        <v>2.42489820060359-22.622664547379i</v>
      </c>
      <c r="G2363" t="str">
        <f t="shared" si="690"/>
        <v>0.999988979320124-0.00331972264214154i</v>
      </c>
      <c r="H2363" t="str">
        <f t="shared" si="691"/>
        <v>2607.46500247382+732.002613180257i</v>
      </c>
      <c r="I2363" t="str">
        <f t="shared" si="692"/>
        <v>64.553012790777-161.399620026136i</v>
      </c>
      <c r="K2363" t="str">
        <f t="shared" si="693"/>
        <v>0.00426596498209636-0.00518131008724808i</v>
      </c>
      <c r="L2363" t="str">
        <f t="shared" si="694"/>
        <v>0.0000444444444444444-0.00869341023751079i</v>
      </c>
      <c r="M2363" t="e">
        <f t="shared" si="695"/>
        <v>#DIV/0!</v>
      </c>
      <c r="N2363">
        <f t="shared" si="696"/>
        <v>96.581698802655353</v>
      </c>
      <c r="O2363">
        <f t="shared" si="697"/>
        <v>13.349383721471069</v>
      </c>
      <c r="P2363" s="3">
        <f t="shared" si="698"/>
        <v>13.349383721471069</v>
      </c>
      <c r="Q2363" s="3">
        <f t="shared" si="699"/>
        <v>-83.418301197344647</v>
      </c>
      <c r="R2363">
        <f t="shared" si="700"/>
        <v>96.581698802655353</v>
      </c>
      <c r="S2363">
        <f t="shared" si="701"/>
        <v>6.604451137928173</v>
      </c>
      <c r="T2363">
        <f t="shared" si="684"/>
        <v>13.349383721471069</v>
      </c>
    </row>
    <row r="2364" spans="1:20" x14ac:dyDescent="0.25">
      <c r="A2364">
        <f t="shared" si="685"/>
        <v>41654.678915152697</v>
      </c>
      <c r="B2364">
        <f t="shared" si="702"/>
        <v>6629.5480522523003</v>
      </c>
      <c r="C2364" t="str">
        <f t="shared" si="686"/>
        <v>0.531452985250788-4.60363302701672i</v>
      </c>
      <c r="D2364" t="str">
        <f t="shared" si="687"/>
        <v>3.47783624279149-2.43238060145664i</v>
      </c>
      <c r="E2364" t="str">
        <f t="shared" si="688"/>
        <v>162.948082834406+6.24075933678888i</v>
      </c>
      <c r="F2364" t="str">
        <f t="shared" si="689"/>
        <v>2.42489799711513-22.5370849208365i</v>
      </c>
      <c r="G2364" t="str">
        <f t="shared" si="690"/>
        <v>0.99998889540475-0.00333233730854425i</v>
      </c>
      <c r="H2364" t="str">
        <f t="shared" si="691"/>
        <v>2623.66656429189+728.060415028721i</v>
      </c>
      <c r="I2364" t="str">
        <f t="shared" si="692"/>
        <v>64.2364818712712-161.827147961935i</v>
      </c>
      <c r="K2364" t="str">
        <f t="shared" si="693"/>
        <v>0.00424673326132182-0.00517730623394074i</v>
      </c>
      <c r="L2364" t="str">
        <f t="shared" si="694"/>
        <v>0.0000444444444444444-0.0086605003362331i</v>
      </c>
      <c r="M2364" t="e">
        <f t="shared" si="695"/>
        <v>#DIV/0!</v>
      </c>
      <c r="N2364">
        <f t="shared" si="696"/>
        <v>96.585194015332277</v>
      </c>
      <c r="O2364">
        <f t="shared" si="697"/>
        <v>13.319509549151995</v>
      </c>
      <c r="P2364" s="3">
        <f t="shared" si="698"/>
        <v>13.319509549151995</v>
      </c>
      <c r="Q2364" s="3">
        <f t="shared" si="699"/>
        <v>-83.414805984667723</v>
      </c>
      <c r="R2364">
        <f t="shared" si="700"/>
        <v>96.585194015332277</v>
      </c>
      <c r="S2364">
        <f t="shared" si="701"/>
        <v>6.6295480522523</v>
      </c>
      <c r="T2364">
        <f t="shared" si="684"/>
        <v>13.319509549151995</v>
      </c>
    </row>
    <row r="2365" spans="1:20" x14ac:dyDescent="0.25">
      <c r="A2365">
        <f t="shared" si="685"/>
        <v>41812.966695030278</v>
      </c>
      <c r="B2365">
        <f t="shared" si="702"/>
        <v>6654.7403348508597</v>
      </c>
      <c r="C2365" t="str">
        <f t="shared" si="686"/>
        <v>0.529906010541128-4.587794532i</v>
      </c>
      <c r="D2365" t="str">
        <f t="shared" si="687"/>
        <v>3.47783404425099-2.42341291310628i</v>
      </c>
      <c r="E2365" t="str">
        <f t="shared" si="688"/>
        <v>162.957008028098+6.26767674457616i</v>
      </c>
      <c r="F2365" t="str">
        <f t="shared" si="689"/>
        <v>2.42489779207723-22.4518294978164i</v>
      </c>
      <c r="G2365" t="str">
        <f t="shared" si="690"/>
        <v>0.999988810850422-0.00334499990747933i</v>
      </c>
      <c r="H2365" t="str">
        <f t="shared" si="691"/>
        <v>2640.04252979432+723.899822844205i</v>
      </c>
      <c r="I2365" t="str">
        <f t="shared" si="692"/>
        <v>63.9098771818032-162.261807693722i</v>
      </c>
      <c r="K2365" t="str">
        <f t="shared" si="693"/>
        <v>0.0042275315162015-0.00517323420255617i</v>
      </c>
      <c r="L2365" t="str">
        <f t="shared" si="694"/>
        <v>0.0000444444444444444-0.00862771501916026i</v>
      </c>
      <c r="M2365" t="e">
        <f t="shared" si="695"/>
        <v>#DIV/0!</v>
      </c>
      <c r="N2365">
        <f t="shared" si="696"/>
        <v>96.58866277111018</v>
      </c>
      <c r="O2365">
        <f t="shared" si="697"/>
        <v>13.289635518196608</v>
      </c>
      <c r="P2365" s="3">
        <f t="shared" si="698"/>
        <v>13.289635518196608</v>
      </c>
      <c r="Q2365" s="3">
        <f t="shared" si="699"/>
        <v>-83.41133722888982</v>
      </c>
      <c r="R2365">
        <f t="shared" si="700"/>
        <v>96.58866277111018</v>
      </c>
      <c r="S2365">
        <f t="shared" si="701"/>
        <v>6.6547403348508594</v>
      </c>
      <c r="T2365">
        <f t="shared" si="684"/>
        <v>13.289635518196608</v>
      </c>
    </row>
    <row r="2366" spans="1:20" x14ac:dyDescent="0.25">
      <c r="A2366">
        <f t="shared" si="685"/>
        <v>41971.855968471398</v>
      </c>
      <c r="B2366">
        <f t="shared" si="702"/>
        <v>6680.0283481232927</v>
      </c>
      <c r="C2366" t="str">
        <f t="shared" si="686"/>
        <v>0.528361314337504-4.57201082032311i</v>
      </c>
      <c r="D2366" t="str">
        <f t="shared" si="687"/>
        <v>3.47783182897265-2.41448008605806i</v>
      </c>
      <c r="E2366" t="str">
        <f t="shared" si="688"/>
        <v>162.966031985133+6.29469336149942i</v>
      </c>
      <c r="F2366" t="str">
        <f t="shared" si="689"/>
        <v>2.42489758547812-22.3668970518909i</v>
      </c>
      <c r="G2366" t="str">
        <f t="shared" si="690"/>
        <v>0.999988725652274-0.0033577106210538i</v>
      </c>
      <c r="H2366" t="str">
        <f t="shared" si="691"/>
        <v>2656.59308063873+719.514077459982i</v>
      </c>
      <c r="I2366" t="str">
        <f t="shared" si="692"/>
        <v>63.5729171470132-162.703566824646i</v>
      </c>
      <c r="K2366" t="str">
        <f t="shared" si="693"/>
        <v>0.00420836022785054-0.00516909427085104i</v>
      </c>
      <c r="L2366" t="str">
        <f t="shared" si="694"/>
        <v>0.0000444444444444444-0.00859505381466452i</v>
      </c>
      <c r="M2366" t="e">
        <f t="shared" si="695"/>
        <v>#DIV/0!</v>
      </c>
      <c r="N2366">
        <f t="shared" si="696"/>
        <v>96.592105394739733</v>
      </c>
      <c r="O2366">
        <f t="shared" si="697"/>
        <v>13.259761616511446</v>
      </c>
      <c r="P2366" s="3">
        <f t="shared" si="698"/>
        <v>13.259761616511446</v>
      </c>
      <c r="Q2366" s="3">
        <f t="shared" si="699"/>
        <v>-83.407894605260267</v>
      </c>
      <c r="R2366">
        <f t="shared" si="700"/>
        <v>96.592105394739733</v>
      </c>
      <c r="S2366">
        <f t="shared" si="701"/>
        <v>6.6800283481232929</v>
      </c>
      <c r="T2366">
        <f t="shared" si="684"/>
        <v>13.259761616511446</v>
      </c>
    </row>
    <row r="2367" spans="1:20" x14ac:dyDescent="0.25">
      <c r="A2367">
        <f t="shared" si="685"/>
        <v>42131.349021151589</v>
      </c>
      <c r="B2367">
        <f t="shared" si="702"/>
        <v>6705.4124558461617</v>
      </c>
      <c r="C2367" t="str">
        <f t="shared" si="686"/>
        <v>0.526818931700816-4.55628169293789i</v>
      </c>
      <c r="D2367" t="str">
        <f t="shared" si="687"/>
        <v>3.47782959682905-2.40558199180675i</v>
      </c>
      <c r="E2367" t="str">
        <f t="shared" si="688"/>
        <v>162.975155484806+6.32180932829776i</v>
      </c>
      <c r="F2367" t="str">
        <f t="shared" si="689"/>
        <v>2.4248973773059-22.2822863612779i</v>
      </c>
      <c r="G2367" t="str">
        <f t="shared" si="690"/>
        <v>0.999988639805405-0.00337046963206626i</v>
      </c>
      <c r="H2367" t="str">
        <f t="shared" si="691"/>
        <v>2673.31827058597+714.896242264326i</v>
      </c>
      <c r="I2367" t="str">
        <f t="shared" si="692"/>
        <v>63.2253134904989-163.15238671938i</v>
      </c>
      <c r="K2367" t="str">
        <f t="shared" si="693"/>
        <v>0.0041892198741096-0.00516488672067119i</v>
      </c>
      <c r="L2367" t="str">
        <f t="shared" si="694"/>
        <v>0.0000444444444444444-0.00856251625290352i</v>
      </c>
      <c r="M2367" t="e">
        <f t="shared" si="695"/>
        <v>#DIV/0!</v>
      </c>
      <c r="N2367">
        <f t="shared" si="696"/>
        <v>96.595522212711757</v>
      </c>
      <c r="O2367">
        <f t="shared" si="697"/>
        <v>13.22988783277734</v>
      </c>
      <c r="P2367" s="3">
        <f t="shared" si="698"/>
        <v>13.22988783277734</v>
      </c>
      <c r="Q2367" s="3">
        <f t="shared" si="699"/>
        <v>-83.404477787288243</v>
      </c>
      <c r="R2367">
        <f t="shared" si="700"/>
        <v>96.595522212711757</v>
      </c>
      <c r="S2367">
        <f t="shared" si="701"/>
        <v>6.7054124558461616</v>
      </c>
      <c r="T2367">
        <f t="shared" si="684"/>
        <v>13.22988783277734</v>
      </c>
    </row>
    <row r="2368" spans="1:20" x14ac:dyDescent="0.25">
      <c r="A2368">
        <f t="shared" si="685"/>
        <v>42291.448147431962</v>
      </c>
      <c r="B2368">
        <f t="shared" si="702"/>
        <v>6730.893023178377</v>
      </c>
      <c r="C2368" t="str">
        <f t="shared" si="686"/>
        <v>0.525278897403719-4.5406069519622i</v>
      </c>
      <c r="D2368" t="str">
        <f t="shared" si="687"/>
        <v>3.47782734769182-2.39671850234674i</v>
      </c>
      <c r="E2368" t="str">
        <f t="shared" si="688"/>
        <v>162.984379310901+6.34902478417234i</v>
      </c>
      <c r="F2368" t="str">
        <f t="shared" si="689"/>
        <v>2.42489716754861-22.1979962088243i</v>
      </c>
      <c r="G2368" t="str">
        <f t="shared" si="690"/>
        <v>0.999988553304875-0.00338327712400949i</v>
      </c>
      <c r="H2368" t="str">
        <f t="shared" si="691"/>
        <v>2690.21801696685+710.039200649438i</v>
      </c>
      <c r="I2368" t="str">
        <f t="shared" si="692"/>
        <v>62.866771173748-163.608222135855i</v>
      </c>
      <c r="K2368" t="str">
        <f t="shared" si="693"/>
        <v>0.0041701109295012-0.00516061183790604i</v>
      </c>
      <c r="L2368" t="str">
        <f t="shared" si="694"/>
        <v>0.0000444444444444444-0.00853010186581345i</v>
      </c>
      <c r="M2368" t="e">
        <f t="shared" si="695"/>
        <v>#DIV/0!</v>
      </c>
      <c r="N2368">
        <f t="shared" si="696"/>
        <v>96.598913553199523</v>
      </c>
      <c r="O2368">
        <f t="shared" si="697"/>
        <v>13.200014156453557</v>
      </c>
      <c r="P2368" s="3">
        <f t="shared" si="698"/>
        <v>13.200014156453557</v>
      </c>
      <c r="Q2368" s="3">
        <f t="shared" si="699"/>
        <v>-83.401086446800477</v>
      </c>
      <c r="R2368">
        <f t="shared" si="700"/>
        <v>96.598913553199523</v>
      </c>
      <c r="S2368">
        <f t="shared" si="701"/>
        <v>6.7308930231783766</v>
      </c>
      <c r="T2368">
        <f t="shared" si="684"/>
        <v>13.200014156453557</v>
      </c>
    </row>
    <row r="2369" spans="1:20" x14ac:dyDescent="0.25">
      <c r="A2369">
        <f t="shared" si="685"/>
        <v>42452.155650392211</v>
      </c>
      <c r="B2369">
        <f t="shared" si="702"/>
        <v>6756.4704166664551</v>
      </c>
      <c r="C2369" t="str">
        <f t="shared" si="686"/>
        <v>0.523741245927473-4.52498640067304i</v>
      </c>
      <c r="D2369" t="str">
        <f t="shared" si="687"/>
        <v>3.47782508143162-2.38788949017018i</v>
      </c>
      <c r="E2369" t="str">
        <f t="shared" si="688"/>
        <v>162.993704251724+6.37633986677189i</v>
      </c>
      <c r="F2369" t="str">
        <f t="shared" si="689"/>
        <v>2.42489695619418-22.1140253819878i</v>
      </c>
      <c r="G2369" t="str">
        <f t="shared" si="690"/>
        <v>0.999988466145707-0.00339613328107317i</v>
      </c>
      <c r="H2369" t="str">
        <f t="shared" si="691"/>
        <v>2707.2920917401+704.935653618576i</v>
      </c>
      <c r="I2369" t="str">
        <f t="shared" si="692"/>
        <v>62.496988343788-164.071020840817i</v>
      </c>
      <c r="K2369" t="str">
        <f t="shared" si="693"/>
        <v>0.00415103386518753-0.00515626991244249i</v>
      </c>
      <c r="L2369" t="str">
        <f t="shared" si="694"/>
        <v>0.0000444444444444444-0.00849781018710244i</v>
      </c>
      <c r="M2369" t="e">
        <f t="shared" si="695"/>
        <v>#DIV/0!</v>
      </c>
      <c r="N2369">
        <f t="shared" si="696"/>
        <v>96.6022797460042</v>
      </c>
      <c r="O2369">
        <f t="shared" si="697"/>
        <v>13.170140577782551</v>
      </c>
      <c r="P2369" s="3">
        <f t="shared" si="698"/>
        <v>13.170140577782551</v>
      </c>
      <c r="Q2369" s="3">
        <f t="shared" si="699"/>
        <v>-83.3977202539958</v>
      </c>
      <c r="R2369">
        <f t="shared" si="700"/>
        <v>96.6022797460042</v>
      </c>
      <c r="S2369">
        <f t="shared" si="701"/>
        <v>6.7564704166664553</v>
      </c>
      <c r="T2369">
        <f t="shared" si="684"/>
        <v>13.170140577782551</v>
      </c>
    </row>
    <row r="2370" spans="1:20" x14ac:dyDescent="0.25">
      <c r="A2370">
        <f t="shared" si="685"/>
        <v>42613.473841863699</v>
      </c>
      <c r="B2370">
        <f t="shared" si="702"/>
        <v>6782.1450042497881</v>
      </c>
      <c r="C2370" t="str">
        <f t="shared" si="686"/>
        <v>0.522206011458691-4.50941984349955i</v>
      </c>
      <c r="D2370" t="str">
        <f t="shared" si="687"/>
        <v>3.47782279791809-2.37909482826513i</v>
      </c>
      <c r="E2370" t="str">
        <f t="shared" si="688"/>
        <v>163.00313110013+6.40375471217954i</v>
      </c>
      <c r="F2370" t="str">
        <f t="shared" si="689"/>
        <v>2.42489674323042-22.0303726728197i</v>
      </c>
      <c r="G2370" t="str">
        <f t="shared" si="690"/>
        <v>0.999988378322887-0.00340903828814641i</v>
      </c>
      <c r="H2370" t="str">
        <f t="shared" si="691"/>
        <v>2724.54011212916+699.578117573505i</v>
      </c>
      <c r="I2370" t="str">
        <f t="shared" si="692"/>
        <v>62.1156562905598-164.540723208829i</v>
      </c>
      <c r="K2370" t="str">
        <f t="shared" si="693"/>
        <v>0.00413198914892878-0.00515186123811836i</v>
      </c>
      <c r="L2370" t="str">
        <f t="shared" si="694"/>
        <v>0.0000444444444444444-0.00846564075224391i</v>
      </c>
      <c r="M2370" t="e">
        <f t="shared" si="695"/>
        <v>#DIV/0!</v>
      </c>
      <c r="N2370">
        <f t="shared" si="696"/>
        <v>96.605621122498263</v>
      </c>
      <c r="O2370">
        <f t="shared" si="697"/>
        <v>13.140267087794415</v>
      </c>
      <c r="P2370" s="3">
        <f t="shared" si="698"/>
        <v>13.140267087794415</v>
      </c>
      <c r="Q2370" s="3">
        <f t="shared" si="699"/>
        <v>-83.394378877501737</v>
      </c>
      <c r="R2370">
        <f t="shared" si="700"/>
        <v>96.605621122498263</v>
      </c>
      <c r="S2370">
        <f t="shared" si="701"/>
        <v>6.7821450042497879</v>
      </c>
      <c r="T2370">
        <f t="shared" si="684"/>
        <v>13.140267087794415</v>
      </c>
    </row>
    <row r="2371" spans="1:20" x14ac:dyDescent="0.25">
      <c r="A2371">
        <f t="shared" si="685"/>
        <v>42775.405042462786</v>
      </c>
      <c r="B2371">
        <f t="shared" si="702"/>
        <v>6807.9171552659373</v>
      </c>
      <c r="C2371" t="str">
        <f t="shared" si="686"/>
        <v>0.520673227886123-4.49390708601582i</v>
      </c>
      <c r="D2371" t="str">
        <f t="shared" si="687"/>
        <v>3.47782049701993-2.37033439011377i</v>
      </c>
      <c r="E2371" t="str">
        <f t="shared" si="688"/>
        <v>163.012660653552+6.43126945490068i</v>
      </c>
      <c r="F2371" t="str">
        <f t="shared" si="689"/>
        <v>2.42489652864511-21.9470368779475i</v>
      </c>
      <c r="G2371" t="str">
        <f t="shared" si="690"/>
        <v>0.99998828983136-0.00342199233082048i</v>
      </c>
      <c r="H2371" t="str">
        <f t="shared" si="691"/>
        <v>2741.96153082528+693.958922305655i</v>
      </c>
      <c r="I2371" t="str">
        <f t="shared" si="692"/>
        <v>61.7224594150516-165.017261804329i</v>
      </c>
      <c r="K2371" t="str">
        <f t="shared" si="693"/>
        <v>0.00411297724504187-0.00514738611267517i</v>
      </c>
      <c r="L2371" t="str">
        <f t="shared" si="694"/>
        <v>0.0000444444444444444-0.0084335930984697i</v>
      </c>
      <c r="M2371" t="e">
        <f t="shared" si="695"/>
        <v>#DIV/0!</v>
      </c>
      <c r="N2371">
        <f t="shared" si="696"/>
        <v>96.608938015568469</v>
      </c>
      <c r="O2371">
        <f t="shared" si="697"/>
        <v>13.110393678310917</v>
      </c>
      <c r="P2371" s="3">
        <f t="shared" si="698"/>
        <v>13.110393678310917</v>
      </c>
      <c r="Q2371" s="3">
        <f t="shared" si="699"/>
        <v>-83.391061984431531</v>
      </c>
      <c r="R2371">
        <f t="shared" si="700"/>
        <v>96.608938015568469</v>
      </c>
      <c r="S2371">
        <f t="shared" si="701"/>
        <v>6.8079171552659377</v>
      </c>
      <c r="T2371">
        <f t="shared" si="684"/>
        <v>13.110393678310917</v>
      </c>
    </row>
    <row r="2372" spans="1:20" x14ac:dyDescent="0.25">
      <c r="A2372">
        <f t="shared" si="685"/>
        <v>42937.95158162414</v>
      </c>
      <c r="B2372">
        <f t="shared" si="702"/>
        <v>6833.7872404559475</v>
      </c>
      <c r="C2372" t="str">
        <f t="shared" si="686"/>
        <v>0.519142928797634-4.47844793493395i</v>
      </c>
      <c r="D2372" t="str">
        <f t="shared" si="687"/>
        <v>3.47781817860478-2.36160804969055i</v>
      </c>
      <c r="E2372" t="str">
        <f t="shared" si="688"/>
        <v>163.022293714032+6.45888422784962i</v>
      </c>
      <c r="F2372" t="str">
        <f t="shared" si="689"/>
        <v>2.42489631242591-21.8640167985578i</v>
      </c>
      <c r="G2372" t="str">
        <f t="shared" si="690"/>
        <v>0.999988200666035-0.00343499559539149i</v>
      </c>
      <c r="H2372" t="str">
        <f t="shared" si="691"/>
        <v>2759.55562574381+688.070209216075i</v>
      </c>
      <c r="I2372" t="str">
        <f t="shared" si="692"/>
        <v>61.317075209293-165.500560946297i</v>
      </c>
      <c r="K2372" t="str">
        <f t="shared" si="693"/>
        <v>0.00409399861436056-0.0051428448377107i</v>
      </c>
      <c r="L2372" t="str">
        <f t="shared" si="694"/>
        <v>0.0000444444444444444-0.00840166676476362i</v>
      </c>
      <c r="M2372" t="e">
        <f t="shared" si="695"/>
        <v>#DIV/0!</v>
      </c>
      <c r="N2372">
        <f t="shared" si="696"/>
        <v>96.612230759559836</v>
      </c>
      <c r="O2372">
        <f t="shared" si="697"/>
        <v>13.08052034194996</v>
      </c>
      <c r="P2372" s="3">
        <f t="shared" si="698"/>
        <v>13.08052034194996</v>
      </c>
      <c r="Q2372" s="3">
        <f t="shared" si="699"/>
        <v>-83.387769240440164</v>
      </c>
      <c r="R2372">
        <f t="shared" si="700"/>
        <v>96.612230759559836</v>
      </c>
      <c r="S2372">
        <f t="shared" si="701"/>
        <v>6.8337872404559477</v>
      </c>
      <c r="T2372">
        <f t="shared" si="684"/>
        <v>13.08052034194996</v>
      </c>
    </row>
    <row r="2373" spans="1:20" x14ac:dyDescent="0.25">
      <c r="A2373">
        <f t="shared" si="685"/>
        <v>43101.115797634317</v>
      </c>
      <c r="B2373">
        <f t="shared" si="702"/>
        <v>6859.7556319696805</v>
      </c>
      <c r="C2373" t="str">
        <f t="shared" si="686"/>
        <v>0.517615147477101-4.46304219809688i</v>
      </c>
      <c r="D2373" t="str">
        <f t="shared" si="687"/>
        <v>3.47781584253935-2.35291568146037i</v>
      </c>
      <c r="E2373" t="str">
        <f t="shared" si="688"/>
        <v>163.032031088252+6.4865991623354i</v>
      </c>
      <c r="F2373" t="str">
        <f t="shared" si="689"/>
        <v>2.42489609456034-21.7813112403787i</v>
      </c>
      <c r="G2373" t="str">
        <f t="shared" si="690"/>
        <v>0.999988110821783-0.00344804826886298i</v>
      </c>
      <c r="H2373" t="str">
        <f t="shared" si="691"/>
        <v>2777.3214893228+681.90392979128i</v>
      </c>
      <c r="I2373" t="str">
        <f t="shared" si="692"/>
        <v>60.8991742494082-165.990536255261i</v>
      </c>
      <c r="K2373" t="str">
        <f t="shared" si="693"/>
        <v>0.00407505371419565-0.00513823771863082i</v>
      </c>
      <c r="L2373" t="str">
        <f t="shared" si="694"/>
        <v>0.0000444444444444444-0.00836986129185459i</v>
      </c>
      <c r="M2373" t="e">
        <f t="shared" si="695"/>
        <v>#DIV/0!</v>
      </c>
      <c r="N2373">
        <f t="shared" si="696"/>
        <v>96.615499690218059</v>
      </c>
      <c r="O2373">
        <f t="shared" si="697"/>
        <v>13.050647072129555</v>
      </c>
      <c r="P2373" s="3">
        <f t="shared" si="698"/>
        <v>13.050647072129555</v>
      </c>
      <c r="Q2373" s="3">
        <f t="shared" si="699"/>
        <v>-83.384500309781941</v>
      </c>
      <c r="R2373">
        <f t="shared" si="700"/>
        <v>96.615499690218059</v>
      </c>
      <c r="S2373">
        <f t="shared" si="701"/>
        <v>6.8597556319696809</v>
      </c>
      <c r="T2373">
        <f t="shared" si="684"/>
        <v>13.050647072129555</v>
      </c>
    </row>
    <row r="2374" spans="1:20" x14ac:dyDescent="0.25">
      <c r="A2374">
        <f t="shared" si="685"/>
        <v>43264.900037665328</v>
      </c>
      <c r="B2374">
        <f t="shared" si="702"/>
        <v>6885.8227033711655</v>
      </c>
      <c r="C2374" t="str">
        <f t="shared" si="686"/>
        <v>0.516089916901455-4.44768968447122i</v>
      </c>
      <c r="D2374" t="str">
        <f t="shared" si="687"/>
        <v>3.47781348868926-2.3442571603768i</v>
      </c>
      <c r="E2374" t="str">
        <f t="shared" si="688"/>
        <v>163.04187358756+6.514414388048i</v>
      </c>
      <c r="F2374" t="str">
        <f t="shared" si="689"/>
        <v>2.42489587503587-21.6989190136629i</v>
      </c>
      <c r="G2374" t="str">
        <f t="shared" si="690"/>
        <v>0.999988020293433-0.00346115053894866i</v>
      </c>
      <c r="H2374" t="str">
        <f t="shared" si="691"/>
        <v>2795.25801735145+675.451844363853i</v>
      </c>
      <c r="I2374" t="str">
        <f t="shared" si="692"/>
        <v>60.4684202029812-166.487094182245i</v>
      </c>
      <c r="K2374" t="str">
        <f t="shared" si="693"/>
        <v>0.00405614299829662-0.00513356506460109i</v>
      </c>
      <c r="L2374" t="str">
        <f t="shared" si="694"/>
        <v>0.0000444444444444444-0.00833817622221019i</v>
      </c>
      <c r="M2374" t="e">
        <f t="shared" si="695"/>
        <v>#DIV/0!</v>
      </c>
      <c r="N2374">
        <f t="shared" si="696"/>
        <v>96.618745144632555</v>
      </c>
      <c r="O2374">
        <f t="shared" si="697"/>
        <v>13.020773863071717</v>
      </c>
      <c r="P2374" s="3">
        <f t="shared" si="698"/>
        <v>13.020773863071717</v>
      </c>
      <c r="Q2374" s="3">
        <f t="shared" si="699"/>
        <v>-83.381254855367445</v>
      </c>
      <c r="R2374">
        <f t="shared" si="700"/>
        <v>96.618745144632555</v>
      </c>
      <c r="S2374">
        <f t="shared" si="701"/>
        <v>6.8858227033711659</v>
      </c>
      <c r="T2374">
        <f t="shared" si="684"/>
        <v>13.020773863071717</v>
      </c>
    </row>
    <row r="2375" spans="1:20" x14ac:dyDescent="0.25">
      <c r="A2375">
        <f t="shared" si="685"/>
        <v>43429.306657808454</v>
      </c>
      <c r="B2375">
        <f t="shared" si="702"/>
        <v>6911.9888296439758</v>
      </c>
      <c r="C2375" t="str">
        <f t="shared" si="686"/>
        <v>0.514567269737697-4.43239020414026i</v>
      </c>
      <c r="D2375" t="str">
        <f t="shared" si="687"/>
        <v>3.47781111691913-2.33563236188028i</v>
      </c>
      <c r="E2375" t="str">
        <f t="shared" si="688"/>
        <v>163.05182202801+6.54233003304516i</v>
      </c>
      <c r="F2375" t="str">
        <f t="shared" si="689"/>
        <v>2.42489565383991-21.6168389331704i</v>
      </c>
      <c r="G2375" t="str">
        <f t="shared" si="690"/>
        <v>0.999987929075778-0.0034743025940751i</v>
      </c>
      <c r="H2375" t="str">
        <f t="shared" si="691"/>
        <v>2813.36389731873+668.705521188999i</v>
      </c>
      <c r="I2375" t="str">
        <f t="shared" si="692"/>
        <v>60.0244698520959-166.99013151944i</v>
      </c>
      <c r="K2375" t="str">
        <f t="shared" si="693"/>
        <v>0.00403726691681336-0.00512882718849777i</v>
      </c>
      <c r="L2375" t="str">
        <f t="shared" si="694"/>
        <v>0.0000444444444444444-0.00830661110003005i</v>
      </c>
      <c r="M2375" t="e">
        <f t="shared" si="695"/>
        <v>#DIV/0!</v>
      </c>
      <c r="N2375">
        <f t="shared" si="696"/>
        <v>96.621967461178016</v>
      </c>
      <c r="O2375">
        <f t="shared" si="697"/>
        <v>12.990900709806642</v>
      </c>
      <c r="P2375" s="3">
        <f t="shared" si="698"/>
        <v>12.990900709806642</v>
      </c>
      <c r="Q2375" s="3">
        <f t="shared" si="699"/>
        <v>-83.378032538821984</v>
      </c>
      <c r="R2375">
        <f t="shared" si="700"/>
        <v>96.621967461178016</v>
      </c>
      <c r="S2375">
        <f t="shared" si="701"/>
        <v>6.9119888296439758</v>
      </c>
      <c r="T2375">
        <f t="shared" si="684"/>
        <v>12.990900709806642</v>
      </c>
    </row>
    <row r="2376" spans="1:20" x14ac:dyDescent="0.25">
      <c r="A2376">
        <f t="shared" si="685"/>
        <v>43594.338023108125</v>
      </c>
      <c r="B2376">
        <f t="shared" si="702"/>
        <v>6938.2543871966227</v>
      </c>
      <c r="C2376" t="str">
        <f t="shared" si="686"/>
        <v>0.513047238340166-4.41714356829673i</v>
      </c>
      <c r="D2376" t="str">
        <f t="shared" si="687"/>
        <v>3.47780872709256-2.3270411618963i</v>
      </c>
      <c r="E2376" t="str">
        <f t="shared" si="688"/>
        <v>163.061877230383+6.57034622373609i</v>
      </c>
      <c r="F2376" t="str">
        <f t="shared" si="689"/>
        <v>2.4248954309597-21.5350698181515i</v>
      </c>
      <c r="G2376" t="str">
        <f t="shared" si="690"/>
        <v>0.999987837163567-0.00348750462338443i</v>
      </c>
      <c r="H2376" t="str">
        <f t="shared" si="691"/>
        <v>2831.63759627112+661.656335869733i</v>
      </c>
      <c r="I2376" t="str">
        <f t="shared" si="692"/>
        <v>59.5669731334457-167.499534892302i</v>
      </c>
      <c r="K2376" t="str">
        <f t="shared" si="693"/>
        <v>0.00401842591625941-0.00512402440685855i</v>
      </c>
      <c r="L2376" t="str">
        <f t="shared" si="694"/>
        <v>0.0000444444444444444-0.00827516547123932i</v>
      </c>
      <c r="M2376" t="e">
        <f t="shared" si="695"/>
        <v>#DIV/0!</v>
      </c>
      <c r="N2376">
        <f t="shared" si="696"/>
        <v>96.625166979458413</v>
      </c>
      <c r="O2376">
        <f t="shared" si="697"/>
        <v>12.961027608176368</v>
      </c>
      <c r="P2376" s="3">
        <f t="shared" si="698"/>
        <v>12.961027608176368</v>
      </c>
      <c r="Q2376" s="3">
        <f t="shared" si="699"/>
        <v>-83.374833020541587</v>
      </c>
      <c r="R2376">
        <f t="shared" si="700"/>
        <v>96.625166979458413</v>
      </c>
      <c r="S2376">
        <f t="shared" si="701"/>
        <v>6.9382543871966229</v>
      </c>
      <c r="T2376">
        <f t="shared" si="684"/>
        <v>12.961027608176368</v>
      </c>
    </row>
    <row r="2377" spans="1:20" x14ac:dyDescent="0.25">
      <c r="A2377">
        <f t="shared" si="685"/>
        <v>43759.996507595934</v>
      </c>
      <c r="B2377">
        <f t="shared" si="702"/>
        <v>6964.6197538679698</v>
      </c>
      <c r="C2377" t="str">
        <f t="shared" si="686"/>
        <v>0.511529854747705-4.4019495892356i</v>
      </c>
      <c r="D2377" t="str">
        <f t="shared" si="687"/>
        <v>3.47780631907215-2.31848343683364i</v>
      </c>
      <c r="E2377" t="str">
        <f t="shared" si="688"/>
        <v>163.072040020225+6.59846308487024i</v>
      </c>
      <c r="F2377" t="str">
        <f t="shared" si="689"/>
        <v>2.42489520638243-21.45361049233i</v>
      </c>
      <c r="G2377" t="str">
        <f t="shared" si="690"/>
        <v>0.999987744551514-0.00350075681673703i</v>
      </c>
      <c r="H2377" t="str">
        <f t="shared" si="691"/>
        <v>2850.07734817169+654.29547116636i</v>
      </c>
      <c r="I2377" t="str">
        <f t="shared" si="692"/>
        <v>59.0955731970653-168.015180232948i</v>
      </c>
      <c r="K2377" t="str">
        <f t="shared" si="693"/>
        <v>0.00399962043947527-0.00511915703983267i</v>
      </c>
      <c r="L2377" t="str">
        <f t="shared" si="694"/>
        <v>0.0000444444444444444-0.00824383888348211i</v>
      </c>
      <c r="M2377" t="e">
        <f t="shared" si="695"/>
        <v>#DIV/0!</v>
      </c>
      <c r="N2377">
        <f t="shared" si="696"/>
        <v>96.628344040248663</v>
      </c>
      <c r="O2377">
        <f t="shared" si="697"/>
        <v>12.931154554838436</v>
      </c>
      <c r="P2377" s="3">
        <f t="shared" si="698"/>
        <v>12.931154554838436</v>
      </c>
      <c r="Q2377" s="3">
        <f t="shared" si="699"/>
        <v>-83.371655959751337</v>
      </c>
      <c r="R2377">
        <f t="shared" si="700"/>
        <v>96.628344040248663</v>
      </c>
      <c r="S2377">
        <f t="shared" si="701"/>
        <v>6.9646197538679697</v>
      </c>
      <c r="T2377">
        <f t="shared" si="684"/>
        <v>12.931154554838436</v>
      </c>
    </row>
    <row r="2378" spans="1:20" x14ac:dyDescent="0.25">
      <c r="A2378">
        <f t="shared" si="685"/>
        <v>43926.284494324798</v>
      </c>
      <c r="B2378">
        <f t="shared" si="702"/>
        <v>6991.0853089326683</v>
      </c>
      <c r="C2378" t="str">
        <f t="shared" si="686"/>
        <v>0.510015150680786-4.38680808034686i</v>
      </c>
      <c r="D2378" t="str">
        <f t="shared" si="687"/>
        <v>3.47780389271937-2.30995906358259i</v>
      </c>
      <c r="E2378" t="str">
        <f t="shared" si="688"/>
        <v>163.082311227877+6.62668073951951i</v>
      </c>
      <c r="F2378" t="str">
        <f t="shared" si="689"/>
        <v>2.42489498009516-21.3724597838859i</v>
      </c>
      <c r="G2378" t="str">
        <f t="shared" si="690"/>
        <v>0.999987651234289-0.00351405936471432i</v>
      </c>
      <c r="H2378" t="str">
        <f t="shared" si="691"/>
        <v>2868.68114075164+646.613917227538i</v>
      </c>
      <c r="I2378" t="str">
        <f t="shared" si="692"/>
        <v>58.6099064852546-168.53693223467i</v>
      </c>
      <c r="K2378" t="str">
        <f t="shared" si="693"/>
        <v>0.00398085092559295-0.00511422541113088i</v>
      </c>
      <c r="L2378" t="str">
        <f t="shared" si="694"/>
        <v>0.0000444444444444444-0.0082126308861149i</v>
      </c>
      <c r="M2378" t="e">
        <f t="shared" si="695"/>
        <v>#DIV/0!</v>
      </c>
      <c r="N2378">
        <f t="shared" si="696"/>
        <v>96.631498985434888</v>
      </c>
      <c r="O2378">
        <f t="shared" si="697"/>
        <v>12.901281547269406</v>
      </c>
      <c r="P2378" s="3">
        <f t="shared" si="698"/>
        <v>12.901281547269406</v>
      </c>
      <c r="Q2378" s="3">
        <f t="shared" si="699"/>
        <v>-83.368501014565112</v>
      </c>
      <c r="R2378">
        <f t="shared" si="700"/>
        <v>96.631498985434888</v>
      </c>
      <c r="S2378">
        <f t="shared" si="701"/>
        <v>6.9910853089326688</v>
      </c>
      <c r="T2378">
        <f t="shared" si="684"/>
        <v>12.901281547269406</v>
      </c>
    </row>
    <row r="2379" spans="1:20" x14ac:dyDescent="0.25">
      <c r="A2379">
        <f t="shared" si="685"/>
        <v>44093.204375403235</v>
      </c>
      <c r="B2379">
        <f t="shared" si="702"/>
        <v>7017.6514331066128</v>
      </c>
      <c r="C2379" t="str">
        <f t="shared" si="686"/>
        <v>0.508503157539039-4.37171885610842i</v>
      </c>
      <c r="D2379" t="str">
        <f t="shared" si="687"/>
        <v>3.47780144789469-2.30146791951315i</v>
      </c>
      <c r="E2379" t="str">
        <f t="shared" si="688"/>
        <v>163.092691688508+6.65499930906514i</v>
      </c>
      <c r="F2379" t="str">
        <f t="shared" si="689"/>
        <v>2.42489475208489-21.291616525439i</v>
      </c>
      <c r="G2379" t="str">
        <f t="shared" si="690"/>
        <v>0.999987557206524-0.0035274124586214i</v>
      </c>
      <c r="H2379" t="str">
        <f t="shared" si="691"/>
        <v>2887.44670184834+638.602472282812i</v>
      </c>
      <c r="I2379" t="str">
        <f t="shared" si="692"/>
        <v>58.109602833403-169.064643787532i</v>
      </c>
      <c r="K2379" t="str">
        <f t="shared" si="693"/>
        <v>0.00396211781000119-0.00510922984797485i</v>
      </c>
      <c r="L2379" t="str">
        <f t="shared" si="694"/>
        <v>0.0000444444444444444-0.0081815410302001i</v>
      </c>
      <c r="M2379" t="e">
        <f t="shared" si="695"/>
        <v>#DIV/0!</v>
      </c>
      <c r="N2379">
        <f t="shared" si="696"/>
        <v>96.634632157958421</v>
      </c>
      <c r="O2379">
        <f t="shared" si="697"/>
        <v>12.8714085837686</v>
      </c>
      <c r="P2379" s="3">
        <f t="shared" si="698"/>
        <v>12.8714085837686</v>
      </c>
      <c r="Q2379" s="3">
        <f t="shared" si="699"/>
        <v>-83.365367842041579</v>
      </c>
      <c r="R2379">
        <f t="shared" si="700"/>
        <v>96.634632157958421</v>
      </c>
      <c r="S2379">
        <f t="shared" si="701"/>
        <v>7.0176514331066127</v>
      </c>
      <c r="T2379">
        <f t="shared" si="684"/>
        <v>12.8714085837686</v>
      </c>
    </row>
    <row r="2380" spans="1:20" x14ac:dyDescent="0.25">
      <c r="A2380">
        <f t="shared" si="685"/>
        <v>44260.758552029773</v>
      </c>
      <c r="B2380">
        <f t="shared" si="702"/>
        <v>7044.3185085524183</v>
      </c>
      <c r="C2380" t="str">
        <f t="shared" si="686"/>
        <v>0.506993906398498-4.35668173207888i</v>
      </c>
      <c r="D2380" t="str">
        <f t="shared" si="687"/>
        <v>3.47779898445752-2.2930098824733i</v>
      </c>
      <c r="E2380" t="str">
        <f t="shared" si="688"/>
        <v>163.10318224215+6.68341891318028i</v>
      </c>
      <c r="F2380" t="str">
        <f t="shared" si="689"/>
        <v>2.42489452233848-21.2110795540316i</v>
      </c>
      <c r="G2380" t="str">
        <f t="shared" si="690"/>
        <v>0.999987462462807-0.00354081629048986i</v>
      </c>
      <c r="H2380" t="str">
        <f t="shared" si="691"/>
        <v>2906.37148522465+630.25174383898i</v>
      </c>
      <c r="I2380" t="str">
        <f t="shared" si="692"/>
        <v>57.5942855944923-169.598155395059i</v>
      </c>
      <c r="K2380" t="str">
        <f t="shared" si="693"/>
        <v>0.00394342152431143-0.00510417068104627i</v>
      </c>
      <c r="L2380" t="str">
        <f t="shared" si="694"/>
        <v>0.0000444444444444444-0.00815056886849978i</v>
      </c>
      <c r="M2380" t="e">
        <f t="shared" si="695"/>
        <v>#DIV/0!</v>
      </c>
      <c r="N2380">
        <f t="shared" si="696"/>
        <v>96.637743901755655</v>
      </c>
      <c r="O2380">
        <f t="shared" si="697"/>
        <v>12.841535663461467</v>
      </c>
      <c r="P2380" s="3">
        <f t="shared" si="698"/>
        <v>12.841535663461467</v>
      </c>
      <c r="Q2380" s="3">
        <f t="shared" si="699"/>
        <v>-83.362256098244345</v>
      </c>
      <c r="R2380">
        <f t="shared" si="700"/>
        <v>96.637743901755655</v>
      </c>
      <c r="S2380">
        <f t="shared" si="701"/>
        <v>7.0443185085524185</v>
      </c>
      <c r="T2380">
        <f t="shared" si="684"/>
        <v>12.841535663461467</v>
      </c>
    </row>
    <row r="2381" spans="1:20" x14ac:dyDescent="0.25">
      <c r="A2381">
        <f t="shared" si="685"/>
        <v>44428.949434527487</v>
      </c>
      <c r="B2381">
        <f t="shared" si="702"/>
        <v>7071.0869188849174</v>
      </c>
      <c r="C2381" t="str">
        <f t="shared" si="686"/>
        <v>0.505487428009235-4.34169652489027i</v>
      </c>
      <c r="D2381" t="str">
        <f t="shared" si="687"/>
        <v>3.4777965022662-2.28458483078724i</v>
      </c>
      <c r="E2381" t="str">
        <f t="shared" si="688"/>
        <v>163.113783733726+6.71193966981801i</v>
      </c>
      <c r="F2381" t="str">
        <f t="shared" si="689"/>
        <v>2.42489429084273-21.1308477111123i</v>
      </c>
      <c r="G2381" t="str">
        <f t="shared" si="690"/>
        <v>0.999987366997688-0.00355427105308053i</v>
      </c>
      <c r="H2381" t="str">
        <f t="shared" si="691"/>
        <v>2925.45265586606+621.552150425013i</v>
      </c>
      <c r="I2381" t="str">
        <f t="shared" si="692"/>
        <v>57.0635717891612-170.137294572113i</v>
      </c>
      <c r="K2381" t="str">
        <f t="shared" si="693"/>
        <v>0.00392476249632482-0.00509904824443569i</v>
      </c>
      <c r="L2381" t="str">
        <f t="shared" si="694"/>
        <v>0.0000444444444444444-0.00811971395546904i</v>
      </c>
      <c r="M2381" t="e">
        <f t="shared" si="695"/>
        <v>#DIV/0!</v>
      </c>
      <c r="N2381">
        <f t="shared" si="696"/>
        <v>96.640834561701752</v>
      </c>
      <c r="O2381">
        <f t="shared" si="697"/>
        <v>12.811662786302886</v>
      </c>
      <c r="P2381" s="3">
        <f t="shared" si="698"/>
        <v>12.811662786302886</v>
      </c>
      <c r="Q2381" s="3">
        <f t="shared" si="699"/>
        <v>-83.359165438298248</v>
      </c>
      <c r="R2381">
        <f t="shared" si="700"/>
        <v>96.640834561701752</v>
      </c>
      <c r="S2381">
        <f t="shared" si="701"/>
        <v>7.0710869188849177</v>
      </c>
      <c r="T2381">
        <f t="shared" si="684"/>
        <v>12.811662786302886</v>
      </c>
    </row>
    <row r="2382" spans="1:20" x14ac:dyDescent="0.25">
      <c r="A2382">
        <f t="shared" si="685"/>
        <v>44597.779442378684</v>
      </c>
      <c r="B2382">
        <f t="shared" si="702"/>
        <v>7097.9570491766799</v>
      </c>
      <c r="C2382" t="str">
        <f t="shared" si="686"/>
        <v>0.503983752792531-4.32676305224064i</v>
      </c>
      <c r="D2382" t="str">
        <f t="shared" si="687"/>
        <v>3.47779400117795-2.27619264325362i</v>
      </c>
      <c r="E2382" t="str">
        <f t="shared" si="688"/>
        <v>163.124497013088+6.74056169519082i</v>
      </c>
      <c r="F2382" t="str">
        <f t="shared" si="689"/>
        <v>2.42489405758434-21.050919842519i</v>
      </c>
      <c r="G2382" t="str">
        <f t="shared" si="690"/>
        <v>0.999987270805675-0.00356777693988621i</v>
      </c>
      <c r="H2382" t="str">
        <f t="shared" si="691"/>
        <v>2944.68707475495+612.493923932854i</v>
      </c>
      <c r="I2382" t="str">
        <f t="shared" si="692"/>
        <v>56.5170722833051-170.681875224166i</v>
      </c>
      <c r="K2382" t="str">
        <f t="shared" si="693"/>
        <v>0.00390614114999936-0.00509386287559075i</v>
      </c>
      <c r="L2382" t="str">
        <f t="shared" si="694"/>
        <v>0.0000444444444444444-0.00808897584724947i</v>
      </c>
      <c r="M2382" t="e">
        <f t="shared" si="695"/>
        <v>#DIV/0!</v>
      </c>
      <c r="N2382">
        <f t="shared" si="696"/>
        <v>96.643904483547701</v>
      </c>
      <c r="O2382">
        <f t="shared" si="697"/>
        <v>12.781789953079976</v>
      </c>
      <c r="P2382" s="3">
        <f t="shared" si="698"/>
        <v>12.781789953079976</v>
      </c>
      <c r="Q2382" s="3">
        <f t="shared" si="699"/>
        <v>-83.356095516452299</v>
      </c>
      <c r="R2382">
        <f t="shared" si="700"/>
        <v>96.643904483547701</v>
      </c>
      <c r="S2382">
        <f t="shared" si="701"/>
        <v>7.0979570491766797</v>
      </c>
      <c r="T2382">
        <f t="shared" si="684"/>
        <v>12.781789953079976</v>
      </c>
    </row>
    <row r="2383" spans="1:20" x14ac:dyDescent="0.25">
      <c r="A2383">
        <f t="shared" si="685"/>
        <v>44767.251004259728</v>
      </c>
      <c r="B2383">
        <f t="shared" si="702"/>
        <v>7124.9292859635516</v>
      </c>
      <c r="C2383" t="str">
        <f t="shared" si="686"/>
        <v>0.502482910838959-4.31188113288716i</v>
      </c>
      <c r="D2383" t="str">
        <f t="shared" si="687"/>
        <v>3.47779148104897-2.26783319914379i</v>
      </c>
      <c r="E2383" t="str">
        <f t="shared" si="688"/>
        <v>163.13532293505+6.76928510375953i</v>
      </c>
      <c r="F2383" t="str">
        <f t="shared" si="689"/>
        <v>2.42489382254983-20.9712947984622i</v>
      </c>
      <c r="G2383" t="str">
        <f t="shared" si="690"/>
        <v>0.999987173881231-0.00358133414513451i</v>
      </c>
      <c r="H2383" t="str">
        <f t="shared" si="691"/>
        <v>2964.07128312151+603.067112603885i</v>
      </c>
      <c r="I2383" t="str">
        <f t="shared" si="692"/>
        <v>55.9543919952684-171.231697008215i</v>
      </c>
      <c r="K2383" t="str">
        <f t="shared" si="693"/>
        <v>0.00388755790541891-0.00508861491526446i</v>
      </c>
      <c r="L2383" t="str">
        <f t="shared" si="694"/>
        <v>0.0000444444444444444-0.00805835410166316i</v>
      </c>
      <c r="M2383" t="e">
        <f t="shared" si="695"/>
        <v>#DIV/0!</v>
      </c>
      <c r="N2383">
        <f t="shared" si="696"/>
        <v>96.646954013867315</v>
      </c>
      <c r="O2383">
        <f t="shared" si="697"/>
        <v>12.751917165416007</v>
      </c>
      <c r="P2383" s="3">
        <f t="shared" si="698"/>
        <v>12.751917165416007</v>
      </c>
      <c r="Q2383" s="3">
        <f t="shared" si="699"/>
        <v>-83.353045986132685</v>
      </c>
      <c r="R2383">
        <f t="shared" si="700"/>
        <v>96.646954013867315</v>
      </c>
      <c r="S2383">
        <f t="shared" si="701"/>
        <v>7.1249292859635514</v>
      </c>
      <c r="T2383">
        <f t="shared" si="684"/>
        <v>12.751917165416007</v>
      </c>
    </row>
    <row r="2384" spans="1:20" x14ac:dyDescent="0.25">
      <c r="A2384">
        <f t="shared" si="685"/>
        <v>44937.366558075912</v>
      </c>
      <c r="B2384">
        <f t="shared" si="702"/>
        <v>7152.0040172502131</v>
      </c>
      <c r="C2384" t="str">
        <f t="shared" si="686"/>
        <v>0.500984931905592-4.29705058663849i</v>
      </c>
      <c r="D2384" t="str">
        <f t="shared" si="687"/>
        <v>3.47778894173431-2.25950637820009i</v>
      </c>
      <c r="E2384" t="str">
        <f t="shared" si="688"/>
        <v>163.14626235942+6.79811000821284i</v>
      </c>
      <c r="F2384" t="str">
        <f t="shared" si="689"/>
        <v>2.42489358572573-20.8919714335088i</v>
      </c>
      <c r="G2384" t="str">
        <f t="shared" si="690"/>
        <v>0.999987076218782-0.00359494286379056i</v>
      </c>
      <c r="H2384" t="str">
        <f t="shared" si="691"/>
        <v>2983.60148617629+593.261584713777i</v>
      </c>
      <c r="I2384" t="str">
        <f t="shared" si="692"/>
        <v>55.3751301348216-171.786544675846i</v>
      </c>
      <c r="K2384" t="str">
        <f t="shared" si="693"/>
        <v>0.003869013178762-0.00508330470746287i</v>
      </c>
      <c r="L2384" t="str">
        <f t="shared" si="694"/>
        <v>0.0000444444444444444-0.00802784827820601i</v>
      </c>
      <c r="M2384" t="e">
        <f t="shared" si="695"/>
        <v>#DIV/0!</v>
      </c>
      <c r="N2384">
        <f t="shared" si="696"/>
        <v>96.649983499993283</v>
      </c>
      <c r="O2384">
        <f t="shared" si="697"/>
        <v>12.722044425772621</v>
      </c>
      <c r="P2384" s="3">
        <f t="shared" si="698"/>
        <v>12.722044425772621</v>
      </c>
      <c r="Q2384" s="3">
        <f t="shared" si="699"/>
        <v>-83.350016500006717</v>
      </c>
      <c r="R2384">
        <f t="shared" si="700"/>
        <v>96.649983499993283</v>
      </c>
      <c r="S2384">
        <f t="shared" si="701"/>
        <v>7.1520040172502135</v>
      </c>
      <c r="T2384">
        <f t="shared" si="684"/>
        <v>12.722044425772621</v>
      </c>
    </row>
    <row r="2385" spans="1:20" x14ac:dyDescent="0.25">
      <c r="A2385">
        <f t="shared" si="685"/>
        <v>45108.128550996604</v>
      </c>
      <c r="B2385">
        <f t="shared" si="702"/>
        <v>7179.1816325157642</v>
      </c>
      <c r="C2385" t="str">
        <f t="shared" si="686"/>
        <v>0.499489845413865-4.28227123434772i</v>
      </c>
      <c r="D2385" t="str">
        <f t="shared" si="687"/>
        <v>3.47778638308792-2.2512120606341i</v>
      </c>
      <c r="E2385" t="str">
        <f t="shared" si="688"/>
        <v>163.15731615104+6.82703651945227i</v>
      </c>
      <c r="F2385" t="str">
        <f t="shared" si="689"/>
        <v>2.42489334709839-20.8129486065655i</v>
      </c>
      <c r="G2385" t="str">
        <f t="shared" si="690"/>
        <v>0.999986977812707-0.00360860329155985i</v>
      </c>
      <c r="H2385" t="str">
        <f t="shared" si="691"/>
        <v>3003.27353632928+583.067033010651i</v>
      </c>
      <c r="I2385" t="str">
        <f t="shared" si="692"/>
        <v>54.7788804761542-172.346187398898i</v>
      </c>
      <c r="K2385" t="str">
        <f t="shared" si="693"/>
        <v>0.00385050738227192-0.00507793259939256i</v>
      </c>
      <c r="L2385" t="str">
        <f t="shared" si="694"/>
        <v>0.0000444444444444444-0.0079974579380414i</v>
      </c>
      <c r="M2385" t="e">
        <f t="shared" si="695"/>
        <v>#DIV/0!</v>
      </c>
      <c r="N2385">
        <f t="shared" si="696"/>
        <v>96.652993289959497</v>
      </c>
      <c r="O2385">
        <f t="shared" si="697"/>
        <v>12.69217173745319</v>
      </c>
      <c r="P2385" s="3">
        <f t="shared" si="698"/>
        <v>12.69217173745319</v>
      </c>
      <c r="Q2385" s="3">
        <f t="shared" si="699"/>
        <v>-83.347006710040503</v>
      </c>
      <c r="R2385">
        <f t="shared" si="700"/>
        <v>96.652993289959497</v>
      </c>
      <c r="S2385">
        <f t="shared" si="701"/>
        <v>7.179181632515764</v>
      </c>
      <c r="T2385">
        <f t="shared" si="684"/>
        <v>12.69217173745319</v>
      </c>
    </row>
    <row r="2386" spans="1:20" x14ac:dyDescent="0.25">
      <c r="A2386">
        <f t="shared" si="685"/>
        <v>45279.539439490392</v>
      </c>
      <c r="B2386">
        <f t="shared" si="702"/>
        <v>7206.4625227193246</v>
      </c>
      <c r="C2386" t="str">
        <f t="shared" si="686"/>
        <v>0.497997680447476-4.26754289790513i</v>
      </c>
      <c r="D2386" t="str">
        <f t="shared" si="687"/>
        <v>3.47778380496269-2.24295012712495i</v>
      </c>
      <c r="E2386" t="str">
        <f t="shared" si="688"/>
        <v>163.168485179815+6.85606474657529i</v>
      </c>
      <c r="F2386" t="str">
        <f t="shared" si="689"/>
        <v>2.42489310665407-20.7342251808622i</v>
      </c>
      <c r="G2386" t="str">
        <f t="shared" si="690"/>
        <v>0.999986878657344-0.00362231562489105i</v>
      </c>
      <c r="H2386" t="str">
        <f t="shared" si="691"/>
        <v>3023.08291590518+572.472979964303i</v>
      </c>
      <c r="I2386" t="str">
        <f t="shared" si="692"/>
        <v>54.1652316672465-172.910378078476i</v>
      </c>
      <c r="K2386" t="str">
        <f t="shared" si="693"/>
        <v>0.00383204092422785-0.00507249894140792i</v>
      </c>
      <c r="L2386" t="str">
        <f t="shared" si="694"/>
        <v>0.0000444444444444444-0.00796718264399427i</v>
      </c>
      <c r="M2386" t="e">
        <f t="shared" si="695"/>
        <v>#DIV/0!</v>
      </c>
      <c r="N2386">
        <f t="shared" si="696"/>
        <v>96.655983732443516</v>
      </c>
      <c r="O2386">
        <f t="shared" si="697"/>
        <v>12.662299104605788</v>
      </c>
      <c r="P2386" s="3">
        <f t="shared" si="698"/>
        <v>12.662299104605788</v>
      </c>
      <c r="Q2386" s="3">
        <f t="shared" si="699"/>
        <v>-83.344016267556484</v>
      </c>
      <c r="R2386">
        <f t="shared" si="700"/>
        <v>96.655983732443516</v>
      </c>
      <c r="S2386">
        <f t="shared" si="701"/>
        <v>7.2064625227193249</v>
      </c>
      <c r="T2386">
        <f t="shared" si="684"/>
        <v>12.662299104605788</v>
      </c>
    </row>
    <row r="2387" spans="1:20" x14ac:dyDescent="0.25">
      <c r="A2387">
        <f t="shared" si="685"/>
        <v>45451.601689360461</v>
      </c>
      <c r="B2387">
        <f t="shared" si="702"/>
        <v>7233.847080305658</v>
      </c>
      <c r="C2387" t="str">
        <f t="shared" si="686"/>
        <v>0.496508465750086-4.25286540023066i</v>
      </c>
      <c r="D2387" t="str">
        <f t="shared" si="687"/>
        <v>3.47778120721036-2.23472045881753i</v>
      </c>
      <c r="E2387" t="str">
        <f t="shared" si="688"/>
        <v>163.179770320752+6.88519479685931i</v>
      </c>
      <c r="F2387" t="str">
        <f t="shared" si="689"/>
        <v>2.42489286437895-20.6558000239358i</v>
      </c>
      <c r="G2387" t="str">
        <f t="shared" si="690"/>
        <v>0.999986778746989-0.00363608006097878i</v>
      </c>
      <c r="H2387" t="str">
        <f t="shared" si="691"/>
        <v>3043.02471936785+561.468783887141i</v>
      </c>
      <c r="I2387" t="str">
        <f t="shared" si="692"/>
        <v>53.5337675780784-173.478852638147i</v>
      </c>
      <c r="K2387" t="str">
        <f t="shared" si="693"/>
        <v>0.00381361420891615-0.00506700408695798i</v>
      </c>
      <c r="L2387" t="str">
        <f t="shared" si="694"/>
        <v>0.0000444444444444444-0.00793702196054419i</v>
      </c>
      <c r="M2387" t="e">
        <f t="shared" si="695"/>
        <v>#DIV/0!</v>
      </c>
      <c r="N2387">
        <f t="shared" si="696"/>
        <v>96.658955176705874</v>
      </c>
      <c r="O2387">
        <f t="shared" si="697"/>
        <v>12.632426532225359</v>
      </c>
      <c r="P2387" s="3">
        <f t="shared" si="698"/>
        <v>12.632426532225359</v>
      </c>
      <c r="Q2387" s="3">
        <f t="shared" si="699"/>
        <v>-83.341044823294126</v>
      </c>
      <c r="R2387">
        <f t="shared" si="700"/>
        <v>96.658955176705874</v>
      </c>
      <c r="S2387">
        <f t="shared" si="701"/>
        <v>7.233847080305658</v>
      </c>
      <c r="T2387">
        <f t="shared" si="684"/>
        <v>12.632426532225359</v>
      </c>
    </row>
    <row r="2388" spans="1:20" x14ac:dyDescent="0.25">
      <c r="A2388">
        <f t="shared" si="685"/>
        <v>45624.317775780029</v>
      </c>
      <c r="B2388">
        <f t="shared" si="702"/>
        <v>7261.3356992108193</v>
      </c>
      <c r="C2388" t="str">
        <f t="shared" si="686"/>
        <v>0.495022229723145-4.23823856526691i</v>
      </c>
      <c r="D2388" t="str">
        <f t="shared" si="687"/>
        <v>3.47777858968151-2.22652293732088i</v>
      </c>
      <c r="E2388" t="str">
        <f t="shared" si="688"/>
        <v>163.191172453998+6.91442677573918i</v>
      </c>
      <c r="F2388" t="str">
        <f t="shared" si="689"/>
        <v>2.42489262025911-20.5776720076141i</v>
      </c>
      <c r="G2388" t="str">
        <f t="shared" si="690"/>
        <v>0.999986678075892-0.00364989679776649i</v>
      </c>
      <c r="H2388" t="str">
        <f t="shared" si="691"/>
        <v>3063.09363506983+550.043645989386i</v>
      </c>
      <c r="I2388" t="str">
        <f t="shared" si="692"/>
        <v>52.884067690178-174.051329302315i</v>
      </c>
      <c r="K2388" t="str">
        <f t="shared" si="693"/>
        <v>0.00379522763660311-0.00506144839253317i</v>
      </c>
      <c r="L2388" t="str">
        <f t="shared" si="694"/>
        <v>0.0000444444444444444-0.00790697545381968i</v>
      </c>
      <c r="M2388" t="e">
        <f t="shared" si="695"/>
        <v>#DIV/0!</v>
      </c>
      <c r="N2388">
        <f t="shared" si="696"/>
        <v>96.661907972529022</v>
      </c>
      <c r="O2388">
        <f t="shared" si="697"/>
        <v>12.602554026156962</v>
      </c>
      <c r="P2388" s="3">
        <f t="shared" si="698"/>
        <v>12.602554026156962</v>
      </c>
      <c r="Q2388" s="3">
        <f t="shared" si="699"/>
        <v>-83.338092027470978</v>
      </c>
      <c r="R2388">
        <f t="shared" si="700"/>
        <v>96.661907972529022</v>
      </c>
      <c r="S2388">
        <f t="shared" si="701"/>
        <v>7.2613356992108189</v>
      </c>
      <c r="T2388">
        <f t="shared" si="684"/>
        <v>12.602554026156962</v>
      </c>
    </row>
    <row r="2389" spans="1:20" x14ac:dyDescent="0.25">
      <c r="A2389">
        <f t="shared" si="685"/>
        <v>45797.690183327992</v>
      </c>
      <c r="B2389">
        <f t="shared" si="702"/>
        <v>7288.9287748678207</v>
      </c>
      <c r="C2389" t="str">
        <f t="shared" si="686"/>
        <v>0.493539000424108-4.22366221797154i</v>
      </c>
      <c r="D2389" t="str">
        <f t="shared" si="687"/>
        <v>3.47777595222563-2.21835744470636i</v>
      </c>
      <c r="E2389" t="str">
        <f t="shared" si="688"/>
        <v>163.202692464869+6.94376078679576i</v>
      </c>
      <c r="F2389" t="str">
        <f t="shared" si="689"/>
        <v>2.42489237428047-20.4998400079989i</v>
      </c>
      <c r="G2389" t="str">
        <f t="shared" si="690"/>
        <v>0.999986576638262-0.00366376603394927i</v>
      </c>
      <c r="H2389" t="str">
        <f t="shared" si="691"/>
        <v>3083.28392654803+538.186618434324i</v>
      </c>
      <c r="I2389" t="str">
        <f t="shared" si="692"/>
        <v>52.2157075301442-174.627507861003i</v>
      </c>
      <c r="K2389" t="str">
        <f t="shared" si="693"/>
        <v>0.00377688160350813-0.00505583221761172i</v>
      </c>
      <c r="L2389" t="str">
        <f t="shared" si="694"/>
        <v>0.0000444444444444444-0.00787704269159163i</v>
      </c>
      <c r="M2389" t="e">
        <f t="shared" si="695"/>
        <v>#DIV/0!</v>
      </c>
      <c r="N2389">
        <f t="shared" si="696"/>
        <v>96.664842470161702</v>
      </c>
      <c r="O2389">
        <f t="shared" si="697"/>
        <v>12.57268159309773</v>
      </c>
      <c r="P2389" s="3">
        <f t="shared" si="698"/>
        <v>12.57268159309773</v>
      </c>
      <c r="Q2389" s="3">
        <f t="shared" si="699"/>
        <v>-83.335157529838298</v>
      </c>
      <c r="R2389">
        <f t="shared" si="700"/>
        <v>96.664842470161702</v>
      </c>
      <c r="S2389">
        <f t="shared" si="701"/>
        <v>7.2889287748678209</v>
      </c>
      <c r="T2389">
        <f t="shared" si="684"/>
        <v>12.57268159309773</v>
      </c>
    </row>
    <row r="2390" spans="1:20" x14ac:dyDescent="0.25">
      <c r="A2390">
        <f t="shared" si="685"/>
        <v>45971.721406024641</v>
      </c>
      <c r="B2390">
        <f t="shared" si="702"/>
        <v>7316.6267042123191</v>
      </c>
      <c r="C2390" t="str">
        <f t="shared" si="686"/>
        <v>0.4920588055642-4.20913618431029i</v>
      </c>
      <c r="D2390" t="str">
        <f t="shared" si="687"/>
        <v>3.47777329469105-2.21022386350611i</v>
      </c>
      <c r="E2390" t="str">
        <f t="shared" si="688"/>
        <v>163.214331243897+6.9731969317329i</v>
      </c>
      <c r="F2390" t="str">
        <f t="shared" si="689"/>
        <v>2.4248921264289-20.4223029054509i</v>
      </c>
      <c r="G2390" t="str">
        <f t="shared" si="690"/>
        <v>0.999986474428262-0.00367768796897671i</v>
      </c>
      <c r="H2390" t="str">
        <f t="shared" si="691"/>
        <v>3103.58941339068+525.88661346127i</v>
      </c>
      <c r="I2390" t="str">
        <f t="shared" si="692"/>
        <v>51.5282591498249-175.207068922447i</v>
      </c>
      <c r="K2390" t="str">
        <f t="shared" si="693"/>
        <v>0.00375857650177786-0.00505015592460591i</v>
      </c>
      <c r="L2390" t="str">
        <f t="shared" si="694"/>
        <v>0.0000444444444444444-0.00784722324326722i</v>
      </c>
      <c r="M2390" t="e">
        <f t="shared" si="695"/>
        <v>#DIV/0!</v>
      </c>
      <c r="N2390">
        <f t="shared" si="696"/>
        <v>96.667759020255289</v>
      </c>
      <c r="O2390">
        <f t="shared" si="697"/>
        <v>12.542809240599917</v>
      </c>
      <c r="P2390" s="3">
        <f t="shared" si="698"/>
        <v>12.542809240599917</v>
      </c>
      <c r="Q2390" s="3">
        <f t="shared" si="699"/>
        <v>-83.332240979744711</v>
      </c>
      <c r="R2390">
        <f t="shared" si="700"/>
        <v>96.667759020255289</v>
      </c>
      <c r="S2390">
        <f t="shared" si="701"/>
        <v>7.316626704212319</v>
      </c>
      <c r="T2390">
        <f t="shared" si="684"/>
        <v>12.542809240599917</v>
      </c>
    </row>
    <row r="2391" spans="1:20" x14ac:dyDescent="0.25">
      <c r="A2391">
        <f t="shared" si="685"/>
        <v>46146.413947367539</v>
      </c>
      <c r="B2391">
        <f t="shared" si="702"/>
        <v>7344.4298856883261</v>
      </c>
      <c r="C2391" t="str">
        <f t="shared" si="686"/>
        <v>0.490581672506762-4.1946602912494i</v>
      </c>
      <c r="D2391" t="str">
        <f t="shared" si="687"/>
        <v>3.47777061692494-2.20212207671119i</v>
      </c>
      <c r="E2391" t="str">
        <f t="shared" si="688"/>
        <v>163.226089686857+7.00273531036131i</v>
      </c>
      <c r="F2391" t="str">
        <f t="shared" si="689"/>
        <v>2.42489187669012-20.3450595845726i</v>
      </c>
      <c r="G2391" t="str">
        <f t="shared" si="690"/>
        <v>0.999986371440011-0.00369166280305574i</v>
      </c>
      <c r="H2391" t="str">
        <f t="shared" si="691"/>
        <v>3124.00345170562+513.132413646356i</v>
      </c>
      <c r="I2391" t="str">
        <f t="shared" si="692"/>
        <v>50.8212916558956-175.789673155098i</v>
      </c>
      <c r="K2391" t="str">
        <f t="shared" si="693"/>
        <v>0.00374031271946127-0.00504441987880809i</v>
      </c>
      <c r="L2391" t="str">
        <f t="shared" si="694"/>
        <v>0.0000444444444444444-0.00781751667988363i</v>
      </c>
      <c r="M2391" t="e">
        <f t="shared" si="695"/>
        <v>#DIV/0!</v>
      </c>
      <c r="N2391">
        <f t="shared" si="696"/>
        <v>96.670657973807963</v>
      </c>
      <c r="O2391">
        <f t="shared" si="697"/>
        <v>12.512936977072739</v>
      </c>
      <c r="P2391" s="3">
        <f t="shared" si="698"/>
        <v>12.512936977072739</v>
      </c>
      <c r="Q2391" s="3">
        <f t="shared" si="699"/>
        <v>-83.329342026192037</v>
      </c>
      <c r="R2391">
        <f t="shared" si="700"/>
        <v>96.670657973807963</v>
      </c>
      <c r="S2391">
        <f t="shared" si="701"/>
        <v>7.3444298856883261</v>
      </c>
      <c r="T2391">
        <f t="shared" si="684"/>
        <v>12.512936977072739</v>
      </c>
    </row>
    <row r="2392" spans="1:20" x14ac:dyDescent="0.25">
      <c r="A2392">
        <f t="shared" si="685"/>
        <v>46321.770320367541</v>
      </c>
      <c r="B2392">
        <f t="shared" si="702"/>
        <v>7372.3387192539421</v>
      </c>
      <c r="C2392" t="str">
        <f t="shared" si="686"/>
        <v>0.48910762826518-4.18023436674844i</v>
      </c>
      <c r="D2392" t="str">
        <f t="shared" si="687"/>
        <v>3.47776791877331-2.19405196777005i</v>
      </c>
      <c r="E2392" t="str">
        <f t="shared" si="688"/>
        <v>163.23796869481+7.03237602057796i</v>
      </c>
      <c r="F2392" t="str">
        <f t="shared" si="689"/>
        <v>2.42489162504978-20.2681089341927i</v>
      </c>
      <c r="G2392" t="str">
        <f t="shared" si="690"/>
        <v>0.999986267667584-0.00370569073715355i</v>
      </c>
      <c r="H2392" t="str">
        <f t="shared" si="691"/>
        <v>3144.51891422605+499.912683373396i</v>
      </c>
      <c r="I2392" t="str">
        <f t="shared" si="692"/>
        <v>50.0943717916681-176.374960520947i</v>
      </c>
      <c r="K2392" t="str">
        <f t="shared" si="693"/>
        <v>0.00372209064048524-0.00503862444833643i</v>
      </c>
      <c r="L2392" t="str">
        <f t="shared" si="694"/>
        <v>0.0000444444444444444-0.00778792257410204i</v>
      </c>
      <c r="M2392" t="e">
        <f t="shared" si="695"/>
        <v>#DIV/0!</v>
      </c>
      <c r="N2392">
        <f t="shared" si="696"/>
        <v>96.673539682101634</v>
      </c>
      <c r="O2392">
        <f t="shared" si="697"/>
        <v>12.483064811784853</v>
      </c>
      <c r="P2392" s="3">
        <f t="shared" si="698"/>
        <v>12.483064811784853</v>
      </c>
      <c r="Q2392" s="3">
        <f t="shared" si="699"/>
        <v>-83.326460317898366</v>
      </c>
      <c r="R2392">
        <f t="shared" si="700"/>
        <v>96.673539682101634</v>
      </c>
      <c r="S2392">
        <f t="shared" si="701"/>
        <v>7.3723387192539418</v>
      </c>
      <c r="T2392">
        <f t="shared" si="684"/>
        <v>12.483064811784853</v>
      </c>
    </row>
    <row r="2393" spans="1:20" x14ac:dyDescent="0.25">
      <c r="A2393">
        <f t="shared" si="685"/>
        <v>46497.793047584935</v>
      </c>
      <c r="B2393">
        <f t="shared" si="702"/>
        <v>7400.353606387107</v>
      </c>
      <c r="C2393" t="str">
        <f t="shared" si="686"/>
        <v>0.487636699501281-4.16585823975302i</v>
      </c>
      <c r="D2393" t="str">
        <f t="shared" si="687"/>
        <v>3.477765200081-2.18601342058674i</v>
      </c>
      <c r="E2393" t="str">
        <f t="shared" si="688"/>
        <v>163.249969174141+7.0621191583482i</v>
      </c>
      <c r="F2393" t="str">
        <f t="shared" si="689"/>
        <v>2.42489137149337-20.19144984735i</v>
      </c>
      <c r="G2393" t="str">
        <f t="shared" si="690"/>
        <v>0.999986163105009-0.00371977197300041i</v>
      </c>
      <c r="H2393" t="str">
        <f t="shared" si="691"/>
        <v>3165.12817009472+486.215981589022i</v>
      </c>
      <c r="I2393" t="str">
        <f t="shared" si="692"/>
        <v>49.3470645739851-176.962549502246i</v>
      </c>
      <c r="K2393" t="str">
        <f t="shared" si="693"/>
        <v>0.00370391064463129-0.00503277000408065i</v>
      </c>
      <c r="L2393" t="str">
        <f t="shared" si="694"/>
        <v>0.0000444444444444444-0.00775844050020131i</v>
      </c>
      <c r="M2393" t="e">
        <f t="shared" si="695"/>
        <v>#DIV/0!</v>
      </c>
      <c r="N2393">
        <f t="shared" si="696"/>
        <v>96.676404496644452</v>
      </c>
      <c r="O2393">
        <f t="shared" si="697"/>
        <v>12.453192754866581</v>
      </c>
      <c r="P2393" s="3">
        <f t="shared" si="698"/>
        <v>12.453192754866581</v>
      </c>
      <c r="Q2393" s="3">
        <f t="shared" si="699"/>
        <v>-83.323595503355548</v>
      </c>
      <c r="R2393">
        <f t="shared" si="700"/>
        <v>96.676404496644452</v>
      </c>
      <c r="S2393">
        <f t="shared" si="701"/>
        <v>7.4003536063871067</v>
      </c>
      <c r="T2393">
        <f t="shared" si="684"/>
        <v>12.453192754866581</v>
      </c>
    </row>
    <row r="2394" spans="1:20" x14ac:dyDescent="0.25">
      <c r="A2394">
        <f t="shared" si="685"/>
        <v>46674.484661165763</v>
      </c>
      <c r="B2394">
        <f t="shared" si="702"/>
        <v>7428.4749500913786</v>
      </c>
      <c r="C2394" t="str">
        <f t="shared" si="686"/>
        <v>0.486168912523476-4.15153174018734i</v>
      </c>
      <c r="D2394" t="str">
        <f t="shared" si="687"/>
        <v>3.47776246069167-2.1780063195193i</v>
      </c>
      <c r="E2394" t="str">
        <f t="shared" si="688"/>
        <v>163.262092036595+7.09196481768515i</v>
      </c>
      <c r="F2394" t="str">
        <f t="shared" si="689"/>
        <v>2.42489111600636-20.1150812212778i</v>
      </c>
      <c r="G2394" t="str">
        <f t="shared" si="690"/>
        <v>0.999986057746272-0.00373390671309264i</v>
      </c>
      <c r="H2394" t="str">
        <f t="shared" si="691"/>
        <v>3185.82306437514+472.030775917515i</v>
      </c>
      <c r="I2394" t="str">
        <f t="shared" si="692"/>
        <v>48.5789339880886-177.552036324056i</v>
      </c>
      <c r="K2394" t="str">
        <f t="shared" si="693"/>
        <v>0.0036857731075128-0.00502685691964734i</v>
      </c>
      <c r="L2394" t="str">
        <f t="shared" si="694"/>
        <v>0.0000444444444444444-0.00772907003407184i</v>
      </c>
      <c r="M2394" t="e">
        <f t="shared" si="695"/>
        <v>#DIV/0!</v>
      </c>
      <c r="N2394">
        <f t="shared" si="696"/>
        <v>96.679252769109453</v>
      </c>
      <c r="O2394">
        <f t="shared" si="697"/>
        <v>12.423320817311653</v>
      </c>
      <c r="P2394" s="3">
        <f t="shared" si="698"/>
        <v>12.423320817311653</v>
      </c>
      <c r="Q2394" s="3">
        <f t="shared" si="699"/>
        <v>-83.320747230890547</v>
      </c>
      <c r="R2394">
        <f t="shared" si="700"/>
        <v>96.679252769109453</v>
      </c>
      <c r="S2394">
        <f t="shared" si="701"/>
        <v>7.4284749500913785</v>
      </c>
      <c r="T2394">
        <f t="shared" si="684"/>
        <v>12.423320817311653</v>
      </c>
    </row>
    <row r="2395" spans="1:20" x14ac:dyDescent="0.25">
      <c r="A2395">
        <f t="shared" si="685"/>
        <v>46851.847702878185</v>
      </c>
      <c r="B2395">
        <f t="shared" si="702"/>
        <v>7456.7031549017256</v>
      </c>
      <c r="C2395" t="str">
        <f t="shared" si="686"/>
        <v>0.48470429328528-4.13725469894715i</v>
      </c>
      <c r="D2395" t="str">
        <f t="shared" si="687"/>
        <v>3.47775970044781-2.17003054937808i</v>
      </c>
      <c r="E2395" t="str">
        <f t="shared" si="688"/>
        <v>163.274338199319+7.12191309063011i</v>
      </c>
      <c r="F2395" t="str">
        <f t="shared" si="689"/>
        <v>2.42489085857399-20.0390019573876i</v>
      </c>
      <c r="G2395" t="str">
        <f t="shared" si="690"/>
        <v>0.999985951585308-0.00374809516069541i</v>
      </c>
      <c r="H2395" t="str">
        <f t="shared" si="691"/>
        <v>3206.59489734382+457.345458212689i</v>
      </c>
      <c r="I2395" t="str">
        <f t="shared" si="692"/>
        <v>47.7895437433836-178.142994175257i</v>
      </c>
      <c r="K2395" t="str">
        <f t="shared" si="693"/>
        <v>0.00366767840055354-0.00502088557130541i</v>
      </c>
      <c r="L2395" t="str">
        <f t="shared" si="694"/>
        <v>0.0000444444444444444-0.00769981075320964i</v>
      </c>
      <c r="M2395" t="e">
        <f t="shared" si="695"/>
        <v>#DIV/0!</v>
      </c>
      <c r="N2395">
        <f t="shared" si="696"/>
        <v>96.682084851276329</v>
      </c>
      <c r="O2395">
        <f t="shared" si="697"/>
        <v>12.393449010979767</v>
      </c>
      <c r="P2395" s="3">
        <f t="shared" si="698"/>
        <v>12.393449010979767</v>
      </c>
      <c r="Q2395" s="3">
        <f t="shared" si="699"/>
        <v>-83.317915148723671</v>
      </c>
      <c r="R2395">
        <f t="shared" si="700"/>
        <v>96.682084851276329</v>
      </c>
      <c r="S2395">
        <f t="shared" si="701"/>
        <v>7.4567031549017253</v>
      </c>
      <c r="T2395">
        <f t="shared" si="684"/>
        <v>12.393449010979767</v>
      </c>
    </row>
    <row r="2396" spans="1:20" x14ac:dyDescent="0.25">
      <c r="A2396">
        <f t="shared" si="685"/>
        <v>47029.884724149124</v>
      </c>
      <c r="B2396">
        <f t="shared" si="702"/>
        <v>7485.0386268903521</v>
      </c>
      <c r="C2396" t="str">
        <f t="shared" si="686"/>
        <v>0.483242867383544-4.12302694789213i</v>
      </c>
      <c r="D2396" t="str">
        <f t="shared" si="687"/>
        <v>3.47775691919065-2.16208599542408i</v>
      </c>
      <c r="E2396" t="str">
        <f t="shared" si="688"/>
        <v>163.286708584896+7.15196406723205i</v>
      </c>
      <c r="F2396" t="str">
        <f t="shared" si="689"/>
        <v>2.42489059918148-19.9632109612535i</v>
      </c>
      <c r="G2396" t="str">
        <f t="shared" si="690"/>
        <v>0.999985844616012-0.00376233751984576i</v>
      </c>
      <c r="H2396" t="str">
        <f t="shared" si="691"/>
        <v>3227.43440362657+442.148361624629i</v>
      </c>
      <c r="I2396" t="str">
        <f t="shared" si="692"/>
        <v>46.9784580930142-178.734972431071i</v>
      </c>
      <c r="K2396" t="str">
        <f t="shared" si="693"/>
        <v>0.00364962689096648-0.00501485633793118i</v>
      </c>
      <c r="L2396" t="str">
        <f t="shared" si="694"/>
        <v>0.0000444444444444444-0.00767066223671014i</v>
      </c>
      <c r="M2396" t="e">
        <f t="shared" si="695"/>
        <v>#DIV/0!</v>
      </c>
      <c r="N2396">
        <f t="shared" si="696"/>
        <v>96.684901094969717</v>
      </c>
      <c r="O2396">
        <f t="shared" si="697"/>
        <v>12.363577348597749</v>
      </c>
      <c r="P2396" s="3">
        <f t="shared" si="698"/>
        <v>12.363577348597749</v>
      </c>
      <c r="Q2396" s="3">
        <f t="shared" si="699"/>
        <v>-83.315098905030283</v>
      </c>
      <c r="R2396">
        <f t="shared" si="700"/>
        <v>96.684901094969717</v>
      </c>
      <c r="S2396">
        <f t="shared" si="701"/>
        <v>7.4850386268903524</v>
      </c>
      <c r="T2396">
        <f t="shared" si="684"/>
        <v>12.363577348597749</v>
      </c>
    </row>
    <row r="2397" spans="1:20" x14ac:dyDescent="0.25">
      <c r="A2397">
        <f t="shared" si="685"/>
        <v>47208.598286100889</v>
      </c>
      <c r="B2397">
        <f t="shared" si="702"/>
        <v>7513.4817736725354</v>
      </c>
      <c r="C2397" t="str">
        <f t="shared" si="686"/>
        <v>0.481784660057107-4.1088483198389i</v>
      </c>
      <c r="D2397" t="str">
        <f t="shared" si="687"/>
        <v>3.47775411676026-2.15417254336728i</v>
      </c>
      <c r="E2397" t="str">
        <f t="shared" si="688"/>
        <v>163.299204121392+7.18211783552653i</v>
      </c>
      <c r="F2397" t="str">
        <f t="shared" si="689"/>
        <v>2.42489033781388-19.8877071425963i</v>
      </c>
      <c r="G2397" t="str">
        <f t="shared" si="690"/>
        <v>0.999985736832227-0.00377663399535546i</v>
      </c>
      <c r="H2397" t="str">
        <f t="shared" si="691"/>
        <v>3248.3317312482+426.427779259778i</v>
      </c>
      <c r="I2397" t="str">
        <f t="shared" si="692"/>
        <v>46.1452427201348-179.327495880385i</v>
      </c>
      <c r="K2397" t="str">
        <f t="shared" si="693"/>
        <v>0.00363161894173383-0.00500876960095344i</v>
      </c>
      <c r="L2397" t="str">
        <f t="shared" si="694"/>
        <v>0.0000444444444444444-0.0076416240652621i</v>
      </c>
      <c r="M2397" t="e">
        <f t="shared" si="695"/>
        <v>#DIV/0!</v>
      </c>
      <c r="N2397">
        <f t="shared" si="696"/>
        <v>96.687701852001183</v>
      </c>
      <c r="O2397">
        <f t="shared" si="697"/>
        <v>12.33370584376204</v>
      </c>
      <c r="P2397" s="3">
        <f t="shared" si="698"/>
        <v>12.33370584376204</v>
      </c>
      <c r="Q2397" s="3">
        <f t="shared" si="699"/>
        <v>-83.312298147998817</v>
      </c>
      <c r="R2397">
        <f t="shared" si="700"/>
        <v>96.687701852001183</v>
      </c>
      <c r="S2397">
        <f t="shared" si="701"/>
        <v>7.5134817736725354</v>
      </c>
      <c r="T2397">
        <f t="shared" si="684"/>
        <v>12.33370584376204</v>
      </c>
    </row>
    <row r="2398" spans="1:20" x14ac:dyDescent="0.25">
      <c r="A2398">
        <f t="shared" si="685"/>
        <v>47387.990959588074</v>
      </c>
      <c r="B2398">
        <f t="shared" si="702"/>
        <v>7542.0330044124912</v>
      </c>
      <c r="C2398" t="str">
        <f t="shared" si="686"/>
        <v>0.480329696185271-4.09471864855347i</v>
      </c>
      <c r="D2398" t="str">
        <f t="shared" si="687"/>
        <v>3.47775129299552-2.14629007936504i</v>
      </c>
      <c r="E2398" t="str">
        <f t="shared" si="688"/>
        <v>163.311825742384+7.2123744815157i</v>
      </c>
      <c r="F2398" t="str">
        <f t="shared" si="689"/>
        <v>2.4248900744562-19.8124894152681i</v>
      </c>
      <c r="G2398" t="str">
        <f t="shared" si="690"/>
        <v>0.999985628227753-0.00379098479281398i</v>
      </c>
      <c r="H2398" t="str">
        <f t="shared" si="691"/>
        <v>3269.27642067421+410.171984513063i</v>
      </c>
      <c r="I2398" t="str">
        <f t="shared" si="692"/>
        <v>45.2894656937449-179.920063961557i</v>
      </c>
      <c r="K2398" t="str">
        <f t="shared" si="693"/>
        <v>0.0036136549115877-0.00500262574429839i</v>
      </c>
      <c r="L2398" t="str">
        <f t="shared" si="694"/>
        <v>0.0000444444444444444-0.00761269582114179i</v>
      </c>
      <c r="M2398" t="e">
        <f t="shared" si="695"/>
        <v>#DIV/0!</v>
      </c>
      <c r="N2398">
        <f t="shared" si="696"/>
        <v>96.690487474108778</v>
      </c>
      <c r="O2398">
        <f t="shared" si="697"/>
        <v>12.303834510939836</v>
      </c>
      <c r="P2398" s="3">
        <f t="shared" si="698"/>
        <v>12.303834510939836</v>
      </c>
      <c r="Q2398" s="3">
        <f t="shared" si="699"/>
        <v>-83.309512525891222</v>
      </c>
      <c r="R2398">
        <f t="shared" si="700"/>
        <v>96.690487474108778</v>
      </c>
      <c r="S2398">
        <f t="shared" si="701"/>
        <v>7.5420330044124908</v>
      </c>
      <c r="T2398">
        <f t="shared" si="684"/>
        <v>12.303834510939836</v>
      </c>
    </row>
    <row r="2399" spans="1:20" x14ac:dyDescent="0.25">
      <c r="A2399">
        <f t="shared" si="685"/>
        <v>47568.065325234507</v>
      </c>
      <c r="B2399">
        <f t="shared" si="702"/>
        <v>7570.6927298292585</v>
      </c>
      <c r="C2399" t="str">
        <f t="shared" si="686"/>
        <v>0.478878000286351-4.08063776874415i</v>
      </c>
      <c r="D2399" t="str">
        <f t="shared" si="687"/>
        <v>3.47774844773404-2.13843849002043i</v>
      </c>
      <c r="E2399" t="str">
        <f t="shared" si="688"/>
        <v>163.324574387015+7.24273408914539i</v>
      </c>
      <c r="F2399" t="str">
        <f t="shared" si="689"/>
        <v>2.42488980909324-19.7375566972364i</v>
      </c>
      <c r="G2399" t="str">
        <f t="shared" si="690"/>
        <v>0.99998551879634-0.00380539011859142i</v>
      </c>
      <c r="H2399" t="str">
        <f t="shared" si="691"/>
        <v>3290.25738393187+393.369253149916i</v>
      </c>
      <c r="I2399" t="str">
        <f t="shared" si="692"/>
        <v>44.410698496857-180.512150010751i</v>
      </c>
      <c r="K2399" t="str">
        <f t="shared" si="693"/>
        <v>0.00359573515499154-0.00499642515433441i</v>
      </c>
      <c r="L2399" t="str">
        <f t="shared" si="694"/>
        <v>0.0000444444444444444-0.0075838770882066i</v>
      </c>
      <c r="M2399" t="e">
        <f t="shared" si="695"/>
        <v>#DIV/0!</v>
      </c>
      <c r="N2399">
        <f t="shared" si="696"/>
        <v>96.693258312895964</v>
      </c>
      <c r="O2399">
        <f t="shared" si="697"/>
        <v>12.273963365471092</v>
      </c>
      <c r="P2399" s="3">
        <f t="shared" si="698"/>
        <v>12.273963365471092</v>
      </c>
      <c r="Q2399" s="3">
        <f t="shared" si="699"/>
        <v>-83.306741687104036</v>
      </c>
      <c r="R2399">
        <f t="shared" si="700"/>
        <v>96.693258312895964</v>
      </c>
      <c r="S2399">
        <f t="shared" si="701"/>
        <v>7.5706927298292586</v>
      </c>
      <c r="T2399">
        <f t="shared" si="684"/>
        <v>12.273963365471092</v>
      </c>
    </row>
    <row r="2400" spans="1:20" x14ac:dyDescent="0.25">
      <c r="A2400">
        <f t="shared" si="685"/>
        <v>47748.823973470404</v>
      </c>
      <c r="B2400">
        <f t="shared" si="702"/>
        <v>7599.46136220261</v>
      </c>
      <c r="C2400" t="str">
        <f t="shared" si="686"/>
        <v>0.47742959651639-4.06660551605407i</v>
      </c>
      <c r="D2400" t="str">
        <f t="shared" si="687"/>
        <v>3.47774558081217-2.13061766238059i</v>
      </c>
      <c r="E2400" t="str">
        <f t="shared" si="688"/>
        <v>163.337451000022+7.27319674028405i</v>
      </c>
      <c r="F2400" t="str">
        <f t="shared" si="689"/>
        <v>2.42488954170974-19.6629079105689i</v>
      </c>
      <c r="G2400" t="str">
        <f t="shared" si="690"/>
        <v>0.999985408531692-0.00381985017984149i</v>
      </c>
      <c r="H2400" t="str">
        <f t="shared" si="691"/>
        <v>3311.26288390686+376.007887215159i</v>
      </c>
      <c r="I2400" t="str">
        <f t="shared" si="692"/>
        <v>43.508517129694-181.103200527205i</v>
      </c>
      <c r="K2400" t="str">
        <f t="shared" si="693"/>
        <v>0.00357786002212257-0.00499016821981686i</v>
      </c>
      <c r="L2400" t="str">
        <f t="shared" si="694"/>
        <v>0.0000444444444444444-0.00755516745188942i</v>
      </c>
      <c r="M2400" t="e">
        <f t="shared" si="695"/>
        <v>#DIV/0!</v>
      </c>
      <c r="N2400">
        <f t="shared" si="696"/>
        <v>96.696014719772791</v>
      </c>
      <c r="O2400">
        <f t="shared" si="697"/>
        <v>12.244092423569628</v>
      </c>
      <c r="P2400" s="3">
        <f t="shared" si="698"/>
        <v>12.244092423569628</v>
      </c>
      <c r="Q2400" s="3">
        <f t="shared" si="699"/>
        <v>-83.303985280227209</v>
      </c>
      <c r="R2400">
        <f t="shared" si="700"/>
        <v>96.696014719772791</v>
      </c>
      <c r="S2400">
        <f t="shared" si="701"/>
        <v>7.5994613622026099</v>
      </c>
      <c r="T2400">
        <f t="shared" si="684"/>
        <v>12.244092423569628</v>
      </c>
    </row>
    <row r="2401" spans="1:20" x14ac:dyDescent="0.25">
      <c r="A2401">
        <f t="shared" si="685"/>
        <v>47930.269504569595</v>
      </c>
      <c r="B2401">
        <f t="shared" si="702"/>
        <v>7628.3393153789802</v>
      </c>
      <c r="C2401" t="str">
        <f t="shared" si="686"/>
        <v>0.475984508667949-4.05262172705417i</v>
      </c>
      <c r="D2401" t="str">
        <f t="shared" si="687"/>
        <v>3.4777426920651-2.12282748393514i</v>
      </c>
      <c r="E2401" t="str">
        <f t="shared" si="688"/>
        <v>163.350456531786+7.30376251469978i</v>
      </c>
      <c r="F2401" t="str">
        <f t="shared" si="689"/>
        <v>2.42488927229033-19.5885419814173i</v>
      </c>
      <c r="G2401" t="str">
        <f t="shared" si="690"/>
        <v>0.999985297427466-0.00383436518450445i</v>
      </c>
      <c r="H2401" t="str">
        <f t="shared" si="691"/>
        <v>3332.28051392216+358.076240843731i</v>
      </c>
      <c r="I2401" t="str">
        <f t="shared" si="692"/>
        <v>42.5825032904686-181.692634460253i</v>
      </c>
      <c r="K2401" t="str">
        <f t="shared" si="693"/>
        <v>0.00356002985885494-0.00498385533183272i</v>
      </c>
      <c r="L2401" t="str">
        <f t="shared" si="694"/>
        <v>0.0000444444444444444-0.00752656649919248i</v>
      </c>
      <c r="M2401" t="e">
        <f t="shared" si="695"/>
        <v>#DIV/0!</v>
      </c>
      <c r="N2401">
        <f t="shared" si="696"/>
        <v>96.698757045896286</v>
      </c>
      <c r="O2401">
        <f t="shared" si="697"/>
        <v>12.214221702325132</v>
      </c>
      <c r="P2401" s="3">
        <f t="shared" si="698"/>
        <v>12.214221702325132</v>
      </c>
      <c r="Q2401" s="3">
        <f t="shared" si="699"/>
        <v>-83.301242954103714</v>
      </c>
      <c r="R2401">
        <f t="shared" si="700"/>
        <v>96.698757045896286</v>
      </c>
      <c r="S2401">
        <f t="shared" si="701"/>
        <v>7.6283393153789802</v>
      </c>
      <c r="T2401">
        <f t="shared" si="684"/>
        <v>12.214221702325132</v>
      </c>
    </row>
    <row r="2402" spans="1:20" x14ac:dyDescent="0.25">
      <c r="A2402">
        <f t="shared" si="685"/>
        <v>48112.404528686959</v>
      </c>
      <c r="B2402">
        <f t="shared" si="702"/>
        <v>7657.3270047774204</v>
      </c>
      <c r="C2402" t="str">
        <f t="shared" si="686"/>
        <v>0.474542760168801-4.03868623923576i</v>
      </c>
      <c r="D2402" t="str">
        <f t="shared" si="687"/>
        <v>3.47773978132666-2.11506784261454i</v>
      </c>
      <c r="E2402" t="str">
        <f t="shared" si="688"/>
        <v>163.363591938369+7.33443149003783i</v>
      </c>
      <c r="F2402" t="str">
        <f t="shared" si="689"/>
        <v>2.42488900081949-19.5144578400028i</v>
      </c>
      <c r="G2402" t="str">
        <f t="shared" si="690"/>
        <v>0.999985185477268-0.00384893534131011i</v>
      </c>
      <c r="H2402" t="str">
        <f t="shared" si="691"/>
        <v>3353.29717771574+339.56274804547i</v>
      </c>
      <c r="I2402" t="str">
        <f t="shared" si="692"/>
        <v>41.632245636133-182.279842523352i</v>
      </c>
      <c r="K2402" t="str">
        <f t="shared" si="693"/>
        <v>0.00354224500674374-0.00497748688374523i</v>
      </c>
      <c r="L2402" t="str">
        <f t="shared" si="694"/>
        <v>0.0000444444444444444-0.00749807381868151i</v>
      </c>
      <c r="M2402" t="e">
        <f t="shared" si="695"/>
        <v>#DIV/0!</v>
      </c>
      <c r="N2402">
        <f t="shared" si="696"/>
        <v>96.701485642109461</v>
      </c>
      <c r="O2402">
        <f t="shared" si="697"/>
        <v>12.184351219704093</v>
      </c>
      <c r="P2402" s="3">
        <f t="shared" si="698"/>
        <v>12.184351219704093</v>
      </c>
      <c r="Q2402" s="3">
        <f t="shared" si="699"/>
        <v>-83.298514357890539</v>
      </c>
      <c r="R2402">
        <f t="shared" si="700"/>
        <v>96.701485642109461</v>
      </c>
      <c r="S2402">
        <f t="shared" si="701"/>
        <v>7.6573270047774207</v>
      </c>
      <c r="T2402">
        <f t="shared" si="684"/>
        <v>12.184351219704093</v>
      </c>
    </row>
    <row r="2403" spans="1:20" x14ac:dyDescent="0.25">
      <c r="A2403">
        <f t="shared" si="685"/>
        <v>48295.231665895968</v>
      </c>
      <c r="B2403">
        <f t="shared" si="702"/>
        <v>7686.4248473955749</v>
      </c>
      <c r="C2403" t="str">
        <f t="shared" si="686"/>
        <v>0.47310437408089-4.02479889100321i</v>
      </c>
      <c r="D2403" t="str">
        <f t="shared" si="687"/>
        <v>3.47773684842954-2.10733862678845i</v>
      </c>
      <c r="E2403" t="str">
        <f t="shared" si="688"/>
        <v>163.376858181555+7.3652037417981i</v>
      </c>
      <c r="F2403" t="str">
        <f t="shared" si="689"/>
        <v>2.42488872728164-19.4406544206i</v>
      </c>
      <c r="G2403" t="str">
        <f t="shared" si="690"/>
        <v>0.999985072674658-0.00386356085978084i</v>
      </c>
      <c r="H2403" t="str">
        <f t="shared" si="691"/>
        <v>3374.29906994474+320.455952532788i</v>
      </c>
      <c r="I2403" t="str">
        <f t="shared" si="692"/>
        <v>40.6573411252925-182.864186540764i</v>
      </c>
      <c r="K2403" t="str">
        <f t="shared" si="693"/>
        <v>0.00352450580300959-0.00497106327113836i</v>
      </c>
      <c r="L2403" t="str">
        <f t="shared" si="694"/>
        <v>0.0000444444444444444-0.00746968900047965i</v>
      </c>
      <c r="M2403" t="e">
        <f t="shared" si="695"/>
        <v>#DIV/0!</v>
      </c>
      <c r="N2403">
        <f t="shared" si="696"/>
        <v>96.704200858883013</v>
      </c>
      <c r="O2403">
        <f t="shared" si="697"/>
        <v>12.154480994550971</v>
      </c>
      <c r="P2403" s="3">
        <f t="shared" si="698"/>
        <v>12.154480994550971</v>
      </c>
      <c r="Q2403" s="3">
        <f t="shared" si="699"/>
        <v>-83.295799141116987</v>
      </c>
      <c r="R2403">
        <f t="shared" si="700"/>
        <v>96.704200858883013</v>
      </c>
      <c r="S2403">
        <f t="shared" si="701"/>
        <v>7.6864248473955747</v>
      </c>
      <c r="T2403">
        <f t="shared" si="684"/>
        <v>12.154480994550971</v>
      </c>
    </row>
    <row r="2404" spans="1:20" x14ac:dyDescent="0.25">
      <c r="A2404">
        <f t="shared" si="685"/>
        <v>48478.753546226377</v>
      </c>
      <c r="B2404">
        <f t="shared" si="702"/>
        <v>7715.6332618156785</v>
      </c>
      <c r="C2404" t="str">
        <f t="shared" si="686"/>
        <v>0.471669373099188-4.01095952166685i</v>
      </c>
      <c r="D2404" t="str">
        <f t="shared" si="687"/>
        <v>3.47773389320503-2.09963972526418i</v>
      </c>
      <c r="E2404" t="str">
        <f t="shared" si="688"/>
        <v>163.390256228894+7.39607934331075i</v>
      </c>
      <c r="F2404" t="str">
        <f t="shared" si="689"/>
        <v>2.424888451661-19.3671306615215i</v>
      </c>
      <c r="G2404" t="str">
        <f t="shared" si="690"/>
        <v>0.999984959013144-0.00387824195023452i</v>
      </c>
      <c r="H2404" t="str">
        <f t="shared" si="691"/>
        <v>3395.27165735369+300.744539655421i</v>
      </c>
      <c r="I2404" t="str">
        <f t="shared" si="692"/>
        <v>39.6573964452125-183.444998832947i</v>
      </c>
      <c r="K2404" t="str">
        <f t="shared" si="693"/>
        <v>0.00350681258052458-0.00496458489176147i</v>
      </c>
      <c r="L2404" t="str">
        <f t="shared" si="694"/>
        <v>0.0000444444444444444-0.00744141163626185i</v>
      </c>
      <c r="M2404" t="e">
        <f t="shared" si="695"/>
        <v>#DIV/0!</v>
      </c>
      <c r="N2404">
        <f t="shared" si="696"/>
        <v>96.706903046254283</v>
      </c>
      <c r="O2404">
        <f t="shared" si="697"/>
        <v>12.124611046589639</v>
      </c>
      <c r="P2404" s="3">
        <f t="shared" si="698"/>
        <v>12.124611046589639</v>
      </c>
      <c r="Q2404" s="3">
        <f t="shared" si="699"/>
        <v>-83.293096953745717</v>
      </c>
      <c r="R2404">
        <f t="shared" si="700"/>
        <v>96.706903046254283</v>
      </c>
      <c r="S2404">
        <f t="shared" si="701"/>
        <v>7.7156332618156789</v>
      </c>
      <c r="T2404">
        <f t="shared" si="684"/>
        <v>12.124611046589639</v>
      </c>
    </row>
    <row r="2405" spans="1:20" x14ac:dyDescent="0.25">
      <c r="A2405">
        <f t="shared" si="685"/>
        <v>48662.972809702034</v>
      </c>
      <c r="B2405">
        <f t="shared" si="702"/>
        <v>7744.9526682105779</v>
      </c>
      <c r="C2405" t="str">
        <f t="shared" si="686"/>
        <v>0.470237779550736-3.99716797143579i</v>
      </c>
      <c r="D2405" t="str">
        <f t="shared" si="687"/>
        <v>3.47773091548324-2.09197102728504i</v>
      </c>
      <c r="E2405" t="str">
        <f t="shared" si="688"/>
        <v>163.403787053748+7.42705836571185i</v>
      </c>
      <c r="F2405" t="str">
        <f t="shared" si="689"/>
        <v>2.42488817394173-19.2938855051034i</v>
      </c>
      <c r="G2405" t="str">
        <f t="shared" si="690"/>
        <v>0.999984844486188-0.00389297882378764i</v>
      </c>
      <c r="H2405" t="str">
        <f t="shared" si="691"/>
        <v>3416.1996607579+280.417370500815i</v>
      </c>
      <c r="I2405" t="str">
        <f t="shared" si="692"/>
        <v>38.6320295245781-184.021581647275i</v>
      </c>
      <c r="K2405" t="str">
        <f t="shared" si="693"/>
        <v>0.00348916566779842-0.00495805214547374i</v>
      </c>
      <c r="L2405" t="str">
        <f t="shared" si="694"/>
        <v>0.0000444444444444444-0.00741324131924874i</v>
      </c>
      <c r="M2405" t="e">
        <f t="shared" si="695"/>
        <v>#DIV/0!</v>
      </c>
      <c r="N2405">
        <f t="shared" si="696"/>
        <v>96.709592553768275</v>
      </c>
      <c r="O2405">
        <f t="shared" si="697"/>
        <v>12.094741396424602</v>
      </c>
      <c r="P2405" s="3">
        <f t="shared" si="698"/>
        <v>12.094741396424602</v>
      </c>
      <c r="Q2405" s="3">
        <f t="shared" si="699"/>
        <v>-83.290407446231725</v>
      </c>
      <c r="R2405">
        <f t="shared" si="700"/>
        <v>96.709592553768275</v>
      </c>
      <c r="S2405">
        <f t="shared" si="701"/>
        <v>7.744952668210578</v>
      </c>
      <c r="T2405">
        <f t="shared" si="684"/>
        <v>12.094741396424602</v>
      </c>
    </row>
    <row r="2406" spans="1:20" x14ac:dyDescent="0.25">
      <c r="A2406">
        <f t="shared" si="685"/>
        <v>48847.892106378902</v>
      </c>
      <c r="B2406">
        <f t="shared" si="702"/>
        <v>7774.3834883497784</v>
      </c>
      <c r="C2406" t="str">
        <f t="shared" si="686"/>
        <v>0.468809615393578-3.98342408141044i</v>
      </c>
      <c r="D2406" t="str">
        <f t="shared" si="687"/>
        <v>3.47772791509292-2.08433242252879i</v>
      </c>
      <c r="E2406" t="str">
        <f t="shared" si="688"/>
        <v>163.417451635327+7.45814087792037i</v>
      </c>
      <c r="F2406" t="str">
        <f t="shared" si="689"/>
        <v>2.42488789410784-19.2209178976892i</v>
      </c>
      <c r="G2406" t="str">
        <f t="shared" si="690"/>
        <v>0.9999847290872-0.00390777169235824i</v>
      </c>
      <c r="H2406" t="str">
        <f t="shared" si="691"/>
        <v>3437.06703800237+259.463518211931i</v>
      </c>
      <c r="I2406" t="str">
        <f t="shared" si="692"/>
        <v>37.5808711332923-184.593206640998i</v>
      </c>
      <c r="K2406" t="str">
        <f t="shared" si="693"/>
        <v>0.00347156538896567-0.00495146543418867i</v>
      </c>
      <c r="L2406" t="str">
        <f t="shared" si="694"/>
        <v>0.0000444444444444444-0.00738517764420079i</v>
      </c>
      <c r="M2406" t="e">
        <f t="shared" si="695"/>
        <v>#DIV/0!</v>
      </c>
      <c r="N2406">
        <f t="shared" si="696"/>
        <v>96.712269730416764</v>
      </c>
      <c r="O2406">
        <f t="shared" si="697"/>
        <v>12.06487206554138</v>
      </c>
      <c r="P2406" s="3">
        <f t="shared" si="698"/>
        <v>12.06487206554138</v>
      </c>
      <c r="Q2406" s="3">
        <f t="shared" si="699"/>
        <v>-83.287730269583236</v>
      </c>
      <c r="R2406">
        <f t="shared" si="700"/>
        <v>96.712269730416764</v>
      </c>
      <c r="S2406">
        <f t="shared" si="701"/>
        <v>7.7743834883497787</v>
      </c>
      <c r="T2406">
        <f t="shared" si="684"/>
        <v>12.06487206554138</v>
      </c>
    </row>
    <row r="2407" spans="1:20" x14ac:dyDescent="0.25">
      <c r="A2407">
        <f t="shared" si="685"/>
        <v>49033.514096383144</v>
      </c>
      <c r="B2407">
        <f t="shared" si="702"/>
        <v>7803.9261456055074</v>
      </c>
      <c r="C2407" t="str">
        <f t="shared" si="686"/>
        <v>0.46738490221601-3.96972769357557i</v>
      </c>
      <c r="D2407" t="str">
        <f t="shared" si="687"/>
        <v>3.47772489186154-2.076723801106i</v>
      </c>
      <c r="E2407" t="str">
        <f t="shared" si="688"/>
        <v>163.431250958738+7.4893269466115i</v>
      </c>
      <c r="F2407" t="str">
        <f t="shared" si="689"/>
        <v>2.42488761214326-19.1482267896152i</v>
      </c>
      <c r="G2407" t="str">
        <f t="shared" si="690"/>
        <v>0.99998461280954-0.00392262076866902i</v>
      </c>
      <c r="H2407" t="str">
        <f t="shared" si="691"/>
        <v>3457.85696806998+237.872306566147i</v>
      </c>
      <c r="I2407" t="str">
        <f t="shared" si="692"/>
        <v>36.5035665702259-185.159114423906i</v>
      </c>
      <c r="K2407" t="str">
        <f t="shared" si="693"/>
        <v>0.00345401206377389-0.00494482516181861i</v>
      </c>
      <c r="L2407" t="str">
        <f t="shared" si="694"/>
        <v>0.0000444444444444444-0.00735722020741261i</v>
      </c>
      <c r="M2407" t="e">
        <f t="shared" si="695"/>
        <v>#DIV/0!</v>
      </c>
      <c r="N2407">
        <f t="shared" si="696"/>
        <v>96.714934924580191</v>
      </c>
      <c r="O2407">
        <f t="shared" si="697"/>
        <v>12.035003076308044</v>
      </c>
      <c r="P2407" s="3">
        <f t="shared" si="698"/>
        <v>12.035003076308044</v>
      </c>
      <c r="Q2407" s="3">
        <f t="shared" si="699"/>
        <v>-83.285065075419809</v>
      </c>
      <c r="R2407">
        <f t="shared" si="700"/>
        <v>96.714934924580191</v>
      </c>
      <c r="S2407">
        <f t="shared" si="701"/>
        <v>7.8039261456055078</v>
      </c>
      <c r="T2407">
        <f t="shared" si="684"/>
        <v>12.035003076308044</v>
      </c>
    </row>
    <row r="2408" spans="1:20" x14ac:dyDescent="0.25">
      <c r="A2408">
        <f t="shared" si="685"/>
        <v>49219.841449949403</v>
      </c>
      <c r="B2408">
        <f t="shared" si="702"/>
        <v>7833.5810649588084</v>
      </c>
      <c r="C2408" t="str">
        <f t="shared" si="686"/>
        <v>0.465963661235685-3.95607865079301i</v>
      </c>
      <c r="D2408" t="str">
        <f t="shared" si="687"/>
        <v>3.47772184561526-2.06914505355851i</v>
      </c>
      <c r="E2408" t="str">
        <f t="shared" si="688"/>
        <v>163.445186015027+7.52061663619272i</v>
      </c>
      <c r="F2408" t="str">
        <f t="shared" si="689"/>
        <v>2.42488732803171-19.0758111351953i</v>
      </c>
      <c r="G2408" t="str">
        <f t="shared" si="690"/>
        <v>0.999984495646518-0.00393752626625034i</v>
      </c>
      <c r="H2408" t="str">
        <f t="shared" si="691"/>
        <v>3478.55183652401+215.633350849861i</v>
      </c>
      <c r="I2408" t="str">
        <f t="shared" si="692"/>
        <v>35.3997774393765-185.718514168582i</v>
      </c>
      <c r="K2408" t="str">
        <f t="shared" si="693"/>
        <v>0.00343650600757241-0.00493813173421933i</v>
      </c>
      <c r="L2408" t="str">
        <f t="shared" si="694"/>
        <v>0.0000444444444444444-0.0073293686067071i</v>
      </c>
      <c r="M2408" t="e">
        <f t="shared" si="695"/>
        <v>#DIV/0!</v>
      </c>
      <c r="N2408">
        <f t="shared" si="696"/>
        <v>96.717588483967347</v>
      </c>
      <c r="O2408">
        <f t="shared" si="697"/>
        <v>12.005134451975781</v>
      </c>
      <c r="P2408" s="3">
        <f t="shared" si="698"/>
        <v>12.005134451975781</v>
      </c>
      <c r="Q2408" s="3">
        <f t="shared" si="699"/>
        <v>-83.282411516032653</v>
      </c>
      <c r="R2408">
        <f t="shared" si="700"/>
        <v>96.717588483967347</v>
      </c>
      <c r="S2408">
        <f t="shared" si="701"/>
        <v>7.8335810649588087</v>
      </c>
      <c r="T2408">
        <f t="shared" si="684"/>
        <v>12.005134451975781</v>
      </c>
    </row>
    <row r="2409" spans="1:20" x14ac:dyDescent="0.25">
      <c r="A2409">
        <f t="shared" si="685"/>
        <v>49406.876847459207</v>
      </c>
      <c r="B2409">
        <f t="shared" si="702"/>
        <v>7863.348673005652</v>
      </c>
      <c r="C2409" t="str">
        <f t="shared" si="686"/>
        <v>0.464545913298856-3.94247679679451i</v>
      </c>
      <c r="D2409" t="str">
        <f t="shared" si="687"/>
        <v>3.47771877617892-2.06159607085785i</v>
      </c>
      <c r="E2409" t="str">
        <f t="shared" si="688"/>
        <v>163.459257801223+7.55201000877684i</v>
      </c>
      <c r="F2409" t="str">
        <f t="shared" si="689"/>
        <v>2.42488704175691-19.0036698927057i</v>
      </c>
      <c r="G2409" t="str">
        <f t="shared" si="690"/>
        <v>0.999984377591393-0.00395248839944329i</v>
      </c>
      <c r="H2409" t="str">
        <f t="shared" si="691"/>
        <v>3499.13322248214+192.736601051766i</v>
      </c>
      <c r="I2409" t="str">
        <f t="shared" si="692"/>
        <v>34.2691835143555-186.270583296549i</v>
      </c>
      <c r="K2409" t="str">
        <f t="shared" si="693"/>
        <v>0.00341904753130196-0.00493138555913452i</v>
      </c>
      <c r="L2409" t="str">
        <f t="shared" si="694"/>
        <v>0.0000444444444444444-0.00730162244142968i</v>
      </c>
      <c r="M2409" t="e">
        <f t="shared" si="695"/>
        <v>#DIV/0!</v>
      </c>
      <c r="N2409">
        <f t="shared" si="696"/>
        <v>96.720230755555846</v>
      </c>
      <c r="O2409">
        <f t="shared" si="697"/>
        <v>11.975266216679721</v>
      </c>
      <c r="P2409" s="3">
        <f t="shared" si="698"/>
        <v>11.975266216679721</v>
      </c>
      <c r="Q2409" s="3">
        <f t="shared" si="699"/>
        <v>-83.279769244444154</v>
      </c>
      <c r="R2409">
        <f t="shared" si="700"/>
        <v>96.720230755555846</v>
      </c>
      <c r="S2409">
        <f t="shared" si="701"/>
        <v>7.8633486730056523</v>
      </c>
      <c r="T2409">
        <f t="shared" si="684"/>
        <v>11.975266216679721</v>
      </c>
    </row>
    <row r="2410" spans="1:20" x14ac:dyDescent="0.25">
      <c r="A2410">
        <f t="shared" si="685"/>
        <v>49594.622979479558</v>
      </c>
      <c r="B2410">
        <f t="shared" si="702"/>
        <v>7893.229397963074</v>
      </c>
      <c r="C2410" t="str">
        <f t="shared" si="686"/>
        <v>0.463131678879596-3.92892197617445i</v>
      </c>
      <c r="D2410" t="str">
        <f t="shared" si="687"/>
        <v>3.47771568337601-2.05407674440366i</v>
      </c>
      <c r="E2410" t="str">
        <f t="shared" si="688"/>
        <v>163.473467320382+7.58350712415667i</v>
      </c>
      <c r="F2410" t="str">
        <f t="shared" si="689"/>
        <v>2.42488675330234-18.9318020243703i</v>
      </c>
      <c r="G2410" t="str">
        <f t="shared" si="690"/>
        <v>0.999984258637372-0.00396750738340279i</v>
      </c>
      <c r="H2410" t="str">
        <f t="shared" si="691"/>
        <v>3519.58188733064+169.172387386238i</v>
      </c>
      <c r="I2410" t="str">
        <f t="shared" si="692"/>
        <v>33.1114846905759-186.814467249058i</v>
      </c>
      <c r="K2410" t="str">
        <f t="shared" si="693"/>
        <v>0.00340163694148493-0.00492458704614038i</v>
      </c>
      <c r="L2410" t="str">
        <f t="shared" si="694"/>
        <v>0.0000444444444444444-0.00727398131244242i</v>
      </c>
      <c r="M2410" t="e">
        <f t="shared" si="695"/>
        <v>#DIV/0!</v>
      </c>
      <c r="N2410">
        <f t="shared" si="696"/>
        <v>96.722862085532043</v>
      </c>
      <c r="O2410">
        <f t="shared" si="697"/>
        <v>11.945398395439277</v>
      </c>
      <c r="P2410" s="3">
        <f t="shared" si="698"/>
        <v>11.945398395439277</v>
      </c>
      <c r="Q2410" s="3">
        <f t="shared" si="699"/>
        <v>-83.277137914467957</v>
      </c>
      <c r="R2410">
        <f t="shared" si="700"/>
        <v>96.722862085532043</v>
      </c>
      <c r="S2410">
        <f t="shared" si="701"/>
        <v>7.8932293979630739</v>
      </c>
      <c r="T2410">
        <f t="shared" si="684"/>
        <v>11.945398395439277</v>
      </c>
    </row>
    <row r="2411" spans="1:20" x14ac:dyDescent="0.25">
      <c r="A2411">
        <f t="shared" si="685"/>
        <v>49783.082546801576</v>
      </c>
      <c r="B2411">
        <f t="shared" si="702"/>
        <v>7923.2236696753334</v>
      </c>
      <c r="C2411" t="str">
        <f t="shared" si="686"/>
        <v>0.461720978079294-3.91541403438297i</v>
      </c>
      <c r="D2411" t="str">
        <f t="shared" si="687"/>
        <v>3.47771256702873-2.04658696602212i</v>
      </c>
      <c r="E2411" t="str">
        <f t="shared" si="688"/>
        <v>163.487815581636+7.61510803977779i</v>
      </c>
      <c r="F2411" t="str">
        <f t="shared" si="689"/>
        <v>2.42488646265142-18.8602064963455i</v>
      </c>
      <c r="G2411" t="str">
        <f t="shared" si="690"/>
        <v>0.999984138777612-0.00398258343410066i</v>
      </c>
      <c r="H2411" t="str">
        <f t="shared" si="691"/>
        <v>3539.87776539822+144.931468143711i</v>
      </c>
      <c r="I2411" t="str">
        <f t="shared" si="692"/>
        <v>31.9264030238524-187.349279351616i</v>
      </c>
      <c r="K2411" t="str">
        <f t="shared" si="693"/>
        <v>0.00338427454021677-0.00491773660659035i</v>
      </c>
      <c r="L2411" t="str">
        <f t="shared" si="694"/>
        <v>0.0000444444444444444-0.00724644482211835i</v>
      </c>
      <c r="M2411" t="e">
        <f t="shared" si="695"/>
        <v>#DIV/0!</v>
      </c>
      <c r="N2411">
        <f t="shared" si="696"/>
        <v>96.725482819233122</v>
      </c>
      <c r="O2411">
        <f t="shared" si="697"/>
        <v>11.915531014159376</v>
      </c>
      <c r="P2411" s="3">
        <f t="shared" si="698"/>
        <v>11.915531014159376</v>
      </c>
      <c r="Q2411" s="3">
        <f t="shared" si="699"/>
        <v>-83.274517180766878</v>
      </c>
      <c r="R2411">
        <f t="shared" si="700"/>
        <v>96.725482819233122</v>
      </c>
      <c r="S2411">
        <f t="shared" si="701"/>
        <v>7.9232236696753331</v>
      </c>
      <c r="T2411">
        <f t="shared" si="684"/>
        <v>11.915531014159376</v>
      </c>
    </row>
    <row r="2412" spans="1:20" x14ac:dyDescent="0.25">
      <c r="A2412">
        <f t="shared" si="685"/>
        <v>49972.25826047943</v>
      </c>
      <c r="B2412">
        <f t="shared" si="702"/>
        <v>7953.3319196201001</v>
      </c>
      <c r="C2412" t="str">
        <f t="shared" si="686"/>
        <v>0.460313830625963-3.90195281771853i</v>
      </c>
      <c r="D2412" t="str">
        <f t="shared" si="687"/>
        <v>3.47770942695784-2.0391266279644i</v>
      </c>
      <c r="E2412" t="str">
        <f t="shared" si="688"/>
        <v>163.502303600231+7.64681281071103i</v>
      </c>
      <c r="F2412" t="str">
        <f t="shared" si="689"/>
        <v>2.42488616978741-18.7888822787053i</v>
      </c>
      <c r="G2412" t="str">
        <f t="shared" si="690"/>
        <v>0.999984018005216-0.00399771676832868i</v>
      </c>
      <c r="H2412" t="str">
        <f t="shared" si="691"/>
        <v>3559.99995682133+120.005079849105i</v>
      </c>
      <c r="I2412" t="str">
        <f t="shared" si="692"/>
        <v>30.7136848534073-187.874100781801i</v>
      </c>
      <c r="K2412" t="str">
        <f t="shared" si="693"/>
        <v>0.00336696062515798-0.00491083465355984i</v>
      </c>
      <c r="L2412" t="str">
        <f t="shared" si="694"/>
        <v>0.0000444444444444444-0.00721901257433587i</v>
      </c>
      <c r="M2412" t="e">
        <f t="shared" si="695"/>
        <v>#DIV/0!</v>
      </c>
      <c r="N2412">
        <f t="shared" si="696"/>
        <v>96.72809330108683</v>
      </c>
      <c r="O2412">
        <f t="shared" si="697"/>
        <v>11.885664099630214</v>
      </c>
      <c r="P2412" s="3">
        <f t="shared" si="698"/>
        <v>11.885664099630214</v>
      </c>
      <c r="Q2412" s="3">
        <f t="shared" si="699"/>
        <v>-83.27190669891317</v>
      </c>
      <c r="R2412">
        <f t="shared" si="700"/>
        <v>96.72809330108683</v>
      </c>
      <c r="S2412">
        <f t="shared" si="701"/>
        <v>7.9533319196201004</v>
      </c>
      <c r="T2412">
        <f t="shared" ref="T2412:T2475" si="703">P2412</f>
        <v>11.885664099630214</v>
      </c>
    </row>
    <row r="2413" spans="1:20" x14ac:dyDescent="0.25">
      <c r="A2413">
        <f t="shared" ref="A2413:A2476" si="704">2*PI()*B2413</f>
        <v>50162.152841869254</v>
      </c>
      <c r="B2413">
        <f t="shared" si="702"/>
        <v>7983.554580914657</v>
      </c>
      <c r="C2413" t="str">
        <f t="shared" ref="C2413:C2476" si="705">IMPRODUCT(D2413,E2413,$C$40,,K2413,$C$41)</f>
        <v>0.4589102558737-3.88853817332116i</v>
      </c>
      <c r="D2413" t="str">
        <f t="shared" ref="D2413:D2476" si="706">IMDIV(IMPRODUCT($C$37,$C$38,COMPLEX(1,A2413/$C$38)),IMSUM(-1*A2413*A2413/$C$39,COMPLEX(0,1*A2413)))</f>
        <v>3.47770626298279-2.03169562290513i</v>
      </c>
      <c r="E2413" t="str">
        <f t="shared" ref="E2413:E2476" si="707">IMDIV(IMPRODUCT(IMSUM(F2413,G2413),$C$29,H2413),IMSUM(1,I2413))</f>
        <v>163.516932397584+7.67862148962474i</v>
      </c>
      <c r="F2413" t="str">
        <f t="shared" ref="F2413:F2476" si="708">IMDIV(IMPRODUCT($C$14,$C$15,COMPLEX(1,A2413/$C$15)),IMSUM(-1*A2413*A2413/$C$16,COMPLEX(0,A2413)))</f>
        <v>2.4248858746935-18.7178283454268i</v>
      </c>
      <c r="G2413" t="str">
        <f t="shared" ref="G2413:G2476" si="709">IMDIV(1,COMPLEX(1,A2413*$C$9*$C$10))</f>
        <v>0.999983896313235-0.0040129076037018i</v>
      </c>
      <c r="H2413" t="str">
        <f t="shared" ref="H2413:H2476" si="710">IMDIV($C$3,IMSUM(K2413,COMPLEX(0,$C$28*A2413)))</f>
        <v>3579.92672284184+94.3849896922222i</v>
      </c>
      <c r="I2413" t="str">
        <f t="shared" ref="I2413:I2476" si="711">IMPRODUCT(F2413,$C$29,H2413,$C$31)</f>
        <v>29.4731030065133-188.387980650187i</v>
      </c>
      <c r="K2413" t="str">
        <f t="shared" ref="K2413:K2476" si="712">IF($C$26&lt;=0,IMDIV(1,IMSUM(IMDIV(1,L2413),1/$C$18)),IMDIV(1,IMSUM(IMDIV(1,L2413),1/$C$18,IMDIV(1,M2413))))</f>
        <v>0.00334969548952668-0.00490388160179098i</v>
      </c>
      <c r="L2413" t="str">
        <f t="shared" ref="L2413:L2476" si="713">IMSUM($C$21/$C$22,IMDIV(1,COMPLEX(0,$C$20*$C$22*A2413)))</f>
        <v>0.0000444444444444444-0.00719168417447285i</v>
      </c>
      <c r="M2413" t="e">
        <f t="shared" ref="M2413:M2476" si="714">IMSUM($C$25/$C$26,IMDIV(1,COMPLEX(0,$C$24*$C$26*A2413)))</f>
        <v>#DIV/0!</v>
      </c>
      <c r="N2413">
        <f t="shared" ref="N2413:N2476" si="715">ABS(R2413)</f>
        <v>96.730693874551577</v>
      </c>
      <c r="O2413">
        <f t="shared" ref="O2413:O2476" si="716">ABS(P2413)</f>
        <v>11.855797679528465</v>
      </c>
      <c r="P2413" s="3">
        <f t="shared" ref="P2413:P2476" si="717">20*LOG10(IMABS(C2413))</f>
        <v>11.855797679528465</v>
      </c>
      <c r="Q2413" s="3">
        <f t="shared" ref="Q2413:Q2476" si="718">IMARGUMENT(C2413)*180/PI()</f>
        <v>-83.269306125448423</v>
      </c>
      <c r="R2413">
        <f t="shared" ref="R2413:R2476" si="719">IF(Q2413&lt;0,Q2413+180,Q2413-180)</f>
        <v>96.730693874551577</v>
      </c>
      <c r="S2413">
        <f t="shared" ref="S2413:S2476" si="720">B2413/1000</f>
        <v>7.9835545809146566</v>
      </c>
      <c r="T2413">
        <f t="shared" si="703"/>
        <v>11.855797679528465</v>
      </c>
    </row>
    <row r="2414" spans="1:20" x14ac:dyDescent="0.25">
      <c r="A2414">
        <f t="shared" si="704"/>
        <v>50352.769022668355</v>
      </c>
      <c r="B2414">
        <f t="shared" ref="B2414:B2477" si="721">B2413*(1+B$42)</f>
        <v>8013.8920883221326</v>
      </c>
      <c r="C2414" t="str">
        <f t="shared" si="705"/>
        <v>0.457510272802317-3.87516994916501i</v>
      </c>
      <c r="D2414" t="str">
        <f t="shared" si="706"/>
        <v>3.47770307492169-2.02429384394083i</v>
      </c>
      <c r="E2414" t="str">
        <f t="shared" si="707"/>
        <v>163.531703001316+7.71053412675737i</v>
      </c>
      <c r="F2414" t="str">
        <f t="shared" si="708"/>
        <v>2.42488557735269-18.647043674375i</v>
      </c>
      <c r="G2414" t="str">
        <f t="shared" si="709"/>
        <v>0.999983773694669-0.00402815615866111i</v>
      </c>
      <c r="H2414" t="str">
        <f t="shared" si="710"/>
        <v>3599.63548378727+68.0635501742778i</v>
      </c>
      <c r="I2414" t="str">
        <f t="shared" si="711"/>
        <v>28.2044590811238-188.889936204481i</v>
      </c>
      <c r="K2414" t="str">
        <f t="shared" si="712"/>
        <v>0.00333247942209232-0.00489687786763756i</v>
      </c>
      <c r="L2414" t="str">
        <f t="shared" si="713"/>
        <v>0.0000444444444444444-0.00716445922940114i</v>
      </c>
      <c r="M2414" t="e">
        <f t="shared" si="714"/>
        <v>#DIV/0!</v>
      </c>
      <c r="N2414">
        <f t="shared" si="715"/>
        <v>96.733284882059323</v>
      </c>
      <c r="O2414">
        <f t="shared" si="716"/>
        <v>11.825931782416834</v>
      </c>
      <c r="P2414" s="3">
        <f t="shared" si="717"/>
        <v>11.825931782416834</v>
      </c>
      <c r="Q2414" s="3">
        <f t="shared" si="718"/>
        <v>-83.266715117940677</v>
      </c>
      <c r="R2414">
        <f t="shared" si="719"/>
        <v>96.733284882059323</v>
      </c>
      <c r="S2414">
        <f t="shared" si="720"/>
        <v>8.0138920883221321</v>
      </c>
      <c r="T2414">
        <f t="shared" si="703"/>
        <v>11.825931782416834</v>
      </c>
    </row>
    <row r="2415" spans="1:20" x14ac:dyDescent="0.25">
      <c r="A2415">
        <f t="shared" si="704"/>
        <v>50544.109544954496</v>
      </c>
      <c r="B2415">
        <f t="shared" si="721"/>
        <v>8044.344878257757</v>
      </c>
      <c r="C2415" t="str">
        <f t="shared" si="705"/>
        <v>0.456113900016812-3.86184799405155i</v>
      </c>
      <c r="D2415" t="str">
        <f t="shared" si="706"/>
        <v>3.4776998625912-2.01692118458838i</v>
      </c>
      <c r="E2415" t="str">
        <f t="shared" si="707"/>
        <v>163.546616445309+7.74255076988794i</v>
      </c>
      <c r="F2415" t="str">
        <f t="shared" si="708"/>
        <v>2.42488527774785-18.5765272472884i</v>
      </c>
      <c r="G2415" t="str">
        <f t="shared" si="709"/>
        <v>0.99998365014246-0.00404346265247712i</v>
      </c>
      <c r="H2415" t="str">
        <f t="shared" si="710"/>
        <v>3619.102819993+41.0337558939499i</v>
      </c>
      <c r="I2415" t="str">
        <f t="shared" si="711"/>
        <v>26.9075858019485-189.378953167263i</v>
      </c>
      <c r="K2415" t="str">
        <f t="shared" si="712"/>
        <v>0.00331531270716993-0.00488982386901006i</v>
      </c>
      <c r="L2415" t="str">
        <f t="shared" si="713"/>
        <v>0.0000444444444444444-0.00713733734748072i</v>
      </c>
      <c r="M2415" t="e">
        <f t="shared" si="714"/>
        <v>#DIV/0!</v>
      </c>
      <c r="N2415">
        <f t="shared" si="715"/>
        <v>96.735866664954372</v>
      </c>
      <c r="O2415">
        <f t="shared" si="716"/>
        <v>11.796066437744869</v>
      </c>
      <c r="P2415" s="3">
        <f t="shared" si="717"/>
        <v>11.796066437744869</v>
      </c>
      <c r="Q2415" s="3">
        <f t="shared" si="718"/>
        <v>-83.264133335045628</v>
      </c>
      <c r="R2415">
        <f t="shared" si="719"/>
        <v>96.735866664954372</v>
      </c>
      <c r="S2415">
        <f t="shared" si="720"/>
        <v>8.0443448782577569</v>
      </c>
      <c r="T2415">
        <f t="shared" si="703"/>
        <v>11.796066437744869</v>
      </c>
    </row>
    <row r="2416" spans="1:20" x14ac:dyDescent="0.25">
      <c r="A2416">
        <f t="shared" si="704"/>
        <v>50736.177161225321</v>
      </c>
      <c r="B2416">
        <f t="shared" si="721"/>
        <v>8074.9133887951366</v>
      </c>
      <c r="C2416" t="str">
        <f t="shared" si="705"/>
        <v>0.454721155747138-3.84857215760245i</v>
      </c>
      <c r="D2416" t="str">
        <f t="shared" si="706"/>
        <v>3.47769662580662-2.00957753878346i</v>
      </c>
      <c r="E2416" t="str">
        <f t="shared" si="707"/>
        <v>163.56167376975+7.77467146430631i</v>
      </c>
      <c r="F2416" t="str">
        <f t="shared" si="708"/>
        <v>2.42488497586178-18.5062780497645i</v>
      </c>
      <c r="G2416" t="str">
        <f t="shared" si="709"/>
        <v>0.999983525649502-0.00405882730525279i</v>
      </c>
      <c r="H2416" t="str">
        <f t="shared" si="710"/>
        <v>3638.30447593202+13.2893023728628i</v>
      </c>
      <c r="I2416" t="str">
        <f t="shared" si="711"/>
        <v>25.5823494444064-189.853986217833i</v>
      </c>
      <c r="K2416" t="str">
        <f t="shared" si="712"/>
        <v>0.00329819562461528-0.00488272002532078i</v>
      </c>
      <c r="L2416" t="str">
        <f t="shared" si="713"/>
        <v>0.0000444444444444444-0.0071103181385542i</v>
      </c>
      <c r="M2416" t="e">
        <f t="shared" si="714"/>
        <v>#DIV/0!</v>
      </c>
      <c r="N2416">
        <f t="shared" si="715"/>
        <v>96.738439563436458</v>
      </c>
      <c r="O2416">
        <f t="shared" si="716"/>
        <v>11.766201675849002</v>
      </c>
      <c r="P2416" s="3">
        <f t="shared" si="717"/>
        <v>11.766201675849002</v>
      </c>
      <c r="Q2416" s="3">
        <f t="shared" si="718"/>
        <v>-83.261560436563542</v>
      </c>
      <c r="R2416">
        <f t="shared" si="719"/>
        <v>96.738439563436458</v>
      </c>
      <c r="S2416">
        <f t="shared" si="720"/>
        <v>8.074913388795137</v>
      </c>
      <c r="T2416">
        <f t="shared" si="703"/>
        <v>11.766201675849002</v>
      </c>
    </row>
    <row r="2417" spans="1:20" x14ac:dyDescent="0.25">
      <c r="A2417">
        <f t="shared" si="704"/>
        <v>50928.974634437982</v>
      </c>
      <c r="B2417">
        <f t="shared" si="721"/>
        <v>8105.5980596725585</v>
      </c>
      <c r="C2417" t="str">
        <f t="shared" si="705"/>
        <v>0.453332057847766-3.8353422902525i</v>
      </c>
      <c r="D2417" t="str">
        <f t="shared" si="706"/>
        <v>3.47769336438181-2.0022628008791i</v>
      </c>
      <c r="E2417" t="str">
        <f t="shared" si="707"/>
        <v>163.576876021175+7.80689625278499i</v>
      </c>
      <c r="F2417" t="str">
        <f t="shared" si="708"/>
        <v>2.42488467167709-18.4362950712447i</v>
      </c>
      <c r="G2417" t="str">
        <f t="shared" si="709"/>
        <v>0.999983400208631-0.00407425033792675i</v>
      </c>
      <c r="H2417" t="str">
        <f t="shared" si="710"/>
        <v>3657.2153678238-15.1753532043322i</v>
      </c>
      <c r="I2417" t="str">
        <f t="shared" si="711"/>
        <v>24.228652319834-190.313959628803i</v>
      </c>
      <c r="K2417" t="str">
        <f t="shared" si="712"/>
        <v>0.00328112844982059-0.00487556675742906i</v>
      </c>
      <c r="L2417" t="str">
        <f t="shared" si="713"/>
        <v>0.0000444444444444444-0.00708340121394125i</v>
      </c>
      <c r="M2417" t="e">
        <f t="shared" si="714"/>
        <v>#DIV/0!</v>
      </c>
      <c r="N2417">
        <f t="shared" si="715"/>
        <v>96.741003916499849</v>
      </c>
      <c r="O2417">
        <f t="shared" si="716"/>
        <v>11.736337527952479</v>
      </c>
      <c r="P2417" s="3">
        <f t="shared" si="717"/>
        <v>11.736337527952479</v>
      </c>
      <c r="Q2417" s="3">
        <f t="shared" si="718"/>
        <v>-83.258996083500151</v>
      </c>
      <c r="R2417">
        <f t="shared" si="719"/>
        <v>96.741003916499849</v>
      </c>
      <c r="S2417">
        <f t="shared" si="720"/>
        <v>8.105598059672559</v>
      </c>
      <c r="T2417">
        <f t="shared" si="703"/>
        <v>11.736337527952479</v>
      </c>
    </row>
    <row r="2418" spans="1:20" x14ac:dyDescent="0.25">
      <c r="A2418">
        <f t="shared" si="704"/>
        <v>51122.504738048847</v>
      </c>
      <c r="B2418">
        <f t="shared" si="721"/>
        <v>8136.3993322993147</v>
      </c>
      <c r="C2418" t="str">
        <f t="shared" si="705"/>
        <v>0.45194662379759-3.82215824324268i</v>
      </c>
      <c r="D2418" t="str">
        <f t="shared" si="706"/>
        <v>3.47769007812928-1.99497686564406i</v>
      </c>
      <c r="E2418" t="str">
        <f t="shared" si="707"/>
        <v>163.59222425252+7.83922517554692i</v>
      </c>
      <c r="F2418" t="str">
        <f t="shared" si="708"/>
        <v>2.42488436517627-18.3665773050001i</v>
      </c>
      <c r="G2418" t="str">
        <f t="shared" si="709"/>
        <v>0.99998327381263-0.00408973197227646i</v>
      </c>
      <c r="H2418" t="str">
        <f t="shared" si="710"/>
        <v>3675.80959499666-44.3649294866381i</v>
      </c>
      <c r="I2418" t="str">
        <f t="shared" si="711"/>
        <v>22.8464353142119-190.757768068047i</v>
      </c>
      <c r="K2418" t="str">
        <f t="shared" si="712"/>
        <v>0.00326411145371122-0.00486836448758672i</v>
      </c>
      <c r="L2418" t="str">
        <f t="shared" si="713"/>
        <v>0.0000444444444444444-0.00705658618643282i</v>
      </c>
      <c r="M2418" t="e">
        <f t="shared" si="714"/>
        <v>#DIV/0!</v>
      </c>
      <c r="N2418">
        <f t="shared" si="715"/>
        <v>96.743560061876607</v>
      </c>
      <c r="O2418">
        <f t="shared" si="716"/>
        <v>11.706474026165578</v>
      </c>
      <c r="P2418" s="3">
        <f t="shared" si="717"/>
        <v>11.706474026165578</v>
      </c>
      <c r="Q2418" s="3">
        <f t="shared" si="718"/>
        <v>-83.256439938123393</v>
      </c>
      <c r="R2418">
        <f t="shared" si="719"/>
        <v>96.743560061876607</v>
      </c>
      <c r="S2418">
        <f t="shared" si="720"/>
        <v>8.1363993322993142</v>
      </c>
      <c r="T2418">
        <f t="shared" si="703"/>
        <v>11.706474026165578</v>
      </c>
    </row>
    <row r="2419" spans="1:20" x14ac:dyDescent="0.25">
      <c r="A2419">
        <f t="shared" si="704"/>
        <v>51316.770256053438</v>
      </c>
      <c r="B2419">
        <f t="shared" si="721"/>
        <v>8167.3176497620525</v>
      </c>
      <c r="C2419" t="str">
        <f t="shared" si="705"/>
        <v>0.45056487069967-3.80901986861334i</v>
      </c>
      <c r="D2419" t="str">
        <f t="shared" si="706"/>
        <v>3.47768676686005-1.9877196282614i</v>
      </c>
      <c r="E2419" t="str">
        <f t="shared" si="707"/>
        <v>163.607719523175+7.87165827023586i</v>
      </c>
      <c r="F2419" t="str">
        <f t="shared" si="708"/>
        <v>2.42488405634169-18.297123748117i</v>
      </c>
      <c r="G2419" t="str">
        <f t="shared" si="709"/>
        <v>0.999983146454226-0.00410527243092136i</v>
      </c>
      <c r="H2419" t="str">
        <f t="shared" si="710"/>
        <v>3694.06045528035-74.2832568704624i</v>
      </c>
      <c r="I2419" t="str">
        <f t="shared" si="711"/>
        <v>21.435680471451-191.18427757655i</v>
      </c>
      <c r="K2419" t="str">
        <f t="shared" si="712"/>
        <v>0.00324714490274307-0.00486111363938361i</v>
      </c>
      <c r="L2419" t="str">
        <f t="shared" si="713"/>
        <v>0.0000444444444444444-0.00702987267028572i</v>
      </c>
      <c r="M2419" t="e">
        <f t="shared" si="714"/>
        <v>#DIV/0!</v>
      </c>
      <c r="N2419">
        <f t="shared" si="715"/>
        <v>96.746108335976729</v>
      </c>
      <c r="O2419">
        <f t="shared" si="716"/>
        <v>11.676611203485901</v>
      </c>
      <c r="P2419" s="3">
        <f t="shared" si="717"/>
        <v>11.676611203485901</v>
      </c>
      <c r="Q2419" s="3">
        <f t="shared" si="718"/>
        <v>-83.253891664023271</v>
      </c>
      <c r="R2419">
        <f t="shared" si="719"/>
        <v>96.746108335976729</v>
      </c>
      <c r="S2419">
        <f t="shared" si="720"/>
        <v>8.1673176497620528</v>
      </c>
      <c r="T2419">
        <f t="shared" si="703"/>
        <v>11.676611203485901</v>
      </c>
    </row>
    <row r="2420" spans="1:20" x14ac:dyDescent="0.25">
      <c r="A2420">
        <f t="shared" si="704"/>
        <v>51511.77398302644</v>
      </c>
      <c r="B2420">
        <f t="shared" si="721"/>
        <v>8198.3534568311479</v>
      </c>
      <c r="C2420" t="str">
        <f t="shared" si="705"/>
        <v>0.449186815281133-3.79592701919689i</v>
      </c>
      <c r="D2420" t="str">
        <f t="shared" si="706"/>
        <v>3.47768343038375-1.98049098432691i</v>
      </c>
      <c r="E2420" t="str">
        <f t="shared" si="707"/>
        <v>163.623362899018+7.90419557188427i</v>
      </c>
      <c r="F2420" t="str">
        <f t="shared" si="708"/>
        <v>2.42488374515561-18.2279334014826i</v>
      </c>
      <c r="G2420" t="str">
        <f t="shared" si="709"/>
        <v>0.999983018126092-0.00412087193732607i</v>
      </c>
      <c r="H2420" t="str">
        <f t="shared" si="710"/>
        <v>3711.94046470401-104.933212040435i</v>
      </c>
      <c r="I2420" t="str">
        <f t="shared" si="711"/>
        <v>19.9964136110602-191.592326732515i</v>
      </c>
      <c r="K2420" t="str">
        <f t="shared" si="712"/>
        <v>0.00323022905890058-0.0048538146376933i</v>
      </c>
      <c r="L2420" t="str">
        <f t="shared" si="713"/>
        <v>0.0000444444444444444-0.0070032602812171i</v>
      </c>
      <c r="M2420" t="e">
        <f t="shared" si="714"/>
        <v>#DIV/0!</v>
      </c>
      <c r="N2420">
        <f t="shared" si="715"/>
        <v>96.748649073830563</v>
      </c>
      <c r="O2420">
        <f t="shared" si="716"/>
        <v>11.646749093797412</v>
      </c>
      <c r="P2420" s="3">
        <f t="shared" si="717"/>
        <v>11.646749093797412</v>
      </c>
      <c r="Q2420" s="3">
        <f t="shared" si="718"/>
        <v>-83.251350926169437</v>
      </c>
      <c r="R2420">
        <f t="shared" si="719"/>
        <v>96.748649073830563</v>
      </c>
      <c r="S2420">
        <f t="shared" si="720"/>
        <v>8.198353456831148</v>
      </c>
      <c r="T2420">
        <f t="shared" si="703"/>
        <v>11.646749093797412</v>
      </c>
    </row>
    <row r="2421" spans="1:20" x14ac:dyDescent="0.25">
      <c r="A2421">
        <f t="shared" si="704"/>
        <v>51707.518724161942</v>
      </c>
      <c r="B2421">
        <f t="shared" si="721"/>
        <v>8229.5071999671072</v>
      </c>
      <c r="C2421" t="str">
        <f t="shared" si="705"/>
        <v>0.447812473893068-3.78287954861121i</v>
      </c>
      <c r="D2421" t="str">
        <f t="shared" si="706"/>
        <v>3.47768006850851-1.97329082984766i</v>
      </c>
      <c r="E2421" t="str">
        <f t="shared" si="707"/>
        <v>163.639155452479+7.93683711288219i</v>
      </c>
      <c r="F2421" t="str">
        <f t="shared" si="708"/>
        <v>2.42488343160008-18.1590052697701i</v>
      </c>
      <c r="G2421" t="str">
        <f t="shared" si="709"/>
        <v>0.999982888820845-0.00413653071580363i</v>
      </c>
      <c r="H2421" t="str">
        <f t="shared" si="710"/>
        <v>3729.42138177094-136.316651379199i</v>
      </c>
      <c r="I2421" t="str">
        <f t="shared" si="711"/>
        <v>18.5287069687021-191.980728011695i</v>
      </c>
      <c r="K2421" t="str">
        <f t="shared" si="712"/>
        <v>0.0032133641796956-0.00484646790861897i</v>
      </c>
      <c r="L2421" t="str">
        <f t="shared" si="713"/>
        <v>0.0000444444444444444-0.00697674863639877i</v>
      </c>
      <c r="M2421" t="e">
        <f t="shared" si="714"/>
        <v>#DIV/0!</v>
      </c>
      <c r="N2421">
        <f t="shared" si="715"/>
        <v>96.75118260902947</v>
      </c>
      <c r="O2421">
        <f t="shared" si="716"/>
        <v>11.616887731871024</v>
      </c>
      <c r="P2421" s="3">
        <f t="shared" si="717"/>
        <v>11.616887731871024</v>
      </c>
      <c r="Q2421" s="3">
        <f t="shared" si="718"/>
        <v>-83.24881739097053</v>
      </c>
      <c r="R2421">
        <f t="shared" si="719"/>
        <v>96.75118260902947</v>
      </c>
      <c r="S2421">
        <f t="shared" si="720"/>
        <v>8.2295071999671077</v>
      </c>
      <c r="T2421">
        <f t="shared" si="703"/>
        <v>11.616887731871024</v>
      </c>
    </row>
    <row r="2422" spans="1:20" x14ac:dyDescent="0.25">
      <c r="A2422">
        <f t="shared" si="704"/>
        <v>51904.007295313757</v>
      </c>
      <c r="B2422">
        <f t="shared" si="721"/>
        <v>8260.7793273269817</v>
      </c>
      <c r="C2422" t="str">
        <f t="shared" si="705"/>
        <v>0.446441862510586-3.76987731125257i</v>
      </c>
      <c r="D2422" t="str">
        <f t="shared" si="706"/>
        <v>3.47767668104104-1.96611906124044i</v>
      </c>
      <c r="E2422" t="str">
        <f t="shared" si="707"/>
        <v>163.655098262579+7.96958292294357i</v>
      </c>
      <c r="F2422" t="str">
        <f t="shared" si="708"/>
        <v>2.42488311565712-18.0903383614251i</v>
      </c>
      <c r="G2422" t="str">
        <f t="shared" si="709"/>
        <v>0.999982758531044-0.00415224899151866i</v>
      </c>
      <c r="H2422" t="str">
        <f t="shared" si="710"/>
        <v>3746.47423657498-168.434343520824i</v>
      </c>
      <c r="I2422" t="str">
        <f t="shared" si="711"/>
        <v>17.032681846827-192.348269353563i</v>
      </c>
      <c r="K2422" t="str">
        <f t="shared" si="712"/>
        <v>0.003196550518167-0.00483907387943952i</v>
      </c>
      <c r="L2422" t="str">
        <f t="shared" si="713"/>
        <v>0.0000444444444444444-0.00695033735445184i</v>
      </c>
      <c r="M2422" t="e">
        <f t="shared" si="714"/>
        <v>#DIV/0!</v>
      </c>
      <c r="N2422">
        <f t="shared" si="715"/>
        <v>96.753709273668875</v>
      </c>
      <c r="O2422">
        <f t="shared" si="716"/>
        <v>11.587027153363902</v>
      </c>
      <c r="P2422" s="3">
        <f t="shared" si="717"/>
        <v>11.587027153363902</v>
      </c>
      <c r="Q2422" s="3">
        <f t="shared" si="718"/>
        <v>-83.246290726331125</v>
      </c>
      <c r="R2422">
        <f t="shared" si="719"/>
        <v>96.753709273668875</v>
      </c>
      <c r="S2422">
        <f t="shared" si="720"/>
        <v>8.2607793273269809</v>
      </c>
      <c r="T2422">
        <f t="shared" si="703"/>
        <v>11.587027153363902</v>
      </c>
    </row>
    <row r="2423" spans="1:20" x14ac:dyDescent="0.25">
      <c r="A2423">
        <f t="shared" si="704"/>
        <v>52101.242523035959</v>
      </c>
      <c r="B2423">
        <f t="shared" si="721"/>
        <v>8292.1702887708252</v>
      </c>
      <c r="C2423" t="str">
        <f t="shared" si="705"/>
        <v>0.445074996732814-3.75692016228897i</v>
      </c>
      <c r="D2423" t="str">
        <f t="shared" si="706"/>
        <v>3.4776732677866-1.95897557533035i</v>
      </c>
      <c r="E2423" t="str">
        <f t="shared" si="707"/>
        <v>163.671192414988+8.00243302907421i</v>
      </c>
      <c r="F2423" t="str">
        <f t="shared" si="708"/>
        <v>2.42488279730848-18.0219316886508i</v>
      </c>
      <c r="G2423" t="str">
        <f t="shared" si="709"/>
        <v>0.999982627249194-0.00416802699049064i</v>
      </c>
      <c r="H2423" t="str">
        <f t="shared" si="710"/>
        <v>3763.06936501326-201.285901356764i</v>
      </c>
      <c r="I2423" t="str">
        <f t="shared" si="711"/>
        <v>15.5085112611913-192.693715942238i</v>
      </c>
      <c r="K2423" t="str">
        <f t="shared" si="712"/>
        <v>0.00317978832288096-0.00483163297855583i</v>
      </c>
      <c r="L2423" t="str">
        <f t="shared" si="713"/>
        <v>0.0000444444444444444-0.00692402605544116i</v>
      </c>
      <c r="M2423" t="e">
        <f t="shared" si="714"/>
        <v>#DIV/0!</v>
      </c>
      <c r="N2423">
        <f t="shared" si="715"/>
        <v>96.756229398289207</v>
      </c>
      <c r="O2423">
        <f t="shared" si="716"/>
        <v>11.557167394819603</v>
      </c>
      <c r="P2423" s="3">
        <f t="shared" si="717"/>
        <v>11.557167394819603</v>
      </c>
      <c r="Q2423" s="3">
        <f t="shared" si="718"/>
        <v>-83.243770601710793</v>
      </c>
      <c r="R2423">
        <f t="shared" si="719"/>
        <v>96.756229398289207</v>
      </c>
      <c r="S2423">
        <f t="shared" si="720"/>
        <v>8.2921702887708246</v>
      </c>
      <c r="T2423">
        <f t="shared" si="703"/>
        <v>11.557167394819603</v>
      </c>
    </row>
    <row r="2424" spans="1:20" x14ac:dyDescent="0.25">
      <c r="A2424">
        <f t="shared" si="704"/>
        <v>52299.227244623493</v>
      </c>
      <c r="B2424">
        <f t="shared" si="721"/>
        <v>8323.680535868154</v>
      </c>
      <c r="C2424" t="str">
        <f t="shared" si="705"/>
        <v>0.443711891782993-3.74400795765301i</v>
      </c>
      <c r="D2424" t="str">
        <f t="shared" si="706"/>
        <v>3.4776698285489-1.95186026934923i</v>
      </c>
      <c r="E2424" t="str">
        <f t="shared" si="707"/>
        <v>163.687439002068+8.0353874555374i</v>
      </c>
      <c r="F2424" t="str">
        <f t="shared" si="708"/>
        <v>2.42488247653589-17.9537842673941i</v>
      </c>
      <c r="G2424" t="str">
        <f t="shared" si="709"/>
        <v>0.999982494967741-0.00418386493959708i</v>
      </c>
      <c r="H2424" t="str">
        <f t="shared" si="710"/>
        <v>3779.17644833606-234.869713837898i</v>
      </c>
      <c r="I2424" t="str">
        <f t="shared" si="711"/>
        <v>13.956422567716-193.015812210392i</v>
      </c>
      <c r="K2424" t="str">
        <f t="shared" si="712"/>
        <v>0.00316307783793197-0.00482414563543718i</v>
      </c>
      <c r="L2424" t="str">
        <f t="shared" si="713"/>
        <v>0.0000444444444444444-0.00689781436086989i</v>
      </c>
      <c r="M2424" t="e">
        <f t="shared" si="714"/>
        <v>#DIV/0!</v>
      </c>
      <c r="N2424">
        <f t="shared" si="715"/>
        <v>96.758743311818549</v>
      </c>
      <c r="O2424">
        <f t="shared" si="716"/>
        <v>11.527308493667013</v>
      </c>
      <c r="P2424" s="3">
        <f t="shared" si="717"/>
        <v>11.527308493667013</v>
      </c>
      <c r="Q2424" s="3">
        <f t="shared" si="718"/>
        <v>-83.241256688181451</v>
      </c>
      <c r="R2424">
        <f t="shared" si="719"/>
        <v>96.758743311818549</v>
      </c>
      <c r="S2424">
        <f t="shared" si="720"/>
        <v>8.3236805358681547</v>
      </c>
      <c r="T2424">
        <f t="shared" si="703"/>
        <v>11.527308493667013</v>
      </c>
    </row>
    <row r="2425" spans="1:20" x14ac:dyDescent="0.25">
      <c r="A2425">
        <f t="shared" si="704"/>
        <v>52497.964308153067</v>
      </c>
      <c r="B2425">
        <f t="shared" si="721"/>
        <v>8355.3105219044537</v>
      </c>
      <c r="C2425" t="str">
        <f t="shared" si="705"/>
        <v>0.442352562508623-3.7311405540354i</v>
      </c>
      <c r="D2425" t="str">
        <f t="shared" si="706"/>
        <v>3.47766636313022-1.94477304093425i</v>
      </c>
      <c r="E2425" t="str">
        <f t="shared" si="707"/>
        <v>163.703839122931+8.06844622381961i</v>
      </c>
      <c r="F2425" t="str">
        <f t="shared" si="708"/>
        <v>2.42488215332088-17.8858951173312i</v>
      </c>
      <c r="G2425" t="str">
        <f t="shared" si="709"/>
        <v>0.999982361679074-0.00419976306657686i</v>
      </c>
      <c r="H2425" t="str">
        <f t="shared" si="710"/>
        <v>3794.76455825702-269.182877951328i</v>
      </c>
      <c r="I2425" t="str">
        <f t="shared" si="711"/>
        <v>12.3767000527578-193.313284073411i</v>
      </c>
      <c r="K2425" t="str">
        <f t="shared" si="712"/>
        <v>0.00314641930294455-0.00481661228056801i</v>
      </c>
      <c r="L2425" t="str">
        <f t="shared" si="713"/>
        <v>0.0000444444444444444-0.00687170189367392i</v>
      </c>
      <c r="M2425" t="e">
        <f t="shared" si="714"/>
        <v>#DIV/0!</v>
      </c>
      <c r="N2425">
        <f t="shared" si="715"/>
        <v>96.761251341514097</v>
      </c>
      <c r="O2425">
        <f t="shared" si="716"/>
        <v>11.497450488220601</v>
      </c>
      <c r="P2425" s="3">
        <f t="shared" si="717"/>
        <v>11.497450488220601</v>
      </c>
      <c r="Q2425" s="3">
        <f t="shared" si="718"/>
        <v>-83.238748658485903</v>
      </c>
      <c r="R2425">
        <f t="shared" si="719"/>
        <v>96.761251341514097</v>
      </c>
      <c r="S2425">
        <f t="shared" si="720"/>
        <v>8.3553105219044532</v>
      </c>
      <c r="T2425">
        <f t="shared" si="703"/>
        <v>11.497450488220601</v>
      </c>
    </row>
    <row r="2426" spans="1:20" x14ac:dyDescent="0.25">
      <c r="A2426">
        <f t="shared" si="704"/>
        <v>52697.456572524046</v>
      </c>
      <c r="B2426">
        <f t="shared" si="721"/>
        <v>8387.0607018876908</v>
      </c>
      <c r="C2426" t="str">
        <f t="shared" si="705"/>
        <v>0.440997023381714-3.71831780887781i</v>
      </c>
      <c r="D2426" t="str">
        <f t="shared" si="706"/>
        <v>3.4776628713313-1.93771378812639i</v>
      </c>
      <c r="E2426" t="str">
        <f t="shared" si="707"/>
        <v>163.720393883479+8.1016093525966i</v>
      </c>
      <c r="F2426" t="str">
        <f t="shared" si="708"/>
        <v>2.42488182764485-17.8182632618536i</v>
      </c>
      <c r="G2426" t="str">
        <f t="shared" si="709"/>
        <v>0.999982227375525-0.0042157216000334i</v>
      </c>
      <c r="H2426" t="str">
        <f t="shared" si="710"/>
        <v>3809.80220782478-304.221131286595i</v>
      </c>
      <c r="I2426" t="str">
        <f t="shared" si="711"/>
        <v>10.7696874684938-193.58484139999i</v>
      </c>
      <c r="K2426" t="str">
        <f t="shared" si="712"/>
        <v>0.00312981295307578-0.0048090333453948i</v>
      </c>
      <c r="L2426" t="str">
        <f t="shared" si="713"/>
        <v>0.0000444444444444444-0.00684568827821667i</v>
      </c>
      <c r="M2426" t="e">
        <f t="shared" si="714"/>
        <v>#DIV/0!</v>
      </c>
      <c r="N2426">
        <f t="shared" si="715"/>
        <v>96.763753812905904</v>
      </c>
      <c r="O2426">
        <f t="shared" si="716"/>
        <v>11.467593417679041</v>
      </c>
      <c r="P2426" s="3">
        <f t="shared" si="717"/>
        <v>11.467593417679041</v>
      </c>
      <c r="Q2426" s="3">
        <f t="shared" si="718"/>
        <v>-83.236246187094096</v>
      </c>
      <c r="R2426">
        <f t="shared" si="719"/>
        <v>96.763753812905904</v>
      </c>
      <c r="S2426">
        <f t="shared" si="720"/>
        <v>8.387060701887691</v>
      </c>
      <c r="T2426">
        <f t="shared" si="703"/>
        <v>11.467593417679041</v>
      </c>
    </row>
    <row r="2427" spans="1:20" x14ac:dyDescent="0.25">
      <c r="A2427">
        <f t="shared" si="704"/>
        <v>52897.706907499647</v>
      </c>
      <c r="B2427">
        <f t="shared" si="721"/>
        <v>8418.931532554865</v>
      </c>
      <c r="C2427" t="str">
        <f t="shared" si="705"/>
        <v>0.439645288499012-3.70553958036654i</v>
      </c>
      <c r="D2427" t="str">
        <f t="shared" si="706"/>
        <v>3.47765935295139-1.93068240936899i</v>
      </c>
      <c r="E2427" t="str">
        <f t="shared" si="707"/>
        <v>163.737104396468+8.13487685769651i</v>
      </c>
      <c r="F2427" t="str">
        <f t="shared" si="708"/>
        <v>2.42488149948908-17.750887728054i</v>
      </c>
      <c r="G2427" t="str">
        <f t="shared" si="709"/>
        <v>0.999982092049366-0.00423174076943805i</v>
      </c>
      <c r="H2427" t="str">
        <f t="shared" si="710"/>
        <v>3824.25740823106-339.978785639942i</v>
      </c>
      <c r="I2427" t="str">
        <f t="shared" si="711"/>
        <v>9.13579049384815-193.829180724064i</v>
      </c>
      <c r="K2427" t="str">
        <f t="shared" si="712"/>
        <v>0.00311325901901841-0.00480140926227329i</v>
      </c>
      <c r="L2427" t="str">
        <f t="shared" si="713"/>
        <v>0.0000444444444444444-0.00681977314028361i</v>
      </c>
      <c r="M2427" t="e">
        <f t="shared" si="714"/>
        <v>#DIV/0!</v>
      </c>
      <c r="N2427">
        <f t="shared" si="715"/>
        <v>96.766251049738258</v>
      </c>
      <c r="O2427">
        <f t="shared" si="716"/>
        <v>11.437737322125567</v>
      </c>
      <c r="P2427" s="3">
        <f t="shared" si="717"/>
        <v>11.437737322125567</v>
      </c>
      <c r="Q2427" s="3">
        <f t="shared" si="718"/>
        <v>-83.233748950261742</v>
      </c>
      <c r="R2427">
        <f t="shared" si="719"/>
        <v>96.766251049738258</v>
      </c>
      <c r="S2427">
        <f t="shared" si="720"/>
        <v>8.4189315325548648</v>
      </c>
      <c r="T2427">
        <f t="shared" si="703"/>
        <v>11.437737322125567</v>
      </c>
    </row>
    <row r="2428" spans="1:20" x14ac:dyDescent="0.25">
      <c r="A2428">
        <f t="shared" si="704"/>
        <v>53098.718193748144</v>
      </c>
      <c r="B2428">
        <f t="shared" si="721"/>
        <v>8450.9234723785739</v>
      </c>
      <c r="C2428" t="str">
        <f t="shared" si="705"/>
        <v>0.438297371582285-3.69280572742549i</v>
      </c>
      <c r="D2428" t="str">
        <f t="shared" si="706"/>
        <v>3.47765580778818-1.9236788035063i</v>
      </c>
      <c r="E2428" t="str">
        <f t="shared" si="707"/>
        <v>163.753971781553+8.16824875206486i</v>
      </c>
      <c r="F2428" t="str">
        <f t="shared" si="708"/>
        <v>2.42488116883466-17.6837675467128i</v>
      </c>
      <c r="G2428" t="str">
        <f t="shared" si="709"/>
        <v>0.99998195569281-0.00424782080513325i</v>
      </c>
      <c r="H2428" t="str">
        <f t="shared" si="710"/>
        <v>3838.09773169915-376.44866214072i</v>
      </c>
      <c r="I2428" t="str">
        <f t="shared" si="711"/>
        <v>7.47547910006932-194.04498820152i</v>
      </c>
      <c r="K2428" t="str">
        <f t="shared" si="712"/>
        <v>0.00309675772700468-0.00479374046441578i</v>
      </c>
      <c r="L2428" t="str">
        <f t="shared" si="713"/>
        <v>0.0000444444444444444-0.00679395610707671i</v>
      </c>
      <c r="M2428" t="e">
        <f t="shared" si="714"/>
        <v>#DIV/0!</v>
      </c>
      <c r="N2428">
        <f t="shared" si="715"/>
        <v>96.7687433739125</v>
      </c>
      <c r="O2428">
        <f t="shared" si="716"/>
        <v>11.407882242526583</v>
      </c>
      <c r="P2428" s="3">
        <f t="shared" si="717"/>
        <v>11.407882242526583</v>
      </c>
      <c r="Q2428" s="3">
        <f t="shared" si="718"/>
        <v>-83.2312566260875</v>
      </c>
      <c r="R2428">
        <f t="shared" si="719"/>
        <v>96.7687433739125</v>
      </c>
      <c r="S2428">
        <f t="shared" si="720"/>
        <v>8.4509234723785731</v>
      </c>
      <c r="T2428">
        <f t="shared" si="703"/>
        <v>11.407882242526583</v>
      </c>
    </row>
    <row r="2429" spans="1:20" x14ac:dyDescent="0.25">
      <c r="A2429">
        <f t="shared" si="704"/>
        <v>53300.493322884387</v>
      </c>
      <c r="B2429">
        <f t="shared" si="721"/>
        <v>8483.0369815736121</v>
      </c>
      <c r="C2429" t="str">
        <f t="shared" si="705"/>
        <v>0.436953285978723-3.68011610970957i</v>
      </c>
      <c r="D2429" t="str">
        <f t="shared" si="706"/>
        <v>3.47765223563782-1.916702869782i</v>
      </c>
      <c r="E2429" t="str">
        <f t="shared" si="707"/>
        <v>163.770997165339+8.20172504572761i</v>
      </c>
      <c r="F2429" t="str">
        <f t="shared" si="708"/>
        <v>2.4248808356626-17.6169017522831i</v>
      </c>
      <c r="G2429" t="str">
        <f t="shared" si="709"/>
        <v>0.999981818298014-0.00426396193833593i</v>
      </c>
      <c r="H2429" t="str">
        <f t="shared" si="710"/>
        <v>3851.29038056069-413.62202841535i</v>
      </c>
      <c r="I2429" t="str">
        <f t="shared" si="711"/>
        <v>5.78928979896645-194.230942813445i</v>
      </c>
      <c r="K2429" t="str">
        <f t="shared" si="712"/>
        <v>0.0030803092988109-0.00478602738583888i</v>
      </c>
      <c r="L2429" t="str">
        <f t="shared" si="713"/>
        <v>0.0000444444444444444-0.0067682368072093i</v>
      </c>
      <c r="M2429" t="e">
        <f t="shared" si="714"/>
        <v>#DIV/0!</v>
      </c>
      <c r="N2429">
        <f t="shared" si="715"/>
        <v>96.771231105430218</v>
      </c>
      <c r="O2429">
        <f t="shared" si="716"/>
        <v>11.378028220731146</v>
      </c>
      <c r="P2429" s="3">
        <f t="shared" si="717"/>
        <v>11.378028220731146</v>
      </c>
      <c r="Q2429" s="3">
        <f t="shared" si="718"/>
        <v>-83.228768894569782</v>
      </c>
      <c r="R2429">
        <f t="shared" si="719"/>
        <v>96.771231105430218</v>
      </c>
      <c r="S2429">
        <f t="shared" si="720"/>
        <v>8.483036981573612</v>
      </c>
      <c r="T2429">
        <f t="shared" si="703"/>
        <v>11.378028220731146</v>
      </c>
    </row>
    <row r="2430" spans="1:20" x14ac:dyDescent="0.25">
      <c r="A2430">
        <f t="shared" si="704"/>
        <v>53503.035197511352</v>
      </c>
      <c r="B2430">
        <f t="shared" si="721"/>
        <v>8515.2725221035926</v>
      </c>
      <c r="C2430" t="str">
        <f t="shared" si="705"/>
        <v>0.435613044661402-3.66747058759824i</v>
      </c>
      <c r="D2430" t="str">
        <f t="shared" si="706"/>
        <v>3.477648636295-1.90975450783778i</v>
      </c>
      <c r="E2430" t="str">
        <f t="shared" si="707"/>
        <v>163.78818168144+8.23530574575363i</v>
      </c>
      <c r="F2430" t="str">
        <f t="shared" si="708"/>
        <v>2.4248804999537-17.5502893828779i</v>
      </c>
      <c r="G2430" t="str">
        <f t="shared" si="709"/>
        <v>0.999981679857072-0.00428016440114076i</v>
      </c>
      <c r="H2430" t="str">
        <f t="shared" si="710"/>
        <v>3863.8022625883-451.488538336024i</v>
      </c>
      <c r="I2430" t="str">
        <f t="shared" si="711"/>
        <v>4.07782775069035-194.385719815841i</v>
      </c>
      <c r="K2430" t="str">
        <f t="shared" si="712"/>
        <v>0.00306391395176271-0.00477827046131143i</v>
      </c>
      <c r="L2430" t="str">
        <f t="shared" si="713"/>
        <v>0.0000444444444444444-0.00674261487070068i</v>
      </c>
      <c r="M2430" t="e">
        <f t="shared" si="714"/>
        <v>#DIV/0!</v>
      </c>
      <c r="N2430">
        <f t="shared" si="715"/>
        <v>96.773714562336835</v>
      </c>
      <c r="O2430">
        <f t="shared" si="716"/>
        <v>11.348175299470642</v>
      </c>
      <c r="P2430" s="3">
        <f t="shared" si="717"/>
        <v>11.348175299470642</v>
      </c>
      <c r="Q2430" s="3">
        <f t="shared" si="718"/>
        <v>-83.226285437663165</v>
      </c>
      <c r="R2430">
        <f t="shared" si="719"/>
        <v>96.773714562336835</v>
      </c>
      <c r="S2430">
        <f t="shared" si="720"/>
        <v>8.5152725221035919</v>
      </c>
      <c r="T2430">
        <f t="shared" si="703"/>
        <v>11.348175299470642</v>
      </c>
    </row>
    <row r="2431" spans="1:20" x14ac:dyDescent="0.25">
      <c r="A2431">
        <f t="shared" si="704"/>
        <v>53706.346731261889</v>
      </c>
      <c r="B2431">
        <f t="shared" si="721"/>
        <v>8547.6305576875857</v>
      </c>
      <c r="C2431" t="str">
        <f t="shared" si="705"/>
        <v>0.43427666022954-3.65486902218841i</v>
      </c>
      <c r="D2431" t="str">
        <f t="shared" si="706"/>
        <v>3.47764500955272-1.90283361771186i</v>
      </c>
      <c r="E2431" t="str">
        <f t="shared" si="707"/>
        <v>163.805526470523+8.26899085621682i</v>
      </c>
      <c r="F2431" t="str">
        <f t="shared" si="708"/>
        <v>2.42488016168868-17.4839294802558i</v>
      </c>
      <c r="G2431" t="str">
        <f t="shared" si="709"/>
        <v>0.999981540362018-0.00429642842652351i</v>
      </c>
      <c r="H2431" t="str">
        <f t="shared" si="710"/>
        <v>3875.6000726064-490.036174929292i</v>
      </c>
      <c r="I2431" t="str">
        <f t="shared" si="711"/>
        <v>2.34176870704038-194.507994433714i</v>
      </c>
      <c r="K2431" t="str">
        <f t="shared" si="712"/>
        <v>0.00304757189874074-0.00477047012630259i</v>
      </c>
      <c r="L2431" t="str">
        <f t="shared" si="713"/>
        <v>0.0000444444444444444-0.00671708992897057i</v>
      </c>
      <c r="M2431" t="e">
        <f t="shared" si="714"/>
        <v>#DIV/0!</v>
      </c>
      <c r="N2431">
        <f t="shared" si="715"/>
        <v>96.776194060662263</v>
      </c>
      <c r="O2431">
        <f t="shared" si="716"/>
        <v>11.318323522356749</v>
      </c>
      <c r="P2431" s="3">
        <f t="shared" si="717"/>
        <v>11.318323522356749</v>
      </c>
      <c r="Q2431" s="3">
        <f t="shared" si="718"/>
        <v>-83.223805939337737</v>
      </c>
      <c r="R2431">
        <f t="shared" si="719"/>
        <v>96.776194060662263</v>
      </c>
      <c r="S2431">
        <f t="shared" si="720"/>
        <v>8.5476305576875848</v>
      </c>
      <c r="T2431">
        <f t="shared" si="703"/>
        <v>11.318323522356749</v>
      </c>
    </row>
    <row r="2432" spans="1:20" x14ac:dyDescent="0.25">
      <c r="A2432">
        <f t="shared" si="704"/>
        <v>53910.43084884069</v>
      </c>
      <c r="B2432">
        <f t="shared" si="721"/>
        <v>8580.1115538067988</v>
      </c>
      <c r="C2432" t="str">
        <f t="shared" si="705"/>
        <v>0.432944144909263-3.64231127528832i</v>
      </c>
      <c r="D2432" t="str">
        <f t="shared" si="706"/>
        <v>3.47764135520247-1.89594009983757i</v>
      </c>
      <c r="E2432" t="str">
        <f t="shared" si="707"/>
        <v>163.823032680368+8.30278037815778i</v>
      </c>
      <c r="F2432" t="str">
        <f t="shared" si="708"/>
        <v>2.42487982084804-17.4178210898068i</v>
      </c>
      <c r="G2432" t="str">
        <f t="shared" si="709"/>
        <v>0.999981399804826-0.0043127542483444i</v>
      </c>
      <c r="H2432" t="str">
        <f t="shared" si="710"/>
        <v>3886.65038035063-529.2511970435i</v>
      </c>
      <c r="I2432" t="str">
        <f t="shared" si="711"/>
        <v>0.581860765536754-194.596445795106i</v>
      </c>
      <c r="K2432" t="str">
        <f t="shared" si="712"/>
        <v>0.0030312833481875-0.00476262681693049i</v>
      </c>
      <c r="L2432" t="str">
        <f t="shared" si="713"/>
        <v>0.0000444444444444444-0.00669166161483422i</v>
      </c>
      <c r="M2432" t="e">
        <f t="shared" si="714"/>
        <v>#DIV/0!</v>
      </c>
      <c r="N2432">
        <f t="shared" si="715"/>
        <v>96.778669914367427</v>
      </c>
      <c r="O2432">
        <f t="shared" si="716"/>
        <v>11.288472933881678</v>
      </c>
      <c r="P2432" s="3">
        <f t="shared" si="717"/>
        <v>11.288472933881678</v>
      </c>
      <c r="Q2432" s="3">
        <f t="shared" si="718"/>
        <v>-83.221330085632573</v>
      </c>
      <c r="R2432">
        <f t="shared" si="719"/>
        <v>96.778669914367427</v>
      </c>
      <c r="S2432">
        <f t="shared" si="720"/>
        <v>8.5801115538067982</v>
      </c>
      <c r="T2432">
        <f t="shared" si="703"/>
        <v>11.288472933881678</v>
      </c>
    </row>
    <row r="2433" spans="1:20" x14ac:dyDescent="0.25">
      <c r="A2433">
        <f t="shared" si="704"/>
        <v>54115.290486066282</v>
      </c>
      <c r="B2433">
        <f t="shared" si="721"/>
        <v>8612.7159777112647</v>
      </c>
      <c r="C2433" t="str">
        <f t="shared" si="705"/>
        <v>0.431615510554016-3.62979720941086i</v>
      </c>
      <c r="D2433" t="str">
        <f t="shared" si="706"/>
        <v>3.47763767303417-1.88907385504192i</v>
      </c>
      <c r="E2433" t="str">
        <f t="shared" si="707"/>
        <v>163.840701465923+8.33667430954397i</v>
      </c>
      <c r="F2433" t="str">
        <f t="shared" si="708"/>
        <v>2.42487947741219-17.3519632605394i</v>
      </c>
      <c r="G2433" t="str">
        <f t="shared" si="709"/>
        <v>0.99998125817741-0.00432914210135141i</v>
      </c>
      <c r="H2433" t="str">
        <f t="shared" si="710"/>
        <v>3896.91972449363-569.118090396434i</v>
      </c>
      <c r="I2433" t="str">
        <f t="shared" si="711"/>
        <v>-1.2010740911283-194.649761098441i</v>
      </c>
      <c r="K2433" t="str">
        <f t="shared" si="712"/>
        <v>0.00301504850411436-0.00475474096991091i</v>
      </c>
      <c r="L2433" t="str">
        <f t="shared" si="713"/>
        <v>0.0000444444444444444-0.0066663295624967i</v>
      </c>
      <c r="M2433" t="e">
        <f t="shared" si="714"/>
        <v>#DIV/0!</v>
      </c>
      <c r="N2433">
        <f t="shared" si="715"/>
        <v>96.781142435285631</v>
      </c>
      <c r="O2433">
        <f t="shared" si="716"/>
        <v>11.258623579416831</v>
      </c>
      <c r="P2433" s="3">
        <f t="shared" si="717"/>
        <v>11.258623579416831</v>
      </c>
      <c r="Q2433" s="3">
        <f t="shared" si="718"/>
        <v>-83.218857564714369</v>
      </c>
      <c r="R2433">
        <f t="shared" si="719"/>
        <v>96.781142435285631</v>
      </c>
      <c r="S2433">
        <f t="shared" si="720"/>
        <v>8.6127159777112645</v>
      </c>
      <c r="T2433">
        <f t="shared" si="703"/>
        <v>11.258623579416831</v>
      </c>
    </row>
    <row r="2434" spans="1:20" x14ac:dyDescent="0.25">
      <c r="A2434">
        <f t="shared" si="704"/>
        <v>54320.928589913339</v>
      </c>
      <c r="B2434">
        <f t="shared" si="721"/>
        <v>8645.4442984265679</v>
      </c>
      <c r="C2434" t="str">
        <f t="shared" si="705"/>
        <v>0.430290768645239-3.61732668776691i</v>
      </c>
      <c r="D2434" t="str">
        <f t="shared" si="706"/>
        <v>3.47763396283611-1.88223478454418i</v>
      </c>
      <c r="E2434" t="str">
        <f t="shared" si="707"/>
        <v>163.858533989348+8.37067264523089i</v>
      </c>
      <c r="F2434" t="str">
        <f t="shared" si="708"/>
        <v>2.42487913136136-17.2863550450663i</v>
      </c>
      <c r="G2434" t="str">
        <f t="shared" si="709"/>
        <v>0.999981115471622-0.00434559222118367i</v>
      </c>
      <c r="H2434" t="str">
        <f t="shared" si="710"/>
        <v>3906.37471269277-609.619523639055i</v>
      </c>
      <c r="I2434" t="str">
        <f t="shared" si="711"/>
        <v>-3.0061386959477-194.666640003767i</v>
      </c>
      <c r="K2434" t="str">
        <f t="shared" si="712"/>
        <v>0.00299886756610961-0.00474681302250643i</v>
      </c>
      <c r="L2434" t="str">
        <f t="shared" si="713"/>
        <v>0.0000444444444444444-0.00664109340754802i</v>
      </c>
      <c r="M2434" t="e">
        <f t="shared" si="714"/>
        <v>#DIV/0!</v>
      </c>
      <c r="N2434">
        <f t="shared" si="715"/>
        <v>96.783611933067377</v>
      </c>
      <c r="O2434">
        <f t="shared" si="716"/>
        <v>11.228775505211456</v>
      </c>
      <c r="P2434" s="3">
        <f t="shared" si="717"/>
        <v>11.228775505211456</v>
      </c>
      <c r="Q2434" s="3">
        <f t="shared" si="718"/>
        <v>-83.216388066932623</v>
      </c>
      <c r="R2434">
        <f t="shared" si="719"/>
        <v>96.783611933067377</v>
      </c>
      <c r="S2434">
        <f t="shared" si="720"/>
        <v>8.6454442984265683</v>
      </c>
      <c r="T2434">
        <f t="shared" si="703"/>
        <v>11.228775505211456</v>
      </c>
    </row>
    <row r="2435" spans="1:20" x14ac:dyDescent="0.25">
      <c r="A2435">
        <f t="shared" si="704"/>
        <v>54527.348118555012</v>
      </c>
      <c r="B2435">
        <f t="shared" si="721"/>
        <v>8678.2969867605898</v>
      </c>
      <c r="C2435" t="str">
        <f t="shared" si="705"/>
        <v>0.428969930292961-3.60489957425895i</v>
      </c>
      <c r="D2435" t="str">
        <f t="shared" si="706"/>
        <v>3.47763022439497-1.87542278995441i</v>
      </c>
      <c r="E2435" t="str">
        <f t="shared" si="707"/>
        <v>163.876531420082+8.40477537692018i</v>
      </c>
      <c r="F2435" t="str">
        <f t="shared" si="708"/>
        <v>2.42487878267567-17.2209954995911i</v>
      </c>
      <c r="G2435" t="str">
        <f t="shared" si="709"/>
        <v>0.99998097167925-0.00436210484437483i</v>
      </c>
      <c r="H2435" t="str">
        <f t="shared" si="710"/>
        <v>3914.98212745377-650.736310082699i</v>
      </c>
      <c r="I2435" t="str">
        <f t="shared" si="711"/>
        <v>-4.83235966458473-194.645799235948i</v>
      </c>
      <c r="K2435" t="str">
        <f t="shared" si="712"/>
        <v>0.00298274072934673-0.00473884341247571i</v>
      </c>
      <c r="L2435" t="str">
        <f t="shared" si="713"/>
        <v>0.0000444444444444444-0.00661595278695761i</v>
      </c>
      <c r="M2435" t="e">
        <f t="shared" si="714"/>
        <v>#DIV/0!</v>
      </c>
      <c r="N2435">
        <f t="shared" si="715"/>
        <v>96.786078715123239</v>
      </c>
      <c r="O2435">
        <f t="shared" si="716"/>
        <v>11.198928758391734</v>
      </c>
      <c r="P2435" s="3">
        <f t="shared" si="717"/>
        <v>11.198928758391734</v>
      </c>
      <c r="Q2435" s="3">
        <f t="shared" si="718"/>
        <v>-83.213921284876761</v>
      </c>
      <c r="R2435">
        <f t="shared" si="719"/>
        <v>96.786078715123239</v>
      </c>
      <c r="S2435">
        <f t="shared" si="720"/>
        <v>8.6782969867605892</v>
      </c>
      <c r="T2435">
        <f t="shared" si="703"/>
        <v>11.198928758391734</v>
      </c>
    </row>
    <row r="2436" spans="1:20" x14ac:dyDescent="0.25">
      <c r="A2436">
        <f t="shared" si="704"/>
        <v>54734.552041405528</v>
      </c>
      <c r="B2436">
        <f t="shared" si="721"/>
        <v>8711.2745153102805</v>
      </c>
      <c r="C2436" t="str">
        <f t="shared" si="705"/>
        <v>0.427653006236526-3.59251573347466i</v>
      </c>
      <c r="D2436" t="str">
        <f t="shared" si="706"/>
        <v>3.47762645749581-1.86863777327211i</v>
      </c>
      <c r="E2436" t="str">
        <f t="shared" si="707"/>
        <v>163.89469493489+8.4389824931193i</v>
      </c>
      <c r="F2436" t="str">
        <f t="shared" si="708"/>
        <v>2.42487843133499-17.1558836838945i</v>
      </c>
      <c r="G2436" t="str">
        <f t="shared" si="709"/>
        <v>0.999980826792021-0.00437868020835645i</v>
      </c>
      <c r="H2436" t="str">
        <f t="shared" si="710"/>
        <v>3922.70903753496-692.447375740577i</v>
      </c>
      <c r="I2436" t="str">
        <f t="shared" si="711"/>
        <v>-6.6786866541022-194.585977384917i</v>
      </c>
      <c r="K2436" t="str">
        <f t="shared" si="712"/>
        <v>0.00296666818459371-0.00473083257802333i</v>
      </c>
      <c r="L2436" t="str">
        <f t="shared" si="713"/>
        <v>0.0000444444444444444-0.00659090733906913i</v>
      </c>
      <c r="M2436" t="e">
        <f t="shared" si="714"/>
        <v>#DIV/0!</v>
      </c>
      <c r="N2436">
        <f t="shared" si="715"/>
        <v>96.788543086567898</v>
      </c>
      <c r="O2436">
        <f t="shared" si="716"/>
        <v>11.169083386959732</v>
      </c>
      <c r="P2436" s="3">
        <f t="shared" si="717"/>
        <v>11.169083386959732</v>
      </c>
      <c r="Q2436" s="3">
        <f t="shared" si="718"/>
        <v>-83.211456913432102</v>
      </c>
      <c r="R2436">
        <f t="shared" si="719"/>
        <v>96.788543086567898</v>
      </c>
      <c r="S2436">
        <f t="shared" si="720"/>
        <v>8.7112745153102811</v>
      </c>
      <c r="T2436">
        <f t="shared" si="703"/>
        <v>11.169083386959732</v>
      </c>
    </row>
    <row r="2437" spans="1:20" x14ac:dyDescent="0.25">
      <c r="A2437">
        <f t="shared" si="704"/>
        <v>54942.543339162876</v>
      </c>
      <c r="B2437">
        <f t="shared" si="721"/>
        <v>8744.3773584684604</v>
      </c>
      <c r="C2437" t="str">
        <f t="shared" si="705"/>
        <v>0.426340006845433-3.58017503068054i</v>
      </c>
      <c r="D2437" t="str">
        <f t="shared" si="706"/>
        <v>3.47762266192209-1.86187963688477i</v>
      </c>
      <c r="E2437" t="str">
        <f t="shared" si="707"/>
        <v>163.913025717923+8.47329397909945i</v>
      </c>
      <c r="F2437" t="str">
        <f t="shared" si="708"/>
        <v>2.42487807731919-17.0910186613209i</v>
      </c>
      <c r="G2437" t="str">
        <f t="shared" si="709"/>
        <v>0.9999806808016-0.0043953185514614i</v>
      </c>
      <c r="H2437" t="str">
        <f t="shared" si="710"/>
        <v>3929.52291454748-734.729734332663i</v>
      </c>
      <c r="I2437" t="str">
        <f t="shared" si="711"/>
        <v>-8.54399193859836-194.485939885236i</v>
      </c>
      <c r="K2437" t="str">
        <f t="shared" si="712"/>
        <v>0.00295065011822288-0.00472278095774979i</v>
      </c>
      <c r="L2437" t="str">
        <f t="shared" si="713"/>
        <v>0.0000444444444444444-0.00656595670359544i</v>
      </c>
      <c r="M2437" t="e">
        <f t="shared" si="714"/>
        <v>#DIV/0!</v>
      </c>
      <c r="N2437">
        <f t="shared" si="715"/>
        <v>96.79100535016579</v>
      </c>
      <c r="O2437">
        <f t="shared" si="716"/>
        <v>11.139239439792279</v>
      </c>
      <c r="P2437" s="3">
        <f t="shared" si="717"/>
        <v>11.139239439792279</v>
      </c>
      <c r="Q2437" s="3">
        <f t="shared" si="718"/>
        <v>-83.20899464983421</v>
      </c>
      <c r="R2437">
        <f t="shared" si="719"/>
        <v>96.79100535016579</v>
      </c>
      <c r="S2437">
        <f t="shared" si="720"/>
        <v>8.7443773584684603</v>
      </c>
      <c r="T2437">
        <f t="shared" si="703"/>
        <v>11.139239439792279</v>
      </c>
    </row>
    <row r="2438" spans="1:20" x14ac:dyDescent="0.25">
      <c r="A2438">
        <f t="shared" si="704"/>
        <v>55151.325003851693</v>
      </c>
      <c r="B2438">
        <f t="shared" si="721"/>
        <v>8777.605992430641</v>
      </c>
      <c r="C2438" t="str">
        <f t="shared" si="705"/>
        <v>0.425030942119982-3.5678773318153i</v>
      </c>
      <c r="D2438" t="str">
        <f t="shared" si="706"/>
        <v>3.47761883745559-1.85514828356647i</v>
      </c>
      <c r="E2438" t="str">
        <f t="shared" si="707"/>
        <v>163.931524960766+8.50770981685269i</v>
      </c>
      <c r="F2438" t="str">
        <f t="shared" si="708"/>
        <v>2.42487772060785-17.026399498765i</v>
      </c>
      <c r="G2438" t="str">
        <f t="shared" si="709"/>
        <v>0.999980533699586-0.00441202011292728i</v>
      </c>
      <c r="H2438" t="str">
        <f t="shared" si="710"/>
        <v>3935.39175433371-777.558469892415i</v>
      </c>
      <c r="I2438" t="str">
        <f t="shared" si="711"/>
        <v>-10.427070326096-194.344484154246i</v>
      </c>
      <c r="K2438" t="str">
        <f t="shared" si="712"/>
        <v>0.00293468671222112-0.00471468899060185i</v>
      </c>
      <c r="L2438" t="str">
        <f t="shared" si="713"/>
        <v>0.0000444444444444444-0.00654110052161333i</v>
      </c>
      <c r="M2438" t="e">
        <f t="shared" si="714"/>
        <v>#DIV/0!</v>
      </c>
      <c r="N2438">
        <f t="shared" si="715"/>
        <v>96.793465806273403</v>
      </c>
      <c r="O2438">
        <f t="shared" si="716"/>
        <v>11.10939696663907</v>
      </c>
      <c r="P2438" s="3">
        <f t="shared" si="717"/>
        <v>11.10939696663907</v>
      </c>
      <c r="Q2438" s="3">
        <f t="shared" si="718"/>
        <v>-83.206534193726597</v>
      </c>
      <c r="R2438">
        <f t="shared" si="719"/>
        <v>96.793465806273403</v>
      </c>
      <c r="S2438">
        <f t="shared" si="720"/>
        <v>8.7776059924306402</v>
      </c>
      <c r="T2438">
        <f t="shared" si="703"/>
        <v>11.10939696663907</v>
      </c>
    </row>
    <row r="2439" spans="1:20" x14ac:dyDescent="0.25">
      <c r="A2439">
        <f t="shared" si="704"/>
        <v>55360.900038866326</v>
      </c>
      <c r="B2439">
        <f t="shared" si="721"/>
        <v>8810.9608952018771</v>
      </c>
      <c r="C2439" t="str">
        <f t="shared" si="705"/>
        <v>0.423725821692213-3.55562250348384i</v>
      </c>
      <c r="D2439" t="str">
        <f t="shared" si="706"/>
        <v>3.47761498387642-1.8484436164765i</v>
      </c>
      <c r="E2439" t="str">
        <f t="shared" si="707"/>
        <v>163.950193862505+8.54222998504853i</v>
      </c>
      <c r="F2439" t="str">
        <f t="shared" si="708"/>
        <v>2.42487736118047-16.962025266658i</v>
      </c>
      <c r="G2439" t="str">
        <f t="shared" si="709"/>
        <v>0.999980385477517-0.00442878513289983i</v>
      </c>
      <c r="H2439" t="str">
        <f t="shared" si="710"/>
        <v>3940.28420263029-820.906727595052i</v>
      </c>
      <c r="I2439" t="str">
        <f t="shared" si="711"/>
        <v>-12.3266394398428-194.160444864984i</v>
      </c>
      <c r="K2439" t="str">
        <f t="shared" si="712"/>
        <v>0.00291877814420105-0.00470655711582331i</v>
      </c>
      <c r="L2439" t="str">
        <f t="shared" si="713"/>
        <v>0.0000444444444444444-0.00651633843555823i</v>
      </c>
      <c r="M2439" t="e">
        <f t="shared" si="714"/>
        <v>#DIV/0!</v>
      </c>
      <c r="N2439">
        <f t="shared" si="715"/>
        <v>96.795924752784885</v>
      </c>
      <c r="O2439">
        <f t="shared" si="716"/>
        <v>11.079556018122128</v>
      </c>
      <c r="P2439" s="3">
        <f t="shared" si="717"/>
        <v>11.079556018122128</v>
      </c>
      <c r="Q2439" s="3">
        <f t="shared" si="718"/>
        <v>-83.204075247215115</v>
      </c>
      <c r="R2439">
        <f t="shared" si="719"/>
        <v>96.795924752784885</v>
      </c>
      <c r="S2439">
        <f t="shared" si="720"/>
        <v>8.8109608952018768</v>
      </c>
      <c r="T2439">
        <f t="shared" si="703"/>
        <v>11.079556018122128</v>
      </c>
    </row>
    <row r="2440" spans="1:20" x14ac:dyDescent="0.25">
      <c r="A2440">
        <f t="shared" si="704"/>
        <v>55571.271459014024</v>
      </c>
      <c r="B2440">
        <f t="shared" si="721"/>
        <v>8844.4425466036446</v>
      </c>
      <c r="C2440" t="str">
        <f t="shared" si="705"/>
        <v>0.422424654826761-3.54341041295066i</v>
      </c>
      <c r="D2440" t="str">
        <f t="shared" si="706"/>
        <v>3.47761110096304-1.84176553915792i</v>
      </c>
      <c r="E2440" t="str">
        <f t="shared" si="707"/>
        <v>163.969033629772+8.57685445899055i</v>
      </c>
      <c r="F2440" t="str">
        <f t="shared" si="708"/>
        <v>2.42487699901635-16.8978950389548i</v>
      </c>
      <c r="G2440" t="str">
        <f t="shared" si="709"/>
        <v>0.999980236126864-0.00444561385243639i</v>
      </c>
      <c r="H2440" t="str">
        <f t="shared" si="710"/>
        <v>3944.16968444836-864.745713400639i</v>
      </c>
      <c r="I2440" t="str">
        <f t="shared" si="711"/>
        <v>-14.2413403857006-193.932699327186i</v>
      </c>
      <c r="K2440" t="str">
        <f t="shared" si="712"/>
        <v>0.00290292458741249-0.00469838577290605i</v>
      </c>
      <c r="L2440" t="str">
        <f t="shared" si="713"/>
        <v>0.0000444444444444444-0.00649167008921917i</v>
      </c>
      <c r="M2440" t="e">
        <f t="shared" si="714"/>
        <v>#DIV/0!</v>
      </c>
      <c r="N2440">
        <f t="shared" si="715"/>
        <v>96.798382485076615</v>
      </c>
      <c r="O2440">
        <f t="shared" si="716"/>
        <v>11.049716645733676</v>
      </c>
      <c r="P2440" s="3">
        <f t="shared" si="717"/>
        <v>11.049716645733676</v>
      </c>
      <c r="Q2440" s="3">
        <f t="shared" si="718"/>
        <v>-83.201617514923385</v>
      </c>
      <c r="R2440">
        <f t="shared" si="719"/>
        <v>96.798382485076615</v>
      </c>
      <c r="S2440">
        <f t="shared" si="720"/>
        <v>8.8444425466036449</v>
      </c>
      <c r="T2440">
        <f t="shared" si="703"/>
        <v>11.049716645733676</v>
      </c>
    </row>
    <row r="2441" spans="1:20" x14ac:dyDescent="0.25">
      <c r="A2441">
        <f t="shared" si="704"/>
        <v>55782.442290558276</v>
      </c>
      <c r="B2441">
        <f t="shared" si="721"/>
        <v>8878.051428280738</v>
      </c>
      <c r="C2441" t="str">
        <f t="shared" si="705"/>
        <v>0.421127450421828-3.53124092813382i</v>
      </c>
      <c r="D2441" t="str">
        <f t="shared" si="706"/>
        <v>3.47760718849222-1.83511395553621i</v>
      </c>
      <c r="E2441" t="str">
        <f t="shared" si="707"/>
        <v>163.988045476811+8.61158321057112i</v>
      </c>
      <c r="F2441" t="str">
        <f t="shared" si="708"/>
        <v>2.42487663409464-16.8340078931203i</v>
      </c>
      <c r="G2441" t="str">
        <f t="shared" si="709"/>
        <v>0.999980085639035-0.00446250651350936i</v>
      </c>
      <c r="H2441" t="str">
        <f t="shared" si="710"/>
        <v>3947.01853652684-909.044703068383i</v>
      </c>
      <c r="I2441" t="str">
        <f t="shared" si="711"/>
        <v>-16.1697388253587-193.660172946629i</v>
      </c>
      <c r="K2441" t="str">
        <f t="shared" si="712"/>
        <v>0.00288712621075481-0.00469017540154146i</v>
      </c>
      <c r="L2441" t="str">
        <f t="shared" si="713"/>
        <v>0.0000444444444444444-0.00646709512773377i</v>
      </c>
      <c r="M2441" t="e">
        <f t="shared" si="714"/>
        <v>#DIV/0!</v>
      </c>
      <c r="N2441">
        <f t="shared" si="715"/>
        <v>96.800839295952471</v>
      </c>
      <c r="O2441">
        <f t="shared" si="716"/>
        <v>11.019878901835263</v>
      </c>
      <c r="P2441" s="3">
        <f t="shared" si="717"/>
        <v>11.019878901835263</v>
      </c>
      <c r="Q2441" s="3">
        <f t="shared" si="718"/>
        <v>-83.199160704047529</v>
      </c>
      <c r="R2441">
        <f t="shared" si="719"/>
        <v>96.800839295952471</v>
      </c>
      <c r="S2441">
        <f t="shared" si="720"/>
        <v>8.8780514282807381</v>
      </c>
      <c r="T2441">
        <f t="shared" si="703"/>
        <v>11.019878901835263</v>
      </c>
    </row>
    <row r="2442" spans="1:20" x14ac:dyDescent="0.25">
      <c r="A2442">
        <f t="shared" si="704"/>
        <v>55994.415571262391</v>
      </c>
      <c r="B2442">
        <f t="shared" si="721"/>
        <v>8911.7880237082045</v>
      </c>
      <c r="C2442" t="str">
        <f t="shared" si="705"/>
        <v>0.419834217010081-3.51911391759868i</v>
      </c>
      <c r="D2442" t="str">
        <f t="shared" si="706"/>
        <v>3.47760324623902-1.82848876991791i</v>
      </c>
      <c r="E2442" t="str">
        <f t="shared" si="707"/>
        <v>164.00723062553+8.64641620822596i</v>
      </c>
      <c r="F2442" t="str">
        <f t="shared" si="708"/>
        <v>2.42487626639441-16.7703629101161i</v>
      </c>
      <c r="G2442" t="str">
        <f t="shared" si="709"/>
        <v>0.999979934005371-0.00447946335900962i</v>
      </c>
      <c r="H2442" t="str">
        <f t="shared" si="710"/>
        <v>3948.80214214219-953.771061053008i</v>
      </c>
      <c r="I2442" t="str">
        <f t="shared" si="711"/>
        <v>-18.1103264728295-193.341844730342i</v>
      </c>
      <c r="K2442" t="str">
        <f t="shared" si="712"/>
        <v>0.00287138317878968-0.00468192644157231i</v>
      </c>
      <c r="L2442" t="str">
        <f t="shared" si="713"/>
        <v>0.0000444444444444444-0.00644261319758299i</v>
      </c>
      <c r="M2442" t="e">
        <f t="shared" si="714"/>
        <v>#DIV/0!</v>
      </c>
      <c r="N2442">
        <f t="shared" si="715"/>
        <v>96.803295475587731</v>
      </c>
      <c r="O2442">
        <f t="shared" si="716"/>
        <v>10.990042839656125</v>
      </c>
      <c r="P2442" s="3">
        <f t="shared" si="717"/>
        <v>10.990042839656125</v>
      </c>
      <c r="Q2442" s="3">
        <f t="shared" si="718"/>
        <v>-83.196704524412269</v>
      </c>
      <c r="R2442">
        <f t="shared" si="719"/>
        <v>96.803295475587731</v>
      </c>
      <c r="S2442">
        <f t="shared" si="720"/>
        <v>8.9117880237082048</v>
      </c>
      <c r="T2442">
        <f t="shared" si="703"/>
        <v>10.990042839656125</v>
      </c>
    </row>
    <row r="2443" spans="1:20" x14ac:dyDescent="0.25">
      <c r="A2443">
        <f t="shared" si="704"/>
        <v>56207.194350433194</v>
      </c>
      <c r="B2443">
        <f t="shared" si="721"/>
        <v>8945.6528181982958</v>
      </c>
      <c r="C2443" t="str">
        <f t="shared" si="705"/>
        <v>0.418544962759723-3.50702925055155i</v>
      </c>
      <c r="D2443" t="str">
        <f t="shared" si="706"/>
        <v>3.47759927397682-1.82188988698917i</v>
      </c>
      <c r="E2443" t="str">
        <f t="shared" si="707"/>
        <v>164.026590305559+8.68135341688829i</v>
      </c>
      <c r="F2443" t="str">
        <f t="shared" si="708"/>
        <v>2.42487589589444-16.7069591743874i</v>
      </c>
      <c r="G2443" t="str">
        <f t="shared" si="709"/>
        <v>0.999979781217148-0.00449648463275008i</v>
      </c>
      <c r="H2443" t="str">
        <f t="shared" si="710"/>
        <v>3949.49306748626-998.890269738807i</v>
      </c>
      <c r="I2443" t="str">
        <f t="shared" si="711"/>
        <v>-20.0615230290184-192.976752802512i</v>
      </c>
      <c r="K2443" t="str">
        <f t="shared" si="712"/>
        <v>0.00285569565175433-0.00467363933294478i</v>
      </c>
      <c r="L2443" t="str">
        <f t="shared" si="713"/>
        <v>0.0000444444444444444-0.00641822394658594i</v>
      </c>
      <c r="M2443" t="e">
        <f t="shared" si="714"/>
        <v>#DIV/0!</v>
      </c>
      <c r="N2443">
        <f t="shared" si="715"/>
        <v>96.805751311475532</v>
      </c>
      <c r="O2443">
        <f t="shared" si="716"/>
        <v>10.960208513291235</v>
      </c>
      <c r="P2443" s="3">
        <f t="shared" si="717"/>
        <v>10.960208513291235</v>
      </c>
      <c r="Q2443" s="3">
        <f t="shared" si="718"/>
        <v>-83.194248688524468</v>
      </c>
      <c r="R2443">
        <f t="shared" si="719"/>
        <v>96.805751311475532</v>
      </c>
      <c r="S2443">
        <f t="shared" si="720"/>
        <v>8.9456528181982957</v>
      </c>
      <c r="T2443">
        <f t="shared" si="703"/>
        <v>10.960208513291235</v>
      </c>
    </row>
    <row r="2444" spans="1:20" x14ac:dyDescent="0.25">
      <c r="A2444">
        <f t="shared" si="704"/>
        <v>56420.781688964838</v>
      </c>
      <c r="B2444">
        <f t="shared" si="721"/>
        <v>8979.6462989074498</v>
      </c>
      <c r="C2444" t="str">
        <f t="shared" si="705"/>
        <v>0.417259695475538-3.4949867968338i</v>
      </c>
      <c r="D2444" t="str">
        <f t="shared" si="706"/>
        <v>3.47759527147725-1.81531721181443i</v>
      </c>
      <c r="E2444" t="str">
        <f t="shared" si="707"/>
        <v>164.04612575431+8.71639479794085i</v>
      </c>
      <c r="F2444" t="str">
        <f t="shared" si="708"/>
        <v>2.42487552257343-16.6437957738501i</v>
      </c>
      <c r="G2444" t="str">
        <f t="shared" si="709"/>
        <v>0.999979627265576-0.00451357057946908i</v>
      </c>
      <c r="H2444" t="str">
        <f t="shared" si="710"/>
        <v>3949.06519875631-1044.36596940101i</v>
      </c>
      <c r="I2444" t="str">
        <f t="shared" si="711"/>
        <v>-22.0216785660472-192.563999893423i</v>
      </c>
      <c r="K2444" t="str">
        <f t="shared" si="712"/>
        <v>0.0028400637855757-0.00466531451566119i</v>
      </c>
      <c r="L2444" t="str">
        <f t="shared" si="713"/>
        <v>0.0000444444444444444-0.00639392702389513i</v>
      </c>
      <c r="M2444" t="e">
        <f t="shared" si="714"/>
        <v>#DIV/0!</v>
      </c>
      <c r="N2444">
        <f t="shared" si="715"/>
        <v>96.80820708837156</v>
      </c>
      <c r="O2444">
        <f t="shared" si="716"/>
        <v>10.930375977700324</v>
      </c>
      <c r="P2444" s="3">
        <f t="shared" si="717"/>
        <v>10.930375977700324</v>
      </c>
      <c r="Q2444" s="3">
        <f t="shared" si="718"/>
        <v>-83.19179291162844</v>
      </c>
      <c r="R2444">
        <f t="shared" si="719"/>
        <v>96.80820708837156</v>
      </c>
      <c r="S2444">
        <f t="shared" si="720"/>
        <v>8.9796462989074506</v>
      </c>
      <c r="T2444">
        <f t="shared" si="703"/>
        <v>10.930375977700324</v>
      </c>
    </row>
    <row r="2445" spans="1:20" x14ac:dyDescent="0.25">
      <c r="A2445">
        <f t="shared" si="704"/>
        <v>56635.18065938291</v>
      </c>
      <c r="B2445">
        <f t="shared" si="721"/>
        <v>9013.7689548432991</v>
      </c>
      <c r="C2445" t="str">
        <f t="shared" si="705"/>
        <v>0.415978422600005-3.48298642691555i</v>
      </c>
      <c r="D2445" t="str">
        <f t="shared" si="706"/>
        <v>3.4775912385102-1.80877064983504i</v>
      </c>
      <c r="E2445" t="str">
        <f t="shared" si="707"/>
        <v>164.065838217031+8.75154030917006i</v>
      </c>
      <c r="F2445" t="str">
        <f t="shared" si="708"/>
        <v>2.42487514640991-16.5808717998771i</v>
      </c>
      <c r="G2445" t="str">
        <f t="shared" si="709"/>
        <v>0.999979472141796-0.004530721444834i</v>
      </c>
      <c r="H2445" t="str">
        <f t="shared" si="710"/>
        <v>3947.49387904033-1090.16000921111i</v>
      </c>
      <c r="I2445" t="str">
        <f t="shared" si="711"/>
        <v>-23.9890763696661-192.102758761651i</v>
      </c>
      <c r="K2445" t="str">
        <f t="shared" si="712"/>
        <v>0.00282448773188484-0.00465695242973286i</v>
      </c>
      <c r="L2445" t="str">
        <f t="shared" si="713"/>
        <v>0.0000444444444444444-0.0063697220799912i</v>
      </c>
      <c r="M2445" t="e">
        <f t="shared" si="714"/>
        <v>#DIV/0!</v>
      </c>
      <c r="N2445">
        <f t="shared" si="715"/>
        <v>96.810663088240361</v>
      </c>
      <c r="O2445">
        <f t="shared" si="716"/>
        <v>10.900545288705707</v>
      </c>
      <c r="P2445" s="3">
        <f t="shared" si="717"/>
        <v>10.900545288705707</v>
      </c>
      <c r="Q2445" s="3">
        <f t="shared" si="718"/>
        <v>-83.189336911759639</v>
      </c>
      <c r="R2445">
        <f t="shared" si="719"/>
        <v>96.810663088240361</v>
      </c>
      <c r="S2445">
        <f t="shared" si="720"/>
        <v>9.0137689548432984</v>
      </c>
      <c r="T2445">
        <f t="shared" si="703"/>
        <v>10.900545288705707</v>
      </c>
    </row>
    <row r="2446" spans="1:20" x14ac:dyDescent="0.25">
      <c r="A2446">
        <f t="shared" si="704"/>
        <v>56850.394345888577</v>
      </c>
      <c r="B2446">
        <f t="shared" si="721"/>
        <v>9048.0212768717047</v>
      </c>
      <c r="C2446" t="str">
        <f t="shared" si="705"/>
        <v>0.414701151214361-3.47102801188973i</v>
      </c>
      <c r="D2446" t="str">
        <f t="shared" si="706"/>
        <v>3.47758717484382-1.80225010686792i</v>
      </c>
      <c r="E2446" t="str">
        <f t="shared" si="707"/>
        <v>164.08572894687+8.78678990471566i</v>
      </c>
      <c r="F2446" t="str">
        <f t="shared" si="708"/>
        <v>2.42487476738223-16.5181863472855i</v>
      </c>
      <c r="G2446" t="str">
        <f t="shared" si="709"/>
        <v>0.999979315836885-0.0045479374754447i</v>
      </c>
      <c r="H2446" t="str">
        <f t="shared" si="710"/>
        <v>3944.75604402481-1136.23250951738i</v>
      </c>
      <c r="I2446" t="str">
        <f t="shared" si="711"/>
        <v>-25.9619362442346-191.592277507859i</v>
      </c>
      <c r="K2446" t="str">
        <f t="shared" si="712"/>
        <v>0.00280896763803189-0.00464855351513337i</v>
      </c>
      <c r="L2446" t="str">
        <f t="shared" si="713"/>
        <v>0.0000444444444444444-0.00634560876667781i</v>
      </c>
      <c r="M2446" t="e">
        <f t="shared" si="714"/>
        <v>#DIV/0!</v>
      </c>
      <c r="N2446">
        <f t="shared" si="715"/>
        <v>96.813119590199719</v>
      </c>
      <c r="O2446">
        <f t="shared" si="716"/>
        <v>10.870716502990854</v>
      </c>
      <c r="P2446" s="3">
        <f t="shared" si="717"/>
        <v>10.870716502990854</v>
      </c>
      <c r="Q2446" s="3">
        <f t="shared" si="718"/>
        <v>-83.186880409800281</v>
      </c>
      <c r="R2446">
        <f t="shared" si="719"/>
        <v>96.813119590199719</v>
      </c>
      <c r="S2446">
        <f t="shared" si="720"/>
        <v>9.0480212768717045</v>
      </c>
      <c r="T2446">
        <f t="shared" si="703"/>
        <v>10.870716502990854</v>
      </c>
    </row>
    <row r="2447" spans="1:20" x14ac:dyDescent="0.25">
      <c r="A2447">
        <f t="shared" si="704"/>
        <v>57066.425844402955</v>
      </c>
      <c r="B2447">
        <f t="shared" si="721"/>
        <v>9082.4037577238178</v>
      </c>
      <c r="C2447" t="str">
        <f t="shared" si="705"/>
        <v>0.413427888039869-3.45911142346604i</v>
      </c>
      <c r="D2447" t="str">
        <f t="shared" si="706"/>
        <v>3.47758308024451-1.79575548910415i</v>
      </c>
      <c r="E2447" t="str">
        <f t="shared" si="707"/>
        <v>164.105799204931+8.82214353502254i</v>
      </c>
      <c r="F2447" t="str">
        <f t="shared" si="708"/>
        <v>2.42487438546859-16.4557385143238i</v>
      </c>
      <c r="G2447" t="str">
        <f t="shared" si="709"/>
        <v>0.999979158341848-0.00456521891883709i</v>
      </c>
      <c r="H2447" t="str">
        <f t="shared" si="710"/>
        <v>3940.83035550423-1182.54193554023i</v>
      </c>
      <c r="I2447" t="str">
        <f t="shared" si="711"/>
        <v>-27.9384182807002-191.031884736999i</v>
      </c>
      <c r="K2447" t="str">
        <f t="shared" si="712"/>
        <v>0.00279350364710178-0.00464011821175243i</v>
      </c>
      <c r="L2447" t="str">
        <f t="shared" si="713"/>
        <v>0.0000444444444444444-0.00632158673707691i</v>
      </c>
      <c r="M2447" t="e">
        <f t="shared" si="714"/>
        <v>#DIV/0!</v>
      </c>
      <c r="N2447">
        <f t="shared" si="715"/>
        <v>96.815576870468078</v>
      </c>
      <c r="O2447">
        <f t="shared" si="716"/>
        <v>10.840889678098598</v>
      </c>
      <c r="P2447" s="3">
        <f t="shared" si="717"/>
        <v>10.840889678098598</v>
      </c>
      <c r="Q2447" s="3">
        <f t="shared" si="718"/>
        <v>-83.184423129531922</v>
      </c>
      <c r="R2447">
        <f t="shared" si="719"/>
        <v>96.815576870468078</v>
      </c>
      <c r="S2447">
        <f t="shared" si="720"/>
        <v>9.0824037577238173</v>
      </c>
      <c r="T2447">
        <f t="shared" si="703"/>
        <v>10.840889678098598</v>
      </c>
    </row>
    <row r="2448" spans="1:20" x14ac:dyDescent="0.25">
      <c r="A2448">
        <f t="shared" si="704"/>
        <v>57283.278262611682</v>
      </c>
      <c r="B2448">
        <f t="shared" si="721"/>
        <v>9116.916892003168</v>
      </c>
      <c r="C2448" t="str">
        <f t="shared" si="705"/>
        <v>0.412158639439015-3.44723653396492i</v>
      </c>
      <c r="D2448" t="str">
        <f t="shared" si="706"/>
        <v>3.47757895447688-1.78928670310767i</v>
      </c>
      <c r="E2448" t="str">
        <f t="shared" si="707"/>
        <v>164.126050260331+8.85760114679047i</v>
      </c>
      <c r="F2448" t="str">
        <f t="shared" si="708"/>
        <v>2.42487400064703-16.3935274026587i</v>
      </c>
      <c r="G2448" t="str">
        <f t="shared" si="709"/>
        <v>0.999978999647626-0.00458256602348665i</v>
      </c>
      <c r="H2448" t="str">
        <f t="shared" si="710"/>
        <v>3935.69733163459-1229.04518252189i</v>
      </c>
      <c r="I2448" t="str">
        <f t="shared" si="711"/>
        <v>-29.9166270836339-190.420994524738i</v>
      </c>
      <c r="K2448" t="str">
        <f t="shared" si="712"/>
        <v>0.00277809589793043-0.00463164695935i</v>
      </c>
      <c r="L2448" t="str">
        <f t="shared" si="713"/>
        <v>0.0000444444444444444-0.00629765564562353i</v>
      </c>
      <c r="M2448" t="e">
        <f t="shared" si="714"/>
        <v>#DIV/0!</v>
      </c>
      <c r="N2448">
        <f t="shared" si="715"/>
        <v>96.818035202310483</v>
      </c>
      <c r="O2448">
        <f t="shared" si="716"/>
        <v>10.811064872429219</v>
      </c>
      <c r="P2448" s="3">
        <f t="shared" si="717"/>
        <v>10.811064872429219</v>
      </c>
      <c r="Q2448" s="3">
        <f t="shared" si="718"/>
        <v>-83.181964797689517</v>
      </c>
      <c r="R2448">
        <f t="shared" si="719"/>
        <v>96.818035202310483</v>
      </c>
      <c r="S2448">
        <f t="shared" si="720"/>
        <v>9.116916892003168</v>
      </c>
      <c r="T2448">
        <f t="shared" si="703"/>
        <v>10.811064872429219</v>
      </c>
    </row>
    <row r="2449" spans="1:20" x14ac:dyDescent="0.25">
      <c r="A2449">
        <f t="shared" si="704"/>
        <v>57500.954720009606</v>
      </c>
      <c r="B2449">
        <f t="shared" si="721"/>
        <v>9151.5611761927794</v>
      </c>
      <c r="C2449" t="str">
        <f t="shared" si="705"/>
        <v>0.4108934114167-3.43540321631165i</v>
      </c>
      <c r="D2449" t="str">
        <f t="shared" si="706"/>
        <v>3.47757479730374-1.78284365581394i</v>
      </c>
      <c r="E2449" t="str">
        <f t="shared" si="707"/>
        <v>164.146483390263+8.89316268292299i</v>
      </c>
      <c r="F2449" t="str">
        <f t="shared" si="708"/>
        <v>2.42487361289537-16.3315521173622i</v>
      </c>
      <c r="G2449" t="str">
        <f t="shared" si="709"/>
        <v>0.999978839745086-0.004599979038812i</v>
      </c>
      <c r="H2449" t="str">
        <f t="shared" si="710"/>
        <v>3929.3394728449-1275.69767226306i</v>
      </c>
      <c r="I2449" t="str">
        <f t="shared" si="711"/>
        <v>-31.8946164487998-189.759111143334i</v>
      </c>
      <c r="K2449" t="str">
        <f t="shared" si="712"/>
        <v>0.00276274452512127-0.00462314019751075i</v>
      </c>
      <c r="L2449" t="str">
        <f t="shared" si="713"/>
        <v>0.0000444444444444444-0.0062738151480609i</v>
      </c>
      <c r="M2449" t="e">
        <f t="shared" si="714"/>
        <v>#DIV/0!</v>
      </c>
      <c r="N2449">
        <f t="shared" si="715"/>
        <v>96.820494855983881</v>
      </c>
      <c r="O2449">
        <f t="shared" si="716"/>
        <v>10.781242145238645</v>
      </c>
      <c r="P2449" s="3">
        <f t="shared" si="717"/>
        <v>10.781242145238645</v>
      </c>
      <c r="Q2449" s="3">
        <f t="shared" si="718"/>
        <v>-83.179505144016119</v>
      </c>
      <c r="R2449">
        <f t="shared" si="719"/>
        <v>96.820494855983881</v>
      </c>
      <c r="S2449">
        <f t="shared" si="720"/>
        <v>9.1515611761927786</v>
      </c>
      <c r="T2449">
        <f t="shared" si="703"/>
        <v>10.781242145238645</v>
      </c>
    </row>
    <row r="2450" spans="1:20" x14ac:dyDescent="0.25">
      <c r="A2450">
        <f t="shared" si="704"/>
        <v>57719.458347945641</v>
      </c>
      <c r="B2450">
        <f t="shared" si="721"/>
        <v>9186.3371086623119</v>
      </c>
      <c r="C2450" t="str">
        <f t="shared" si="705"/>
        <v>0.409632209621611-3.42361134403056i</v>
      </c>
      <c r="D2450" t="str">
        <f t="shared" si="706"/>
        <v>3.47757060848609-1.77642625452853i</v>
      </c>
      <c r="E2450" t="str">
        <f t="shared" si="707"/>
        <v>164.167099880059+8.92882808247651i</v>
      </c>
      <c r="F2450" t="str">
        <f t="shared" si="708"/>
        <v>2.42487322219133-16.2698117668986i</v>
      </c>
      <c r="G2450" t="str">
        <f t="shared" si="709"/>
        <v>0.99997867862503-0.00461745821517849i</v>
      </c>
      <c r="H2450" t="str">
        <f t="shared" si="710"/>
        <v>3921.74138230496-1322.45346086515i</v>
      </c>
      <c r="I2450" t="str">
        <f t="shared" si="711"/>
        <v>-33.8703944779024-189.045833502077i</v>
      </c>
      <c r="K2450" t="str">
        <f t="shared" si="712"/>
        <v>0.0027474496590625-0.00461459836559918i</v>
      </c>
      <c r="L2450" t="str">
        <f t="shared" si="713"/>
        <v>0.0000444444444444444-0.00625006490143547i</v>
      </c>
      <c r="M2450" t="e">
        <f t="shared" si="714"/>
        <v>#DIV/0!</v>
      </c>
      <c r="N2450">
        <f t="shared" si="715"/>
        <v>96.822956098684713</v>
      </c>
      <c r="O2450">
        <f t="shared" si="716"/>
        <v>10.751421556636844</v>
      </c>
      <c r="P2450" s="3">
        <f t="shared" si="717"/>
        <v>10.751421556636844</v>
      </c>
      <c r="Q2450" s="3">
        <f t="shared" si="718"/>
        <v>-83.177043901315287</v>
      </c>
      <c r="R2450">
        <f t="shared" si="719"/>
        <v>96.822956098684713</v>
      </c>
      <c r="S2450">
        <f t="shared" si="720"/>
        <v>9.1863371086623111</v>
      </c>
      <c r="T2450">
        <f t="shared" si="703"/>
        <v>10.751421556636844</v>
      </c>
    </row>
    <row r="2451" spans="1:20" x14ac:dyDescent="0.25">
      <c r="A2451">
        <f t="shared" si="704"/>
        <v>57938.792289667828</v>
      </c>
      <c r="B2451">
        <f t="shared" si="721"/>
        <v>9221.2451896752282</v>
      </c>
      <c r="C2451" t="str">
        <f t="shared" si="705"/>
        <v>0.40837503934748-3.41186079123888i</v>
      </c>
      <c r="D2451" t="str">
        <f t="shared" si="706"/>
        <v>3.47756638778315-1.77003440692587i</v>
      </c>
      <c r="E2451" t="str">
        <f t="shared" si="707"/>
        <v>164.187901023239+8.9645972806075i</v>
      </c>
      <c r="F2451" t="str">
        <f t="shared" si="708"/>
        <v>2.42487282851241-16.2083054631119i</v>
      </c>
      <c r="G2451" t="str">
        <f t="shared" si="709"/>
        <v>0.999978516278187-0.00463500380390177i</v>
      </c>
      <c r="H2451" t="str">
        <f t="shared" si="710"/>
        <v>3912.88987984452-1369.26535738141i</v>
      </c>
      <c r="I2451" t="str">
        <f t="shared" si="711"/>
        <v>-35.8419291123608-188.28085925796i</v>
      </c>
      <c r="K2451" t="str">
        <f t="shared" si="712"/>
        <v>0.00273221142594469-0.00460602190271485i</v>
      </c>
      <c r="L2451" t="str">
        <f t="shared" si="713"/>
        <v>0.0000444444444444444-0.00622640456409192i</v>
      </c>
      <c r="M2451" t="e">
        <f t="shared" si="714"/>
        <v>#DIV/0!</v>
      </c>
      <c r="N2451">
        <f t="shared" si="715"/>
        <v>96.825419194495026</v>
      </c>
      <c r="O2451">
        <f t="shared" si="716"/>
        <v>10.721603167585098</v>
      </c>
      <c r="P2451" s="3">
        <f t="shared" si="717"/>
        <v>10.721603167585098</v>
      </c>
      <c r="Q2451" s="3">
        <f t="shared" si="718"/>
        <v>-83.174580805504974</v>
      </c>
      <c r="R2451">
        <f t="shared" si="719"/>
        <v>96.825419194495026</v>
      </c>
      <c r="S2451">
        <f t="shared" si="720"/>
        <v>9.2212451896752281</v>
      </c>
      <c r="T2451">
        <f t="shared" si="703"/>
        <v>10.721603167585098</v>
      </c>
    </row>
    <row r="2452" spans="1:20" x14ac:dyDescent="0.25">
      <c r="A2452">
        <f t="shared" si="704"/>
        <v>58158.95970036857</v>
      </c>
      <c r="B2452">
        <f t="shared" si="721"/>
        <v>9256.2859213959946</v>
      </c>
      <c r="C2452" t="str">
        <f t="shared" si="705"/>
        <v>0.407121905534514-3.40015143264131i</v>
      </c>
      <c r="D2452" t="str">
        <f t="shared" si="706"/>
        <v>3.47756213495229-1.76366802104788i</v>
      </c>
      <c r="E2452" t="str">
        <f t="shared" si="707"/>
        <v>164.208888121584+9.0004702085187i</v>
      </c>
      <c r="F2452" t="str">
        <f t="shared" si="708"/>
        <v>2.42487243183601-16.1470323212131i</v>
      </c>
      <c r="G2452" t="str">
        <f t="shared" si="709"/>
        <v>0.999978352695218-0.00465261605725138i</v>
      </c>
      <c r="H2452" t="str">
        <f t="shared" si="710"/>
        <v>3902.77410822956-1416.08505295837i</v>
      </c>
      <c r="I2452" t="str">
        <f t="shared" si="711"/>
        <v>-37.8071540629243-187.463988553259i</v>
      </c>
      <c r="K2452" t="str">
        <f t="shared" si="712"/>
        <v>0.00271702994777915-0.00459741124764839i</v>
      </c>
      <c r="L2452" t="str">
        <f t="shared" si="713"/>
        <v>0.0000444444444444444-0.00620283379566835i</v>
      </c>
      <c r="M2452" t="e">
        <f t="shared" si="714"/>
        <v>#DIV/0!</v>
      </c>
      <c r="N2452">
        <f t="shared" si="715"/>
        <v>96.827884404329765</v>
      </c>
      <c r="O2452">
        <f t="shared" si="716"/>
        <v>10.691787039895006</v>
      </c>
      <c r="P2452" s="3">
        <f t="shared" si="717"/>
        <v>10.691787039895006</v>
      </c>
      <c r="Q2452" s="3">
        <f t="shared" si="718"/>
        <v>-83.172115595670235</v>
      </c>
      <c r="R2452">
        <f t="shared" si="719"/>
        <v>96.827884404329765</v>
      </c>
      <c r="S2452">
        <f t="shared" si="720"/>
        <v>9.2562859213959943</v>
      </c>
      <c r="T2452">
        <f t="shared" si="703"/>
        <v>10.691787039895006</v>
      </c>
    </row>
    <row r="2453" spans="1:20" x14ac:dyDescent="0.25">
      <c r="A2453">
        <f t="shared" si="704"/>
        <v>58379.963747229973</v>
      </c>
      <c r="B2453">
        <f t="shared" si="721"/>
        <v>9291.4598078972995</v>
      </c>
      <c r="C2453" t="str">
        <f t="shared" si="705"/>
        <v>0.405872812770758-3.38848314352411i</v>
      </c>
      <c r="D2453" t="str">
        <f t="shared" si="706"/>
        <v>3.47755784974903-1.75732700530264i</v>
      </c>
      <c r="E2453" t="str">
        <f t="shared" si="707"/>
        <v>164.230062485193+9.03644679340596i</v>
      </c>
      <c r="F2453" t="str">
        <f t="shared" si="708"/>
        <v>2.42487203213924-16.085991459767i</v>
      </c>
      <c r="G2453" t="str">
        <f t="shared" si="709"/>
        <v>0.99997818786671-0.00467029522845434i</v>
      </c>
      <c r="H2453" t="str">
        <f t="shared" si="710"/>
        <v>3891.38563072607-1462.86325992996i</v>
      </c>
      <c r="I2453" t="str">
        <f t="shared" si="711"/>
        <v>-39.7639751071462-186.595127338402i</v>
      </c>
      <c r="K2453" t="str">
        <f t="shared" si="712"/>
        <v>0.00270190534241648-0.0045887668388377i</v>
      </c>
      <c r="L2453" t="str">
        <f t="shared" si="713"/>
        <v>0.0000444444444444444-0.00617935225709144i</v>
      </c>
      <c r="M2453" t="e">
        <f t="shared" si="714"/>
        <v>#DIV/0!</v>
      </c>
      <c r="N2453">
        <f t="shared" si="715"/>
        <v>96.830351985883524</v>
      </c>
      <c r="O2453">
        <f t="shared" si="716"/>
        <v>10.661973236226054</v>
      </c>
      <c r="P2453" s="3">
        <f t="shared" si="717"/>
        <v>10.661973236226054</v>
      </c>
      <c r="Q2453" s="3">
        <f t="shared" si="718"/>
        <v>-83.169648014116476</v>
      </c>
      <c r="R2453">
        <f t="shared" si="719"/>
        <v>96.830351985883524</v>
      </c>
      <c r="S2453">
        <f t="shared" si="720"/>
        <v>9.291459807897299</v>
      </c>
      <c r="T2453">
        <f t="shared" si="703"/>
        <v>10.661973236226054</v>
      </c>
    </row>
    <row r="2454" spans="1:20" x14ac:dyDescent="0.25">
      <c r="A2454">
        <f t="shared" si="704"/>
        <v>58601.807609469441</v>
      </c>
      <c r="B2454">
        <f t="shared" si="721"/>
        <v>9326.7673551673088</v>
      </c>
      <c r="C2454" t="str">
        <f t="shared" si="705"/>
        <v>0.404627765293502-3.37685579974914i</v>
      </c>
      <c r="D2454" t="str">
        <f t="shared" si="706"/>
        <v>3.47755353192702-1.75101126846308i</v>
      </c>
      <c r="E2454" t="str">
        <f t="shared" si="707"/>
        <v>164.25142543254+9.0725269584037i</v>
      </c>
      <c r="F2454" t="str">
        <f t="shared" si="708"/>
        <v>2.42487162939916-16.0251820006802i</v>
      </c>
      <c r="G2454" t="str">
        <f t="shared" si="709"/>
        <v>0.99997802178318-0.00468804157169887i</v>
      </c>
      <c r="H2454" t="str">
        <f t="shared" si="710"/>
        <v>3878.71851892116-1509.54986020508i</v>
      </c>
      <c r="I2454" t="str">
        <f t="shared" si="711"/>
        <v>-41.7102767218699-185.674290240787i</v>
      </c>
      <c r="K2454" t="str">
        <f t="shared" si="712"/>
        <v>0.00268683772356563-0.00458008911432453i</v>
      </c>
      <c r="L2454" t="str">
        <f t="shared" si="713"/>
        <v>0.0000444444444444444-0.00615595961057126i</v>
      </c>
      <c r="M2454" t="e">
        <f t="shared" si="714"/>
        <v>#DIV/0!</v>
      </c>
      <c r="N2454">
        <f t="shared" si="715"/>
        <v>96.832822193577769</v>
      </c>
      <c r="O2454">
        <f t="shared" si="716"/>
        <v>10.632161820082946</v>
      </c>
      <c r="P2454" s="3">
        <f t="shared" si="717"/>
        <v>10.632161820082946</v>
      </c>
      <c r="Q2454" s="3">
        <f t="shared" si="718"/>
        <v>-83.167177806422231</v>
      </c>
      <c r="R2454">
        <f t="shared" si="719"/>
        <v>96.832822193577769</v>
      </c>
      <c r="S2454">
        <f t="shared" si="720"/>
        <v>9.3267673551673091</v>
      </c>
      <c r="T2454">
        <f t="shared" si="703"/>
        <v>10.632161820082946</v>
      </c>
    </row>
    <row r="2455" spans="1:20" x14ac:dyDescent="0.25">
      <c r="A2455">
        <f t="shared" si="704"/>
        <v>58824.494478385423</v>
      </c>
      <c r="B2455">
        <f t="shared" si="721"/>
        <v>9362.209071116944</v>
      </c>
      <c r="C2455" t="str">
        <f t="shared" si="705"/>
        <v>0.4033867669908-3.36526927774854i</v>
      </c>
      <c r="D2455" t="str">
        <f t="shared" si="706"/>
        <v>3.47754918123806-1.74472071966568i</v>
      </c>
      <c r="E2455" t="str">
        <f t="shared" si="707"/>
        <v>164.272978290539+9.10871062252702i</v>
      </c>
      <c r="F2455" t="str">
        <f t="shared" si="708"/>
        <v>2.42487122359257-15.9646030691876i</v>
      </c>
      <c r="G2455" t="str">
        <f t="shared" si="709"/>
        <v>0.999977854435073-0.00470585534213789i</v>
      </c>
      <c r="H2455" t="str">
        <f t="shared" si="710"/>
        <v>3864.76942982495-1556.09406217148i</v>
      </c>
      <c r="I2455" t="str">
        <f t="shared" si="711"/>
        <v>-43.6439290132697-184.701602943004i</v>
      </c>
      <c r="K2455" t="str">
        <f t="shared" si="712"/>
        <v>0.00267182720081378-0.00457137851171184i</v>
      </c>
      <c r="L2455" t="str">
        <f t="shared" si="713"/>
        <v>0.0000444444444444444-0.0061326555195968i</v>
      </c>
      <c r="M2455" t="e">
        <f t="shared" si="714"/>
        <v>#DIV/0!</v>
      </c>
      <c r="N2455">
        <f t="shared" si="715"/>
        <v>96.835295278508511</v>
      </c>
      <c r="O2455">
        <f t="shared" si="716"/>
        <v>10.602352855814381</v>
      </c>
      <c r="P2455" s="3">
        <f t="shared" si="717"/>
        <v>10.602352855814381</v>
      </c>
      <c r="Q2455" s="3">
        <f t="shared" si="718"/>
        <v>-83.164704721491489</v>
      </c>
      <c r="R2455">
        <f t="shared" si="719"/>
        <v>96.835295278508511</v>
      </c>
      <c r="S2455">
        <f t="shared" si="720"/>
        <v>9.3622090711169434</v>
      </c>
      <c r="T2455">
        <f t="shared" si="703"/>
        <v>10.602352855814381</v>
      </c>
    </row>
    <row r="2456" spans="1:20" x14ac:dyDescent="0.25">
      <c r="A2456">
        <f t="shared" si="704"/>
        <v>59048.027557403293</v>
      </c>
      <c r="B2456">
        <f t="shared" si="721"/>
        <v>9397.7854655871888</v>
      </c>
      <c r="C2456" t="str">
        <f t="shared" si="705"/>
        <v>0.402149821402926-3.35372345451896i</v>
      </c>
      <c r="D2456" t="str">
        <f t="shared" si="706"/>
        <v>3.47754479743206-1.73845526840913i</v>
      </c>
      <c r="E2456" t="str">
        <f t="shared" si="707"/>
        <v>164.294722394611+9.14499770061796i</v>
      </c>
      <c r="F2456" t="str">
        <f t="shared" si="708"/>
        <v>2.4248708146961-15.9042537938409i</v>
      </c>
      <c r="G2456" t="str">
        <f t="shared" si="709"/>
        <v>0.99997768581276-0.00472373679589282i</v>
      </c>
      <c r="H2456" t="str">
        <f t="shared" si="710"/>
        <v>3849.53767134678-1602.44456522802i</v>
      </c>
      <c r="I2456" t="str">
        <f t="shared" si="711"/>
        <v>-45.5627949027532-183.677304037503i</v>
      </c>
      <c r="K2456" t="str">
        <f t="shared" si="712"/>
        <v>0.00265687387964615-0.00456263546812124i</v>
      </c>
      <c r="L2456" t="str">
        <f t="shared" si="713"/>
        <v>0.0000444444444444444-0.00610943964893084i</v>
      </c>
      <c r="M2456" t="e">
        <f t="shared" si="714"/>
        <v>#DIV/0!</v>
      </c>
      <c r="N2456">
        <f t="shared" si="715"/>
        <v>96.837771488393386</v>
      </c>
      <c r="O2456">
        <f t="shared" si="716"/>
        <v>10.572546408610561</v>
      </c>
      <c r="P2456" s="3">
        <f t="shared" si="717"/>
        <v>10.572546408610561</v>
      </c>
      <c r="Q2456" s="3">
        <f t="shared" si="718"/>
        <v>-83.162228511606614</v>
      </c>
      <c r="R2456">
        <f t="shared" si="719"/>
        <v>96.837771488393386</v>
      </c>
      <c r="S2456">
        <f t="shared" si="720"/>
        <v>9.3977854655871891</v>
      </c>
      <c r="T2456">
        <f t="shared" si="703"/>
        <v>10.572546408610561</v>
      </c>
    </row>
    <row r="2457" spans="1:20" x14ac:dyDescent="0.25">
      <c r="A2457">
        <f t="shared" si="704"/>
        <v>59272.410062121424</v>
      </c>
      <c r="B2457">
        <f t="shared" si="721"/>
        <v>9433.49705035642</v>
      </c>
      <c r="C2457" t="str">
        <f t="shared" si="705"/>
        <v>0.400916931723945-3.3422182076159i</v>
      </c>
      <c r="D2457" t="str">
        <f t="shared" si="706"/>
        <v>3.477540380257-1.73221482455308i</v>
      </c>
      <c r="E2457" t="str">
        <f t="shared" si="707"/>
        <v>164.316659088736+9.18138810328597i</v>
      </c>
      <c r="F2457" t="str">
        <f t="shared" si="708"/>
        <v>2.42487040268629-15.844133306495i</v>
      </c>
      <c r="G2457" t="str">
        <f t="shared" si="709"/>
        <v>0.99997751590654-0.00474168619005712i</v>
      </c>
      <c r="H2457" t="str">
        <f t="shared" si="710"/>
        <v>3833.0252553212-1648.54973094819i</v>
      </c>
      <c r="I2457" t="str">
        <f t="shared" si="711"/>
        <v>-47.4647375229094-182.601746328648i</v>
      </c>
      <c r="K2457" t="str">
        <f t="shared" si="712"/>
        <v>0.00264197786146684-0.00455386042015113i</v>
      </c>
      <c r="L2457" t="str">
        <f t="shared" si="713"/>
        <v>0.0000444444444444444-0.00608631166460533i</v>
      </c>
      <c r="M2457" t="e">
        <f t="shared" si="714"/>
        <v>#DIV/0!</v>
      </c>
      <c r="N2457">
        <f t="shared" si="715"/>
        <v>96.840251067520285</v>
      </c>
      <c r="O2457">
        <f t="shared" si="716"/>
        <v>10.542742544500808</v>
      </c>
      <c r="P2457" s="3">
        <f t="shared" si="717"/>
        <v>10.542742544500808</v>
      </c>
      <c r="Q2457" s="3">
        <f t="shared" si="718"/>
        <v>-83.159748932479715</v>
      </c>
      <c r="R2457">
        <f t="shared" si="719"/>
        <v>96.840251067520285</v>
      </c>
      <c r="S2457">
        <f t="shared" si="720"/>
        <v>9.4334970503564204</v>
      </c>
      <c r="T2457">
        <f t="shared" si="703"/>
        <v>10.542742544500808</v>
      </c>
    </row>
    <row r="2458" spans="1:20" x14ac:dyDescent="0.25">
      <c r="A2458">
        <f t="shared" si="704"/>
        <v>59497.645220357481</v>
      </c>
      <c r="B2458">
        <f t="shared" si="721"/>
        <v>9469.344339147774</v>
      </c>
      <c r="C2458" t="str">
        <f t="shared" si="705"/>
        <v>0.39968810080325-3.33075341514823i</v>
      </c>
      <c r="D2458" t="str">
        <f t="shared" si="706"/>
        <v>3.47753592945897-1.72599929831677i</v>
      </c>
      <c r="E2458" t="str">
        <f t="shared" si="707"/>
        <v>164.338789725522+9.21788173685071i</v>
      </c>
      <c r="F2458" t="str">
        <f t="shared" si="708"/>
        <v>2.42486998753936-15.7842407422963i</v>
      </c>
      <c r="G2458" t="str">
        <f t="shared" si="709"/>
        <v>0.999977344706639-0.00475970378270006i</v>
      </c>
      <c r="H2458" t="str">
        <f t="shared" si="710"/>
        <v>3815.23693735713-1694.35775978336i</v>
      </c>
      <c r="I2458" t="str">
        <f t="shared" si="711"/>
        <v>-49.3476277743078-181.475397557729i</v>
      </c>
      <c r="K2458" t="str">
        <f t="shared" si="712"/>
        <v>0.00262713924361958-0.00454505380383522i</v>
      </c>
      <c r="L2458" t="str">
        <f t="shared" si="713"/>
        <v>0.0000444444444444444-0.00606327123391646i</v>
      </c>
      <c r="M2458" t="e">
        <f t="shared" si="714"/>
        <v>#DIV/0!</v>
      </c>
      <c r="N2458">
        <f t="shared" si="715"/>
        <v>96.842734256694669</v>
      </c>
      <c r="O2458">
        <f t="shared" si="716"/>
        <v>10.512941330351461</v>
      </c>
      <c r="P2458" s="3">
        <f t="shared" si="717"/>
        <v>10.512941330351461</v>
      </c>
      <c r="Q2458" s="3">
        <f t="shared" si="718"/>
        <v>-83.157265743305331</v>
      </c>
      <c r="R2458">
        <f t="shared" si="719"/>
        <v>96.842734256694669</v>
      </c>
      <c r="S2458">
        <f t="shared" si="720"/>
        <v>9.4693443391477743</v>
      </c>
      <c r="T2458">
        <f t="shared" si="703"/>
        <v>10.512941330351461</v>
      </c>
    </row>
    <row r="2459" spans="1:20" x14ac:dyDescent="0.25">
      <c r="A2459">
        <f t="shared" si="704"/>
        <v>59723.736272194845</v>
      </c>
      <c r="B2459">
        <f t="shared" si="721"/>
        <v>9505.3278476365358</v>
      </c>
      <c r="C2459" t="str">
        <f t="shared" si="705"/>
        <v>0.398463331147166-3.3193289557728i</v>
      </c>
      <c r="D2459" t="str">
        <f t="shared" si="706"/>
        <v>3.47753144478214-1.7198086002778i</v>
      </c>
      <c r="E2459" t="str">
        <f t="shared" si="707"/>
        <v>164.361115666273+9.25447850328248i</v>
      </c>
      <c r="F2459" t="str">
        <f t="shared" si="708"/>
        <v>2.42486956923149-15.7245752396697i</v>
      </c>
      <c r="G2459" t="str">
        <f t="shared" si="709"/>
        <v>0.999977172203205-0.00477778983287035i</v>
      </c>
      <c r="H2459" t="str">
        <f t="shared" si="710"/>
        <v>3796.18024289218-1739.81687212461i</v>
      </c>
      <c r="I2459" t="str">
        <f t="shared" si="711"/>
        <v>-51.2093519907621-180.298840531443i</v>
      </c>
      <c r="K2459" t="str">
        <f t="shared" si="712"/>
        <v>0.00261235811940923-0.00453621605460141i</v>
      </c>
      <c r="L2459" t="str">
        <f t="shared" si="713"/>
        <v>0.0000444444444444444-0.00604031802541987i</v>
      </c>
      <c r="M2459" t="e">
        <f t="shared" si="714"/>
        <v>#DIV/0!</v>
      </c>
      <c r="N2459">
        <f t="shared" si="715"/>
        <v>96.845221293187791</v>
      </c>
      <c r="O2459">
        <f t="shared" si="716"/>
        <v>10.483142833863919</v>
      </c>
      <c r="P2459" s="3">
        <f t="shared" si="717"/>
        <v>10.483142833863919</v>
      </c>
      <c r="Q2459" s="3">
        <f t="shared" si="718"/>
        <v>-83.154778706812209</v>
      </c>
      <c r="R2459">
        <f t="shared" si="719"/>
        <v>96.845221293187791</v>
      </c>
      <c r="S2459">
        <f t="shared" si="720"/>
        <v>9.5053278476365364</v>
      </c>
      <c r="T2459">
        <f t="shared" si="703"/>
        <v>10.483142833863919</v>
      </c>
    </row>
    <row r="2460" spans="1:20" x14ac:dyDescent="0.25">
      <c r="A2460">
        <f t="shared" si="704"/>
        <v>59950.686470029184</v>
      </c>
      <c r="B2460">
        <f t="shared" si="721"/>
        <v>9541.4480934575549</v>
      </c>
      <c r="C2460" t="str">
        <f t="shared" si="705"/>
        <v>0.397242624920531-3.30794470868865i</v>
      </c>
      <c r="D2460" t="str">
        <f t="shared" si="706"/>
        <v>3.4775269259687-1.7136426413708i</v>
      </c>
      <c r="E2460" t="str">
        <f t="shared" si="707"/>
        <v>164.383638281037+9.29117830014144i</v>
      </c>
      <c r="F2460" t="str">
        <f t="shared" si="708"/>
        <v>2.42486914773858-15.6651359403066i</v>
      </c>
      <c r="G2460" t="str">
        <f t="shared" si="709"/>
        <v>0.999976998386314-0.0047959446005999i</v>
      </c>
      <c r="H2460" t="str">
        <f t="shared" si="710"/>
        <v>3775.86547895569-1784.87549246906i</v>
      </c>
      <c r="I2460" t="str">
        <f t="shared" si="711"/>
        <v>-53.0478196583182-179.072772639841i</v>
      </c>
      <c r="K2460" t="str">
        <f t="shared" si="712"/>
        <v>0.00259763457812363-0.0045273476072313i</v>
      </c>
      <c r="L2460" t="str">
        <f t="shared" si="713"/>
        <v>0.0000444444444444444-0.00601745170892594i</v>
      </c>
      <c r="M2460" t="e">
        <f t="shared" si="714"/>
        <v>#DIV/0!</v>
      </c>
      <c r="N2460">
        <f t="shared" si="715"/>
        <v>96.847712410684807</v>
      </c>
      <c r="O2460">
        <f t="shared" si="716"/>
        <v>10.453347123571401</v>
      </c>
      <c r="P2460" s="3">
        <f t="shared" si="717"/>
        <v>10.453347123571401</v>
      </c>
      <c r="Q2460" s="3">
        <f t="shared" si="718"/>
        <v>-83.152287589315193</v>
      </c>
      <c r="R2460">
        <f t="shared" si="719"/>
        <v>96.847712410684807</v>
      </c>
      <c r="S2460">
        <f t="shared" si="720"/>
        <v>9.5414480934575554</v>
      </c>
      <c r="T2460">
        <f t="shared" si="703"/>
        <v>10.453347123571401</v>
      </c>
    </row>
    <row r="2461" spans="1:20" x14ac:dyDescent="0.25">
      <c r="A2461">
        <f t="shared" si="704"/>
        <v>60178.499078615299</v>
      </c>
      <c r="B2461">
        <f t="shared" si="721"/>
        <v>9577.7055962126942</v>
      </c>
      <c r="C2461" t="str">
        <f t="shared" si="705"/>
        <v>0.396025983948441-3.29660055363213i</v>
      </c>
      <c r="D2461" t="str">
        <f t="shared" si="706"/>
        <v>3.47752237275892-1.70750133288619i</v>
      </c>
      <c r="E2461" t="str">
        <f t="shared" si="707"/>
        <v>164.406358948689+9.32798102051831i</v>
      </c>
      <c r="F2461" t="str">
        <f t="shared" si="708"/>
        <v>2.42486872303638-15.6059219891523i</v>
      </c>
      <c r="G2461" t="str">
        <f t="shared" si="709"/>
        <v>0.999976823245966-0.00481416834690752i</v>
      </c>
      <c r="H2461" t="str">
        <f t="shared" si="710"/>
        <v>3754.30573127398-1829.4824353752i</v>
      </c>
      <c r="I2461" t="str">
        <f t="shared" si="711"/>
        <v>-54.8609711313272-177.79800475541i</v>
      </c>
      <c r="K2461" t="str">
        <f t="shared" si="712"/>
        <v>0.00258296870505593-0.00451844889582017i</v>
      </c>
      <c r="L2461" t="str">
        <f t="shared" si="713"/>
        <v>0.0000444444444444444-0.00599467195549505i</v>
      </c>
      <c r="M2461" t="e">
        <f t="shared" si="714"/>
        <v>#DIV/0!</v>
      </c>
      <c r="N2461">
        <f t="shared" si="715"/>
        <v>96.850207839233875</v>
      </c>
      <c r="O2461">
        <f t="shared" si="716"/>
        <v>10.423554268838025</v>
      </c>
      <c r="P2461" s="3">
        <f t="shared" si="717"/>
        <v>10.423554268838025</v>
      </c>
      <c r="Q2461" s="3">
        <f t="shared" si="718"/>
        <v>-83.149792160766125</v>
      </c>
      <c r="R2461">
        <f t="shared" si="719"/>
        <v>96.850207839233875</v>
      </c>
      <c r="S2461">
        <f t="shared" si="720"/>
        <v>9.5777055962126934</v>
      </c>
      <c r="T2461">
        <f t="shared" si="703"/>
        <v>10.423554268838025</v>
      </c>
    </row>
    <row r="2462" spans="1:20" x14ac:dyDescent="0.25">
      <c r="A2462">
        <f t="shared" si="704"/>
        <v>60407.177375114035</v>
      </c>
      <c r="B2462">
        <f t="shared" si="721"/>
        <v>9614.1008774783022</v>
      </c>
      <c r="C2462" t="str">
        <f t="shared" si="705"/>
        <v>0.394813409717851-3.28529637087102i</v>
      </c>
      <c r="D2462" t="str">
        <f t="shared" si="706"/>
        <v>3.47751778489104-1.70138458646885i</v>
      </c>
      <c r="E2462" t="str">
        <f t="shared" si="707"/>
        <v>164.42927905698+9.36488655297089i</v>
      </c>
      <c r="F2462" t="str">
        <f t="shared" si="708"/>
        <v>2.42486829510047-15.5469325343941i</v>
      </c>
      <c r="G2462" t="str">
        <f t="shared" si="709"/>
        <v>0.999976646772084-0.00483246133380264i</v>
      </c>
      <c r="H2462" t="str">
        <f t="shared" si="710"/>
        <v>3731.51684649028-1873.58709184721i</v>
      </c>
      <c r="I2462" t="str">
        <f t="shared" si="711"/>
        <v>-56.6467852878696-176.475459511032i</v>
      </c>
      <c r="K2462" t="str">
        <f t="shared" si="712"/>
        <v>0.00256836058152718-0.00450952035373723i</v>
      </c>
      <c r="L2462" t="str">
        <f t="shared" si="713"/>
        <v>0.0000444444444444444-0.00597197843743282i</v>
      </c>
      <c r="M2462" t="e">
        <f t="shared" si="714"/>
        <v>#DIV/0!</v>
      </c>
      <c r="N2462">
        <f t="shared" si="715"/>
        <v>96.852707805194413</v>
      </c>
      <c r="O2462">
        <f t="shared" si="716"/>
        <v>10.393764339855014</v>
      </c>
      <c r="P2462" s="3">
        <f t="shared" si="717"/>
        <v>10.393764339855014</v>
      </c>
      <c r="Q2462" s="3">
        <f t="shared" si="718"/>
        <v>-83.147292194805587</v>
      </c>
      <c r="R2462">
        <f t="shared" si="719"/>
        <v>96.852707805194413</v>
      </c>
      <c r="S2462">
        <f t="shared" si="720"/>
        <v>9.6141008774783021</v>
      </c>
      <c r="T2462">
        <f t="shared" si="703"/>
        <v>10.393764339855014</v>
      </c>
    </row>
    <row r="2463" spans="1:20" x14ac:dyDescent="0.25">
      <c r="A2463">
        <f t="shared" si="704"/>
        <v>60636.724649139469</v>
      </c>
      <c r="B2463">
        <f t="shared" si="721"/>
        <v>9650.6344608127201</v>
      </c>
      <c r="C2463" t="str">
        <f t="shared" si="705"/>
        <v>0.393604903379297-3.27403204119948i</v>
      </c>
      <c r="D2463" t="str">
        <f t="shared" si="706"/>
        <v>3.47751316210136-1.6952923141169i</v>
      </c>
      <c r="E2463" t="str">
        <f t="shared" si="707"/>
        <v>164.452400002607+9.40189478146243i</v>
      </c>
      <c r="F2463" t="str">
        <f t="shared" si="708"/>
        <v>2.42486786390622-15.4881667274483i</v>
      </c>
      <c r="G2463" t="str">
        <f t="shared" si="709"/>
        <v>0.999976468954516-0.0048508238242891i</v>
      </c>
      <c r="H2463" t="str">
        <f t="shared" si="710"/>
        <v>3707.51739941614-1917.13961475848i</v>
      </c>
      <c r="I2463" t="str">
        <f t="shared" si="711"/>
        <v>-58.4032870662995-175.106168960666i</v>
      </c>
      <c r="K2463" t="str">
        <f t="shared" si="712"/>
        <v>0.00255381028490937-0.00450056241358656i</v>
      </c>
      <c r="L2463" t="str">
        <f t="shared" si="713"/>
        <v>0.0000444444444444444-0.00594937082828532i</v>
      </c>
      <c r="M2463" t="e">
        <f t="shared" si="714"/>
        <v>#DIV/0!</v>
      </c>
      <c r="N2463">
        <f t="shared" si="715"/>
        <v>96.855212531185686</v>
      </c>
      <c r="O2463">
        <f t="shared" si="716"/>
        <v>10.363977407638989</v>
      </c>
      <c r="P2463" s="3">
        <f t="shared" si="717"/>
        <v>10.363977407638989</v>
      </c>
      <c r="Q2463" s="3">
        <f t="shared" si="718"/>
        <v>-83.144787468814314</v>
      </c>
      <c r="R2463">
        <f t="shared" si="719"/>
        <v>96.855212531185686</v>
      </c>
      <c r="S2463">
        <f t="shared" si="720"/>
        <v>9.6506344608127197</v>
      </c>
      <c r="T2463">
        <f t="shared" si="703"/>
        <v>10.363977407638989</v>
      </c>
    </row>
    <row r="2464" spans="1:20" x14ac:dyDescent="0.25">
      <c r="A2464">
        <f t="shared" si="704"/>
        <v>60867.144202806201</v>
      </c>
      <c r="B2464">
        <f t="shared" si="721"/>
        <v>9687.3068717638089</v>
      </c>
      <c r="C2464" t="str">
        <f t="shared" si="705"/>
        <v>0.392400465748659-3.2628074459328i</v>
      </c>
      <c r="D2464" t="str">
        <f t="shared" si="706"/>
        <v>3.47750850412417-1.6892244281804i</v>
      </c>
      <c r="E2464" t="str">
        <f t="shared" si="707"/>
        <v>164.475723191279+9.43900558529584i</v>
      </c>
      <c r="F2464" t="str">
        <f t="shared" si="708"/>
        <v>2.42486742942883-15.4296237229488i</v>
      </c>
      <c r="G2464" t="str">
        <f t="shared" si="709"/>
        <v>0.99997628978303-0.00486925608236887i</v>
      </c>
      <c r="H2464" t="str">
        <f t="shared" si="710"/>
        <v>3682.32864537928-1960.09110191336i</v>
      </c>
      <c r="I2464" t="str">
        <f t="shared" si="711"/>
        <v>-60.1285548250167-173.691271632855i</v>
      </c>
      <c r="K2464" t="str">
        <f t="shared" si="712"/>
        <v>0.00253931788864902-0.00449157550716847i</v>
      </c>
      <c r="L2464" t="str">
        <f t="shared" si="713"/>
        <v>0.0000444444444444444-0.00592684880283456i</v>
      </c>
      <c r="M2464" t="e">
        <f t="shared" si="714"/>
        <v>#DIV/0!</v>
      </c>
      <c r="N2464">
        <f t="shared" si="715"/>
        <v>96.857722236036054</v>
      </c>
      <c r="O2464">
        <f t="shared" si="716"/>
        <v>10.334193544029569</v>
      </c>
      <c r="P2464" s="3">
        <f t="shared" si="717"/>
        <v>10.334193544029569</v>
      </c>
      <c r="Q2464" s="3">
        <f t="shared" si="718"/>
        <v>-83.142277763963946</v>
      </c>
      <c r="R2464">
        <f t="shared" si="719"/>
        <v>96.857722236036054</v>
      </c>
      <c r="S2464">
        <f t="shared" si="720"/>
        <v>9.6873068717638091</v>
      </c>
      <c r="T2464">
        <f t="shared" si="703"/>
        <v>10.334193544029569</v>
      </c>
    </row>
    <row r="2465" spans="1:20" x14ac:dyDescent="0.25">
      <c r="A2465">
        <f t="shared" si="704"/>
        <v>61098.439350776876</v>
      </c>
      <c r="B2465">
        <f t="shared" si="721"/>
        <v>9724.1186378765124</v>
      </c>
      <c r="C2465" t="str">
        <f t="shared" si="705"/>
        <v>0.391200097308899-3.251622466902i</v>
      </c>
      <c r="D2465" t="str">
        <f t="shared" si="706"/>
        <v>3.4775038106917-1.68318084136008i</v>
      </c>
      <c r="E2465" t="str">
        <f t="shared" si="707"/>
        <v>164.499250037779+9.4762188390527i</v>
      </c>
      <c r="F2465" t="str">
        <f t="shared" si="708"/>
        <v>2.42486699164329-15.3713026787344i</v>
      </c>
      <c r="G2465" t="str">
        <f t="shared" si="709"/>
        <v>0.999976109247319-0.00488775837304585i</v>
      </c>
      <c r="H2465" t="str">
        <f t="shared" si="710"/>
        <v>3655.97445788291-2002.39377535337i</v>
      </c>
      <c r="I2465" t="str">
        <f t="shared" si="711"/>
        <v>-61.8207274686408-172.232008993336i</v>
      </c>
      <c r="K2465" t="str">
        <f t="shared" si="712"/>
        <v>0.00252488346229084-0.00448256006544126i</v>
      </c>
      <c r="L2465" t="str">
        <f t="shared" si="713"/>
        <v>0.0000444444444444444-0.00590441203709359i</v>
      </c>
      <c r="M2465" t="e">
        <f t="shared" si="714"/>
        <v>#DIV/0!</v>
      </c>
      <c r="N2465">
        <f t="shared" si="715"/>
        <v>96.86023713473233</v>
      </c>
      <c r="O2465">
        <f t="shared" si="716"/>
        <v>10.304412821686391</v>
      </c>
      <c r="P2465" s="3">
        <f t="shared" si="717"/>
        <v>10.304412821686391</v>
      </c>
      <c r="Q2465" s="3">
        <f t="shared" si="718"/>
        <v>-83.13976286526767</v>
      </c>
      <c r="R2465">
        <f t="shared" si="719"/>
        <v>96.86023713473233</v>
      </c>
      <c r="S2465">
        <f t="shared" si="720"/>
        <v>9.7241186378765132</v>
      </c>
      <c r="T2465">
        <f t="shared" si="703"/>
        <v>10.304412821686391</v>
      </c>
    </row>
    <row r="2466" spans="1:20" x14ac:dyDescent="0.25">
      <c r="A2466">
        <f t="shared" si="704"/>
        <v>61330.613420309826</v>
      </c>
      <c r="B2466">
        <f t="shared" si="721"/>
        <v>9761.0702887004427</v>
      </c>
      <c r="C2466" t="str">
        <f t="shared" si="705"/>
        <v>0.390003798211854-3.24047698644891i</v>
      </c>
      <c r="D2466" t="str">
        <f t="shared" si="706"/>
        <v>3.47749908153418-1.67716146670613i</v>
      </c>
      <c r="E2466" t="str">
        <f t="shared" si="707"/>
        <v>164.522981966033+9.51353441252324i</v>
      </c>
      <c r="F2466" t="str">
        <f t="shared" si="708"/>
        <v>2.42486655052439-15.3132027558371i</v>
      </c>
      <c r="G2466" t="str">
        <f t="shared" si="709"/>
        <v>0.999975927336995-0.00490633096232969i</v>
      </c>
      <c r="H2466" t="str">
        <f t="shared" si="710"/>
        <v>3628.4812519399-2044.00115553659i</v>
      </c>
      <c r="I2466" t="str">
        <f t="shared" si="711"/>
        <v>-63.4780112854997-170.729721339104i</v>
      </c>
      <c r="K2466" t="str">
        <f t="shared" si="712"/>
        <v>0.00251050707150213-0.00447351651848365i</v>
      </c>
      <c r="L2466" t="str">
        <f t="shared" si="713"/>
        <v>0.0000444444444444444-0.00588206020830206i</v>
      </c>
      <c r="M2466" t="e">
        <f t="shared" si="714"/>
        <v>#DIV/0!</v>
      </c>
      <c r="N2466">
        <f t="shared" si="715"/>
        <v>96.862757438368419</v>
      </c>
      <c r="O2466">
        <f t="shared" si="716"/>
        <v>10.274635314087279</v>
      </c>
      <c r="P2466" s="3">
        <f t="shared" si="717"/>
        <v>10.274635314087279</v>
      </c>
      <c r="Q2466" s="3">
        <f t="shared" si="718"/>
        <v>-83.137242561631581</v>
      </c>
      <c r="R2466">
        <f t="shared" si="719"/>
        <v>96.862757438368419</v>
      </c>
      <c r="S2466">
        <f t="shared" si="720"/>
        <v>9.7610702887004432</v>
      </c>
      <c r="T2466">
        <f t="shared" si="703"/>
        <v>10.274635314087279</v>
      </c>
    </row>
    <row r="2467" spans="1:20" x14ac:dyDescent="0.25">
      <c r="A2467">
        <f t="shared" si="704"/>
        <v>61563.66975130701</v>
      </c>
      <c r="B2467">
        <f t="shared" si="721"/>
        <v>9798.1623557975054</v>
      </c>
      <c r="C2467" t="str">
        <f t="shared" si="705"/>
        <v>0.38881156828005-3.2293708874207i</v>
      </c>
      <c r="D2467" t="str">
        <f t="shared" si="706"/>
        <v>3.47749431637981-1.67116621761688i</v>
      </c>
      <c r="E2467" t="str">
        <f t="shared" si="707"/>
        <v>164.546920409168+9.55095217064251i</v>
      </c>
      <c r="F2467" t="str">
        <f t="shared" si="708"/>
        <v>2.42486610604681-15.2553231184694i</v>
      </c>
      <c r="G2467" t="str">
        <f t="shared" si="709"/>
        <v>0.999975744041593-0.00492497411723953i</v>
      </c>
      <c r="H2467" t="str">
        <f t="shared" si="710"/>
        <v>3599.87789359107-2084.86822906326i</v>
      </c>
      <c r="I2467" t="str">
        <f t="shared" si="711"/>
        <v>-65.0986864439383-169.185843152089i</v>
      </c>
      <c r="K2467" t="str">
        <f t="shared" si="712"/>
        <v>0.00249618877809715-0.00446444529545743i</v>
      </c>
      <c r="L2467" t="str">
        <f t="shared" si="713"/>
        <v>0.0000444444444444444-0.00585979299492136i</v>
      </c>
      <c r="M2467" t="e">
        <f t="shared" si="714"/>
        <v>#DIV/0!</v>
      </c>
      <c r="N2467">
        <f t="shared" si="715"/>
        <v>96.865283354095581</v>
      </c>
      <c r="O2467">
        <f t="shared" si="716"/>
        <v>10.244861095524778</v>
      </c>
      <c r="P2467" s="3">
        <f t="shared" si="717"/>
        <v>10.244861095524778</v>
      </c>
      <c r="Q2467" s="3">
        <f t="shared" si="718"/>
        <v>-83.134716645904419</v>
      </c>
      <c r="R2467">
        <f t="shared" si="719"/>
        <v>96.865283354095581</v>
      </c>
      <c r="S2467">
        <f t="shared" si="720"/>
        <v>9.7981623557975048</v>
      </c>
      <c r="T2467">
        <f t="shared" si="703"/>
        <v>10.244861095524778</v>
      </c>
    </row>
    <row r="2468" spans="1:20" x14ac:dyDescent="0.25">
      <c r="A2468">
        <f t="shared" si="704"/>
        <v>61797.611696361972</v>
      </c>
      <c r="B2468">
        <f t="shared" si="721"/>
        <v>9835.3953727495355</v>
      </c>
      <c r="C2468" t="str">
        <f t="shared" si="705"/>
        <v>0.387623407008583-3.21830405316521i</v>
      </c>
      <c r="D2468" t="str">
        <f t="shared" si="706"/>
        <v>3.47748951495464-1.66519500783761i</v>
      </c>
      <c r="E2468" t="str">
        <f t="shared" si="707"/>
        <v>164.571066809593+9.58847197342376i</v>
      </c>
      <c r="F2468" t="str">
        <f t="shared" si="708"/>
        <v>2.42486565818493-15.197662934013i</v>
      </c>
      <c r="G2468" t="str">
        <f t="shared" si="709"/>
        <v>0.999975559350567-0.0049436881058079i</v>
      </c>
      <c r="H2468" t="str">
        <f t="shared" si="710"/>
        <v>3570.19559625649-2124.9516086777i</v>
      </c>
      <c r="I2468" t="str">
        <f t="shared" si="711"/>
        <v>-66.6811130980865-167.601897946126i</v>
      </c>
      <c r="K2468" t="str">
        <f t="shared" si="712"/>
        <v>0.00248192864006225-0.00445534682457091i</v>
      </c>
      <c r="L2468" t="str">
        <f t="shared" si="713"/>
        <v>0.0000444444444444444-0.00583761007663018i</v>
      </c>
      <c r="M2468" t="e">
        <f t="shared" si="714"/>
        <v>#DIV/0!</v>
      </c>
      <c r="N2468">
        <f t="shared" si="715"/>
        <v>96.867815085072138</v>
      </c>
      <c r="O2468">
        <f t="shared" si="716"/>
        <v>10.215090241104669</v>
      </c>
      <c r="P2468" s="3">
        <f t="shared" si="717"/>
        <v>10.215090241104669</v>
      </c>
      <c r="Q2468" s="3">
        <f t="shared" si="718"/>
        <v>-83.132184914927862</v>
      </c>
      <c r="R2468">
        <f t="shared" si="719"/>
        <v>96.867815085072138</v>
      </c>
      <c r="S2468">
        <f t="shared" si="720"/>
        <v>9.8353953727495362</v>
      </c>
      <c r="T2468">
        <f t="shared" si="703"/>
        <v>10.215090241104669</v>
      </c>
    </row>
    <row r="2469" spans="1:20" x14ac:dyDescent="0.25">
      <c r="A2469">
        <f t="shared" si="704"/>
        <v>62032.44262080815</v>
      </c>
      <c r="B2469">
        <f t="shared" si="721"/>
        <v>9872.7698751659846</v>
      </c>
      <c r="C2469" t="str">
        <f t="shared" si="705"/>
        <v>0.386439313566835-3.20727636752547i</v>
      </c>
      <c r="D2469" t="str">
        <f t="shared" si="706"/>
        <v>3.47748467698274-1.6592477514593i</v>
      </c>
      <c r="E2469" t="str">
        <f t="shared" si="707"/>
        <v>164.595422619044+9.6260936758859i</v>
      </c>
      <c r="F2469" t="str">
        <f t="shared" si="708"/>
        <v>2.42486520691301-15.1402213730064i</v>
      </c>
      <c r="G2469" t="str">
        <f t="shared" si="709"/>
        <v>0.999975373253292-0.00496247319708448i</v>
      </c>
      <c r="H2469" t="str">
        <f t="shared" si="710"/>
        <v>3539.46780470062-2164.20968435501i</v>
      </c>
      <c r="I2469" t="str">
        <f t="shared" si="711"/>
        <v>-68.2237370576444-165.979492645975i</v>
      </c>
      <c r="K2469" t="str">
        <f t="shared" si="712"/>
        <v>0.00246772671158087-0.00444622153304259i</v>
      </c>
      <c r="L2469" t="str">
        <f t="shared" si="713"/>
        <v>0.0000444444444444444-0.00581551113431976i</v>
      </c>
      <c r="M2469" t="e">
        <f t="shared" si="714"/>
        <v>#DIV/0!</v>
      </c>
      <c r="N2469">
        <f t="shared" si="715"/>
        <v>96.870352830411491</v>
      </c>
      <c r="O2469">
        <f t="shared" si="716"/>
        <v>10.185322826742144</v>
      </c>
      <c r="P2469" s="3">
        <f t="shared" si="717"/>
        <v>10.185322826742144</v>
      </c>
      <c r="Q2469" s="3">
        <f t="shared" si="718"/>
        <v>-83.129647169588509</v>
      </c>
      <c r="R2469">
        <f t="shared" si="719"/>
        <v>96.870352830411491</v>
      </c>
      <c r="S2469">
        <f t="shared" si="720"/>
        <v>9.872769875165984</v>
      </c>
      <c r="T2469">
        <f t="shared" si="703"/>
        <v>10.185322826742144</v>
      </c>
    </row>
    <row r="2470" spans="1:20" x14ac:dyDescent="0.25">
      <c r="A2470">
        <f t="shared" si="704"/>
        <v>62268.165902767221</v>
      </c>
      <c r="B2470">
        <f t="shared" si="721"/>
        <v>9910.2864006916152</v>
      </c>
      <c r="C2470" t="str">
        <f t="shared" si="705"/>
        <v>0.385259286800528-3.19628771483501i</v>
      </c>
      <c r="D2470" t="str">
        <f t="shared" si="706"/>
        <v>3.47747980218598-1.65332436291736i</v>
      </c>
      <c r="E2470" t="str">
        <f t="shared" si="707"/>
        <v>164.619989298668+9.66381712798819i</v>
      </c>
      <c r="F2470" t="str">
        <f t="shared" si="708"/>
        <v>2.42486475220508-15.0829976091331i</v>
      </c>
      <c r="G2470" t="str">
        <f t="shared" si="709"/>
        <v>0.99997518573906-0.00498132966114002i</v>
      </c>
      <c r="H2470" t="str">
        <f t="shared" si="710"/>
        <v>3507.73006751354-2202.60276436919i</v>
      </c>
      <c r="I2470" t="str">
        <f t="shared" si="711"/>
        <v>-69.7250949805868-164.320311541691i</v>
      </c>
      <c r="K2470" t="str">
        <f t="shared" si="712"/>
        <v>0.00245358304305941-0.00443706984706555i</v>
      </c>
      <c r="L2470" t="str">
        <f t="shared" si="713"/>
        <v>0.0000444444444444444-0.0057934958500894i</v>
      </c>
      <c r="M2470" t="e">
        <f t="shared" si="714"/>
        <v>#DIV/0!</v>
      </c>
      <c r="N2470">
        <f t="shared" si="715"/>
        <v>96.872896785134529</v>
      </c>
      <c r="O2470">
        <f t="shared" si="716"/>
        <v>10.15555892915998</v>
      </c>
      <c r="P2470" s="3">
        <f t="shared" si="717"/>
        <v>10.15555892915998</v>
      </c>
      <c r="Q2470" s="3">
        <f t="shared" si="718"/>
        <v>-83.127103214865471</v>
      </c>
      <c r="R2470">
        <f t="shared" si="719"/>
        <v>96.872896785134529</v>
      </c>
      <c r="S2470">
        <f t="shared" si="720"/>
        <v>9.910286400691616</v>
      </c>
      <c r="T2470">
        <f t="shared" si="703"/>
        <v>10.15555892915998</v>
      </c>
    </row>
    <row r="2471" spans="1:20" x14ac:dyDescent="0.25">
      <c r="A2471">
        <f t="shared" si="704"/>
        <v>62504.784933197741</v>
      </c>
      <c r="B2471">
        <f t="shared" si="721"/>
        <v>9947.9454890142442</v>
      </c>
      <c r="C2471" t="str">
        <f t="shared" si="705"/>
        <v>0.384083325233544-3.18533797991289i</v>
      </c>
      <c r="D2471" t="str">
        <f t="shared" si="706"/>
        <v>3.47747489028421-1.64742475699041i</v>
      </c>
      <c r="E2471" t="str">
        <f t="shared" si="707"/>
        <v>164.644768319084+9.70164217455633i</v>
      </c>
      <c r="F2471" t="str">
        <f t="shared" si="708"/>
        <v>2.42486429403498-15.0259908192096i</v>
      </c>
      <c r="G2471" t="str">
        <f t="shared" si="709"/>
        <v>0.999974996797083-0.00500025776907014i</v>
      </c>
      <c r="H2471" t="str">
        <f t="shared" si="710"/>
        <v>3475.01989912116-2240.09320534722i</v>
      </c>
      <c r="I2471" t="str">
        <f t="shared" si="711"/>
        <v>-71.1838190527272-162.626109865743i</v>
      </c>
      <c r="K2471" t="str">
        <f t="shared" si="712"/>
        <v>0.00243949768115295-0.00442789219177215i</v>
      </c>
      <c r="L2471" t="str">
        <f t="shared" si="713"/>
        <v>0.0000444444444444444-0.00577156390724189i</v>
      </c>
      <c r="M2471" t="e">
        <f t="shared" si="714"/>
        <v>#DIV/0!</v>
      </c>
      <c r="N2471">
        <f t="shared" si="715"/>
        <v>96.875447140118325</v>
      </c>
      <c r="O2471">
        <f t="shared" si="716"/>
        <v>10.125798625885773</v>
      </c>
      <c r="P2471" s="3">
        <f t="shared" si="717"/>
        <v>10.125798625885773</v>
      </c>
      <c r="Q2471" s="3">
        <f t="shared" si="718"/>
        <v>-83.124552859881675</v>
      </c>
      <c r="R2471">
        <f t="shared" si="719"/>
        <v>96.875447140118325</v>
      </c>
      <c r="S2471">
        <f t="shared" si="720"/>
        <v>9.9479454890142449</v>
      </c>
      <c r="T2471">
        <f t="shared" si="703"/>
        <v>10.125798625885773</v>
      </c>
    </row>
    <row r="2472" spans="1:20" x14ac:dyDescent="0.25">
      <c r="A2472">
        <f t="shared" si="704"/>
        <v>62742.303115943898</v>
      </c>
      <c r="B2472">
        <f t="shared" si="721"/>
        <v>9985.747681872499</v>
      </c>
      <c r="C2472" t="str">
        <f t="shared" si="705"/>
        <v>0.382911427069868-3.17442704805866i</v>
      </c>
      <c r="D2472" t="str">
        <f t="shared" si="706"/>
        <v>3.4774699409951-1.64154884879909i</v>
      </c>
      <c r="E2472" t="str">
        <f t="shared" si="707"/>
        <v>164.669761160447+9.73956865521431i</v>
      </c>
      <c r="F2472" t="str">
        <f t="shared" si="708"/>
        <v>2.42486383237633-14.9692001831738i</v>
      </c>
      <c r="G2472" t="str">
        <f t="shared" si="709"/>
        <v>0.999974806416491-0.00501925779299926i</v>
      </c>
      <c r="H2472" t="str">
        <f t="shared" si="710"/>
        <v>3441.37663243245-2276.64553042751i</v>
      </c>
      <c r="I2472" t="str">
        <f t="shared" si="711"/>
        <v>-72.5986411233405-160.898707043569i</v>
      </c>
      <c r="K2472" t="str">
        <f t="shared" si="712"/>
        <v>0.0024254706687916-0.00441868899119938i</v>
      </c>
      <c r="L2472" t="str">
        <f t="shared" si="713"/>
        <v>0.0000444444444444444-0.00574971499027885i</v>
      </c>
      <c r="M2472" t="e">
        <f t="shared" si="714"/>
        <v>#DIV/0!</v>
      </c>
      <c r="N2472">
        <f t="shared" si="715"/>
        <v>96.878004082046999</v>
      </c>
      <c r="O2472">
        <f t="shared" si="716"/>
        <v>10.096041995248839</v>
      </c>
      <c r="P2472" s="3">
        <f t="shared" si="717"/>
        <v>10.096041995248839</v>
      </c>
      <c r="Q2472" s="3">
        <f t="shared" si="718"/>
        <v>-83.121995917953001</v>
      </c>
      <c r="R2472">
        <f t="shared" si="719"/>
        <v>96.878004082046999</v>
      </c>
      <c r="S2472">
        <f t="shared" si="720"/>
        <v>9.9857476818724997</v>
      </c>
      <c r="T2472">
        <f t="shared" si="703"/>
        <v>10.096041995248839</v>
      </c>
    </row>
    <row r="2473" spans="1:20" x14ac:dyDescent="0.25">
      <c r="A2473">
        <f t="shared" si="704"/>
        <v>62980.723867784494</v>
      </c>
      <c r="B2473">
        <f t="shared" si="721"/>
        <v>10023.693523063615</v>
      </c>
      <c r="C2473" t="str">
        <f t="shared" si="705"/>
        <v>0.381743590195442-3.16355480504759i</v>
      </c>
      <c r="D2473" t="str">
        <f t="shared" si="706"/>
        <v>3.47746495403417-1.63569655380478i</v>
      </c>
      <c r="E2473" t="str">
        <f t="shared" si="707"/>
        <v>164.694969312521+9.77759640430786i</v>
      </c>
      <c r="F2473" t="str">
        <f t="shared" si="708"/>
        <v>2.42486336720258-14.9126248840729i</v>
      </c>
      <c r="G2473" t="str">
        <f t="shared" si="709"/>
        <v>0.999974614586331-0.00503833000608447i</v>
      </c>
      <c r="H2473" t="str">
        <f t="shared" si="710"/>
        <v>3406.84126331348-2312.22653477027i</v>
      </c>
      <c r="I2473" t="str">
        <f t="shared" si="711"/>
        <v>-73.9683962718251-159.139979671022i</v>
      </c>
      <c r="K2473" t="str">
        <f t="shared" si="712"/>
        <v>0.00241150204520685-0.00440946066825457i</v>
      </c>
      <c r="L2473" t="str">
        <f t="shared" si="713"/>
        <v>0.0000444444444444444-0.00572794878489621i</v>
      </c>
      <c r="M2473" t="e">
        <f t="shared" si="714"/>
        <v>#DIV/0!</v>
      </c>
      <c r="N2473">
        <f t="shared" si="715"/>
        <v>96.880567793360257</v>
      </c>
      <c r="O2473">
        <f t="shared" si="716"/>
        <v>10.066289116377668</v>
      </c>
      <c r="P2473" s="3">
        <f t="shared" si="717"/>
        <v>10.066289116377668</v>
      </c>
      <c r="Q2473" s="3">
        <f t="shared" si="718"/>
        <v>-83.119432206639743</v>
      </c>
      <c r="R2473">
        <f t="shared" si="719"/>
        <v>96.880567793360257</v>
      </c>
      <c r="S2473">
        <f t="shared" si="720"/>
        <v>10.023693523063615</v>
      </c>
      <c r="T2473">
        <f t="shared" si="703"/>
        <v>10.066289116377668</v>
      </c>
    </row>
    <row r="2474" spans="1:20" x14ac:dyDescent="0.25">
      <c r="A2474">
        <f t="shared" si="704"/>
        <v>63220.050618482077</v>
      </c>
      <c r="B2474">
        <f t="shared" si="721"/>
        <v>10061.783558451258</v>
      </c>
      <c r="C2474" t="str">
        <f t="shared" si="705"/>
        <v>0.380579812180315-3.15272113712587i</v>
      </c>
      <c r="D2474" t="str">
        <f t="shared" si="706"/>
        <v>3.47745992911478-1.62986778780842i</v>
      </c>
      <c r="E2474" t="str">
        <f t="shared" si="707"/>
        <v>164.720394274741+9.8157252508347i</v>
      </c>
      <c r="F2474" t="str">
        <f t="shared" si="708"/>
        <v>2.42486289848699-14.8562641080517i</v>
      </c>
      <c r="G2474" t="str">
        <f t="shared" si="709"/>
        <v>0.999974421295565-0.00505747468251944i</v>
      </c>
      <c r="H2474" t="str">
        <f t="shared" si="710"/>
        <v>3371.45628814271-2346.80537779971i</v>
      </c>
      <c r="I2474" t="str">
        <f t="shared" si="711"/>
        <v>-75.292025786245-157.351854274109i</v>
      </c>
      <c r="K2474" t="str">
        <f t="shared" si="712"/>
        <v>0.0023975918459587-0.00440020764468179i</v>
      </c>
      <c r="L2474" t="str">
        <f t="shared" si="713"/>
        <v>0.0000444444444444444-0.00570626497797991i</v>
      </c>
      <c r="M2474" t="e">
        <f t="shared" si="714"/>
        <v>#DIV/0!</v>
      </c>
      <c r="N2474">
        <f t="shared" si="715"/>
        <v>96.883138452207263</v>
      </c>
      <c r="O2474">
        <f t="shared" si="716"/>
        <v>10.036540069197205</v>
      </c>
      <c r="P2474" s="3">
        <f t="shared" si="717"/>
        <v>10.036540069197205</v>
      </c>
      <c r="Q2474" s="3">
        <f t="shared" si="718"/>
        <v>-83.116861547792737</v>
      </c>
      <c r="R2474">
        <f t="shared" si="719"/>
        <v>96.883138452207263</v>
      </c>
      <c r="S2474">
        <f t="shared" si="720"/>
        <v>10.061783558451257</v>
      </c>
      <c r="T2474">
        <f t="shared" si="703"/>
        <v>10.036540069197205</v>
      </c>
    </row>
    <row r="2475" spans="1:20" x14ac:dyDescent="0.25">
      <c r="A2475">
        <f t="shared" si="704"/>
        <v>63460.286810832309</v>
      </c>
      <c r="B2475">
        <f t="shared" si="721"/>
        <v>10100.018335973373</v>
      </c>
      <c r="C2475" t="str">
        <f t="shared" si="705"/>
        <v>0.379420090280464-3.14192593100593i</v>
      </c>
      <c r="D2475" t="str">
        <f t="shared" si="706"/>
        <v>3.47745486594815-1.6240624669493i</v>
      </c>
      <c r="E2475" t="str">
        <f t="shared" si="707"/>
        <v>164.746037556288+9.85395501836709i</v>
      </c>
      <c r="F2475" t="str">
        <f t="shared" si="708"/>
        <v>2.42486242620258-14.8001170443413i</v>
      </c>
      <c r="G2475" t="str">
        <f t="shared" si="709"/>
        <v>0.999974226533075-0.00507669209753834i</v>
      </c>
      <c r="H2475" t="str">
        <f t="shared" si="710"/>
        <v>3335.26553575008-2380.35366170109i</v>
      </c>
      <c r="I2475" t="str">
        <f t="shared" si="711"/>
        <v>-76.5685795407893-155.536299907725i</v>
      </c>
      <c r="K2475" t="str">
        <f t="shared" si="712"/>
        <v>0.00238374010296252-0.00439093034102857i</v>
      </c>
      <c r="L2475" t="str">
        <f t="shared" si="713"/>
        <v>0.0000444444444444444-0.00568466325760102i</v>
      </c>
      <c r="M2475" t="e">
        <f t="shared" si="714"/>
        <v>#DIV/0!</v>
      </c>
      <c r="N2475">
        <f t="shared" si="715"/>
        <v>96.88571623239423</v>
      </c>
      <c r="O2475">
        <f t="shared" si="716"/>
        <v>10.006794934426207</v>
      </c>
      <c r="P2475" s="3">
        <f t="shared" si="717"/>
        <v>10.006794934426207</v>
      </c>
      <c r="Q2475" s="3">
        <f t="shared" si="718"/>
        <v>-83.11428376760577</v>
      </c>
      <c r="R2475">
        <f t="shared" si="719"/>
        <v>96.88571623239423</v>
      </c>
      <c r="S2475">
        <f t="shared" si="720"/>
        <v>10.100018335973372</v>
      </c>
      <c r="T2475">
        <f t="shared" si="703"/>
        <v>10.006794934426207</v>
      </c>
    </row>
    <row r="2476" spans="1:20" x14ac:dyDescent="0.25">
      <c r="A2476">
        <f t="shared" si="704"/>
        <v>63701.435900713477</v>
      </c>
      <c r="B2476">
        <f t="shared" si="721"/>
        <v>10138.398405650072</v>
      </c>
      <c r="C2476" t="str">
        <f t="shared" si="705"/>
        <v>0.378264421439872-3.13116907386145i</v>
      </c>
      <c r="D2476" t="str">
        <f t="shared" si="706"/>
        <v>3.47744976424324-1.61828050770381i</v>
      </c>
      <c r="E2476" t="str">
        <f t="shared" si="707"/>
        <v>164.771900676148+9.89228552497882i</v>
      </c>
      <c r="F2476" t="str">
        <f t="shared" si="708"/>
        <v>2.42486195032217-14.7441828852467i</v>
      </c>
      <c r="G2476" t="str">
        <f t="shared" si="709"/>
        <v>0.999974030287654-0.00509598252741977i</v>
      </c>
      <c r="H2476" t="str">
        <f t="shared" si="710"/>
        <v>3298.31399507281-2412.84549583616i</v>
      </c>
      <c r="I2476" t="str">
        <f t="shared" si="711"/>
        <v>-77.7972177651787-153.695320650539i</v>
      </c>
      <c r="K2476" t="str">
        <f t="shared" si="712"/>
        <v>0.00236994684451653-0.00438162917661318i</v>
      </c>
      <c r="L2476" t="str">
        <f t="shared" si="713"/>
        <v>0.0000444444444444444-0.00566314331301156i</v>
      </c>
      <c r="M2476" t="e">
        <f t="shared" si="714"/>
        <v>#DIV/0!</v>
      </c>
      <c r="N2476">
        <f t="shared" si="715"/>
        <v>96.888301303337272</v>
      </c>
      <c r="O2476">
        <f t="shared" si="716"/>
        <v>9.9770537935736847</v>
      </c>
      <c r="P2476" s="3">
        <f t="shared" si="717"/>
        <v>9.9770537935736847</v>
      </c>
      <c r="Q2476" s="3">
        <f t="shared" si="718"/>
        <v>-83.111698696662728</v>
      </c>
      <c r="R2476">
        <f t="shared" si="719"/>
        <v>96.888301303337272</v>
      </c>
      <c r="S2476">
        <f t="shared" si="720"/>
        <v>10.138398405650072</v>
      </c>
      <c r="T2476">
        <f t="shared" ref="T2476:T2539" si="722">P2476</f>
        <v>9.9770537935736847</v>
      </c>
    </row>
    <row r="2477" spans="1:20" x14ac:dyDescent="0.25">
      <c r="A2477">
        <f t="shared" ref="A2477:A2540" si="723">2*PI()*B2477</f>
        <v>63943.501357136185</v>
      </c>
      <c r="B2477">
        <f t="shared" si="721"/>
        <v>10176.924319591542</v>
      </c>
      <c r="C2477" t="str">
        <f t="shared" ref="C2477:C2540" si="724">IMPRODUCT(D2477,E2477,$C$40,,K2477,$C$41)</f>
        <v>0.377112802292503-3.12045045332308i</v>
      </c>
      <c r="D2477" t="str">
        <f t="shared" ref="D2477:D2540" si="725">IMDIV(IMPRODUCT($C$37,$C$38,COMPLEX(1,A2477/$C$38)),IMSUM(-1*A2477*A2477/$C$39,COMPLEX(0,1*A2477)))</f>
        <v>3.47744462370686-1.6125218268843i</v>
      </c>
      <c r="E2477" t="str">
        <f t="shared" ref="E2477:E2540" si="726">IMDIV(IMPRODUCT(IMSUM(F2477,G2477),$C$29,H2477),IMSUM(1,I2477))</f>
        <v>164.797985163188+9.93071658316395i</v>
      </c>
      <c r="F2477" t="str">
        <f t="shared" ref="F2477:F2540" si="727">IMDIV(IMPRODUCT($C$14,$C$15,COMPLEX(1,A2477/$C$15)),IMSUM(-1*A2477*A2477/$C$16,COMPLEX(0,A2477)))</f>
        <v>2.42486147081839-14.6884608261361i</v>
      </c>
      <c r="G2477" t="str">
        <f t="shared" ref="G2477:G2540" si="728">IMDIV(1,COMPLEX(1,A2477*$C$9*$C$10))</f>
        <v>0.999973832548012-0.00511534624949075i</v>
      </c>
      <c r="H2477" t="str">
        <f t="shared" ref="H2477:H2540" si="729">IMDIV($C$3,IMSUM(K2477,COMPLEX(0,$C$28*A2477)))</f>
        <v>3260.64763987479-2444.25754688716i</v>
      </c>
      <c r="I2477" t="str">
        <f t="shared" ref="I2477:I2540" si="730">IMPRODUCT(F2477,$C$29,H2477,$C$31)</f>
        <v>-78.9772122052446-151.83094805306i</v>
      </c>
      <c r="K2477" t="str">
        <f t="shared" ref="K2477:K2540" si="731">IF($C$26&lt;=0,IMDIV(1,IMSUM(IMDIV(1,L2477),1/$C$18)),IMDIV(1,IMSUM(IMDIV(1,L2477),1/$C$18,IMDIV(1,M2477))))</f>
        <v>0.00235621209532955-0.00437230456949256i</v>
      </c>
      <c r="L2477" t="str">
        <f t="shared" ref="L2477:L2540" si="732">IMSUM($C$21/$C$22,IMDIV(1,COMPLEX(0,$C$20*$C$22*A2477)))</f>
        <v>0.0000444444444444444-0.00564170483463992i</v>
      </c>
      <c r="M2477" t="e">
        <f t="shared" ref="M2477:M2540" si="733">IMSUM($C$25/$C$26,IMDIV(1,COMPLEX(0,$C$24*$C$26*A2477)))</f>
        <v>#DIV/0!</v>
      </c>
      <c r="N2477">
        <f t="shared" ref="N2477:N2540" si="734">ABS(R2477)</f>
        <v>96.890893830011578</v>
      </c>
      <c r="O2477">
        <f t="shared" ref="O2477:O2540" si="735">ABS(P2477)</f>
        <v>9.9473167289370643</v>
      </c>
      <c r="P2477" s="3">
        <f t="shared" ref="P2477:P2540" si="736">20*LOG10(IMABS(C2477))</f>
        <v>9.9473167289370643</v>
      </c>
      <c r="Q2477" s="3">
        <f t="shared" ref="Q2477:Q2540" si="737">IMARGUMENT(C2477)*180/PI()</f>
        <v>-83.109106169988422</v>
      </c>
      <c r="R2477">
        <f t="shared" ref="R2477:R2540" si="738">IF(Q2477&lt;0,Q2477+180,Q2477-180)</f>
        <v>96.890893830011578</v>
      </c>
      <c r="S2477">
        <f t="shared" ref="S2477:S2540" si="739">B2477/1000</f>
        <v>10.176924319591542</v>
      </c>
      <c r="T2477">
        <f t="shared" si="722"/>
        <v>9.9473167289370643</v>
      </c>
    </row>
    <row r="2478" spans="1:20" x14ac:dyDescent="0.25">
      <c r="A2478">
        <f t="shared" si="723"/>
        <v>64186.486662293304</v>
      </c>
      <c r="B2478">
        <f t="shared" ref="B2478:B2541" si="740">B2477*(1+B$42)</f>
        <v>10215.596632005991</v>
      </c>
      <c r="C2478" t="str">
        <f t="shared" si="724"/>
        <v>0.375965229164385-3.10976995747348i</v>
      </c>
      <c r="D2478" t="str">
        <f t="shared" si="725"/>
        <v>3.47743944404354-1.60678634163782i</v>
      </c>
      <c r="E2478" t="str">
        <f t="shared" si="726"/>
        <v>164.824292556221+9.96924799976413i</v>
      </c>
      <c r="F2478" t="str">
        <f t="shared" si="727"/>
        <v>2.42486098766363-14.6329500654283i</v>
      </c>
      <c r="G2478" t="str">
        <f t="shared" si="728"/>
        <v>0.999973633302773-0.00513478354213067i</v>
      </c>
      <c r="H2478" t="str">
        <f t="shared" si="729"/>
        <v>3222.31325187153-2474.56907468232i</v>
      </c>
      <c r="I2478" t="str">
        <f t="shared" si="730"/>
        <v>-80.107946679782-149.945233594898i</v>
      </c>
      <c r="K2478" t="str">
        <f t="shared" si="731"/>
        <v>0.00234253587654881-0.00436295693643051i</v>
      </c>
      <c r="L2478" t="str">
        <f t="shared" si="732"/>
        <v>0.0000444444444444444-0.00562034751408641i</v>
      </c>
      <c r="M2478" t="e">
        <f t="shared" si="733"/>
        <v>#DIV/0!</v>
      </c>
      <c r="N2478">
        <f t="shared" si="734"/>
        <v>96.893493972904139</v>
      </c>
      <c r="O2478">
        <f t="shared" si="735"/>
        <v>9.91758382359839</v>
      </c>
      <c r="P2478" s="3">
        <f t="shared" si="736"/>
        <v>9.91758382359839</v>
      </c>
      <c r="Q2478" s="3">
        <f t="shared" si="737"/>
        <v>-83.106506027095861</v>
      </c>
      <c r="R2478">
        <f t="shared" si="738"/>
        <v>96.893493972904139</v>
      </c>
      <c r="S2478">
        <f t="shared" si="739"/>
        <v>10.21559663200599</v>
      </c>
      <c r="T2478">
        <f t="shared" si="722"/>
        <v>9.91758382359839</v>
      </c>
    </row>
    <row r="2479" spans="1:20" x14ac:dyDescent="0.25">
      <c r="A2479">
        <f t="shared" si="723"/>
        <v>64430.395311610024</v>
      </c>
      <c r="B2479">
        <f t="shared" si="740"/>
        <v>10254.415899207614</v>
      </c>
      <c r="C2479" t="str">
        <f t="shared" si="724"/>
        <v>0.374821698075623-3.09912747484297i</v>
      </c>
      <c r="D2479" t="str">
        <f t="shared" si="725"/>
        <v>3.47743422495559-1.60107396944497i</v>
      </c>
      <c r="E2479" t="str">
        <f t="shared" si="726"/>
        <v>164.850824404079+10.0078795758863i</v>
      </c>
      <c r="F2479" t="str">
        <f t="shared" si="727"/>
        <v>2.42486050083013-14.5776498045821i</v>
      </c>
      <c r="G2479" t="str">
        <f t="shared" si="728"/>
        <v>0.999973432540473-0.00515429468477522i</v>
      </c>
      <c r="H2479" t="str">
        <f t="shared" si="729"/>
        <v>3183.35824358305-2503.76195379483i</v>
      </c>
      <c r="I2479" t="str">
        <f t="shared" si="730"/>
        <v>-81.188917044493-148.040241205749i</v>
      </c>
      <c r="K2479" t="str">
        <f t="shared" si="731"/>
        <v>0.00232891820578817-0.00435358669286655i</v>
      </c>
      <c r="L2479" t="str">
        <f t="shared" si="732"/>
        <v>0.0000444444444444444-0.00559907104411876i</v>
      </c>
      <c r="M2479" t="e">
        <f t="shared" si="733"/>
        <v>#DIV/0!</v>
      </c>
      <c r="N2479">
        <f t="shared" si="734"/>
        <v>96.896101887963837</v>
      </c>
      <c r="O2479">
        <f t="shared" si="735"/>
        <v>9.8878551614219905</v>
      </c>
      <c r="P2479" s="3">
        <f t="shared" si="736"/>
        <v>9.8878551614219905</v>
      </c>
      <c r="Q2479" s="3">
        <f t="shared" si="737"/>
        <v>-83.103898112036163</v>
      </c>
      <c r="R2479">
        <f t="shared" si="738"/>
        <v>96.896101887963837</v>
      </c>
      <c r="S2479">
        <f t="shared" si="739"/>
        <v>10.254415899207613</v>
      </c>
      <c r="T2479">
        <f t="shared" si="722"/>
        <v>9.8878551614219905</v>
      </c>
    </row>
    <row r="2480" spans="1:20" x14ac:dyDescent="0.25">
      <c r="A2480">
        <f t="shared" si="723"/>
        <v>64675.230813794144</v>
      </c>
      <c r="B2480">
        <f t="shared" si="740"/>
        <v>10293.382679624603</v>
      </c>
      <c r="C2480" t="str">
        <f t="shared" si="724"/>
        <v>0.373682204742505-3.08852289440495i</v>
      </c>
      <c r="D2480" t="str">
        <f t="shared" si="725"/>
        <v>3.47742896614306-1.59538462811869i</v>
      </c>
      <c r="E2480" t="str">
        <f t="shared" si="726"/>
        <v>164.877582265678+10.0466111068248i</v>
      </c>
      <c r="F2480" t="str">
        <f t="shared" si="727"/>
        <v>2.42486001028986-14.5225592480842i</v>
      </c>
      <c r="G2480" t="str">
        <f t="shared" si="728"/>
        <v>0.999973230249561-0.00517387995792045i</v>
      </c>
      <c r="H2480" t="str">
        <f t="shared" si="729"/>
        <v>3143.83048220054-2531.82068114227i</v>
      </c>
      <c r="I2480" t="str">
        <f t="shared" si="730"/>
        <v>-82.219730579218-146.118039902326i</v>
      </c>
      <c r="K2480" t="str">
        <f t="shared" si="731"/>
        <v>0.00231535909715656-0.00434419425288532i</v>
      </c>
      <c r="L2480" t="str">
        <f t="shared" si="732"/>
        <v>0.0000444444444444444-0.00557787511866783i</v>
      </c>
      <c r="M2480" t="e">
        <f t="shared" si="733"/>
        <v>#DIV/0!</v>
      </c>
      <c r="N2480">
        <f t="shared" si="734"/>
        <v>96.898717726553457</v>
      </c>
      <c r="O2480">
        <f t="shared" si="735"/>
        <v>9.8581308270514096</v>
      </c>
      <c r="P2480" s="3">
        <f t="shared" si="736"/>
        <v>9.8581308270514096</v>
      </c>
      <c r="Q2480" s="3">
        <f t="shared" si="737"/>
        <v>-83.101282273446543</v>
      </c>
      <c r="R2480">
        <f t="shared" si="738"/>
        <v>96.898717726553457</v>
      </c>
      <c r="S2480">
        <f t="shared" si="739"/>
        <v>10.293382679624603</v>
      </c>
      <c r="T2480">
        <f t="shared" si="722"/>
        <v>9.8581308270514096</v>
      </c>
    </row>
    <row r="2481" spans="1:20" x14ac:dyDescent="0.25">
      <c r="A2481">
        <f t="shared" si="723"/>
        <v>64920.996690886561</v>
      </c>
      <c r="B2481">
        <f t="shared" si="740"/>
        <v>10332.497533807176</v>
      </c>
      <c r="C2481" t="str">
        <f t="shared" si="724"/>
        <v>0.372546744579524-3.07795610557131i</v>
      </c>
      <c r="D2481" t="str">
        <f t="shared" si="725"/>
        <v>3.47742366730368-1.58971823580309i</v>
      </c>
      <c r="E2481" t="str">
        <f t="shared" si="726"/>
        <v>164.904567710088+10.0854423819782i</v>
      </c>
      <c r="F2481" t="str">
        <f t="shared" si="727"/>
        <v>2.4248595160146-14.4676776034379i</v>
      </c>
      <c r="G2481" t="str">
        <f t="shared" si="728"/>
        <v>0.999973026418401-0.00519353964312679i</v>
      </c>
      <c r="H2481" t="str">
        <f t="shared" si="729"/>
        <v>3103.77811570164-2558.73236993985i</v>
      </c>
      <c r="I2481" t="str">
        <f t="shared" si="730"/>
        <v>-83.2001048196719-144.180696590751i</v>
      </c>
      <c r="K2481" t="str">
        <f t="shared" si="731"/>
        <v>0.00230185856128663-0.00433478002918635i</v>
      </c>
      <c r="L2481" t="str">
        <f t="shared" si="732"/>
        <v>0.0000444444444444444-0.00555675943282308i</v>
      </c>
      <c r="M2481" t="e">
        <f t="shared" si="733"/>
        <v>#DIV/0!</v>
      </c>
      <c r="N2481">
        <f t="shared" si="734"/>
        <v>96.901341635400385</v>
      </c>
      <c r="O2481">
        <f t="shared" si="735"/>
        <v>9.8284109059061091</v>
      </c>
      <c r="P2481" s="3">
        <f t="shared" si="736"/>
        <v>9.8284109059061091</v>
      </c>
      <c r="Q2481" s="3">
        <f t="shared" si="737"/>
        <v>-83.098658364599615</v>
      </c>
      <c r="R2481">
        <f t="shared" si="738"/>
        <v>96.901341635400385</v>
      </c>
      <c r="S2481">
        <f t="shared" si="739"/>
        <v>10.332497533807176</v>
      </c>
      <c r="T2481">
        <f t="shared" si="722"/>
        <v>9.8284109059061091</v>
      </c>
    </row>
    <row r="2482" spans="1:20" x14ac:dyDescent="0.25">
      <c r="A2482">
        <f t="shared" si="723"/>
        <v>65167.696478311933</v>
      </c>
      <c r="B2482">
        <f t="shared" si="740"/>
        <v>10371.761024435644</v>
      </c>
      <c r="C2482" t="str">
        <f t="shared" si="724"/>
        <v>0.371415312701575-3.0674269981882i</v>
      </c>
      <c r="D2482" t="str">
        <f t="shared" si="725"/>
        <v>3.47741832813297-1.58407471097224i</v>
      </c>
      <c r="E2482" t="str">
        <f t="shared" si="726"/>
        <v>164.931782316605+10.1243731847679i</v>
      </c>
      <c r="F2482" t="str">
        <f t="shared" si="727"/>
        <v>2.42485901797591-14.4130040811521i</v>
      </c>
      <c r="G2482" t="str">
        <f t="shared" si="728"/>
        <v>0.999972821035265-0.00521327402302299i</v>
      </c>
      <c r="H2482" t="str">
        <f t="shared" si="729"/>
        <v>3063.24940238561-2584.48673047865i</v>
      </c>
      <c r="I2482" t="str">
        <f t="shared" si="730"/>
        <v>-84.1298658594484-142.230269080599i</v>
      </c>
      <c r="K2482" t="str">
        <f t="shared" si="731"/>
        <v>0.00228841660536365-0.00432534443305449i</v>
      </c>
      <c r="L2482" t="str">
        <f t="shared" si="732"/>
        <v>0.0000444444444444444-0.00553572368282834i</v>
      </c>
      <c r="M2482" t="e">
        <f t="shared" si="733"/>
        <v>#DIV/0!</v>
      </c>
      <c r="N2482">
        <f t="shared" si="734"/>
        <v>96.903973756549561</v>
      </c>
      <c r="O2482">
        <f t="shared" si="735"/>
        <v>9.7986954841790581</v>
      </c>
      <c r="P2482" s="3">
        <f t="shared" si="736"/>
        <v>9.7986954841790581</v>
      </c>
      <c r="Q2482" s="3">
        <f t="shared" si="737"/>
        <v>-83.096026243450439</v>
      </c>
      <c r="R2482">
        <f t="shared" si="738"/>
        <v>96.903973756549561</v>
      </c>
      <c r="S2482">
        <f t="shared" si="739"/>
        <v>10.371761024435644</v>
      </c>
      <c r="T2482">
        <f t="shared" si="722"/>
        <v>9.7986954841790581</v>
      </c>
    </row>
    <row r="2483" spans="1:20" x14ac:dyDescent="0.25">
      <c r="A2483">
        <f t="shared" si="723"/>
        <v>65415.333724929522</v>
      </c>
      <c r="B2483">
        <f t="shared" si="740"/>
        <v>10411.1737163285</v>
      </c>
      <c r="C2483" t="str">
        <f t="shared" si="724"/>
        <v>0.370287903925903-3.05693546253143i</v>
      </c>
      <c r="D2483" t="str">
        <f t="shared" si="725"/>
        <v>3.47741294832402-1.57845397242905i</v>
      </c>
      <c r="E2483" t="str">
        <f t="shared" si="726"/>
        <v>164.959227674821+10.1634032925545i</v>
      </c>
      <c r="F2483" t="str">
        <f t="shared" si="727"/>
        <v>2.42485851614514-14.3585378947292i</v>
      </c>
      <c r="G2483" t="str">
        <f t="shared" si="728"/>
        <v>0.999972614088336-0.00523308338131029i</v>
      </c>
      <c r="H2483" t="str">
        <f t="shared" si="729"/>
        <v>3022.29254492361-2609.07603830742i</v>
      </c>
      <c r="I2483" t="str">
        <f t="shared" si="730"/>
        <v>-85.0089461521109-140.268799353077i</v>
      </c>
      <c r="K2483" t="str">
        <f t="shared" si="731"/>
        <v>0.00227503323315452-0.00431588787433065i</v>
      </c>
      <c r="L2483" t="str">
        <f t="shared" si="732"/>
        <v>0.0000444444444444444-0.00551476756607724i</v>
      </c>
      <c r="M2483" t="e">
        <f t="shared" si="733"/>
        <v>#DIV/0!</v>
      </c>
      <c r="N2483">
        <f t="shared" si="734"/>
        <v>96.906614227312616</v>
      </c>
      <c r="O2483">
        <f t="shared" si="735"/>
        <v>9.7689846488330865</v>
      </c>
      <c r="P2483" s="3">
        <f t="shared" si="736"/>
        <v>9.7689846488330865</v>
      </c>
      <c r="Q2483" s="3">
        <f t="shared" si="737"/>
        <v>-83.093385772687384</v>
      </c>
      <c r="R2483">
        <f t="shared" si="738"/>
        <v>96.906614227312616</v>
      </c>
      <c r="S2483">
        <f t="shared" si="739"/>
        <v>10.4111737163285</v>
      </c>
      <c r="T2483">
        <f t="shared" si="722"/>
        <v>9.7689846488330865</v>
      </c>
    </row>
    <row r="2484" spans="1:20" x14ac:dyDescent="0.25">
      <c r="A2484">
        <f t="shared" si="723"/>
        <v>65663.911993084243</v>
      </c>
      <c r="B2484">
        <f t="shared" si="740"/>
        <v>10450.736176450548</v>
      </c>
      <c r="C2484" t="str">
        <f t="shared" si="724"/>
        <v>0.36916451277438-3.0464813893023i</v>
      </c>
      <c r="D2484" t="str">
        <f t="shared" si="725"/>
        <v>3.4774075275677-1.57285593930405i</v>
      </c>
      <c r="E2484" t="str">
        <f t="shared" si="726"/>
        <v>164.986905384691+10.2025324765534i</v>
      </c>
      <c r="F2484" t="str">
        <f t="shared" si="727"/>
        <v>2.42485801049342-14.3042782606545i</v>
      </c>
      <c r="G2484" t="str">
        <f t="shared" si="728"/>
        <v>0.999972405565709-0.00525296800276636i</v>
      </c>
      <c r="H2484" t="str">
        <f t="shared" si="729"/>
        <v>2980.95552993402-2632.4950904917i</v>
      </c>
      <c r="I2484" t="str">
        <f t="shared" si="730"/>
        <v>-85.8373818467273-138.298307121791i</v>
      </c>
      <c r="K2484" t="str">
        <f t="shared" si="731"/>
        <v>0.00226170844503717-0.00430641076138334i</v>
      </c>
      <c r="L2484" t="str">
        <f t="shared" si="732"/>
        <v>0.0000444444444444444-0.00549389078110902i</v>
      </c>
      <c r="M2484" t="e">
        <f t="shared" si="733"/>
        <v>#DIV/0!</v>
      </c>
      <c r="N2484">
        <f t="shared" si="734"/>
        <v>96.90926318022214</v>
      </c>
      <c r="O2484">
        <f t="shared" si="735"/>
        <v>9.7392784875983409</v>
      </c>
      <c r="P2484" s="3">
        <f t="shared" si="736"/>
        <v>9.7392784875983409</v>
      </c>
      <c r="Q2484" s="3">
        <f t="shared" si="737"/>
        <v>-83.09073681977786</v>
      </c>
      <c r="R2484">
        <f t="shared" si="738"/>
        <v>96.90926318022214</v>
      </c>
      <c r="S2484">
        <f t="shared" si="739"/>
        <v>10.450736176450548</v>
      </c>
      <c r="T2484">
        <f t="shared" si="722"/>
        <v>9.7392784875983409</v>
      </c>
    </row>
    <row r="2485" spans="1:20" x14ac:dyDescent="0.25">
      <c r="A2485">
        <f t="shared" si="723"/>
        <v>65913.434858657973</v>
      </c>
      <c r="B2485">
        <f t="shared" si="740"/>
        <v>10490.44897392106</v>
      </c>
      <c r="C2485" t="str">
        <f t="shared" si="724"/>
        <v>0.368045133475598-3.03606466962324i</v>
      </c>
      <c r="D2485" t="str">
        <f t="shared" si="725"/>
        <v>3.47740206555243-1.56728053105424i</v>
      </c>
      <c r="E2485" t="str">
        <f t="shared" si="726"/>
        <v>165.014817056609+10.2417605017516i</v>
      </c>
      <c r="F2485" t="str">
        <f t="shared" si="727"/>
        <v>2.42485750099167-14.2502243983843i</v>
      </c>
      <c r="G2485" t="str">
        <f t="shared" si="728"/>
        <v>0.999972195455387-0.00527292817324943i</v>
      </c>
      <c r="H2485" t="str">
        <f t="shared" si="729"/>
        <v>2939.28597399835-2654.74115070802i</v>
      </c>
      <c r="I2485" t="str">
        <f t="shared" si="730"/>
        <v>-86.6153096931591-136.32078372015i</v>
      </c>
      <c r="K2485" t="str">
        <f t="shared" si="731"/>
        <v>0.00224844223803004-0.00429691350108046i</v>
      </c>
      <c r="L2485" t="str">
        <f t="shared" si="732"/>
        <v>0.0000444444444444444-0.00547309302760414i</v>
      </c>
      <c r="M2485" t="e">
        <f t="shared" si="733"/>
        <v>#DIV/0!</v>
      </c>
      <c r="N2485">
        <f t="shared" si="734"/>
        <v>96.911920742983071</v>
      </c>
      <c r="O2485">
        <f t="shared" si="735"/>
        <v>9.7095770889690343</v>
      </c>
      <c r="P2485" s="3">
        <f t="shared" si="736"/>
        <v>9.7095770889690343</v>
      </c>
      <c r="Q2485" s="3">
        <f t="shared" si="737"/>
        <v>-83.088079257016929</v>
      </c>
      <c r="R2485">
        <f t="shared" si="738"/>
        <v>96.911920742983071</v>
      </c>
      <c r="S2485">
        <f t="shared" si="739"/>
        <v>10.49044897392106</v>
      </c>
      <c r="T2485">
        <f t="shared" si="722"/>
        <v>9.7095770889690343</v>
      </c>
    </row>
    <row r="2486" spans="1:20" x14ac:dyDescent="0.25">
      <c r="A2486">
        <f t="shared" si="723"/>
        <v>66163.905911120863</v>
      </c>
      <c r="B2486">
        <f t="shared" si="740"/>
        <v>10530.31268002196</v>
      </c>
      <c r="C2486" t="str">
        <f t="shared" si="724"/>
        <v>0.366929759966942-3.02568519503348i</v>
      </c>
      <c r="D2486" t="str">
        <f t="shared" si="725"/>
        <v>3.47739656196433-1.56172766746195i</v>
      </c>
      <c r="E2486" t="str">
        <f t="shared" si="726"/>
        <v>165.042964311471+10.2810871268155i</v>
      </c>
      <c r="F2486" t="str">
        <f t="shared" si="727"/>
        <v>2.42485698761055-14.1963755303354i</v>
      </c>
      <c r="G2486" t="str">
        <f t="shared" si="728"/>
        <v>0.999971983745282-0.00529296417970238i</v>
      </c>
      <c r="H2486" t="str">
        <f t="shared" si="729"/>
        <v>2897.33097693311-2675.81388400058i</v>
      </c>
      <c r="I2486" t="str">
        <f t="shared" si="730"/>
        <v>-87.3429635558295-134.338186344968i</v>
      </c>
      <c r="K2486" t="str">
        <f t="shared" si="731"/>
        <v>0.00223523460582173-0.00428739649876167i</v>
      </c>
      <c r="L2486" t="str">
        <f t="shared" si="732"/>
        <v>0.0000444444444444444-0.0054523740063799i</v>
      </c>
      <c r="M2486" t="e">
        <f t="shared" si="733"/>
        <v>#DIV/0!</v>
      </c>
      <c r="N2486">
        <f t="shared" si="734"/>
        <v>96.914587038423377</v>
      </c>
      <c r="O2486">
        <f t="shared" si="735"/>
        <v>9.6798805422001024</v>
      </c>
      <c r="P2486" s="3">
        <f t="shared" si="736"/>
        <v>9.6798805422001024</v>
      </c>
      <c r="Q2486" s="3">
        <f t="shared" si="737"/>
        <v>-83.085412961576623</v>
      </c>
      <c r="R2486">
        <f t="shared" si="738"/>
        <v>96.914587038423377</v>
      </c>
      <c r="S2486">
        <f t="shared" si="739"/>
        <v>10.530312680021959</v>
      </c>
      <c r="T2486">
        <f t="shared" si="722"/>
        <v>9.6798805422001024</v>
      </c>
    </row>
    <row r="2487" spans="1:20" x14ac:dyDescent="0.25">
      <c r="A2487">
        <f t="shared" si="723"/>
        <v>66415.328753583119</v>
      </c>
      <c r="B2487">
        <f t="shared" si="740"/>
        <v>10570.327868206043</v>
      </c>
      <c r="C2487" t="str">
        <f t="shared" si="724"/>
        <v>0.365818385896842-3.01534285748507i</v>
      </c>
      <c r="D2487" t="str">
        <f t="shared" si="725"/>
        <v>3.47739101648712-1.55619726863365i</v>
      </c>
      <c r="E2487" t="str">
        <f t="shared" si="726"/>
        <v>165.071348780756+10.3205121040072i</v>
      </c>
      <c r="F2487" t="str">
        <f t="shared" si="727"/>
        <v>2.42485647032054-14.1427308818732i</v>
      </c>
      <c r="G2487" t="str">
        <f t="shared" si="728"/>
        <v>0.999971770423214-0.00531307631015682i</v>
      </c>
      <c r="H2487" t="str">
        <f t="shared" si="729"/>
        <v>2855.13698302867-2695.71528208446i</v>
      </c>
      <c r="I2487" t="str">
        <f t="shared" si="730"/>
        <v>-88.0206705764451-132.352432681135i</v>
      </c>
      <c r="K2487" t="str">
        <f t="shared" si="731"/>
        <v>0.00222208553880094-0.0042778601582114i</v>
      </c>
      <c r="L2487" t="str">
        <f t="shared" si="732"/>
        <v>0.0000444444444444444-0.00543173341938624i</v>
      </c>
      <c r="M2487" t="e">
        <f t="shared" si="733"/>
        <v>#DIV/0!</v>
      </c>
      <c r="N2487">
        <f t="shared" si="734"/>
        <v>96.917262184447594</v>
      </c>
      <c r="O2487">
        <f t="shared" si="735"/>
        <v>9.6501889373047263</v>
      </c>
      <c r="P2487" s="3">
        <f t="shared" si="736"/>
        <v>9.6501889373047263</v>
      </c>
      <c r="Q2487" s="3">
        <f t="shared" si="737"/>
        <v>-83.082737815552406</v>
      </c>
      <c r="R2487">
        <f t="shared" si="738"/>
        <v>96.917262184447594</v>
      </c>
      <c r="S2487">
        <f t="shared" si="739"/>
        <v>10.570327868206043</v>
      </c>
      <c r="T2487">
        <f t="shared" si="722"/>
        <v>9.6501889373047263</v>
      </c>
    </row>
    <row r="2488" spans="1:20" x14ac:dyDescent="0.25">
      <c r="A2488">
        <f t="shared" si="723"/>
        <v>66667.707002846742</v>
      </c>
      <c r="B2488">
        <f t="shared" si="740"/>
        <v>10610.495114105226</v>
      </c>
      <c r="C2488" t="str">
        <f t="shared" si="724"/>
        <v>0.364711004626877-3.00503754933849i</v>
      </c>
      <c r="D2488" t="str">
        <f t="shared" si="725"/>
        <v>3.4773854288021-1.55068925499883i</v>
      </c>
      <c r="E2488" t="str">
        <f t="shared" si="726"/>
        <v>165.099972106589+10.360035179094i</v>
      </c>
      <c r="F2488" t="str">
        <f t="shared" si="727"/>
        <v>2.42485594909191-14.0892896813009i</v>
      </c>
      <c r="G2488" t="str">
        <f t="shared" si="728"/>
        <v>0.999971555476909-0.00533326485373724i</v>
      </c>
      <c r="H2488" t="str">
        <f t="shared" si="729"/>
        <v>2812.74965085762-2714.44958012321i</v>
      </c>
      <c r="I2488" t="str">
        <f t="shared" si="730"/>
        <v>-88.6488470274525-130.365395927542i</v>
      </c>
      <c r="K2488" t="str">
        <f t="shared" si="731"/>
        <v>0.00220899502408648-0.00426830488163218i</v>
      </c>
      <c r="L2488" t="str">
        <f t="shared" si="732"/>
        <v>0.0000444444444444444-0.00541117096970137i</v>
      </c>
      <c r="M2488" t="e">
        <f t="shared" si="733"/>
        <v>#DIV/0!</v>
      </c>
      <c r="N2488">
        <f t="shared" si="734"/>
        <v>96.919946293988247</v>
      </c>
      <c r="O2488">
        <f t="shared" si="735"/>
        <v>9.6205023650505304</v>
      </c>
      <c r="P2488" s="3">
        <f t="shared" si="736"/>
        <v>9.6205023650505304</v>
      </c>
      <c r="Q2488" s="3">
        <f t="shared" si="737"/>
        <v>-83.080053706011753</v>
      </c>
      <c r="R2488">
        <f t="shared" si="738"/>
        <v>96.919946293988247</v>
      </c>
      <c r="S2488">
        <f t="shared" si="739"/>
        <v>10.610495114105227</v>
      </c>
      <c r="T2488">
        <f t="shared" si="722"/>
        <v>9.6205023650505304</v>
      </c>
    </row>
    <row r="2489" spans="1:20" x14ac:dyDescent="0.25">
      <c r="A2489">
        <f t="shared" si="723"/>
        <v>66921.044289457554</v>
      </c>
      <c r="B2489">
        <f t="shared" si="740"/>
        <v>10650.814995538825</v>
      </c>
      <c r="C2489" t="str">
        <f t="shared" si="724"/>
        <v>0.363607609233939-2.99476916335862i</v>
      </c>
      <c r="D2489" t="str">
        <f t="shared" si="725"/>
        <v>3.47737979858812-1.54520354730882i</v>
      </c>
      <c r="E2489" t="str">
        <f t="shared" si="726"/>
        <v>165.128835941815+10.3996560912558i</v>
      </c>
      <c r="F2489" t="str">
        <f t="shared" si="727"/>
        <v>2.42485542389462-14.0360511598484i</v>
      </c>
      <c r="G2489" t="str">
        <f t="shared" si="728"/>
        <v>0.999971338894002-0.00535353010066509i</v>
      </c>
      <c r="H2489" t="str">
        <f t="shared" si="729"/>
        <v>2770.21373214711-2732.0231659385i</v>
      </c>
      <c r="I2489" t="str">
        <f t="shared" si="730"/>
        <v>-89.2279938986389-128.378900239755i</v>
      </c>
      <c r="K2489" t="str">
        <f t="shared" si="731"/>
        <v>0.0021959630455575-0.00425873106961858i</v>
      </c>
      <c r="L2489" t="str">
        <f t="shared" si="732"/>
        <v>0.0000444444444444444-0.00539068636152757i</v>
      </c>
      <c r="M2489" t="e">
        <f t="shared" si="733"/>
        <v>#DIV/0!</v>
      </c>
      <c r="N2489">
        <f t="shared" si="734"/>
        <v>96.922639474957847</v>
      </c>
      <c r="O2489">
        <f t="shared" si="735"/>
        <v>9.5908209169566359</v>
      </c>
      <c r="P2489" s="3">
        <f t="shared" si="736"/>
        <v>9.5908209169566359</v>
      </c>
      <c r="Q2489" s="3">
        <f t="shared" si="737"/>
        <v>-83.077360525042153</v>
      </c>
      <c r="R2489">
        <f t="shared" si="738"/>
        <v>96.922639474957847</v>
      </c>
      <c r="S2489">
        <f t="shared" si="739"/>
        <v>10.650814995538825</v>
      </c>
      <c r="T2489">
        <f t="shared" si="722"/>
        <v>9.5908209169566359</v>
      </c>
    </row>
    <row r="2490" spans="1:20" x14ac:dyDescent="0.25">
      <c r="A2490">
        <f t="shared" si="723"/>
        <v>67175.34425775749</v>
      </c>
      <c r="B2490">
        <f t="shared" si="740"/>
        <v>10691.288092521872</v>
      </c>
      <c r="C2490" t="str">
        <f t="shared" si="724"/>
        <v>0.362508192512529-2.98453759271082i</v>
      </c>
      <c r="D2490" t="str">
        <f t="shared" si="725"/>
        <v>3.47737412552168-1.53974006663569i</v>
      </c>
      <c r="E2490" t="str">
        <f t="shared" si="726"/>
        <v>165.157941950073+10.4393745729987i</v>
      </c>
      <c r="F2490" t="str">
        <f t="shared" si="727"/>
        <v>2.42485489469848-13.9830145516614i</v>
      </c>
      <c r="G2490" t="str">
        <f t="shared" si="728"/>
        <v>0.999971120662033-0.00537387234226301i</v>
      </c>
      <c r="H2490" t="str">
        <f t="shared" si="729"/>
        <v>2727.57296010153-2748.44448262651i</v>
      </c>
      <c r="I2490" t="str">
        <f t="shared" si="730"/>
        <v>-89.7586922594409-126.394716600359i</v>
      </c>
      <c r="K2490" t="str">
        <f t="shared" si="731"/>
        <v>0.00218298958388388-0.0042491391211317i</v>
      </c>
      <c r="L2490" t="str">
        <f t="shared" si="732"/>
        <v>0.0000444444444444444-0.00537027930018685i</v>
      </c>
      <c r="M2490" t="e">
        <f t="shared" si="733"/>
        <v>#DIV/0!</v>
      </c>
      <c r="N2490">
        <f t="shared" si="734"/>
        <v>96.925341830202996</v>
      </c>
      <c r="O2490">
        <f t="shared" si="735"/>
        <v>9.5611446852909268</v>
      </c>
      <c r="P2490" s="3">
        <f t="shared" si="736"/>
        <v>9.5611446852909268</v>
      </c>
      <c r="Q2490" s="3">
        <f t="shared" si="737"/>
        <v>-83.074658169797004</v>
      </c>
      <c r="R2490">
        <f t="shared" si="738"/>
        <v>96.925341830202996</v>
      </c>
      <c r="S2490">
        <f t="shared" si="739"/>
        <v>10.691288092521873</v>
      </c>
      <c r="T2490">
        <f t="shared" si="722"/>
        <v>9.5611446852909268</v>
      </c>
    </row>
    <row r="2491" spans="1:20" x14ac:dyDescent="0.25">
      <c r="A2491">
        <f t="shared" si="723"/>
        <v>67430.610565936979</v>
      </c>
      <c r="B2491">
        <f t="shared" si="740"/>
        <v>10731.914987273456</v>
      </c>
      <c r="C2491" t="str">
        <f t="shared" si="724"/>
        <v>0.361412746976788-2.97434273095666i</v>
      </c>
      <c r="D2491" t="str">
        <f t="shared" si="725"/>
        <v>3.47736840927673-1.53429873437108i</v>
      </c>
      <c r="E2491" t="str">
        <f t="shared" si="726"/>
        <v>165.187291805864+10.4791903500565i</v>
      </c>
      <c r="F2491" t="str">
        <f t="shared" si="727"/>
        <v>2.42485436147303-13.9301790937897i</v>
      </c>
      <c r="G2491" t="str">
        <f t="shared" si="728"/>
        <v>0.999970900768446-0.0053942918709589i</v>
      </c>
      <c r="H2491" t="str">
        <f t="shared" si="729"/>
        <v>2684.86994745587-2763.72392556132i</v>
      </c>
      <c r="I2491" t="str">
        <f t="shared" si="730"/>
        <v>-90.2415984391893-124.414559123472i</v>
      </c>
      <c r="K2491" t="str">
        <f t="shared" si="731"/>
        <v>0.00217007461655671-0.00423952943347402i</v>
      </c>
      <c r="L2491" t="str">
        <f t="shared" si="732"/>
        <v>0.0000444444444444444-0.00534994949211682i</v>
      </c>
      <c r="M2491" t="e">
        <f t="shared" si="733"/>
        <v>#DIV/0!</v>
      </c>
      <c r="N2491">
        <f t="shared" si="734"/>
        <v>96.928053457454382</v>
      </c>
      <c r="O2491">
        <f t="shared" si="735"/>
        <v>9.531473763066078</v>
      </c>
      <c r="P2491" s="3">
        <f t="shared" si="736"/>
        <v>9.531473763066078</v>
      </c>
      <c r="Q2491" s="3">
        <f t="shared" si="737"/>
        <v>-83.071946542545618</v>
      </c>
      <c r="R2491">
        <f t="shared" si="738"/>
        <v>96.928053457454382</v>
      </c>
      <c r="S2491">
        <f t="shared" si="739"/>
        <v>10.731914987273456</v>
      </c>
      <c r="T2491">
        <f t="shared" si="722"/>
        <v>9.531473763066078</v>
      </c>
    </row>
    <row r="2492" spans="1:20" x14ac:dyDescent="0.25">
      <c r="A2492">
        <f t="shared" si="723"/>
        <v>67686.846886087529</v>
      </c>
      <c r="B2492">
        <f t="shared" si="740"/>
        <v>10772.696264225095</v>
      </c>
      <c r="C2492" t="str">
        <f t="shared" si="724"/>
        <v>0.360321264862802-2.96418447205013i</v>
      </c>
      <c r="D2492" t="str">
        <f t="shared" si="725"/>
        <v>3.47736264952479-1.52887947222508i</v>
      </c>
      <c r="E2492" t="str">
        <f t="shared" si="726"/>
        <v>165.216887194627+10.5191031413002i</v>
      </c>
      <c r="F2492" t="str">
        <f t="shared" si="727"/>
        <v>2.42485382418762-13.8775440261773i</v>
      </c>
      <c r="G2492" t="str">
        <f t="shared" si="728"/>
        <v>0.99997067920059-0.00541478898029018i</v>
      </c>
      <c r="H2492" t="str">
        <f t="shared" si="729"/>
        <v>2642.1460944377-2777.87373475821i</v>
      </c>
      <c r="I2492" t="str">
        <f t="shared" si="730"/>
        <v>-90.6774390666974-122.440081795685i</v>
      </c>
      <c r="K2492" t="str">
        <f t="shared" si="731"/>
        <v>0.00215721811791895-0.00422990240226487i</v>
      </c>
      <c r="L2492" t="str">
        <f t="shared" si="732"/>
        <v>0.0000444444444444444-0.00532969664486631i</v>
      </c>
      <c r="M2492" t="e">
        <f t="shared" si="733"/>
        <v>#DIV/0!</v>
      </c>
      <c r="N2492">
        <f t="shared" si="734"/>
        <v>96.930774449280861</v>
      </c>
      <c r="O2492">
        <f t="shared" si="735"/>
        <v>9.5018082440368836</v>
      </c>
      <c r="P2492" s="3">
        <f t="shared" si="736"/>
        <v>9.5018082440368836</v>
      </c>
      <c r="Q2492" s="3">
        <f t="shared" si="737"/>
        <v>-83.069225550719139</v>
      </c>
      <c r="R2492">
        <f t="shared" si="738"/>
        <v>96.930774449280861</v>
      </c>
      <c r="S2492">
        <f t="shared" si="739"/>
        <v>10.772696264225095</v>
      </c>
      <c r="T2492">
        <f t="shared" si="722"/>
        <v>9.5018082440368836</v>
      </c>
    </row>
    <row r="2493" spans="1:20" x14ac:dyDescent="0.25">
      <c r="A2493">
        <f t="shared" si="723"/>
        <v>67944.05690425467</v>
      </c>
      <c r="B2493">
        <f t="shared" si="740"/>
        <v>10813.632510029151</v>
      </c>
      <c r="C2493" t="str">
        <f t="shared" si="724"/>
        <v>0.359233738130788-2.95406271033366i</v>
      </c>
      <c r="D2493" t="str">
        <f t="shared" si="725"/>
        <v>3.47735684593486-1.52348220222511i</v>
      </c>
      <c r="E2493" t="str">
        <f t="shared" si="726"/>
        <v>165.246729812807+10.5591126586406i</v>
      </c>
      <c r="F2493" t="str">
        <f t="shared" si="727"/>
        <v>2.4248532828113-13.8251085916503i</v>
      </c>
      <c r="G2493" t="str">
        <f t="shared" si="728"/>
        <v>0.999970455945718-0.00543536396490794i</v>
      </c>
      <c r="H2493" t="str">
        <f t="shared" si="729"/>
        <v>2599.44150671836-2790.90788355323i</v>
      </c>
      <c r="I2493" t="str">
        <f t="shared" si="730"/>
        <v>-91.0670060093494-120.472875651734i</v>
      </c>
      <c r="K2493" t="str">
        <f t="shared" si="731"/>
        <v>0.00214442005919634-0.00422025842141645i</v>
      </c>
      <c r="L2493" t="str">
        <f t="shared" si="732"/>
        <v>0.0000444444444444444-0.00530952046709137i</v>
      </c>
      <c r="M2493" t="e">
        <f t="shared" si="733"/>
        <v>#DIV/0!</v>
      </c>
      <c r="N2493">
        <f t="shared" si="734"/>
        <v>96.933504893041828</v>
      </c>
      <c r="O2493">
        <f t="shared" si="735"/>
        <v>9.4721482226968696</v>
      </c>
      <c r="P2493" s="3">
        <f t="shared" si="736"/>
        <v>9.4721482226968696</v>
      </c>
      <c r="Q2493" s="3">
        <f t="shared" si="737"/>
        <v>-83.066495106958172</v>
      </c>
      <c r="R2493">
        <f t="shared" si="738"/>
        <v>96.933504893041828</v>
      </c>
      <c r="S2493">
        <f t="shared" si="739"/>
        <v>10.81363251002915</v>
      </c>
      <c r="T2493">
        <f t="shared" si="722"/>
        <v>9.4721482226968696</v>
      </c>
    </row>
    <row r="2494" spans="1:20" x14ac:dyDescent="0.25">
      <c r="A2494">
        <f t="shared" si="723"/>
        <v>68202.244320490834</v>
      </c>
      <c r="B2494">
        <f t="shared" si="740"/>
        <v>10854.724313567262</v>
      </c>
      <c r="C2494" t="str">
        <f t="shared" si="724"/>
        <v>0.358150158467276-2.94397734053424i</v>
      </c>
      <c r="D2494" t="str">
        <f t="shared" si="725"/>
        <v>3.47735099817345-1.51810684671476i</v>
      </c>
      <c r="E2494" t="str">
        <f t="shared" si="726"/>
        <v>165.276821367934+10.5992186069319i</v>
      </c>
      <c r="F2494" t="str">
        <f t="shared" si="727"/>
        <v>2.42485273731298-13.7728720359071i</v>
      </c>
      <c r="G2494" t="str">
        <f t="shared" si="728"/>
        <v>0.999970230990986-0.00545601712058119i</v>
      </c>
      <c r="H2494" t="str">
        <f t="shared" si="729"/>
        <v>2556.79492334129-2802.84196452912i</v>
      </c>
      <c r="I2494" t="str">
        <f t="shared" si="730"/>
        <v>-91.4111512503265-118.51446637952i</v>
      </c>
      <c r="K2494" t="str">
        <f t="shared" si="731"/>
        <v>0.00213168040852814-0.00421059788311016i</v>
      </c>
      <c r="L2494" t="str">
        <f t="shared" si="732"/>
        <v>0.0000444444444444444-0.00528942066855086i</v>
      </c>
      <c r="M2494" t="e">
        <f t="shared" si="733"/>
        <v>#DIV/0!</v>
      </c>
      <c r="N2494">
        <f t="shared" si="734"/>
        <v>96.936244870839232</v>
      </c>
      <c r="O2494">
        <f t="shared" si="735"/>
        <v>9.4424937942750056</v>
      </c>
      <c r="P2494" s="3">
        <f t="shared" si="736"/>
        <v>9.4424937942750056</v>
      </c>
      <c r="Q2494" s="3">
        <f t="shared" si="737"/>
        <v>-83.063755129160768</v>
      </c>
      <c r="R2494">
        <f t="shared" si="738"/>
        <v>96.936244870839232</v>
      </c>
      <c r="S2494">
        <f t="shared" si="739"/>
        <v>10.854724313567262</v>
      </c>
      <c r="T2494">
        <f t="shared" si="722"/>
        <v>9.4424937942750056</v>
      </c>
    </row>
    <row r="2495" spans="1:20" x14ac:dyDescent="0.25">
      <c r="A2495">
        <f t="shared" si="723"/>
        <v>68461.412848908702</v>
      </c>
      <c r="B2495">
        <f t="shared" si="740"/>
        <v>10895.972265958817</v>
      </c>
      <c r="C2495" t="str">
        <f t="shared" si="724"/>
        <v>0.35707051728735-2.93392825775954i</v>
      </c>
      <c r="D2495" t="str">
        <f t="shared" si="725"/>
        <v>3.47734510590448-1.51275332835273i</v>
      </c>
      <c r="E2495" t="str">
        <f t="shared" si="726"/>
        <v>165.307163578687+10.6394206838747i</v>
      </c>
      <c r="F2495" t="str">
        <f t="shared" si="727"/>
        <v>2.42485218766123-13.7208336075067i</v>
      </c>
      <c r="G2495" t="str">
        <f t="shared" si="728"/>
        <v>0.999970004323452-0.00547674874420104i</v>
      </c>
      <c r="H2495" t="str">
        <f t="shared" si="729"/>
        <v>2514.24365453086-2813.69307358112i</v>
      </c>
      <c r="I2495" t="str">
        <f t="shared" si="730"/>
        <v>-91.7107817405837-116.566312345711i</v>
      </c>
      <c r="K2495" t="str">
        <f t="shared" si="731"/>
        <v>0.00211899913099836-0.00420092117777368i</v>
      </c>
      <c r="L2495" t="str">
        <f t="shared" si="732"/>
        <v>0.0000444444444444444-0.00526939696010248i</v>
      </c>
      <c r="M2495" t="e">
        <f t="shared" si="733"/>
        <v>#DIV/0!</v>
      </c>
      <c r="N2495">
        <f t="shared" si="734"/>
        <v>96.938994459471033</v>
      </c>
      <c r="O2495">
        <f t="shared" si="735"/>
        <v>9.412845054732319</v>
      </c>
      <c r="P2495" s="3">
        <f t="shared" si="736"/>
        <v>9.412845054732319</v>
      </c>
      <c r="Q2495" s="3">
        <f t="shared" si="737"/>
        <v>-83.061005540528967</v>
      </c>
      <c r="R2495">
        <f t="shared" si="738"/>
        <v>96.938994459471033</v>
      </c>
      <c r="S2495">
        <f t="shared" si="739"/>
        <v>10.895972265958816</v>
      </c>
      <c r="T2495">
        <f t="shared" si="722"/>
        <v>9.412845054732319</v>
      </c>
    </row>
    <row r="2496" spans="1:20" x14ac:dyDescent="0.25">
      <c r="A2496">
        <f t="shared" si="723"/>
        <v>68721.566217734566</v>
      </c>
      <c r="B2496">
        <f t="shared" si="740"/>
        <v>10937.376960569462</v>
      </c>
      <c r="C2496" t="str">
        <f t="shared" si="724"/>
        <v>0.355994805736939-2.92391535749419i</v>
      </c>
      <c r="D2496" t="str">
        <f t="shared" si="725"/>
        <v>3.4773391687894-1.50742157011165i</v>
      </c>
      <c r="E2496" t="str">
        <f t="shared" si="726"/>
        <v>165.337758174974+10.6797185799186i</v>
      </c>
      <c r="F2496" t="str">
        <f t="shared" si="727"/>
        <v>2.42485163382444-13.6689925578582i</v>
      </c>
      <c r="G2496" t="str">
        <f t="shared" si="728"/>
        <v>0.999969775930076-0.00549755913378496i</v>
      </c>
      <c r="H2496" t="str">
        <f t="shared" si="729"/>
        <v>2471.82352920599-2823.47969297577i</v>
      </c>
      <c r="I2496" t="str">
        <f t="shared" si="730"/>
        <v>-91.9668542601383-114.629803030156i</v>
      </c>
      <c r="K2496" t="str">
        <f t="shared" si="731"/>
        <v>0.00210637618866674-0.0041912286940583i</v>
      </c>
      <c r="L2496" t="str">
        <f t="shared" si="732"/>
        <v>0.0000444444444444444-0.00524944905369844i</v>
      </c>
      <c r="M2496" t="e">
        <f t="shared" si="733"/>
        <v>#DIV/0!</v>
      </c>
      <c r="N2496">
        <f t="shared" si="734"/>
        <v>96.941753730384846</v>
      </c>
      <c r="O2496">
        <f t="shared" si="735"/>
        <v>9.3832021007588136</v>
      </c>
      <c r="P2496" s="3">
        <f t="shared" si="736"/>
        <v>9.3832021007588136</v>
      </c>
      <c r="Q2496" s="3">
        <f t="shared" si="737"/>
        <v>-83.058246269615154</v>
      </c>
      <c r="R2496">
        <f t="shared" si="738"/>
        <v>96.941753730384846</v>
      </c>
      <c r="S2496">
        <f t="shared" si="739"/>
        <v>10.937376960569461</v>
      </c>
      <c r="T2496">
        <f t="shared" si="722"/>
        <v>9.3832021007588136</v>
      </c>
    </row>
    <row r="2497" spans="1:20" x14ac:dyDescent="0.25">
      <c r="A2497">
        <f t="shared" si="723"/>
        <v>68982.708169361955</v>
      </c>
      <c r="B2497">
        <f t="shared" si="740"/>
        <v>10978.938993019627</v>
      </c>
      <c r="C2497" t="str">
        <f t="shared" si="724"/>
        <v>0.354923014694844-2.91393853559597i</v>
      </c>
      <c r="D2497" t="str">
        <f t="shared" si="725"/>
        <v>3.47733318648701-1.50211149527704i</v>
      </c>
      <c r="E2497" t="str">
        <f t="shared" si="726"/>
        <v>165.368606898003+10.7201119781552i</v>
      </c>
      <c r="F2497" t="str">
        <f t="shared" si="727"/>
        <v>2.42485107577074-13.6173481412104i</v>
      </c>
      <c r="G2497" t="str">
        <f t="shared" si="728"/>
        <v>0.999969545797718-0.00551844858848108i</v>
      </c>
      <c r="H2497" t="str">
        <f t="shared" si="729"/>
        <v>2429.56885195312-2832.2215742053i</v>
      </c>
      <c r="I2497" t="str">
        <f t="shared" si="730"/>
        <v>-92.1803703207399-112.706257854662i</v>
      </c>
      <c r="K2497" t="str">
        <f t="shared" si="731"/>
        <v>0.00209381154060009-0.00418152081881695i</v>
      </c>
      <c r="L2497" t="str">
        <f t="shared" si="732"/>
        <v>0.0000444444444444444-0.00522957666238139i</v>
      </c>
      <c r="M2497" t="e">
        <f t="shared" si="733"/>
        <v>#DIV/0!</v>
      </c>
      <c r="N2497">
        <f t="shared" si="734"/>
        <v>96.944522749627353</v>
      </c>
      <c r="O2497">
        <f t="shared" si="735"/>
        <v>9.3535650297699071</v>
      </c>
      <c r="P2497" s="3">
        <f t="shared" si="736"/>
        <v>9.3535650297699071</v>
      </c>
      <c r="Q2497" s="3">
        <f t="shared" si="737"/>
        <v>-83.055477250372647</v>
      </c>
      <c r="R2497">
        <f t="shared" si="738"/>
        <v>96.944522749627353</v>
      </c>
      <c r="S2497">
        <f t="shared" si="739"/>
        <v>10.978938993019627</v>
      </c>
      <c r="T2497">
        <f t="shared" si="722"/>
        <v>9.3535650297699071</v>
      </c>
    </row>
    <row r="2498" spans="1:20" x14ac:dyDescent="0.25">
      <c r="A2498">
        <f t="shared" si="723"/>
        <v>69244.842460405533</v>
      </c>
      <c r="B2498">
        <f t="shared" si="740"/>
        <v>11020.658961193101</v>
      </c>
      <c r="C2498" t="str">
        <f t="shared" si="724"/>
        <v>0.353855134775218-2.90399768829213i</v>
      </c>
      <c r="D2498" t="str">
        <f t="shared" si="725"/>
        <v>3.47732715865355-1.49682302744614i</v>
      </c>
      <c r="E2498" t="str">
        <f t="shared" si="726"/>
        <v>165.399711500354+10.7606005542242i</v>
      </c>
      <c r="F2498" t="str">
        <f t="shared" si="727"/>
        <v>2.42485051346803-13.5658996146404i</v>
      </c>
      <c r="G2498" t="str">
        <f t="shared" si="728"/>
        <v>0.999969313913138-0.0055394174085724i</v>
      </c>
      <c r="H2498" t="str">
        <f t="shared" si="729"/>
        <v>2387.51236915008-2839.93962138809i</v>
      </c>
      <c r="I2498" t="str">
        <f t="shared" si="730"/>
        <v>-92.3523711394866-110.796925389338i</v>
      </c>
      <c r="K2498" t="str">
        <f t="shared" si="731"/>
        <v>0.00208130514290365-0.00417179793708262i</v>
      </c>
      <c r="L2498" t="str">
        <f t="shared" si="732"/>
        <v>0.0000444444444444444-0.00520977950028032i</v>
      </c>
      <c r="M2498" t="e">
        <f t="shared" si="733"/>
        <v>#DIV/0!</v>
      </c>
      <c r="N2498">
        <f t="shared" si="734"/>
        <v>96.947301577801838</v>
      </c>
      <c r="O2498">
        <f t="shared" si="735"/>
        <v>9.3239339399032222</v>
      </c>
      <c r="P2498" s="3">
        <f t="shared" si="736"/>
        <v>9.3239339399032222</v>
      </c>
      <c r="Q2498" s="3">
        <f t="shared" si="737"/>
        <v>-83.052698422198162</v>
      </c>
      <c r="R2498">
        <f t="shared" si="738"/>
        <v>96.947301577801838</v>
      </c>
      <c r="S2498">
        <f t="shared" si="739"/>
        <v>11.020658961193101</v>
      </c>
      <c r="T2498">
        <f t="shared" si="722"/>
        <v>9.3239339399032222</v>
      </c>
    </row>
    <row r="2499" spans="1:20" x14ac:dyDescent="0.25">
      <c r="A2499">
        <f t="shared" si="723"/>
        <v>69507.972861755086</v>
      </c>
      <c r="B2499">
        <f t="shared" si="740"/>
        <v>11062.537465245636</v>
      </c>
      <c r="C2499" t="str">
        <f t="shared" si="724"/>
        <v>0.352791156329626-2.89409271217571i</v>
      </c>
      <c r="D2499" t="str">
        <f t="shared" si="725"/>
        <v>3.47732108494266-1.49155609052683i</v>
      </c>
      <c r="E2499" t="str">
        <f t="shared" si="726"/>
        <v>165.431073746052+10.8011839762038i</v>
      </c>
      <c r="F2499" t="str">
        <f t="shared" si="727"/>
        <v>2.42484994688399-13.5146462380432i</v>
      </c>
      <c r="G2499" t="str">
        <f t="shared" si="728"/>
        <v>0.999969080262995-0.00556046589548116i</v>
      </c>
      <c r="H2499" t="str">
        <f t="shared" si="729"/>
        <v>2345.6852438782-2846.65577590769i</v>
      </c>
      <c r="I2499" t="str">
        <f t="shared" si="730"/>
        <v>-92.4839327102845-108.902982917806i</v>
      </c>
      <c r="K2499" t="str">
        <f t="shared" si="731"/>
        <v>0.00206885694875247-0.00416206043204732i</v>
      </c>
      <c r="L2499" t="str">
        <f t="shared" si="732"/>
        <v>0.0000444444444444444-0.00519005728260641i</v>
      </c>
      <c r="M2499" t="e">
        <f t="shared" si="733"/>
        <v>#DIV/0!</v>
      </c>
      <c r="N2499">
        <f t="shared" si="734"/>
        <v>96.950090270017824</v>
      </c>
      <c r="O2499">
        <f t="shared" si="735"/>
        <v>9.2943089300151271</v>
      </c>
      <c r="P2499" s="3">
        <f t="shared" si="736"/>
        <v>9.2943089300151271</v>
      </c>
      <c r="Q2499" s="3">
        <f t="shared" si="737"/>
        <v>-83.049909729982176</v>
      </c>
      <c r="R2499">
        <f t="shared" si="738"/>
        <v>96.950090270017824</v>
      </c>
      <c r="S2499">
        <f t="shared" si="739"/>
        <v>11.062537465245637</v>
      </c>
      <c r="T2499">
        <f t="shared" si="722"/>
        <v>9.2943089300151271</v>
      </c>
    </row>
    <row r="2500" spans="1:20" x14ac:dyDescent="0.25">
      <c r="A2500">
        <f t="shared" si="723"/>
        <v>69772.103158629747</v>
      </c>
      <c r="B2500">
        <f t="shared" si="740"/>
        <v>11104.575107613569</v>
      </c>
      <c r="C2500" t="str">
        <f t="shared" si="724"/>
        <v>0.351731069449381-2.88422350420203i</v>
      </c>
      <c r="D2500" t="str">
        <f t="shared" si="725"/>
        <v>3.47731496500532-1.48631060873657i</v>
      </c>
      <c r="E2500" t="str">
        <f t="shared" si="726"/>
        <v>165.462695410645+10.8418619045117i</v>
      </c>
      <c r="F2500" t="str">
        <f t="shared" si="727"/>
        <v>2.42484937598599-13.4635872741215i</v>
      </c>
      <c r="G2500" t="str">
        <f t="shared" si="728"/>
        <v>0.999968844833848-0.00558159435177305i</v>
      </c>
      <c r="H2500" t="str">
        <f t="shared" si="729"/>
        <v>2304.11703921402-2852.39290292254i</v>
      </c>
      <c r="I2500" t="str">
        <f t="shared" si="730"/>
        <v>-92.5761609972694-107.025536340931i</v>
      </c>
      <c r="K2500" t="str">
        <f t="shared" si="731"/>
        <v>0.00205646690842299-0.00415230868504152i</v>
      </c>
      <c r="L2500" t="str">
        <f t="shared" si="732"/>
        <v>0.0000444444444444444-0.00517040972564894i</v>
      </c>
      <c r="M2500" t="e">
        <f t="shared" si="733"/>
        <v>#DIV/0!</v>
      </c>
      <c r="N2500">
        <f t="shared" si="734"/>
        <v>96.952888875845716</v>
      </c>
      <c r="O2500">
        <f t="shared" si="735"/>
        <v>9.2646900996776722</v>
      </c>
      <c r="P2500" s="3">
        <f t="shared" si="736"/>
        <v>9.2646900996776722</v>
      </c>
      <c r="Q2500" s="3">
        <f t="shared" si="737"/>
        <v>-83.047111124154284</v>
      </c>
      <c r="R2500">
        <f t="shared" si="738"/>
        <v>96.952888875845716</v>
      </c>
      <c r="S2500">
        <f t="shared" si="739"/>
        <v>11.10457510761357</v>
      </c>
      <c r="T2500">
        <f t="shared" si="722"/>
        <v>9.2646900996776722</v>
      </c>
    </row>
    <row r="2501" spans="1:20" x14ac:dyDescent="0.25">
      <c r="A2501">
        <f t="shared" si="723"/>
        <v>70037.237150632543</v>
      </c>
      <c r="B2501">
        <f t="shared" si="740"/>
        <v>11146.772493022501</v>
      </c>
      <c r="C2501" t="str">
        <f t="shared" si="724"/>
        <v>0.350674863967654-2.87438996168488i</v>
      </c>
      <c r="D2501" t="str">
        <f t="shared" si="725"/>
        <v>3.47730879848988-1.48108650660125i</v>
      </c>
      <c r="E2501" t="str">
        <f t="shared" si="726"/>
        <v>165.494578281271+10.8826339917921i</v>
      </c>
      <c r="F2501" t="str">
        <f t="shared" si="727"/>
        <v>2.42484880074118-13.4127219883742i</v>
      </c>
      <c r="G2501" t="str">
        <f t="shared" si="728"/>
        <v>0.999968607612152-0.0056028030811616i</v>
      </c>
      <c r="H2501" t="str">
        <f t="shared" si="729"/>
        <v>2262.8357094535-2857.17468031744i</v>
      </c>
      <c r="I2501" t="str">
        <f t="shared" si="730"/>
        <v>-92.6301872715652-105.165620397482i</v>
      </c>
      <c r="K2501" t="str">
        <f t="shared" si="731"/>
        <v>0.00204413496932449-0.00414254307551399i</v>
      </c>
      <c r="L2501" t="str">
        <f t="shared" si="732"/>
        <v>0.0000444444444444444-0.00515083654677123i</v>
      </c>
      <c r="M2501" t="e">
        <f t="shared" si="733"/>
        <v>#DIV/0!</v>
      </c>
      <c r="N2501">
        <f t="shared" si="734"/>
        <v>96.955697439267979</v>
      </c>
      <c r="O2501">
        <f t="shared" si="735"/>
        <v>9.235077549174461</v>
      </c>
      <c r="P2501" s="3">
        <f t="shared" si="736"/>
        <v>9.235077549174461</v>
      </c>
      <c r="Q2501" s="3">
        <f t="shared" si="737"/>
        <v>-83.044302560732021</v>
      </c>
      <c r="R2501">
        <f t="shared" si="738"/>
        <v>96.955697439267979</v>
      </c>
      <c r="S2501">
        <f t="shared" si="739"/>
        <v>11.146772493022501</v>
      </c>
      <c r="T2501">
        <f t="shared" si="722"/>
        <v>9.235077549174461</v>
      </c>
    </row>
    <row r="2502" spans="1:20" x14ac:dyDescent="0.25">
      <c r="A2502">
        <f t="shared" si="723"/>
        <v>70303.37865180496</v>
      </c>
      <c r="B2502">
        <f t="shared" si="740"/>
        <v>11189.130228495987</v>
      </c>
      <c r="C2502" t="str">
        <f t="shared" si="724"/>
        <v>0.349622529461903-2.86459198229324i</v>
      </c>
      <c r="D2502" t="str">
        <f t="shared" si="725"/>
        <v>3.47730258504198-1.47588370895415i</v>
      </c>
      <c r="E2502" t="str">
        <f t="shared" si="726"/>
        <v>165.52672415674+10.923499882819i</v>
      </c>
      <c r="F2502" t="str">
        <f t="shared" si="727"/>
        <v>2.42484822111648-13.3620496490866i</v>
      </c>
      <c r="G2502" t="str">
        <f t="shared" si="728"/>
        <v>0.999968368584259-0.00562409238851255i</v>
      </c>
      <c r="H2502" t="str">
        <f t="shared" si="729"/>
        <v>2221.86759879196-2861.02549060419i</v>
      </c>
      <c r="I2502" t="str">
        <f t="shared" si="730"/>
        <v>-92.647163609982-103.32419917922i</v>
      </c>
      <c r="K2502" t="str">
        <f t="shared" si="731"/>
        <v>0.00203186107603088-0.00413276398101235i</v>
      </c>
      <c r="L2502" t="str">
        <f t="shared" si="732"/>
        <v>0.0000444444444444444-0.00513133746440648i</v>
      </c>
      <c r="M2502" t="e">
        <f t="shared" si="733"/>
        <v>#DIV/0!</v>
      </c>
      <c r="N2502">
        <f t="shared" si="734"/>
        <v>96.958515998635221</v>
      </c>
      <c r="O2502">
        <f t="shared" si="735"/>
        <v>9.2054713794980145</v>
      </c>
      <c r="P2502" s="3">
        <f t="shared" si="736"/>
        <v>9.2054713794980145</v>
      </c>
      <c r="Q2502" s="3">
        <f t="shared" si="737"/>
        <v>-83.041484001364779</v>
      </c>
      <c r="R2502">
        <f t="shared" si="738"/>
        <v>96.958515998635221</v>
      </c>
      <c r="S2502">
        <f t="shared" si="739"/>
        <v>11.189130228495987</v>
      </c>
      <c r="T2502">
        <f t="shared" si="722"/>
        <v>9.2054713794980145</v>
      </c>
    </row>
    <row r="2503" spans="1:20" x14ac:dyDescent="0.25">
      <c r="A2503">
        <f t="shared" si="723"/>
        <v>70570.531490681824</v>
      </c>
      <c r="B2503">
        <f t="shared" si="740"/>
        <v>11231.648923364273</v>
      </c>
      <c r="C2503" t="str">
        <f t="shared" si="724"/>
        <v>0.348574055255926-2.85482946404764i</v>
      </c>
      <c r="D2503" t="str">
        <f t="shared" si="725"/>
        <v>3.47729632430463-1.47070214093483i</v>
      </c>
      <c r="E2503" t="str">
        <f t="shared" si="726"/>
        <v>165.559134847599+10.9644592143751i</v>
      </c>
      <c r="F2503" t="str">
        <f t="shared" si="727"/>
        <v>2.42484763707854-13.3115695273195i</v>
      </c>
      <c r="G2503" t="str">
        <f t="shared" si="728"/>
        <v>0.999968127736418-0.00564546257984809i</v>
      </c>
      <c r="H2503" t="str">
        <f t="shared" si="729"/>
        <v>2181.23744695929-2863.97031621734i</v>
      </c>
      <c r="I2503" t="str">
        <f t="shared" si="730"/>
        <v>-92.6282585715378-101.502166917268i</v>
      </c>
      <c r="K2503" t="str">
        <f t="shared" si="731"/>
        <v>0.00201964517031233-0.00412297177716385i</v>
      </c>
      <c r="L2503" t="str">
        <f t="shared" si="732"/>
        <v>0.0000444444444444444-0.00511191219805386i</v>
      </c>
      <c r="M2503" t="e">
        <f t="shared" si="733"/>
        <v>#DIV/0!</v>
      </c>
      <c r="N2503">
        <f t="shared" si="734"/>
        <v>96.96134458661605</v>
      </c>
      <c r="O2503">
        <f t="shared" si="735"/>
        <v>9.175871692345817</v>
      </c>
      <c r="P2503" s="3">
        <f t="shared" si="736"/>
        <v>9.175871692345817</v>
      </c>
      <c r="Q2503" s="3">
        <f t="shared" si="737"/>
        <v>-83.03865541338395</v>
      </c>
      <c r="R2503">
        <f t="shared" si="738"/>
        <v>96.96134458661605</v>
      </c>
      <c r="S2503">
        <f t="shared" si="739"/>
        <v>11.231648923364274</v>
      </c>
      <c r="T2503">
        <f t="shared" si="722"/>
        <v>9.175871692345817</v>
      </c>
    </row>
    <row r="2504" spans="1:20" x14ac:dyDescent="0.25">
      <c r="A2504">
        <f t="shared" si="723"/>
        <v>70838.699510346414</v>
      </c>
      <c r="B2504">
        <f t="shared" si="740"/>
        <v>11274.329189273058</v>
      </c>
      <c r="C2504" t="str">
        <f t="shared" si="724"/>
        <v>0.34752943042228-2.84510230531681i</v>
      </c>
      <c r="D2504" t="str">
        <f t="shared" si="725"/>
        <v>3.47729001591807-1.46554172798803i</v>
      </c>
      <c r="E2504" t="str">
        <f t="shared" si="726"/>
        <v>165.591812176216+11.0055116151525i</v>
      </c>
      <c r="F2504" t="str">
        <f t="shared" si="727"/>
        <v>2.42484704859378-13.2612808968988i</v>
      </c>
      <c r="G2504" t="str">
        <f t="shared" si="728"/>
        <v>0.999967885054774-0.00566691396235134i</v>
      </c>
      <c r="H2504" t="str">
        <f t="shared" si="729"/>
        <v>2140.96840129481-2866.03463858874i</v>
      </c>
      <c r="I2504" t="str">
        <f t="shared" si="730"/>
        <v>-92.5746530650471-99.7003490162757i</v>
      </c>
      <c r="K2504" t="str">
        <f t="shared" si="731"/>
        <v>0.00200748719116708-0.00411316683765686i</v>
      </c>
      <c r="L2504" t="str">
        <f t="shared" si="732"/>
        <v>0.0000444444444444444-0.00509256046827443i</v>
      </c>
      <c r="M2504" t="e">
        <f t="shared" si="733"/>
        <v>#DIV/0!</v>
      </c>
      <c r="N2504">
        <f t="shared" si="734"/>
        <v>96.964183230153353</v>
      </c>
      <c r="O2504">
        <f t="shared" si="735"/>
        <v>9.1462785901171841</v>
      </c>
      <c r="P2504" s="3">
        <f t="shared" si="736"/>
        <v>9.1462785901171841</v>
      </c>
      <c r="Q2504" s="3">
        <f t="shared" si="737"/>
        <v>-83.035816769846647</v>
      </c>
      <c r="R2504">
        <f t="shared" si="738"/>
        <v>96.964183230153353</v>
      </c>
      <c r="S2504">
        <f t="shared" si="739"/>
        <v>11.274329189273057</v>
      </c>
      <c r="T2504">
        <f t="shared" si="722"/>
        <v>9.1462785901171841</v>
      </c>
    </row>
    <row r="2505" spans="1:20" x14ac:dyDescent="0.25">
      <c r="A2505">
        <f t="shared" si="723"/>
        <v>71107.88656848573</v>
      </c>
      <c r="B2505">
        <f t="shared" si="740"/>
        <v>11317.171640192295</v>
      </c>
      <c r="C2505" t="str">
        <f t="shared" si="724"/>
        <v>0.34648864378433-2.83541040481411i</v>
      </c>
      <c r="D2505" t="str">
        <f t="shared" si="725"/>
        <v>3.47728365951983-1.46040239586267i</v>
      </c>
      <c r="E2505" t="str">
        <f t="shared" si="726"/>
        <v>165.624757976843+11.0466567056346i</v>
      </c>
      <c r="F2505" t="str">
        <f t="shared" si="727"/>
        <v>2.42484645562832-13.2111830344053i</v>
      </c>
      <c r="G2505" t="str">
        <f t="shared" si="728"/>
        <v>0.999967640525363-0.00568844684437071i</v>
      </c>
      <c r="H2505" t="str">
        <f t="shared" si="729"/>
        <v>2101.08203473681-2867.24434132488i</v>
      </c>
      <c r="I2505" t="str">
        <f t="shared" si="730"/>
        <v>-92.4875364184781-97.9195033128795i</v>
      </c>
      <c r="K2505" t="str">
        <f t="shared" si="731"/>
        <v>0.00199538707485312-0.00410334953422262i</v>
      </c>
      <c r="L2505" t="str">
        <f t="shared" si="732"/>
        <v>0.0000444444444444444-0.00507328199668702i</v>
      </c>
      <c r="M2505" t="e">
        <f t="shared" si="733"/>
        <v>#DIV/0!</v>
      </c>
      <c r="N2505">
        <f t="shared" si="734"/>
        <v>96.96703195041421</v>
      </c>
      <c r="O2505">
        <f t="shared" si="735"/>
        <v>9.1166921759092219</v>
      </c>
      <c r="P2505" s="3">
        <f t="shared" si="736"/>
        <v>9.1166921759092219</v>
      </c>
      <c r="Q2505" s="3">
        <f t="shared" si="737"/>
        <v>-83.03296804958579</v>
      </c>
      <c r="R2505">
        <f t="shared" si="738"/>
        <v>96.96703195041421</v>
      </c>
      <c r="S2505">
        <f t="shared" si="739"/>
        <v>11.317171640192296</v>
      </c>
      <c r="T2505">
        <f t="shared" si="722"/>
        <v>9.1166921759092219</v>
      </c>
    </row>
    <row r="2506" spans="1:20" x14ac:dyDescent="0.25">
      <c r="A2506">
        <f t="shared" si="723"/>
        <v>71378.096537445977</v>
      </c>
      <c r="B2506">
        <f t="shared" si="740"/>
        <v>11360.176892425026</v>
      </c>
      <c r="C2506" t="str">
        <f t="shared" si="724"/>
        <v>0.345451683918674-2.82575366159437i</v>
      </c>
      <c r="D2506" t="str">
        <f t="shared" si="725"/>
        <v>3.47727725474468-1.4552840706107i</v>
      </c>
      <c r="E2506" t="str">
        <f t="shared" si="726"/>
        <v>165.6579740957+11.0878940979862i</v>
      </c>
      <c r="F2506" t="str">
        <f t="shared" si="727"/>
        <v>2.42484585814805-13.1612752191636i</v>
      </c>
      <c r="G2506" t="str">
        <f t="shared" si="728"/>
        <v>0.999967394134119-0.00571006153542428i</v>
      </c>
      <c r="H2506" t="str">
        <f t="shared" si="729"/>
        <v>2061.59836919853-2867.62561775281i</v>
      </c>
      <c r="I2506" t="str">
        <f t="shared" si="730"/>
        <v>-92.3681026583314-96.1603215350561i</v>
      </c>
      <c r="K2506" t="str">
        <f t="shared" si="731"/>
        <v>0.0019833447549202-0.00409352023661768i</v>
      </c>
      <c r="L2506" t="str">
        <f t="shared" si="732"/>
        <v>0.0000444444444444444-0.00505407650596435i</v>
      </c>
      <c r="M2506" t="e">
        <f t="shared" si="733"/>
        <v>#DIV/0!</v>
      </c>
      <c r="N2506">
        <f t="shared" si="734"/>
        <v>96.969890762746118</v>
      </c>
      <c r="O2506">
        <f t="shared" si="735"/>
        <v>9.0871125535139647</v>
      </c>
      <c r="P2506" s="3">
        <f t="shared" si="736"/>
        <v>9.0871125535139647</v>
      </c>
      <c r="Q2506" s="3">
        <f t="shared" si="737"/>
        <v>-83.030109237253882</v>
      </c>
      <c r="R2506">
        <f t="shared" si="738"/>
        <v>96.969890762746118</v>
      </c>
      <c r="S2506">
        <f t="shared" si="739"/>
        <v>11.360176892425027</v>
      </c>
      <c r="T2506">
        <f t="shared" si="722"/>
        <v>9.0871125535139647</v>
      </c>
    </row>
    <row r="2507" spans="1:20" x14ac:dyDescent="0.25">
      <c r="A2507">
        <f t="shared" si="723"/>
        <v>71649.333304288273</v>
      </c>
      <c r="B2507">
        <f t="shared" si="740"/>
        <v>11403.345564616242</v>
      </c>
      <c r="C2507" t="str">
        <f t="shared" si="724"/>
        <v>0.344418539157245-2.81613197505049i</v>
      </c>
      <c r="D2507" t="str">
        <f t="shared" si="725"/>
        <v>3.47727080122462-1.45018667858608i</v>
      </c>
      <c r="E2507" t="str">
        <f t="shared" si="726"/>
        <v>165.691462391048+11.1292233959383i</v>
      </c>
      <c r="F2507" t="str">
        <f t="shared" si="727"/>
        <v>2.42484525611861-13.1115567332325i</v>
      </c>
      <c r="G2507" t="str">
        <f t="shared" si="728"/>
        <v>0.999967145866867-0.00573175834620424i</v>
      </c>
      <c r="H2507" t="str">
        <f t="shared" si="729"/>
        <v>2022.53590380462-2867.20488304596i</v>
      </c>
      <c r="I2507" t="str">
        <f t="shared" si="730"/>
        <v>-92.2175470050762-94.4234309394237i</v>
      </c>
      <c r="K2507" t="str">
        <f t="shared" si="731"/>
        <v>0.00197136016224152-0.00408367931260669i</v>
      </c>
      <c r="L2507" t="str">
        <f t="shared" si="732"/>
        <v>0.0000444444444444444-0.005034943719829i</v>
      </c>
      <c r="M2507" t="e">
        <f t="shared" si="733"/>
        <v>#DIV/0!</v>
      </c>
      <c r="N2507">
        <f t="shared" si="734"/>
        <v>96.972759676627632</v>
      </c>
      <c r="O2507">
        <f t="shared" si="735"/>
        <v>9.0575398274145851</v>
      </c>
      <c r="P2507" s="3">
        <f t="shared" si="736"/>
        <v>9.0575398274145851</v>
      </c>
      <c r="Q2507" s="3">
        <f t="shared" si="737"/>
        <v>-83.027240323372368</v>
      </c>
      <c r="R2507">
        <f t="shared" si="738"/>
        <v>96.972759676627632</v>
      </c>
      <c r="S2507">
        <f t="shared" si="739"/>
        <v>11.403345564616242</v>
      </c>
      <c r="T2507">
        <f t="shared" si="722"/>
        <v>9.0575398274145851</v>
      </c>
    </row>
    <row r="2508" spans="1:20" x14ac:dyDescent="0.25">
      <c r="A2508">
        <f t="shared" si="723"/>
        <v>71921.600770844569</v>
      </c>
      <c r="B2508">
        <f t="shared" si="740"/>
        <v>11446.678277761785</v>
      </c>
      <c r="C2508" t="str">
        <f t="shared" si="724"/>
        <v>0.343389197589628-2.8065452449101i</v>
      </c>
      <c r="D2508" t="str">
        <f t="shared" si="725"/>
        <v>3.47726429858884-1.44511014644369i</v>
      </c>
      <c r="E2508" t="str">
        <f t="shared" si="726"/>
        <v>165.725224733259+11.1706441946714i</v>
      </c>
      <c r="F2508" t="str">
        <f t="shared" si="727"/>
        <v>2.42484464950533-13.0620268613944i</v>
      </c>
      <c r="G2508" t="str">
        <f t="shared" si="728"/>
        <v>0.999966895709323-0.00575353758858134i</v>
      </c>
      <c r="H2508" t="str">
        <f t="shared" si="729"/>
        <v>1983.91164746925-2866.00869108814i</v>
      </c>
      <c r="I2508" t="str">
        <f t="shared" si="730"/>
        <v>-92.0370625884679-92.7093961040585i</v>
      </c>
      <c r="K2508" t="str">
        <f t="shared" si="731"/>
        <v>0.00195943322504575-0.00407382712794565i</v>
      </c>
      <c r="L2508" t="str">
        <f t="shared" si="732"/>
        <v>0.0000444444444444444-0.00501588336304941i</v>
      </c>
      <c r="M2508" t="e">
        <f t="shared" si="733"/>
        <v>#DIV/0!</v>
      </c>
      <c r="N2508">
        <f t="shared" si="734"/>
        <v>96.975638695623346</v>
      </c>
      <c r="O2508">
        <f t="shared" si="735"/>
        <v>9.0279741027816591</v>
      </c>
      <c r="P2508" s="3">
        <f t="shared" si="736"/>
        <v>9.0279741027816591</v>
      </c>
      <c r="Q2508" s="3">
        <f t="shared" si="737"/>
        <v>-83.024361304376654</v>
      </c>
      <c r="R2508">
        <f t="shared" si="738"/>
        <v>96.975638695623346</v>
      </c>
      <c r="S2508">
        <f t="shared" si="739"/>
        <v>11.446678277761784</v>
      </c>
      <c r="T2508">
        <f t="shared" si="722"/>
        <v>9.0279741027816591</v>
      </c>
    </row>
    <row r="2509" spans="1:20" x14ac:dyDescent="0.25">
      <c r="A2509">
        <f t="shared" si="723"/>
        <v>72194.90285377379</v>
      </c>
      <c r="B2509">
        <f t="shared" si="740"/>
        <v>11490.175655217279</v>
      </c>
      <c r="C2509" t="str">
        <f t="shared" si="724"/>
        <v>0.342363647065291-2.79699337123239i</v>
      </c>
      <c r="D2509" t="str">
        <f t="shared" si="725"/>
        <v>3.47725774646374-1.44005440113831i</v>
      </c>
      <c r="E2509" t="str">
        <f t="shared" si="726"/>
        <v>165.759263004893+11.2121560807027i</v>
      </c>
      <c r="F2509" t="str">
        <f t="shared" si="727"/>
        <v>2.42484403827336-13.0126848911447i</v>
      </c>
      <c r="G2509" t="str">
        <f t="shared" si="728"/>
        <v>0.999966643647096-0.0057753995756093i</v>
      </c>
      <c r="H2509" t="str">
        <f t="shared" si="729"/>
        <v>1945.74115530896-2864.06365618618i</v>
      </c>
      <c r="I2509" t="str">
        <f t="shared" si="730"/>
        <v>-91.8278373846697-91.0187208551817i</v>
      </c>
      <c r="K2509" t="str">
        <f t="shared" si="731"/>
        <v>0.00194756386894884-0.00406396404636576i</v>
      </c>
      <c r="L2509" t="str">
        <f t="shared" si="732"/>
        <v>0.0000444444444444444-0.00499689516143595i</v>
      </c>
      <c r="M2509" t="e">
        <f t="shared" si="733"/>
        <v>#DIV/0!</v>
      </c>
      <c r="N2509">
        <f t="shared" si="734"/>
        <v>96.978527817336897</v>
      </c>
      <c r="O2509">
        <f t="shared" si="735"/>
        <v>8.9984154854698222</v>
      </c>
      <c r="P2509" s="3">
        <f t="shared" si="736"/>
        <v>8.9984154854698222</v>
      </c>
      <c r="Q2509" s="3">
        <f t="shared" si="737"/>
        <v>-83.021472182663103</v>
      </c>
      <c r="R2509">
        <f t="shared" si="738"/>
        <v>96.978527817336897</v>
      </c>
      <c r="S2509">
        <f t="shared" si="739"/>
        <v>11.490175655217278</v>
      </c>
      <c r="T2509">
        <f t="shared" si="722"/>
        <v>8.9984154854698222</v>
      </c>
    </row>
    <row r="2510" spans="1:20" x14ac:dyDescent="0.25">
      <c r="A2510">
        <f t="shared" si="723"/>
        <v>72469.243484618128</v>
      </c>
      <c r="B2510">
        <f t="shared" si="740"/>
        <v>11533.838322707104</v>
      </c>
      <c r="C2510" t="str">
        <f t="shared" si="724"/>
        <v>0.341341875195764-2.78747625440491i</v>
      </c>
      <c r="D2510" t="str">
        <f t="shared" si="725"/>
        <v>3.47725114447284-1.43501936992351i</v>
      </c>
      <c r="E2510" t="str">
        <f t="shared" si="726"/>
        <v>165.793579100777+11.2537586317595i</v>
      </c>
      <c r="F2510" t="str">
        <f t="shared" si="727"/>
        <v>2.42484342238752-12.9635301126822i</v>
      </c>
      <c r="G2510" t="str">
        <f t="shared" si="728"/>
        <v>0.999966389665685-0.00579734462152936i</v>
      </c>
      <c r="H2510" t="str">
        <f t="shared" si="729"/>
        <v>1908.03856839755-2861.39637969561i</v>
      </c>
      <c r="I2510" t="str">
        <f t="shared" si="730"/>
        <v>-91.5910513752763-89.3518503068914i</v>
      </c>
      <c r="K2510" t="str">
        <f t="shared" si="731"/>
        <v>0.00193575201698601-0.00405409042955755i</v>
      </c>
      <c r="L2510" t="str">
        <f t="shared" si="732"/>
        <v>0.0000444444444444444-0.00497797884183698i</v>
      </c>
      <c r="M2510" t="e">
        <f t="shared" si="733"/>
        <v>#DIV/0!</v>
      </c>
      <c r="N2510">
        <f t="shared" si="734"/>
        <v>96.981427033362976</v>
      </c>
      <c r="O2510">
        <f t="shared" si="735"/>
        <v>8.9688640820141341</v>
      </c>
      <c r="P2510" s="3">
        <f t="shared" si="736"/>
        <v>8.9688640820141341</v>
      </c>
      <c r="Q2510" s="3">
        <f t="shared" si="737"/>
        <v>-83.018572966637024</v>
      </c>
      <c r="R2510">
        <f t="shared" si="738"/>
        <v>96.981427033362976</v>
      </c>
      <c r="S2510">
        <f t="shared" si="739"/>
        <v>11.533838322707105</v>
      </c>
      <c r="T2510">
        <f t="shared" si="722"/>
        <v>8.9688640820141341</v>
      </c>
    </row>
    <row r="2511" spans="1:20" x14ac:dyDescent="0.25">
      <c r="A2511">
        <f t="shared" si="723"/>
        <v>72744.626609859668</v>
      </c>
      <c r="B2511">
        <f t="shared" si="740"/>
        <v>11577.666908333391</v>
      </c>
      <c r="C2511" t="str">
        <f t="shared" si="724"/>
        <v>0.340323869356918-2.77799379514043i</v>
      </c>
      <c r="D2511" t="str">
        <f t="shared" si="725"/>
        <v>3.47724449223685-1.43000498035068i</v>
      </c>
      <c r="E2511" t="str">
        <f t="shared" si="726"/>
        <v>165.828174928076+11.295451416667i</v>
      </c>
      <c r="F2511" t="str">
        <f t="shared" si="727"/>
        <v>2.42484280181234-12.914561818898i</v>
      </c>
      <c r="G2511" t="str">
        <f t="shared" si="728"/>
        <v>0.999966133750478-0.00581937304177468i</v>
      </c>
      <c r="H2511" t="str">
        <f t="shared" si="729"/>
        <v>1870.81665638998-2858.0333815834i</v>
      </c>
      <c r="I2511" t="str">
        <f t="shared" si="730"/>
        <v>-91.3278739267113-87.7091729941395i</v>
      </c>
      <c r="K2511" t="str">
        <f t="shared" si="731"/>
        <v>0.00192399758964359-0.00404420663715569i</v>
      </c>
      <c r="L2511" t="str">
        <f t="shared" si="732"/>
        <v>0.0000444444444444444-0.00495913413213486i</v>
      </c>
      <c r="M2511" t="e">
        <f t="shared" si="733"/>
        <v>#DIV/0!</v>
      </c>
      <c r="N2511">
        <f t="shared" si="734"/>
        <v>96.984336329241486</v>
      </c>
      <c r="O2511">
        <f t="shared" si="735"/>
        <v>8.9393199996265444</v>
      </c>
      <c r="P2511" s="3">
        <f t="shared" si="736"/>
        <v>8.9393199996265444</v>
      </c>
      <c r="Q2511" s="3">
        <f t="shared" si="737"/>
        <v>-83.015663670758514</v>
      </c>
      <c r="R2511">
        <f t="shared" si="738"/>
        <v>96.984336329241486</v>
      </c>
      <c r="S2511">
        <f t="shared" si="739"/>
        <v>11.577666908333391</v>
      </c>
      <c r="T2511">
        <f t="shared" si="722"/>
        <v>8.9393199996265444</v>
      </c>
    </row>
    <row r="2512" spans="1:20" x14ac:dyDescent="0.25">
      <c r="A2512">
        <f t="shared" si="723"/>
        <v>73021.056190977135</v>
      </c>
      <c r="B2512">
        <f t="shared" si="740"/>
        <v>11621.662042585058</v>
      </c>
      <c r="C2512" t="str">
        <f t="shared" si="724"/>
        <v>0.339309616691202-2.7685458944737i</v>
      </c>
      <c r="D2512" t="str">
        <f t="shared" si="725"/>
        <v>3.47723778937354-1.4250111602679i</v>
      </c>
      <c r="E2512" t="str">
        <f t="shared" si="726"/>
        <v>165.863052406365+11.3372339952227i</v>
      </c>
      <c r="F2512" t="str">
        <f t="shared" si="727"/>
        <v>2.42484217651217-12.8657793053665i</v>
      </c>
      <c r="G2512" t="str">
        <f t="shared" si="728"/>
        <v>0.999965875886753-0.0058414851529749i</v>
      </c>
      <c r="H2512" t="str">
        <f t="shared" si="729"/>
        <v>1834.08686256179-2854.00103691305i</v>
      </c>
      <c r="I2512" t="str">
        <f t="shared" si="730"/>
        <v>-91.0394613870351-86.091023080191i</v>
      </c>
      <c r="K2512" t="str">
        <f t="shared" si="731"/>
        <v>0.001912300504891-0.00403431302672404i</v>
      </c>
      <c r="L2512" t="str">
        <f t="shared" si="732"/>
        <v>0.0000444444444444444-0.00494036076124213i</v>
      </c>
      <c r="M2512" t="e">
        <f t="shared" si="733"/>
        <v>#DIV/0!</v>
      </c>
      <c r="N2512">
        <f t="shared" si="734"/>
        <v>96.987255684411394</v>
      </c>
      <c r="O2512">
        <f t="shared" si="735"/>
        <v>8.9097833461918867</v>
      </c>
      <c r="P2512" s="3">
        <f t="shared" si="736"/>
        <v>8.9097833461918867</v>
      </c>
      <c r="Q2512" s="3">
        <f t="shared" si="737"/>
        <v>-83.012744315588606</v>
      </c>
      <c r="R2512">
        <f t="shared" si="738"/>
        <v>96.987255684411394</v>
      </c>
      <c r="S2512">
        <f t="shared" si="739"/>
        <v>11.621662042585058</v>
      </c>
      <c r="T2512">
        <f t="shared" si="722"/>
        <v>8.9097833461918867</v>
      </c>
    </row>
    <row r="2513" spans="1:20" x14ac:dyDescent="0.25">
      <c r="A2513">
        <f t="shared" si="723"/>
        <v>73298.536204502845</v>
      </c>
      <c r="B2513">
        <f t="shared" si="740"/>
        <v>11665.824358346881</v>
      </c>
      <c r="C2513" t="str">
        <f t="shared" si="724"/>
        <v>0.33829910410981-2.75913245375855i</v>
      </c>
      <c r="D2513" t="str">
        <f t="shared" si="725"/>
        <v>3.47723103549782-1.42003783781897i</v>
      </c>
      <c r="E2513" t="str">
        <f t="shared" si="726"/>
        <v>165.898213467711+11.379105918072i</v>
      </c>
      <c r="F2513" t="str">
        <f t="shared" si="727"/>
        <v>2.42484154645101-12.8171818703339i</v>
      </c>
      <c r="G2513" t="str">
        <f t="shared" si="728"/>
        <v>0.999965616059674-0.00586368127296064i</v>
      </c>
      <c r="H2513" t="str">
        <f t="shared" si="729"/>
        <v>1797.85935083469-2849.32551720475i</v>
      </c>
      <c r="I2513" t="str">
        <f t="shared" si="730"/>
        <v>-90.7269548958901-84.4976826209414i</v>
      </c>
      <c r="K2513" t="str">
        <f t="shared" si="731"/>
        <v>0.00190066067821263-0.00402440995374134i</v>
      </c>
      <c r="L2513" t="str">
        <f t="shared" si="732"/>
        <v>0.0000444444444444444-0.00492165845909757i</v>
      </c>
      <c r="M2513" t="e">
        <f t="shared" si="733"/>
        <v>#DIV/0!</v>
      </c>
      <c r="N2513">
        <f t="shared" si="734"/>
        <v>96.990185072162177</v>
      </c>
      <c r="O2513">
        <f t="shared" si="735"/>
        <v>8.8802542302647431</v>
      </c>
      <c r="P2513" s="3">
        <f t="shared" si="736"/>
        <v>8.8802542302647431</v>
      </c>
      <c r="Q2513" s="3">
        <f t="shared" si="737"/>
        <v>-83.009814927837823</v>
      </c>
      <c r="R2513">
        <f t="shared" si="738"/>
        <v>96.990185072162177</v>
      </c>
      <c r="S2513">
        <f t="shared" si="739"/>
        <v>11.665824358346882</v>
      </c>
      <c r="T2513">
        <f t="shared" si="722"/>
        <v>8.8802542302647431</v>
      </c>
    </row>
    <row r="2514" spans="1:20" x14ac:dyDescent="0.25">
      <c r="A2514">
        <f t="shared" si="723"/>
        <v>73577.070642079954</v>
      </c>
      <c r="B2514">
        <f t="shared" si="740"/>
        <v>11710.154490908599</v>
      </c>
      <c r="C2514" t="str">
        <f t="shared" si="724"/>
        <v>0.337292318294928-2.74975337466469i</v>
      </c>
      <c r="D2514" t="str">
        <f t="shared" si="725"/>
        <v>3.47722423022165-1.41508494144232i</v>
      </c>
      <c r="E2514" t="str">
        <f t="shared" si="726"/>
        <v>165.933660056745+11.4210667265861i</v>
      </c>
      <c r="F2514" t="str">
        <f t="shared" si="727"/>
        <v>2.42484091159262-12.7687688147093i</v>
      </c>
      <c r="G2514" t="str">
        <f t="shared" si="728"/>
        <v>0.999965354254294-0.00588596172076806i</v>
      </c>
      <c r="H2514" t="str">
        <f t="shared" si="729"/>
        <v>1762.14305438267-2844.03273659231i</v>
      </c>
      <c r="I2514" t="str">
        <f t="shared" si="730"/>
        <v>-90.3914784022348-82.9293838696676i</v>
      </c>
      <c r="K2514" t="str">
        <f t="shared" si="731"/>
        <v>0.00188907802263966-0.00401449777158721i</v>
      </c>
      <c r="L2514" t="str">
        <f t="shared" si="732"/>
        <v>0.0000444444444444444-0.00490302695666224i</v>
      </c>
      <c r="M2514" t="e">
        <f t="shared" si="733"/>
        <v>#DIV/0!</v>
      </c>
      <c r="N2514">
        <f t="shared" si="734"/>
        <v>96.99312445958823</v>
      </c>
      <c r="O2514">
        <f t="shared" si="735"/>
        <v>8.8507327610652897</v>
      </c>
      <c r="P2514" s="3">
        <f t="shared" si="736"/>
        <v>8.8507327610652897</v>
      </c>
      <c r="Q2514" s="3">
        <f t="shared" si="737"/>
        <v>-83.00687554041177</v>
      </c>
      <c r="R2514">
        <f t="shared" si="738"/>
        <v>96.99312445958823</v>
      </c>
      <c r="S2514">
        <f t="shared" si="739"/>
        <v>11.710154490908598</v>
      </c>
      <c r="T2514">
        <f t="shared" si="722"/>
        <v>8.8507327610652897</v>
      </c>
    </row>
    <row r="2515" spans="1:20" x14ac:dyDescent="0.25">
      <c r="A2515">
        <f t="shared" si="723"/>
        <v>73856.663510519866</v>
      </c>
      <c r="B2515">
        <f t="shared" si="740"/>
        <v>11754.653077974051</v>
      </c>
      <c r="C2515" t="str">
        <f t="shared" si="724"/>
        <v>0.33628924570199-2.74040855917489i</v>
      </c>
      <c r="D2515" t="str">
        <f t="shared" si="725"/>
        <v>3.47721737315406-1.41015239987003i</v>
      </c>
      <c r="E2515" t="str">
        <f t="shared" si="726"/>
        <v>165.969394130735+11.4631159527356i</v>
      </c>
      <c r="F2515" t="str">
        <f t="shared" si="727"/>
        <v>2.42484027190048-12.720539442054i</v>
      </c>
      <c r="G2515" t="str">
        <f t="shared" si="728"/>
        <v>0.999965090455551-0.00590832681664338i</v>
      </c>
      <c r="H2515" t="str">
        <f t="shared" si="729"/>
        <v>1726.94572543977-2838.14830267319i</v>
      </c>
      <c r="I2515" t="str">
        <f t="shared" si="730"/>
        <v>-90.0341368835149-81.3863116069821i</v>
      </c>
      <c r="K2515" t="str">
        <f t="shared" si="731"/>
        <v>0.00187755244878209-0.00400457683152883i</v>
      </c>
      <c r="L2515" t="str">
        <f t="shared" si="732"/>
        <v>0.0000444444444444444-0.00488446598591577i</v>
      </c>
      <c r="M2515" t="e">
        <f t="shared" si="733"/>
        <v>#DIV/0!</v>
      </c>
      <c r="N2515">
        <f t="shared" si="734"/>
        <v>96.996073807542203</v>
      </c>
      <c r="O2515">
        <f t="shared" si="735"/>
        <v>8.8212190484761628</v>
      </c>
      <c r="P2515" s="3">
        <f t="shared" si="736"/>
        <v>8.8212190484761628</v>
      </c>
      <c r="Q2515" s="3">
        <f t="shared" si="737"/>
        <v>-83.003926192457797</v>
      </c>
      <c r="R2515">
        <f t="shared" si="738"/>
        <v>96.996073807542203</v>
      </c>
      <c r="S2515">
        <f t="shared" si="739"/>
        <v>11.754653077974051</v>
      </c>
      <c r="T2515">
        <f t="shared" si="722"/>
        <v>8.8212190484761628</v>
      </c>
    </row>
    <row r="2516" spans="1:20" x14ac:dyDescent="0.25">
      <c r="A2516">
        <f t="shared" si="723"/>
        <v>74137.318831859826</v>
      </c>
      <c r="B2516">
        <f t="shared" si="740"/>
        <v>11799.320759670352</v>
      </c>
      <c r="C2516" t="str">
        <f t="shared" si="724"/>
        <v>0.335289872561787-2.73109790958187i</v>
      </c>
      <c r="D2516" t="str">
        <f t="shared" si="725"/>
        <v>3.47721046390108-1.40524014212675i</v>
      </c>
      <c r="E2516" t="str">
        <f t="shared" si="726"/>
        <v>166.00541765967+11.5052531189588i</v>
      </c>
      <c r="F2516" t="str">
        <f t="shared" si="727"/>
        <v>2.42483962733778-12.6724930585716i</v>
      </c>
      <c r="G2516" t="str">
        <f t="shared" si="728"/>
        <v>0.99996482464827-0.00593077688204749i</v>
      </c>
      <c r="H2516" t="str">
        <f t="shared" si="729"/>
        <v>1692.27398595533-2831.69747192469i</v>
      </c>
      <c r="I2516" t="str">
        <f t="shared" si="730"/>
        <v>-89.6560147591616-79.8686054819504i</v>
      </c>
      <c r="K2516" t="str">
        <f t="shared" si="731"/>
        <v>0.00186608386486039-0.00399464748270766i</v>
      </c>
      <c r="L2516" t="str">
        <f t="shared" si="732"/>
        <v>0.0000444444444444444-0.00486597527985234i</v>
      </c>
      <c r="M2516" t="e">
        <f t="shared" si="733"/>
        <v>#DIV/0!</v>
      </c>
      <c r="N2516">
        <f t="shared" si="734"/>
        <v>96.999033070586677</v>
      </c>
      <c r="O2516">
        <f t="shared" si="735"/>
        <v>8.791713203038249</v>
      </c>
      <c r="P2516" s="3">
        <f t="shared" si="736"/>
        <v>8.791713203038249</v>
      </c>
      <c r="Q2516" s="3">
        <f t="shared" si="737"/>
        <v>-83.000966929413323</v>
      </c>
      <c r="R2516">
        <f t="shared" si="738"/>
        <v>96.999033070586677</v>
      </c>
      <c r="S2516">
        <f t="shared" si="739"/>
        <v>11.799320759670353</v>
      </c>
      <c r="T2516">
        <f t="shared" si="722"/>
        <v>8.791713203038249</v>
      </c>
    </row>
    <row r="2517" spans="1:20" x14ac:dyDescent="0.25">
      <c r="A2517">
        <f t="shared" si="723"/>
        <v>74419.0406434209</v>
      </c>
      <c r="B2517">
        <f t="shared" si="740"/>
        <v>11844.1581785571</v>
      </c>
      <c r="C2517" t="str">
        <f t="shared" si="724"/>
        <v>0.334294184882773-2.72182132848543i</v>
      </c>
      <c r="D2517" t="str">
        <f t="shared" si="725"/>
        <v>3.4772035020658-1.40034809752872i</v>
      </c>
      <c r="E2517" t="str">
        <f t="shared" si="726"/>
        <v>166.041732626323+11.5474777380383i</v>
      </c>
      <c r="F2517" t="str">
        <f t="shared" si="727"/>
        <v>2.42483897786743-12.6246289730981i</v>
      </c>
      <c r="G2517" t="str">
        <f t="shared" si="728"/>
        <v>0.999964556817158-0.00595331223966051i</v>
      </c>
      <c r="H2517" t="str">
        <f t="shared" si="729"/>
        <v>1658.13337877179-2824.70510954056i</v>
      </c>
      <c r="I2517" t="str">
        <f t="shared" si="730"/>
        <v>-89.2581744906217-78.3763623516243i</v>
      </c>
      <c r="K2517" t="str">
        <f t="shared" si="731"/>
        <v>0.00185467217673741-0.00398471007212708i</v>
      </c>
      <c r="L2517" t="str">
        <f t="shared" si="732"/>
        <v>0.0000444444444444444-0.00484755457247691i</v>
      </c>
      <c r="M2517" t="e">
        <f t="shared" si="733"/>
        <v>#DIV/0!</v>
      </c>
      <c r="N2517">
        <f t="shared" si="734"/>
        <v>97.002002196949235</v>
      </c>
      <c r="O2517">
        <f t="shared" si="735"/>
        <v>8.7622153359471451</v>
      </c>
      <c r="P2517" s="3">
        <f t="shared" si="736"/>
        <v>8.7622153359471451</v>
      </c>
      <c r="Q2517" s="3">
        <f t="shared" si="737"/>
        <v>-82.997997803050765</v>
      </c>
      <c r="R2517">
        <f t="shared" si="738"/>
        <v>97.002002196949235</v>
      </c>
      <c r="S2517">
        <f t="shared" si="739"/>
        <v>11.8441581785571</v>
      </c>
      <c r="T2517">
        <f t="shared" si="722"/>
        <v>8.7622153359471451</v>
      </c>
    </row>
    <row r="2518" spans="1:20" x14ac:dyDescent="0.25">
      <c r="A2518">
        <f t="shared" si="723"/>
        <v>74701.832997865902</v>
      </c>
      <c r="B2518">
        <f t="shared" si="740"/>
        <v>11889.165979635616</v>
      </c>
      <c r="C2518" t="str">
        <f t="shared" si="724"/>
        <v>0.333302168453181-2.71257871878956i</v>
      </c>
      <c r="D2518" t="str">
        <f t="shared" si="725"/>
        <v>3.47719648724823-1.39547619568272i</v>
      </c>
      <c r="E2518" t="str">
        <f t="shared" si="726"/>
        <v>166.078341026335+11.5897893129632i</v>
      </c>
      <c r="F2518" t="str">
        <f t="shared" si="727"/>
        <v>2.4248383234521-12.5769464970918i</v>
      </c>
      <c r="G2518" t="str">
        <f t="shared" si="728"/>
        <v>0.999964286946807-0.00597593321338643i</v>
      </c>
      <c r="H2518" t="str">
        <f t="shared" si="729"/>
        <v>1624.52841902464-2817.19565352602i</v>
      </c>
      <c r="I2518" t="str">
        <f t="shared" si="730"/>
        <v>-88.8416553596084-76.9096386073571i</v>
      </c>
      <c r="K2518" t="str">
        <f t="shared" si="731"/>
        <v>0.00184331728795019-0.00397476494464018i</v>
      </c>
      <c r="L2518" t="str">
        <f t="shared" si="732"/>
        <v>0.0000444444444444444-0.00482920359880148i</v>
      </c>
      <c r="M2518" t="e">
        <f t="shared" si="733"/>
        <v>#DIV/0!</v>
      </c>
      <c r="N2518">
        <f t="shared" si="734"/>
        <v>97.004981128473887</v>
      </c>
      <c r="O2518">
        <f t="shared" si="735"/>
        <v>8.7327255590493422</v>
      </c>
      <c r="P2518" s="3">
        <f t="shared" si="736"/>
        <v>8.7327255590493422</v>
      </c>
      <c r="Q2518" s="3">
        <f t="shared" si="737"/>
        <v>-82.995018871526113</v>
      </c>
      <c r="R2518">
        <f t="shared" si="738"/>
        <v>97.004981128473887</v>
      </c>
      <c r="S2518">
        <f t="shared" si="739"/>
        <v>11.889165979635615</v>
      </c>
      <c r="T2518">
        <f t="shared" si="722"/>
        <v>8.7327255590493422</v>
      </c>
    </row>
    <row r="2519" spans="1:20" x14ac:dyDescent="0.25">
      <c r="A2519">
        <f t="shared" si="723"/>
        <v>74985.699963257794</v>
      </c>
      <c r="B2519">
        <f t="shared" si="740"/>
        <v>11934.344810358232</v>
      </c>
      <c r="C2519" t="str">
        <f t="shared" si="724"/>
        <v>0.332313808843272-2.70336998369958i</v>
      </c>
      <c r="D2519" t="str">
        <f t="shared" si="725"/>
        <v>3.47718941904537-1.39062436648506i</v>
      </c>
      <c r="E2519" t="str">
        <f t="shared" si="726"/>
        <v>166.115244868287+11.6321873368034i</v>
      </c>
      <c r="F2519" t="str">
        <f t="shared" si="727"/>
        <v>2.42483766405411-12.5294449446238i</v>
      </c>
      <c r="G2519" t="str">
        <f t="shared" si="728"/>
        <v>0.999964015021692-0.00599864012835769i</v>
      </c>
      <c r="H2519" t="str">
        <f t="shared" si="729"/>
        <v>1591.46264549198-2809.19308287641i</v>
      </c>
      <c r="I2519" t="str">
        <f t="shared" si="730"/>
        <v>-88.4074724158757-75.468452477492i</v>
      </c>
      <c r="K2519" t="str">
        <f t="shared" si="731"/>
        <v>0.00183201909974154-0.003964812442938i</v>
      </c>
      <c r="L2519" t="str">
        <f t="shared" si="732"/>
        <v>0.0000444444444444444-0.00481092209484107i</v>
      </c>
      <c r="M2519" t="e">
        <f t="shared" si="733"/>
        <v>#DIV/0!</v>
      </c>
      <c r="N2519">
        <f t="shared" si="734"/>
        <v>97.007969800575466</v>
      </c>
      <c r="O2519">
        <f t="shared" si="735"/>
        <v>8.70324398483843</v>
      </c>
      <c r="P2519" s="3">
        <f t="shared" si="736"/>
        <v>8.70324398483843</v>
      </c>
      <c r="Q2519" s="3">
        <f t="shared" si="737"/>
        <v>-82.992030199424534</v>
      </c>
      <c r="R2519">
        <f t="shared" si="738"/>
        <v>97.007969800575466</v>
      </c>
      <c r="S2519">
        <f t="shared" si="739"/>
        <v>11.934344810358231</v>
      </c>
      <c r="T2519">
        <f t="shared" si="722"/>
        <v>8.70324398483843</v>
      </c>
    </row>
    <row r="2520" spans="1:20" x14ac:dyDescent="0.25">
      <c r="A2520">
        <f t="shared" si="723"/>
        <v>75270.64562311818</v>
      </c>
      <c r="B2520">
        <f t="shared" si="740"/>
        <v>11979.695320637595</v>
      </c>
      <c r="C2520" t="str">
        <f t="shared" si="724"/>
        <v>0.33132909140746-2.69419502671939i</v>
      </c>
      <c r="D2520" t="str">
        <f t="shared" si="725"/>
        <v>3.47718229705119-1.38579254012061i</v>
      </c>
      <c r="E2520" t="str">
        <f t="shared" si="726"/>
        <v>166.152446173777+11.674671292569i</v>
      </c>
      <c r="F2520" t="str">
        <f t="shared" si="727"/>
        <v>2.42483699963554-12.4821236323675i</v>
      </c>
      <c r="G2520" t="str">
        <f t="shared" si="728"/>
        <v>0.999963741026169-0.00602143331093986i</v>
      </c>
      <c r="H2520" t="str">
        <f t="shared" si="729"/>
        <v>1558.93867164712-2800.72088965449i</v>
      </c>
      <c r="I2520" t="str">
        <f t="shared" si="730"/>
        <v>-87.9566155855052-74.0527862971439i</v>
      </c>
      <c r="K2520" t="str">
        <f t="shared" si="731"/>
        <v>0.00182077751109184-0.00395485290753833i</v>
      </c>
      <c r="L2520" t="str">
        <f t="shared" si="732"/>
        <v>0.0000444444444444444-0.00479270979761015i</v>
      </c>
      <c r="M2520" t="e">
        <f t="shared" si="733"/>
        <v>#DIV/0!</v>
      </c>
      <c r="N2520">
        <f t="shared" si="734"/>
        <v>97.010968142191231</v>
      </c>
      <c r="O2520">
        <f t="shared" si="735"/>
        <v>8.6737707264514601</v>
      </c>
      <c r="P2520" s="3">
        <f t="shared" si="736"/>
        <v>8.6737707264514601</v>
      </c>
      <c r="Q2520" s="3">
        <f t="shared" si="737"/>
        <v>-82.989031857808769</v>
      </c>
      <c r="R2520">
        <f t="shared" si="738"/>
        <v>97.010968142191231</v>
      </c>
      <c r="S2520">
        <f t="shared" si="739"/>
        <v>11.979695320637594</v>
      </c>
      <c r="T2520">
        <f t="shared" si="722"/>
        <v>8.6737707264514601</v>
      </c>
    </row>
    <row r="2521" spans="1:20" x14ac:dyDescent="0.25">
      <c r="A2521">
        <f t="shared" si="723"/>
        <v>75556.67407648603</v>
      </c>
      <c r="B2521">
        <f t="shared" si="740"/>
        <v>12025.218162856017</v>
      </c>
      <c r="C2521" t="str">
        <f t="shared" si="724"/>
        <v>0.330348001286488-2.68505375164869i</v>
      </c>
      <c r="D2521" t="str">
        <f t="shared" si="725"/>
        <v>3.4771751208565-1.38098064706172i</v>
      </c>
      <c r="E2521" t="str">
        <f t="shared" si="726"/>
        <v>166.189946977499+11.7172406530759i</v>
      </c>
      <c r="F2521" t="str">
        <f t="shared" si="727"/>
        <v>2.42483633015815-12.4349818795893i</v>
      </c>
      <c r="G2521" t="str">
        <f t="shared" si="728"/>
        <v>0.999963464944475-0.00604431308873627i</v>
      </c>
      <c r="H2521" t="str">
        <f t="shared" si="729"/>
        <v>1526.95823619255-2791.802054774i</v>
      </c>
      <c r="I2521" t="str">
        <f t="shared" si="730"/>
        <v>-87.4900489305625-72.6625887368798i</v>
      </c>
      <c r="K2521" t="str">
        <f t="shared" si="731"/>
        <v>0.0018095924187506-0.00394488667677487i</v>
      </c>
      <c r="L2521" t="str">
        <f t="shared" si="732"/>
        <v>0.0000444444444444444-0.00477456644511871i</v>
      </c>
      <c r="M2521" t="e">
        <f t="shared" si="733"/>
        <v>#DIV/0!</v>
      </c>
      <c r="N2521">
        <f t="shared" si="734"/>
        <v>97.013976075733979</v>
      </c>
      <c r="O2521">
        <f t="shared" si="735"/>
        <v>8.6443058976650899</v>
      </c>
      <c r="P2521" s="3">
        <f t="shared" si="736"/>
        <v>8.6443058976650899</v>
      </c>
      <c r="Q2521" s="3">
        <f t="shared" si="737"/>
        <v>-82.986023924266021</v>
      </c>
      <c r="R2521">
        <f t="shared" si="738"/>
        <v>97.013976075733979</v>
      </c>
      <c r="S2521">
        <f t="shared" si="739"/>
        <v>12.025218162856017</v>
      </c>
      <c r="T2521">
        <f t="shared" si="722"/>
        <v>8.6443058976650899</v>
      </c>
    </row>
    <row r="2522" spans="1:20" x14ac:dyDescent="0.25">
      <c r="A2522">
        <f t="shared" si="723"/>
        <v>75843.78943797668</v>
      </c>
      <c r="B2522">
        <f t="shared" si="740"/>
        <v>12070.913991874871</v>
      </c>
      <c r="C2522" t="str">
        <f t="shared" si="724"/>
        <v>0.329370523409676-2.67594606258016i</v>
      </c>
      <c r="D2522" t="str">
        <f t="shared" si="725"/>
        <v>3.47716789004907-1.37618861806728i</v>
      </c>
      <c r="E2522" t="str">
        <f t="shared" si="726"/>
        <v>166.227749327311+11.7598948808124i</v>
      </c>
      <c r="F2522" t="str">
        <f t="shared" si="727"/>
        <v>2.42483565558345-12.3880190081385i</v>
      </c>
      <c r="G2522" t="str">
        <f t="shared" si="728"/>
        <v>0.999963186760728-0.00606727979059271i</v>
      </c>
      <c r="H2522" t="str">
        <f t="shared" si="729"/>
        <v>1495.52225287842-2782.45902729178i</v>
      </c>
      <c r="I2522" t="str">
        <f t="shared" si="730"/>
        <v>-87.0087100508463-71.2977769831483i</v>
      </c>
      <c r="K2522" t="str">
        <f t="shared" si="731"/>
        <v>0.00179846371726801-0.00393491408678675i</v>
      </c>
      <c r="L2522" t="str">
        <f t="shared" si="732"/>
        <v>0.0000444444444444444-0.00475649177636852i</v>
      </c>
      <c r="M2522" t="e">
        <f t="shared" si="733"/>
        <v>#DIV/0!</v>
      </c>
      <c r="N2522">
        <f t="shared" si="734"/>
        <v>97.016993517046771</v>
      </c>
      <c r="O2522">
        <f t="shared" si="735"/>
        <v>8.6148496128915042</v>
      </c>
      <c r="P2522" s="3">
        <f t="shared" si="736"/>
        <v>8.6148496128915042</v>
      </c>
      <c r="Q2522" s="3">
        <f t="shared" si="737"/>
        <v>-82.983006482953229</v>
      </c>
      <c r="R2522">
        <f t="shared" si="738"/>
        <v>97.016993517046771</v>
      </c>
      <c r="S2522">
        <f t="shared" si="739"/>
        <v>12.070913991874871</v>
      </c>
      <c r="T2522">
        <f t="shared" si="722"/>
        <v>8.6148496128915042</v>
      </c>
    </row>
    <row r="2523" spans="1:20" x14ac:dyDescent="0.25">
      <c r="A2523">
        <f t="shared" si="723"/>
        <v>76131.995837840994</v>
      </c>
      <c r="B2523">
        <f t="shared" si="740"/>
        <v>12116.783465043996</v>
      </c>
      <c r="C2523" t="str">
        <f t="shared" si="724"/>
        <v>0.328396642496955-2.66687186389681i</v>
      </c>
      <c r="D2523" t="str">
        <f t="shared" si="725"/>
        <v>3.47716060421352-1.37141638418169i</v>
      </c>
      <c r="E2523" t="str">
        <f t="shared" si="726"/>
        <v>166.265855284312+11.8026334277936i</v>
      </c>
      <c r="F2523" t="str">
        <f t="shared" si="727"/>
        <v>2.42483497587261-12.3412343424378i</v>
      </c>
      <c r="G2523" t="str">
        <f t="shared" si="728"/>
        <v>0.999962906458924-0.0060903337466021i</v>
      </c>
      <c r="H2523" t="str">
        <f t="shared" si="729"/>
        <v>1464.630859432-2772.71370700788i</v>
      </c>
      <c r="I2523" t="str">
        <f t="shared" si="730"/>
        <v>-86.5135096184886-69.9582388643058i</v>
      </c>
      <c r="K2523" t="str">
        <f t="shared" si="731"/>
        <v>0.00178739129902643-0.00392493547150864i</v>
      </c>
      <c r="L2523" t="str">
        <f t="shared" si="732"/>
        <v>0.0000444444444444444-0.00473848553134939i</v>
      </c>
      <c r="M2523" t="e">
        <f t="shared" si="733"/>
        <v>#DIV/0!</v>
      </c>
      <c r="N2523">
        <f t="shared" si="734"/>
        <v>97.020020375353184</v>
      </c>
      <c r="O2523">
        <f t="shared" si="735"/>
        <v>8.5854019871746452</v>
      </c>
      <c r="P2523" s="3">
        <f t="shared" si="736"/>
        <v>8.5854019871746452</v>
      </c>
      <c r="Q2523" s="3">
        <f t="shared" si="737"/>
        <v>-82.979979624646816</v>
      </c>
      <c r="R2523">
        <f t="shared" si="738"/>
        <v>97.020020375353184</v>
      </c>
      <c r="S2523">
        <f t="shared" si="739"/>
        <v>12.116783465043996</v>
      </c>
      <c r="T2523">
        <f t="shared" si="722"/>
        <v>8.5854019871746452</v>
      </c>
    </row>
    <row r="2524" spans="1:20" x14ac:dyDescent="0.25">
      <c r="A2524">
        <f t="shared" si="723"/>
        <v>76421.297422024785</v>
      </c>
      <c r="B2524">
        <f t="shared" si="740"/>
        <v>12162.827242211164</v>
      </c>
      <c r="C2524" t="str">
        <f t="shared" si="724"/>
        <v>0.327426343061128-2.65783106026935i</v>
      </c>
      <c r="D2524" t="str">
        <f t="shared" si="725"/>
        <v>3.47715326293129-1.36666387673387i</v>
      </c>
      <c r="E2524" t="str">
        <f t="shared" si="726"/>
        <v>166.304266922925+11.8454557354257i</v>
      </c>
      <c r="F2524" t="str">
        <f t="shared" si="727"/>
        <v>2.42483429098655-12.2946272094733i</v>
      </c>
      <c r="G2524" t="str">
        <f t="shared" si="728"/>
        <v>0.999962624022938-0.00611347528810922i</v>
      </c>
      <c r="H2524" t="str">
        <f t="shared" si="729"/>
        <v>1434.28346544694-2762.58743017206i</v>
      </c>
      <c r="I2524" t="str">
        <f t="shared" si="730"/>
        <v>-86.0053310362156-68.6438349170148i</v>
      </c>
      <c r="K2524" t="str">
        <f t="shared" si="731"/>
        <v>0.00177637505427183-0.00391495116266109i</v>
      </c>
      <c r="L2524" t="str">
        <f t="shared" si="732"/>
        <v>0.0000444444444444444-0.00472054745103544i</v>
      </c>
      <c r="M2524" t="e">
        <f t="shared" si="733"/>
        <v>#DIV/0!</v>
      </c>
      <c r="N2524">
        <f t="shared" si="734"/>
        <v>97.023056553212328</v>
      </c>
      <c r="O2524">
        <f t="shared" si="735"/>
        <v>8.5559631361864756</v>
      </c>
      <c r="P2524" s="3">
        <f t="shared" si="736"/>
        <v>8.5559631361864756</v>
      </c>
      <c r="Q2524" s="3">
        <f t="shared" si="737"/>
        <v>-82.976943446787672</v>
      </c>
      <c r="R2524">
        <f t="shared" si="738"/>
        <v>97.023056553212328</v>
      </c>
      <c r="S2524">
        <f t="shared" si="739"/>
        <v>12.162827242211163</v>
      </c>
      <c r="T2524">
        <f t="shared" si="722"/>
        <v>8.5559631361864756</v>
      </c>
    </row>
    <row r="2525" spans="1:20" x14ac:dyDescent="0.25">
      <c r="A2525">
        <f t="shared" si="723"/>
        <v>76711.698352228486</v>
      </c>
      <c r="B2525">
        <f t="shared" si="740"/>
        <v>12209.045985731567</v>
      </c>
      <c r="C2525" t="str">
        <f t="shared" si="724"/>
        <v>0.326459609409905-2.64882355665359i</v>
      </c>
      <c r="D2525" t="str">
        <f t="shared" si="725"/>
        <v>3.47714586578066-1.36193102733629i</v>
      </c>
      <c r="E2525" t="str">
        <f t="shared" si="726"/>
        <v>166.342986330965+11.8883612343581i</v>
      </c>
      <c r="F2525" t="str">
        <f t="shared" si="727"/>
        <v>2.42483360088586-12.248196938785i</v>
      </c>
      <c r="G2525" t="str">
        <f t="shared" si="728"/>
        <v>0.999962339436521-0.00613670474771545i</v>
      </c>
      <c r="H2525" t="str">
        <f t="shared" si="729"/>
        <v>1404.47879910206-2752.10095809547i</v>
      </c>
      <c r="I2525" t="str">
        <f t="shared" si="730"/>
        <v>-85.4850302102293-67.3544003886588i</v>
      </c>
      <c r="K2525" t="str">
        <f t="shared" si="731"/>
        <v>0.00176541487114513-0.00390496148974151i</v>
      </c>
      <c r="L2525" t="str">
        <f t="shared" si="732"/>
        <v>0.0000444444444444444-0.0047026772773814i</v>
      </c>
      <c r="M2525" t="e">
        <f t="shared" si="733"/>
        <v>#DIV/0!</v>
      </c>
      <c r="N2525">
        <f t="shared" si="734"/>
        <v>97.026101946469268</v>
      </c>
      <c r="O2525">
        <f t="shared" si="735"/>
        <v>8.5265331762231025</v>
      </c>
      <c r="P2525" s="3">
        <f t="shared" si="736"/>
        <v>8.5265331762231025</v>
      </c>
      <c r="Q2525" s="3">
        <f t="shared" si="737"/>
        <v>-82.973898053530732</v>
      </c>
      <c r="R2525">
        <f t="shared" si="738"/>
        <v>97.026101946469268</v>
      </c>
      <c r="S2525">
        <f t="shared" si="739"/>
        <v>12.209045985731567</v>
      </c>
      <c r="T2525">
        <f t="shared" si="722"/>
        <v>8.5265331762231025</v>
      </c>
    </row>
    <row r="2526" spans="1:20" x14ac:dyDescent="0.25">
      <c r="A2526">
        <f t="shared" si="723"/>
        <v>77003.202805966954</v>
      </c>
      <c r="B2526">
        <f t="shared" si="740"/>
        <v>12255.440360477347</v>
      </c>
      <c r="C2526" t="str">
        <f t="shared" si="724"/>
        <v>0.325496425648114-2.6398492582877i</v>
      </c>
      <c r="D2526" t="str">
        <f t="shared" si="725"/>
        <v>3.47713841233669-1.35721776788394i</v>
      </c>
      <c r="E2526" t="str">
        <f t="shared" si="726"/>
        <v>166.382015609718+11.9313493443434i</v>
      </c>
      <c r="F2526" t="str">
        <f t="shared" si="727"/>
        <v>2.42483290553082-12.2019428624572i</v>
      </c>
      <c r="G2526" t="str">
        <f t="shared" si="728"/>
        <v>0.999962052683302-0.00616002245928347i</v>
      </c>
      <c r="H2526" t="str">
        <f t="shared" si="729"/>
        <v>1375.21495259913-2741.27446846871i</v>
      </c>
      <c r="I2526" t="str">
        <f t="shared" si="730"/>
        <v>-84.9534354288542-66.0897471722303i</v>
      </c>
      <c r="K2526" t="str">
        <f t="shared" si="731"/>
        <v>0.00175451063571339-0.00389496678001523i</v>
      </c>
      <c r="L2526" t="str">
        <f t="shared" si="732"/>
        <v>0.0000444444444444444-0.00468487475331879i</v>
      </c>
      <c r="M2526" t="e">
        <f t="shared" si="733"/>
        <v>#DIV/0!</v>
      </c>
      <c r="N2526">
        <f t="shared" si="734"/>
        <v>97.029156444209832</v>
      </c>
      <c r="O2526">
        <f t="shared" si="735"/>
        <v>8.4971122242004036</v>
      </c>
      <c r="P2526" s="3">
        <f t="shared" si="736"/>
        <v>8.4971122242004036</v>
      </c>
      <c r="Q2526" s="3">
        <f t="shared" si="737"/>
        <v>-82.970843555790168</v>
      </c>
      <c r="R2526">
        <f t="shared" si="738"/>
        <v>97.029156444209832</v>
      </c>
      <c r="S2526">
        <f t="shared" si="739"/>
        <v>12.255440360477348</v>
      </c>
      <c r="T2526">
        <f t="shared" si="722"/>
        <v>8.4971122242004036</v>
      </c>
    </row>
    <row r="2527" spans="1:20" x14ac:dyDescent="0.25">
      <c r="A2527">
        <f t="shared" si="723"/>
        <v>77295.814976629626</v>
      </c>
      <c r="B2527">
        <f t="shared" si="740"/>
        <v>12302.01103384716</v>
      </c>
      <c r="C2527" t="str">
        <f t="shared" si="724"/>
        <v>0.324536775679798-2.63090807068982i</v>
      </c>
      <c r="D2527" t="str">
        <f t="shared" si="725"/>
        <v>3.47713090217127-1.35252403055339i</v>
      </c>
      <c r="E2527" t="str">
        <f t="shared" si="726"/>
        <v>166.421356874012+11.9744194740888i</v>
      </c>
      <c r="F2527" t="str">
        <f t="shared" si="727"/>
        <v>2.42483220488147-12.1558643151088i</v>
      </c>
      <c r="G2527" t="str">
        <f t="shared" si="728"/>
        <v>0.999961763746784-0.00618342875794205i</v>
      </c>
      <c r="H2527" t="str">
        <f t="shared" si="729"/>
        <v>1346.48942622816-2730.12754919064i</v>
      </c>
      <c r="I2527" t="str">
        <f t="shared" si="730"/>
        <v>-84.4113473383309-64.8496656709126i</v>
      </c>
      <c r="K2527" t="str">
        <f t="shared" si="731"/>
        <v>0.00174366223200108-0.00388496735850738i</v>
      </c>
      <c r="L2527" t="str">
        <f t="shared" si="732"/>
        <v>0.0000444444444444444-0.00466713962275233i</v>
      </c>
      <c r="M2527" t="e">
        <f t="shared" si="733"/>
        <v>#DIV/0!</v>
      </c>
      <c r="N2527">
        <f t="shared" si="734"/>
        <v>97.032219928712337</v>
      </c>
      <c r="O2527">
        <f t="shared" si="735"/>
        <v>8.4677003976505834</v>
      </c>
      <c r="P2527" s="3">
        <f t="shared" si="736"/>
        <v>8.4677003976505834</v>
      </c>
      <c r="Q2527" s="3">
        <f t="shared" si="737"/>
        <v>-82.967780071287663</v>
      </c>
      <c r="R2527">
        <f t="shared" si="738"/>
        <v>97.032219928712337</v>
      </c>
      <c r="S2527">
        <f t="shared" si="739"/>
        <v>12.30201103384716</v>
      </c>
      <c r="T2527">
        <f t="shared" si="722"/>
        <v>8.4677003976505834</v>
      </c>
    </row>
    <row r="2528" spans="1:20" x14ac:dyDescent="0.25">
      <c r="A2528">
        <f t="shared" si="723"/>
        <v>77589.539073540829</v>
      </c>
      <c r="B2528">
        <f t="shared" si="740"/>
        <v>12348.75867577578</v>
      </c>
      <c r="C2528" t="str">
        <f t="shared" si="724"/>
        <v>0.323580643210241-2.62199989965543i</v>
      </c>
      <c r="D2528" t="str">
        <f t="shared" si="725"/>
        <v>3.47712333485293-1.3478497478018i</v>
      </c>
      <c r="E2528" t="str">
        <f t="shared" si="726"/>
        <v>166.4610122523+12.0175710211076i</v>
      </c>
      <c r="F2528" t="str">
        <f t="shared" si="727"/>
        <v>2.42483149889746-12.1099606338836i</v>
      </c>
      <c r="G2528" t="str">
        <f t="shared" si="728"/>
        <v>0.999961472610346-0.00620692398009087i</v>
      </c>
      <c r="H2528" t="str">
        <f t="shared" si="729"/>
        <v>1318.29917098466-2718.679194517i</v>
      </c>
      <c r="I2528" t="str">
        <f t="shared" si="730"/>
        <v>-83.8595390074265-63.6339265902283i</v>
      </c>
      <c r="K2528" t="str">
        <f t="shared" si="731"/>
        <v>0.00173286954202105-0.00387496354799481i</v>
      </c>
      <c r="L2528" t="str">
        <f t="shared" si="732"/>
        <v>0.0000444444444444444-0.00464947163055622i</v>
      </c>
      <c r="M2528" t="e">
        <f t="shared" si="733"/>
        <v>#DIV/0!</v>
      </c>
      <c r="N2528">
        <f t="shared" si="734"/>
        <v>97.035292275398419</v>
      </c>
      <c r="O2528">
        <f t="shared" si="735"/>
        <v>8.4382978147178154</v>
      </c>
      <c r="P2528" s="3">
        <f t="shared" si="736"/>
        <v>8.4382978147178154</v>
      </c>
      <c r="Q2528" s="3">
        <f t="shared" si="737"/>
        <v>-82.964707724601581</v>
      </c>
      <c r="R2528">
        <f t="shared" si="738"/>
        <v>97.035292275398419</v>
      </c>
      <c r="S2528">
        <f t="shared" si="739"/>
        <v>12.34875867577578</v>
      </c>
      <c r="T2528">
        <f t="shared" si="722"/>
        <v>8.4382978147178154</v>
      </c>
    </row>
    <row r="2529" spans="1:20" x14ac:dyDescent="0.25">
      <c r="A2529">
        <f t="shared" si="723"/>
        <v>77884.379322020279</v>
      </c>
      <c r="B2529">
        <f t="shared" si="740"/>
        <v>12395.683958743728</v>
      </c>
      <c r="C2529" t="str">
        <f t="shared" si="724"/>
        <v>0.322628011748231-2.61312465125491i</v>
      </c>
      <c r="D2529" t="str">
        <f t="shared" si="725"/>
        <v>3.47711570994702-1.34319485236592i</v>
      </c>
      <c r="E2529" t="str">
        <f t="shared" si="726"/>
        <v>166.500983886727+12.0608033715712i</v>
      </c>
      <c r="F2529" t="str">
        <f t="shared" si="727"/>
        <v>2.4248307875382-12.064231158441i</v>
      </c>
      <c r="G2529" t="str">
        <f t="shared" si="728"/>
        <v>0.999961179257237-0.00623050846340523i</v>
      </c>
      <c r="H2529" t="str">
        <f t="shared" si="729"/>
        <v>1290.64062968055-2706.9478033431i</v>
      </c>
      <c r="I2529" t="str">
        <f t="shared" si="730"/>
        <v>-83.2987560728279-62.4422826563064i</v>
      </c>
      <c r="K2529" t="str">
        <f t="shared" si="731"/>
        <v>0.00172213244580565-0.00386495566899865i</v>
      </c>
      <c r="L2529" t="str">
        <f t="shared" si="732"/>
        <v>0.0000444444444444444-0.00463187052257045i</v>
      </c>
      <c r="M2529" t="e">
        <f t="shared" si="733"/>
        <v>#DIV/0!</v>
      </c>
      <c r="N2529">
        <f t="shared" si="734"/>
        <v>97.038373352788994</v>
      </c>
      <c r="O2529">
        <f t="shared" si="735"/>
        <v>8.4089045941544569</v>
      </c>
      <c r="P2529" s="3">
        <f t="shared" si="736"/>
        <v>8.4089045941544569</v>
      </c>
      <c r="Q2529" s="3">
        <f t="shared" si="737"/>
        <v>-82.961626647211006</v>
      </c>
      <c r="R2529">
        <f t="shared" si="738"/>
        <v>97.038373352788994</v>
      </c>
      <c r="S2529">
        <f t="shared" si="739"/>
        <v>12.395683958743728</v>
      </c>
      <c r="T2529">
        <f t="shared" si="722"/>
        <v>8.4089045941544569</v>
      </c>
    </row>
    <row r="2530" spans="1:20" x14ac:dyDescent="0.25">
      <c r="A2530">
        <f t="shared" si="723"/>
        <v>78180.339963443956</v>
      </c>
      <c r="B2530">
        <f t="shared" si="740"/>
        <v>12442.787557786954</v>
      </c>
      <c r="C2530" t="str">
        <f t="shared" si="724"/>
        <v>0.321678864607976-2.60428223183106i</v>
      </c>
      <c r="D2530" t="str">
        <f t="shared" si="725"/>
        <v>3.47710802701555-1.33855927726116i</v>
      </c>
      <c r="E2530" t="str">
        <f t="shared" si="726"/>
        <v>166.541273933211+12.1041159001557i</v>
      </c>
      <c r="F2530" t="str">
        <f t="shared" si="727"/>
        <v>2.42483007076275-12.0186752309463i</v>
      </c>
      <c r="G2530" t="str">
        <f t="shared" si="728"/>
        <v>0.999960883670584-0.00625418254684097i</v>
      </c>
      <c r="H2530" t="str">
        <f t="shared" si="729"/>
        <v>1263.50977650348-2694.95117944139i</v>
      </c>
      <c r="I2530" t="str">
        <f t="shared" si="730"/>
        <v>-82.7297169576306-61.2744702593319i</v>
      </c>
      <c r="K2530" t="str">
        <f t="shared" si="731"/>
        <v>0.00171145082143745-0.00385494403977712i</v>
      </c>
      <c r="L2530" t="str">
        <f t="shared" si="732"/>
        <v>0.0000444444444444444-0.00461433604559717i</v>
      </c>
      <c r="M2530" t="e">
        <f t="shared" si="733"/>
        <v>#DIV/0!</v>
      </c>
      <c r="N2530">
        <f t="shared" si="734"/>
        <v>97.041463022452987</v>
      </c>
      <c r="O2530">
        <f t="shared" si="735"/>
        <v>8.3795208553168425</v>
      </c>
      <c r="P2530" s="3">
        <f t="shared" si="736"/>
        <v>8.3795208553168425</v>
      </c>
      <c r="Q2530" s="3">
        <f t="shared" si="737"/>
        <v>-82.958536977547013</v>
      </c>
      <c r="R2530">
        <f t="shared" si="738"/>
        <v>97.041463022452987</v>
      </c>
      <c r="S2530">
        <f t="shared" si="739"/>
        <v>12.442787557786955</v>
      </c>
      <c r="T2530">
        <f t="shared" si="722"/>
        <v>8.3795208553168425</v>
      </c>
    </row>
    <row r="2531" spans="1:20" x14ac:dyDescent="0.25">
      <c r="A2531">
        <f t="shared" si="723"/>
        <v>78477.425255305046</v>
      </c>
      <c r="B2531">
        <f t="shared" si="740"/>
        <v>12490.070150506544</v>
      </c>
      <c r="C2531" t="str">
        <f t="shared" si="724"/>
        <v>0.320733184911328-2.59547254799675i</v>
      </c>
      <c r="D2531" t="str">
        <f t="shared" si="725"/>
        <v>3.4771002856172-1.33394295578059i</v>
      </c>
      <c r="E2531" t="str">
        <f t="shared" si="726"/>
        <v>166.58188456152+12.1475079698905i</v>
      </c>
      <c r="F2531" t="str">
        <f t="shared" si="727"/>
        <v>2.4248293485299-11.9732921960616i</v>
      </c>
      <c r="G2531" t="str">
        <f t="shared" si="728"/>
        <v>0.99996058583338-0.0062779465706392i</v>
      </c>
      <c r="H2531" t="str">
        <f t="shared" si="729"/>
        <v>1236.90215499378-2682.70653348108i</v>
      </c>
      <c r="I2531" t="str">
        <f t="shared" si="730"/>
        <v>-82.1531131555757-60.1302110218109i</v>
      </c>
      <c r="K2531" t="str">
        <f t="shared" si="731"/>
        <v>0.00170082454508019-0.00384492897631884i</v>
      </c>
      <c r="L2531" t="str">
        <f t="shared" si="732"/>
        <v>0.0000444444444444444-0.00459686794739706i</v>
      </c>
      <c r="M2531" t="e">
        <f t="shared" si="733"/>
        <v>#DIV/0!</v>
      </c>
      <c r="N2531">
        <f t="shared" si="734"/>
        <v>97.044561138962479</v>
      </c>
      <c r="O2531">
        <f t="shared" si="735"/>
        <v>8.3501467181615467</v>
      </c>
      <c r="P2531" s="3">
        <f t="shared" si="736"/>
        <v>8.3501467181615467</v>
      </c>
      <c r="Q2531" s="3">
        <f t="shared" si="737"/>
        <v>-82.955438861037521</v>
      </c>
      <c r="R2531">
        <f t="shared" si="738"/>
        <v>97.044561138962479</v>
      </c>
      <c r="S2531">
        <f t="shared" si="739"/>
        <v>12.490070150506545</v>
      </c>
      <c r="T2531">
        <f t="shared" si="722"/>
        <v>8.3501467181615467</v>
      </c>
    </row>
    <row r="2532" spans="1:20" x14ac:dyDescent="0.25">
      <c r="A2532">
        <f t="shared" si="723"/>
        <v>78775.639471275208</v>
      </c>
      <c r="B2532">
        <f t="shared" si="740"/>
        <v>12537.53241707847</v>
      </c>
      <c r="C2532" t="str">
        <f t="shared" si="724"/>
        <v>0.319790955589682-2.58669550663233i</v>
      </c>
      <c r="D2532" t="str">
        <f t="shared" si="725"/>
        <v>3.47709248530729-1.32934582149401i</v>
      </c>
      <c r="E2532" t="str">
        <f t="shared" si="726"/>
        <v>166.622817955335+12.1909789320006i</v>
      </c>
      <c r="F2532" t="str">
        <f t="shared" si="727"/>
        <v>2.42482862079807-11.9280814009357i</v>
      </c>
      <c r="G2532" t="str">
        <f t="shared" si="728"/>
        <v>0.999960285728492-0.00630180087633128i</v>
      </c>
      <c r="H2532" t="str">
        <f t="shared" si="729"/>
        <v>1210.81291441914-2670.2304866648i</v>
      </c>
      <c r="I2532" t="str">
        <f t="shared" si="730"/>
        <v>-81.5696095740631-59.0092132916894i</v>
      </c>
      <c r="K2532" t="str">
        <f t="shared" si="731"/>
        <v>0.00169025349100926-0.00383491079233643i</v>
      </c>
      <c r="L2532" t="str">
        <f t="shared" si="732"/>
        <v>0.0000444444444444444-0.00457946597668566i</v>
      </c>
      <c r="M2532" t="e">
        <f t="shared" si="733"/>
        <v>#DIV/0!</v>
      </c>
      <c r="N2532">
        <f t="shared" si="734"/>
        <v>97.047667549841847</v>
      </c>
      <c r="O2532">
        <f t="shared" si="735"/>
        <v>8.3207823032405379</v>
      </c>
      <c r="P2532" s="3">
        <f t="shared" si="736"/>
        <v>8.3207823032405379</v>
      </c>
      <c r="Q2532" s="3">
        <f t="shared" si="737"/>
        <v>-82.952332450158153</v>
      </c>
      <c r="R2532">
        <f t="shared" si="738"/>
        <v>97.047667549841847</v>
      </c>
      <c r="S2532">
        <f t="shared" si="739"/>
        <v>12.53753241707847</v>
      </c>
      <c r="T2532">
        <f t="shared" si="722"/>
        <v>8.3207823032405379</v>
      </c>
    </row>
    <row r="2533" spans="1:20" x14ac:dyDescent="0.25">
      <c r="A2533">
        <f t="shared" si="723"/>
        <v>79074.986901266049</v>
      </c>
      <c r="B2533">
        <f t="shared" si="740"/>
        <v>12585.175040263368</v>
      </c>
      <c r="C2533" t="str">
        <f t="shared" si="724"/>
        <v>0.318852159386196-2.57795101488356i</v>
      </c>
      <c r="D2533" t="str">
        <f t="shared" si="725"/>
        <v>3.4770846256378-1.32476780824696i</v>
      </c>
      <c r="E2533" t="str">
        <f t="shared" si="726"/>
        <v>166.664076312339+12.2345281257508i</v>
      </c>
      <c r="F2533" t="str">
        <f t="shared" si="727"/>
        <v>2.42482788752542-11.8830421951955i</v>
      </c>
      <c r="G2533" t="str">
        <f t="shared" si="728"/>
        <v>0.999959983338655-0.00632574580674355i</v>
      </c>
      <c r="H2533" t="str">
        <f t="shared" si="729"/>
        <v>1185.23684453874-2657.5390758244i</v>
      </c>
      <c r="I2533" t="str">
        <f t="shared" si="730"/>
        <v>-80.9798449293468-57.9111735608229i</v>
      </c>
      <c r="K2533" t="str">
        <f t="shared" si="731"/>
        <v>0.00167973753164245-0.00382488979926061i</v>
      </c>
      <c r="L2533" t="str">
        <f t="shared" si="732"/>
        <v>0.0000444444444444444-0.00456212988312978i</v>
      </c>
      <c r="M2533" t="e">
        <f t="shared" si="733"/>
        <v>#DIV/0!</v>
      </c>
      <c r="N2533">
        <f t="shared" si="734"/>
        <v>97.050782095522734</v>
      </c>
      <c r="O2533">
        <f t="shared" si="735"/>
        <v>8.2914277316981</v>
      </c>
      <c r="P2533" s="3">
        <f t="shared" si="736"/>
        <v>8.2914277316981</v>
      </c>
      <c r="Q2533" s="3">
        <f t="shared" si="737"/>
        <v>-82.949217904477266</v>
      </c>
      <c r="R2533">
        <f t="shared" si="738"/>
        <v>97.050782095522734</v>
      </c>
      <c r="S2533">
        <f t="shared" si="739"/>
        <v>12.585175040263367</v>
      </c>
      <c r="T2533">
        <f t="shared" si="722"/>
        <v>8.2914277316981</v>
      </c>
    </row>
    <row r="2534" spans="1:20" x14ac:dyDescent="0.25">
      <c r="A2534">
        <f t="shared" si="723"/>
        <v>79375.47185149086</v>
      </c>
      <c r="B2534">
        <f t="shared" si="740"/>
        <v>12632.998705416368</v>
      </c>
      <c r="C2534" t="str">
        <f t="shared" si="724"/>
        <v>0.317916778857712-2.56923898015904i</v>
      </c>
      <c r="D2534" t="str">
        <f t="shared" si="725"/>
        <v>3.47707670615726-1.32020885015976i</v>
      </c>
      <c r="E2534" t="str">
        <f t="shared" si="726"/>
        <v>166.70566184429+12.2781548782871i</v>
      </c>
      <c r="F2534" t="str">
        <f t="shared" si="727"/>
        <v>2.42482714866975-11.8381739309361i</v>
      </c>
      <c r="G2534" t="str">
        <f t="shared" si="728"/>
        <v>0.999959678646475-0.00634978170600233i</v>
      </c>
      <c r="H2534" t="str">
        <f t="shared" si="729"/>
        <v>1160.16840875733-2644.64775982623i</v>
      </c>
      <c r="I2534" t="str">
        <f t="shared" si="730"/>
        <v>-80.384432187677-56.8357778095967i</v>
      </c>
      <c r="K2534" t="str">
        <f t="shared" si="731"/>
        <v>0.00166927653757017-0.00381486630623444i</v>
      </c>
      <c r="L2534" t="str">
        <f t="shared" si="732"/>
        <v>0.0000444444444444444-0.00454485941734385i</v>
      </c>
      <c r="M2534" t="e">
        <f t="shared" si="733"/>
        <v>#DIV/0!</v>
      </c>
      <c r="N2534">
        <f t="shared" si="734"/>
        <v>97.053904609294094</v>
      </c>
      <c r="O2534">
        <f t="shared" si="735"/>
        <v>8.2620831252658213</v>
      </c>
      <c r="P2534" s="3">
        <f t="shared" si="736"/>
        <v>8.2620831252658213</v>
      </c>
      <c r="Q2534" s="3">
        <f t="shared" si="737"/>
        <v>-82.946095390705906</v>
      </c>
      <c r="R2534">
        <f t="shared" si="738"/>
        <v>97.053904609294094</v>
      </c>
      <c r="S2534">
        <f t="shared" si="739"/>
        <v>12.632998705416368</v>
      </c>
      <c r="T2534">
        <f t="shared" si="722"/>
        <v>8.2620831252658213</v>
      </c>
    </row>
    <row r="2535" spans="1:20" x14ac:dyDescent="0.25">
      <c r="A2535">
        <f t="shared" si="723"/>
        <v>79677.09864452653</v>
      </c>
      <c r="B2535">
        <f t="shared" si="740"/>
        <v>12681.004100496952</v>
      </c>
      <c r="C2535" t="str">
        <f t="shared" si="724"/>
        <v>0.316984796376844-2.56055931012805i</v>
      </c>
      <c r="D2535" t="str">
        <f t="shared" si="725"/>
        <v>3.47706872641081-1.31566888162662i</v>
      </c>
      <c r="E2535" t="str">
        <f t="shared" si="726"/>
        <v>166.747576777083+12.3218585044737i</v>
      </c>
      <c r="F2535" t="str">
        <f t="shared" si="727"/>
        <v>2.42482640418858-11.7934759627116i</v>
      </c>
      <c r="G2535" t="str">
        <f t="shared" si="728"/>
        <v>0.999959371634421-0.00637390891953876i</v>
      </c>
      <c r="H2535" t="str">
        <f t="shared" si="729"/>
        <v>1135.60177567936-2631.57142714431i</v>
      </c>
      <c r="I2535" t="str">
        <f t="shared" si="730"/>
        <v>-79.7839590465621-55.78270277887i</v>
      </c>
      <c r="K2535" t="str">
        <f t="shared" si="731"/>
        <v>0.00165887037758604-0.0038048406201084i</v>
      </c>
      <c r="L2535" t="str">
        <f t="shared" si="732"/>
        <v>0.0000444444444444444-0.00452765433088648i</v>
      </c>
      <c r="M2535" t="e">
        <f t="shared" si="733"/>
        <v>#DIV/0!</v>
      </c>
      <c r="N2535">
        <f t="shared" si="734"/>
        <v>97.057034917254839</v>
      </c>
      <c r="O2535">
        <f t="shared" si="735"/>
        <v>8.2327486062588946</v>
      </c>
      <c r="P2535" s="3">
        <f t="shared" si="736"/>
        <v>8.2327486062588946</v>
      </c>
      <c r="Q2535" s="3">
        <f t="shared" si="737"/>
        <v>-82.942965082745161</v>
      </c>
      <c r="R2535">
        <f t="shared" si="738"/>
        <v>97.057034917254839</v>
      </c>
      <c r="S2535">
        <f t="shared" si="739"/>
        <v>12.681004100496951</v>
      </c>
      <c r="T2535">
        <f t="shared" si="722"/>
        <v>8.2327486062588946</v>
      </c>
    </row>
    <row r="2536" spans="1:20" x14ac:dyDescent="0.25">
      <c r="A2536">
        <f t="shared" si="723"/>
        <v>79979.871619375728</v>
      </c>
      <c r="B2536">
        <f t="shared" si="740"/>
        <v>12729.19191607884</v>
      </c>
      <c r="C2536" t="str">
        <f t="shared" si="724"/>
        <v>0.316056194133944-2.55191191271821i</v>
      </c>
      <c r="D2536" t="str">
        <f t="shared" si="725"/>
        <v>3.47706068594009-1.31114783731461i</v>
      </c>
      <c r="E2536" t="str">
        <f t="shared" si="726"/>
        <v>166.78982335084+12.3656383067325i</v>
      </c>
      <c r="F2536" t="str">
        <f t="shared" si="727"/>
        <v>2.42482565403905-11.7489476475259i</v>
      </c>
      <c r="G2536" t="str">
        <f t="shared" si="728"/>
        <v>0.999959062284834-0.00639812779409379i</v>
      </c>
      <c r="H2536" t="str">
        <f t="shared" si="729"/>
        <v>1111.53084907928-2618.32440446751i</v>
      </c>
      <c r="I2536" t="str">
        <f t="shared" si="730"/>
        <v>-79.178988450675-54.7516171706188i</v>
      </c>
      <c r="K2536" t="str">
        <f t="shared" si="731"/>
        <v>0.00164851891871679-0.00379481304543524i</v>
      </c>
      <c r="L2536" t="str">
        <f t="shared" si="732"/>
        <v>0.0000444444444444444-0.00451051437625671i</v>
      </c>
      <c r="M2536" t="e">
        <f t="shared" si="733"/>
        <v>#DIV/0!</v>
      </c>
      <c r="N2536">
        <f t="shared" si="734"/>
        <v>97.060172838264961</v>
      </c>
      <c r="O2536">
        <f t="shared" si="735"/>
        <v>8.2034242975716314</v>
      </c>
      <c r="P2536" s="3">
        <f t="shared" si="736"/>
        <v>8.2034242975716314</v>
      </c>
      <c r="Q2536" s="3">
        <f t="shared" si="737"/>
        <v>-82.939827161735039</v>
      </c>
      <c r="R2536">
        <f t="shared" si="738"/>
        <v>97.060172838264961</v>
      </c>
      <c r="S2536">
        <f t="shared" si="739"/>
        <v>12.72919191607884</v>
      </c>
      <c r="T2536">
        <f t="shared" si="722"/>
        <v>8.2034242975716314</v>
      </c>
    </row>
    <row r="2537" spans="1:20" x14ac:dyDescent="0.25">
      <c r="A2537">
        <f t="shared" si="723"/>
        <v>80283.795131529361</v>
      </c>
      <c r="B2537">
        <f t="shared" si="740"/>
        <v>12777.56284535994</v>
      </c>
      <c r="C2537" t="str">
        <f t="shared" si="724"/>
        <v>0.315130954139157-2.5432966961133i</v>
      </c>
      <c r="D2537" t="str">
        <f t="shared" si="725"/>
        <v>3.47705258428331-1.30664565216278i</v>
      </c>
      <c r="E2537" t="str">
        <f t="shared" si="726"/>
        <v>166.832403819975+12.409493574878i</v>
      </c>
      <c r="F2537" t="str">
        <f t="shared" si="727"/>
        <v>2.42482489817802-11.7045883448234i</v>
      </c>
      <c r="G2537" t="str">
        <f t="shared" si="728"/>
        <v>0.999958750579916-0.00642243867772305i</v>
      </c>
      <c r="H2537" t="str">
        <f t="shared" si="729"/>
        <v>1087.94929631234-2604.92046621536i</v>
      </c>
      <c r="I2537" t="str">
        <f t="shared" si="730"/>
        <v>-78.5700591373085-53.7421827789481i</v>
      </c>
      <c r="K2537" t="str">
        <f t="shared" si="731"/>
        <v>0.00163822202625249-0.00378478388446567i</v>
      </c>
      <c r="L2537" t="str">
        <f t="shared" si="732"/>
        <v>0.0000444444444444444-0.00449343930689054i</v>
      </c>
      <c r="M2537" t="e">
        <f t="shared" si="733"/>
        <v>#DIV/0!</v>
      </c>
      <c r="N2537">
        <f t="shared" si="734"/>
        <v>97.063318183898005</v>
      </c>
      <c r="O2537">
        <f t="shared" si="735"/>
        <v>8.1741103226734317</v>
      </c>
      <c r="P2537" s="3">
        <f t="shared" si="736"/>
        <v>8.1741103226734317</v>
      </c>
      <c r="Q2537" s="3">
        <f t="shared" si="737"/>
        <v>-82.936681816101995</v>
      </c>
      <c r="R2537">
        <f t="shared" si="738"/>
        <v>97.063318183898005</v>
      </c>
      <c r="S2537">
        <f t="shared" si="739"/>
        <v>12.77756284535994</v>
      </c>
      <c r="T2537">
        <f t="shared" si="722"/>
        <v>8.1741103226734317</v>
      </c>
    </row>
    <row r="2538" spans="1:20" x14ac:dyDescent="0.25">
      <c r="A2538">
        <f t="shared" si="723"/>
        <v>80588.873553029174</v>
      </c>
      <c r="B2538">
        <f t="shared" si="740"/>
        <v>12826.117584172309</v>
      </c>
      <c r="C2538" t="str">
        <f t="shared" si="724"/>
        <v>0.31420905822434-2.53471356875106i</v>
      </c>
      <c r="D2538" t="str">
        <f t="shared" si="725"/>
        <v>3.47704442097513-1.30216226138119i</v>
      </c>
      <c r="E2538" t="str">
        <f t="shared" si="726"/>
        <v>166.875320453275+12.4534235859483i</v>
      </c>
      <c r="F2538" t="str">
        <f t="shared" si="727"/>
        <v>2.42482413656202-11.6603974164798i</v>
      </c>
      <c r="G2538" t="str">
        <f t="shared" si="728"/>
        <v>0.999958436501737-0.00644684191980185i</v>
      </c>
      <c r="H2538" t="str">
        <f t="shared" si="729"/>
        <v>1064.85057519451-2591.37284484494i</v>
      </c>
      <c r="I2538" t="str">
        <f t="shared" si="730"/>
        <v>-77.9576862066506-52.7540555532859i</v>
      </c>
      <c r="K2538" t="str">
        <f t="shared" si="731"/>
        <v>0.00162797956377642-0.00377475343714421i</v>
      </c>
      <c r="L2538" t="str">
        <f t="shared" si="732"/>
        <v>0.0000444444444444444-0.00447642887715733i</v>
      </c>
      <c r="M2538" t="e">
        <f t="shared" si="733"/>
        <v>#DIV/0!</v>
      </c>
      <c r="N2538">
        <f t="shared" si="734"/>
        <v>97.066470758391162</v>
      </c>
      <c r="O2538">
        <f t="shared" si="735"/>
        <v>8.1448068056045191</v>
      </c>
      <c r="P2538" s="3">
        <f t="shared" si="736"/>
        <v>8.1448068056045191</v>
      </c>
      <c r="Q2538" s="3">
        <f t="shared" si="737"/>
        <v>-82.933529241608838</v>
      </c>
      <c r="R2538">
        <f t="shared" si="738"/>
        <v>97.066470758391162</v>
      </c>
      <c r="S2538">
        <f t="shared" si="739"/>
        <v>12.826117584172309</v>
      </c>
      <c r="T2538">
        <f t="shared" si="722"/>
        <v>8.1448068056045191</v>
      </c>
    </row>
    <row r="2539" spans="1:20" x14ac:dyDescent="0.25">
      <c r="A2539">
        <f t="shared" si="723"/>
        <v>80895.111272530703</v>
      </c>
      <c r="B2539">
        <f t="shared" si="740"/>
        <v>12874.856830992165</v>
      </c>
      <c r="C2539" t="str">
        <f t="shared" si="724"/>
        <v>0.313290488045125-2.52616243932096i</v>
      </c>
      <c r="D2539" t="str">
        <f t="shared" si="725"/>
        <v>3.4770361955467-1.29769760044999i</v>
      </c>
      <c r="E2539" t="str">
        <f t="shared" si="726"/>
        <v>166.918575533966+12.4974276040398i</v>
      </c>
      <c r="F2539" t="str">
        <f t="shared" si="727"/>
        <v>2.42482336914722-11.616374226793i</v>
      </c>
      <c r="G2539" t="str">
        <f t="shared" si="728"/>
        <v>0.999958120032227-0.00647133787103021i</v>
      </c>
      <c r="H2539" t="str">
        <f t="shared" si="729"/>
        <v>1042.22795938581-2577.69424183909i</v>
      </c>
      <c r="I2539" t="str">
        <f t="shared" si="730"/>
        <v>-77.3423617124955-51.7868865957608i</v>
      </c>
      <c r="K2539" t="str">
        <f t="shared" si="731"/>
        <v>0.00161779139319491-0.00376472200110543i</v>
      </c>
      <c r="L2539" t="str">
        <f t="shared" si="732"/>
        <v>0.0000444444444444444-0.00445948284235638i</v>
      </c>
      <c r="M2539" t="e">
        <f t="shared" si="733"/>
        <v>#DIV/0!</v>
      </c>
      <c r="N2539">
        <f t="shared" si="734"/>
        <v>97.069630358598772</v>
      </c>
      <c r="O2539">
        <f t="shared" si="735"/>
        <v>8.1155138709714745</v>
      </c>
      <c r="P2539" s="3">
        <f t="shared" si="736"/>
        <v>8.1155138709714745</v>
      </c>
      <c r="Q2539" s="3">
        <f t="shared" si="737"/>
        <v>-82.930369641401228</v>
      </c>
      <c r="R2539">
        <f t="shared" si="738"/>
        <v>97.069630358598772</v>
      </c>
      <c r="S2539">
        <f t="shared" si="739"/>
        <v>12.874856830992165</v>
      </c>
      <c r="T2539">
        <f t="shared" si="722"/>
        <v>8.1155138709714745</v>
      </c>
    </row>
    <row r="2540" spans="1:20" x14ac:dyDescent="0.25">
      <c r="A2540">
        <f t="shared" si="723"/>
        <v>81202.512695366328</v>
      </c>
      <c r="B2540">
        <f t="shared" si="740"/>
        <v>12923.781286949936</v>
      </c>
      <c r="C2540" t="str">
        <f t="shared" si="724"/>
        <v>0.312375225082785-2.51764321676214i</v>
      </c>
      <c r="D2540" t="str">
        <f t="shared" si="725"/>
        <v>3.47702790752561-1.29325160511847i</v>
      </c>
      <c r="E2540" t="str">
        <f t="shared" si="726"/>
        <v>166.962171359796+12.5415048801333i</v>
      </c>
      <c r="F2540" t="str">
        <f t="shared" si="727"/>
        <v>2.42482259588948-11.5725181424737i</v>
      </c>
      <c r="G2540" t="str">
        <f t="shared" si="728"/>
        <v>0.999957801153182-0.00649592688343776i</v>
      </c>
      <c r="H2540" t="str">
        <f t="shared" si="729"/>
        <v>1020.07456231481-2563.896839274i</v>
      </c>
      <c r="I2540" t="str">
        <f t="shared" si="730"/>
        <v>-76.7245552693478-50.8403230948725i</v>
      </c>
      <c r="K2540" t="str">
        <f t="shared" si="731"/>
        <v>0.00160765737476689-0.00375468987167052i</v>
      </c>
      <c r="L2540" t="str">
        <f t="shared" si="732"/>
        <v>0.0000444444444444444-0.00444260095871328i</v>
      </c>
      <c r="M2540" t="e">
        <f t="shared" si="733"/>
        <v>#DIV/0!</v>
      </c>
      <c r="N2540">
        <f t="shared" si="734"/>
        <v>97.072796773941263</v>
      </c>
      <c r="O2540">
        <f t="shared" si="735"/>
        <v>8.0862316439431599</v>
      </c>
      <c r="P2540" s="3">
        <f t="shared" si="736"/>
        <v>8.0862316439431599</v>
      </c>
      <c r="Q2540" s="3">
        <f t="shared" si="737"/>
        <v>-82.927203226058737</v>
      </c>
      <c r="R2540">
        <f t="shared" si="738"/>
        <v>97.072796773941263</v>
      </c>
      <c r="S2540">
        <f t="shared" si="739"/>
        <v>12.923781286949936</v>
      </c>
      <c r="T2540">
        <f t="shared" ref="T2540:T2603" si="741">P2540</f>
        <v>8.0862316439431599</v>
      </c>
    </row>
    <row r="2541" spans="1:20" x14ac:dyDescent="0.25">
      <c r="A2541">
        <f t="shared" ref="A2541:A2604" si="742">2*PI()*B2541</f>
        <v>81511.082243608704</v>
      </c>
      <c r="B2541">
        <f t="shared" si="740"/>
        <v>12972.891655840345</v>
      </c>
      <c r="C2541" t="str">
        <f t="shared" ref="C2541:C2604" si="743">IMPRODUCT(D2541,E2541,$C$40,,K2541,$C$41)</f>
        <v>0.311463250646215-2.50915581026116i</v>
      </c>
      <c r="D2541" t="str">
        <f t="shared" ref="D2541:D2604" si="744">IMDIV(IMPRODUCT($C$37,$C$38,COMPLEX(1,A2541/$C$38)),IMSUM(-1*A2541*A2541/$C$39,COMPLEX(0,1*A2541)))</f>
        <v>3.47701955643583-1.28882421140417i</v>
      </c>
      <c r="E2541" t="str">
        <f t="shared" ref="E2541:E2604" si="745">IMDIV(IMPRODUCT(IMSUM(F2541,G2541),$C$29,H2541),IMSUM(1,I2541))</f>
        <v>167.006110243101+12.5856546519236i</v>
      </c>
      <c r="F2541" t="str">
        <f t="shared" ref="F2541:F2604" si="746">IMDIV(IMPRODUCT($C$14,$C$15,COMPLEX(1,A2541/$C$15)),IMSUM(-1*A2541*A2541/$C$16,COMPLEX(0,A2541)))</f>
        <v>2.42482181674431-11.5288285326366i</v>
      </c>
      <c r="G2541" t="str">
        <f t="shared" ref="G2541:G2604" si="747">IMDIV(1,COMPLEX(1,A2541*$C$9*$C$10))</f>
        <v>0.999957479846258-0.00652060931038881i</v>
      </c>
      <c r="H2541" t="str">
        <f t="shared" ref="H2541:H2604" si="748">IMDIV($C$3,IMSUM(K2541,COMPLEX(0,$C$28*A2541)))</f>
        <v>998.383359686028-2549.99231187157i</v>
      </c>
      <c r="I2541" t="str">
        <f t="shared" ref="I2541:I2604" si="749">IMPRODUCT(F2541,$C$29,H2541,$C$31)</f>
        <v>-76.1047146722143-49.9140091976891i</v>
      </c>
      <c r="K2541" t="str">
        <f t="shared" ref="K2541:K2604" si="750">IF($C$26&lt;=0,IMDIV(1,IMSUM(IMDIV(1,L2541),1/$C$18)),IMDIV(1,IMSUM(IMDIV(1,L2541),1/$C$18,IMDIV(1,M2541))))</f>
        <v>0.00159757736713346-0.00374465734184425i</v>
      </c>
      <c r="L2541" t="str">
        <f t="shared" ref="L2541:L2604" si="751">IMSUM($C$21/$C$22,IMDIV(1,COMPLEX(0,$C$20*$C$22*A2541)))</f>
        <v>0.0000444444444444444-0.00442578298337645i</v>
      </c>
      <c r="M2541" t="e">
        <f t="shared" ref="M2541:M2604" si="752">IMSUM($C$25/$C$26,IMDIV(1,COMPLEX(0,$C$24*$C$26*A2541)))</f>
        <v>#DIV/0!</v>
      </c>
      <c r="N2541">
        <f t="shared" ref="N2541:N2604" si="753">ABS(R2541)</f>
        <v>97.075969786357433</v>
      </c>
      <c r="O2541">
        <f t="shared" ref="O2541:O2604" si="754">ABS(P2541)</f>
        <v>8.0569602502459308</v>
      </c>
      <c r="P2541" s="3">
        <f t="shared" ref="P2541:P2604" si="755">20*LOG10(IMABS(C2541))</f>
        <v>8.0569602502459308</v>
      </c>
      <c r="Q2541" s="3">
        <f t="shared" ref="Q2541:Q2604" si="756">IMARGUMENT(C2541)*180/PI()</f>
        <v>-82.924030213642567</v>
      </c>
      <c r="R2541">
        <f t="shared" ref="R2541:R2604" si="757">IF(Q2541&lt;0,Q2541+180,Q2541-180)</f>
        <v>97.075969786357433</v>
      </c>
      <c r="S2541">
        <f t="shared" ref="S2541:S2604" si="758">B2541/1000</f>
        <v>12.972891655840344</v>
      </c>
      <c r="T2541">
        <f t="shared" si="741"/>
        <v>8.0569602502459308</v>
      </c>
    </row>
    <row r="2542" spans="1:20" x14ac:dyDescent="0.25">
      <c r="A2542">
        <f t="shared" si="742"/>
        <v>81820.824356134428</v>
      </c>
      <c r="B2542">
        <f t="shared" ref="B2542:B2605" si="759">B2541*(1+B$42)</f>
        <v>13022.188644132539</v>
      </c>
      <c r="C2542" t="str">
        <f t="shared" si="743"/>
        <v>0.310554545873892-2.50070012925007i</v>
      </c>
      <c r="D2542" t="str">
        <f t="shared" si="744"/>
        <v>3.47701114179777-1.28441535559189i</v>
      </c>
      <c r="E2542" t="str">
        <f t="shared" si="745"/>
        <v>167.050394510882+12.6298761436435i</v>
      </c>
      <c r="F2542" t="str">
        <f t="shared" si="746"/>
        <v>2.42482103166689-11.485304768791i</v>
      </c>
      <c r="G2542" t="str">
        <f t="shared" si="747"/>
        <v>0.99995715609297-0.0065453855065874i</v>
      </c>
      <c r="H2542" t="str">
        <f t="shared" si="748"/>
        <v>977.147210614063-2535.99183944929i</v>
      </c>
      <c r="I2542" t="str">
        <f t="shared" si="749"/>
        <v>-75.4832665256763-49.0075868228515i</v>
      </c>
      <c r="K2542" t="str">
        <f t="shared" si="750"/>
        <v>0.00158755122734721-0.00373462470231227i</v>
      </c>
      <c r="L2542" t="str">
        <f t="shared" si="751"/>
        <v>0.0000444444444444444-0.00440902867441366i</v>
      </c>
      <c r="M2542" t="e">
        <f t="shared" si="752"/>
        <v>#DIV/0!</v>
      </c>
      <c r="N2542">
        <f t="shared" si="753"/>
        <v>97.079149170255775</v>
      </c>
      <c r="O2542">
        <f t="shared" si="754"/>
        <v>8.0276998161597763</v>
      </c>
      <c r="P2542" s="3">
        <f t="shared" si="755"/>
        <v>8.0276998161597763</v>
      </c>
      <c r="Q2542" s="3">
        <f t="shared" si="756"/>
        <v>-82.920850829744225</v>
      </c>
      <c r="R2542">
        <f t="shared" si="757"/>
        <v>97.079149170255775</v>
      </c>
      <c r="S2542">
        <f t="shared" si="758"/>
        <v>13.022188644132539</v>
      </c>
      <c r="T2542">
        <f t="shared" si="741"/>
        <v>8.0276998161597763</v>
      </c>
    </row>
    <row r="2543" spans="1:20" x14ac:dyDescent="0.25">
      <c r="A2543">
        <f t="shared" si="742"/>
        <v>82131.743488687731</v>
      </c>
      <c r="B2543">
        <f t="shared" si="759"/>
        <v>13071.672960980242</v>
      </c>
      <c r="C2543" t="str">
        <f t="shared" si="743"/>
        <v>0.309649091735759-2.49227608340427i</v>
      </c>
      <c r="D2543" t="str">
        <f t="shared" si="744"/>
        <v>3.47700266312814-1.28002497423285i</v>
      </c>
      <c r="E2543" t="str">
        <f t="shared" si="745"/>
        <v>167.095026504878+12.6741685658883i</v>
      </c>
      <c r="F2543" t="str">
        <f t="shared" si="746"/>
        <v>2.42482024061206-11.4419462248322i</v>
      </c>
      <c r="G2543" t="str">
        <f t="shared" si="747"/>
        <v>0.999956829874694-0.00657025582808238i</v>
      </c>
      <c r="H2543" t="str">
        <f t="shared" si="748"/>
        <v>956.358877430966-2521.9061196872i</v>
      </c>
      <c r="I2543" t="str">
        <f t="shared" si="749"/>
        <v>-74.8606168791545-48.120696416746i</v>
      </c>
      <c r="K2543" t="str">
        <f t="shared" si="750"/>
        <v>0.00157757881090149-0.00372459224143877i</v>
      </c>
      <c r="L2543" t="str">
        <f t="shared" si="751"/>
        <v>0.0000444444444444444-0.0043923377908086i</v>
      </c>
      <c r="M2543" t="e">
        <f t="shared" si="752"/>
        <v>#DIV/0!</v>
      </c>
      <c r="N2543">
        <f t="shared" si="753"/>
        <v>97.082334692464741</v>
      </c>
      <c r="O2543">
        <f t="shared" si="754"/>
        <v>7.9984504685136244</v>
      </c>
      <c r="P2543" s="3">
        <f t="shared" si="755"/>
        <v>7.9984504685136244</v>
      </c>
      <c r="Q2543" s="3">
        <f t="shared" si="756"/>
        <v>-82.917665307535259</v>
      </c>
      <c r="R2543">
        <f t="shared" si="757"/>
        <v>97.082334692464741</v>
      </c>
      <c r="S2543">
        <f t="shared" si="758"/>
        <v>13.071672960980242</v>
      </c>
      <c r="T2543">
        <f t="shared" si="741"/>
        <v>7.9984504685136244</v>
      </c>
    </row>
    <row r="2544" spans="1:20" x14ac:dyDescent="0.25">
      <c r="A2544">
        <f t="shared" si="742"/>
        <v>82443.844113944753</v>
      </c>
      <c r="B2544">
        <f t="shared" si="759"/>
        <v>13121.345318231968</v>
      </c>
      <c r="C2544" t="str">
        <f t="shared" si="743"/>
        <v>0.308746869035118-2.48388358264049i</v>
      </c>
      <c r="D2544" t="str">
        <f t="shared" si="744"/>
        <v>3.47699411994001-1.27565300414371i</v>
      </c>
      <c r="E2544" t="str">
        <f t="shared" si="745"/>
        <v>167.140008581642+12.7185311154348i</v>
      </c>
      <c r="F2544" t="str">
        <f t="shared" si="746"/>
        <v>2.42481944353431-11.398752277032i</v>
      </c>
      <c r="G2544" t="str">
        <f t="shared" si="747"/>
        <v>0.999956501172664-0.00659522063227237i</v>
      </c>
      <c r="H2544" t="str">
        <f t="shared" si="748"/>
        <v>936.011044214397-2507.74538113806i</v>
      </c>
      <c r="I2544" t="str">
        <f t="shared" si="749"/>
        <v>-74.237151865536-47.2529776552078i</v>
      </c>
      <c r="K2544" t="str">
        <f t="shared" si="750"/>
        <v>0.00156765997175935-0.00371456024526432i</v>
      </c>
      <c r="L2544" t="str">
        <f t="shared" si="751"/>
        <v>0.0000444444444444444-0.00437571009245725i</v>
      </c>
      <c r="M2544" t="e">
        <f t="shared" si="752"/>
        <v>#DIV/0!</v>
      </c>
      <c r="N2544">
        <f t="shared" si="753"/>
        <v>97.085526112183331</v>
      </c>
      <c r="O2544">
        <f t="shared" si="754"/>
        <v>7.9692123346809094</v>
      </c>
      <c r="P2544" s="3">
        <f t="shared" si="755"/>
        <v>7.9692123346809094</v>
      </c>
      <c r="Q2544" s="3">
        <f t="shared" si="756"/>
        <v>-82.914473887816669</v>
      </c>
      <c r="R2544">
        <f t="shared" si="757"/>
        <v>97.085526112183331</v>
      </c>
      <c r="S2544">
        <f t="shared" si="758"/>
        <v>13.121345318231969</v>
      </c>
      <c r="T2544">
        <f t="shared" si="741"/>
        <v>7.9692123346809094</v>
      </c>
    </row>
    <row r="2545" spans="1:20" x14ac:dyDescent="0.25">
      <c r="A2545">
        <f t="shared" si="742"/>
        <v>82757.130721577749</v>
      </c>
      <c r="B2545">
        <f t="shared" si="759"/>
        <v>13171.206430441251</v>
      </c>
      <c r="C2545" t="str">
        <f t="shared" si="743"/>
        <v>0.307847858410537-2.47552253711473i</v>
      </c>
      <c r="D2545" t="str">
        <f t="shared" si="744"/>
        <v>3.47698551174275-1.27129938240571i</v>
      </c>
      <c r="E2545" t="str">
        <f t="shared" si="745"/>
        <v>167.185343112605+12.7629629750634i</v>
      </c>
      <c r="F2545" t="str">
        <f t="shared" si="746"/>
        <v>2.42481864038779-11.3557223040301i</v>
      </c>
      <c r="G2545" t="str">
        <f t="shared" si="747"/>
        <v>0.99995616996797-0.006620280277911i</v>
      </c>
      <c r="H2545" t="str">
        <f t="shared" si="748"/>
        <v>916.096334086026-2493.5193964136i</v>
      </c>
      <c r="I2545" t="str">
        <f t="shared" si="749"/>
        <v>-73.6132383406398-46.4040700931691i</v>
      </c>
      <c r="K2545" t="str">
        <f t="shared" si="750"/>
        <v>0.0015577945623825-0.0037045289975043i</v>
      </c>
      <c r="L2545" t="str">
        <f t="shared" si="751"/>
        <v>0.0000444444444444444-0.00435914534016462i</v>
      </c>
      <c r="M2545" t="e">
        <f t="shared" si="752"/>
        <v>#DIV/0!</v>
      </c>
      <c r="N2545">
        <f t="shared" si="753"/>
        <v>97.08872318093232</v>
      </c>
      <c r="O2545">
        <f t="shared" si="754"/>
        <v>7.9399855425748989</v>
      </c>
      <c r="P2545" s="3">
        <f t="shared" si="755"/>
        <v>7.9399855425748989</v>
      </c>
      <c r="Q2545" s="3">
        <f t="shared" si="756"/>
        <v>-82.91127681906768</v>
      </c>
      <c r="R2545">
        <f t="shared" si="757"/>
        <v>97.08872318093232</v>
      </c>
      <c r="S2545">
        <f t="shared" si="758"/>
        <v>13.17120643044125</v>
      </c>
      <c r="T2545">
        <f t="shared" si="741"/>
        <v>7.9399855425748989</v>
      </c>
    </row>
    <row r="2546" spans="1:20" x14ac:dyDescent="0.25">
      <c r="A2546">
        <f t="shared" si="742"/>
        <v>83071.607818319753</v>
      </c>
      <c r="B2546">
        <f t="shared" si="759"/>
        <v>13221.257014876928</v>
      </c>
      <c r="C2546" t="str">
        <f t="shared" si="743"/>
        <v>0.306952040337704-2.46719285722046i</v>
      </c>
      <c r="D2546" t="str">
        <f t="shared" si="744"/>
        <v>3.476976838042-1.26696404636369i</v>
      </c>
      <c r="E2546" t="str">
        <f t="shared" si="745"/>
        <v>167.231032484163+12.8074633133706i</v>
      </c>
      <c r="F2546" t="str">
        <f t="shared" si="746"/>
        <v>2.42481783112631-11.3128556868249i</v>
      </c>
      <c r="G2546" t="str">
        <f t="shared" si="747"/>
        <v>0.99995583624156-0.00664543512511191i</v>
      </c>
      <c r="H2546" t="str">
        <f t="shared" si="748"/>
        <v>896.607325329491-2479.23749548506i</v>
      </c>
      <c r="I2546" t="str">
        <f t="shared" si="749"/>
        <v>-72.9892245212085-45.5736137646246i</v>
      </c>
      <c r="K2546" t="str">
        <f t="shared" si="750"/>
        <v>0.00154798243376003-0.00369449877954745i</v>
      </c>
      <c r="L2546" t="str">
        <f t="shared" si="751"/>
        <v>0.0000444444444444444-0.0043426432956412i</v>
      </c>
      <c r="M2546" t="e">
        <f t="shared" si="752"/>
        <v>#DIV/0!</v>
      </c>
      <c r="N2546">
        <f t="shared" si="753"/>
        <v>97.09192564250381</v>
      </c>
      <c r="O2546">
        <f t="shared" si="754"/>
        <v>7.9107702206447836</v>
      </c>
      <c r="P2546" s="3">
        <f t="shared" si="755"/>
        <v>7.9107702206447836</v>
      </c>
      <c r="Q2546" s="3">
        <f t="shared" si="756"/>
        <v>-82.90807435749619</v>
      </c>
      <c r="R2546">
        <f t="shared" si="757"/>
        <v>97.09192564250381</v>
      </c>
      <c r="S2546">
        <f t="shared" si="758"/>
        <v>13.221257014876928</v>
      </c>
      <c r="T2546">
        <f t="shared" si="741"/>
        <v>7.9107702206447836</v>
      </c>
    </row>
    <row r="2547" spans="1:20" x14ac:dyDescent="0.25">
      <c r="A2547">
        <f t="shared" si="742"/>
        <v>83387.279928029369</v>
      </c>
      <c r="B2547">
        <f t="shared" si="759"/>
        <v>13271.49779153346</v>
      </c>
      <c r="C2547" t="str">
        <f t="shared" si="743"/>
        <v>0.306059395131277-2.45889445358643i</v>
      </c>
      <c r="D2547" t="str">
        <f t="shared" si="744"/>
        <v>3.47696809833965-1.26264693362527i</v>
      </c>
      <c r="E2547" t="str">
        <f t="shared" si="745"/>
        <v>167.277079097733+12.8520312845897i</v>
      </c>
      <c r="F2547" t="str">
        <f t="shared" si="746"/>
        <v>2.42481701570328-11.270151808765i</v>
      </c>
      <c r="G2547" t="str">
        <f t="shared" si="747"/>
        <v>0.999955499974236-0.00667068553535394i</v>
      </c>
      <c r="H2547" t="str">
        <f t="shared" si="748"/>
        <v>877.536566378265-2464.90857904262i</v>
      </c>
      <c r="I2547" t="str">
        <f t="shared" si="749"/>
        <v>-72.3654406193927-44.7612497353034i</v>
      </c>
      <c r="K2547" t="str">
        <f t="shared" si="750"/>
        <v>0.00153822343543691-0.00368446987045483i</v>
      </c>
      <c r="L2547" t="str">
        <f t="shared" si="751"/>
        <v>0.0000444444444444444-0.0043262037214995i</v>
      </c>
      <c r="M2547" t="e">
        <f t="shared" si="752"/>
        <v>#DIV/0!</v>
      </c>
      <c r="N2547">
        <f t="shared" si="753"/>
        <v>97.09513323291219</v>
      </c>
      <c r="O2547">
        <f t="shared" si="754"/>
        <v>7.8815664978702724</v>
      </c>
      <c r="P2547" s="3">
        <f t="shared" si="755"/>
        <v>7.8815664978702724</v>
      </c>
      <c r="Q2547" s="3">
        <f t="shared" si="756"/>
        <v>-82.90486676708781</v>
      </c>
      <c r="R2547">
        <f t="shared" si="757"/>
        <v>97.09513323291219</v>
      </c>
      <c r="S2547">
        <f t="shared" si="758"/>
        <v>13.271497791533461</v>
      </c>
      <c r="T2547">
        <f t="shared" si="741"/>
        <v>7.8815664978702724</v>
      </c>
    </row>
    <row r="2548" spans="1:20" x14ac:dyDescent="0.25">
      <c r="A2548">
        <f t="shared" si="742"/>
        <v>83704.151591755886</v>
      </c>
      <c r="B2548">
        <f t="shared" si="759"/>
        <v>13321.929483141288</v>
      </c>
      <c r="C2548" t="str">
        <f t="shared" si="743"/>
        <v>0.305169902946752-2.45062723707491i</v>
      </c>
      <c r="D2548" t="str">
        <f t="shared" si="744"/>
        <v>3.4769592921338-1.25834798205989i</v>
      </c>
      <c r="E2548" t="str">
        <f t="shared" si="745"/>
        <v>167.323485369836+12.8966660283984i</v>
      </c>
      <c r="F2548" t="str">
        <f t="shared" si="746"/>
        <v>2.42481619407184-11.2276100555396i</v>
      </c>
      <c r="G2548" t="str">
        <f t="shared" si="747"/>
        <v>0.999955161146653-0.00669603187148625i</v>
      </c>
      <c r="H2548" t="str">
        <f t="shared" si="748"/>
        <v>858.876589723462-2450.5411318631i</v>
      </c>
      <c r="I2548" t="str">
        <f t="shared" si="749"/>
        <v>-71.7421994718763-43.9666206103892i</v>
      </c>
      <c r="K2548" t="str">
        <f t="shared" si="750"/>
        <v>0.00152851741554251-0.00367444254695908i</v>
      </c>
      <c r="L2548" t="str">
        <f t="shared" si="751"/>
        <v>0.0000444444444444444-0.00430982638125075i</v>
      </c>
      <c r="M2548" t="e">
        <f t="shared" si="752"/>
        <v>#DIV/0!</v>
      </c>
      <c r="N2548">
        <f t="shared" si="753"/>
        <v>97.098345680344394</v>
      </c>
      <c r="O2548">
        <f t="shared" si="754"/>
        <v>7.8523745037575932</v>
      </c>
      <c r="P2548" s="3">
        <f t="shared" si="755"/>
        <v>7.8523745037575932</v>
      </c>
      <c r="Q2548" s="3">
        <f t="shared" si="756"/>
        <v>-82.901654319655606</v>
      </c>
      <c r="R2548">
        <f t="shared" si="757"/>
        <v>97.098345680344394</v>
      </c>
      <c r="S2548">
        <f t="shared" si="758"/>
        <v>13.321929483141288</v>
      </c>
      <c r="T2548">
        <f t="shared" si="741"/>
        <v>7.8523745037575932</v>
      </c>
    </row>
    <row r="2549" spans="1:20" x14ac:dyDescent="0.25">
      <c r="A2549">
        <f t="shared" si="742"/>
        <v>84022.22736780456</v>
      </c>
      <c r="B2549">
        <f t="shared" si="759"/>
        <v>13372.552815177225</v>
      </c>
      <c r="C2549" t="str">
        <f t="shared" si="743"/>
        <v>0.304283543782254-2.44239111877969i</v>
      </c>
      <c r="D2549" t="str">
        <f t="shared" si="744"/>
        <v>3.47695041891873-1.25406712979793i</v>
      </c>
      <c r="E2549" t="str">
        <f t="shared" si="745"/>
        <v>167.370253732162+12.941366669733i</v>
      </c>
      <c r="F2549" t="str">
        <f t="shared" si="746"/>
        <v>2.42481536618468-11.1852298151704i</v>
      </c>
      <c r="G2549" t="str">
        <f t="shared" si="747"/>
        <v>0.99995481973932-0.00672147449773353i</v>
      </c>
      <c r="H2549" t="str">
        <f t="shared" si="748"/>
        <v>840.619924791353-2436.14323614099i</v>
      </c>
      <c r="I2549" t="str">
        <f t="shared" si="749"/>
        <v>-71.1197971620551-43.1893709996028i</v>
      </c>
      <c r="K2549" t="str">
        <f t="shared" si="750"/>
        <v>0.0015188642208187-0.003664417083464i</v>
      </c>
      <c r="L2549" t="str">
        <f t="shared" si="751"/>
        <v>0.0000444444444444444-0.0042935110393014i</v>
      </c>
      <c r="M2549" t="e">
        <f t="shared" si="752"/>
        <v>#DIV/0!</v>
      </c>
      <c r="N2549">
        <f t="shared" si="753"/>
        <v>97.101562705109515</v>
      </c>
      <c r="O2549">
        <f t="shared" si="754"/>
        <v>7.8231943683344838</v>
      </c>
      <c r="P2549" s="3">
        <f t="shared" si="755"/>
        <v>7.8231943683344838</v>
      </c>
      <c r="Q2549" s="3">
        <f t="shared" si="756"/>
        <v>-82.898437294890485</v>
      </c>
      <c r="R2549">
        <f t="shared" si="757"/>
        <v>97.101562705109515</v>
      </c>
      <c r="S2549">
        <f t="shared" si="758"/>
        <v>13.372552815177226</v>
      </c>
      <c r="T2549">
        <f t="shared" si="741"/>
        <v>7.8231943683344838</v>
      </c>
    </row>
    <row r="2550" spans="1:20" x14ac:dyDescent="0.25">
      <c r="A2550">
        <f t="shared" si="742"/>
        <v>84341.511831802214</v>
      </c>
      <c r="B2550">
        <f t="shared" si="759"/>
        <v>13423.368515874899</v>
      </c>
      <c r="C2550" t="str">
        <f t="shared" si="743"/>
        <v>0.303400297480341-2.43418601002439i</v>
      </c>
      <c r="D2550" t="str">
        <f t="shared" si="744"/>
        <v>3.47694147818492-1.24980431522983i</v>
      </c>
      <c r="E2550" t="str">
        <f t="shared" si="745"/>
        <v>167.417386631652+12.9861323185924i</v>
      </c>
      <c r="F2550" t="str">
        <f t="shared" si="746"/>
        <v>2.42481453199421-11.1430104780026i</v>
      </c>
      <c r="G2550" t="str">
        <f t="shared" si="747"/>
        <v>0.999954475732598-0.00674701377970116i</v>
      </c>
      <c r="H2550" t="str">
        <f t="shared" si="748"/>
        <v>822.759109840063-2421.72258474189i</v>
      </c>
      <c r="I2550" t="str">
        <f t="shared" si="749"/>
        <v>-70.4985136338101-42.4291479419118i</v>
      </c>
      <c r="K2550" t="str">
        <f t="shared" si="750"/>
        <v>0.001509263696648-0.00365439375204445i</v>
      </c>
      <c r="L2550" t="str">
        <f t="shared" si="751"/>
        <v>0.0000444444444444444-0.00427725746094978i</v>
      </c>
      <c r="M2550" t="e">
        <f t="shared" si="752"/>
        <v>#DIV/0!</v>
      </c>
      <c r="N2550">
        <f t="shared" si="753"/>
        <v>97.104784019588053</v>
      </c>
      <c r="O2550">
        <f t="shared" si="754"/>
        <v>7.7940262221461776</v>
      </c>
      <c r="P2550" s="3">
        <f t="shared" si="755"/>
        <v>7.7940262221461776</v>
      </c>
      <c r="Q2550" s="3">
        <f t="shared" si="756"/>
        <v>-82.895215980411947</v>
      </c>
      <c r="R2550">
        <f t="shared" si="757"/>
        <v>97.104784019588053</v>
      </c>
      <c r="S2550">
        <f t="shared" si="758"/>
        <v>13.4233685158749</v>
      </c>
      <c r="T2550">
        <f t="shared" si="741"/>
        <v>7.7940262221461776</v>
      </c>
    </row>
    <row r="2551" spans="1:20" x14ac:dyDescent="0.25">
      <c r="A2551">
        <f t="shared" si="742"/>
        <v>84662.00957676307</v>
      </c>
      <c r="B2551">
        <f t="shared" si="759"/>
        <v>13474.377316235224</v>
      </c>
      <c r="C2551" t="str">
        <f t="shared" si="743"/>
        <v>0.302520143729792-2.42601182236036i</v>
      </c>
      <c r="D2551" t="str">
        <f t="shared" si="744"/>
        <v>3.47693246941892-1.24555947700518i</v>
      </c>
      <c r="E2551" t="str">
        <f t="shared" si="745"/>
        <v>167.464886530555+13.0309620698486i</v>
      </c>
      <c r="F2551" t="str">
        <f t="shared" si="746"/>
        <v>2.42481369145243-11.1009514366957i</v>
      </c>
      <c r="G2551" t="str">
        <f t="shared" si="747"/>
        <v>0.999954129106696-0.00677265008438039i</v>
      </c>
      <c r="H2551" t="str">
        <f t="shared" si="748"/>
        <v>805.286702923817-2407.28649434248i</v>
      </c>
      <c r="I2551" t="str">
        <f t="shared" si="749"/>
        <v>-69.8786132956464-41.6856012920709i</v>
      </c>
      <c r="K2551" t="str">
        <f t="shared" si="750"/>
        <v>0.00149971568708139-0.00364437282244652i</v>
      </c>
      <c r="L2551" t="str">
        <f t="shared" si="751"/>
        <v>0.0000444444444444444-0.00426106541238274i</v>
      </c>
      <c r="M2551" t="e">
        <f t="shared" si="752"/>
        <v>#DIV/0!</v>
      </c>
      <c r="N2551">
        <f t="shared" si="753"/>
        <v>97.108009328182376</v>
      </c>
      <c r="O2551">
        <f t="shared" si="754"/>
        <v>7.764870196249797</v>
      </c>
      <c r="P2551" s="3">
        <f t="shared" si="755"/>
        <v>7.764870196249797</v>
      </c>
      <c r="Q2551" s="3">
        <f t="shared" si="756"/>
        <v>-82.891990671817624</v>
      </c>
      <c r="R2551">
        <f t="shared" si="757"/>
        <v>97.108009328182376</v>
      </c>
      <c r="S2551">
        <f t="shared" si="758"/>
        <v>13.474377316235225</v>
      </c>
      <c r="T2551">
        <f t="shared" si="741"/>
        <v>7.764870196249797</v>
      </c>
    </row>
    <row r="2552" spans="1:20" x14ac:dyDescent="0.25">
      <c r="A2552">
        <f t="shared" si="742"/>
        <v>84983.725213154772</v>
      </c>
      <c r="B2552">
        <f t="shared" si="759"/>
        <v>13525.579950036919</v>
      </c>
      <c r="C2552" t="str">
        <f t="shared" si="743"/>
        <v>0.301643062067438-2.41786846756498i</v>
      </c>
      <c r="D2552" t="str">
        <f t="shared" si="744"/>
        <v>3.47692339210344-1.24133255403183i</v>
      </c>
      <c r="E2552" t="str">
        <f t="shared" si="745"/>
        <v>167.512755906507+13.0758550030489i</v>
      </c>
      <c r="F2552" t="str">
        <f t="shared" si="746"/>
        <v>2.42481284451097-11.0590520862155i</v>
      </c>
      <c r="G2552" t="str">
        <f t="shared" si="747"/>
        <v>0.999953779841675-0.00679838378015363i</v>
      </c>
      <c r="H2552" t="str">
        <f t="shared" si="748"/>
        <v>788.195291972605-2392.84191842489i</v>
      </c>
      <c r="I2552" t="str">
        <f t="shared" si="749"/>
        <v>-69.2603456141217-40.9583840711539i</v>
      </c>
      <c r="K2552" t="str">
        <f t="shared" si="750"/>
        <v>0.00149022003486606-0.00363435456208797i</v>
      </c>
      <c r="L2552" t="str">
        <f t="shared" si="751"/>
        <v>0.0000444444444444444-0.00424493466067218i</v>
      </c>
      <c r="M2552" t="e">
        <f t="shared" si="752"/>
        <v>#DIV/0!</v>
      </c>
      <c r="N2552">
        <f t="shared" si="753"/>
        <v>97.111238327267003</v>
      </c>
      <c r="O2552">
        <f t="shared" si="754"/>
        <v>7.7357264222100808</v>
      </c>
      <c r="P2552" s="3">
        <f t="shared" si="755"/>
        <v>7.7357264222100808</v>
      </c>
      <c r="Q2552" s="3">
        <f t="shared" si="756"/>
        <v>-82.888761672732997</v>
      </c>
      <c r="R2552">
        <f t="shared" si="757"/>
        <v>97.111238327267003</v>
      </c>
      <c r="S2552">
        <f t="shared" si="758"/>
        <v>13.525579950036919</v>
      </c>
      <c r="T2552">
        <f t="shared" si="741"/>
        <v>7.7357264222100808</v>
      </c>
    </row>
    <row r="2553" spans="1:20" x14ac:dyDescent="0.25">
      <c r="A2553">
        <f t="shared" si="742"/>
        <v>85306.663368964757</v>
      </c>
      <c r="B2553">
        <f t="shared" si="759"/>
        <v>13576.97715384706</v>
      </c>
      <c r="C2553" t="str">
        <f t="shared" si="743"/>
        <v>0.300769031879851-2.40975585763991i</v>
      </c>
      <c r="D2553" t="str">
        <f t="shared" si="744"/>
        <v>3.47691424571723-1.23712348547503i</v>
      </c>
      <c r="E2553" t="str">
        <f t="shared" si="745"/>
        <v>167.5609972526+13.1208101822173i</v>
      </c>
      <c r="F2553" t="str">
        <f t="shared" si="746"/>
        <v>2.42481199112113-11.0173118238245i</v>
      </c>
      <c r="G2553" t="str">
        <f t="shared" si="747"/>
        <v>0.999953427917443-0.00682421523679965i</v>
      </c>
      <c r="H2553" t="str">
        <f t="shared" si="748"/>
        <v>771.477504033786-2378.3954600975i</v>
      </c>
      <c r="I2553" t="str">
        <f t="shared" si="749"/>
        <v>-68.6439456956259-40.2471527831561i</v>
      </c>
      <c r="K2553" t="str">
        <f t="shared" si="750"/>
        <v>0.00148077658147294-0.00362433923605916i</v>
      </c>
      <c r="L2553" t="str">
        <f t="shared" si="751"/>
        <v>0.0000444444444444444-0.00422886497377185i</v>
      </c>
      <c r="M2553" t="e">
        <f t="shared" si="752"/>
        <v>#DIV/0!</v>
      </c>
      <c r="N2553">
        <f t="shared" si="753"/>
        <v>97.114470705136512</v>
      </c>
      <c r="O2553">
        <f t="shared" si="754"/>
        <v>7.7065950320947474</v>
      </c>
      <c r="P2553" s="3">
        <f t="shared" si="755"/>
        <v>7.7065950320947474</v>
      </c>
      <c r="Q2553" s="3">
        <f t="shared" si="756"/>
        <v>-82.885529294863488</v>
      </c>
      <c r="R2553">
        <f t="shared" si="757"/>
        <v>97.114470705136512</v>
      </c>
      <c r="S2553">
        <f t="shared" si="758"/>
        <v>13.576977153847059</v>
      </c>
      <c r="T2553">
        <f t="shared" si="741"/>
        <v>7.7065950320947474</v>
      </c>
    </row>
    <row r="2554" spans="1:20" x14ac:dyDescent="0.25">
      <c r="A2554">
        <f t="shared" si="742"/>
        <v>85630.828689766829</v>
      </c>
      <c r="B2554">
        <f t="shared" si="759"/>
        <v>13628.569667031679</v>
      </c>
      <c r="C2554" t="str">
        <f t="shared" si="743"/>
        <v>0.299898032405054-2.40167390480919i</v>
      </c>
      <c r="D2554" t="str">
        <f t="shared" si="744"/>
        <v>3.47690502973507-1.23293221075654i</v>
      </c>
      <c r="E2554" t="str">
        <f t="shared" si="745"/>
        <v>167.609613077452+13.1658266556529i</v>
      </c>
      <c r="F2554" t="str">
        <f t="shared" si="746"/>
        <v>2.42481113123381-10.9757300490743i</v>
      </c>
      <c r="G2554" t="str">
        <f t="shared" si="747"/>
        <v>0.999953073313756-0.00685014482549889i</v>
      </c>
      <c r="H2554" t="str">
        <f t="shared" si="748"/>
        <v>755.126013720851-2363.95338471729i</v>
      </c>
      <c r="I2554" t="str">
        <f t="shared" si="749"/>
        <v>-68.029634855747-39.551567699682i</v>
      </c>
      <c r="K2554" t="str">
        <f t="shared" si="750"/>
        <v>0.00147138516712395-0.00361432710712395i</v>
      </c>
      <c r="L2554" t="str">
        <f t="shared" si="751"/>
        <v>0.0000444444444444444-0.00421285612051389i</v>
      </c>
      <c r="M2554" t="e">
        <f t="shared" si="752"/>
        <v>#DIV/0!</v>
      </c>
      <c r="N2554">
        <f t="shared" si="753"/>
        <v>97.117706141954145</v>
      </c>
      <c r="O2554">
        <f t="shared" si="754"/>
        <v>7.6774761584692177</v>
      </c>
      <c r="P2554" s="3">
        <f t="shared" si="755"/>
        <v>7.6774761584692177</v>
      </c>
      <c r="Q2554" s="3">
        <f t="shared" si="756"/>
        <v>-82.882293858045855</v>
      </c>
      <c r="R2554">
        <f t="shared" si="757"/>
        <v>97.117706141954145</v>
      </c>
      <c r="S2554">
        <f t="shared" si="758"/>
        <v>13.628569667031678</v>
      </c>
      <c r="T2554">
        <f t="shared" si="741"/>
        <v>7.6774761584692177</v>
      </c>
    </row>
    <row r="2555" spans="1:20" x14ac:dyDescent="0.25">
      <c r="A2555">
        <f t="shared" si="742"/>
        <v>85956.225838787956</v>
      </c>
      <c r="B2555">
        <f t="shared" si="759"/>
        <v>13680.3582317664</v>
      </c>
      <c r="C2555" t="str">
        <f t="shared" si="743"/>
        <v>0.29903004273436-2.3936225215176i</v>
      </c>
      <c r="D2555" t="str">
        <f t="shared" si="744"/>
        <v>3.47689574362779-1.22875866955375i</v>
      </c>
      <c r="E2555" t="str">
        <f t="shared" si="745"/>
        <v>167.658605905275+13.2109034557289i</v>
      </c>
      <c r="F2555" t="str">
        <f t="shared" si="746"/>
        <v>2.42481026479954-10.934306163796i</v>
      </c>
      <c r="G2555" t="str">
        <f t="shared" si="747"/>
        <v>0.999952716010215-0.00687617291883868i</v>
      </c>
      <c r="H2555" t="str">
        <f t="shared" si="748"/>
        <v>739.13355091379-2349.52163229267i</v>
      </c>
      <c r="I2555" t="str">
        <f t="shared" si="749"/>
        <v>-67.4176211755458-38.8712931146709i</v>
      </c>
      <c r="K2555" t="str">
        <f t="shared" si="750"/>
        <v>0.00146204563081931-0.00360431843572121i</v>
      </c>
      <c r="L2555" t="str">
        <f t="shared" si="751"/>
        <v>0.0000444444444444444-0.00419690787060559i</v>
      </c>
      <c r="M2555" t="e">
        <f t="shared" si="752"/>
        <v>#DIV/0!</v>
      </c>
      <c r="N2555">
        <f t="shared" si="753"/>
        <v>97.120944309703518</v>
      </c>
      <c r="O2555">
        <f t="shared" si="754"/>
        <v>7.6483699343921963</v>
      </c>
      <c r="P2555" s="3">
        <f t="shared" si="755"/>
        <v>7.6483699343921963</v>
      </c>
      <c r="Q2555" s="3">
        <f t="shared" si="756"/>
        <v>-82.879055690296482</v>
      </c>
      <c r="R2555">
        <f t="shared" si="757"/>
        <v>97.120944309703518</v>
      </c>
      <c r="S2555">
        <f t="shared" si="758"/>
        <v>13.6803582317664</v>
      </c>
      <c r="T2555">
        <f t="shared" si="741"/>
        <v>7.6483699343921963</v>
      </c>
    </row>
    <row r="2556" spans="1:20" x14ac:dyDescent="0.25">
      <c r="A2556">
        <f t="shared" si="742"/>
        <v>86282.859496975347</v>
      </c>
      <c r="B2556">
        <f t="shared" si="759"/>
        <v>13732.343593047113</v>
      </c>
      <c r="C2556" t="str">
        <f t="shared" si="743"/>
        <v>0.29816504181396-2.38560162042882i</v>
      </c>
      <c r="D2556" t="str">
        <f t="shared" si="744"/>
        <v>3.47688638686218-1.22460280179883i</v>
      </c>
      <c r="E2556" t="str">
        <f t="shared" si="745"/>
        <v>167.707978275944+13.2560395986866i</v>
      </c>
      <c r="F2556" t="str">
        <f t="shared" si="746"/>
        <v>2.42480939176849-10.8930395720919i</v>
      </c>
      <c r="G2556" t="str">
        <f t="shared" si="747"/>
        <v>0.999952355986265-0.00690229989081859i</v>
      </c>
      <c r="H2556" t="str">
        <f t="shared" si="748"/>
        <v>723.492907753318-2335.10582964836i</v>
      </c>
      <c r="I2556" t="str">
        <f t="shared" si="749"/>
        <v>-66.8081000442259-38.2059975710228i</v>
      </c>
      <c r="K2556" t="str">
        <f t="shared" si="750"/>
        <v>0.00145275781036436-0.00359431347996636i</v>
      </c>
      <c r="L2556" t="str">
        <f t="shared" si="751"/>
        <v>0.0000444444444444444-0.00418101999462601i</v>
      </c>
      <c r="M2556" t="e">
        <f t="shared" si="752"/>
        <v>#DIV/0!</v>
      </c>
      <c r="N2556">
        <f t="shared" si="753"/>
        <v>97.124184872134762</v>
      </c>
      <c r="O2556">
        <f t="shared" si="754"/>
        <v>7.6192764934103323</v>
      </c>
      <c r="P2556" s="3">
        <f t="shared" si="755"/>
        <v>7.6192764934103323</v>
      </c>
      <c r="Q2556" s="3">
        <f t="shared" si="756"/>
        <v>-82.875815127865238</v>
      </c>
      <c r="R2556">
        <f t="shared" si="757"/>
        <v>97.124184872134762</v>
      </c>
      <c r="S2556">
        <f t="shared" si="758"/>
        <v>13.732343593047114</v>
      </c>
      <c r="T2556">
        <f t="shared" si="741"/>
        <v>7.6192764934103323</v>
      </c>
    </row>
    <row r="2557" spans="1:20" x14ac:dyDescent="0.25">
      <c r="A2557">
        <f t="shared" si="742"/>
        <v>86610.73436306385</v>
      </c>
      <c r="B2557">
        <f t="shared" si="759"/>
        <v>13784.526498700692</v>
      </c>
      <c r="C2557" t="str">
        <f t="shared" si="743"/>
        <v>0.297303008446663-2.37761111442384i</v>
      </c>
      <c r="D2557" t="str">
        <f t="shared" si="744"/>
        <v>3.47687695890097-1.22046454767782i</v>
      </c>
      <c r="E2557" t="str">
        <f t="shared" si="745"/>
        <v>167.757732745072+13.3012340844259i</v>
      </c>
      <c r="F2557" t="str">
        <f t="shared" si="746"/>
        <v>2.42480851209043-10.8519296803275i</v>
      </c>
      <c r="G2557" t="str">
        <f t="shared" si="747"/>
        <v>0.999951993221197-0.00692852611685579i</v>
      </c>
      <c r="H2557" t="str">
        <f t="shared" si="748"/>
        <v>708.196944970594-2320.71130233688i</v>
      </c>
      <c r="I2557" t="str">
        <f t="shared" si="749"/>
        <v>-66.2012546877638-37.5553540609312i</v>
      </c>
      <c r="K2557" t="str">
        <f t="shared" si="750"/>
        <v>0.00144352154239644-0.00358431249565337i</v>
      </c>
      <c r="L2557" t="str">
        <f t="shared" si="751"/>
        <v>0.0000444444444444444-0.00416519226402273i</v>
      </c>
      <c r="M2557" t="e">
        <f t="shared" si="752"/>
        <v>#DIV/0!</v>
      </c>
      <c r="N2557">
        <f t="shared" si="753"/>
        <v>97.127427484714204</v>
      </c>
      <c r="O2557">
        <f t="shared" si="754"/>
        <v>7.5901959695537009</v>
      </c>
      <c r="P2557" s="3">
        <f t="shared" si="755"/>
        <v>7.5901959695537009</v>
      </c>
      <c r="Q2557" s="3">
        <f t="shared" si="756"/>
        <v>-82.872572515285796</v>
      </c>
      <c r="R2557">
        <f t="shared" si="757"/>
        <v>97.127427484714204</v>
      </c>
      <c r="S2557">
        <f t="shared" si="758"/>
        <v>13.784526498700693</v>
      </c>
      <c r="T2557">
        <f t="shared" si="741"/>
        <v>7.5901959695537009</v>
      </c>
    </row>
    <row r="2558" spans="1:20" x14ac:dyDescent="0.25">
      <c r="A2558">
        <f t="shared" si="742"/>
        <v>86939.855153643497</v>
      </c>
      <c r="B2558">
        <f t="shared" si="759"/>
        <v>13836.907699395755</v>
      </c>
      <c r="C2558" t="str">
        <f t="shared" si="743"/>
        <v>0.296443921293586-2.36965091659907i</v>
      </c>
      <c r="D2558" t="str">
        <f t="shared" si="744"/>
        <v>3.47686745920282-1.2163438476298i</v>
      </c>
      <c r="E2558" t="str">
        <f t="shared" si="745"/>
        <v>167.807871884062+13.3464858963004i</v>
      </c>
      <c r="F2558" t="str">
        <f t="shared" si="746"/>
        <v>2.42480762571477-10.8109758971219i</v>
      </c>
      <c r="G2558" t="str">
        <f t="shared" si="747"/>
        <v>0.999951627694143-0.00695485197379031i</v>
      </c>
      <c r="H2558" t="str">
        <f t="shared" si="748"/>
        <v>693.238597591872-2306.34308628364i</v>
      </c>
      <c r="I2558" t="str">
        <f t="shared" si="749"/>
        <v>-65.5972566831585-36.9190402016306i</v>
      </c>
      <c r="K2558" t="str">
        <f t="shared" si="750"/>
        <v>0.00143433666241142-0.00357431573625691i</v>
      </c>
      <c r="L2558" t="str">
        <f t="shared" si="751"/>
        <v>0.0000444444444444444-0.00414942445110851i</v>
      </c>
      <c r="M2558" t="e">
        <f t="shared" si="752"/>
        <v>#DIV/0!</v>
      </c>
      <c r="N2558">
        <f t="shared" si="753"/>
        <v>97.130671794574027</v>
      </c>
      <c r="O2558">
        <f t="shared" si="754"/>
        <v>7.5611284973301078</v>
      </c>
      <c r="P2558" s="3">
        <f t="shared" si="755"/>
        <v>7.5611284973301078</v>
      </c>
      <c r="Q2558" s="3">
        <f t="shared" si="756"/>
        <v>-82.869328205425973</v>
      </c>
      <c r="R2558">
        <f t="shared" si="757"/>
        <v>97.130671794574027</v>
      </c>
      <c r="S2558">
        <f t="shared" si="758"/>
        <v>13.836907699395756</v>
      </c>
      <c r="T2558">
        <f t="shared" si="741"/>
        <v>7.5611284973301078</v>
      </c>
    </row>
    <row r="2559" spans="1:20" x14ac:dyDescent="0.25">
      <c r="A2559">
        <f t="shared" si="742"/>
        <v>87270.226603227347</v>
      </c>
      <c r="B2559">
        <f t="shared" si="759"/>
        <v>13889.487948653459</v>
      </c>
      <c r="C2559" t="str">
        <f t="shared" si="743"/>
        <v>0.29558775887573-2.36172094026495i</v>
      </c>
      <c r="D2559" t="str">
        <f t="shared" si="744"/>
        <v>3.47685788722231-1.21224064234602i</v>
      </c>
      <c r="E2559" t="str">
        <f t="shared" si="745"/>
        <v>167.858398280196+13.3917940008969i</v>
      </c>
      <c r="F2559" t="str">
        <f t="shared" si="746"/>
        <v>2.42480673259052-10.7701776333402i</v>
      </c>
      <c r="G2559" t="str">
        <f t="shared" si="747"/>
        <v>0.999951259384075-0.00698127783989046i</v>
      </c>
      <c r="H2559" t="str">
        <f t="shared" si="748"/>
        <v>678.610880056481-2292.00593915507i</v>
      </c>
      <c r="I2559" t="str">
        <f t="shared" si="749"/>
        <v>-64.9962664580842-36.2967383882168i</v>
      </c>
      <c r="K2559" t="str">
        <f t="shared" si="750"/>
        <v>0.00142520300479013-0.00356432345293483i</v>
      </c>
      <c r="L2559" t="str">
        <f t="shared" si="751"/>
        <v>0.0000444444444444444-0.00413371632905809i</v>
      </c>
      <c r="M2559" t="e">
        <f t="shared" si="752"/>
        <v>#DIV/0!</v>
      </c>
      <c r="N2559">
        <f t="shared" si="753"/>
        <v>97.133917440457736</v>
      </c>
      <c r="O2559">
        <f t="shared" si="754"/>
        <v>7.5320742117209862</v>
      </c>
      <c r="P2559" s="3">
        <f t="shared" si="755"/>
        <v>7.5320742117209862</v>
      </c>
      <c r="Q2559" s="3">
        <f t="shared" si="756"/>
        <v>-82.866082559542264</v>
      </c>
      <c r="R2559">
        <f t="shared" si="757"/>
        <v>97.133917440457736</v>
      </c>
      <c r="S2559">
        <f t="shared" si="758"/>
        <v>13.889487948653459</v>
      </c>
      <c r="T2559">
        <f t="shared" si="741"/>
        <v>7.5320742117209862</v>
      </c>
    </row>
    <row r="2560" spans="1:20" x14ac:dyDescent="0.25">
      <c r="A2560">
        <f t="shared" si="742"/>
        <v>87601.853464319604</v>
      </c>
      <c r="B2560">
        <f t="shared" si="759"/>
        <v>13942.268002858342</v>
      </c>
      <c r="C2560" t="str">
        <f t="shared" si="743"/>
        <v>0.294734499575712-2.35382109894408i</v>
      </c>
      <c r="D2560" t="str">
        <f t="shared" si="744"/>
        <v>3.47684824240983-1.20815487276905i</v>
      </c>
      <c r="E2560" t="str">
        <f t="shared" si="745"/>
        <v>167.909314536687+13.43715734783i</v>
      </c>
      <c r="F2560" t="str">
        <f t="shared" si="746"/>
        <v>2.42480583266627-10.7295343020846i</v>
      </c>
      <c r="G2560" t="str">
        <f t="shared" si="747"/>
        <v>0.999950888269806-0.00700780409485822i</v>
      </c>
      <c r="H2560" t="str">
        <f t="shared" si="748"/>
        <v>664.306890784701-2277.7043514412i</v>
      </c>
      <c r="I2560" t="str">
        <f t="shared" si="749"/>
        <v>-64.3984337757618-35.6881359250974i</v>
      </c>
      <c r="K2560" t="str">
        <f t="shared" si="750"/>
        <v>0.00141612040282457-0.00355433589453091i</v>
      </c>
      <c r="L2560" t="str">
        <f t="shared" si="751"/>
        <v>0.0000444444444444444-0.00411806767190485i</v>
      </c>
      <c r="M2560" t="e">
        <f t="shared" si="752"/>
        <v>#DIV/0!</v>
      </c>
      <c r="N2560">
        <f t="shared" si="753"/>
        <v>97.137164052671523</v>
      </c>
      <c r="O2560">
        <f t="shared" si="754"/>
        <v>7.5030332481755515</v>
      </c>
      <c r="P2560" s="3">
        <f t="shared" si="755"/>
        <v>7.5030332481755515</v>
      </c>
      <c r="Q2560" s="3">
        <f t="shared" si="756"/>
        <v>-82.862835947328477</v>
      </c>
      <c r="R2560">
        <f t="shared" si="757"/>
        <v>97.137164052671523</v>
      </c>
      <c r="S2560">
        <f t="shared" si="758"/>
        <v>13.942268002858341</v>
      </c>
      <c r="T2560">
        <f t="shared" si="741"/>
        <v>7.5030332481755515</v>
      </c>
    </row>
    <row r="2561" spans="1:20" x14ac:dyDescent="0.25">
      <c r="A2561">
        <f t="shared" si="742"/>
        <v>87934.740507484021</v>
      </c>
      <c r="B2561">
        <f t="shared" si="759"/>
        <v>13995.248621269204</v>
      </c>
      <c r="C2561" t="str">
        <f t="shared" si="743"/>
        <v>0.29388412163926-2.34595130636962i</v>
      </c>
      <c r="D2561" t="str">
        <f t="shared" si="744"/>
        <v>3.47683852421162-1.20408648009191i</v>
      </c>
      <c r="E2561" t="str">
        <f t="shared" si="745"/>
        <v>167.960623272747+13.4825748695164i</v>
      </c>
      <c r="F2561" t="str">
        <f t="shared" si="746"/>
        <v>2.42480492589029-10.6890453186861i</v>
      </c>
      <c r="G2561" t="str">
        <f t="shared" si="747"/>
        <v>0.999950514329989-0.00703443111983462i</v>
      </c>
      <c r="H2561" t="str">
        <f t="shared" si="748"/>
        <v>650.319816230622-2263.4425572462i</v>
      </c>
      <c r="I2561" t="str">
        <f t="shared" si="749"/>
        <v>-63.8038982049769-35.0929251375742i</v>
      </c>
      <c r="K2561" t="str">
        <f t="shared" si="750"/>
        <v>0.00140708868874385-0.00354435330757783i</v>
      </c>
      <c r="L2561" t="str">
        <f t="shared" si="751"/>
        <v>0.0000444444444444444-0.00410247825453761i</v>
      </c>
      <c r="M2561" t="e">
        <f t="shared" si="752"/>
        <v>#DIV/0!</v>
      </c>
      <c r="N2561">
        <f t="shared" si="753"/>
        <v>97.140411253029086</v>
      </c>
      <c r="O2561">
        <f t="shared" si="754"/>
        <v>7.474005742605689</v>
      </c>
      <c r="P2561" s="3">
        <f t="shared" si="755"/>
        <v>7.474005742605689</v>
      </c>
      <c r="Q2561" s="3">
        <f t="shared" si="756"/>
        <v>-82.859588746970914</v>
      </c>
      <c r="R2561">
        <f t="shared" si="757"/>
        <v>97.140411253029086</v>
      </c>
      <c r="S2561">
        <f t="shared" si="758"/>
        <v>13.995248621269203</v>
      </c>
      <c r="T2561">
        <f t="shared" si="741"/>
        <v>7.474005742605689</v>
      </c>
    </row>
    <row r="2562" spans="1:20" x14ac:dyDescent="0.25">
      <c r="A2562">
        <f t="shared" si="742"/>
        <v>88268.892521412461</v>
      </c>
      <c r="B2562">
        <f t="shared" si="759"/>
        <v>14048.430566030027</v>
      </c>
      <c r="C2562" t="str">
        <f t="shared" si="743"/>
        <v>0.293036603176949-2.33811147648385i</v>
      </c>
      <c r="D2562" t="str">
        <f t="shared" si="744"/>
        <v>3.47682873206973-1.20003540575724i</v>
      </c>
      <c r="E2562" t="str">
        <f t="shared" si="745"/>
        <v>168.012327123664+13.5280454809611i</v>
      </c>
      <c r="F2562" t="str">
        <f t="shared" si="746"/>
        <v>2.4248040122104-10.6487101006959i</v>
      </c>
      <c r="G2562" t="str">
        <f t="shared" si="747"/>
        <v>0.999950137543112-0.00706115929740517i</v>
      </c>
      <c r="H2562" t="str">
        <f t="shared" si="748"/>
        <v>636.642934453665-2249.22454478197i</v>
      </c>
      <c r="I2562" t="str">
        <f t="shared" si="749"/>
        <v>-63.2127895752109-34.5108034649737i</v>
      </c>
      <c r="K2562" t="str">
        <f t="shared" si="750"/>
        <v>0.00139810769374011-0.00353437593630043i</v>
      </c>
      <c r="L2562" t="str">
        <f t="shared" si="751"/>
        <v>0.0000444444444444444-0.00408694785269737i</v>
      </c>
      <c r="M2562" t="e">
        <f t="shared" si="752"/>
        <v>#DIV/0!</v>
      </c>
      <c r="N2562">
        <f t="shared" si="753"/>
        <v>97.14365865480228</v>
      </c>
      <c r="O2562">
        <f t="shared" si="754"/>
        <v>7.4449918313814498</v>
      </c>
      <c r="P2562" s="3">
        <f t="shared" si="755"/>
        <v>7.4449918313814498</v>
      </c>
      <c r="Q2562" s="3">
        <f t="shared" si="756"/>
        <v>-82.85634134519772</v>
      </c>
      <c r="R2562">
        <f t="shared" si="757"/>
        <v>97.14365865480228</v>
      </c>
      <c r="S2562">
        <f t="shared" si="758"/>
        <v>14.048430566030026</v>
      </c>
      <c r="T2562">
        <f t="shared" si="741"/>
        <v>7.4449918313814498</v>
      </c>
    </row>
    <row r="2563" spans="1:20" x14ac:dyDescent="0.25">
      <c r="A2563">
        <f t="shared" si="742"/>
        <v>88604.314312993825</v>
      </c>
      <c r="B2563">
        <f t="shared" si="759"/>
        <v>14101.814602180941</v>
      </c>
      <c r="C2563" t="str">
        <f t="shared" si="743"/>
        <v>0.292191922165674-2.33030152343632i</v>
      </c>
      <c r="D2563" t="str">
        <f t="shared" si="744"/>
        <v>3.47681886542194-1.19600159145642i</v>
      </c>
      <c r="E2563" t="str">
        <f t="shared" si="745"/>
        <v>168.064428740853+13.5735680795326i</v>
      </c>
      <c r="F2563" t="str">
        <f t="shared" si="746"/>
        <v>2.42480309157405-10.6085280678773i</v>
      </c>
      <c r="G2563" t="str">
        <f t="shared" si="747"/>
        <v>0.999949757887501-0.0070879890116053i</v>
      </c>
      <c r="H2563" t="str">
        <f t="shared" si="748"/>
        <v>623.26961824054-2235.05406656161i</v>
      </c>
      <c r="I2563" t="str">
        <f t="shared" si="749"/>
        <v>-62.6252284169269-33.941473536675i</v>
      </c>
      <c r="K2563" t="str">
        <f t="shared" si="750"/>
        <v>0.00138917724799401-0.00352440402261916i</v>
      </c>
      <c r="L2563" t="str">
        <f t="shared" si="751"/>
        <v>0.0000444444444444444-0.00407147624297406i</v>
      </c>
      <c r="M2563" t="e">
        <f t="shared" si="752"/>
        <v>#DIV/0!</v>
      </c>
      <c r="N2563">
        <f t="shared" si="753"/>
        <v>97.146905862666799</v>
      </c>
      <c r="O2563">
        <f t="shared" si="754"/>
        <v>7.4159916513247781</v>
      </c>
      <c r="P2563" s="3">
        <f t="shared" si="755"/>
        <v>7.4159916513247781</v>
      </c>
      <c r="Q2563" s="3">
        <f t="shared" si="756"/>
        <v>-82.853094137333201</v>
      </c>
      <c r="R2563">
        <f t="shared" si="757"/>
        <v>97.146905862666799</v>
      </c>
      <c r="S2563">
        <f t="shared" si="758"/>
        <v>14.101814602180941</v>
      </c>
      <c r="T2563">
        <f t="shared" si="741"/>
        <v>7.4159916513247781</v>
      </c>
    </row>
    <row r="2564" spans="1:20" x14ac:dyDescent="0.25">
      <c r="A2564">
        <f t="shared" si="742"/>
        <v>88941.010707383204</v>
      </c>
      <c r="B2564">
        <f t="shared" si="759"/>
        <v>14155.401497669229</v>
      </c>
      <c r="C2564" t="str">
        <f t="shared" si="743"/>
        <v>0.291350056450263-2.32252136158249i</v>
      </c>
      <c r="D2564" t="str">
        <f t="shared" si="744"/>
        <v>3.47680892370181-1.19198497912877i</v>
      </c>
      <c r="E2564" t="str">
        <f t="shared" si="745"/>
        <v>168.116930791929+13.6191415447386i</v>
      </c>
      <c r="F2564" t="str">
        <f t="shared" si="746"/>
        <v>2.42480216392827-10.5684986421971i</v>
      </c>
      <c r="G2564" t="str">
        <f t="shared" si="747"/>
        <v>0.999949375341318-0.00711492064792587i</v>
      </c>
      <c r="H2564" t="str">
        <f t="shared" si="748"/>
        <v>610.193337808418-2220.93464929091i</v>
      </c>
      <c r="I2564" t="str">
        <f t="shared" si="749"/>
        <v>-62.0413263870884-33.3846432323135i</v>
      </c>
      <c r="K2564" t="str">
        <f t="shared" si="750"/>
        <v>0.00138029718070023-0.00351443780615395i</v>
      </c>
      <c r="L2564" t="str">
        <f t="shared" si="751"/>
        <v>0.0000444444444444444-0.00405606320280341i</v>
      </c>
      <c r="M2564" t="e">
        <f t="shared" si="752"/>
        <v>#DIV/0!</v>
      </c>
      <c r="N2564">
        <f t="shared" si="753"/>
        <v>97.150152472650348</v>
      </c>
      <c r="O2564">
        <f t="shared" si="754"/>
        <v>7.3870053397050341</v>
      </c>
      <c r="P2564" s="3">
        <f t="shared" si="755"/>
        <v>7.3870053397050341</v>
      </c>
      <c r="Q2564" s="3">
        <f t="shared" si="756"/>
        <v>-82.849847527349652</v>
      </c>
      <c r="R2564">
        <f t="shared" si="757"/>
        <v>97.150152472650348</v>
      </c>
      <c r="S2564">
        <f t="shared" si="758"/>
        <v>14.155401497669228</v>
      </c>
      <c r="T2564">
        <f t="shared" si="741"/>
        <v>7.3870053397050341</v>
      </c>
    </row>
    <row r="2565" spans="1:20" x14ac:dyDescent="0.25">
      <c r="A2565">
        <f t="shared" si="742"/>
        <v>89278.986548071261</v>
      </c>
      <c r="B2565">
        <f t="shared" si="759"/>
        <v>14209.192023360372</v>
      </c>
      <c r="C2565" t="str">
        <f t="shared" si="743"/>
        <v>0.290510983744973-2.31477090548208i</v>
      </c>
      <c r="D2565" t="str">
        <f t="shared" si="744"/>
        <v>3.47679890633854-1.18798551096069i</v>
      </c>
      <c r="E2565" t="str">
        <f t="shared" si="745"/>
        <v>168.169835960773+13.6647647379986i</v>
      </c>
      <c r="F2565" t="str">
        <f t="shared" si="746"/>
        <v>2.42480122921971-10.5286212478175i</v>
      </c>
      <c r="G2565" t="str">
        <f t="shared" si="747"/>
        <v>0.999948989882555-0.00714195459331857i</v>
      </c>
      <c r="H2565" t="str">
        <f t="shared" si="748"/>
        <v>597.407663118018-2206.86960345718i</v>
      </c>
      <c r="I2565" t="str">
        <f t="shared" si="749"/>
        <v>-61.4611866800417-32.8400257273654i</v>
      </c>
      <c r="K2565" t="str">
        <f t="shared" si="750"/>
        <v>0.00137146732009259-0.00350447752422804i</v>
      </c>
      <c r="L2565" t="str">
        <f t="shared" si="751"/>
        <v>0.0000444444444444444-0.00404070851046364i</v>
      </c>
      <c r="M2565" t="e">
        <f t="shared" si="752"/>
        <v>#DIV/0!</v>
      </c>
      <c r="N2565">
        <f t="shared" si="753"/>
        <v>97.153398072078915</v>
      </c>
      <c r="O2565">
        <f t="shared" si="754"/>
        <v>7.3580330342332356</v>
      </c>
      <c r="P2565" s="3">
        <f t="shared" si="755"/>
        <v>7.3580330342332356</v>
      </c>
      <c r="Q2565" s="3">
        <f t="shared" si="756"/>
        <v>-82.846601927921085</v>
      </c>
      <c r="R2565">
        <f t="shared" si="757"/>
        <v>97.153398072078915</v>
      </c>
      <c r="S2565">
        <f t="shared" si="758"/>
        <v>14.209192023360373</v>
      </c>
      <c r="T2565">
        <f t="shared" si="741"/>
        <v>7.3580330342332356</v>
      </c>
    </row>
    <row r="2566" spans="1:20" x14ac:dyDescent="0.25">
      <c r="A2566">
        <f t="shared" si="742"/>
        <v>89618.246696953938</v>
      </c>
      <c r="B2566">
        <f t="shared" si="759"/>
        <v>14263.186953049142</v>
      </c>
      <c r="C2566" t="str">
        <f t="shared" si="743"/>
        <v>0.289674681635091-2.30705006989762i</v>
      </c>
      <c r="D2566" t="str">
        <f t="shared" si="744"/>
        <v>3.47678881275706-1.18400312938481i</v>
      </c>
      <c r="E2566" t="str">
        <f t="shared" si="745"/>
        <v>168.223146947592+13.710436502415i</v>
      </c>
      <c r="F2566" t="str">
        <f t="shared" si="746"/>
        <v>2.4248002873946-10.4888953110876i</v>
      </c>
      <c r="G2566" t="str">
        <f t="shared" si="747"/>
        <v>0.99994860148904-0.00716909123620151i</v>
      </c>
      <c r="H2566" t="str">
        <f t="shared" si="748"/>
        <v>584.906265824412-2192.86203261619i</v>
      </c>
      <c r="I2566" t="str">
        <f t="shared" si="749"/>
        <v>-60.8849044239318-32.3073395252599i</v>
      </c>
      <c r="K2566" t="str">
        <f t="shared" si="750"/>
        <v>0.00136268749346914-0.00349452341187236i</v>
      </c>
      <c r="L2566" t="str">
        <f t="shared" si="751"/>
        <v>0.0000444444444444444-0.00402541194507237i</v>
      </c>
      <c r="M2566" t="e">
        <f t="shared" si="752"/>
        <v>#DIV/0!</v>
      </c>
      <c r="N2566">
        <f t="shared" si="753"/>
        <v>97.156642239525311</v>
      </c>
      <c r="O2566">
        <f t="shared" si="754"/>
        <v>7.3290748730570137</v>
      </c>
      <c r="P2566" s="3">
        <f t="shared" si="755"/>
        <v>7.3290748730570137</v>
      </c>
      <c r="Q2566" s="3">
        <f t="shared" si="756"/>
        <v>-82.843357760474689</v>
      </c>
      <c r="R2566">
        <f t="shared" si="757"/>
        <v>97.156642239525311</v>
      </c>
      <c r="S2566">
        <f t="shared" si="758"/>
        <v>14.263186953049143</v>
      </c>
      <c r="T2566">
        <f t="shared" si="741"/>
        <v>7.3290748730570137</v>
      </c>
    </row>
    <row r="2567" spans="1:20" x14ac:dyDescent="0.25">
      <c r="A2567">
        <f t="shared" si="742"/>
        <v>89958.796034402374</v>
      </c>
      <c r="B2567">
        <f t="shared" si="759"/>
        <v>14317.387063470729</v>
      </c>
      <c r="C2567" t="str">
        <f t="shared" si="743"/>
        <v>0.288841127578349-2.29935876979276i</v>
      </c>
      <c r="D2567" t="str">
        <f t="shared" si="744"/>
        <v>3.47677864237787-1.18003777707919i</v>
      </c>
      <c r="E2567" t="str">
        <f t="shared" si="745"/>
        <v>168.27686646898+13.7561556625394i</v>
      </c>
      <c r="F2567" t="str">
        <f t="shared" si="746"/>
        <v>2.42479933839875-10.4493202605353i</v>
      </c>
      <c r="G2567" t="str">
        <f t="shared" si="747"/>
        <v>0.999948210138431-0.00719633096646471i</v>
      </c>
      <c r="H2567" t="str">
        <f t="shared" si="748"/>
        <v>572.682920891417-2178.91484237861i</v>
      </c>
      <c r="I2567" t="str">
        <f t="shared" si="749"/>
        <v>-60.3125670628553-31.78630847709i</v>
      </c>
      <c r="K2567" t="str">
        <f t="shared" si="750"/>
        <v>0.00135395752721687-0.00348457570182985i</v>
      </c>
      <c r="L2567" t="str">
        <f t="shared" si="751"/>
        <v>0.0000444444444444444-0.00401017328658336i</v>
      </c>
      <c r="M2567" t="e">
        <f t="shared" si="752"/>
        <v>#DIV/0!</v>
      </c>
      <c r="N2567">
        <f t="shared" si="753"/>
        <v>97.159884544754405</v>
      </c>
      <c r="O2567">
        <f t="shared" si="754"/>
        <v>7.3001309947544719</v>
      </c>
      <c r="P2567" s="3">
        <f t="shared" si="755"/>
        <v>7.3001309947544719</v>
      </c>
      <c r="Q2567" s="3">
        <f t="shared" si="756"/>
        <v>-82.840115455245595</v>
      </c>
      <c r="R2567">
        <f t="shared" si="757"/>
        <v>97.159884544754405</v>
      </c>
      <c r="S2567">
        <f t="shared" si="758"/>
        <v>14.317387063470729</v>
      </c>
      <c r="T2567">
        <f t="shared" si="741"/>
        <v>7.3001309947544719</v>
      </c>
    </row>
    <row r="2568" spans="1:20" x14ac:dyDescent="0.25">
      <c r="A2568">
        <f t="shared" si="742"/>
        <v>90300.639459333092</v>
      </c>
      <c r="B2568">
        <f t="shared" si="759"/>
        <v>14371.793134311918</v>
      </c>
      <c r="C2568" t="str">
        <f t="shared" si="743"/>
        <v>0.288010298906493-2.29169692033098i</v>
      </c>
      <c r="D2568" t="str">
        <f t="shared" si="744"/>
        <v>3.47676839461713-1.17608939696645i</v>
      </c>
      <c r="E2568" t="str">
        <f t="shared" si="745"/>
        <v>168.330997257986+13.8019210241399i</v>
      </c>
      <c r="F2568" t="str">
        <f t="shared" si="746"/>
        <v>2.42479838217757-10.409895526859i</v>
      </c>
      <c r="G2568" t="str">
        <f t="shared" si="747"/>
        <v>0.999947815808217-0.00722367417547563i</v>
      </c>
      <c r="H2568" t="str">
        <f t="shared" si="748"/>
        <v>560.731507894487-2165.03074909853i</v>
      </c>
      <c r="I2568" t="str">
        <f t="shared" si="749"/>
        <v>-59.7442547249807-31.2766617899431i</v>
      </c>
      <c r="K2568" t="str">
        <f t="shared" si="750"/>
        <v>0.00134527724683633-0.00347463462456029i</v>
      </c>
      <c r="L2568" t="str">
        <f t="shared" si="751"/>
        <v>0.0000444444444444444-0.00399499231578338i</v>
      </c>
      <c r="M2568" t="e">
        <f t="shared" si="752"/>
        <v>#DIV/0!</v>
      </c>
      <c r="N2568">
        <f t="shared" si="753"/>
        <v>97.163124548671064</v>
      </c>
      <c r="O2568">
        <f t="shared" si="754"/>
        <v>7.2712015383294837</v>
      </c>
      <c r="P2568" s="3">
        <f t="shared" si="755"/>
        <v>7.2712015383294837</v>
      </c>
      <c r="Q2568" s="3">
        <f t="shared" si="756"/>
        <v>-82.836875451328936</v>
      </c>
      <c r="R2568">
        <f t="shared" si="757"/>
        <v>97.163124548671064</v>
      </c>
      <c r="S2568">
        <f t="shared" si="758"/>
        <v>14.371793134311918</v>
      </c>
      <c r="T2568">
        <f t="shared" si="741"/>
        <v>7.2712015383294837</v>
      </c>
    </row>
    <row r="2569" spans="1:20" x14ac:dyDescent="0.25">
      <c r="A2569">
        <f t="shared" si="742"/>
        <v>90643.781889278573</v>
      </c>
      <c r="B2569">
        <f t="shared" si="759"/>
        <v>14426.405948222304</v>
      </c>
      <c r="C2569" t="str">
        <f t="shared" si="743"/>
        <v>0.287182172826699-2.28406443687398i</v>
      </c>
      <c r="D2569" t="str">
        <f t="shared" si="744"/>
        <v>3.47675806888653-1.17215793221298i</v>
      </c>
      <c r="E2569" t="str">
        <f t="shared" si="745"/>
        <v>168.385542064174+13.8477313739603i</v>
      </c>
      <c r="F2569" t="str">
        <f t="shared" si="746"/>
        <v>2.42479741867608-10.3706205429195i</v>
      </c>
      <c r="G2569" t="str">
        <f t="shared" si="747"/>
        <v>0.999947418475713-0.00725112125608478i</v>
      </c>
      <c r="H2569" t="str">
        <f t="shared" si="748"/>
        <v>549.046012035357-2151.21228826721i</v>
      </c>
      <c r="I2569" t="str">
        <f t="shared" si="749"/>
        <v>-59.1800405768955-30.7781340248019i</v>
      </c>
      <c r="K2569" t="str">
        <f t="shared" si="750"/>
        <v>0.00133664647696604-0.0034647004082451i</v>
      </c>
      <c r="L2569" t="str">
        <f t="shared" si="751"/>
        <v>0.0000444444444444444-0.00397986881428908i</v>
      </c>
      <c r="M2569" t="e">
        <f t="shared" si="752"/>
        <v>#DIV/0!</v>
      </c>
      <c r="N2569">
        <f t="shared" si="753"/>
        <v>97.166361803265701</v>
      </c>
      <c r="O2569">
        <f t="shared" si="754"/>
        <v>7.2422866432056221</v>
      </c>
      <c r="P2569" s="3">
        <f t="shared" si="755"/>
        <v>7.2422866432056221</v>
      </c>
      <c r="Q2569" s="3">
        <f t="shared" si="756"/>
        <v>-82.833638196734299</v>
      </c>
      <c r="R2569">
        <f t="shared" si="757"/>
        <v>97.166361803265701</v>
      </c>
      <c r="S2569">
        <f t="shared" si="758"/>
        <v>14.426405948222303</v>
      </c>
      <c r="T2569">
        <f t="shared" si="741"/>
        <v>7.2422866432056221</v>
      </c>
    </row>
    <row r="2570" spans="1:20" x14ac:dyDescent="0.25">
      <c r="A2570">
        <f t="shared" si="742"/>
        <v>90988.228260457821</v>
      </c>
      <c r="B2570">
        <f t="shared" si="759"/>
        <v>14481.226290825549</v>
      </c>
      <c r="C2570" t="str">
        <f t="shared" si="743"/>
        <v>0.286356726423025-2.27646123498023i</v>
      </c>
      <c r="D2570" t="str">
        <f t="shared" si="744"/>
        <v>3.4767476645933-1.16824332622811i</v>
      </c>
      <c r="E2570" t="str">
        <f t="shared" si="745"/>
        <v>168.440503653681+13.8935854794828i</v>
      </c>
      <c r="F2570" t="str">
        <f t="shared" si="746"/>
        <v>2.42479644783885-10.3314947437318i</v>
      </c>
      <c r="G2570" t="str">
        <f t="shared" si="747"/>
        <v>0.999947018118064-0.00727867260263125i</v>
      </c>
      <c r="H2570" t="str">
        <f t="shared" si="748"/>
        <v>537.620524890542-2137.46182261602i</v>
      </c>
      <c r="I2570" t="str">
        <f t="shared" si="749"/>
        <v>-58.619991164459-30.2904650849126i</v>
      </c>
      <c r="K2570" t="str">
        <f t="shared" si="750"/>
        <v>0.00132806504140658-0.00345477327879254i</v>
      </c>
      <c r="L2570" t="str">
        <f t="shared" si="751"/>
        <v>0.0000444444444444444-0.00396480256454381i</v>
      </c>
      <c r="M2570" t="e">
        <f t="shared" si="752"/>
        <v>#DIV/0!</v>
      </c>
      <c r="N2570">
        <f t="shared" si="753"/>
        <v>97.169595851560373</v>
      </c>
      <c r="O2570">
        <f t="shared" si="754"/>
        <v>7.2133864492205984</v>
      </c>
      <c r="P2570" s="3">
        <f t="shared" si="755"/>
        <v>7.2133864492205984</v>
      </c>
      <c r="Q2570" s="3">
        <f t="shared" si="756"/>
        <v>-82.830404148439627</v>
      </c>
      <c r="R2570">
        <f t="shared" si="757"/>
        <v>97.169595851560373</v>
      </c>
      <c r="S2570">
        <f t="shared" si="758"/>
        <v>14.481226290825548</v>
      </c>
      <c r="T2570">
        <f t="shared" si="741"/>
        <v>7.2133864492205984</v>
      </c>
    </row>
    <row r="2571" spans="1:20" x14ac:dyDescent="0.25">
      <c r="A2571">
        <f t="shared" si="742"/>
        <v>91333.983527847566</v>
      </c>
      <c r="B2571">
        <f t="shared" si="759"/>
        <v>14536.254950730687</v>
      </c>
      <c r="C2571" t="str">
        <f t="shared" si="743"/>
        <v>0.285533936657883-2.26888723040361i</v>
      </c>
      <c r="D2571" t="str">
        <f t="shared" si="744"/>
        <v>3.47673718114021-1.16434552266328i</v>
      </c>
      <c r="E2571" t="str">
        <f t="shared" si="745"/>
        <v>168.495884809283+13.9394820886834i</v>
      </c>
      <c r="F2571" t="str">
        <f t="shared" si="746"/>
        <v>2.42479546961001-10.2925175664569i</v>
      </c>
      <c r="G2571" t="str">
        <f t="shared" si="747"/>
        <v>0.99994661471224-0.00730632861094837i</v>
      </c>
      <c r="H2571" t="str">
        <f t="shared" si="748"/>
        <v>526.449244914605-2123.78154993312i</v>
      </c>
      <c r="I2571" t="str">
        <f t="shared" si="749"/>
        <v>-58.0641667404581-29.8134001954667i</v>
      </c>
      <c r="K2571" t="str">
        <f t="shared" si="750"/>
        <v>0.00131953276314464-0.0034448534598431i</v>
      </c>
      <c r="L2571" t="str">
        <f t="shared" si="751"/>
        <v>0.0000444444444444444-0.00394979334981452i</v>
      </c>
      <c r="M2571" t="e">
        <f t="shared" si="752"/>
        <v>#DIV/0!</v>
      </c>
      <c r="N2571">
        <f t="shared" si="753"/>
        <v>97.17282622755576</v>
      </c>
      <c r="O2571">
        <f t="shared" si="754"/>
        <v>7.1845010966209362</v>
      </c>
      <c r="P2571" s="3">
        <f t="shared" si="755"/>
        <v>7.1845010966209362</v>
      </c>
      <c r="Q2571" s="3">
        <f t="shared" si="756"/>
        <v>-82.82717377244424</v>
      </c>
      <c r="R2571">
        <f t="shared" si="757"/>
        <v>97.17282622755576</v>
      </c>
      <c r="S2571">
        <f t="shared" si="758"/>
        <v>14.536254950730687</v>
      </c>
      <c r="T2571">
        <f t="shared" si="741"/>
        <v>7.1845010966209362</v>
      </c>
    </row>
    <row r="2572" spans="1:20" x14ac:dyDescent="0.25">
      <c r="A2572">
        <f t="shared" si="742"/>
        <v>91681.052665253388</v>
      </c>
      <c r="B2572">
        <f t="shared" si="759"/>
        <v>14591.492719543463</v>
      </c>
      <c r="C2572" t="str">
        <f t="shared" si="743"/>
        <v>0.284713780373385-2.26134233909182i</v>
      </c>
      <c r="D2572" t="str">
        <f t="shared" si="744"/>
        <v>3.47672661792542-1.16046446541123i</v>
      </c>
      <c r="E2572" t="str">
        <f t="shared" si="745"/>
        <v>168.55168833045+13.9854199297862i</v>
      </c>
      <c r="F2572" t="str">
        <f t="shared" si="746"/>
        <v>2.4247944839333-10.2536884503939i</v>
      </c>
      <c r="G2572" t="str">
        <f t="shared" si="747"/>
        <v>0.999946208235036-0.00733408967836934i</v>
      </c>
      <c r="H2572" t="str">
        <f t="shared" si="748"/>
        <v>515.526477717633-2110.17351059884i</v>
      </c>
      <c r="I2572" t="str">
        <f t="shared" si="749"/>
        <v>-57.5126215793805-29.3466898753808i</v>
      </c>
      <c r="K2572" t="str">
        <f t="shared" si="750"/>
        <v>0.00131104946437669-0.00343494117277497i</v>
      </c>
      <c r="L2572" t="str">
        <f t="shared" si="751"/>
        <v>0.0000444444444444444-0.0039348409541886i</v>
      </c>
      <c r="M2572" t="e">
        <f t="shared" si="752"/>
        <v>#DIV/0!</v>
      </c>
      <c r="N2572">
        <f t="shared" si="753"/>
        <v>97.176052456175668</v>
      </c>
      <c r="O2572">
        <f t="shared" si="754"/>
        <v>7.1556307260556196</v>
      </c>
      <c r="P2572" s="3">
        <f t="shared" si="755"/>
        <v>7.1556307260556196</v>
      </c>
      <c r="Q2572" s="3">
        <f t="shared" si="756"/>
        <v>-82.823947543824332</v>
      </c>
      <c r="R2572">
        <f t="shared" si="757"/>
        <v>97.176052456175668</v>
      </c>
      <c r="S2572">
        <f t="shared" si="758"/>
        <v>14.591492719543464</v>
      </c>
      <c r="T2572">
        <f t="shared" si="741"/>
        <v>7.1556307260556196</v>
      </c>
    </row>
    <row r="2573" spans="1:20" x14ac:dyDescent="0.25">
      <c r="A2573">
        <f t="shared" si="742"/>
        <v>92029.440665381349</v>
      </c>
      <c r="B2573">
        <f t="shared" si="759"/>
        <v>14646.940391877728</v>
      </c>
      <c r="C2573" t="str">
        <f t="shared" si="743"/>
        <v>0.283896234292818-2.25382647718508i</v>
      </c>
      <c r="D2573" t="str">
        <f t="shared" si="744"/>
        <v>3.47671597434259-1.1566000986052i</v>
      </c>
      <c r="E2573" t="str">
        <f t="shared" si="745"/>
        <v>168.607917033403+14.0313977110175i</v>
      </c>
      <c r="F2573" t="str">
        <f t="shared" si="746"/>
        <v>2.42479349075203-10.2150068369715i</v>
      </c>
      <c r="G2573" t="str">
        <f t="shared" si="747"/>
        <v>0.999945798663069-0.00736195620373283i</v>
      </c>
      <c r="H2573" t="str">
        <f t="shared" si="748"/>
        <v>504.846636135585-2096.63959484521i</v>
      </c>
      <c r="I2573" t="str">
        <f t="shared" si="749"/>
        <v>-56.9654042796219-28.8900899019151i</v>
      </c>
      <c r="K2573" t="str">
        <f t="shared" si="750"/>
        <v>0.00130261496653257-0.00342503663670992i</v>
      </c>
      <c r="L2573" t="str">
        <f t="shared" si="751"/>
        <v>0.0000444444444444444-0.00391994516257083i</v>
      </c>
      <c r="M2573" t="e">
        <f t="shared" si="752"/>
        <v>#DIV/0!</v>
      </c>
      <c r="N2573">
        <f t="shared" si="753"/>
        <v>97.179274053214357</v>
      </c>
      <c r="O2573">
        <f t="shared" si="754"/>
        <v>7.1267754785707744</v>
      </c>
      <c r="P2573" s="3">
        <f t="shared" si="755"/>
        <v>7.1267754785707744</v>
      </c>
      <c r="Q2573" s="3">
        <f t="shared" si="756"/>
        <v>-82.820725946785643</v>
      </c>
      <c r="R2573">
        <f t="shared" si="757"/>
        <v>97.179274053214357</v>
      </c>
      <c r="S2573">
        <f t="shared" si="758"/>
        <v>14.646940391877727</v>
      </c>
      <c r="T2573">
        <f t="shared" si="741"/>
        <v>7.1267754785707744</v>
      </c>
    </row>
    <row r="2574" spans="1:20" x14ac:dyDescent="0.25">
      <c r="A2574">
        <f t="shared" si="742"/>
        <v>92379.152539909803</v>
      </c>
      <c r="B2574">
        <f t="shared" si="759"/>
        <v>14702.598765366864</v>
      </c>
      <c r="C2574" t="str">
        <f t="shared" si="743"/>
        <v>0.28308127502195-2.2463395610147i</v>
      </c>
      <c r="D2574" t="str">
        <f t="shared" si="744"/>
        <v>3.47670524978075-1.15275236661808i</v>
      </c>
      <c r="E2574" t="str">
        <f t="shared" si="745"/>
        <v>168.66457375118+14.0774141203511i</v>
      </c>
      <c r="F2574" t="str">
        <f t="shared" si="746"/>
        <v>2.42479249000908-10.1764721697405i</v>
      </c>
      <c r="G2574" t="str">
        <f t="shared" si="747"/>
        <v>0.999945385972781-0.00738992858738868i</v>
      </c>
      <c r="H2574" t="str">
        <f t="shared" si="748"/>
        <v>494.404240110688-2083.18154974551i</v>
      </c>
      <c r="I2574" t="str">
        <f t="shared" si="749"/>
        <v>-56.422558053474-28.4433612688228i</v>
      </c>
      <c r="K2574" t="str">
        <f t="shared" si="750"/>
        <v>0.00129422909029876-0.00341514006851921i</v>
      </c>
      <c r="L2574" t="str">
        <f t="shared" si="751"/>
        <v>0.0000444444444444444-0.00390510576068024i</v>
      </c>
      <c r="M2574" t="e">
        <f t="shared" si="752"/>
        <v>#DIV/0!</v>
      </c>
      <c r="N2574">
        <f t="shared" si="753"/>
        <v>97.182490525280386</v>
      </c>
      <c r="O2574">
        <f t="shared" si="754"/>
        <v>7.0979354956036742</v>
      </c>
      <c r="P2574" s="3">
        <f t="shared" si="755"/>
        <v>7.0979354956036742</v>
      </c>
      <c r="Q2574" s="3">
        <f t="shared" si="756"/>
        <v>-82.817509474719614</v>
      </c>
      <c r="R2574">
        <f t="shared" si="757"/>
        <v>97.182490525280386</v>
      </c>
      <c r="S2574">
        <f t="shared" si="758"/>
        <v>14.702598765366863</v>
      </c>
      <c r="T2574">
        <f t="shared" si="741"/>
        <v>7.0979354956036742</v>
      </c>
    </row>
    <row r="2575" spans="1:20" x14ac:dyDescent="0.25">
      <c r="A2575">
        <f t="shared" si="742"/>
        <v>92730.193319561455</v>
      </c>
      <c r="B2575">
        <f t="shared" si="759"/>
        <v>14758.468640675257</v>
      </c>
      <c r="C2575" t="str">
        <f t="shared" si="743"/>
        <v>0.282268879050413-2.23888150710167i</v>
      </c>
      <c r="D2575" t="str">
        <f t="shared" si="744"/>
        <v>3.4766944436243-1.14892121406168i</v>
      </c>
      <c r="E2575" t="str">
        <f t="shared" si="745"/>
        <v>168.721661333685+14.1234678252572i</v>
      </c>
      <c r="F2575" t="str">
        <f t="shared" si="746"/>
        <v>2.42479148164685-10.1380838943655i</v>
      </c>
      <c r="G2575" t="str">
        <f t="shared" si="747"/>
        <v>0.999944970140432-0.00741800723120364i</v>
      </c>
      <c r="H2575" t="str">
        <f t="shared" si="748"/>
        <v>484.193916398321-2069.8009859399i</v>
      </c>
      <c r="I2575" t="str">
        <f t="shared" si="749"/>
        <v>-55.8841210052175-28.0062701386729i</v>
      </c>
      <c r="K2575" t="str">
        <f t="shared" si="750"/>
        <v>0.00128589165564154-0.00340525168282983i</v>
      </c>
      <c r="L2575" t="str">
        <f t="shared" si="751"/>
        <v>0.0000444444444444444-0.00389032253504707i</v>
      </c>
      <c r="M2575" t="e">
        <f t="shared" si="752"/>
        <v>#DIV/0!</v>
      </c>
      <c r="N2575">
        <f t="shared" si="753"/>
        <v>97.185701369742588</v>
      </c>
      <c r="O2575">
        <f t="shared" si="754"/>
        <v>7.0691109189767634</v>
      </c>
      <c r="P2575" s="3">
        <f t="shared" si="755"/>
        <v>7.0691109189767634</v>
      </c>
      <c r="Q2575" s="3">
        <f t="shared" si="756"/>
        <v>-82.814298630257412</v>
      </c>
      <c r="R2575">
        <f t="shared" si="757"/>
        <v>97.185701369742588</v>
      </c>
      <c r="S2575">
        <f t="shared" si="758"/>
        <v>14.758468640675257</v>
      </c>
      <c r="T2575">
        <f t="shared" si="741"/>
        <v>7.0691109189767634</v>
      </c>
    </row>
    <row r="2576" spans="1:20" x14ac:dyDescent="0.25">
      <c r="A2576">
        <f t="shared" si="742"/>
        <v>93082.56805417579</v>
      </c>
      <c r="B2576">
        <f t="shared" si="759"/>
        <v>14814.550821509823</v>
      </c>
      <c r="C2576" t="str">
        <f t="shared" si="743"/>
        <v>0.281459022753028-2.23145223215531i</v>
      </c>
      <c r="D2576" t="str">
        <f t="shared" si="744"/>
        <v>3.47668355525297-1.14510658578585i</v>
      </c>
      <c r="E2576" t="str">
        <f t="shared" si="745"/>
        <v>168.77918264775+14.1695574724435i</v>
      </c>
      <c r="F2576" t="str">
        <f t="shared" si="746"/>
        <v>2.42479046560735-10.0998414586171i</v>
      </c>
      <c r="G2576" t="str">
        <f t="shared" si="747"/>
        <v>0.999944551142103-0.00744619253856696i</v>
      </c>
      <c r="H2576" t="str">
        <f t="shared" si="748"/>
        <v>474.210398115535-2056.49938410354i</v>
      </c>
      <c r="I2576" t="str">
        <f t="shared" si="749"/>
        <v>-55.3501263976788-27.5785877899503i</v>
      </c>
      <c r="K2576" t="str">
        <f t="shared" si="750"/>
        <v>0.00127760248182983-0.00339537169203084i</v>
      </c>
      <c r="L2576" t="str">
        <f t="shared" si="751"/>
        <v>0.0000444444444444444-0.00387559527300963i</v>
      </c>
      <c r="M2576" t="e">
        <f t="shared" si="752"/>
        <v>#DIV/0!</v>
      </c>
      <c r="N2576">
        <f t="shared" si="753"/>
        <v>97.188906074674662</v>
      </c>
      <c r="O2576">
        <f t="shared" si="754"/>
        <v>7.040301890891759</v>
      </c>
      <c r="P2576" s="3">
        <f t="shared" si="755"/>
        <v>7.040301890891759</v>
      </c>
      <c r="Q2576" s="3">
        <f t="shared" si="756"/>
        <v>-82.811093925325338</v>
      </c>
      <c r="R2576">
        <f t="shared" si="757"/>
        <v>97.188906074674662</v>
      </c>
      <c r="S2576">
        <f t="shared" si="758"/>
        <v>14.814550821509824</v>
      </c>
      <c r="T2576">
        <f t="shared" si="741"/>
        <v>7.040301890891759</v>
      </c>
    </row>
    <row r="2577" spans="1:20" x14ac:dyDescent="0.25">
      <c r="A2577">
        <f t="shared" si="742"/>
        <v>93436.281812781657</v>
      </c>
      <c r="B2577">
        <f t="shared" si="759"/>
        <v>14870.84611463156</v>
      </c>
      <c r="C2577" t="str">
        <f t="shared" si="743"/>
        <v>0.280651682391143-2.22405165307182i</v>
      </c>
      <c r="D2577" t="str">
        <f t="shared" si="744"/>
        <v>3.47667258404177-1.14130842687774i</v>
      </c>
      <c r="E2577" t="str">
        <f t="shared" si="745"/>
        <v>168.837140577186+14.215681687599i</v>
      </c>
      <c r="F2577" t="str">
        <f t="shared" si="746"/>
        <v>2.42478944183214-10.0617443123635i</v>
      </c>
      <c r="G2577" t="str">
        <f t="shared" si="747"/>
        <v>0.999944128953691-0.00747448491439628i</v>
      </c>
      <c r="H2577" t="str">
        <f t="shared" si="748"/>
        <v>464.448524145621-2043.27810116365i</v>
      </c>
      <c r="I2577" t="str">
        <f t="shared" si="749"/>
        <v>-54.8206029075842-27.1600905594912i</v>
      </c>
      <c r="K2577" t="str">
        <f t="shared" si="750"/>
        <v>0.00126936138745789-0.00338550030627993i</v>
      </c>
      <c r="L2577" t="str">
        <f t="shared" si="751"/>
        <v>0.0000444444444444444-0.00386092376271132i</v>
      </c>
      <c r="M2577" t="e">
        <f t="shared" si="752"/>
        <v>#DIV/0!</v>
      </c>
      <c r="N2577">
        <f t="shared" si="753"/>
        <v>97.192104118800856</v>
      </c>
      <c r="O2577">
        <f t="shared" si="754"/>
        <v>7.0115085539232771</v>
      </c>
      <c r="P2577" s="3">
        <f t="shared" si="755"/>
        <v>7.0115085539232771</v>
      </c>
      <c r="Q2577" s="3">
        <f t="shared" si="756"/>
        <v>-82.807895881199144</v>
      </c>
      <c r="R2577">
        <f t="shared" si="757"/>
        <v>97.192104118800856</v>
      </c>
      <c r="S2577">
        <f t="shared" si="758"/>
        <v>14.87084611463156</v>
      </c>
      <c r="T2577">
        <f t="shared" si="741"/>
        <v>7.0115085539232771</v>
      </c>
    </row>
    <row r="2578" spans="1:20" x14ac:dyDescent="0.25">
      <c r="A2578">
        <f t="shared" si="742"/>
        <v>93791.33968367023</v>
      </c>
      <c r="B2578">
        <f t="shared" si="759"/>
        <v>14927.355329867161</v>
      </c>
      <c r="C2578" t="str">
        <f t="shared" si="743"/>
        <v>0.279846834113916-2.2166796869331i</v>
      </c>
      <c r="D2578" t="str">
        <f t="shared" si="744"/>
        <v>3.47666152936098-1.13752668266096i</v>
      </c>
      <c r="E2578" t="str">
        <f t="shared" si="745"/>
        <v>168.895538022841+14.2618390751273i</v>
      </c>
      <c r="F2578" t="str">
        <f t="shared" si="746"/>
        <v>2.42478841026235-10.0237919075634i</v>
      </c>
      <c r="G2578" t="str">
        <f t="shared" si="747"/>
        <v>0.999943703550911-0.00750288476514326i</v>
      </c>
      <c r="H2578" t="str">
        <f t="shared" si="748"/>
        <v>454.903238412086-2030.13837627233i</v>
      </c>
      <c r="I2578" t="str">
        <f t="shared" si="749"/>
        <v>-54.2955748700788-26.7505597807801i</v>
      </c>
      <c r="K2578" t="str">
        <f t="shared" si="750"/>
        <v>0.00126116819046782-0.00337563773351028i</v>
      </c>
      <c r="L2578" t="str">
        <f t="shared" si="751"/>
        <v>0.0000444444444444444-0.00384630779309755i</v>
      </c>
      <c r="M2578" t="e">
        <f t="shared" si="752"/>
        <v>#DIV/0!</v>
      </c>
      <c r="N2578">
        <f t="shared" si="753"/>
        <v>97.195294971439694</v>
      </c>
      <c r="O2578">
        <f t="shared" si="754"/>
        <v>6.9827310510133609</v>
      </c>
      <c r="P2578" s="3">
        <f t="shared" si="755"/>
        <v>6.9827310510133609</v>
      </c>
      <c r="Q2578" s="3">
        <f t="shared" si="756"/>
        <v>-82.804705028560306</v>
      </c>
      <c r="R2578">
        <f t="shared" si="757"/>
        <v>97.195294971439694</v>
      </c>
      <c r="S2578">
        <f t="shared" si="758"/>
        <v>14.927355329867162</v>
      </c>
      <c r="T2578">
        <f t="shared" si="741"/>
        <v>6.9827310510133609</v>
      </c>
    </row>
    <row r="2579" spans="1:20" x14ac:dyDescent="0.25">
      <c r="A2579">
        <f t="shared" si="742"/>
        <v>94147.746774468178</v>
      </c>
      <c r="B2579">
        <f t="shared" si="759"/>
        <v>14984.079280120657</v>
      </c>
      <c r="C2579" t="str">
        <f t="shared" si="743"/>
        <v>0.279044453959593-2.20933625100529i</v>
      </c>
      <c r="D2579" t="str">
        <f t="shared" si="744"/>
        <v>3.47665039057608-1.13376129869482i</v>
      </c>
      <c r="E2579" t="str">
        <f t="shared" si="745"/>
        <v>168.954377902655+14.3080282178843i</v>
      </c>
      <c r="F2579" t="str">
        <f t="shared" si="746"/>
        <v>2.4247873708386-9.98598369825719i</v>
      </c>
      <c r="G2579" t="str">
        <f t="shared" si="747"/>
        <v>0.999943274909293-0.0075313924987994i</v>
      </c>
      <c r="H2579" t="str">
        <f t="shared" si="748"/>
        <v>445.569589034504-2017.08133654188i</v>
      </c>
      <c r="I2579" t="str">
        <f t="shared" si="749"/>
        <v>-53.7750625127382-26.3497817185853i</v>
      </c>
      <c r="K2579" t="str">
        <f t="shared" si="750"/>
        <v>0.00125302270817174-0.00336578417943738i</v>
      </c>
      <c r="L2579" t="str">
        <f t="shared" si="751"/>
        <v>0.0000444444444444444-0.00383174715391268i</v>
      </c>
      <c r="M2579" t="e">
        <f t="shared" si="752"/>
        <v>#DIV/0!</v>
      </c>
      <c r="N2579">
        <f t="shared" si="753"/>
        <v>97.198478092448639</v>
      </c>
      <c r="O2579">
        <f t="shared" si="754"/>
        <v>6.9539695254648244</v>
      </c>
      <c r="P2579" s="3">
        <f t="shared" si="755"/>
        <v>6.9539695254648244</v>
      </c>
      <c r="Q2579" s="3">
        <f t="shared" si="756"/>
        <v>-82.801521907551361</v>
      </c>
      <c r="R2579">
        <f t="shared" si="757"/>
        <v>97.198478092448639</v>
      </c>
      <c r="S2579">
        <f t="shared" si="758"/>
        <v>14.984079280120657</v>
      </c>
      <c r="T2579">
        <f t="shared" si="741"/>
        <v>6.9539695254648244</v>
      </c>
    </row>
    <row r="2580" spans="1:20" x14ac:dyDescent="0.25">
      <c r="A2580">
        <f t="shared" si="742"/>
        <v>94505.508212211163</v>
      </c>
      <c r="B2580">
        <f t="shared" si="759"/>
        <v>15041.018781385115</v>
      </c>
      <c r="C2580" t="str">
        <f t="shared" si="743"/>
        <v>0.278244517856775-2.20202126273742i</v>
      </c>
      <c r="D2580" t="str">
        <f t="shared" si="744"/>
        <v>3.47663916704776-1.13001222077354i</v>
      </c>
      <c r="E2580" t="str">
        <f t="shared" si="745"/>
        <v>169.013663151705+14.35424767691i</v>
      </c>
      <c r="F2580" t="str">
        <f t="shared" si="746"/>
        <v>2.42478632350113-9.9483191405598i</v>
      </c>
      <c r="G2580" t="str">
        <f t="shared" si="747"/>
        <v>0.999942843004181-0.00756000852490187i</v>
      </c>
      <c r="H2580" t="str">
        <f t="shared" si="748"/>
        <v>436.442727378025-2004.10800254944i</v>
      </c>
      <c r="I2580" t="str">
        <f t="shared" si="749"/>
        <v>-53.2590821794374-25.9575475003917i</v>
      </c>
      <c r="K2580" t="str">
        <f t="shared" si="750"/>
        <v>0.00124492475727385-0.00335593984756624i</v>
      </c>
      <c r="L2580" t="str">
        <f t="shared" si="751"/>
        <v>0.0000444444444444444-0.00381724163569704i</v>
      </c>
      <c r="M2580" t="e">
        <f t="shared" si="752"/>
        <v>#DIV/0!</v>
      </c>
      <c r="N2580">
        <f t="shared" si="753"/>
        <v>97.201652932168699</v>
      </c>
      <c r="O2580">
        <f t="shared" si="754"/>
        <v>6.9252241209349119</v>
      </c>
      <c r="P2580" s="3">
        <f t="shared" si="755"/>
        <v>6.9252241209349119</v>
      </c>
      <c r="Q2580" s="3">
        <f t="shared" si="756"/>
        <v>-82.798347067831301</v>
      </c>
      <c r="R2580">
        <f t="shared" si="757"/>
        <v>97.201652932168699</v>
      </c>
      <c r="S2580">
        <f t="shared" si="758"/>
        <v>15.041018781385116</v>
      </c>
      <c r="T2580">
        <f t="shared" si="741"/>
        <v>6.9252241209349119</v>
      </c>
    </row>
    <row r="2581" spans="1:20" x14ac:dyDescent="0.25">
      <c r="A2581">
        <f t="shared" si="742"/>
        <v>94864.629143417566</v>
      </c>
      <c r="B2581">
        <f t="shared" si="759"/>
        <v>15098.174652754378</v>
      </c>
      <c r="C2581" t="str">
        <f t="shared" si="743"/>
        <v>0.277447001625661-2.19473463976017i</v>
      </c>
      <c r="D2581" t="str">
        <f t="shared" si="744"/>
        <v>3.47662785813186-1.12627939492544i</v>
      </c>
      <c r="E2581" t="str">
        <f t="shared" si="745"/>
        <v>169.073396722265+14.4004959911562i</v>
      </c>
      <c r="F2581" t="str">
        <f t="shared" si="746"/>
        <v>2.42478526818969-9.91079769265257i</v>
      </c>
      <c r="G2581" t="str">
        <f t="shared" si="747"/>
        <v>0.999942407810731-0.00758873325453929i</v>
      </c>
      <c r="H2581" t="str">
        <f t="shared" si="748"/>
        <v>427.517907007364-1991.2192936179i</v>
      </c>
      <c r="I2581" t="str">
        <f t="shared" si="749"/>
        <v>-52.7476465444096-25.5736530450397i</v>
      </c>
      <c r="K2581" t="str">
        <f t="shared" si="750"/>
        <v>0.00123687415389221-0.0033461049391986i</v>
      </c>
      <c r="L2581" t="str">
        <f t="shared" si="751"/>
        <v>0.0000444444444444444-0.00380279102978385i</v>
      </c>
      <c r="M2581" t="e">
        <f t="shared" si="752"/>
        <v>#DIV/0!</v>
      </c>
      <c r="N2581">
        <f t="shared" si="753"/>
        <v>97.20481893136818</v>
      </c>
      <c r="O2581">
        <f t="shared" si="754"/>
        <v>6.8964949814292451</v>
      </c>
      <c r="P2581" s="3">
        <f t="shared" si="755"/>
        <v>6.8964949814292451</v>
      </c>
      <c r="Q2581" s="3">
        <f t="shared" si="756"/>
        <v>-82.79518106863182</v>
      </c>
      <c r="R2581">
        <f t="shared" si="757"/>
        <v>97.20481893136818</v>
      </c>
      <c r="S2581">
        <f t="shared" si="758"/>
        <v>15.098174652754379</v>
      </c>
      <c r="T2581">
        <f t="shared" si="741"/>
        <v>6.8964949814292451</v>
      </c>
    </row>
    <row r="2582" spans="1:20" x14ac:dyDescent="0.25">
      <c r="A2582">
        <f t="shared" si="742"/>
        <v>95225.114734162547</v>
      </c>
      <c r="B2582">
        <f t="shared" si="759"/>
        <v>15155.547716434845</v>
      </c>
      <c r="C2582" t="str">
        <f t="shared" si="743"/>
        <v>0.276651880979238-2.18747629988457i</v>
      </c>
      <c r="D2582" t="str">
        <f t="shared" si="744"/>
        <v>3.47661646317932-1.1225627674122i</v>
      </c>
      <c r="E2582" t="str">
        <f t="shared" si="745"/>
        <v>169.133581583852+14.4467716772124i</v>
      </c>
      <c r="F2582" t="str">
        <f t="shared" si="746"/>
        <v>2.42478420484356-9.87341881477549i</v>
      </c>
      <c r="G2582" t="str">
        <f t="shared" si="747"/>
        <v>0.99994196930391-0.00761756710035754i</v>
      </c>
      <c r="H2582" t="str">
        <f t="shared" si="748"/>
        <v>418.790482555524-1978.41603288011i</v>
      </c>
      <c r="I2582" t="str">
        <f t="shared" si="749"/>
        <v>-52.2407648168447-25.1978989889642i</v>
      </c>
      <c r="K2582" t="str">
        <f t="shared" si="750"/>
        <v>0.00122887071358038-0.00333627965344058i</v>
      </c>
      <c r="L2582" t="str">
        <f t="shared" si="751"/>
        <v>0.0000444444444444444-0.00378839512829633i</v>
      </c>
      <c r="M2582" t="e">
        <f t="shared" si="752"/>
        <v>#DIV/0!</v>
      </c>
      <c r="N2582">
        <f t="shared" si="753"/>
        <v>97.207975521185716</v>
      </c>
      <c r="O2582">
        <f t="shared" si="754"/>
        <v>6.8677822512954423</v>
      </c>
      <c r="P2582" s="3">
        <f t="shared" si="755"/>
        <v>6.8677822512954423</v>
      </c>
      <c r="Q2582" s="3">
        <f t="shared" si="756"/>
        <v>-82.792024478814284</v>
      </c>
      <c r="R2582">
        <f t="shared" si="757"/>
        <v>97.207975521185716</v>
      </c>
      <c r="S2582">
        <f t="shared" si="758"/>
        <v>15.155547716434844</v>
      </c>
      <c r="T2582">
        <f t="shared" si="741"/>
        <v>6.8677822512954423</v>
      </c>
    </row>
    <row r="2583" spans="1:20" x14ac:dyDescent="0.25">
      <c r="A2583">
        <f t="shared" si="742"/>
        <v>95586.970170152374</v>
      </c>
      <c r="B2583">
        <f t="shared" si="759"/>
        <v>15213.138797757298</v>
      </c>
      <c r="C2583" t="str">
        <f t="shared" si="743"/>
        <v>0.275859131524543-2.18024616110064i</v>
      </c>
      <c r="D2583" t="str">
        <f t="shared" si="744"/>
        <v>3.47660498153613-1.11886228472802i</v>
      </c>
      <c r="E2583" t="str">
        <f t="shared" si="745"/>
        <v>169.19422072328+14.4930732290294i</v>
      </c>
      <c r="F2583" t="str">
        <f t="shared" si="746"/>
        <v>2.4247831334016-9.83618196921943i</v>
      </c>
      <c r="G2583" t="str">
        <f t="shared" si="747"/>
        <v>0.999941527458494-0.00764651047656573i</v>
      </c>
      <c r="H2583" t="str">
        <f t="shared" si="748"/>
        <v>410.255908516551-1965.6989521329i</v>
      </c>
      <c r="I2583" t="str">
        <f t="shared" si="749"/>
        <v>-51.7384429363523-24.8300906103808i</v>
      </c>
      <c r="K2583" t="str">
        <f t="shared" si="750"/>
        <v>0.00122091425134876-0.0033264641872101i</v>
      </c>
      <c r="L2583" t="str">
        <f t="shared" si="751"/>
        <v>0.0000444444444444444-0.00377405372414459i</v>
      </c>
      <c r="M2583" t="e">
        <f t="shared" si="752"/>
        <v>#DIV/0!</v>
      </c>
      <c r="N2583">
        <f t="shared" si="753"/>
        <v>97.211122123075626</v>
      </c>
      <c r="O2583">
        <f t="shared" si="754"/>
        <v>6.8390860752164153</v>
      </c>
      <c r="P2583" s="3">
        <f t="shared" si="755"/>
        <v>6.8390860752164153</v>
      </c>
      <c r="Q2583" s="3">
        <f t="shared" si="756"/>
        <v>-82.788877876924374</v>
      </c>
      <c r="R2583">
        <f t="shared" si="757"/>
        <v>97.211122123075626</v>
      </c>
      <c r="S2583">
        <f t="shared" si="758"/>
        <v>15.213138797757297</v>
      </c>
      <c r="T2583">
        <f t="shared" si="741"/>
        <v>6.8390860752164153</v>
      </c>
    </row>
    <row r="2584" spans="1:20" x14ac:dyDescent="0.25">
      <c r="A2584">
        <f t="shared" si="742"/>
        <v>95950.200656798945</v>
      </c>
      <c r="B2584">
        <f t="shared" si="759"/>
        <v>15270.948725188775</v>
      </c>
      <c r="C2584" t="str">
        <f t="shared" si="743"/>
        <v>0.275068728763811-2.17304414157618i</v>
      </c>
      <c r="D2584" t="str">
        <f t="shared" si="744"/>
        <v>3.47659341254338-1.11517789359891i</v>
      </c>
      <c r="E2584" t="str">
        <f t="shared" si="745"/>
        <v>169.255317144701+14.5393991176404i</v>
      </c>
      <c r="F2584" t="str">
        <f t="shared" si="746"/>
        <v>2.42478205380216-9.79908662031849i</v>
      </c>
      <c r="G2584" t="str">
        <f t="shared" si="747"/>
        <v>0.999941082249067-0.00767556379894198i</v>
      </c>
      <c r="H2584" t="str">
        <f t="shared" si="748"/>
        <v>401.909737971304-1953.06869648824i</v>
      </c>
      <c r="I2584" t="str">
        <f t="shared" si="749"/>
        <v>-51.2406837596344-24.4700377517587i</v>
      </c>
      <c r="K2584" t="str">
        <f t="shared" si="750"/>
        <v>0.00121300458168574-0.00331665873524487i</v>
      </c>
      <c r="L2584" t="str">
        <f t="shared" si="751"/>
        <v>0.0000444444444444444-0.00375976661102269i</v>
      </c>
      <c r="M2584" t="e">
        <f t="shared" si="752"/>
        <v>#DIV/0!</v>
      </c>
      <c r="N2584">
        <f t="shared" si="753"/>
        <v>97.214258148750076</v>
      </c>
      <c r="O2584">
        <f t="shared" si="754"/>
        <v>6.8104065982040769</v>
      </c>
      <c r="P2584" s="3">
        <f t="shared" si="755"/>
        <v>6.8104065982040769</v>
      </c>
      <c r="Q2584" s="3">
        <f t="shared" si="756"/>
        <v>-82.785741851249924</v>
      </c>
      <c r="R2584">
        <f t="shared" si="757"/>
        <v>97.214258148750076</v>
      </c>
      <c r="S2584">
        <f t="shared" si="758"/>
        <v>15.270948725188775</v>
      </c>
      <c r="T2584">
        <f t="shared" si="741"/>
        <v>6.8104065982040769</v>
      </c>
    </row>
    <row r="2585" spans="1:20" x14ac:dyDescent="0.25">
      <c r="A2585">
        <f t="shared" si="742"/>
        <v>96314.811419294783</v>
      </c>
      <c r="B2585">
        <f t="shared" si="759"/>
        <v>15328.978330344493</v>
      </c>
      <c r="C2585" t="str">
        <f t="shared" si="743"/>
        <v>0.274280648095625-2.16587015965547i</v>
      </c>
      <c r="D2585" t="str">
        <f t="shared" si="744"/>
        <v>3.4765817555371-1.11150954098189i</v>
      </c>
      <c r="E2585" t="str">
        <f t="shared" si="745"/>
        <v>169.316873869661+14.5857477908739i</v>
      </c>
      <c r="F2585" t="str">
        <f t="shared" si="746"/>
        <v>2.42478096598316-9.76213223444217i</v>
      </c>
      <c r="G2585" t="str">
        <f t="shared" si="747"/>
        <v>0.999940633650021-0.00770472748483935i</v>
      </c>
      <c r="H2585" t="str">
        <f t="shared" si="748"/>
        <v>393.747621254248-1940.52582882793i</v>
      </c>
      <c r="I2585" t="str">
        <f t="shared" si="749"/>
        <v>-50.7474872386781-24.1175547408769i</v>
      </c>
      <c r="K2585" t="str">
        <f t="shared" si="750"/>
        <v>0.00120514151857868-0.00330686349011027i</v>
      </c>
      <c r="L2585" t="str">
        <f t="shared" si="751"/>
        <v>0.0000444444444444444-0.00374553358340576i</v>
      </c>
      <c r="M2585" t="e">
        <f t="shared" si="752"/>
        <v>#DIV/0!</v>
      </c>
      <c r="N2585">
        <f t="shared" si="753"/>
        <v>97.217383000122211</v>
      </c>
      <c r="O2585">
        <f t="shared" si="754"/>
        <v>6.7817439655926197</v>
      </c>
      <c r="P2585" s="3">
        <f t="shared" si="755"/>
        <v>6.7817439655926197</v>
      </c>
      <c r="Q2585" s="3">
        <f t="shared" si="756"/>
        <v>-82.782616999877789</v>
      </c>
      <c r="R2585">
        <f t="shared" si="757"/>
        <v>97.217383000122211</v>
      </c>
      <c r="S2585">
        <f t="shared" si="758"/>
        <v>15.328978330344492</v>
      </c>
      <c r="T2585">
        <f t="shared" si="741"/>
        <v>6.7817439655926197</v>
      </c>
    </row>
    <row r="2586" spans="1:20" x14ac:dyDescent="0.25">
      <c r="A2586">
        <f t="shared" si="742"/>
        <v>96680.807702688107</v>
      </c>
      <c r="B2586">
        <f t="shared" si="759"/>
        <v>15387.228447999802</v>
      </c>
      <c r="C2586" t="str">
        <f t="shared" si="743"/>
        <v>0.273494864816078-2.15872413385797i</v>
      </c>
      <c r="D2586" t="str">
        <f t="shared" si="744"/>
        <v>3.4765700098483-1.10785717406422i</v>
      </c>
      <c r="E2586" t="str">
        <f t="shared" si="745"/>
        <v>169.378893937141+14.6321176730726i</v>
      </c>
      <c r="F2586" t="str">
        <f t="shared" si="746"/>
        <v>2.424779869882-9.72531827998779i</v>
      </c>
      <c r="G2586" t="str">
        <f t="shared" si="747"/>
        <v>0.999940181635551-0.00773400195319182i</v>
      </c>
      <c r="H2586" t="str">
        <f t="shared" si="748"/>
        <v>385.765304568887-1928.07083406868i</v>
      </c>
      <c r="I2586" t="str">
        <f t="shared" si="749"/>
        <v>-50.2588505907968-23.7724603107444i</v>
      </c>
      <c r="K2586" t="str">
        <f t="shared" si="750"/>
        <v>0.00119732487553453-0.00329707864220747i</v>
      </c>
      <c r="L2586" t="str">
        <f t="shared" si="751"/>
        <v>0.0000444444444444444-0.00373135443654688i</v>
      </c>
      <c r="M2586" t="e">
        <f t="shared" si="752"/>
        <v>#DIV/0!</v>
      </c>
      <c r="N2586">
        <f t="shared" si="753"/>
        <v>97.220496069249535</v>
      </c>
      <c r="O2586">
        <f t="shared" si="754"/>
        <v>6.7530983230316801</v>
      </c>
      <c r="P2586" s="3">
        <f t="shared" si="755"/>
        <v>6.7530983230316801</v>
      </c>
      <c r="Q2586" s="3">
        <f t="shared" si="756"/>
        <v>-82.779503930750465</v>
      </c>
      <c r="R2586">
        <f t="shared" si="757"/>
        <v>97.220496069249535</v>
      </c>
      <c r="S2586">
        <f t="shared" si="758"/>
        <v>15.387228447999801</v>
      </c>
      <c r="T2586">
        <f t="shared" si="741"/>
        <v>6.7530983230316801</v>
      </c>
    </row>
    <row r="2587" spans="1:20" x14ac:dyDescent="0.25">
      <c r="A2587">
        <f t="shared" si="742"/>
        <v>97048.194771958326</v>
      </c>
      <c r="B2587">
        <f t="shared" si="759"/>
        <v>15445.699916102201</v>
      </c>
      <c r="C2587" t="str">
        <f t="shared" si="743"/>
        <v>0.272711354119943-2.15160598287718i</v>
      </c>
      <c r="D2587" t="str">
        <f t="shared" si="744"/>
        <v>3.47655817480295-1.10422074026261i</v>
      </c>
      <c r="E2587" t="str">
        <f t="shared" si="745"/>
        <v>169.441380403604+14.6785071648001i</v>
      </c>
      <c r="F2587" t="str">
        <f t="shared" si="746"/>
        <v>2.42477876543566-9.68864422737279i</v>
      </c>
      <c r="G2587" t="str">
        <f t="shared" si="747"/>
        <v>0.999939726179658-0.00776338762452017i</v>
      </c>
      <c r="H2587" t="str">
        <f t="shared" si="748"/>
        <v>377.95862855892-1915.70412324415i</v>
      </c>
      <c r="I2587" t="str">
        <f t="shared" si="749"/>
        <v>-49.7747684608252-23.4345775186452i</v>
      </c>
      <c r="K2587" t="str">
        <f t="shared" si="750"/>
        <v>0.00118955446560045-0.00328730437978177i</v>
      </c>
      <c r="L2587" t="str">
        <f t="shared" si="751"/>
        <v>0.0000444444444444444-0.00371722896647428i</v>
      </c>
      <c r="M2587" t="e">
        <f t="shared" si="752"/>
        <v>#DIV/0!</v>
      </c>
      <c r="N2587">
        <f t="shared" si="753"/>
        <v>97.223596738277564</v>
      </c>
      <c r="O2587">
        <f t="shared" si="754"/>
        <v>6.7244698164800374</v>
      </c>
      <c r="P2587" s="3">
        <f t="shared" si="755"/>
        <v>6.7244698164800374</v>
      </c>
      <c r="Q2587" s="3">
        <f t="shared" si="756"/>
        <v>-82.776403261722436</v>
      </c>
      <c r="R2587">
        <f t="shared" si="757"/>
        <v>97.223596738277564</v>
      </c>
      <c r="S2587">
        <f t="shared" si="758"/>
        <v>15.445699916102201</v>
      </c>
      <c r="T2587">
        <f t="shared" si="741"/>
        <v>6.7244698164800374</v>
      </c>
    </row>
    <row r="2588" spans="1:20" x14ac:dyDescent="0.25">
      <c r="A2588">
        <f t="shared" si="742"/>
        <v>97416.977912091766</v>
      </c>
      <c r="B2588">
        <f t="shared" si="759"/>
        <v>15504.39357578339</v>
      </c>
      <c r="C2588" t="str">
        <f t="shared" si="743"/>
        <v>0.271930091101676-2.14451562557925i</v>
      </c>
      <c r="D2588" t="str">
        <f t="shared" si="744"/>
        <v>3.47654624972184-1.10060018722253i</v>
      </c>
      <c r="E2588" t="str">
        <f t="shared" si="745"/>
        <v>169.504336343038+14.7249146425498i</v>
      </c>
      <c r="F2588" t="str">
        <f t="shared" si="746"/>
        <v>2.42477765258058-9.65210954902714i</v>
      </c>
      <c r="G2588" t="str">
        <f t="shared" si="747"/>
        <v>0.999939267256143-0.00779288492093799i</v>
      </c>
      <c r="H2588" t="str">
        <f t="shared" si="748"/>
        <v>370.32352684147-1903.42603741046i</v>
      </c>
      <c r="I2588" t="str">
        <f t="shared" si="749"/>
        <v>-49.2952330757757-23.1037336645372i</v>
      </c>
      <c r="K2588" t="str">
        <f t="shared" si="750"/>
        <v>0.00118183010138399-0.00327754088893095i</v>
      </c>
      <c r="L2588" t="str">
        <f t="shared" si="751"/>
        <v>0.0000444444444444444-0.00370315696998832i</v>
      </c>
      <c r="M2588" t="e">
        <f t="shared" si="752"/>
        <v>#DIV/0!</v>
      </c>
      <c r="N2588">
        <f t="shared" si="753"/>
        <v>97.226684379380188</v>
      </c>
      <c r="O2588">
        <f t="shared" si="754"/>
        <v>6.6958585921981477</v>
      </c>
      <c r="P2588" s="3">
        <f t="shared" si="755"/>
        <v>6.6958585921981477</v>
      </c>
      <c r="Q2588" s="3">
        <f t="shared" si="756"/>
        <v>-82.773315620619812</v>
      </c>
      <c r="R2588">
        <f t="shared" si="757"/>
        <v>97.226684379380188</v>
      </c>
      <c r="S2588">
        <f t="shared" si="758"/>
        <v>15.504393575783389</v>
      </c>
      <c r="T2588">
        <f t="shared" si="741"/>
        <v>6.6958585921981477</v>
      </c>
    </row>
    <row r="2589" spans="1:20" x14ac:dyDescent="0.25">
      <c r="A2589">
        <f t="shared" si="742"/>
        <v>97787.16242815771</v>
      </c>
      <c r="B2589">
        <f t="shared" si="759"/>
        <v>15563.310271371367</v>
      </c>
      <c r="C2589" t="str">
        <f t="shared" si="743"/>
        <v>0.271151050756631-2.13745298100188i</v>
      </c>
      <c r="D2589" t="str">
        <f t="shared" si="744"/>
        <v>3.47653423392068-1.09699546281737i</v>
      </c>
      <c r="E2589" t="str">
        <f t="shared" si="745"/>
        <v>169.567764847+14.7713384584505i</v>
      </c>
      <c r="F2589" t="str">
        <f t="shared" si="746"/>
        <v>2.42477653125278-9.61571371938573i</v>
      </c>
      <c r="G2589" t="str">
        <f t="shared" si="747"/>
        <v>0.999938804838608-0.00782249426615767i</v>
      </c>
      <c r="H2589" t="str">
        <f t="shared" si="748"/>
        <v>362.856024508518-1891.23685138149i</v>
      </c>
      <c r="I2589" t="str">
        <f t="shared" si="749"/>
        <v>-48.8202343922504-22.7797602090266i</v>
      </c>
      <c r="K2589" t="str">
        <f t="shared" si="750"/>
        <v>0.00117415159507321-0.00326778835361393i</v>
      </c>
      <c r="L2589" t="str">
        <f t="shared" si="751"/>
        <v>0.0000444444444444444-0.00368913824465862i</v>
      </c>
      <c r="M2589" t="e">
        <f t="shared" si="752"/>
        <v>#DIV/0!</v>
      </c>
      <c r="N2589">
        <f t="shared" si="753"/>
        <v>97.229758354704941</v>
      </c>
      <c r="O2589">
        <f t="shared" si="754"/>
        <v>6.6672647967417999</v>
      </c>
      <c r="P2589" s="3">
        <f t="shared" si="755"/>
        <v>6.6672647967417999</v>
      </c>
      <c r="Q2589" s="3">
        <f t="shared" si="756"/>
        <v>-82.770241645295059</v>
      </c>
      <c r="R2589">
        <f t="shared" si="757"/>
        <v>97.229758354704941</v>
      </c>
      <c r="S2589">
        <f t="shared" si="758"/>
        <v>15.563310271371368</v>
      </c>
      <c r="T2589">
        <f t="shared" si="741"/>
        <v>6.6672647967417999</v>
      </c>
    </row>
    <row r="2590" spans="1:20" x14ac:dyDescent="0.25">
      <c r="A2590">
        <f t="shared" si="742"/>
        <v>98158.753645384713</v>
      </c>
      <c r="B2590">
        <f t="shared" si="759"/>
        <v>15622.450850402578</v>
      </c>
      <c r="C2590" t="str">
        <f t="shared" si="743"/>
        <v>0.270374207982026-2.130417968353i</v>
      </c>
      <c r="D2590" t="str">
        <f t="shared" si="744"/>
        <v>3.47652212670993-1.09340651514774i</v>
      </c>
      <c r="E2590" t="str">
        <f t="shared" si="745"/>
        <v>169.631669024656+14.8177769399654i</v>
      </c>
      <c r="F2590" t="str">
        <f t="shared" si="746"/>
        <v>2.42477540138774-9.57945621488082i</v>
      </c>
      <c r="G2590" t="str">
        <f t="shared" si="747"/>
        <v>0.999938338900456-0.0078522160854964i</v>
      </c>
      <c r="H2590" t="str">
        <f t="shared" si="748"/>
        <v>355.552236601961-1879.13677730019i</v>
      </c>
      <c r="I2590" t="str">
        <f t="shared" si="749"/>
        <v>-48.3497602368962-22.4624926911105i</v>
      </c>
      <c r="K2590" t="str">
        <f t="shared" si="750"/>
        <v>0.00116651875845648-0.0032580469556594i</v>
      </c>
      <c r="L2590" t="str">
        <f t="shared" si="751"/>
        <v>0.0000444444444444444-0.0036751725888211i</v>
      </c>
      <c r="M2590" t="e">
        <f t="shared" si="752"/>
        <v>#DIV/0!</v>
      </c>
      <c r="N2590">
        <f t="shared" si="753"/>
        <v>97.232818016312876</v>
      </c>
      <c r="O2590">
        <f t="shared" si="754"/>
        <v>6.6386885769547144</v>
      </c>
      <c r="P2590" s="3">
        <f t="shared" si="755"/>
        <v>6.6386885769547144</v>
      </c>
      <c r="Q2590" s="3">
        <f t="shared" si="756"/>
        <v>-82.767181983687124</v>
      </c>
      <c r="R2590">
        <f t="shared" si="757"/>
        <v>97.232818016312876</v>
      </c>
      <c r="S2590">
        <f t="shared" si="758"/>
        <v>15.622450850402577</v>
      </c>
      <c r="T2590">
        <f t="shared" si="741"/>
        <v>6.6386885769547144</v>
      </c>
    </row>
    <row r="2591" spans="1:20" x14ac:dyDescent="0.25">
      <c r="A2591">
        <f t="shared" si="742"/>
        <v>98531.75690923717</v>
      </c>
      <c r="B2591">
        <f t="shared" si="759"/>
        <v>15681.816163634108</v>
      </c>
      <c r="C2591" t="str">
        <f t="shared" si="743"/>
        <v>0.269599537578045-2.12341050700961i</v>
      </c>
      <c r="D2591" t="str">
        <f t="shared" si="744"/>
        <v>3.47650992739483-1.08983329254069i</v>
      </c>
      <c r="E2591" t="str">
        <f t="shared" si="745"/>
        <v>169.696052002823+14.8642283895912i</v>
      </c>
      <c r="F2591" t="str">
        <f t="shared" si="746"/>
        <v>2.42477426292048-9.5433365139345i</v>
      </c>
      <c r="G2591" t="str">
        <f t="shared" si="747"/>
        <v>0.999937869414884-0.00788205080588223i</v>
      </c>
      <c r="H2591" t="str">
        <f t="shared" si="748"/>
        <v>348.408366567488-1867.12596805205i</v>
      </c>
      <c r="I2591" t="str">
        <f t="shared" si="749"/>
        <v>-47.8837964401851-22.1517706458704i</v>
      </c>
      <c r="K2591" t="str">
        <f t="shared" si="750"/>
        <v>0.00115893140294213-0.00324831687477475i</v>
      </c>
      <c r="L2591" t="str">
        <f t="shared" si="751"/>
        <v>0.0000444444444444444-0.00366125980157512i</v>
      </c>
      <c r="M2591" t="e">
        <f t="shared" si="752"/>
        <v>#DIV/0!</v>
      </c>
      <c r="N2591">
        <f t="shared" si="753"/>
        <v>97.235862706121637</v>
      </c>
      <c r="O2591">
        <f t="shared" si="754"/>
        <v>6.6101300799617011</v>
      </c>
      <c r="P2591" s="3">
        <f t="shared" si="755"/>
        <v>6.6101300799617011</v>
      </c>
      <c r="Q2591" s="3">
        <f t="shared" si="756"/>
        <v>-82.764137293878363</v>
      </c>
      <c r="R2591">
        <f t="shared" si="757"/>
        <v>97.235862706121637</v>
      </c>
      <c r="S2591">
        <f t="shared" si="758"/>
        <v>15.681816163634108</v>
      </c>
      <c r="T2591">
        <f t="shared" si="741"/>
        <v>6.6101300799617011</v>
      </c>
    </row>
    <row r="2592" spans="1:20" x14ac:dyDescent="0.25">
      <c r="A2592">
        <f t="shared" si="742"/>
        <v>98906.177585492289</v>
      </c>
      <c r="B2592">
        <f t="shared" si="759"/>
        <v>15741.407065055919</v>
      </c>
      <c r="C2592" t="str">
        <f t="shared" si="743"/>
        <v>0.268827014248878-2.11643051651651i</v>
      </c>
      <c r="D2592" t="str">
        <f t="shared" si="744"/>
        <v>3.47649763527538-1.08627574354897i</v>
      </c>
      <c r="E2592" t="str">
        <f t="shared" si="745"/>
        <v>169.760916926005+14.9106910845535i</v>
      </c>
      <c r="F2592" t="str">
        <f t="shared" si="746"/>
        <v>2.4247731157855-9.50735409695121i</v>
      </c>
      <c r="G2592" t="str">
        <f t="shared" si="747"/>
        <v>0.999937396354888-0.00791199885586011i</v>
      </c>
      <c r="H2592" t="str">
        <f t="shared" si="748"/>
        <v>341.420704691881-1855.20452052672i</v>
      </c>
      <c r="I2592" t="str">
        <f t="shared" si="749"/>
        <v>-47.4223269637937-21.8474375222787i</v>
      </c>
      <c r="K2592" t="str">
        <f t="shared" si="750"/>
        <v>0.00115138933957783-0.00323859828855498i</v>
      </c>
      <c r="L2592" t="str">
        <f t="shared" si="751"/>
        <v>0.0000444444444444444-0.00364739968278054i</v>
      </c>
      <c r="M2592" t="e">
        <f t="shared" si="752"/>
        <v>#DIV/0!</v>
      </c>
      <c r="N2592">
        <f t="shared" si="753"/>
        <v>97.238891755847789</v>
      </c>
      <c r="O2592">
        <f t="shared" si="754"/>
        <v>6.5815894531612775</v>
      </c>
      <c r="P2592" s="3">
        <f t="shared" si="755"/>
        <v>6.5815894531612775</v>
      </c>
      <c r="Q2592" s="3">
        <f t="shared" si="756"/>
        <v>-82.761108244152211</v>
      </c>
      <c r="R2592">
        <f t="shared" si="757"/>
        <v>97.238891755847789</v>
      </c>
      <c r="S2592">
        <f t="shared" si="758"/>
        <v>15.741407065055919</v>
      </c>
      <c r="T2592">
        <f t="shared" si="741"/>
        <v>6.5815894531612775</v>
      </c>
    </row>
    <row r="2593" spans="1:20" x14ac:dyDescent="0.25">
      <c r="A2593">
        <f t="shared" si="742"/>
        <v>99282.021060317158</v>
      </c>
      <c r="B2593">
        <f t="shared" si="759"/>
        <v>15801.224411903131</v>
      </c>
      <c r="C2593" t="str">
        <f t="shared" si="743"/>
        <v>0.268056612603701-2.1094779165852i</v>
      </c>
      <c r="D2593" t="str">
        <f t="shared" si="744"/>
        <v>3.47648524964624-1.08273381695029i</v>
      </c>
      <c r="E2593" t="str">
        <f t="shared" si="745"/>
        <v>169.826266956435+14.9571632764967i</v>
      </c>
      <c r="F2593" t="str">
        <f t="shared" si="746"/>
        <v>2.42477195991684-9.47150844631023i</v>
      </c>
      <c r="G2593" t="str">
        <f t="shared" si="747"/>
        <v>0.999936919693259-0.00794206066559798i</v>
      </c>
      <c r="H2593" t="str">
        <f t="shared" si="748"/>
        <v>334.585626528115-1843.37247873342i</v>
      </c>
      <c r="I2593" t="str">
        <f t="shared" si="749"/>
        <v>-46.9653340218395-21.5493406012678i</v>
      </c>
      <c r="K2593" t="str">
        <f t="shared" si="750"/>
        <v>0.0011438923790698-0.00322889137249191i</v>
      </c>
      <c r="L2593" t="str">
        <f t="shared" si="751"/>
        <v>0.0000444444444444444-0.00363359203305494i</v>
      </c>
      <c r="M2593" t="e">
        <f t="shared" si="752"/>
        <v>#DIV/0!</v>
      </c>
      <c r="N2593">
        <f t="shared" si="753"/>
        <v>97.241904486947178</v>
      </c>
      <c r="O2593">
        <f t="shared" si="754"/>
        <v>6.5530668442188063</v>
      </c>
      <c r="P2593" s="3">
        <f t="shared" si="755"/>
        <v>6.5530668442188063</v>
      </c>
      <c r="Q2593" s="3">
        <f t="shared" si="756"/>
        <v>-82.758095513052822</v>
      </c>
      <c r="R2593">
        <f t="shared" si="757"/>
        <v>97.241904486947178</v>
      </c>
      <c r="S2593">
        <f t="shared" si="758"/>
        <v>15.801224411903132</v>
      </c>
      <c r="T2593">
        <f t="shared" si="741"/>
        <v>6.5530668442188063</v>
      </c>
    </row>
    <row r="2594" spans="1:20" x14ac:dyDescent="0.25">
      <c r="A2594">
        <f t="shared" si="742"/>
        <v>99659.292740346369</v>
      </c>
      <c r="B2594">
        <f t="shared" si="759"/>
        <v>15861.269064668364</v>
      </c>
      <c r="C2594" t="str">
        <f t="shared" si="743"/>
        <v>0.267288307157694-2.10255262709254i</v>
      </c>
      <c r="D2594" t="str">
        <f t="shared" si="744"/>
        <v>3.47647276979673-1.07920746174656i</v>
      </c>
      <c r="E2594" t="str">
        <f t="shared" si="745"/>
        <v>169.892105274105+15.0036431911732i</v>
      </c>
      <c r="F2594" t="str">
        <f t="shared" si="746"/>
        <v>2.42477079524799-9.43579904635826i</v>
      </c>
      <c r="G2594" t="str">
        <f t="shared" si="747"/>
        <v>0.999936439402578-0.00797223666689289i</v>
      </c>
      <c r="H2594" t="str">
        <f t="shared" si="748"/>
        <v>327.89959131216-1831.62983677594i</v>
      </c>
      <c r="I2594" t="str">
        <f t="shared" si="749"/>
        <v>-46.5127981962366-21.2573309141945i</v>
      </c>
      <c r="K2594" t="str">
        <f t="shared" si="750"/>
        <v>0.00113644033180174-0.00321919629998336i</v>
      </c>
      <c r="L2594" t="str">
        <f t="shared" si="751"/>
        <v>0.0000444444444444444-0.00361983665377061i</v>
      </c>
      <c r="M2594" t="e">
        <f t="shared" si="752"/>
        <v>#DIV/0!</v>
      </c>
      <c r="N2594">
        <f t="shared" si="753"/>
        <v>97.24490021055756</v>
      </c>
      <c r="O2594">
        <f t="shared" si="754"/>
        <v>6.5245624010586232</v>
      </c>
      <c r="P2594" s="3">
        <f t="shared" si="755"/>
        <v>6.5245624010586232</v>
      </c>
      <c r="Q2594" s="3">
        <f t="shared" si="756"/>
        <v>-82.75509978944244</v>
      </c>
      <c r="R2594">
        <f t="shared" si="757"/>
        <v>97.24490021055756</v>
      </c>
      <c r="S2594">
        <f t="shared" si="758"/>
        <v>15.861269064668365</v>
      </c>
      <c r="T2594">
        <f t="shared" si="741"/>
        <v>6.5245624010586232</v>
      </c>
    </row>
    <row r="2595" spans="1:20" x14ac:dyDescent="0.25">
      <c r="A2595">
        <f t="shared" si="742"/>
        <v>100037.99805275968</v>
      </c>
      <c r="B2595">
        <f t="shared" si="759"/>
        <v>15921.541887114105</v>
      </c>
      <c r="C2595" t="str">
        <f t="shared" si="743"/>
        <v>0.266522072333015-2.09565456807967i</v>
      </c>
      <c r="D2595" t="str">
        <f t="shared" si="744"/>
        <v>3.47646019501079-1.07569662716316i</v>
      </c>
      <c r="E2595" t="str">
        <f t="shared" si="745"/>
        <v>169.958435076806+15.0501290281278i</v>
      </c>
      <c r="F2595" t="str">
        <f t="shared" si="746"/>
        <v>2.42476962171197-9.40022538340198i</v>
      </c>
      <c r="G2595" t="str">
        <f t="shared" si="747"/>
        <v>0.999935955455218-0.00800252729317708i</v>
      </c>
      <c r="H2595" t="str">
        <f t="shared" si="748"/>
        <v>321.359140375136-1819.97654169269i</v>
      </c>
      <c r="I2595" t="str">
        <f t="shared" si="749"/>
        <v>-46.0646985464142-20.9712631618234i</v>
      </c>
      <c r="K2595" t="str">
        <f t="shared" si="750"/>
        <v>0.0011290330078536-0.00320951324234253i</v>
      </c>
      <c r="L2595" t="str">
        <f t="shared" si="751"/>
        <v>0.0000444444444444444-0.00360613334705181i</v>
      </c>
      <c r="M2595" t="e">
        <f t="shared" si="752"/>
        <v>#DIV/0!</v>
      </c>
      <c r="N2595">
        <f t="shared" si="753"/>
        <v>97.247878227439358</v>
      </c>
      <c r="O2595">
        <f t="shared" si="754"/>
        <v>6.4960762718570422</v>
      </c>
      <c r="P2595" s="3">
        <f t="shared" si="755"/>
        <v>6.4960762718570422</v>
      </c>
      <c r="Q2595" s="3">
        <f t="shared" si="756"/>
        <v>-82.752121772560642</v>
      </c>
      <c r="R2595">
        <f t="shared" si="757"/>
        <v>97.247878227439358</v>
      </c>
      <c r="S2595">
        <f t="shared" si="758"/>
        <v>15.921541887114104</v>
      </c>
      <c r="T2595">
        <f t="shared" si="741"/>
        <v>6.4960762718570422</v>
      </c>
    </row>
    <row r="2596" spans="1:20" x14ac:dyDescent="0.25">
      <c r="A2596">
        <f t="shared" si="742"/>
        <v>100418.14244536018</v>
      </c>
      <c r="B2596">
        <f t="shared" si="759"/>
        <v>15982.043746285139</v>
      </c>
      <c r="C2596" t="str">
        <f t="shared" si="743"/>
        <v>0.265757882459749-2.08878365975081i</v>
      </c>
      <c r="D2596" t="str">
        <f t="shared" si="744"/>
        <v>3.47644752456692-1.07220126264823i</v>
      </c>
      <c r="E2596" t="str">
        <f t="shared" si="745"/>
        <v>170.025259580159+15.0966189603799i</v>
      </c>
      <c r="F2596" t="str">
        <f t="shared" si="746"/>
        <v>2.4247684392413-9.36478694570078i</v>
      </c>
      <c r="G2596" t="str">
        <f t="shared" si="747"/>
        <v>0.999935467823345-0.0080329329795242i</v>
      </c>
      <c r="H2596" t="str">
        <f t="shared" si="748"/>
        <v>314.960895554117-1808.41249616711i</v>
      </c>
      <c r="I2596" t="str">
        <f t="shared" si="749"/>
        <v>-45.6210127136398-20.6909956339376i</v>
      </c>
      <c r="K2596" t="str">
        <f t="shared" si="750"/>
        <v>0.00112167021702011-0.00319984236880754i</v>
      </c>
      <c r="L2596" t="str">
        <f t="shared" si="751"/>
        <v>0.0000444444444444444-0.00359248191577188i</v>
      </c>
      <c r="M2596" t="e">
        <f t="shared" si="752"/>
        <v>#DIV/0!</v>
      </c>
      <c r="N2596">
        <f t="shared" si="753"/>
        <v>97.250837827916641</v>
      </c>
      <c r="O2596">
        <f t="shared" si="754"/>
        <v>6.4676086050347941</v>
      </c>
      <c r="P2596" s="3">
        <f t="shared" si="755"/>
        <v>6.4676086050347941</v>
      </c>
      <c r="Q2596" s="3">
        <f t="shared" si="756"/>
        <v>-82.749162172083359</v>
      </c>
      <c r="R2596">
        <f t="shared" si="757"/>
        <v>97.250837827916641</v>
      </c>
      <c r="S2596">
        <f t="shared" si="758"/>
        <v>15.982043746285139</v>
      </c>
      <c r="T2596">
        <f t="shared" si="741"/>
        <v>6.4676086050347941</v>
      </c>
    </row>
    <row r="2597" spans="1:20" x14ac:dyDescent="0.25">
      <c r="A2597">
        <f t="shared" si="742"/>
        <v>100799.73138665255</v>
      </c>
      <c r="B2597">
        <f t="shared" si="759"/>
        <v>16042.775512521022</v>
      </c>
      <c r="C2597" t="str">
        <f t="shared" si="743"/>
        <v>0.264995711776838-2.081939822472i</v>
      </c>
      <c r="D2597" t="str">
        <f t="shared" si="744"/>
        <v>3.47643475773809-1.06872131787187i</v>
      </c>
      <c r="E2597" t="str">
        <f t="shared" si="745"/>
        <v>170.092582017647+15.1431111341001i</v>
      </c>
      <c r="F2597" t="str">
        <f t="shared" si="746"/>
        <v>2.42476724776791-9.32948322345901i</v>
      </c>
      <c r="G2597" t="str">
        <f t="shared" si="747"/>
        <v>0.999934976478908-0.00806345416265541i</v>
      </c>
      <c r="H2597" t="str">
        <f t="shared" si="748"/>
        <v>308.70155760458-1796.93756111359i</v>
      </c>
      <c r="I2597" t="str">
        <f t="shared" si="749"/>
        <v>-45.1817170201728-20.4163901296734i</v>
      </c>
      <c r="K2597" t="str">
        <f t="shared" si="750"/>
        <v>0.00111435176882906-0.00319018384655097i</v>
      </c>
      <c r="L2597" t="str">
        <f t="shared" si="751"/>
        <v>0.0000444444444444444-0.00357888216355038i</v>
      </c>
      <c r="M2597" t="e">
        <f t="shared" si="752"/>
        <v>#DIV/0!</v>
      </c>
      <c r="N2597">
        <f t="shared" si="753"/>
        <v>97.253778291818023</v>
      </c>
      <c r="O2597">
        <f t="shared" si="754"/>
        <v>6.4391595492491094</v>
      </c>
      <c r="P2597" s="3">
        <f t="shared" si="755"/>
        <v>6.4391595492491094</v>
      </c>
      <c r="Q2597" s="3">
        <f t="shared" si="756"/>
        <v>-82.746221708181977</v>
      </c>
      <c r="R2597">
        <f t="shared" si="757"/>
        <v>97.253778291818023</v>
      </c>
      <c r="S2597">
        <f t="shared" si="758"/>
        <v>16.042775512521022</v>
      </c>
      <c r="T2597">
        <f t="shared" si="741"/>
        <v>6.4391595492491094</v>
      </c>
    </row>
    <row r="2598" spans="1:20" x14ac:dyDescent="0.25">
      <c r="A2598">
        <f t="shared" si="742"/>
        <v>101182.77036592182</v>
      </c>
      <c r="B2598">
        <f t="shared" si="759"/>
        <v>16103.738059468602</v>
      </c>
      <c r="C2598" t="str">
        <f t="shared" si="743"/>
        <v>0.26423553443305-2.07512297677006i</v>
      </c>
      <c r="D2598" t="str">
        <f t="shared" si="744"/>
        <v>3.47642189379188-1.06525674272549i</v>
      </c>
      <c r="E2598" t="str">
        <f t="shared" si="745"/>
        <v>170.160405640643+15.1896036682858i</v>
      </c>
      <c r="F2598" t="str">
        <f t="shared" si="746"/>
        <v>2.42476604722334-9.29431370881932i</v>
      </c>
      <c r="G2598" t="str">
        <f t="shared" si="747"/>
        <v>0.999934481393648-0.00809409128094565i</v>
      </c>
      <c r="H2598" t="str">
        <f t="shared" si="748"/>
        <v>302.577904617298-1785.55155814404i</v>
      </c>
      <c r="I2598" t="str">
        <f t="shared" si="749"/>
        <v>-44.7467865634833-20.1473118786709i</v>
      </c>
      <c r="K2598" t="str">
        <f t="shared" si="750"/>
        <v>0.00110707747255946-0.00318053784068966i</v>
      </c>
      <c r="L2598" t="str">
        <f t="shared" si="751"/>
        <v>0.0000444444444444444-0.00356533389475034i</v>
      </c>
      <c r="M2598" t="e">
        <f t="shared" si="752"/>
        <v>#DIV/0!</v>
      </c>
      <c r="N2598">
        <f t="shared" si="753"/>
        <v>97.256698888418185</v>
      </c>
      <c r="O2598">
        <f t="shared" si="754"/>
        <v>6.4107292533865925</v>
      </c>
      <c r="P2598" s="3">
        <f t="shared" si="755"/>
        <v>6.4107292533865925</v>
      </c>
      <c r="Q2598" s="3">
        <f t="shared" si="756"/>
        <v>-82.743301111581815</v>
      </c>
      <c r="R2598">
        <f t="shared" si="757"/>
        <v>97.256698888418185</v>
      </c>
      <c r="S2598">
        <f t="shared" si="758"/>
        <v>16.103738059468601</v>
      </c>
      <c r="T2598">
        <f t="shared" si="741"/>
        <v>6.4107292533865925</v>
      </c>
    </row>
    <row r="2599" spans="1:20" x14ac:dyDescent="0.25">
      <c r="A2599">
        <f t="shared" si="742"/>
        <v>101567.26489331233</v>
      </c>
      <c r="B2599">
        <f t="shared" si="759"/>
        <v>16164.932264094583</v>
      </c>
      <c r="C2599" t="str">
        <f t="shared" si="743"/>
        <v>0.263477324487831-2.06833304333126i</v>
      </c>
      <c r="D2599" t="str">
        <f t="shared" si="744"/>
        <v>3.47640893199023-1.06180748732102i</v>
      </c>
      <c r="E2599" t="str">
        <f t="shared" si="745"/>
        <v>170.228733718441+15.2360946544332i</v>
      </c>
      <c r="F2599" t="str">
        <f t="shared" si="746"/>
        <v>2.42476483753848-9.25927789585469i</v>
      </c>
      <c r="G2599" t="str">
        <f t="shared" si="747"/>
        <v>0.999933982539086-0.00812484477442977i</v>
      </c>
      <c r="H2599" t="str">
        <f t="shared" si="748"/>
        <v>296.58679044207-1774.25427191977i</v>
      </c>
      <c r="I2599" t="str">
        <f t="shared" si="749"/>
        <v>-44.3161953057339-19.8836294631109i</v>
      </c>
      <c r="K2599" t="str">
        <f t="shared" si="750"/>
        <v>0.00109984713725933-0.00317090451429444i</v>
      </c>
      <c r="L2599" t="str">
        <f t="shared" si="751"/>
        <v>0.0000444444444444444-0.00355183691447532i</v>
      </c>
      <c r="M2599" t="e">
        <f t="shared" si="752"/>
        <v>#DIV/0!</v>
      </c>
      <c r="N2599">
        <f t="shared" si="753"/>
        <v>97.259598876377723</v>
      </c>
      <c r="O2599">
        <f t="shared" si="754"/>
        <v>6.3823178665547715</v>
      </c>
      <c r="P2599" s="3">
        <f t="shared" si="755"/>
        <v>6.3823178665547715</v>
      </c>
      <c r="Q2599" s="3">
        <f t="shared" si="756"/>
        <v>-82.740401123622277</v>
      </c>
      <c r="R2599">
        <f t="shared" si="757"/>
        <v>97.259598876377723</v>
      </c>
      <c r="S2599">
        <f t="shared" si="758"/>
        <v>16.164932264094581</v>
      </c>
      <c r="T2599">
        <f t="shared" si="741"/>
        <v>6.3823178665547715</v>
      </c>
    </row>
    <row r="2600" spans="1:20" x14ac:dyDescent="0.25">
      <c r="A2600">
        <f t="shared" si="742"/>
        <v>101953.22049990692</v>
      </c>
      <c r="B2600">
        <f t="shared" si="759"/>
        <v>16226.359006698143</v>
      </c>
      <c r="C2600" t="str">
        <f t="shared" si="743"/>
        <v>0.26272105591219-2.06156994300027i</v>
      </c>
      <c r="D2600" t="str">
        <f t="shared" si="744"/>
        <v>3.47639587158944-1.0583735019902i</v>
      </c>
      <c r="E2600" t="str">
        <f t="shared" si="745"/>
        <v>170.297569538283+15.282582156202i</v>
      </c>
      <c r="F2600" t="str">
        <f t="shared" si="746"/>
        <v>2.42476361864376-9.2243752805614i</v>
      </c>
      <c r="G2600" t="str">
        <f t="shared" si="747"/>
        <v>0.99993347988653-0.00815571508480885i</v>
      </c>
      <c r="H2600" t="str">
        <f t="shared" si="748"/>
        <v>290.725143120668-1763.0454523936i</v>
      </c>
      <c r="I2600" t="str">
        <f t="shared" si="749"/>
        <v>-43.8899161587485-19.6252147407166i</v>
      </c>
      <c r="K2600" t="str">
        <f t="shared" si="750"/>
        <v>0.00109266057176344-0.00316128402840021i</v>
      </c>
      <c r="L2600" t="str">
        <f t="shared" si="751"/>
        <v>0.0000444444444444444-0.00353839102856677i</v>
      </c>
      <c r="M2600" t="e">
        <f t="shared" si="752"/>
        <v>#DIV/0!</v>
      </c>
      <c r="N2600">
        <f t="shared" si="753"/>
        <v>97.262477503683101</v>
      </c>
      <c r="O2600">
        <f t="shared" si="754"/>
        <v>6.3539255380747015</v>
      </c>
      <c r="P2600" s="3">
        <f t="shared" si="755"/>
        <v>6.3539255380747015</v>
      </c>
      <c r="Q2600" s="3">
        <f t="shared" si="756"/>
        <v>-82.737522496316899</v>
      </c>
      <c r="R2600">
        <f t="shared" si="757"/>
        <v>97.262477503683101</v>
      </c>
      <c r="S2600">
        <f t="shared" si="758"/>
        <v>16.226359006698143</v>
      </c>
      <c r="T2600">
        <f t="shared" si="741"/>
        <v>6.3539255380747015</v>
      </c>
    </row>
    <row r="2601" spans="1:20" x14ac:dyDescent="0.25">
      <c r="A2601">
        <f t="shared" si="742"/>
        <v>102340.64273780657</v>
      </c>
      <c r="B2601">
        <f t="shared" si="759"/>
        <v>16288.019170923597</v>
      </c>
      <c r="C2601" t="str">
        <f t="shared" si="743"/>
        <v>0.261966702589601-2.05483359677902i</v>
      </c>
      <c r="D2601" t="str">
        <f t="shared" si="744"/>
        <v>3.47638271184028-1.05495473728392i</v>
      </c>
      <c r="E2601" t="str">
        <f t="shared" si="745"/>
        <v>170.366916405384+15.3290642090831i</v>
      </c>
      <c r="F2601" t="str">
        <f t="shared" si="746"/>
        <v>2.42476239046908-9.18960536085198i</v>
      </c>
      <c r="G2601" t="str">
        <f t="shared" si="747"/>
        <v>0.999932973407067-0.00818670265545643i</v>
      </c>
      <c r="H2601" t="str">
        <f t="shared" si="748"/>
        <v>284.989963330924-1751.92481694657i</v>
      </c>
      <c r="I2601" t="str">
        <f t="shared" si="749"/>
        <v>-43.4679210646591-19.3719427687724i</v>
      </c>
      <c r="K2601" t="str">
        <f t="shared" si="750"/>
        <v>0.00108551758471071-0.00315167654201585i</v>
      </c>
      <c r="L2601" t="str">
        <f t="shared" si="751"/>
        <v>0.0000444444444444444-0.00352499604360109i</v>
      </c>
      <c r="M2601" t="e">
        <f t="shared" si="752"/>
        <v>#DIV/0!</v>
      </c>
      <c r="N2601">
        <f t="shared" si="753"/>
        <v>97.265334007587683</v>
      </c>
      <c r="O2601">
        <f t="shared" si="754"/>
        <v>6.3255524174731139</v>
      </c>
      <c r="P2601" s="3">
        <f t="shared" si="755"/>
        <v>6.3255524174731139</v>
      </c>
      <c r="Q2601" s="3">
        <f t="shared" si="756"/>
        <v>-82.734665992412317</v>
      </c>
      <c r="R2601">
        <f t="shared" si="757"/>
        <v>97.265334007587683</v>
      </c>
      <c r="S2601">
        <f t="shared" si="758"/>
        <v>16.288019170923597</v>
      </c>
      <c r="T2601">
        <f t="shared" si="741"/>
        <v>6.3255524174731139</v>
      </c>
    </row>
    <row r="2602" spans="1:20" x14ac:dyDescent="0.25">
      <c r="A2602">
        <f t="shared" si="742"/>
        <v>102729.53718021023</v>
      </c>
      <c r="B2602">
        <f t="shared" si="759"/>
        <v>16349.913643773107</v>
      </c>
      <c r="C2602" t="str">
        <f t="shared" si="743"/>
        <v>0.261214238316838-2.04812392582542i</v>
      </c>
      <c r="D2602" t="str">
        <f t="shared" si="744"/>
        <v>3.47636945198781-1.0515511439714i</v>
      </c>
      <c r="E2602" t="str">
        <f t="shared" si="745"/>
        <v>170.436777642951+15.3755388200573i</v>
      </c>
      <c r="F2602" t="str">
        <f t="shared" si="746"/>
        <v>2.42476115294381-9.15496763654782i</v>
      </c>
      <c r="G2602" t="str">
        <f t="shared" si="747"/>
        <v>0.999932463071565-0.00821780793142477i</v>
      </c>
      <c r="H2602" t="str">
        <f t="shared" si="748"/>
        <v>279.378322843862-1740.89205242382i</v>
      </c>
      <c r="I2602" t="str">
        <f t="shared" si="749"/>
        <v>-43.0501810724254-19.123691729218i</v>
      </c>
      <c r="K2602" t="str">
        <f t="shared" si="750"/>
        <v>0.00107841798456145-0.00314208221213446i</v>
      </c>
      <c r="L2602" t="str">
        <f t="shared" si="751"/>
        <v>0.0000444444444444444-0.00351165176688692i</v>
      </c>
      <c r="M2602" t="e">
        <f t="shared" si="752"/>
        <v>#DIV/0!</v>
      </c>
      <c r="N2602">
        <f t="shared" si="753"/>
        <v>97.268167614551942</v>
      </c>
      <c r="O2602">
        <f t="shared" si="754"/>
        <v>6.2971986544738332</v>
      </c>
      <c r="P2602" s="3">
        <f t="shared" si="755"/>
        <v>6.2971986544738332</v>
      </c>
      <c r="Q2602" s="3">
        <f t="shared" si="756"/>
        <v>-82.731832385448058</v>
      </c>
      <c r="R2602">
        <f t="shared" si="757"/>
        <v>97.268167614551942</v>
      </c>
      <c r="S2602">
        <f t="shared" si="758"/>
        <v>16.349913643773107</v>
      </c>
      <c r="T2602">
        <f t="shared" si="741"/>
        <v>6.2971986544738332</v>
      </c>
    </row>
    <row r="2603" spans="1:20" x14ac:dyDescent="0.25">
      <c r="A2603">
        <f t="shared" si="742"/>
        <v>103119.90942149503</v>
      </c>
      <c r="B2603">
        <f t="shared" si="759"/>
        <v>16412.043315619445</v>
      </c>
      <c r="C2603" t="str">
        <f t="shared" si="743"/>
        <v>0.260463636804783-2.04144085145225i</v>
      </c>
      <c r="D2603" t="str">
        <f t="shared" si="744"/>
        <v>3.47635609127126-1.04816267303953i</v>
      </c>
      <c r="E2603" t="str">
        <f t="shared" si="745"/>
        <v>170.507156592213+15.4220039672528i</v>
      </c>
      <c r="F2603" t="str">
        <f t="shared" si="746"/>
        <v>2.42475990599675-9.12046160937171i</v>
      </c>
      <c r="G2603" t="str">
        <f t="shared" si="747"/>
        <v>0.999931948850672-0.00824903135945122i</v>
      </c>
      <c r="H2603" t="str">
        <f t="shared" si="748"/>
        <v>273.887362995475-1729.94681707358i</v>
      </c>
      <c r="I2603" t="str">
        <f t="shared" si="749"/>
        <v>-42.636666410406-18.8803428548602i</v>
      </c>
      <c r="K2603" t="str">
        <f t="shared" si="750"/>
        <v>0.00107136157961438-0.00313250119374353i</v>
      </c>
      <c r="L2603" t="str">
        <f t="shared" si="751"/>
        <v>0.0000444444444444444-0.00349835800646236i</v>
      </c>
      <c r="M2603" t="e">
        <f t="shared" si="752"/>
        <v>#DIV/0!</v>
      </c>
      <c r="N2603">
        <f t="shared" si="753"/>
        <v>97.270977540182486</v>
      </c>
      <c r="O2603">
        <f t="shared" si="754"/>
        <v>6.2688643989898125</v>
      </c>
      <c r="P2603" s="3">
        <f t="shared" si="755"/>
        <v>6.2688643989898125</v>
      </c>
      <c r="Q2603" s="3">
        <f t="shared" si="756"/>
        <v>-82.729022459817514</v>
      </c>
      <c r="R2603">
        <f t="shared" si="757"/>
        <v>97.270977540182486</v>
      </c>
      <c r="S2603">
        <f t="shared" si="758"/>
        <v>16.412043315619446</v>
      </c>
      <c r="T2603">
        <f t="shared" si="741"/>
        <v>6.2688643989898125</v>
      </c>
    </row>
    <row r="2604" spans="1:20" x14ac:dyDescent="0.25">
      <c r="A2604">
        <f t="shared" si="742"/>
        <v>103511.76507729673</v>
      </c>
      <c r="B2604">
        <f t="shared" si="759"/>
        <v>16474.4090802188</v>
      </c>
      <c r="C2604" t="str">
        <f t="shared" si="743"/>
        <v>0.259714871679243-2.03478429512609i</v>
      </c>
      <c r="D2604" t="str">
        <f t="shared" si="744"/>
        <v>3.47634262892421-1.04478927569219i</v>
      </c>
      <c r="E2604" t="str">
        <f t="shared" si="745"/>
        <v>170.578056612433+15.4684575995981i</v>
      </c>
      <c r="F2604" t="str">
        <f t="shared" si="746"/>
        <v>2.42475864955618-9.08608678294114i</v>
      </c>
      <c r="G2604" t="str">
        <f t="shared" si="747"/>
        <v>0.999931430714809-0.00828037338796452i</v>
      </c>
      <c r="H2604" t="str">
        <f t="shared" si="748"/>
        <v>268.514293174644-1719.08874239375i</v>
      </c>
      <c r="I2604" t="str">
        <f t="shared" si="749"/>
        <v>-42.2273465551722-18.6417803567459i</v>
      </c>
      <c r="K2604" t="str">
        <f t="shared" si="750"/>
        <v>0.00106434817802341-0.00312293363983535i</v>
      </c>
      <c r="L2604" t="str">
        <f t="shared" si="751"/>
        <v>0.0000444444444444444-0.00348511457109221i</v>
      </c>
      <c r="M2604" t="e">
        <f t="shared" si="752"/>
        <v>#DIV/0!</v>
      </c>
      <c r="N2604">
        <f t="shared" si="753"/>
        <v>97.273762989171672</v>
      </c>
      <c r="O2604">
        <f t="shared" si="754"/>
        <v>6.2405498011152041</v>
      </c>
      <c r="P2604" s="3">
        <f t="shared" si="755"/>
        <v>6.2405498011152041</v>
      </c>
      <c r="Q2604" s="3">
        <f t="shared" si="756"/>
        <v>-82.726237010828328</v>
      </c>
      <c r="R2604">
        <f t="shared" si="757"/>
        <v>97.273762989171672</v>
      </c>
      <c r="S2604">
        <f t="shared" si="758"/>
        <v>16.474409080218802</v>
      </c>
      <c r="T2604">
        <f t="shared" ref="T2604:T2667" si="760">P2604</f>
        <v>6.2405498011152041</v>
      </c>
    </row>
    <row r="2605" spans="1:20" x14ac:dyDescent="0.25">
      <c r="A2605">
        <f t="shared" ref="A2605:A2668" si="761">2*PI()*B2605</f>
        <v>103905.10978459046</v>
      </c>
      <c r="B2605">
        <f t="shared" si="759"/>
        <v>16537.011834723631</v>
      </c>
      <c r="C2605" t="str">
        <f t="shared" ref="C2605:C2668" si="762">IMPRODUCT(D2605,E2605,$C$40,,K2605,$C$41)</f>
        <v>0.258967916481784-2.02815417846608i</v>
      </c>
      <c r="D2605" t="str">
        <f t="shared" ref="D2605:D2668" si="763">IMDIV(IMPRODUCT($C$37,$C$38,COMPLEX(1,A2605/$C$38)),IMSUM(-1*A2605*A2605/$C$39,COMPLEX(0,1*A2605)))</f>
        <v>3.47632906417442-1.04143090334948i</v>
      </c>
      <c r="E2605" t="str">
        <f t="shared" ref="E2605:E2668" si="764">IMDIV(IMPRODUCT(IMSUM(F2605,G2605),$C$29,H2605),IMSUM(1,I2605))</f>
        <v>170.64948108093+15.5148976364725i</v>
      </c>
      <c r="F2605" t="str">
        <f t="shared" ref="F2605:F2668" si="765">IMDIV(IMPRODUCT($C$14,$C$15,COMPLEX(1,A2605/$C$15)),IMSUM(-1*A2605*A2605/$C$16,COMPLEX(0,A2605)))</f>
        <v>2.42475738354985-9.05184266276102i</v>
      </c>
      <c r="G2605" t="str">
        <f t="shared" ref="G2605:G2668" si="766">IMDIV(1,COMPLEX(1,A2605*$C$9*$C$10))</f>
        <v>0.999930908634175-0.00831183446709114i</v>
      </c>
      <c r="H2605" t="str">
        <f t="shared" ref="H2605:H2668" si="767">IMDIV($C$3,IMSUM(K2605,COMPLEX(0,$C$28*A2605)))</f>
        <v>263.256389328497-1708.31743488974i</v>
      </c>
      <c r="I2605" t="str">
        <f t="shared" ref="I2605:I2668" si="768">IMPRODUCT(F2605,$C$29,H2605,$C$31)</f>
        <v>-41.8221902967237-18.4078913527266i</v>
      </c>
      <c r="K2605" t="str">
        <f t="shared" ref="K2605:K2668" si="769">IF($C$26&lt;=0,IMDIV(1,IMSUM(IMDIV(1,L2605),1/$C$18)),IMDIV(1,IMSUM(IMDIV(1,L2605),1/$C$18,IMDIV(1,M2605))))</f>
        <v>0.00105737758781427-0.00311337970141737i</v>
      </c>
      <c r="L2605" t="str">
        <f t="shared" ref="L2605:L2668" si="770">IMSUM($C$21/$C$22,IMDIV(1,COMPLEX(0,$C$20*$C$22*A2605)))</f>
        <v>0.0000444444444444444-0.0034719212702652i</v>
      </c>
      <c r="M2605" t="e">
        <f t="shared" ref="M2605:M2668" si="771">IMSUM($C$25/$C$26,IMDIV(1,COMPLEX(0,$C$24*$C$26*A2605)))</f>
        <v>#DIV/0!</v>
      </c>
      <c r="N2605">
        <f t="shared" ref="N2605:N2668" si="772">ABS(R2605)</f>
        <v>97.276523155238493</v>
      </c>
      <c r="O2605">
        <f t="shared" ref="O2605:O2668" si="773">ABS(P2605)</f>
        <v>6.212255011116663</v>
      </c>
      <c r="P2605" s="3">
        <f t="shared" ref="P2605:P2668" si="774">20*LOG10(IMABS(C2605))</f>
        <v>6.212255011116663</v>
      </c>
      <c r="Q2605" s="3">
        <f t="shared" ref="Q2605:Q2668" si="775">IMARGUMENT(C2605)*180/PI()</f>
        <v>-82.723476844761507</v>
      </c>
      <c r="R2605">
        <f t="shared" ref="R2605:R2668" si="776">IF(Q2605&lt;0,Q2605+180,Q2605-180)</f>
        <v>97.276523155238493</v>
      </c>
      <c r="S2605">
        <f t="shared" ref="S2605:S2668" si="777">B2605/1000</f>
        <v>16.537011834723632</v>
      </c>
      <c r="T2605">
        <f t="shared" si="760"/>
        <v>6.212255011116663</v>
      </c>
    </row>
    <row r="2606" spans="1:20" x14ac:dyDescent="0.25">
      <c r="A2606">
        <f t="shared" si="761"/>
        <v>104299.9492017719</v>
      </c>
      <c r="B2606">
        <f t="shared" ref="B2606:B2669" si="778">B2605*(1+B$42)</f>
        <v>16599.852479695583</v>
      </c>
      <c r="C2606" t="str">
        <f t="shared" si="762"/>
        <v>0.258222744670462-2.0215504232428i</v>
      </c>
      <c r="D2606" t="str">
        <f t="shared" si="763"/>
        <v>3.47631539624369-1.03808750764704i</v>
      </c>
      <c r="E2606" t="str">
        <f t="shared" si="764"/>
        <v>170.721433393097+15.5613219673516i</v>
      </c>
      <c r="F2606" t="str">
        <f t="shared" si="765"/>
        <v>2.42475610790489-9.01772875621617i</v>
      </c>
      <c r="G2606" t="str">
        <f t="shared" si="766"/>
        <v>0.99993038257874-0.00834341504866168i</v>
      </c>
      <c r="H2606" t="str">
        <f t="shared" si="767"/>
        <v>258.11099248634-1697.63247774736i</v>
      </c>
      <c r="I2606" t="str">
        <f t="shared" si="768"/>
        <v>-41.4211658002688-18.1785657972415i</v>
      </c>
      <c r="K2606" t="str">
        <f t="shared" si="769"/>
        <v>0.00105044961690088-0.00310383952752277i</v>
      </c>
      <c r="L2606" t="str">
        <f t="shared" si="770"/>
        <v>0.0000444444444444444-0.00345877791419127i</v>
      </c>
      <c r="M2606" t="e">
        <f t="shared" si="771"/>
        <v>#DIV/0!</v>
      </c>
      <c r="N2606">
        <f t="shared" si="772"/>
        <v>97.279257221066729</v>
      </c>
      <c r="O2606">
        <f t="shared" si="773"/>
        <v>6.1839801794249771</v>
      </c>
      <c r="P2606" s="3">
        <f t="shared" si="774"/>
        <v>6.1839801794249771</v>
      </c>
      <c r="Q2606" s="3">
        <f t="shared" si="775"/>
        <v>-82.720742778933271</v>
      </c>
      <c r="R2606">
        <f t="shared" si="776"/>
        <v>97.279257221066729</v>
      </c>
      <c r="S2606">
        <f t="shared" si="777"/>
        <v>16.599852479695581</v>
      </c>
      <c r="T2606">
        <f t="shared" si="760"/>
        <v>6.1839801794249771</v>
      </c>
    </row>
    <row r="2607" spans="1:20" x14ac:dyDescent="0.25">
      <c r="A2607">
        <f t="shared" si="761"/>
        <v>104696.28900873863</v>
      </c>
      <c r="B2607">
        <f t="shared" si="778"/>
        <v>16662.931919118426</v>
      </c>
      <c r="C2607" t="str">
        <f t="shared" si="762"/>
        <v>0.257479329620598-2.0149729513771i</v>
      </c>
      <c r="D2607" t="str">
        <f t="shared" si="763"/>
        <v>3.47630162434802-1.03475904043535i</v>
      </c>
      <c r="E2607" t="str">
        <f t="shared" si="764"/>
        <v>170.793916962409+15.6077284514508i</v>
      </c>
      <c r="F2607" t="str">
        <f t="shared" si="765"/>
        <v>2.424754822548-8.98374457256488i</v>
      </c>
      <c r="G2607" t="str">
        <f t="shared" si="766"/>
        <v>0.999929852518248-0.00837511558621727i</v>
      </c>
      <c r="H2607" t="str">
        <f t="shared" si="767"/>
        <v>253.075507303186-1687.03343242465i</v>
      </c>
      <c r="I2607" t="str">
        <f t="shared" si="768"/>
        <v>-41.0242406647419-17.953696412347i</v>
      </c>
      <c r="K2607" t="str">
        <f t="shared" si="769"/>
        <v>0.00104356407310144-0.00309431326522102i</v>
      </c>
      <c r="L2607" t="str">
        <f t="shared" si="770"/>
        <v>0.0000444444444444444-0.00344568431379885i</v>
      </c>
      <c r="M2607" t="e">
        <f t="shared" si="771"/>
        <v>#DIV/0!</v>
      </c>
      <c r="N2607">
        <f t="shared" si="772"/>
        <v>97.281964358244522</v>
      </c>
      <c r="O2607">
        <f t="shared" si="773"/>
        <v>6.1557254566264197</v>
      </c>
      <c r="P2607" s="3">
        <f t="shared" si="774"/>
        <v>6.1557254566264197</v>
      </c>
      <c r="Q2607" s="3">
        <f t="shared" si="775"/>
        <v>-82.718035641755478</v>
      </c>
      <c r="R2607">
        <f t="shared" si="776"/>
        <v>97.281964358244522</v>
      </c>
      <c r="S2607">
        <f t="shared" si="777"/>
        <v>16.662931919118424</v>
      </c>
      <c r="T2607">
        <f t="shared" si="760"/>
        <v>6.1557254566264197</v>
      </c>
    </row>
    <row r="2608" spans="1:20" x14ac:dyDescent="0.25">
      <c r="A2608">
        <f t="shared" si="761"/>
        <v>105094.13490697184</v>
      </c>
      <c r="B2608">
        <f t="shared" si="778"/>
        <v>16726.251060411076</v>
      </c>
      <c r="C2608" t="str">
        <f t="shared" si="762"/>
        <v>0.256737644625535-2.00842168493901i</v>
      </c>
      <c r="D2608" t="str">
        <f t="shared" si="763"/>
        <v>3.47628774769748-1.03144545377904i</v>
      </c>
      <c r="E2608" t="str">
        <f t="shared" si="764"/>
        <v>170.866935220441+15.6541149173632i</v>
      </c>
      <c r="F2608" t="str">
        <f t="shared" si="765"/>
        <v>2.42475352740521-8.94988962293143i</v>
      </c>
      <c r="G2608" t="str">
        <f t="shared" si="766"/>
        <v>0.999929318422211-0.00840693653501602i</v>
      </c>
      <c r="H2608" t="str">
        <f t="shared" si="767"/>
        <v>248.147400623793-1676.51984016588i</v>
      </c>
      <c r="I2608" t="str">
        <f t="shared" si="768"/>
        <v>-40.6313819781886-17.7331786200044i</v>
      </c>
      <c r="K2608" t="str">
        <f t="shared" si="769"/>
        <v>0.00103672076415447-0.00308480105962855i</v>
      </c>
      <c r="L2608" t="str">
        <f t="shared" si="770"/>
        <v>0.0000444444444444444-0.00343264028073206i</v>
      </c>
      <c r="M2608" t="e">
        <f t="shared" si="771"/>
        <v>#DIV/0!</v>
      </c>
      <c r="N2608">
        <f t="shared" si="772"/>
        <v>97.284643727203871</v>
      </c>
      <c r="O2608">
        <f t="shared" si="773"/>
        <v>6.1274909934543222</v>
      </c>
      <c r="P2608" s="3">
        <f t="shared" si="774"/>
        <v>6.1274909934543222</v>
      </c>
      <c r="Q2608" s="3">
        <f t="shared" si="775"/>
        <v>-82.715356272796129</v>
      </c>
      <c r="R2608">
        <f t="shared" si="776"/>
        <v>97.284643727203871</v>
      </c>
      <c r="S2608">
        <f t="shared" si="777"/>
        <v>16.726251060411077</v>
      </c>
      <c r="T2608">
        <f t="shared" si="760"/>
        <v>6.1274909934543222</v>
      </c>
    </row>
    <row r="2609" spans="1:20" x14ac:dyDescent="0.25">
      <c r="A2609">
        <f t="shared" si="761"/>
        <v>105493.49261961835</v>
      </c>
      <c r="B2609">
        <f t="shared" si="778"/>
        <v>16789.81081444064</v>
      </c>
      <c r="C2609" t="str">
        <f t="shared" si="762"/>
        <v>0.255997662897317-2.00189654614655i</v>
      </c>
      <c r="D2609" t="str">
        <f t="shared" si="763"/>
        <v>3.47627376549607-1.02814669995619i</v>
      </c>
      <c r="E2609" t="str">
        <f t="shared" si="764"/>
        <v>170.940491616877+15.7004791626936i</v>
      </c>
      <c r="F2609" t="str">
        <f t="shared" si="765"/>
        <v>2.42475222240204-8.91616342029911i</v>
      </c>
      <c r="G2609" t="str">
        <f t="shared" si="766"/>
        <v>0.999928780259908-0.00843887835203941i</v>
      </c>
      <c r="H2609" t="str">
        <f t="shared" si="767"/>
        <v>243.324200067949-1666.09122344133i</v>
      </c>
      <c r="I2609" t="str">
        <f t="shared" si="768"/>
        <v>-40.2425563701791-17.5169104756459i</v>
      </c>
      <c r="K2609" t="str">
        <f t="shared" si="769"/>
        <v>0.00102991949773453-0.00307530305391959i</v>
      </c>
      <c r="L2609" t="str">
        <f t="shared" si="770"/>
        <v>0.0000444444444444444-0.00341964562734814i</v>
      </c>
      <c r="M2609" t="e">
        <f t="shared" si="771"/>
        <v>#DIV/0!</v>
      </c>
      <c r="N2609">
        <f t="shared" si="772"/>
        <v>97.287294477158355</v>
      </c>
      <c r="O2609">
        <f t="shared" si="773"/>
        <v>6.099276940780074</v>
      </c>
      <c r="P2609" s="3">
        <f t="shared" si="774"/>
        <v>6.099276940780074</v>
      </c>
      <c r="Q2609" s="3">
        <f t="shared" si="775"/>
        <v>-82.712705522841645</v>
      </c>
      <c r="R2609">
        <f t="shared" si="776"/>
        <v>97.287294477158355</v>
      </c>
      <c r="S2609">
        <f t="shared" si="777"/>
        <v>16.789810814440639</v>
      </c>
      <c r="T2609">
        <f t="shared" si="760"/>
        <v>6.099276940780074</v>
      </c>
    </row>
    <row r="2610" spans="1:20" x14ac:dyDescent="0.25">
      <c r="A2610">
        <f t="shared" si="761"/>
        <v>105894.3678915729</v>
      </c>
      <c r="B2610">
        <f t="shared" si="778"/>
        <v>16853.612095535515</v>
      </c>
      <c r="C2610" t="str">
        <f t="shared" si="762"/>
        <v>0.255259357567463-1.99539745736456i</v>
      </c>
      <c r="D2610" t="str">
        <f t="shared" si="763"/>
        <v>3.47625967694177-1.02486273145757i</v>
      </c>
      <c r="E2610" t="str">
        <f t="shared" si="764"/>
        <v>171.014589619514+15.7468189536915i</v>
      </c>
      <c r="F2610" t="str">
        <f t="shared" si="765"/>
        <v>2.4247509074634-8.88256547950317i</v>
      </c>
      <c r="G2610" t="str">
        <f t="shared" si="766"/>
        <v>0.999928238000387-0.00847094149599881i</v>
      </c>
      <c r="H2610" t="str">
        <f t="shared" si="767"/>
        <v>238.603492637659-1655.74708731606i</v>
      </c>
      <c r="I2610" t="str">
        <f t="shared" si="768"/>
        <v>-39.8577300613827-17.3047926030243i</v>
      </c>
      <c r="K2610" t="str">
        <f t="shared" si="769"/>
        <v>0.00102316008146773-0.00306581938933693i</v>
      </c>
      <c r="L2610" t="str">
        <f t="shared" si="770"/>
        <v>0.0000444444444444444-0.00340670016671462i</v>
      </c>
      <c r="M2610" t="e">
        <f t="shared" si="771"/>
        <v>#DIV/0!</v>
      </c>
      <c r="N2610">
        <f t="shared" si="772"/>
        <v>97.289915746043945</v>
      </c>
      <c r="O2610">
        <f t="shared" si="773"/>
        <v>6.0710834496042079</v>
      </c>
      <c r="P2610" s="3">
        <f t="shared" si="774"/>
        <v>6.0710834496042079</v>
      </c>
      <c r="Q2610" s="3">
        <f t="shared" si="775"/>
        <v>-82.710084253956055</v>
      </c>
      <c r="R2610">
        <f t="shared" si="776"/>
        <v>97.289915746043945</v>
      </c>
      <c r="S2610">
        <f t="shared" si="777"/>
        <v>16.853612095535514</v>
      </c>
      <c r="T2610">
        <f t="shared" si="760"/>
        <v>6.0710834496042079</v>
      </c>
    </row>
    <row r="2611" spans="1:20" x14ac:dyDescent="0.25">
      <c r="A2611">
        <f t="shared" si="761"/>
        <v>106296.76648956088</v>
      </c>
      <c r="B2611">
        <f t="shared" si="778"/>
        <v>16917.655821498549</v>
      </c>
      <c r="C2611" t="str">
        <f t="shared" si="762"/>
        <v>0.254522701687603-1.98892434110366i</v>
      </c>
      <c r="D2611" t="str">
        <f t="shared" si="763"/>
        <v>3.47624548122653-1.02159350098609i</v>
      </c>
      <c r="E2611" t="str">
        <f t="shared" si="764"/>
        <v>171.089232714276+15.7931320248778i</v>
      </c>
      <c r="F2611" t="str">
        <f t="shared" si="765"/>
        <v>2.42474958251369-8.84909531722415i</v>
      </c>
      <c r="G2611" t="str">
        <f t="shared" si="766"/>
        <v>0.999927691612458-0.008503126427342i</v>
      </c>
      <c r="H2611" t="str">
        <f t="shared" si="767"/>
        <v>233.982923346781-1645.48692075053i</v>
      </c>
      <c r="I2611" t="str">
        <f t="shared" si="768"/>
        <v>-39.4768689104333-17.0967281303546i</v>
      </c>
      <c r="K2611" t="str">
        <f t="shared" si="769"/>
        <v>0.00101644232294708-0.00305635020520283i</v>
      </c>
      <c r="L2611" t="str">
        <f t="shared" si="770"/>
        <v>0.0000444444444444444-0.00339380371260671i</v>
      </c>
      <c r="M2611" t="e">
        <f t="shared" si="771"/>
        <v>#DIV/0!</v>
      </c>
      <c r="N2611">
        <f t="shared" si="772"/>
        <v>97.292506660455814</v>
      </c>
      <c r="O2611">
        <f t="shared" si="773"/>
        <v>6.04291067104778</v>
      </c>
      <c r="P2611" s="3">
        <f t="shared" si="774"/>
        <v>6.04291067104778</v>
      </c>
      <c r="Q2611" s="3">
        <f t="shared" si="775"/>
        <v>-82.707493339544186</v>
      </c>
      <c r="R2611">
        <f t="shared" si="776"/>
        <v>97.292506660455814</v>
      </c>
      <c r="S2611">
        <f t="shared" si="777"/>
        <v>16.917655821498549</v>
      </c>
      <c r="T2611">
        <f t="shared" si="760"/>
        <v>6.04291067104778</v>
      </c>
    </row>
    <row r="2612" spans="1:20" x14ac:dyDescent="0.25">
      <c r="A2612">
        <f t="shared" si="761"/>
        <v>106700.69420222122</v>
      </c>
      <c r="B2612">
        <f t="shared" si="778"/>
        <v>16981.942913620245</v>
      </c>
      <c r="C2612" t="str">
        <f t="shared" si="762"/>
        <v>0.253787668230151-1.98247712001897i</v>
      </c>
      <c r="D2612" t="str">
        <f t="shared" si="763"/>
        <v>3.47623117753614-1.01833896145598i</v>
      </c>
      <c r="E2612" t="str">
        <f t="shared" si="764"/>
        <v>171.164424405208+15.8394160786668i</v>
      </c>
      <c r="F2612" t="str">
        <f t="shared" si="765"/>
        <v>2.4247482474767-8.81575245198058i</v>
      </c>
      <c r="G2612" t="str">
        <f t="shared" si="766"/>
        <v>0.999927141064694-0.00853543360825963i</v>
      </c>
      <c r="H2612" t="str">
        <f t="shared" si="767"/>
        <v>229.460193873618-1635.31019783663i</v>
      </c>
      <c r="I2612" t="str">
        <f t="shared" si="768"/>
        <v>-39.0999384582218-16.892622627753i</v>
      </c>
      <c r="K2612" t="str">
        <f t="shared" si="769"/>
        <v>0.00100976602974756-0.00304689563893004i</v>
      </c>
      <c r="L2612" t="str">
        <f t="shared" si="770"/>
        <v>0.0000444444444444444-0.0033809560795046i</v>
      </c>
      <c r="M2612" t="e">
        <f t="shared" si="771"/>
        <v>#DIV/0!</v>
      </c>
      <c r="N2612">
        <f t="shared" si="772"/>
        <v>97.295066335587293</v>
      </c>
      <c r="O2612">
        <f t="shared" si="773"/>
        <v>6.0147587563427312</v>
      </c>
      <c r="P2612" s="3">
        <f t="shared" si="774"/>
        <v>6.0147587563427312</v>
      </c>
      <c r="Q2612" s="3">
        <f t="shared" si="775"/>
        <v>-82.704933664412707</v>
      </c>
      <c r="R2612">
        <f t="shared" si="776"/>
        <v>97.295066335587293</v>
      </c>
      <c r="S2612">
        <f t="shared" si="777"/>
        <v>16.981942913620244</v>
      </c>
      <c r="T2612">
        <f t="shared" si="760"/>
        <v>6.0147587563427312</v>
      </c>
    </row>
    <row r="2613" spans="1:20" x14ac:dyDescent="0.25">
      <c r="A2613">
        <f t="shared" si="761"/>
        <v>107106.15684018965</v>
      </c>
      <c r="B2613">
        <f t="shared" si="778"/>
        <v>17046.474296692002</v>
      </c>
      <c r="C2613" t="str">
        <f t="shared" si="762"/>
        <v>0.253054230089017-1.97605571690908i</v>
      </c>
      <c r="D2613" t="str">
        <f t="shared" si="763"/>
        <v>3.4762167650502-1.01509906599215i</v>
      </c>
      <c r="E2613" t="str">
        <f t="shared" si="764"/>
        <v>171.240168214488+15.8856687849892i</v>
      </c>
      <c r="F2613" t="str">
        <f t="shared" si="765"/>
        <v>2.42474690227562-8.78253640412208i</v>
      </c>
      <c r="G2613" t="str">
        <f t="shared" si="766"/>
        <v>0.999926586325432-0.00856786350269177i</v>
      </c>
      <c r="H2613" t="str">
        <f t="shared" si="767"/>
        <v>225.033061236815-1625.21637897146i</v>
      </c>
      <c r="I2613" t="str">
        <f t="shared" si="768"/>
        <v>-38.7269039697277-16.6923840459698i</v>
      </c>
      <c r="K2613" t="str">
        <f t="shared" si="769"/>
        <v>0.00100313100944109-0.00303745582603283i</v>
      </c>
      <c r="L2613" t="str">
        <f t="shared" si="770"/>
        <v>0.0000444444444444444-0.00336815708259075i</v>
      </c>
      <c r="M2613" t="e">
        <f t="shared" si="771"/>
        <v>#DIV/0!</v>
      </c>
      <c r="N2613">
        <f t="shared" si="772"/>
        <v>97.297593875169468</v>
      </c>
      <c r="O2613">
        <f t="shared" si="773"/>
        <v>5.9866278568231746</v>
      </c>
      <c r="P2613" s="3">
        <f t="shared" si="774"/>
        <v>5.9866278568231746</v>
      </c>
      <c r="Q2613" s="3">
        <f t="shared" si="775"/>
        <v>-82.702406124830532</v>
      </c>
      <c r="R2613">
        <f t="shared" si="776"/>
        <v>97.297593875169468</v>
      </c>
      <c r="S2613">
        <f t="shared" si="777"/>
        <v>17.046474296692001</v>
      </c>
      <c r="T2613">
        <f t="shared" si="760"/>
        <v>5.9866278568231746</v>
      </c>
    </row>
    <row r="2614" spans="1:20" x14ac:dyDescent="0.25">
      <c r="A2614">
        <f t="shared" si="761"/>
        <v>107513.16023618239</v>
      </c>
      <c r="B2614">
        <f t="shared" si="778"/>
        <v>17111.250899019433</v>
      </c>
      <c r="C2614" t="str">
        <f t="shared" si="762"/>
        <v>0.252322360080176-1.96966005471484i</v>
      </c>
      <c r="D2614" t="str">
        <f t="shared" si="763"/>
        <v>3.47620224294215-1.01187376792955i</v>
      </c>
      <c r="E2614" t="str">
        <f t="shared" si="764"/>
        <v>171.316467682416+15.9318877809022i</v>
      </c>
      <c r="F2614" t="str">
        <f t="shared" si="765"/>
        <v>2.42474554683313-8.74944669582285i</v>
      </c>
      <c r="G2614" t="str">
        <f t="shared" si="766"/>
        <v>0.999926027362763-0.00860041657633456i</v>
      </c>
      <c r="H2614" t="str">
        <f t="shared" si="767"/>
        <v>220.699336494831-1615.20491197191i</v>
      </c>
      <c r="I2614" t="str">
        <f t="shared" si="768"/>
        <v>-38.3577304735156-16.4959226564183i</v>
      </c>
      <c r="K2614" t="str">
        <f t="shared" si="769"/>
        <v>0.000996537069611215-0.00302803090013806i</v>
      </c>
      <c r="L2614" t="str">
        <f t="shared" si="770"/>
        <v>0.0000444444444444444-0.00335540653774731i</v>
      </c>
      <c r="M2614" t="e">
        <f t="shared" si="771"/>
        <v>#DIV/0!</v>
      </c>
      <c r="N2614">
        <f t="shared" si="772"/>
        <v>97.300088371407696</v>
      </c>
      <c r="O2614">
        <f t="shared" si="773"/>
        <v>5.9585181239157752</v>
      </c>
      <c r="P2614" s="3">
        <f t="shared" si="774"/>
        <v>5.9585181239157752</v>
      </c>
      <c r="Q2614" s="3">
        <f t="shared" si="775"/>
        <v>-82.699911628592304</v>
      </c>
      <c r="R2614">
        <f t="shared" si="776"/>
        <v>97.300088371407696</v>
      </c>
      <c r="S2614">
        <f t="shared" si="777"/>
        <v>17.111250899019431</v>
      </c>
      <c r="T2614">
        <f t="shared" si="760"/>
        <v>5.9585181239157752</v>
      </c>
    </row>
    <row r="2615" spans="1:20" x14ac:dyDescent="0.25">
      <c r="A2615">
        <f t="shared" si="761"/>
        <v>107921.71024507987</v>
      </c>
      <c r="B2615">
        <f t="shared" si="778"/>
        <v>17176.273652435706</v>
      </c>
      <c r="C2615" t="str">
        <f t="shared" si="762"/>
        <v>0.251592030942347-1.96329005651823i</v>
      </c>
      <c r="D2615" t="str">
        <f t="shared" si="763"/>
        <v>3.47618761037908-1.00866302081242i</v>
      </c>
      <c r="E2615" t="str">
        <f t="shared" si="764"/>
        <v>171.39332636742+15.9780706702082i</v>
      </c>
      <c r="F2615" t="str">
        <f t="shared" si="765"/>
        <v>2.42474418107121-8.71648285107411i</v>
      </c>
      <c r="G2615" t="str">
        <f t="shared" si="766"/>
        <v>0.999925464144538-0.0086330932966467i</v>
      </c>
      <c r="H2615" t="str">
        <f t="shared" si="767"/>
        <v>216.456883469245-1605.27523313264i</v>
      </c>
      <c r="I2615" t="str">
        <f t="shared" si="768"/>
        <v>-37.9923827989985-16.3031509924891i</v>
      </c>
      <c r="K2615" t="str">
        <f t="shared" si="769"/>
        <v>0.000989984017867578-0.00301862099299644i</v>
      </c>
      <c r="L2615" t="str">
        <f t="shared" si="770"/>
        <v>0.0000444444444444444-0.00334270426155341i</v>
      </c>
      <c r="M2615" t="e">
        <f t="shared" si="771"/>
        <v>#DIV/0!</v>
      </c>
      <c r="N2615">
        <f t="shared" si="772"/>
        <v>97.302548904921323</v>
      </c>
      <c r="O2615">
        <f t="shared" si="773"/>
        <v>5.9304297091304186</v>
      </c>
      <c r="P2615" s="3">
        <f t="shared" si="774"/>
        <v>5.9304297091304186</v>
      </c>
      <c r="Q2615" s="3">
        <f t="shared" si="775"/>
        <v>-82.697451095078677</v>
      </c>
      <c r="R2615">
        <f t="shared" si="776"/>
        <v>97.302548904921323</v>
      </c>
      <c r="S2615">
        <f t="shared" si="777"/>
        <v>17.176273652435707</v>
      </c>
      <c r="T2615">
        <f t="shared" si="760"/>
        <v>5.9304297091304186</v>
      </c>
    </row>
    <row r="2616" spans="1:20" x14ac:dyDescent="0.25">
      <c r="A2616">
        <f t="shared" si="761"/>
        <v>108331.81274401119</v>
      </c>
      <c r="B2616">
        <f t="shared" si="778"/>
        <v>17241.543492314962</v>
      </c>
      <c r="C2616" t="str">
        <f t="shared" si="762"/>
        <v>0.250863215337551-1.95694564554124i</v>
      </c>
      <c r="D2616" t="str">
        <f t="shared" si="763"/>
        <v>3.47617286652185-1.00546677839368i</v>
      </c>
      <c r="E2616" t="str">
        <f t="shared" si="764"/>
        <v>171.470747846044+16.0242150230563i</v>
      </c>
      <c r="F2616" t="str">
        <f t="shared" si="765"/>
        <v>2.42474280491135-8.68364439567802i</v>
      </c>
      <c r="G2616" t="str">
        <f t="shared" si="766"/>
        <v>0.999924896638363-0.00866589413285616i</v>
      </c>
      <c r="H2616" t="str">
        <f t="shared" si="767"/>
        <v>212.303617492063-1595.42676823006i</v>
      </c>
      <c r="I2616" t="str">
        <f t="shared" si="768"/>
        <v>-37.630825611588-16.1139837921511i</v>
      </c>
      <c r="K2616" t="str">
        <f t="shared" si="769"/>
        <v>0.000983471661860229-0.00300922623449367i</v>
      </c>
      <c r="L2616" t="str">
        <f t="shared" si="770"/>
        <v>0.0000444444444444444-0.00333005007128254i</v>
      </c>
      <c r="M2616" t="e">
        <f t="shared" si="771"/>
        <v>#DIV/0!</v>
      </c>
      <c r="N2616">
        <f t="shared" si="772"/>
        <v>97.304974544680192</v>
      </c>
      <c r="O2616">
        <f t="shared" si="773"/>
        <v>5.9023627640507481</v>
      </c>
      <c r="P2616" s="3">
        <f t="shared" si="774"/>
        <v>5.9023627640507481</v>
      </c>
      <c r="Q2616" s="3">
        <f t="shared" si="775"/>
        <v>-82.695025455319808</v>
      </c>
      <c r="R2616">
        <f t="shared" si="776"/>
        <v>97.304974544680192</v>
      </c>
      <c r="S2616">
        <f t="shared" si="777"/>
        <v>17.241543492314964</v>
      </c>
      <c r="T2616">
        <f t="shared" si="760"/>
        <v>5.9023627640507481</v>
      </c>
    </row>
    <row r="2617" spans="1:20" x14ac:dyDescent="0.25">
      <c r="A2617">
        <f t="shared" si="761"/>
        <v>108743.47363243843</v>
      </c>
      <c r="B2617">
        <f t="shared" si="778"/>
        <v>17307.061357585761</v>
      </c>
      <c r="C2617" t="str">
        <f t="shared" si="762"/>
        <v>0.250135885851747-1.95062674514466i</v>
      </c>
      <c r="D2617" t="str">
        <f t="shared" si="763"/>
        <v>3.47615801052491-1.0022849946342i</v>
      </c>
      <c r="E2617" t="str">
        <f t="shared" si="764"/>
        <v>171.548735712943+16.07031837555i</v>
      </c>
      <c r="F2617" t="str">
        <f t="shared" si="765"/>
        <v>2.42474141827438-8.65093085724025i</v>
      </c>
      <c r="G2617" t="str">
        <f t="shared" si="766"/>
        <v>0.999924324811599-0.00869881955596671i</v>
      </c>
      <c r="H2617" t="str">
        <f t="shared" si="767"/>
        <v>208.237504177095-1585.65893347458i</v>
      </c>
      <c r="I2617" t="str">
        <f t="shared" si="768"/>
        <v>-37.2730234458168-15.9283379418223i</v>
      </c>
      <c r="K2617" t="str">
        <f t="shared" si="769"/>
        <v>0.000976999809293724-0.00299984675266177i</v>
      </c>
      <c r="L2617" t="str">
        <f t="shared" si="770"/>
        <v>0.0000444444444444444-0.00331744378489992i</v>
      </c>
      <c r="M2617" t="e">
        <f t="shared" si="771"/>
        <v>#DIV/0!</v>
      </c>
      <c r="N2617">
        <f t="shared" si="772"/>
        <v>97.307364347944159</v>
      </c>
      <c r="O2617">
        <f t="shared" si="773"/>
        <v>5.8743174403242833</v>
      </c>
      <c r="P2617" s="3">
        <f t="shared" si="774"/>
        <v>5.8743174403242833</v>
      </c>
      <c r="Q2617" s="3">
        <f t="shared" si="775"/>
        <v>-82.692635652055841</v>
      </c>
      <c r="R2617">
        <f t="shared" si="776"/>
        <v>97.307364347944159</v>
      </c>
      <c r="S2617">
        <f t="shared" si="777"/>
        <v>17.307061357585759</v>
      </c>
      <c r="T2617">
        <f t="shared" si="760"/>
        <v>5.8743174403242833</v>
      </c>
    </row>
    <row r="2618" spans="1:20" x14ac:dyDescent="0.25">
      <c r="A2618">
        <f t="shared" si="761"/>
        <v>109156.69883224169</v>
      </c>
      <c r="B2618">
        <f t="shared" si="778"/>
        <v>17372.828190744585</v>
      </c>
      <c r="C2618" t="str">
        <f t="shared" si="762"/>
        <v>0.249410014995376-1.94433327882694i</v>
      </c>
      <c r="D2618" t="str">
        <f t="shared" si="763"/>
        <v>3.47614304153627-0.999117623702154i</v>
      </c>
      <c r="E2618" t="str">
        <f t="shared" si="764"/>
        <v>171.627293580874+16.1163782293447i</v>
      </c>
      <c r="F2618" t="str">
        <f t="shared" si="765"/>
        <v>2.42474002108053-8.61834176516343i</v>
      </c>
      <c r="G2618" t="str">
        <f t="shared" si="766"/>
        <v>0.999923748631355-0.00873187003876472i</v>
      </c>
      <c r="H2618" t="str">
        <f t="shared" si="767"/>
        <v>204.256558215473-1575.97113641373i</v>
      </c>
      <c r="I2618" t="str">
        <f t="shared" si="768"/>
        <v>-36.9189407365477-15.746132421506i</v>
      </c>
      <c r="K2618" t="str">
        <f t="shared" si="769"/>
        <v>0.000970568267941014-0.0029904826736904i</v>
      </c>
      <c r="L2618" t="str">
        <f t="shared" si="770"/>
        <v>0.0000444444444444444-0.00330488522105989i</v>
      </c>
      <c r="M2618" t="e">
        <f t="shared" si="771"/>
        <v>#DIV/0!</v>
      </c>
      <c r="N2618">
        <f t="shared" si="772"/>
        <v>97.309717360200011</v>
      </c>
      <c r="O2618">
        <f t="shared" si="773"/>
        <v>5.8462938896526566</v>
      </c>
      <c r="P2618" s="3">
        <f t="shared" si="774"/>
        <v>5.8462938896526566</v>
      </c>
      <c r="Q2618" s="3">
        <f t="shared" si="775"/>
        <v>-82.690282639799989</v>
      </c>
      <c r="R2618">
        <f t="shared" si="776"/>
        <v>97.309717360200011</v>
      </c>
      <c r="S2618">
        <f t="shared" si="777"/>
        <v>17.372828190744585</v>
      </c>
      <c r="T2618">
        <f t="shared" si="760"/>
        <v>5.8462938896526566</v>
      </c>
    </row>
    <row r="2619" spans="1:20" x14ac:dyDescent="0.25">
      <c r="A2619">
        <f t="shared" si="761"/>
        <v>109571.49428780422</v>
      </c>
      <c r="B2619">
        <f t="shared" si="778"/>
        <v>17438.844937869417</v>
      </c>
      <c r="C2619" t="str">
        <f t="shared" si="762"/>
        <v>0.248685575203913-1.93806517022314i</v>
      </c>
      <c r="D2619" t="str">
        <f t="shared" si="763"/>
        <v>3.4761279586976-0.995964619972397i</v>
      </c>
      <c r="E2619" t="str">
        <f t="shared" si="764"/>
        <v>171.706425080679+16.1623920512433i</v>
      </c>
      <c r="F2619" t="str">
        <f t="shared" si="765"/>
        <v>2.42473861324948-8.58587665064058i</v>
      </c>
      <c r="G2619" t="str">
        <f t="shared" si="766"/>
        <v>0.999923168064493-0.00876504605582574i</v>
      </c>
      <c r="H2619" t="str">
        <f t="shared" si="767"/>
        <v>200.358842195295-1566.36277678822i</v>
      </c>
      <c r="I2619" t="str">
        <f t="shared" si="768"/>
        <v>-36.5685418483524-15.5672882511774i</v>
      </c>
      <c r="K2619" t="str">
        <f t="shared" si="769"/>
        <v>0.00096417684565712-0.00298113412193829i</v>
      </c>
      <c r="L2619" t="str">
        <f t="shared" si="770"/>
        <v>0.0000444444444444444-0.0032923741991033i</v>
      </c>
      <c r="M2619" t="e">
        <f t="shared" si="771"/>
        <v>#DIV/0!</v>
      </c>
      <c r="N2619">
        <f t="shared" si="772"/>
        <v>97.312032615098644</v>
      </c>
      <c r="O2619">
        <f t="shared" si="773"/>
        <v>5.8182922637821726</v>
      </c>
      <c r="P2619" s="3">
        <f t="shared" si="774"/>
        <v>5.8182922637821726</v>
      </c>
      <c r="Q2619" s="3">
        <f t="shared" si="775"/>
        <v>-82.687967384901356</v>
      </c>
      <c r="R2619">
        <f t="shared" si="776"/>
        <v>97.312032615098644</v>
      </c>
      <c r="S2619">
        <f t="shared" si="777"/>
        <v>17.438844937869415</v>
      </c>
      <c r="T2619">
        <f t="shared" si="760"/>
        <v>5.8182922637821726</v>
      </c>
    </row>
    <row r="2620" spans="1:20" x14ac:dyDescent="0.25">
      <c r="A2620">
        <f t="shared" si="761"/>
        <v>109987.86596609789</v>
      </c>
      <c r="B2620">
        <f t="shared" si="778"/>
        <v>17505.112548633322</v>
      </c>
      <c r="C2620" t="str">
        <f t="shared" si="762"/>
        <v>0.247962538838447-1.93182234310359i</v>
      </c>
      <c r="D2620" t="str">
        <f t="shared" si="763"/>
        <v>3.47611276114392-0.992825938025707i</v>
      </c>
      <c r="E2620" t="str">
        <f t="shared" si="764"/>
        <v>171.786133861274+16.2083572727901i</v>
      </c>
      <c r="F2620" t="str">
        <f t="shared" si="765"/>
        <v>2.42473719470024-8.55353504664785i</v>
      </c>
      <c r="G2620" t="str">
        <f t="shared" si="766"/>
        <v>0.999922583077621-0.00879834808352126i</v>
      </c>
      <c r="H2620" t="str">
        <f t="shared" si="767"/>
        <v>196.542465445345-1556.83324734309i</v>
      </c>
      <c r="I2620" t="str">
        <f t="shared" si="768"/>
        <v>-36.2217911031495-15.3917284384069i</v>
      </c>
      <c r="K2620" t="str">
        <f t="shared" si="769"/>
        <v>0.000957825350392639-0.00297180121994463i</v>
      </c>
      <c r="L2620" t="str">
        <f t="shared" si="770"/>
        <v>0.0000444444444444444-0.00327991053905489i</v>
      </c>
      <c r="M2620" t="e">
        <f t="shared" si="771"/>
        <v>#DIV/0!</v>
      </c>
      <c r="N2620">
        <f t="shared" si="772"/>
        <v>97.314309134394421</v>
      </c>
      <c r="O2620">
        <f t="shared" si="773"/>
        <v>5.7903127144930178</v>
      </c>
      <c r="P2620" s="3">
        <f t="shared" si="774"/>
        <v>5.7903127144930178</v>
      </c>
      <c r="Q2620" s="3">
        <f t="shared" si="775"/>
        <v>-82.685690865605579</v>
      </c>
      <c r="R2620">
        <f t="shared" si="776"/>
        <v>97.314309134394421</v>
      </c>
      <c r="S2620">
        <f t="shared" si="777"/>
        <v>17.505112548633321</v>
      </c>
      <c r="T2620">
        <f t="shared" si="760"/>
        <v>5.7903127144930178</v>
      </c>
    </row>
    <row r="2621" spans="1:20" x14ac:dyDescent="0.25">
      <c r="A2621">
        <f t="shared" si="761"/>
        <v>110405.81985676907</v>
      </c>
      <c r="B2621">
        <f t="shared" si="778"/>
        <v>17571.631976318131</v>
      </c>
      <c r="C2621" t="str">
        <f t="shared" si="762"/>
        <v>0.247240878186178-1.92560472137292i</v>
      </c>
      <c r="D2621" t="str">
        <f t="shared" si="763"/>
        <v>3.4760974480038-0.989701532648209i</v>
      </c>
      <c r="E2621" t="str">
        <f t="shared" si="764"/>
        <v>171.866423589628+16.2542712898554i</v>
      </c>
      <c r="F2621" t="str">
        <f t="shared" si="765"/>
        <v>2.42473576535122-8.52131648793837i</v>
      </c>
      <c r="G2621" t="str">
        <f t="shared" si="766"/>
        <v>0.999921993637095-0.00883177660002548i</v>
      </c>
      <c r="H2621" t="str">
        <f t="shared" si="767"/>
        <v>192.805582902794-1547.38193459617i</v>
      </c>
      <c r="I2621" t="str">
        <f t="shared" si="768"/>
        <v>-35.8786528061951-15.2193779272075i</v>
      </c>
      <c r="K2621" t="str">
        <f t="shared" si="769"/>
        <v>0.000951513590207025-0.00296248408844058i</v>
      </c>
      <c r="L2621" t="str">
        <f t="shared" si="770"/>
        <v>0.0000444444444444444-0.00326749406162073i</v>
      </c>
      <c r="M2621" t="e">
        <f t="shared" si="771"/>
        <v>#DIV/0!</v>
      </c>
      <c r="N2621">
        <f t="shared" si="772"/>
        <v>97.316545927881251</v>
      </c>
      <c r="O2621">
        <f t="shared" si="773"/>
        <v>5.7623553935899352</v>
      </c>
      <c r="P2621" s="3">
        <f t="shared" si="774"/>
        <v>5.7623553935899352</v>
      </c>
      <c r="Q2621" s="3">
        <f t="shared" si="775"/>
        <v>-82.683454072118749</v>
      </c>
      <c r="R2621">
        <f t="shared" si="776"/>
        <v>97.316545927881251</v>
      </c>
      <c r="S2621">
        <f t="shared" si="777"/>
        <v>17.57163197631813</v>
      </c>
      <c r="T2621">
        <f t="shared" si="760"/>
        <v>5.7623553935899352</v>
      </c>
    </row>
    <row r="2622" spans="1:20" x14ac:dyDescent="0.25">
      <c r="A2622">
        <f t="shared" si="761"/>
        <v>110825.3619722248</v>
      </c>
      <c r="B2622">
        <f t="shared" si="778"/>
        <v>17638.404177828139</v>
      </c>
      <c r="C2622" t="str">
        <f t="shared" si="762"/>
        <v>0.246520565460916-1.91941222906871i</v>
      </c>
      <c r="D2622" t="str">
        <f t="shared" si="763"/>
        <v>3.47608201839913-0.986591358830665i</v>
      </c>
      <c r="E2622" t="str">
        <f t="shared" si="764"/>
        <v>171.947297950742+16.3001314622194i</v>
      </c>
      <c r="F2622" t="str">
        <f t="shared" si="765"/>
        <v>2.4247343251202-8.48922051103509i</v>
      </c>
      <c r="G2622" t="str">
        <f t="shared" si="766"/>
        <v>0.999921399709011-0.00886533208532198i</v>
      </c>
      <c r="H2622" t="str">
        <f t="shared" si="767"/>
        <v>189.14639400475-1538.00821956556i</v>
      </c>
      <c r="I2622" t="str">
        <f t="shared" si="768"/>
        <v>-35.5390912704943-15.0501635480884i</v>
      </c>
      <c r="K2622" t="str">
        <f t="shared" si="769"/>
        <v>0.000945241373281677-0.00295318284636079i</v>
      </c>
      <c r="L2622" t="str">
        <f t="shared" si="770"/>
        <v>0.0000444444444444444-0.00325512458818562i</v>
      </c>
      <c r="M2622" t="e">
        <f t="shared" si="771"/>
        <v>#DIV/0!</v>
      </c>
      <c r="N2622">
        <f t="shared" si="772"/>
        <v>97.318741993330306</v>
      </c>
      <c r="O2622">
        <f t="shared" si="773"/>
        <v>5.7344204528911256</v>
      </c>
      <c r="P2622" s="3">
        <f t="shared" si="774"/>
        <v>5.7344204528911256</v>
      </c>
      <c r="Q2622" s="3">
        <f t="shared" si="775"/>
        <v>-82.681258006669694</v>
      </c>
      <c r="R2622">
        <f t="shared" si="776"/>
        <v>97.318741993330306</v>
      </c>
      <c r="S2622">
        <f t="shared" si="777"/>
        <v>17.638404177828139</v>
      </c>
      <c r="T2622">
        <f t="shared" si="760"/>
        <v>5.7344204528911256</v>
      </c>
    </row>
    <row r="2623" spans="1:20" x14ac:dyDescent="0.25">
      <c r="A2623">
        <f t="shared" si="761"/>
        <v>111246.49834771924</v>
      </c>
      <c r="B2623">
        <f t="shared" si="778"/>
        <v>17705.430113703886</v>
      </c>
      <c r="C2623" t="str">
        <f t="shared" si="762"/>
        <v>0.245801572803618-1.91324479036048i</v>
      </c>
      <c r="D2623" t="str">
        <f t="shared" si="763"/>
        <v>3.47606647144524-0.983495371767852i</v>
      </c>
      <c r="E2623" t="str">
        <f t="shared" si="764"/>
        <v>172.028760647626+16.3459351131515i</v>
      </c>
      <c r="F2623" t="str">
        <f t="shared" si="765"/>
        <v>2.42473287392437-8.45724665422452i</v>
      </c>
      <c r="G2623" t="str">
        <f t="shared" si="766"/>
        <v>0.999920801259212-0.00889901502121064i</v>
      </c>
      <c r="H2623" t="str">
        <f t="shared" si="767"/>
        <v>185.563141603539-1528.71147845834i</v>
      </c>
      <c r="I2623" t="str">
        <f t="shared" si="768"/>
        <v>-35.2030708397265-14.8840139693003i</v>
      </c>
      <c r="K2623" t="str">
        <f t="shared" si="769"/>
        <v>0.000939008507932847-0.00294389761085496i</v>
      </c>
      <c r="L2623" t="str">
        <f t="shared" si="770"/>
        <v>0.0000444444444444444-0.00324280194081054i</v>
      </c>
      <c r="M2623" t="e">
        <f t="shared" si="771"/>
        <v>#DIV/0!</v>
      </c>
      <c r="N2623">
        <f t="shared" si="772"/>
        <v>97.320896316428133</v>
      </c>
      <c r="O2623">
        <f t="shared" si="773"/>
        <v>5.7065080442185963</v>
      </c>
      <c r="P2623" s="3">
        <f t="shared" si="774"/>
        <v>5.7065080442185963</v>
      </c>
      <c r="Q2623" s="3">
        <f t="shared" si="775"/>
        <v>-82.679103683571867</v>
      </c>
      <c r="R2623">
        <f t="shared" si="776"/>
        <v>97.320896316428133</v>
      </c>
      <c r="S2623">
        <f t="shared" si="777"/>
        <v>17.705430113703887</v>
      </c>
      <c r="T2623">
        <f t="shared" si="760"/>
        <v>5.7065080442185963</v>
      </c>
    </row>
    <row r="2624" spans="1:20" x14ac:dyDescent="0.25">
      <c r="A2624">
        <f t="shared" si="761"/>
        <v>111669.23504144058</v>
      </c>
      <c r="B2624">
        <f t="shared" si="778"/>
        <v>17772.71074813596</v>
      </c>
      <c r="C2624" t="str">
        <f t="shared" si="762"/>
        <v>0.245083872282844-1.90710232954842i</v>
      </c>
      <c r="D2624" t="str">
        <f t="shared" si="763"/>
        <v>3.47605080625063-0.980413526857869i</v>
      </c>
      <c r="E2624" t="str">
        <f t="shared" si="764"/>
        <v>172.110815401275+16.391679528986i</v>
      </c>
      <c r="F2624" t="str">
        <f t="shared" si="765"/>
        <v>2.42473141168024-8.42539445754961i</v>
      </c>
      <c r="G2624" t="str">
        <f t="shared" si="766"/>
        <v>0.999920198253277-0.00893282589131432i</v>
      </c>
      <c r="H2624" t="str">
        <f t="shared" si="767"/>
        <v>182.054110905425-1519.49108332196i</v>
      </c>
      <c r="I2624" t="str">
        <f t="shared" si="768"/>
        <v>-34.8705559097421-14.7208596492511i</v>
      </c>
      <c r="K2624" t="str">
        <f t="shared" si="769"/>
        <v>0.000932814802624345-0.00293462849729948i</v>
      </c>
      <c r="L2624" t="str">
        <f t="shared" si="770"/>
        <v>0.0000444444444444444-0.00323052594223007i</v>
      </c>
      <c r="M2624" t="e">
        <f t="shared" si="771"/>
        <v>#DIV/0!</v>
      </c>
      <c r="N2624">
        <f t="shared" si="772"/>
        <v>97.323007870713582</v>
      </c>
      <c r="O2624">
        <f t="shared" si="773"/>
        <v>5.6786183193871835</v>
      </c>
      <c r="P2624" s="3">
        <f t="shared" si="774"/>
        <v>5.6786183193871835</v>
      </c>
      <c r="Q2624" s="3">
        <f t="shared" si="775"/>
        <v>-82.676992129286418</v>
      </c>
      <c r="R2624">
        <f t="shared" si="776"/>
        <v>97.323007870713582</v>
      </c>
      <c r="S2624">
        <f t="shared" si="777"/>
        <v>17.77271074813596</v>
      </c>
      <c r="T2624">
        <f t="shared" si="760"/>
        <v>5.6786183193871835</v>
      </c>
    </row>
    <row r="2625" spans="1:20" x14ac:dyDescent="0.25">
      <c r="A2625">
        <f t="shared" si="761"/>
        <v>112093.57813459805</v>
      </c>
      <c r="B2625">
        <f t="shared" si="778"/>
        <v>17840.247048978876</v>
      </c>
      <c r="C2625" t="str">
        <f t="shared" si="762"/>
        <v>0.244367435895186-1.90098477106228i</v>
      </c>
      <c r="D2625" t="str">
        <f t="shared" si="763"/>
        <v>3.47603502191717-0.977345779701548i</v>
      </c>
      <c r="E2625" t="str">
        <f t="shared" si="764"/>
        <v>172.193465950634+16.4373619586886i</v>
      </c>
      <c r="F2625" t="str">
        <f t="shared" si="765"/>
        <v>2.42472993830373-8.39366346280375i</v>
      </c>
      <c r="G2625" t="str">
        <f t="shared" si="766"/>
        <v>0.999919590656525-0.00896676518108579i</v>
      </c>
      <c r="H2625" t="str">
        <f t="shared" si="767"/>
        <v>178.617628432683-1510.34640266048i</v>
      </c>
      <c r="I2625" t="str">
        <f t="shared" si="768"/>
        <v>-34.5415109487208-14.5606327900804i</v>
      </c>
      <c r="K2625" t="str">
        <f t="shared" si="769"/>
        <v>0.000926660065980015-0.00292537561930903i</v>
      </c>
      <c r="L2625" t="str">
        <f t="shared" si="770"/>
        <v>0.0000444444444444444-0.00321829641584984i</v>
      </c>
      <c r="M2625" t="e">
        <f t="shared" si="771"/>
        <v>#DIV/0!</v>
      </c>
      <c r="N2625">
        <f t="shared" si="772"/>
        <v>97.325075617513633</v>
      </c>
      <c r="O2625">
        <f t="shared" si="773"/>
        <v>5.6507514301941963</v>
      </c>
      <c r="P2625" s="3">
        <f t="shared" si="774"/>
        <v>5.6507514301941963</v>
      </c>
      <c r="Q2625" s="3">
        <f t="shared" si="775"/>
        <v>-82.674924382486367</v>
      </c>
      <c r="R2625">
        <f t="shared" si="776"/>
        <v>97.325075617513633</v>
      </c>
      <c r="S2625">
        <f t="shared" si="777"/>
        <v>17.840247048978874</v>
      </c>
      <c r="T2625">
        <f t="shared" si="760"/>
        <v>5.6507514301941963</v>
      </c>
    </row>
    <row r="2626" spans="1:20" x14ac:dyDescent="0.25">
      <c r="A2626">
        <f t="shared" si="761"/>
        <v>112519.53373150951</v>
      </c>
      <c r="B2626">
        <f t="shared" si="778"/>
        <v>17908.039987764994</v>
      </c>
      <c r="C2626" t="str">
        <f t="shared" si="762"/>
        <v>0.243652235565798-1.89489203946006i</v>
      </c>
      <c r="D2626" t="str">
        <f t="shared" si="763"/>
        <v>3.47601911753982-0.974292086101728i</v>
      </c>
      <c r="E2626" t="str">
        <f t="shared" si="764"/>
        <v>172.276716052569+16.482979613428i</v>
      </c>
      <c r="F2626" t="str">
        <f t="shared" si="765"/>
        <v>2.42472845371008-8.36205321352349i</v>
      </c>
      <c r="G2626" t="str">
        <f t="shared" si="766"/>
        <v>0.999918978434011-0.00900083337781457i</v>
      </c>
      <c r="H2626" t="str">
        <f t="shared" si="767"/>
        <v>175.252061008655-1501.2768020168i</v>
      </c>
      <c r="I2626" t="str">
        <f t="shared" si="768"/>
        <v>-34.2159005160367-14.4032672923652i</v>
      </c>
      <c r="K2626" t="str">
        <f t="shared" si="769"/>
        <v>0.000920544106796082-0.00291613908874825i</v>
      </c>
      <c r="L2626" t="str">
        <f t="shared" si="770"/>
        <v>0.0000444444444444444-0.00320611318574402i</v>
      </c>
      <c r="M2626" t="e">
        <f t="shared" si="771"/>
        <v>#DIV/0!</v>
      </c>
      <c r="N2626">
        <f t="shared" si="772"/>
        <v>97.327098505883711</v>
      </c>
      <c r="O2626">
        <f t="shared" si="773"/>
        <v>5.6229075284081196</v>
      </c>
      <c r="P2626" s="3">
        <f t="shared" si="774"/>
        <v>5.6229075284081196</v>
      </c>
      <c r="Q2626" s="3">
        <f t="shared" si="775"/>
        <v>-82.672901494116289</v>
      </c>
      <c r="R2626">
        <f t="shared" si="776"/>
        <v>97.327098505883711</v>
      </c>
      <c r="S2626">
        <f t="shared" si="777"/>
        <v>17.908039987764994</v>
      </c>
      <c r="T2626">
        <f t="shared" si="760"/>
        <v>5.6229075284081196</v>
      </c>
    </row>
    <row r="2627" spans="1:20" x14ac:dyDescent="0.25">
      <c r="A2627">
        <f t="shared" si="761"/>
        <v>112947.10795968925</v>
      </c>
      <c r="B2627">
        <f t="shared" si="778"/>
        <v>17976.090539718502</v>
      </c>
      <c r="C2627" t="str">
        <f t="shared" si="762"/>
        <v>0.242938243148769-1.88882405942701i</v>
      </c>
      <c r="D2627" t="str">
        <f t="shared" si="763"/>
        <v>3.47600309220678-0.971252402062697i</v>
      </c>
      <c r="E2627" t="str">
        <f t="shared" si="764"/>
        <v>172.360569481832+16.5285296661339i</v>
      </c>
      <c r="F2627" t="str">
        <f t="shared" si="765"/>
        <v>2.42472695781396-8.33056325498264i</v>
      </c>
      <c r="G2627" t="str">
        <f t="shared" si="766"/>
        <v>0.999918361550523-0.0090350309706338i</v>
      </c>
      <c r="H2627" t="str">
        <f t="shared" si="767"/>
        <v>171.955814765616-1492.28164452291i</v>
      </c>
      <c r="I2627" t="str">
        <f t="shared" si="768"/>
        <v>-33.8936892799161-14.2486987109456i</v>
      </c>
      <c r="K2627" t="str">
        <f t="shared" si="769"/>
        <v>0.000914466734053262-0.00290691901574349i</v>
      </c>
      <c r="L2627" t="str">
        <f t="shared" si="770"/>
        <v>0.0000444444444444444-0.00319397607665273i</v>
      </c>
      <c r="M2627" t="e">
        <f t="shared" si="771"/>
        <v>#DIV/0!</v>
      </c>
      <c r="N2627">
        <f t="shared" si="772"/>
        <v>97.329075472542002</v>
      </c>
      <c r="O2627">
        <f t="shared" si="773"/>
        <v>5.5950867657585057</v>
      </c>
      <c r="P2627" s="3">
        <f t="shared" si="774"/>
        <v>5.5950867657585057</v>
      </c>
      <c r="Q2627" s="3">
        <f t="shared" si="775"/>
        <v>-82.670924527457998</v>
      </c>
      <c r="R2627">
        <f t="shared" si="776"/>
        <v>97.329075472542002</v>
      </c>
      <c r="S2627">
        <f t="shared" si="777"/>
        <v>17.976090539718502</v>
      </c>
      <c r="T2627">
        <f t="shared" si="760"/>
        <v>5.5950867657585057</v>
      </c>
    </row>
    <row r="2628" spans="1:20" x14ac:dyDescent="0.25">
      <c r="A2628">
        <f t="shared" si="761"/>
        <v>113376.30696993606</v>
      </c>
      <c r="B2628">
        <f t="shared" si="778"/>
        <v>18044.399683769432</v>
      </c>
      <c r="C2628" t="str">
        <f t="shared" si="762"/>
        <v>0.242225430427568-1.88278075577428i</v>
      </c>
      <c r="D2628" t="str">
        <f t="shared" si="763"/>
        <v>3.47598694499923-0.968226683789462i</v>
      </c>
      <c r="E2628" t="str">
        <f t="shared" si="764"/>
        <v>172.44503003102+16.5740092510553i</v>
      </c>
      <c r="F2628" t="str">
        <f t="shared" si="765"/>
        <v>2.42472545052927-8.2991931341851i</v>
      </c>
      <c r="G2628" t="str">
        <f t="shared" si="766"/>
        <v>0.999917739970583-0.00906935845052717i</v>
      </c>
      <c r="H2628" t="str">
        <f t="shared" si="767"/>
        <v>168.727334175132-1483.36029141943i</v>
      </c>
      <c r="I2628" t="str">
        <f t="shared" si="768"/>
        <v>-33.5748420339325-14.0968642118456i</v>
      </c>
      <c r="K2628" t="str">
        <f t="shared" si="769"/>
        <v>0.00090842775692871-0.00289771550869455i</v>
      </c>
      <c r="L2628" t="str">
        <f t="shared" si="770"/>
        <v>0.0000444444444444444-0.00318188491397961i</v>
      </c>
      <c r="M2628" t="e">
        <f t="shared" si="771"/>
        <v>#DIV/0!</v>
      </c>
      <c r="N2628">
        <f t="shared" si="772"/>
        <v>97.331005441807989</v>
      </c>
      <c r="O2628">
        <f t="shared" si="773"/>
        <v>5.5672892939242589</v>
      </c>
      <c r="P2628" s="3">
        <f t="shared" si="774"/>
        <v>5.5672892939242589</v>
      </c>
      <c r="Q2628" s="3">
        <f t="shared" si="775"/>
        <v>-82.668994558192011</v>
      </c>
      <c r="R2628">
        <f t="shared" si="776"/>
        <v>97.331005441807989</v>
      </c>
      <c r="S2628">
        <f t="shared" si="777"/>
        <v>18.044399683769431</v>
      </c>
      <c r="T2628">
        <f t="shared" si="760"/>
        <v>5.5672892939242589</v>
      </c>
    </row>
    <row r="2629" spans="1:20" x14ac:dyDescent="0.25">
      <c r="A2629">
        <f t="shared" si="761"/>
        <v>113807.13693642183</v>
      </c>
      <c r="B2629">
        <f t="shared" si="778"/>
        <v>18112.968402567756</v>
      </c>
      <c r="C2629" t="str">
        <f t="shared" si="762"/>
        <v>0.24151376911545-1.87676205343779i</v>
      </c>
      <c r="D2629" t="str">
        <f t="shared" si="763"/>
        <v>3.47597067499147-0.965214887687186i</v>
      </c>
      <c r="E2629" t="str">
        <f t="shared" si="764"/>
        <v>172.530101510536+16.6194154633145i</v>
      </c>
      <c r="F2629" t="str">
        <f t="shared" si="765"/>
        <v>2.42472393176934-8.26794239985884i</v>
      </c>
      <c r="G2629" t="str">
        <f t="shared" si="766"/>
        <v>0.999917113658442-0.00910381631033584i</v>
      </c>
      <c r="H2629" t="str">
        <f t="shared" si="767"/>
        <v>165.565101100576-1474.51210254598i</v>
      </c>
      <c r="I2629" t="str">
        <f t="shared" si="768"/>
        <v>-33.2593237124104-13.9477025302711i</v>
      </c>
      <c r="K2629" t="str">
        <f t="shared" si="769"/>
        <v>0.000902426984807724-0.00288852867428634i</v>
      </c>
      <c r="L2629" t="str">
        <f t="shared" si="770"/>
        <v>0.0000444444444444444-0.00316983952378921i</v>
      </c>
      <c r="M2629" t="e">
        <f t="shared" si="771"/>
        <v>#DIV/0!</v>
      </c>
      <c r="N2629">
        <f t="shared" si="772"/>
        <v>97.332887325539161</v>
      </c>
      <c r="O2629">
        <f t="shared" si="773"/>
        <v>5.5395152645227714</v>
      </c>
      <c r="P2629" s="3">
        <f t="shared" si="774"/>
        <v>5.5395152645227714</v>
      </c>
      <c r="Q2629" s="3">
        <f t="shared" si="775"/>
        <v>-82.667112674460839</v>
      </c>
      <c r="R2629">
        <f t="shared" si="776"/>
        <v>97.332887325539161</v>
      </c>
      <c r="S2629">
        <f t="shared" si="777"/>
        <v>18.112968402567756</v>
      </c>
      <c r="T2629">
        <f t="shared" si="760"/>
        <v>5.5395152645227714</v>
      </c>
    </row>
    <row r="2630" spans="1:20" x14ac:dyDescent="0.25">
      <c r="A2630">
        <f t="shared" si="761"/>
        <v>114239.60405678024</v>
      </c>
      <c r="B2630">
        <f t="shared" si="778"/>
        <v>18181.797682497516</v>
      </c>
      <c r="C2630" t="str">
        <f t="shared" si="762"/>
        <v>0.240803230855837-1.87076787747703i</v>
      </c>
      <c r="D2630" t="str">
        <f t="shared" si="763"/>
        <v>3.47595428125079-0.962216970360515i</v>
      </c>
      <c r="E2630" t="str">
        <f t="shared" si="764"/>
        <v>172.615787748541+16.6647453584536i</v>
      </c>
      <c r="F2630" t="str">
        <f t="shared" si="765"/>
        <v>2.42472240144685-8.23681060244924i</v>
      </c>
      <c r="G2630" t="str">
        <f t="shared" si="766"/>
        <v>0.999916482578078-0.00913840504476545i</v>
      </c>
      <c r="H2630" t="str">
        <f t="shared" si="767"/>
        <v>162.467633871569-1465.73643680365i</v>
      </c>
      <c r="I2630" t="str">
        <f t="shared" si="768"/>
        <v>-32.9470994047827-13.8011539296641i</v>
      </c>
      <c r="K2630" t="str">
        <f t="shared" si="769"/>
        <v>0.000896464227295339-0.0028793586175008i</v>
      </c>
      <c r="L2630" t="str">
        <f t="shared" si="770"/>
        <v>0.0000444444444444444-0.00315783973280455i</v>
      </c>
      <c r="M2630" t="e">
        <f t="shared" si="771"/>
        <v>#DIV/0!</v>
      </c>
      <c r="N2630">
        <f t="shared" si="772"/>
        <v>97.334720023067803</v>
      </c>
      <c r="O2630">
        <f t="shared" si="773"/>
        <v>5.5117648290986399</v>
      </c>
      <c r="P2630" s="3">
        <f t="shared" si="774"/>
        <v>5.5117648290986399</v>
      </c>
      <c r="Q2630" s="3">
        <f t="shared" si="775"/>
        <v>-82.665279976932197</v>
      </c>
      <c r="R2630">
        <f t="shared" si="776"/>
        <v>97.334720023067803</v>
      </c>
      <c r="S2630">
        <f t="shared" si="777"/>
        <v>18.181797682497514</v>
      </c>
      <c r="T2630">
        <f t="shared" si="760"/>
        <v>5.5117648290986399</v>
      </c>
    </row>
    <row r="2631" spans="1:20" x14ac:dyDescent="0.25">
      <c r="A2631">
        <f t="shared" si="761"/>
        <v>114673.714552196</v>
      </c>
      <c r="B2631">
        <f t="shared" si="778"/>
        <v>18250.888513691007</v>
      </c>
      <c r="C2631" t="str">
        <f t="shared" si="762"/>
        <v>0.240093787222723-1.86479815307381i</v>
      </c>
      <c r="D2631" t="str">
        <f t="shared" si="763"/>
        <v>3.47593776283734-0.959232888612936i</v>
      </c>
      <c r="E2631" t="str">
        <f t="shared" si="764"/>
        <v>172.702092590908+16.7099959519817i</v>
      </c>
      <c r="F2631" t="str">
        <f t="shared" si="765"/>
        <v>2.42472085947374-8.20579729411243i</v>
      </c>
      <c r="G2631" t="str">
        <f t="shared" si="766"/>
        <v>0.999915846693196-0.00917312515039304i</v>
      </c>
      <c r="H2631" t="str">
        <f t="shared" si="767"/>
        <v>159.433486379946-1457.03265259114i</v>
      </c>
      <c r="I2631" t="str">
        <f t="shared" si="768"/>
        <v>-32.6381343689644-13.6571601617923i</v>
      </c>
      <c r="K2631" t="str">
        <f t="shared" si="769"/>
        <v>0.000890539294227686-0.00287020544162863i</v>
      </c>
      <c r="L2631" t="str">
        <f t="shared" si="770"/>
        <v>0.0000444444444444444-0.00314588536840462i</v>
      </c>
      <c r="M2631" t="e">
        <f t="shared" si="771"/>
        <v>#DIV/0!</v>
      </c>
      <c r="N2631">
        <f t="shared" si="772"/>
        <v>97.33650242113886</v>
      </c>
      <c r="O2631">
        <f t="shared" si="773"/>
        <v>5.4840381391120658</v>
      </c>
      <c r="P2631" s="3">
        <f t="shared" si="774"/>
        <v>5.4840381391120658</v>
      </c>
      <c r="Q2631" s="3">
        <f t="shared" si="775"/>
        <v>-82.66349757886114</v>
      </c>
      <c r="R2631">
        <f t="shared" si="776"/>
        <v>97.33650242113886</v>
      </c>
      <c r="S2631">
        <f t="shared" si="777"/>
        <v>18.250888513691006</v>
      </c>
      <c r="T2631">
        <f t="shared" si="760"/>
        <v>5.4840381391120658</v>
      </c>
    </row>
    <row r="2632" spans="1:20" x14ac:dyDescent="0.25">
      <c r="A2632">
        <f t="shared" si="761"/>
        <v>115109.47466749435</v>
      </c>
      <c r="B2632">
        <f t="shared" si="778"/>
        <v>18320.241890043031</v>
      </c>
      <c r="C2632" t="str">
        <f t="shared" si="762"/>
        <v>0.239385409721-1.85885280553105i</v>
      </c>
      <c r="D2632" t="str">
        <f t="shared" si="763"/>
        <v>3.47592111880423-0.956262599446181i</v>
      </c>
      <c r="E2632" t="str">
        <f t="shared" si="764"/>
        <v>172.789019901167+16.7551642189112i</v>
      </c>
      <c r="F2632" t="str">
        <f t="shared" si="765"/>
        <v>2.42471930576137-8.17490202870921i</v>
      </c>
      <c r="G2632" t="str">
        <f t="shared" si="766"/>
        <v>0.999915205967225-0.00920797712567414i</v>
      </c>
      <c r="H2632" t="str">
        <f t="shared" si="767"/>
        <v>156.461247196934-1448.40010821547i</v>
      </c>
      <c r="I2632" t="str">
        <f t="shared" si="768"/>
        <v>-32.3323940437863-13.5156644278545i</v>
      </c>
      <c r="K2632" t="str">
        <f t="shared" si="769"/>
        <v>0.000884651995683152-0.00286106924828111i</v>
      </c>
      <c r="L2632" t="str">
        <f t="shared" si="770"/>
        <v>0.0000444444444444444-0.00313397625862185i</v>
      </c>
      <c r="M2632" t="e">
        <f t="shared" si="771"/>
        <v>#DIV/0!</v>
      </c>
      <c r="N2632">
        <f t="shared" si="772"/>
        <v>97.338233393845741</v>
      </c>
      <c r="O2632">
        <f t="shared" si="773"/>
        <v>5.4563353459273101</v>
      </c>
      <c r="P2632" s="3">
        <f t="shared" si="774"/>
        <v>5.4563353459273101</v>
      </c>
      <c r="Q2632" s="3">
        <f t="shared" si="775"/>
        <v>-82.661766606154259</v>
      </c>
      <c r="R2632">
        <f t="shared" si="776"/>
        <v>97.338233393845741</v>
      </c>
      <c r="S2632">
        <f t="shared" si="777"/>
        <v>18.320241890043032</v>
      </c>
      <c r="T2632">
        <f t="shared" si="760"/>
        <v>5.4563353459273101</v>
      </c>
    </row>
    <row r="2633" spans="1:20" x14ac:dyDescent="0.25">
      <c r="A2633">
        <f t="shared" si="761"/>
        <v>115546.89067123084</v>
      </c>
      <c r="B2633">
        <f t="shared" si="778"/>
        <v>18389.858809225196</v>
      </c>
      <c r="C2633" t="str">
        <f t="shared" si="762"/>
        <v>0.23867806978685-1.85293176027156i</v>
      </c>
      <c r="D2633" t="str">
        <f t="shared" si="763"/>
        <v>3.47590434819733-0.953306060059557i</v>
      </c>
      <c r="E2633" t="str">
        <f t="shared" si="764"/>
        <v>172.876573560455+16.8002470932952i</v>
      </c>
      <c r="F2633" t="str">
        <f t="shared" si="765"/>
        <v>2.42471774022035-8.14412436179826i</v>
      </c>
      <c r="G2633" t="str">
        <f t="shared" si="766"/>
        <v>0.999914560363315-0.00924296147094975i</v>
      </c>
      <c r="H2633" t="str">
        <f t="shared" si="767"/>
        <v>153.549538711227-1439.83816227892i</v>
      </c>
      <c r="I2633" t="str">
        <f t="shared" si="768"/>
        <v>-32.0298440605425-13.3766113405801i</v>
      </c>
      <c r="K2633" t="str">
        <f t="shared" si="769"/>
        <v>0.000878802141993416-0.00285195013740199i</v>
      </c>
      <c r="L2633" t="str">
        <f t="shared" si="770"/>
        <v>0.0000444444444444444-0.00312211223213972i</v>
      </c>
      <c r="M2633" t="e">
        <f t="shared" si="771"/>
        <v>#DIV/0!</v>
      </c>
      <c r="N2633">
        <f t="shared" si="772"/>
        <v>97.339911802568508</v>
      </c>
      <c r="O2633">
        <f t="shared" si="773"/>
        <v>5.4286566008010144</v>
      </c>
      <c r="P2633" s="3">
        <f t="shared" si="774"/>
        <v>5.4286566008010144</v>
      </c>
      <c r="Q2633" s="3">
        <f t="shared" si="775"/>
        <v>-82.660088197431492</v>
      </c>
      <c r="R2633">
        <f t="shared" si="776"/>
        <v>97.339911802568508</v>
      </c>
      <c r="S2633">
        <f t="shared" si="777"/>
        <v>18.389858809225196</v>
      </c>
      <c r="T2633">
        <f t="shared" si="760"/>
        <v>5.4286566008010144</v>
      </c>
    </row>
    <row r="2634" spans="1:20" x14ac:dyDescent="0.25">
      <c r="A2634">
        <f t="shared" si="761"/>
        <v>115985.96885578151</v>
      </c>
      <c r="B2634">
        <f t="shared" si="778"/>
        <v>18459.740272700252</v>
      </c>
      <c r="C2634" t="str">
        <f t="shared" si="762"/>
        <v>0.237971738788059-1.84703494283684i</v>
      </c>
      <c r="D2634" t="str">
        <f t="shared" si="763"/>
        <v>3.47588745005532-0.950363227849364i</v>
      </c>
      <c r="E2634" t="str">
        <f t="shared" si="764"/>
        <v>172.964757467451+16.8452414677576i</v>
      </c>
      <c r="F2634" t="str">
        <f t="shared" si="765"/>
        <v>2.42471616276066-8.11346385063007i</v>
      </c>
      <c r="G2634" t="str">
        <f t="shared" si="766"/>
        <v>0.999913909844336-0.00927807868845343i</v>
      </c>
      <c r="H2634" t="str">
        <f t="shared" si="767"/>
        <v>150.697016287538-1431.34617404283i</v>
      </c>
      <c r="I2634" t="str">
        <f t="shared" si="768"/>
        <v>-31.7304502536931-13.2399468873013i</v>
      </c>
      <c r="K2634" t="str">
        <f t="shared" si="769"/>
        <v>0.000872989543754247-0.00284284820727934i</v>
      </c>
      <c r="L2634" t="str">
        <f t="shared" si="770"/>
        <v>0.0000444444444444444-0.00311029311829022i</v>
      </c>
      <c r="M2634" t="e">
        <f t="shared" si="771"/>
        <v>#DIV/0!</v>
      </c>
      <c r="N2634">
        <f t="shared" si="772"/>
        <v>97.341536495910063</v>
      </c>
      <c r="O2634">
        <f t="shared" si="773"/>
        <v>5.401002054870494</v>
      </c>
      <c r="P2634" s="3">
        <f t="shared" si="774"/>
        <v>5.401002054870494</v>
      </c>
      <c r="Q2634" s="3">
        <f t="shared" si="775"/>
        <v>-82.658463504089937</v>
      </c>
      <c r="R2634">
        <f t="shared" si="776"/>
        <v>97.341536495910063</v>
      </c>
      <c r="S2634">
        <f t="shared" si="777"/>
        <v>18.459740272700252</v>
      </c>
      <c r="T2634">
        <f t="shared" si="760"/>
        <v>5.401002054870494</v>
      </c>
    </row>
    <row r="2635" spans="1:20" x14ac:dyDescent="0.25">
      <c r="A2635">
        <f t="shared" si="761"/>
        <v>116426.71553743348</v>
      </c>
      <c r="B2635">
        <f t="shared" si="778"/>
        <v>18529.887285736513</v>
      </c>
      <c r="C2635" t="str">
        <f t="shared" si="762"/>
        <v>0.237266388024337-1.84116227888582i</v>
      </c>
      <c r="D2635" t="str">
        <f t="shared" si="763"/>
        <v>3.47587042340966-0.947434060408254i</v>
      </c>
      <c r="E2635" t="str">
        <f t="shared" si="764"/>
        <v>173.053575538319+16.8901441930167i</v>
      </c>
      <c r="F2635" t="str">
        <f t="shared" si="765"/>
        <v>2.42471457329159-8.08292005414047i</v>
      </c>
      <c r="G2635" t="str">
        <f t="shared" si="766"/>
        <v>0.999913254372875-0.00931332928231841i</v>
      </c>
      <c r="H2635" t="str">
        <f t="shared" si="767"/>
        <v>147.902367445318-1422.92350376979i</v>
      </c>
      <c r="I2635" t="str">
        <f t="shared" si="768"/>
        <v>-31.4341786707684-13.1056183939785i</v>
      </c>
      <c r="K2635" t="str">
        <f t="shared" si="769"/>
        <v>0.000867214011836128-0.00283376355455739i</v>
      </c>
      <c r="L2635" t="str">
        <f t="shared" si="770"/>
        <v>0.0000444444444444444-0.00309851874705142i</v>
      </c>
      <c r="M2635" t="e">
        <f t="shared" si="771"/>
        <v>#DIV/0!</v>
      </c>
      <c r="N2635">
        <f t="shared" si="772"/>
        <v>97.343106309633001</v>
      </c>
      <c r="O2635">
        <f t="shared" si="773"/>
        <v>5.3733718591416633</v>
      </c>
      <c r="P2635" s="3">
        <f t="shared" si="774"/>
        <v>5.3733718591416633</v>
      </c>
      <c r="Q2635" s="3">
        <f t="shared" si="775"/>
        <v>-82.656893690366999</v>
      </c>
      <c r="R2635">
        <f t="shared" si="776"/>
        <v>97.343106309633001</v>
      </c>
      <c r="S2635">
        <f t="shared" si="777"/>
        <v>18.529887285736514</v>
      </c>
      <c r="T2635">
        <f t="shared" si="760"/>
        <v>5.3733718591416633</v>
      </c>
    </row>
    <row r="2636" spans="1:20" x14ac:dyDescent="0.25">
      <c r="A2636">
        <f t="shared" si="761"/>
        <v>116869.13705647574</v>
      </c>
      <c r="B2636">
        <f t="shared" si="778"/>
        <v>18600.300857422313</v>
      </c>
      <c r="C2636" t="str">
        <f t="shared" si="762"/>
        <v>0.236561988727667-1.83531369419348i</v>
      </c>
      <c r="D2636" t="str">
        <f t="shared" si="763"/>
        <v>3.47585326728429-0.944518515524571i</v>
      </c>
      <c r="E2636" t="str">
        <f t="shared" si="764"/>
        <v>173.143031706638+16.9349520774122i</v>
      </c>
      <c r="F2636" t="str">
        <f t="shared" si="765"/>
        <v>2.42471297172168-8.05249253294392i</v>
      </c>
      <c r="G2636" t="str">
        <f t="shared" si="766"/>
        <v>0.999912593911236-0.00934871375858467i</v>
      </c>
      <c r="H2636" t="str">
        <f t="shared" si="767"/>
        <v>145.164311057289-1414.56951304519i</v>
      </c>
      <c r="I2636" t="str">
        <f t="shared" si="768"/>
        <v>-31.1409955815181-12.9735744901581i</v>
      </c>
      <c r="K2636" t="str">
        <f t="shared" si="769"/>
        <v>0.000861475357394734-0.00282469627424844i</v>
      </c>
      <c r="L2636" t="str">
        <f t="shared" si="770"/>
        <v>0.0000444444444444444-0.00308678894904505i</v>
      </c>
      <c r="M2636" t="e">
        <f t="shared" si="771"/>
        <v>#DIV/0!</v>
      </c>
      <c r="N2636">
        <f t="shared" si="772"/>
        <v>97.344620066598395</v>
      </c>
      <c r="O2636">
        <f t="shared" si="773"/>
        <v>5.3457661644763004</v>
      </c>
      <c r="P2636" s="3">
        <f t="shared" si="774"/>
        <v>5.3457661644763004</v>
      </c>
      <c r="Q2636" s="3">
        <f t="shared" si="775"/>
        <v>-82.655379933401605</v>
      </c>
      <c r="R2636">
        <f t="shared" si="776"/>
        <v>97.344620066598395</v>
      </c>
      <c r="S2636">
        <f t="shared" si="777"/>
        <v>18.600300857422312</v>
      </c>
      <c r="T2636">
        <f t="shared" si="760"/>
        <v>5.3457661644763004</v>
      </c>
    </row>
    <row r="2637" spans="1:20" x14ac:dyDescent="0.25">
      <c r="A2637">
        <f t="shared" si="761"/>
        <v>117313.23977729034</v>
      </c>
      <c r="B2637">
        <f t="shared" si="778"/>
        <v>18670.982000680517</v>
      </c>
      <c r="C2637" t="str">
        <f t="shared" si="762"/>
        <v>0.235858512062549-1.82948911464985i</v>
      </c>
      <c r="D2637" t="str">
        <f t="shared" si="763"/>
        <v>3.47583598069596-0.941616551181828i</v>
      </c>
      <c r="E2637" t="str">
        <f t="shared" si="764"/>
        <v>173.233129923334+16.9796618864146i</v>
      </c>
      <c r="F2637" t="str">
        <f t="shared" si="765"/>
        <v>2.42471135795888-8.02218084932795i</v>
      </c>
      <c r="G2637" t="str">
        <f t="shared" si="766"/>
        <v>0.999911928421433-0.00938423262520611i</v>
      </c>
      <c r="H2637" t="str">
        <f t="shared" si="767"/>
        <v>142.481596567368-1406.2835650789i</v>
      </c>
      <c r="I2637" t="str">
        <f t="shared" si="768"/>
        <v>-30.8508674863432-12.843765074842i</v>
      </c>
      <c r="K2637" t="str">
        <f t="shared" si="769"/>
        <v>0.000855773391881196-0.00281564645974479i</v>
      </c>
      <c r="L2637" t="str">
        <f t="shared" si="770"/>
        <v>0.0000444444444444444-0.00307510355553402i</v>
      </c>
      <c r="M2637" t="e">
        <f t="shared" si="771"/>
        <v>#DIV/0!</v>
      </c>
      <c r="N2637">
        <f t="shared" si="772"/>
        <v>97.346076576699971</v>
      </c>
      <c r="O2637">
        <f t="shared" si="773"/>
        <v>5.3181851215809397</v>
      </c>
      <c r="P2637" s="3">
        <f t="shared" si="774"/>
        <v>5.3181851215809397</v>
      </c>
      <c r="Q2637" s="3">
        <f t="shared" si="775"/>
        <v>-82.653923423300029</v>
      </c>
      <c r="R2637">
        <f t="shared" si="776"/>
        <v>97.346076576699971</v>
      </c>
      <c r="S2637">
        <f t="shared" si="777"/>
        <v>18.670982000680517</v>
      </c>
      <c r="T2637">
        <f t="shared" si="760"/>
        <v>5.3181851215809397</v>
      </c>
    </row>
    <row r="2638" spans="1:20" x14ac:dyDescent="0.25">
      <c r="A2638">
        <f t="shared" si="761"/>
        <v>117759.03008844405</v>
      </c>
      <c r="B2638">
        <f t="shared" si="778"/>
        <v>18741.931732283105</v>
      </c>
      <c r="C2638" t="str">
        <f t="shared" si="762"/>
        <v>0.235155929126341-1.8236884662585i</v>
      </c>
      <c r="D2638" t="str">
        <f t="shared" si="763"/>
        <v>3.47581856265384-0.93872812555799i</v>
      </c>
      <c r="E2638" t="str">
        <f t="shared" si="764"/>
        <v>173.323874156606+17.0242703421436i</v>
      </c>
      <c r="F2638" t="str">
        <f t="shared" si="765"/>
        <v>2.42470973191034-7.99198456724605i</v>
      </c>
      <c r="G2638" t="str">
        <f t="shared" si="766"/>
        <v>0.999911257865194-0.0094198863920577i</v>
      </c>
      <c r="H2638" t="str">
        <f t="shared" si="767"/>
        <v>139.853003227648-1398.06502498829i</v>
      </c>
      <c r="I2638" t="str">
        <f t="shared" si="768"/>
        <v>-30.5637611240457-12.7161412832458i</v>
      </c>
      <c r="K2638" t="str">
        <f t="shared" si="769"/>
        <v>0.000850107927052198-0.00280661420283057i</v>
      </c>
      <c r="L2638" t="str">
        <f t="shared" si="770"/>
        <v>0.0000444444444444444-0.00306346239842002i</v>
      </c>
      <c r="M2638" t="e">
        <f t="shared" si="771"/>
        <v>#DIV/0!</v>
      </c>
      <c r="N2638">
        <f t="shared" si="772"/>
        <v>97.347474636803938</v>
      </c>
      <c r="O2638">
        <f t="shared" si="773"/>
        <v>5.290628880993351</v>
      </c>
      <c r="P2638" s="3">
        <f t="shared" si="774"/>
        <v>5.290628880993351</v>
      </c>
      <c r="Q2638" s="3">
        <f t="shared" si="775"/>
        <v>-82.652525363196062</v>
      </c>
      <c r="R2638">
        <f t="shared" si="776"/>
        <v>97.347474636803938</v>
      </c>
      <c r="S2638">
        <f t="shared" si="777"/>
        <v>18.741931732283106</v>
      </c>
      <c r="T2638">
        <f t="shared" si="760"/>
        <v>5.290628880993351</v>
      </c>
    </row>
    <row r="2639" spans="1:20" x14ac:dyDescent="0.25">
      <c r="A2639">
        <f t="shared" si="761"/>
        <v>118206.51440278014</v>
      </c>
      <c r="B2639">
        <f t="shared" si="778"/>
        <v>18813.151072865781</v>
      </c>
      <c r="C2639" t="str">
        <f t="shared" si="762"/>
        <v>0.234454210949506-1.81791167513541i</v>
      </c>
      <c r="D2639" t="str">
        <f t="shared" si="763"/>
        <v>3.47580101215966-0.935853197024941i</v>
      </c>
      <c r="E2639" t="str">
        <f t="shared" si="764"/>
        <v>173.415268391848+17.0687741228719i</v>
      </c>
      <c r="F2639" t="str">
        <f t="shared" si="765"/>
        <v>2.42470809348256-7.96190325231201i</v>
      </c>
      <c r="G2639" t="str">
        <f t="shared" si="766"/>
        <v>0.999910582203955-0.00945567557094272i</v>
      </c>
      <c r="H2639" t="str">
        <f t="shared" si="767"/>
        <v>137.277339354057-1389.91326006339i</v>
      </c>
      <c r="I2639" t="str">
        <f t="shared" si="768"/>
        <v>-30.2796434789394-12.5906554544298i</v>
      </c>
      <c r="K2639" t="str">
        <f t="shared" si="769"/>
        <v>0.00084447877497992-0.00279759959369374i</v>
      </c>
      <c r="L2639" t="str">
        <f t="shared" si="770"/>
        <v>0.0000444444444444444-0.00305186531024111i</v>
      </c>
      <c r="M2639" t="e">
        <f t="shared" si="771"/>
        <v>#DIV/0!</v>
      </c>
      <c r="N2639">
        <f t="shared" si="772"/>
        <v>97.348813030684639</v>
      </c>
      <c r="O2639">
        <f t="shared" si="773"/>
        <v>5.2630975930706194</v>
      </c>
      <c r="P2639" s="3">
        <f t="shared" si="774"/>
        <v>5.2630975930706194</v>
      </c>
      <c r="Q2639" s="3">
        <f t="shared" si="775"/>
        <v>-82.651186969315361</v>
      </c>
      <c r="R2639">
        <f t="shared" si="776"/>
        <v>97.348813030684639</v>
      </c>
      <c r="S2639">
        <f t="shared" si="777"/>
        <v>18.813151072865782</v>
      </c>
      <c r="T2639">
        <f t="shared" si="760"/>
        <v>5.2630975930706194</v>
      </c>
    </row>
    <row r="2640" spans="1:20" x14ac:dyDescent="0.25">
      <c r="A2640">
        <f t="shared" si="761"/>
        <v>118655.69915751071</v>
      </c>
      <c r="B2640">
        <f t="shared" si="778"/>
        <v>18884.64104694267</v>
      </c>
      <c r="C2640" t="str">
        <f t="shared" si="762"/>
        <v>0.233753328495857-1.8121586675076i</v>
      </c>
      <c r="D2640" t="str">
        <f t="shared" si="763"/>
        <v>3.47578332820754-0.932991724147824i</v>
      </c>
      <c r="E2640" t="str">
        <f t="shared" si="764"/>
        <v>173.507316631568+17.1131698625272i</v>
      </c>
      <c r="F2640" t="str">
        <f t="shared" si="765"/>
        <v>2.42470644258131-7.93193647179329i</v>
      </c>
      <c r="G2640" t="str">
        <f t="shared" si="766"/>
        <v>0.999909901398857-0.00949160067559992i</v>
      </c>
      <c r="H2640" t="str">
        <f t="shared" si="767"/>
        <v>134.753441600336-1381.82764001518i</v>
      </c>
      <c r="I2640" t="str">
        <f t="shared" si="768"/>
        <v>-29.9984817873503-12.4672610997804i</v>
      </c>
      <c r="K2640" t="str">
        <f t="shared" si="769"/>
        <v>0.000838885748061751-0.00278860272093789i</v>
      </c>
      <c r="L2640" t="str">
        <f t="shared" si="770"/>
        <v>0.0000444444444444444-0.00304031212416926i</v>
      </c>
      <c r="M2640" t="e">
        <f t="shared" si="771"/>
        <v>#DIV/0!</v>
      </c>
      <c r="N2640">
        <f t="shared" si="772"/>
        <v>97.350090528961516</v>
      </c>
      <c r="O2640">
        <f t="shared" si="773"/>
        <v>5.2355914079760275</v>
      </c>
      <c r="P2640" s="3">
        <f t="shared" si="774"/>
        <v>5.2355914079760275</v>
      </c>
      <c r="Q2640" s="3">
        <f t="shared" si="775"/>
        <v>-82.649909471038484</v>
      </c>
      <c r="R2640">
        <f t="shared" si="776"/>
        <v>97.350090528961516</v>
      </c>
      <c r="S2640">
        <f t="shared" si="777"/>
        <v>18.884641046942669</v>
      </c>
      <c r="T2640">
        <f t="shared" si="760"/>
        <v>5.2355914079760275</v>
      </c>
    </row>
    <row r="2641" spans="1:20" x14ac:dyDescent="0.25">
      <c r="A2641">
        <f t="shared" si="761"/>
        <v>119106.59081430925</v>
      </c>
      <c r="B2641">
        <f t="shared" si="778"/>
        <v>18956.402682921052</v>
      </c>
      <c r="C2641" t="str">
        <f t="shared" si="762"/>
        <v>0.233053252662856-1.80642936971192i</v>
      </c>
      <c r="D2641" t="str">
        <f t="shared" si="763"/>
        <v>3.47576550978405-0.930143665684478i</v>
      </c>
      <c r="E2641" t="str">
        <f t="shared" si="764"/>
        <v>173.600022895301+17.157454150193i</v>
      </c>
      <c r="F2641" t="str">
        <f t="shared" si="765"/>
        <v>2.42470477911165-7.90208379460509i</v>
      </c>
      <c r="G2641" t="str">
        <f t="shared" si="766"/>
        <v>0.999909215410747-0.00952766222171079i</v>
      </c>
      <c r="H2641" t="str">
        <f t="shared" si="767"/>
        <v>132.280174249916-1373.80753720762i</v>
      </c>
      <c r="I2641" t="str">
        <f t="shared" si="768"/>
        <v>-29.7202435435415-12.3459128723197i</v>
      </c>
      <c r="K2641" t="str">
        <f t="shared" si="769"/>
        <v>0.000833328659029915-0.0027796236715943i</v>
      </c>
      <c r="L2641" t="str">
        <f t="shared" si="770"/>
        <v>0.0000444444444444444-0.00302880267400804i</v>
      </c>
      <c r="M2641" t="e">
        <f t="shared" si="771"/>
        <v>#DIV/0!</v>
      </c>
      <c r="N2641">
        <f t="shared" si="772"/>
        <v>97.351305889037533</v>
      </c>
      <c r="O2641">
        <f t="shared" si="773"/>
        <v>5.2081104756666114</v>
      </c>
      <c r="P2641" s="3">
        <f t="shared" si="774"/>
        <v>5.2081104756666114</v>
      </c>
      <c r="Q2641" s="3">
        <f t="shared" si="775"/>
        <v>-82.648694110962467</v>
      </c>
      <c r="R2641">
        <f t="shared" si="776"/>
        <v>97.351305889037533</v>
      </c>
      <c r="S2641">
        <f t="shared" si="777"/>
        <v>18.956402682921052</v>
      </c>
      <c r="T2641">
        <f t="shared" si="760"/>
        <v>5.2081104756666114</v>
      </c>
    </row>
    <row r="2642" spans="1:20" x14ac:dyDescent="0.25">
      <c r="A2642">
        <f t="shared" si="761"/>
        <v>119559.19585940363</v>
      </c>
      <c r="B2642">
        <f t="shared" si="778"/>
        <v>19028.437013116152</v>
      </c>
      <c r="C2642" t="str">
        <f t="shared" si="762"/>
        <v>0.232353954281817-1.80072370819359i</v>
      </c>
      <c r="D2642" t="str">
        <f t="shared" si="763"/>
        <v>3.47574755586801-0.92730898058478i</v>
      </c>
      <c r="E2642" t="str">
        <f t="shared" si="764"/>
        <v>173.693391219519+17.2016235295996i</v>
      </c>
      <c r="F2642" t="str">
        <f t="shared" si="765"/>
        <v>2.42470310297789-7.87234479130376i</v>
      </c>
      <c r="G2642" t="str">
        <f t="shared" si="766"/>
        <v>0.999908524200174-0.00956386072690687i</v>
      </c>
      <c r="H2642" t="str">
        <f t="shared" si="767"/>
        <v>129.856428525384-1365.85232687451i</v>
      </c>
      <c r="I2642" t="str">
        <f t="shared" si="768"/>
        <v>-29.4448965050933-12.2265665368287i</v>
      </c>
      <c r="K2642" t="str">
        <f t="shared" si="769"/>
        <v>0.000827807320960822-0.00277066253113371i</v>
      </c>
      <c r="L2642" t="str">
        <f t="shared" si="770"/>
        <v>0.0000444444444444444-0.00301733679419011i</v>
      </c>
      <c r="M2642" t="e">
        <f t="shared" si="771"/>
        <v>#DIV/0!</v>
      </c>
      <c r="N2642">
        <f t="shared" si="772"/>
        <v>97.352457855035979</v>
      </c>
      <c r="O2642">
        <f t="shared" si="773"/>
        <v>5.180654945879386</v>
      </c>
      <c r="P2642" s="3">
        <f t="shared" si="774"/>
        <v>5.180654945879386</v>
      </c>
      <c r="Q2642" s="3">
        <f t="shared" si="775"/>
        <v>-82.647542144964021</v>
      </c>
      <c r="R2642">
        <f t="shared" si="776"/>
        <v>97.352457855035979</v>
      </c>
      <c r="S2642">
        <f t="shared" si="777"/>
        <v>19.028437013116154</v>
      </c>
      <c r="T2642">
        <f t="shared" si="760"/>
        <v>5.180654945879386</v>
      </c>
    </row>
    <row r="2643" spans="1:20" x14ac:dyDescent="0.25">
      <c r="A2643">
        <f t="shared" si="761"/>
        <v>120013.52080366935</v>
      </c>
      <c r="B2643">
        <f t="shared" si="778"/>
        <v>19100.745073765993</v>
      </c>
      <c r="C2643" t="str">
        <f t="shared" si="762"/>
        <v>0.231655404118131-1.79504160950511i</v>
      </c>
      <c r="D2643" t="str">
        <f t="shared" si="763"/>
        <v>3.47572946543059-0.924487627990113i</v>
      </c>
      <c r="E2643" t="str">
        <f t="shared" si="764"/>
        <v>173.787425657539+17.2456744986111i</v>
      </c>
      <c r="F2643" t="str">
        <f t="shared" si="765"/>
        <v>2.42470141408368-7.84271903408116i</v>
      </c>
      <c r="G2643" t="str">
        <f t="shared" si="766"/>
        <v>0.999907827727386-0.009600196710777i</v>
      </c>
      <c r="H2643" t="str">
        <f t="shared" si="767"/>
        <v>127.481121915102-1357.96138732159i</v>
      </c>
      <c r="I2643" t="str">
        <f t="shared" si="768"/>
        <v>-29.1724086977679-12.1091789407595i</v>
      </c>
      <c r="K2643" t="str">
        <f t="shared" si="769"/>
        <v>0.000822321547284343-0.00276171938347835i</v>
      </c>
      <c r="L2643" t="str">
        <f t="shared" si="770"/>
        <v>0.0000444444444444444-0.00300591431977497i</v>
      </c>
      <c r="M2643" t="e">
        <f t="shared" si="771"/>
        <v>#DIV/0!</v>
      </c>
      <c r="N2643">
        <f t="shared" si="772"/>
        <v>97.35354515773686</v>
      </c>
      <c r="O2643">
        <f t="shared" si="773"/>
        <v>5.1532249681192388</v>
      </c>
      <c r="P2643" s="3">
        <f t="shared" si="774"/>
        <v>5.1532249681192388</v>
      </c>
      <c r="Q2643" s="3">
        <f t="shared" si="775"/>
        <v>-82.64645484226314</v>
      </c>
      <c r="R2643">
        <f t="shared" si="776"/>
        <v>97.35354515773686</v>
      </c>
      <c r="S2643">
        <f t="shared" si="777"/>
        <v>19.100745073765992</v>
      </c>
      <c r="T2643">
        <f t="shared" si="760"/>
        <v>5.1532249681192388</v>
      </c>
    </row>
    <row r="2644" spans="1:20" x14ac:dyDescent="0.25">
      <c r="A2644">
        <f t="shared" si="761"/>
        <v>120469.57218272328</v>
      </c>
      <c r="B2644">
        <f t="shared" si="778"/>
        <v>19173.327905046302</v>
      </c>
      <c r="C2644" t="str">
        <f t="shared" si="762"/>
        <v>0.230957572871511-1.78938300030466i</v>
      </c>
      <c r="D2644" t="str">
        <f t="shared" si="763"/>
        <v>3.47571123743505-0.921679567232695i</v>
      </c>
      <c r="E2644" t="str">
        <f t="shared" si="764"/>
        <v>173.882130279421+17.2896035087124i</v>
      </c>
      <c r="F2644" t="str">
        <f t="shared" si="765"/>
        <v>2.42469971233185-7.81320609675787i</v>
      </c>
      <c r="G2644" t="str">
        <f t="shared" si="766"/>
        <v>0.99990712595233-0.00963667069487468i</v>
      </c>
      <c r="H2644" t="str">
        <f t="shared" si="767"/>
        <v>125.153197516685-1350.1341001151i</v>
      </c>
      <c r="I2644" t="str">
        <f t="shared" si="768"/>
        <v>-28.9027484198897-11.9937079859215i</v>
      </c>
      <c r="K2644" t="str">
        <f t="shared" si="769"/>
        <v>0.000816871151792852-0.00275279431101376i</v>
      </c>
      <c r="L2644" t="str">
        <f t="shared" si="770"/>
        <v>0.0000444444444444444-0.00299453508644647i</v>
      </c>
      <c r="M2644" t="e">
        <f t="shared" si="771"/>
        <v>#DIV/0!</v>
      </c>
      <c r="N2644">
        <f t="shared" si="772"/>
        <v>97.354566514516307</v>
      </c>
      <c r="O2644">
        <f t="shared" si="773"/>
        <v>5.1258206916443205</v>
      </c>
      <c r="P2644" s="3">
        <f t="shared" si="774"/>
        <v>5.1258206916443205</v>
      </c>
      <c r="Q2644" s="3">
        <f t="shared" si="775"/>
        <v>-82.645433485483693</v>
      </c>
      <c r="R2644">
        <f t="shared" si="776"/>
        <v>97.354566514516307</v>
      </c>
      <c r="S2644">
        <f t="shared" si="777"/>
        <v>19.173327905046303</v>
      </c>
      <c r="T2644">
        <f t="shared" si="760"/>
        <v>5.1258206916443205</v>
      </c>
    </row>
    <row r="2645" spans="1:20" x14ac:dyDescent="0.25">
      <c r="A2645">
        <f t="shared" si="761"/>
        <v>120927.35655701764</v>
      </c>
      <c r="B2645">
        <f t="shared" si="778"/>
        <v>19246.18655108548</v>
      </c>
      <c r="C2645" t="str">
        <f t="shared" si="762"/>
        <v>0.230260431176172-1.78374780735506i</v>
      </c>
      <c r="D2645" t="str">
        <f t="shared" si="763"/>
        <v>3.47569287083691-0.918884757835037i</v>
      </c>
      <c r="E2645" t="str">
        <f t="shared" si="764"/>
        <v>173.97750917187+17.3334069644828i</v>
      </c>
      <c r="F2645" t="str">
        <f t="shared" si="765"/>
        <v>2.42469799762455-7.7838055547776i</v>
      </c>
      <c r="G2645" t="str">
        <f t="shared" si="766"/>
        <v>0.999906418834645-0.00967328320272542i</v>
      </c>
      <c r="H2645" t="str">
        <f t="shared" si="767"/>
        <v>122.871623396875-1342.36985025683i</v>
      </c>
      <c r="I2645" t="str">
        <f t="shared" si="768"/>
        <v>-28.6358842462617-11.8801126009192i</v>
      </c>
      <c r="K2645" t="str">
        <f t="shared" si="769"/>
        <v>0.000811455948650149-0.00274388739460082i</v>
      </c>
      <c r="L2645" t="str">
        <f t="shared" si="770"/>
        <v>0.0000444444444444444-0.00298319893051053i</v>
      </c>
      <c r="M2645" t="e">
        <f t="shared" si="771"/>
        <v>#DIV/0!</v>
      </c>
      <c r="N2645">
        <f t="shared" si="772"/>
        <v>97.355520629282253</v>
      </c>
      <c r="O2645">
        <f t="shared" si="773"/>
        <v>5.0984422654539649</v>
      </c>
      <c r="P2645" s="3">
        <f t="shared" si="774"/>
        <v>5.0984422654539649</v>
      </c>
      <c r="Q2645" s="3">
        <f t="shared" si="775"/>
        <v>-82.644479370717747</v>
      </c>
      <c r="R2645">
        <f t="shared" si="776"/>
        <v>97.355520629282253</v>
      </c>
      <c r="S2645">
        <f t="shared" si="777"/>
        <v>19.246186551085479</v>
      </c>
      <c r="T2645">
        <f t="shared" si="760"/>
        <v>5.0984422654539649</v>
      </c>
    </row>
    <row r="2646" spans="1:20" x14ac:dyDescent="0.25">
      <c r="A2646">
        <f t="shared" si="761"/>
        <v>121386.8805119343</v>
      </c>
      <c r="B2646">
        <f t="shared" si="778"/>
        <v>19319.322059979604</v>
      </c>
      <c r="C2646" t="str">
        <f t="shared" si="762"/>
        <v>0.229563949601039-1.77813595752215i</v>
      </c>
      <c r="D2646" t="str">
        <f t="shared" si="763"/>
        <v>3.47567436458377-0.916103159509347i</v>
      </c>
      <c r="E2646" t="str">
        <f t="shared" si="764"/>
        <v>174.073566438121+17.3770812230738i</v>
      </c>
      <c r="F2646" t="str">
        <f t="shared" si="765"/>
        <v>2.42469626986318-7.75451698520092i</v>
      </c>
      <c r="G2646" t="str">
        <f t="shared" si="766"/>
        <v>0.999905706333667-0.00971003475983409i</v>
      </c>
      <c r="H2646" t="str">
        <f t="shared" si="767"/>
        <v>120.635391967553-1334.66802634699i</v>
      </c>
      <c r="I2646" t="str">
        <f t="shared" si="768"/>
        <v>-28.3717850316518-11.7683527143259i</v>
      </c>
      <c r="K2646" t="str">
        <f t="shared" si="769"/>
        <v>0.000806075752400156-0.0027349987135875i</v>
      </c>
      <c r="L2646" t="str">
        <f t="shared" si="770"/>
        <v>0.0000444444444444444-0.00297190568889274i</v>
      </c>
      <c r="M2646" t="e">
        <f t="shared" si="771"/>
        <v>#DIV/0!</v>
      </c>
      <c r="N2646">
        <f t="shared" si="772"/>
        <v>97.356406192413502</v>
      </c>
      <c r="O2646">
        <f t="shared" si="773"/>
        <v>5.0710898382737675</v>
      </c>
      <c r="P2646" s="3">
        <f t="shared" si="774"/>
        <v>5.0710898382737675</v>
      </c>
      <c r="Q2646" s="3">
        <f t="shared" si="775"/>
        <v>-82.643593807586498</v>
      </c>
      <c r="R2646">
        <f t="shared" si="776"/>
        <v>97.356406192413502</v>
      </c>
      <c r="S2646">
        <f t="shared" si="777"/>
        <v>19.319322059979605</v>
      </c>
      <c r="T2646">
        <f t="shared" si="760"/>
        <v>5.0710898382737675</v>
      </c>
    </row>
    <row r="2647" spans="1:20" x14ac:dyDescent="0.25">
      <c r="A2647">
        <f t="shared" si="761"/>
        <v>121848.15065787965</v>
      </c>
      <c r="B2647">
        <f t="shared" si="778"/>
        <v>19392.735483807526</v>
      </c>
      <c r="C2647" t="str">
        <f t="shared" si="762"/>
        <v>0.228868098649927-1.77254737777358i</v>
      </c>
      <c r="D2647" t="str">
        <f t="shared" si="763"/>
        <v>3.47565571761516-0.913334732156886i</v>
      </c>
      <c r="E2647" t="str">
        <f t="shared" si="764"/>
        <v>174.170306197834+17.4206225936748i</v>
      </c>
      <c r="F2647" t="str">
        <f t="shared" si="765"/>
        <v>2.42469452894834-7.72533996669888i</v>
      </c>
      <c r="G2647" t="str">
        <f t="shared" si="766"/>
        <v>0.99990498840842-0.00974692589369237i</v>
      </c>
      <c r="H2647" t="str">
        <f t="shared" si="767"/>
        <v>118.443519377437-1327.02802073509i</v>
      </c>
      <c r="I2647" t="str">
        <f t="shared" si="768"/>
        <v>-28.1104199138654-11.6583892285729i</v>
      </c>
      <c r="K2647" t="str">
        <f t="shared" si="769"/>
        <v>0.000800730377975523-0.00272612834582086i</v>
      </c>
      <c r="L2647" t="str">
        <f t="shared" si="770"/>
        <v>0.0000444444444444444-0.00296065519913603i</v>
      </c>
      <c r="M2647" t="e">
        <f t="shared" si="771"/>
        <v>#DIV/0!</v>
      </c>
      <c r="N2647">
        <f t="shared" si="772"/>
        <v>97.357221880696912</v>
      </c>
      <c r="O2647">
        <f t="shared" si="773"/>
        <v>5.0437635585425031</v>
      </c>
      <c r="P2647" s="3">
        <f t="shared" si="774"/>
        <v>5.0437635585425031</v>
      </c>
      <c r="Q2647" s="3">
        <f t="shared" si="775"/>
        <v>-82.642778119303088</v>
      </c>
      <c r="R2647">
        <f t="shared" si="776"/>
        <v>97.357221880696912</v>
      </c>
      <c r="S2647">
        <f t="shared" si="777"/>
        <v>19.392735483807527</v>
      </c>
      <c r="T2647">
        <f t="shared" si="760"/>
        <v>5.0437635585425031</v>
      </c>
    </row>
    <row r="2648" spans="1:20" x14ac:dyDescent="0.25">
      <c r="A2648">
        <f t="shared" si="761"/>
        <v>122311.17363037959</v>
      </c>
      <c r="B2648">
        <f t="shared" si="778"/>
        <v>19466.427878645994</v>
      </c>
      <c r="C2648" t="str">
        <f t="shared" si="762"/>
        <v>0.228172848761721-1.76698199517741i</v>
      </c>
      <c r="D2648" t="str">
        <f t="shared" si="763"/>
        <v>3.47563692886273-0.910579435867459i</v>
      </c>
      <c r="E2648" t="str">
        <f t="shared" si="764"/>
        <v>174.267732586972+17.4640273369783i</v>
      </c>
      <c r="F2648" t="str">
        <f t="shared" si="765"/>
        <v>2.42469277477995-7.69627407954747i</v>
      </c>
      <c r="G2648" t="str">
        <f t="shared" si="766"/>
        <v>0.999904265017617-0.00978395713378615i</v>
      </c>
      <c r="H2648" t="str">
        <f t="shared" si="767"/>
        <v>116.295044919167-1319.44922965951i</v>
      </c>
      <c r="I2648" t="str">
        <f t="shared" si="768"/>
        <v>-27.8517583164329-11.5501839945374i</v>
      </c>
      <c r="K2648" t="str">
        <f t="shared" si="769"/>
        <v>0.000795419640705997-0.00271727636765889i</v>
      </c>
      <c r="L2648" t="str">
        <f t="shared" si="770"/>
        <v>0.0000444444444444444-0.00294944729939831i</v>
      </c>
      <c r="M2648" t="e">
        <f t="shared" si="771"/>
        <v>#DIV/0!</v>
      </c>
      <c r="N2648">
        <f t="shared" si="772"/>
        <v>97.357966357265497</v>
      </c>
      <c r="O2648">
        <f t="shared" si="773"/>
        <v>5.0164635743980357</v>
      </c>
      <c r="P2648" s="3">
        <f t="shared" si="774"/>
        <v>5.0164635743980357</v>
      </c>
      <c r="Q2648" s="3">
        <f t="shared" si="775"/>
        <v>-82.642033642734503</v>
      </c>
      <c r="R2648">
        <f t="shared" si="776"/>
        <v>97.357966357265497</v>
      </c>
      <c r="S2648">
        <f t="shared" si="777"/>
        <v>19.466427878645995</v>
      </c>
      <c r="T2648">
        <f t="shared" si="760"/>
        <v>5.0164635743980357</v>
      </c>
    </row>
    <row r="2649" spans="1:20" x14ac:dyDescent="0.25">
      <c r="A2649">
        <f t="shared" si="761"/>
        <v>122775.95609017505</v>
      </c>
      <c r="B2649">
        <f t="shared" si="778"/>
        <v>19540.400304584851</v>
      </c>
      <c r="C2649" t="str">
        <f t="shared" si="762"/>
        <v>0.227478170310518-1.76143973690071i</v>
      </c>
      <c r="D2649" t="str">
        <f t="shared" si="763"/>
        <v>3.47561799724994-0.907837230918772i</v>
      </c>
      <c r="E2649" t="str">
        <f t="shared" si="764"/>
        <v>174.365849757684+17.5072916646363i</v>
      </c>
      <c r="F2649" t="str">
        <f t="shared" si="765"/>
        <v>2.42469100725712-7.66731890562118i</v>
      </c>
      <c r="G2649" t="str">
        <f t="shared" si="766"/>
        <v>0.999903536119657-0.00982112901160302i</v>
      </c>
      <c r="H2649" t="str">
        <f t="shared" si="767"/>
        <v>114.189030451409-1311.93105337654i</v>
      </c>
      <c r="I2649" t="str">
        <f t="shared" si="768"/>
        <v>-27.595769950932-11.4436997868112i</v>
      </c>
      <c r="K2649" t="str">
        <f t="shared" si="769"/>
        <v>0.000790143356326695-0.00270844285398242i</v>
      </c>
      <c r="L2649" t="str">
        <f t="shared" si="770"/>
        <v>0.0000444444444444444-0.0029382818284502i</v>
      </c>
      <c r="M2649" t="e">
        <f t="shared" si="771"/>
        <v>#DIV/0!</v>
      </c>
      <c r="N2649">
        <f t="shared" si="772"/>
        <v>97.358638271535909</v>
      </c>
      <c r="O2649">
        <f t="shared" si="773"/>
        <v>4.9891900336631343</v>
      </c>
      <c r="P2649" s="3">
        <f t="shared" si="774"/>
        <v>4.9891900336631343</v>
      </c>
      <c r="Q2649" s="3">
        <f t="shared" si="775"/>
        <v>-82.641361728464091</v>
      </c>
      <c r="R2649">
        <f t="shared" si="776"/>
        <v>97.358638271535909</v>
      </c>
      <c r="S2649">
        <f t="shared" si="777"/>
        <v>19.54040030458485</v>
      </c>
      <c r="T2649">
        <f t="shared" si="760"/>
        <v>4.9891900336631343</v>
      </c>
    </row>
    <row r="2650" spans="1:20" x14ac:dyDescent="0.25">
      <c r="A2650">
        <f t="shared" si="761"/>
        <v>123242.5047233177</v>
      </c>
      <c r="B2650">
        <f t="shared" si="778"/>
        <v>19614.653825742273</v>
      </c>
      <c r="C2650" t="str">
        <f t="shared" si="762"/>
        <v>0.22678403360581-1.75592053020815i</v>
      </c>
      <c r="D2650" t="str">
        <f t="shared" si="763"/>
        <v>3.47559892169209-0.905108077775859i</v>
      </c>
      <c r="E2650" t="str">
        <f t="shared" si="764"/>
        <v>174.464661878173+17.5504117387158i</v>
      </c>
      <c r="F2650" t="str">
        <f t="shared" si="765"/>
        <v>2.4246892262782-7.63847402838704i</v>
      </c>
      <c r="G2650" t="str">
        <f t="shared" si="766"/>
        <v>0.999902801672622-0.00985844206063974i</v>
      </c>
      <c r="H2650" t="str">
        <f t="shared" si="767"/>
        <v>112.12455983562-1304.47289627918i</v>
      </c>
      <c r="I2650" t="str">
        <f t="shared" si="768"/>
        <v>-27.3424248189653-11.3389002796328i</v>
      </c>
      <c r="K2650" t="str">
        <f t="shared" si="769"/>
        <v>0.000784901340986174-0.00269962787820692i</v>
      </c>
      <c r="L2650" t="str">
        <f t="shared" si="770"/>
        <v>0.0000444444444444444-0.00292715862567264i</v>
      </c>
      <c r="M2650" t="e">
        <f t="shared" si="771"/>
        <v>#DIV/0!</v>
      </c>
      <c r="N2650">
        <f t="shared" si="772"/>
        <v>97.35923625914748</v>
      </c>
      <c r="O2650">
        <f t="shared" si="773"/>
        <v>4.961943083831132</v>
      </c>
      <c r="P2650" s="3">
        <f t="shared" si="774"/>
        <v>4.961943083831132</v>
      </c>
      <c r="Q2650" s="3">
        <f t="shared" si="775"/>
        <v>-82.64076374085252</v>
      </c>
      <c r="R2650">
        <f t="shared" si="776"/>
        <v>97.35923625914748</v>
      </c>
      <c r="S2650">
        <f t="shared" si="777"/>
        <v>19.614653825742273</v>
      </c>
      <c r="T2650">
        <f t="shared" si="760"/>
        <v>4.961943083831132</v>
      </c>
    </row>
    <row r="2651" spans="1:20" x14ac:dyDescent="0.25">
      <c r="A2651">
        <f t="shared" si="761"/>
        <v>123710.82624126633</v>
      </c>
      <c r="B2651">
        <f t="shared" si="778"/>
        <v>19689.189510280095</v>
      </c>
      <c r="C2651" t="str">
        <f t="shared" si="762"/>
        <v>0.226090408892635-1.75042430246062i</v>
      </c>
      <c r="D2651" t="str">
        <f t="shared" si="763"/>
        <v>3.47557970109637-0.902391937090535i</v>
      </c>
      <c r="E2651" t="str">
        <f t="shared" si="764"/>
        <v>174.564173132568+17.593383671148i</v>
      </c>
      <c r="F2651" t="str">
        <f t="shared" si="765"/>
        <v>2.42468743174078-7.6097390328989i</v>
      </c>
      <c r="G2651" t="str">
        <f t="shared" si="766"/>
        <v>0.999902061634276-0.00989589681640975i</v>
      </c>
      <c r="H2651" t="str">
        <f t="shared" si="767"/>
        <v>110.100738387134-1297.07416700628i</v>
      </c>
      <c r="I2651" t="str">
        <f t="shared" si="768"/>
        <v>-27.0916932138134-11.2357500234645i</v>
      </c>
      <c r="K2651" t="str">
        <f t="shared" si="769"/>
        <v>0.00077969341125435-0.00269083151229439i</v>
      </c>
      <c r="L2651" t="str">
        <f t="shared" si="770"/>
        <v>0.0000444444444444444-0.00291607753105464i</v>
      </c>
      <c r="M2651" t="e">
        <f t="shared" si="771"/>
        <v>#DIV/0!</v>
      </c>
      <c r="N2651">
        <f t="shared" si="772"/>
        <v>97.359758941900878</v>
      </c>
      <c r="O2651">
        <f t="shared" si="773"/>
        <v>4.9347228720516547</v>
      </c>
      <c r="P2651" s="3">
        <f t="shared" si="774"/>
        <v>4.9347228720516547</v>
      </c>
      <c r="Q2651" s="3">
        <f t="shared" si="775"/>
        <v>-82.640241058099122</v>
      </c>
      <c r="R2651">
        <f t="shared" si="776"/>
        <v>97.359758941900878</v>
      </c>
      <c r="S2651">
        <f t="shared" si="777"/>
        <v>19.689189510280094</v>
      </c>
      <c r="T2651">
        <f t="shared" si="760"/>
        <v>4.9347228720516547</v>
      </c>
    </row>
    <row r="2652" spans="1:20" x14ac:dyDescent="0.25">
      <c r="A2652">
        <f t="shared" si="761"/>
        <v>124180.92738098314</v>
      </c>
      <c r="B2652">
        <f t="shared" si="778"/>
        <v>19764.008430419159</v>
      </c>
      <c r="C2652" t="str">
        <f t="shared" si="762"/>
        <v>0.225397266351667-1.74495098111376i</v>
      </c>
      <c r="D2652" t="str">
        <f t="shared" si="763"/>
        <v>3.47556033436157-0.899688769700766i</v>
      </c>
      <c r="E2652" t="str">
        <f t="shared" si="764"/>
        <v>174.664387720786+17.6362035231683i</v>
      </c>
      <c r="F2652" t="str">
        <f t="shared" si="765"/>
        <v>2.42468562354163-7.58111350579102i</v>
      </c>
      <c r="G2652" t="str">
        <f t="shared" si="766"/>
        <v>0.999901315962059-0.00993349381645072i</v>
      </c>
      <c r="H2652" t="str">
        <f t="shared" si="767"/>
        <v>108.116692340252-1289.73427854274i</v>
      </c>
      <c r="I2652" t="str">
        <f t="shared" si="768"/>
        <v>-26.8435457217831-11.1342144222016i</v>
      </c>
      <c r="K2652" t="str">
        <f t="shared" si="769"/>
        <v>0.000774519384130268-0.00268205382676517i</v>
      </c>
      <c r="L2652" t="str">
        <f t="shared" si="770"/>
        <v>0.0000444444444444444-0.00290503838519091i</v>
      </c>
      <c r="M2652" t="e">
        <f t="shared" si="771"/>
        <v>#DIV/0!</v>
      </c>
      <c r="N2652">
        <f t="shared" si="772"/>
        <v>97.360204927695165</v>
      </c>
      <c r="O2652">
        <f t="shared" si="773"/>
        <v>4.9075295451157448</v>
      </c>
      <c r="P2652" s="3">
        <f t="shared" si="774"/>
        <v>4.9075295451157448</v>
      </c>
      <c r="Q2652" s="3">
        <f t="shared" si="775"/>
        <v>-82.639795072304835</v>
      </c>
      <c r="R2652">
        <f t="shared" si="776"/>
        <v>97.360204927695165</v>
      </c>
      <c r="S2652">
        <f t="shared" si="777"/>
        <v>19.76400843041916</v>
      </c>
      <c r="T2652">
        <f t="shared" si="760"/>
        <v>4.9075295451157448</v>
      </c>
    </row>
    <row r="2653" spans="1:20" x14ac:dyDescent="0.25">
      <c r="A2653">
        <f t="shared" si="761"/>
        <v>124652.81490503086</v>
      </c>
      <c r="B2653">
        <f t="shared" si="778"/>
        <v>19839.11166245475</v>
      </c>
      <c r="C2653" t="str">
        <f t="shared" si="762"/>
        <v>0.224704576099383-1.73950049371657i</v>
      </c>
      <c r="D2653" t="str">
        <f t="shared" si="763"/>
        <v>3.47554082037823-0.896998536630142i</v>
      </c>
      <c r="E2653" t="str">
        <f t="shared" si="764"/>
        <v>174.765309858389+17.678867304757i</v>
      </c>
      <c r="F2653" t="str">
        <f t="shared" si="765"/>
        <v>2.42468380157679-7.55259703527255i</v>
      </c>
      <c r="G2653" t="str">
        <f t="shared" si="766"/>
        <v>0.999900564613091-0.00997123360033212i</v>
      </c>
      <c r="H2653" t="str">
        <f t="shared" si="767"/>
        <v>106.171568326966-1282.45264831082i</v>
      </c>
      <c r="I2653" t="str">
        <f t="shared" si="768"/>
        <v>-26.5979532232672-11.0342597109927i</v>
      </c>
      <c r="K2653" t="str">
        <f t="shared" si="769"/>
        <v>0.000769379077049717-0.00267329489070976i</v>
      </c>
      <c r="L2653" t="str">
        <f t="shared" si="770"/>
        <v>0.0000444444444444444-0.00289404102927964i</v>
      </c>
      <c r="M2653" t="e">
        <f t="shared" si="771"/>
        <v>#DIV/0!</v>
      </c>
      <c r="N2653">
        <f t="shared" si="772"/>
        <v>97.360572810467701</v>
      </c>
      <c r="O2653">
        <f t="shared" si="773"/>
        <v>4.8803632494413574</v>
      </c>
      <c r="P2653" s="3">
        <f t="shared" si="774"/>
        <v>4.8803632494413574</v>
      </c>
      <c r="Q2653" s="3">
        <f t="shared" si="775"/>
        <v>-82.639427189532299</v>
      </c>
      <c r="R2653">
        <f t="shared" si="776"/>
        <v>97.360572810467701</v>
      </c>
      <c r="S2653">
        <f t="shared" si="777"/>
        <v>19.839111662454751</v>
      </c>
      <c r="T2653">
        <f t="shared" si="760"/>
        <v>4.8803632494413574</v>
      </c>
    </row>
    <row r="2654" spans="1:20" x14ac:dyDescent="0.25">
      <c r="A2654">
        <f t="shared" si="761"/>
        <v>125126.49560166999</v>
      </c>
      <c r="B2654">
        <f t="shared" si="778"/>
        <v>19914.50028677208</v>
      </c>
      <c r="C2654" t="str">
        <f t="shared" si="762"/>
        <v>0.224012308188188-1.73407276790993i</v>
      </c>
      <c r="D2654" t="str">
        <f t="shared" si="763"/>
        <v>3.47552115802848-0.894321199087283i</v>
      </c>
      <c r="E2654" t="str">
        <f t="shared" si="764"/>
        <v>174.866943776438+17.7213709740725i</v>
      </c>
      <c r="F2654" t="str">
        <f t="shared" si="765"/>
        <v>2.42468196574148-7.52418921112137i</v>
      </c>
      <c r="G2654" t="str">
        <f t="shared" si="766"/>
        <v>0.999899807544164-0.0100091167096628i</v>
      </c>
      <c r="H2654" t="str">
        <f t="shared" si="767"/>
        <v>104.264532869035-1275.22869825349i</v>
      </c>
      <c r="I2654" t="str">
        <f t="shared" si="768"/>
        <v>-26.3548868935349-10.9358529346587i</v>
      </c>
      <c r="K2654" t="str">
        <f t="shared" si="769"/>
        <v>0.000764272307892704-0.00266455477180064i</v>
      </c>
      <c r="L2654" t="str">
        <f t="shared" si="770"/>
        <v>0.0000444444444444444-0.00288308530512019i</v>
      </c>
      <c r="M2654" t="e">
        <f t="shared" si="771"/>
        <v>#DIV/0!</v>
      </c>
      <c r="N2654">
        <f t="shared" si="772"/>
        <v>97.36086117013329</v>
      </c>
      <c r="O2654">
        <f t="shared" si="773"/>
        <v>4.8532241310582815</v>
      </c>
      <c r="P2654" s="3">
        <f t="shared" si="774"/>
        <v>4.8532241310582815</v>
      </c>
      <c r="Q2654" s="3">
        <f t="shared" si="775"/>
        <v>-82.63913882986671</v>
      </c>
      <c r="R2654">
        <f t="shared" si="776"/>
        <v>97.36086117013329</v>
      </c>
      <c r="S2654">
        <f t="shared" si="777"/>
        <v>19.914500286772078</v>
      </c>
      <c r="T2654">
        <f t="shared" si="760"/>
        <v>4.8532241310582815</v>
      </c>
    </row>
    <row r="2655" spans="1:20" x14ac:dyDescent="0.25">
      <c r="A2655">
        <f t="shared" si="761"/>
        <v>125601.97628495634</v>
      </c>
      <c r="B2655">
        <f t="shared" si="778"/>
        <v>19990.175387861815</v>
      </c>
      <c r="C2655" t="str">
        <f t="shared" si="762"/>
        <v>0.223320432606482-1.72866773142517i</v>
      </c>
      <c r="D2655" t="str">
        <f t="shared" si="763"/>
        <v>3.47550134618598-0.891656718465267i</v>
      </c>
      <c r="E2655" t="str">
        <f t="shared" si="764"/>
        <v>174.969293721343+17.7637104368777i</v>
      </c>
      <c r="F2655" t="str">
        <f t="shared" si="765"/>
        <v>2.42468011593013-7.49588962467822i</v>
      </c>
      <c r="G2655" t="str">
        <f t="shared" si="766"/>
        <v>0.999899044711741-0.0100471436880988i</v>
      </c>
      <c r="H2655" t="str">
        <f t="shared" si="767"/>
        <v>102.394771883026-1268.0618549098i</v>
      </c>
      <c r="I2655" t="str">
        <f t="shared" si="768"/>
        <v>-26.1143182032652-10.8389619266918i</v>
      </c>
      <c r="K2655" t="str">
        <f t="shared" si="769"/>
        <v>0.000759198894990706-0.00265583353630396i</v>
      </c>
      <c r="L2655" t="str">
        <f t="shared" si="770"/>
        <v>0.0000444444444444444-0.00287217105511077i</v>
      </c>
      <c r="M2655" t="e">
        <f t="shared" si="771"/>
        <v>#DIV/0!</v>
      </c>
      <c r="N2655">
        <f t="shared" si="772"/>
        <v>97.36106857252193</v>
      </c>
      <c r="O2655">
        <f t="shared" si="773"/>
        <v>4.8261123355931881</v>
      </c>
      <c r="P2655" s="3">
        <f t="shared" si="774"/>
        <v>4.8261123355931881</v>
      </c>
      <c r="Q2655" s="3">
        <f t="shared" si="775"/>
        <v>-82.63893142747807</v>
      </c>
      <c r="R2655">
        <f t="shared" si="776"/>
        <v>97.36106857252193</v>
      </c>
      <c r="S2655">
        <f t="shared" si="777"/>
        <v>19.990175387861814</v>
      </c>
      <c r="T2655">
        <f t="shared" si="760"/>
        <v>4.8261123355931881</v>
      </c>
    </row>
    <row r="2656" spans="1:20" x14ac:dyDescent="0.25">
      <c r="A2656">
        <f t="shared" si="761"/>
        <v>126079.26379483918</v>
      </c>
      <c r="B2656">
        <f t="shared" si="778"/>
        <v>20066.13805433569</v>
      </c>
      <c r="C2656" t="str">
        <f t="shared" si="762"/>
        <v>0.222628919278804-1.7232853120825i</v>
      </c>
      <c r="D2656" t="str">
        <f t="shared" si="763"/>
        <v>3.47548138371583-0.889005056341061i</v>
      </c>
      <c r="E2656" t="str">
        <f t="shared" si="764"/>
        <v>175.072363954697+17.8058815459646i</v>
      </c>
      <c r="F2656" t="str">
        <f t="shared" si="765"/>
        <v>2.42467825203634-7.46769786884082i</v>
      </c>
      <c r="G2656" t="str">
        <f t="shared" si="766"/>
        <v>0.999898276071952-0.0100853150813504i</v>
      </c>
      <c r="H2656" t="str">
        <f t="shared" si="767"/>
        <v>100.561490198093-1260.95154948307i</v>
      </c>
      <c r="I2656" t="str">
        <f t="shared" si="768"/>
        <v>-25.8762189188445-10.7435552888232i</v>
      </c>
      <c r="K2656" t="str">
        <f t="shared" si="769"/>
        <v>0.000754158657133873-0.00264713124909138i</v>
      </c>
      <c r="L2656" t="str">
        <f t="shared" si="770"/>
        <v>0.0000444444444444444-0.00286129812224623i</v>
      </c>
      <c r="M2656" t="e">
        <f t="shared" si="771"/>
        <v>#DIV/0!</v>
      </c>
      <c r="N2656">
        <f t="shared" si="772"/>
        <v>97.36119356931971</v>
      </c>
      <c r="O2656">
        <f t="shared" si="773"/>
        <v>4.7990280082539201</v>
      </c>
      <c r="P2656" s="3">
        <f t="shared" si="774"/>
        <v>4.7990280082539201</v>
      </c>
      <c r="Q2656" s="3">
        <f t="shared" si="775"/>
        <v>-82.63880643068029</v>
      </c>
      <c r="R2656">
        <f t="shared" si="776"/>
        <v>97.36119356931971</v>
      </c>
      <c r="S2656">
        <f t="shared" si="777"/>
        <v>20.066138054335688</v>
      </c>
      <c r="T2656">
        <f t="shared" si="760"/>
        <v>4.7990280082539201</v>
      </c>
    </row>
    <row r="2657" spans="1:20" x14ac:dyDescent="0.25">
      <c r="A2657">
        <f t="shared" si="761"/>
        <v>126558.36499725957</v>
      </c>
      <c r="B2657">
        <f t="shared" si="778"/>
        <v>20142.389378942167</v>
      </c>
      <c r="C2657" t="str">
        <f t="shared" si="762"/>
        <v>0.221937738065908-1.7179254377896i</v>
      </c>
      <c r="D2657" t="str">
        <f t="shared" si="763"/>
        <v>3.47546126947459-0.88636617447497i</v>
      </c>
      <c r="E2657" t="str">
        <f t="shared" si="764"/>
        <v>175.176158753118+17.8478801005695i</v>
      </c>
      <c r="F2657" t="str">
        <f t="shared" si="765"/>
        <v>2.42467637395294-7.43961353805804i</v>
      </c>
      <c r="G2657" t="str">
        <f t="shared" si="766"/>
        <v>0.999897501580598-0.0101236314371909i</v>
      </c>
      <c r="H2657" t="str">
        <f t="shared" si="767"/>
        <v>98.7639110860941-1253.89721790207i</v>
      </c>
      <c r="I2657" t="str">
        <f t="shared" si="768"/>
        <v>-25.6405611024387-10.6496023711407i</v>
      </c>
      <c r="K2657" t="str">
        <f t="shared" si="769"/>
        <v>0.000749151413578023-0.00263844797365175i</v>
      </c>
      <c r="L2657" t="str">
        <f t="shared" si="770"/>
        <v>0.0000444444444444444-0.00285046635011579i</v>
      </c>
      <c r="M2657" t="e">
        <f t="shared" si="771"/>
        <v>#DIV/0!</v>
      </c>
      <c r="N2657">
        <f t="shared" si="772"/>
        <v>97.361234698007507</v>
      </c>
      <c r="O2657">
        <f t="shared" si="773"/>
        <v>4.7719712938144596</v>
      </c>
      <c r="P2657" s="3">
        <f t="shared" si="774"/>
        <v>4.7719712938144596</v>
      </c>
      <c r="Q2657" s="3">
        <f t="shared" si="775"/>
        <v>-82.638765301992493</v>
      </c>
      <c r="R2657">
        <f t="shared" si="776"/>
        <v>97.361234698007507</v>
      </c>
      <c r="S2657">
        <f t="shared" si="777"/>
        <v>20.142389378942166</v>
      </c>
      <c r="T2657">
        <f t="shared" si="760"/>
        <v>4.7719712938144596</v>
      </c>
    </row>
    <row r="2658" spans="1:20" x14ac:dyDescent="0.25">
      <c r="A2658">
        <f t="shared" si="761"/>
        <v>127039.28678424917</v>
      </c>
      <c r="B2658">
        <f t="shared" si="778"/>
        <v>20218.930458582148</v>
      </c>
      <c r="C2658" t="str">
        <f t="shared" si="762"/>
        <v>0.221246858764843-1.71258803654013i</v>
      </c>
      <c r="D2658" t="str">
        <f t="shared" si="763"/>
        <v>3.47544100231017-0.88374003481008i</v>
      </c>
      <c r="E2658" t="str">
        <f t="shared" si="764"/>
        <v>175.28068240808+17.8897018457872i</v>
      </c>
      <c r="F2658" t="str">
        <f t="shared" si="765"/>
        <v>2.42467448157196-7.41163622832419i</v>
      </c>
      <c r="G2658" t="str">
        <f t="shared" si="766"/>
        <v>0.999896721193139-0.0101620933054628i</v>
      </c>
      <c r="H2658" t="str">
        <f t="shared" si="767"/>
        <v>97.0012758037906-1246.89830087545i</v>
      </c>
      <c r="I2658" t="str">
        <f t="shared" si="768"/>
        <v>-25.4073171118519-10.5570732527422i</v>
      </c>
      <c r="K2658" t="str">
        <f t="shared" si="769"/>
        <v>0.000744176984051469-0.00262978377210285i</v>
      </c>
      <c r="L2658" t="str">
        <f t="shared" si="770"/>
        <v>0.0000444444444444444-0.00283967558290077i</v>
      </c>
      <c r="M2658" t="e">
        <f t="shared" si="771"/>
        <v>#DIV/0!</v>
      </c>
      <c r="N2658">
        <f t="shared" si="772"/>
        <v>97.361190481800463</v>
      </c>
      <c r="O2658">
        <f t="shared" si="773"/>
        <v>4.7449423365994114</v>
      </c>
      <c r="P2658" s="3">
        <f t="shared" si="774"/>
        <v>4.7449423365994114</v>
      </c>
      <c r="Q2658" s="3">
        <f t="shared" si="775"/>
        <v>-82.638809518199537</v>
      </c>
      <c r="R2658">
        <f t="shared" si="776"/>
        <v>97.361190481800463</v>
      </c>
      <c r="S2658">
        <f t="shared" si="777"/>
        <v>20.218930458582147</v>
      </c>
      <c r="T2658">
        <f t="shared" si="760"/>
        <v>4.7449423365994114</v>
      </c>
    </row>
    <row r="2659" spans="1:20" x14ac:dyDescent="0.25">
      <c r="A2659">
        <f t="shared" si="761"/>
        <v>127522.03607402931</v>
      </c>
      <c r="B2659">
        <f t="shared" si="778"/>
        <v>20295.76239432476</v>
      </c>
      <c r="C2659" t="str">
        <f t="shared" si="762"/>
        <v>0.22055625110906-1.70727303641208i</v>
      </c>
      <c r="D2659" t="str">
        <f t="shared" si="763"/>
        <v>3.47542058106172-0.881126599471657i</v>
      </c>
      <c r="E2659" t="str">
        <f t="shared" si="764"/>
        <v>175.385939225732+17.9313424719781i</v>
      </c>
      <c r="F2659" t="str">
        <f t="shared" si="765"/>
        <v>2.42467257478452-7.38376553717286i</v>
      </c>
      <c r="G2659" t="str">
        <f t="shared" si="766"/>
        <v>0.999895934864699-0.0102007012380873i</v>
      </c>
      <c r="H2659" t="str">
        <f t="shared" si="767"/>
        <v>95.2728431468286-1239.95424394017i</v>
      </c>
      <c r="I2659" t="str">
        <f t="shared" si="768"/>
        <v>-25.1764596001912-10.4659387229132i</v>
      </c>
      <c r="K2659" t="str">
        <f t="shared" si="769"/>
        <v>0.000739235188761756-0.00262113870520303i</v>
      </c>
      <c r="L2659" t="str">
        <f t="shared" si="770"/>
        <v>0.0000444444444444444-0.00282892566537236i</v>
      </c>
      <c r="M2659" t="e">
        <f t="shared" si="771"/>
        <v>#DIV/0!</v>
      </c>
      <c r="N2659">
        <f t="shared" si="772"/>
        <v>97.36105942958946</v>
      </c>
      <c r="O2659">
        <f t="shared" si="773"/>
        <v>4.7179412804675893</v>
      </c>
      <c r="P2659" s="3">
        <f t="shared" si="774"/>
        <v>4.7179412804675893</v>
      </c>
      <c r="Q2659" s="3">
        <f t="shared" si="775"/>
        <v>-82.63894057041054</v>
      </c>
      <c r="R2659">
        <f t="shared" si="776"/>
        <v>97.36105942958946</v>
      </c>
      <c r="S2659">
        <f t="shared" si="777"/>
        <v>20.295762394324761</v>
      </c>
      <c r="T2659">
        <f t="shared" si="760"/>
        <v>4.7179412804675893</v>
      </c>
    </row>
    <row r="2660" spans="1:20" x14ac:dyDescent="0.25">
      <c r="A2660">
        <f t="shared" si="761"/>
        <v>128006.61981111062</v>
      </c>
      <c r="B2660">
        <f t="shared" si="778"/>
        <v>20372.886291423194</v>
      </c>
      <c r="C2660" t="str">
        <f t="shared" si="762"/>
        <v>0.219865884768441-1.70198036556634i</v>
      </c>
      <c r="D2660" t="str">
        <f t="shared" si="763"/>
        <v>3.4754000045596-0.878525830766631i</v>
      </c>
      <c r="E2660" t="str">
        <f t="shared" si="764"/>
        <v>175.491933526721+17.9727976141681i</v>
      </c>
      <c r="F2660" t="str">
        <f t="shared" si="765"/>
        <v>2.42467065348099-7.35600106367143i</v>
      </c>
      <c r="G2660" t="str">
        <f t="shared" si="766"/>
        <v>0.999895142550059-0.0102394557890705i</v>
      </c>
      <c r="H2660" t="str">
        <f t="shared" si="767"/>
        <v>93.5778890151854-1233.06449750385i</v>
      </c>
      <c r="I2660" t="str">
        <f t="shared" si="768"/>
        <v>-24.9479615153445-10.376170262812i</v>
      </c>
      <c r="K2660" t="str">
        <f t="shared" si="769"/>
        <v>0.000734325848402194-0.00261251283236287i</v>
      </c>
      <c r="L2660" t="str">
        <f t="shared" si="770"/>
        <v>0.0000444444444444444-0.00281821644288937i</v>
      </c>
      <c r="M2660" t="e">
        <f t="shared" si="771"/>
        <v>#DIV/0!</v>
      </c>
      <c r="N2660">
        <f t="shared" si="772"/>
        <v>97.360840035879576</v>
      </c>
      <c r="O2660">
        <f t="shared" si="773"/>
        <v>4.6909682687965848</v>
      </c>
      <c r="P2660" s="3">
        <f t="shared" si="774"/>
        <v>4.6909682687965848</v>
      </c>
      <c r="Q2660" s="3">
        <f t="shared" si="775"/>
        <v>-82.639159964120424</v>
      </c>
      <c r="R2660">
        <f t="shared" si="776"/>
        <v>97.360840035879576</v>
      </c>
      <c r="S2660">
        <f t="shared" si="777"/>
        <v>20.372886291423193</v>
      </c>
      <c r="T2660">
        <f t="shared" si="760"/>
        <v>4.6909682687965848</v>
      </c>
    </row>
    <row r="2661" spans="1:20" x14ac:dyDescent="0.25">
      <c r="A2661">
        <f t="shared" si="761"/>
        <v>128493.04496639284</v>
      </c>
      <c r="B2661">
        <f t="shared" si="778"/>
        <v>20450.303259330602</v>
      </c>
      <c r="C2661" t="str">
        <f t="shared" si="762"/>
        <v>0.219175729349422-1.69670995224516i</v>
      </c>
      <c r="D2661" t="str">
        <f t="shared" si="763"/>
        <v>3.47537927162542-0.875937691183041i</v>
      </c>
      <c r="E2661" t="str">
        <f t="shared" si="764"/>
        <v>175.598669646005+18.014062851447i</v>
      </c>
      <c r="F2661" t="str">
        <f t="shared" si="765"/>
        <v>2.42466871755091-7.32834240841534i</v>
      </c>
      <c r="G2661" t="str">
        <f t="shared" si="766"/>
        <v>0.999894344203657-0.0102783575145122i</v>
      </c>
      <c r="H2661" t="str">
        <f t="shared" si="767"/>
        <v>91.9157059898185-1226.22851688163i</v>
      </c>
      <c r="I2661" t="str">
        <f t="shared" si="768"/>
        <v>-24.7217960992865-10.2877400276497i</v>
      </c>
      <c r="K2661" t="str">
        <f t="shared" si="769"/>
        <v>0.000729448784158318-0.00260390621165684i</v>
      </c>
      <c r="L2661" t="str">
        <f t="shared" si="770"/>
        <v>0.0000444444444444444-0.00280754776139607i</v>
      </c>
      <c r="M2661" t="e">
        <f t="shared" si="771"/>
        <v>#DIV/0!</v>
      </c>
      <c r="N2661">
        <f t="shared" si="772"/>
        <v>97.36053078073239</v>
      </c>
      <c r="O2661">
        <f t="shared" si="773"/>
        <v>4.6640234444667463</v>
      </c>
      <c r="P2661" s="3">
        <f t="shared" si="774"/>
        <v>4.6640234444667463</v>
      </c>
      <c r="Q2661" s="3">
        <f t="shared" si="775"/>
        <v>-82.63946921926761</v>
      </c>
      <c r="R2661">
        <f t="shared" si="776"/>
        <v>97.36053078073239</v>
      </c>
      <c r="S2661">
        <f t="shared" si="777"/>
        <v>20.450303259330603</v>
      </c>
      <c r="T2661">
        <f t="shared" si="760"/>
        <v>4.6640234444667463</v>
      </c>
    </row>
    <row r="2662" spans="1:20" x14ac:dyDescent="0.25">
      <c r="A2662">
        <f t="shared" si="761"/>
        <v>128981.31853726515</v>
      </c>
      <c r="B2662">
        <f t="shared" si="778"/>
        <v>20528.01441171606</v>
      </c>
      <c r="C2662" t="str">
        <f t="shared" si="762"/>
        <v>0.218485754394978-1.69146172477044i</v>
      </c>
      <c r="D2662" t="str">
        <f t="shared" si="763"/>
        <v>3.47535838107174-0.873362143389452i</v>
      </c>
      <c r="E2662" t="str">
        <f t="shared" si="764"/>
        <v>175.706151932653+18.0551337063573i</v>
      </c>
      <c r="F2662" t="str">
        <f t="shared" si="765"/>
        <v>2.42466676688292-7.30078917352208i</v>
      </c>
      <c r="G2662" t="str">
        <f t="shared" si="766"/>
        <v>0.999893539779583-0.0103174069726131i</v>
      </c>
      <c r="H2662" t="str">
        <f t="shared" si="767"/>
        <v>90.2856029202115-1219.44576232771i</v>
      </c>
      <c r="I2662" t="str">
        <f t="shared" si="768"/>
        <v>-24.4979368872209-10.2006208293513i</v>
      </c>
      <c r="K2662" t="str">
        <f t="shared" si="769"/>
        <v>0.000724603817714113-0.00259531889983487i</v>
      </c>
      <c r="L2662" t="str">
        <f t="shared" si="770"/>
        <v>0.0000444444444444444-0.00279691946741987i</v>
      </c>
      <c r="M2662" t="e">
        <f t="shared" si="771"/>
        <v>#DIV/0!</v>
      </c>
      <c r="N2662">
        <f t="shared" si="772"/>
        <v>97.360130129705112</v>
      </c>
      <c r="O2662">
        <f t="shared" si="773"/>
        <v>4.6371069498441102</v>
      </c>
      <c r="P2662" s="3">
        <f t="shared" si="774"/>
        <v>4.6371069498441102</v>
      </c>
      <c r="Q2662" s="3">
        <f t="shared" si="775"/>
        <v>-82.639869870294888</v>
      </c>
      <c r="R2662">
        <f t="shared" si="776"/>
        <v>97.360130129705112</v>
      </c>
      <c r="S2662">
        <f t="shared" si="777"/>
        <v>20.528014411716061</v>
      </c>
      <c r="T2662">
        <f t="shared" si="760"/>
        <v>4.6371069498441102</v>
      </c>
    </row>
    <row r="2663" spans="1:20" x14ac:dyDescent="0.25">
      <c r="A2663">
        <f t="shared" si="761"/>
        <v>129471.44754770676</v>
      </c>
      <c r="B2663">
        <f t="shared" si="778"/>
        <v>20606.020866480583</v>
      </c>
      <c r="C2663" t="str">
        <f t="shared" si="762"/>
        <v>0.217795929384765-1.68623561154227i</v>
      </c>
      <c r="D2663" t="str">
        <f t="shared" si="763"/>
        <v>3.47533733170221-0.870799150234424i</v>
      </c>
      <c r="E2663" t="str">
        <f t="shared" si="764"/>
        <v>175.814384749652+18.0960056442838i</v>
      </c>
      <c r="F2663" t="str">
        <f t="shared" si="765"/>
        <v>2.42466480136486-7.27334096262559i</v>
      </c>
      <c r="G2663" t="str">
        <f t="shared" si="766"/>
        <v>0.99989272923158-0.0103566047236831i</v>
      </c>
      <c r="H2663" t="str">
        <f t="shared" si="767"/>
        <v>88.6869045225704-1212.71569906191i</v>
      </c>
      <c r="I2663" t="str">
        <f t="shared" si="768"/>
        <v>-24.2763577065721-10.1147861196854i</v>
      </c>
      <c r="K2663" t="str">
        <f t="shared" si="769"/>
        <v>0.000719790771258192-0.0025867509523339i</v>
      </c>
      <c r="L2663" t="str">
        <f t="shared" si="770"/>
        <v>0.0000444444444444444-0.00278633140806921i</v>
      </c>
      <c r="M2663" t="e">
        <f t="shared" si="771"/>
        <v>#DIV/0!</v>
      </c>
      <c r="N2663">
        <f t="shared" si="772"/>
        <v>97.359636533793932</v>
      </c>
      <c r="O2663">
        <f t="shared" si="773"/>
        <v>4.6102189267646265</v>
      </c>
      <c r="P2663" s="3">
        <f t="shared" si="774"/>
        <v>4.6102189267646265</v>
      </c>
      <c r="Q2663" s="3">
        <f t="shared" si="775"/>
        <v>-82.640363466206068</v>
      </c>
      <c r="R2663">
        <f t="shared" si="776"/>
        <v>97.359636533793932</v>
      </c>
      <c r="S2663">
        <f t="shared" si="777"/>
        <v>20.606020866480584</v>
      </c>
      <c r="T2663">
        <f t="shared" si="760"/>
        <v>4.6102189267646265</v>
      </c>
    </row>
    <row r="2664" spans="1:20" x14ac:dyDescent="0.25">
      <c r="A2664">
        <f t="shared" si="761"/>
        <v>129963.43904838806</v>
      </c>
      <c r="B2664">
        <f t="shared" si="778"/>
        <v>20684.32374577321</v>
      </c>
      <c r="C2664" t="str">
        <f t="shared" si="762"/>
        <v>0.217106223735086-1.6810315410373i</v>
      </c>
      <c r="D2664" t="str">
        <f t="shared" si="763"/>
        <v>3.47531612231143-0.868248674745978i</v>
      </c>
      <c r="E2664" t="str">
        <f t="shared" si="764"/>
        <v>175.923372473696+18.1366740728292i</v>
      </c>
      <c r="F2664" t="str">
        <f t="shared" si="765"/>
        <v>2.42466282088371-7.24599738087073i</v>
      </c>
      <c r="G2664" t="str">
        <f t="shared" si="766"/>
        <v>0.999891912513036-0.0103959513301491i</v>
      </c>
      <c r="H2664" t="str">
        <f t="shared" si="767"/>
        <v>87.118950988355-1206.03779729149i</v>
      </c>
      <c r="I2664" t="str">
        <f t="shared" si="768"/>
        <v>-24.0570326758362-10.0302099738498i</v>
      </c>
      <c r="K2664" t="str">
        <f t="shared" si="769"/>
        <v>0.000715009467489761-0.00257820242328945i</v>
      </c>
      <c r="L2664" t="str">
        <f t="shared" si="770"/>
        <v>0.0000444444444444444-0.00277578343103129i</v>
      </c>
      <c r="M2664" t="e">
        <f t="shared" si="771"/>
        <v>#DIV/0!</v>
      </c>
      <c r="N2664">
        <f t="shared" si="772"/>
        <v>97.359048429373189</v>
      </c>
      <c r="O2664">
        <f t="shared" si="773"/>
        <v>4.5833595165172971</v>
      </c>
      <c r="P2664" s="3">
        <f t="shared" si="774"/>
        <v>4.5833595165172971</v>
      </c>
      <c r="Q2664" s="3">
        <f t="shared" si="775"/>
        <v>-82.640951570626811</v>
      </c>
      <c r="R2664">
        <f t="shared" si="776"/>
        <v>97.359048429373189</v>
      </c>
      <c r="S2664">
        <f t="shared" si="777"/>
        <v>20.684323745773209</v>
      </c>
      <c r="T2664">
        <f t="shared" si="760"/>
        <v>4.5833595165172971</v>
      </c>
    </row>
    <row r="2665" spans="1:20" x14ac:dyDescent="0.25">
      <c r="A2665">
        <f t="shared" si="761"/>
        <v>130457.30011677193</v>
      </c>
      <c r="B2665">
        <f t="shared" si="778"/>
        <v>20762.924176007149</v>
      </c>
      <c r="C2665" t="str">
        <f t="shared" si="762"/>
        <v>0.216416606798982-1.67584944180706i</v>
      </c>
      <c r="D2665" t="str">
        <f t="shared" si="763"/>
        <v>3.47529475168484-0.865710680131019i</v>
      </c>
      <c r="E2665" t="str">
        <f t="shared" si="764"/>
        <v>176.033119494972+18.1771343411928i</v>
      </c>
      <c r="F2665" t="str">
        <f t="shared" si="765"/>
        <v>2.42466082532557-7.21875803490727i</v>
      </c>
      <c r="G2665" t="str">
        <f t="shared" si="766"/>
        <v>0.999891089576988-0.0104354473565625i</v>
      </c>
      <c r="H2665" t="str">
        <f t="shared" si="767"/>
        <v>85.5810976029498-1199.41153222869i</v>
      </c>
      <c r="I2665" t="str">
        <f t="shared" si="768"/>
        <v>-23.8399362033009-9.94686707450058i</v>
      </c>
      <c r="K2665" t="str">
        <f t="shared" si="769"/>
        <v>0.000710259729624488-0.00256967336554712i</v>
      </c>
      <c r="L2665" t="str">
        <f t="shared" si="770"/>
        <v>0.0000444444444444444-0.00276527538456992i</v>
      </c>
      <c r="M2665" t="e">
        <f t="shared" si="771"/>
        <v>#DIV/0!</v>
      </c>
      <c r="N2665">
        <f t="shared" si="772"/>
        <v>97.358364238138776</v>
      </c>
      <c r="O2665">
        <f t="shared" si="773"/>
        <v>4.5565288598270719</v>
      </c>
      <c r="P2665" s="3">
        <f t="shared" si="774"/>
        <v>4.5565288598270719</v>
      </c>
      <c r="Q2665" s="3">
        <f t="shared" si="775"/>
        <v>-82.641635761861224</v>
      </c>
      <c r="R2665">
        <f t="shared" si="776"/>
        <v>97.358364238138776</v>
      </c>
      <c r="S2665">
        <f t="shared" si="777"/>
        <v>20.76292417600715</v>
      </c>
      <c r="T2665">
        <f t="shared" si="760"/>
        <v>4.5565288598270719</v>
      </c>
    </row>
    <row r="2666" spans="1:20" x14ac:dyDescent="0.25">
      <c r="A2666">
        <f t="shared" si="761"/>
        <v>130953.03785721568</v>
      </c>
      <c r="B2666">
        <f t="shared" si="778"/>
        <v>20841.823287875977</v>
      </c>
      <c r="C2666" t="str">
        <f t="shared" si="762"/>
        <v>0.215727047866257-1.67068924247638i</v>
      </c>
      <c r="D2666" t="str">
        <f t="shared" si="763"/>
        <v>3.47527321859873-0.86318512977482i</v>
      </c>
      <c r="E2666" t="str">
        <f t="shared" si="764"/>
        <v>176.143630216947+18.2173817395376i</v>
      </c>
      <c r="F2666" t="str">
        <f t="shared" si="765"/>
        <v>2.42465881457571-7.19162253288451i</v>
      </c>
      <c r="G2666" t="str">
        <f t="shared" si="766"/>
        <v>0.999890260376113-0.0104750933696076i</v>
      </c>
      <c r="H2666" t="str">
        <f t="shared" si="767"/>
        <v>84.0727143741314-1192.83638410381i</v>
      </c>
      <c r="I2666" t="str">
        <f t="shared" si="768"/>
        <v>-23.6250429856404-9.86473269621151i</v>
      </c>
      <c r="K2666" t="str">
        <f t="shared" si="769"/>
        <v>0.00070554138140023-0.00256116383067401i</v>
      </c>
      <c r="L2666" t="str">
        <f t="shared" si="770"/>
        <v>0.0000444444444444444-0.00275480711752334i</v>
      </c>
      <c r="M2666" t="e">
        <f t="shared" si="771"/>
        <v>#DIV/0!</v>
      </c>
      <c r="N2666">
        <f t="shared" si="772"/>
        <v>97.357582367049773</v>
      </c>
      <c r="O2666">
        <f t="shared" si="773"/>
        <v>4.5297270968381058</v>
      </c>
      <c r="P2666" s="3">
        <f t="shared" si="774"/>
        <v>4.5297270968381058</v>
      </c>
      <c r="Q2666" s="3">
        <f t="shared" si="775"/>
        <v>-82.642417632950227</v>
      </c>
      <c r="R2666">
        <f t="shared" si="776"/>
        <v>97.357582367049773</v>
      </c>
      <c r="S2666">
        <f t="shared" si="777"/>
        <v>20.841823287875979</v>
      </c>
      <c r="T2666">
        <f t="shared" si="760"/>
        <v>4.5297270968381058</v>
      </c>
    </row>
    <row r="2667" spans="1:20" x14ac:dyDescent="0.25">
      <c r="A2667">
        <f t="shared" si="761"/>
        <v>131450.65940107309</v>
      </c>
      <c r="B2667">
        <f t="shared" si="778"/>
        <v>20921.022216369907</v>
      </c>
      <c r="C2667" t="str">
        <f t="shared" si="762"/>
        <v>0.215037516163505-1.6655508717417i</v>
      </c>
      <c r="D2667" t="str">
        <f t="shared" si="763"/>
        <v>3.47525152182014-0.860671987240477i</v>
      </c>
      <c r="E2667" t="str">
        <f t="shared" si="764"/>
        <v>176.254909056128+18.2574114983573i</v>
      </c>
      <c r="F2667" t="str">
        <f t="shared" si="765"/>
        <v>2.42465678851848-7.16459048444556i</v>
      </c>
      <c r="G2667" t="str">
        <f t="shared" si="766"/>
        <v>0.999889424862728-0.0105148899381092i</v>
      </c>
      <c r="H2667" t="str">
        <f t="shared" si="767"/>
        <v>82.5931856701556-1186.31183817457i</v>
      </c>
      <c r="I2667" t="str">
        <f t="shared" si="768"/>
        <v>-23.4123280063996-9.7837826903539i</v>
      </c>
      <c r="K2667" t="str">
        <f t="shared" si="769"/>
        <v>0.00070085424708259-0.00255267386897022i</v>
      </c>
      <c r="L2667" t="str">
        <f t="shared" si="770"/>
        <v>0.0000444444444444444-0.00274437847930199i</v>
      </c>
      <c r="M2667" t="e">
        <f t="shared" si="771"/>
        <v>#DIV/0!</v>
      </c>
      <c r="N2667">
        <f t="shared" si="772"/>
        <v>97.356701208270891</v>
      </c>
      <c r="O2667">
        <f t="shared" si="773"/>
        <v>4.5029543670963683</v>
      </c>
      <c r="P2667" s="3">
        <f t="shared" si="774"/>
        <v>4.5029543670963683</v>
      </c>
      <c r="Q2667" s="3">
        <f t="shared" si="775"/>
        <v>-82.643298791729109</v>
      </c>
      <c r="R2667">
        <f t="shared" si="776"/>
        <v>97.356701208270891</v>
      </c>
      <c r="S2667">
        <f t="shared" si="777"/>
        <v>20.921022216369906</v>
      </c>
      <c r="T2667">
        <f t="shared" si="760"/>
        <v>4.5029543670963683</v>
      </c>
    </row>
    <row r="2668" spans="1:20" x14ac:dyDescent="0.25">
      <c r="A2668">
        <f t="shared" si="761"/>
        <v>131950.17190679719</v>
      </c>
      <c r="B2668">
        <f t="shared" si="778"/>
        <v>21000.522100792114</v>
      </c>
      <c r="C2668" t="str">
        <f t="shared" si="762"/>
        <v>0.214347980854137-1.6604342583694i</v>
      </c>
      <c r="D2668" t="str">
        <f t="shared" si="763"/>
        <v>3.47522966010674-0.858171216268354i</v>
      </c>
      <c r="E2668" t="str">
        <f t="shared" si="764"/>
        <v>176.366960441842+18.2972187878309i</v>
      </c>
      <c r="F2668" t="str">
        <f t="shared" si="765"/>
        <v>2.42465474703738-7.13766150072161i</v>
      </c>
      <c r="G2668" t="str">
        <f t="shared" si="766"/>
        <v>0.99988858298879-0.0105548376330412i</v>
      </c>
      <c r="H2668" t="str">
        <f t="shared" si="767"/>
        <v>81.1419098671729-1179.83738473161i</v>
      </c>
      <c r="I2668" t="str">
        <f t="shared" si="768"/>
        <v>-23.2017665343693-9.70399347038406i</v>
      </c>
      <c r="K2668" t="str">
        <f t="shared" si="769"/>
        <v>0.000696198151470407-0.0025442035294802i</v>
      </c>
      <c r="L2668" t="str">
        <f t="shared" si="770"/>
        <v>0.0000444444444444444-0.00273398931988642i</v>
      </c>
      <c r="M2668" t="e">
        <f t="shared" si="771"/>
        <v>#DIV/0!</v>
      </c>
      <c r="N2668">
        <f t="shared" si="772"/>
        <v>97.355719139115209</v>
      </c>
      <c r="O2668">
        <f t="shared" si="773"/>
        <v>4.4762108095322786</v>
      </c>
      <c r="P2668" s="3">
        <f t="shared" si="774"/>
        <v>4.4762108095322786</v>
      </c>
      <c r="Q2668" s="3">
        <f t="shared" si="775"/>
        <v>-82.644280860884791</v>
      </c>
      <c r="R2668">
        <f t="shared" si="776"/>
        <v>97.355719139115209</v>
      </c>
      <c r="S2668">
        <f t="shared" si="777"/>
        <v>21.000522100792114</v>
      </c>
      <c r="T2668">
        <f t="shared" ref="T2668:T2731" si="779">P2668</f>
        <v>4.4762108095322786</v>
      </c>
    </row>
    <row r="2669" spans="1:20" x14ac:dyDescent="0.25">
      <c r="A2669">
        <f t="shared" ref="A2669:A2732" si="780">2*PI()*B2669</f>
        <v>132451.58256004303</v>
      </c>
      <c r="B2669">
        <f t="shared" si="778"/>
        <v>21080.324084775126</v>
      </c>
      <c r="C2669" t="str">
        <f t="shared" ref="C2669:C2732" si="781">IMPRODUCT(D2669,E2669,$C$40,,K2669,$C$41)</f>
        <v>0.213658411038427-1.65533933119412i</v>
      </c>
      <c r="D2669" t="str">
        <f t="shared" ref="D2669:D2732" si="782">IMDIV(IMPRODUCT($C$37,$C$38,COMPLEX(1,A2669/$C$38)),IMSUM(-1*A2669*A2669/$C$39,COMPLEX(0,1*A2669)))</f>
        <v>3.47520763220683-0.855682780775568i</v>
      </c>
      <c r="E2669" t="str">
        <f t="shared" ref="E2669:E2732" si="783">IMDIV(IMPRODUCT(IMSUM(F2669,G2669),$C$29,H2669),IMSUM(1,I2669))</f>
        <v>176.479788815988+18.3367987171809i</v>
      </c>
      <c r="F2669" t="str">
        <f t="shared" ref="F2669:F2732" si="784">IMDIV(IMPRODUCT($C$14,$C$15,COMPLEX(1,A2669/$C$15)),IMSUM(-1*A2669*A2669/$C$16,COMPLEX(0,A2669)))</f>
        <v>2.42465269001503-7.11083519432647i</v>
      </c>
      <c r="G2669" t="str">
        <f t="shared" ref="G2669:G2732" si="785">IMDIV(1,COMPLEX(1,A2669*$C$9*$C$10))</f>
        <v>0.999887734705886-0.0105949370275336i</v>
      </c>
      <c r="H2669" t="str">
        <f t="shared" ref="H2669:H2732" si="786">IMDIV($C$3,IMSUM(K2669,COMPLEX(0,$C$28*A2669)))</f>
        <v>79.7182990057424-1173.41251910056i</v>
      </c>
      <c r="I2669" t="str">
        <f t="shared" ref="I2669:I2732" si="787">IMPRODUCT(F2669,$C$29,H2669,$C$31)</f>
        <v>-22.9933341218667-9.6253419975278i</v>
      </c>
      <c r="K2669" t="str">
        <f t="shared" ref="K2669:K2732" si="788">IF($C$26&lt;=0,IMDIV(1,IMSUM(IMDIV(1,L2669),1/$C$18)),IMDIV(1,IMSUM(IMDIV(1,L2669),1/$C$18,IMDIV(1,M2669))))</f>
        <v>0.000691572919901051-0.00253575286000416i</v>
      </c>
      <c r="L2669" t="str">
        <f t="shared" ref="L2669:L2732" si="789">IMSUM($C$21/$C$22,IMDIV(1,COMPLEX(0,$C$20*$C$22*A2669)))</f>
        <v>0.0000444444444444444-0.00272363948982509i</v>
      </c>
      <c r="M2669" t="e">
        <f t="shared" ref="M2669:M2732" si="790">IMSUM($C$25/$C$26,IMDIV(1,COMPLEX(0,$C$24*$C$26*A2669)))</f>
        <v>#DIV/0!</v>
      </c>
      <c r="N2669">
        <f t="shared" ref="N2669:N2732" si="791">ABS(R2669)</f>
        <v>97.354634521988274</v>
      </c>
      <c r="O2669">
        <f t="shared" ref="O2669:O2732" si="792">ABS(P2669)</f>
        <v>4.4494965624432021</v>
      </c>
      <c r="P2669" s="3">
        <f t="shared" ref="P2669:P2732" si="793">20*LOG10(IMABS(C2669))</f>
        <v>4.4494965624432021</v>
      </c>
      <c r="Q2669" s="3">
        <f t="shared" ref="Q2669:Q2732" si="794">IMARGUMENT(C2669)*180/PI()</f>
        <v>-82.645365478011726</v>
      </c>
      <c r="R2669">
        <f t="shared" ref="R2669:R2732" si="795">IF(Q2669&lt;0,Q2669+180,Q2669-180)</f>
        <v>97.354634521988274</v>
      </c>
      <c r="S2669">
        <f t="shared" ref="S2669:S2732" si="796">B2669/1000</f>
        <v>21.080324084775125</v>
      </c>
      <c r="T2669">
        <f t="shared" si="779"/>
        <v>4.4494965624432021</v>
      </c>
    </row>
    <row r="2670" spans="1:20" x14ac:dyDescent="0.25">
      <c r="A2670">
        <f t="shared" si="780"/>
        <v>132954.89857377121</v>
      </c>
      <c r="B2670">
        <f t="shared" ref="B2670:B2733" si="797">B2669*(1+B$42)</f>
        <v>21160.429316297272</v>
      </c>
      <c r="C2670" t="str">
        <f t="shared" si="781"/>
        <v>0.212968775753481-1.650266019117i</v>
      </c>
      <c r="D2670" t="str">
        <f t="shared" si="782"/>
        <v>3.47518543685924-0.853206644855451i</v>
      </c>
      <c r="E2670" t="str">
        <f t="shared" si="783"/>
        <v>176.593398632787+18.3761463340166i</v>
      </c>
      <c r="F2670" t="str">
        <f t="shared" si="784"/>
        <v>2.42465061733313-7.08411117935099i</v>
      </c>
      <c r="G2670" t="str">
        <f t="shared" si="785"/>
        <v>0.999886879965239-0.0106351886968818i</v>
      </c>
      <c r="H2670" t="str">
        <f t="shared" si="786"/>
        <v>78.3217784562069-1167.03674164075i</v>
      </c>
      <c r="I2670" t="str">
        <f t="shared" si="787"/>
        <v>-22.7870066029229-9.54780576685032i</v>
      </c>
      <c r="K2670" t="str">
        <f t="shared" si="788"/>
        <v>0.000686978378255589-0.00252732190710932i</v>
      </c>
      <c r="L2670" t="str">
        <f t="shared" si="789"/>
        <v>0.0000444444444444444-0.0027133288402322i</v>
      </c>
      <c r="M2670" t="e">
        <f t="shared" si="790"/>
        <v>#DIV/0!</v>
      </c>
      <c r="N2670">
        <f t="shared" si="791"/>
        <v>97.353445704330042</v>
      </c>
      <c r="O2670">
        <f t="shared" si="792"/>
        <v>4.4228117634753863</v>
      </c>
      <c r="P2670" s="3">
        <f t="shared" si="793"/>
        <v>4.4228117634753863</v>
      </c>
      <c r="Q2670" s="3">
        <f t="shared" si="794"/>
        <v>-82.646554295669958</v>
      </c>
      <c r="R2670">
        <f t="shared" si="795"/>
        <v>97.353445704330042</v>
      </c>
      <c r="S2670">
        <f t="shared" si="796"/>
        <v>21.160429316297272</v>
      </c>
      <c r="T2670">
        <f t="shared" si="779"/>
        <v>4.4228117634753863</v>
      </c>
    </row>
    <row r="2671" spans="1:20" x14ac:dyDescent="0.25">
      <c r="A2671">
        <f t="shared" si="780"/>
        <v>133460.12718835153</v>
      </c>
      <c r="B2671">
        <f t="shared" si="797"/>
        <v>21240.838947699202</v>
      </c>
      <c r="C2671" t="str">
        <f t="shared" si="781"/>
        <v>0.212279043973327-1.64521425110403i</v>
      </c>
      <c r="D2671" t="str">
        <f t="shared" si="782"/>
        <v>3.47516307279324-0.850742772777006i</v>
      </c>
      <c r="E2671" t="str">
        <f t="shared" si="783"/>
        <v>176.707794358533+18.4152566236795i</v>
      </c>
      <c r="F2671" t="str">
        <f t="shared" si="784"/>
        <v>2.42464852887249-7.0574890713574i</v>
      </c>
      <c r="G2671" t="str">
        <f t="shared" si="785"/>
        <v>0.999886018717699-0.0106755932185535i</v>
      </c>
      <c r="H2671" t="str">
        <f t="shared" si="786"/>
        <v>76.9517865927227-1160.70955774089i</v>
      </c>
      <c r="I2671" t="str">
        <f t="shared" si="787"/>
        <v>-22.5827600913877-9.47136279370269i</v>
      </c>
      <c r="K2671" t="str">
        <f t="shared" si="788"/>
        <v>0.000682414352963923-0.00251891071614132i</v>
      </c>
      <c r="L2671" t="str">
        <f t="shared" si="789"/>
        <v>0.0000444444444444444-0.00270305722278562i</v>
      </c>
      <c r="M2671" t="e">
        <f t="shared" si="790"/>
        <v>#DIV/0!</v>
      </c>
      <c r="N2671">
        <f t="shared" si="791"/>
        <v>97.352151018561173</v>
      </c>
      <c r="O2671">
        <f t="shared" si="792"/>
        <v>4.3961565496064976</v>
      </c>
      <c r="P2671" s="3">
        <f t="shared" si="793"/>
        <v>4.3961565496064976</v>
      </c>
      <c r="Q2671" s="3">
        <f t="shared" si="794"/>
        <v>-82.647848981438827</v>
      </c>
      <c r="R2671">
        <f t="shared" si="795"/>
        <v>97.352151018561173</v>
      </c>
      <c r="S2671">
        <f t="shared" si="796"/>
        <v>21.240838947699203</v>
      </c>
      <c r="T2671">
        <f t="shared" si="779"/>
        <v>4.3961565496064976</v>
      </c>
    </row>
    <row r="2672" spans="1:20" x14ac:dyDescent="0.25">
      <c r="A2672">
        <f t="shared" si="780"/>
        <v>133967.27567166727</v>
      </c>
      <c r="B2672">
        <f t="shared" si="797"/>
        <v>21321.554135700459</v>
      </c>
      <c r="C2672" t="str">
        <f t="shared" si="781"/>
        <v>0.211589184608851-1.64018395618426i</v>
      </c>
      <c r="D2672" t="str">
        <f t="shared" si="782"/>
        <v>3.47514053872858-0.848291128984412i</v>
      </c>
      <c r="E2672" t="str">
        <f t="shared" si="783"/>
        <v>176.822980471325+18.4541245085773i</v>
      </c>
      <c r="F2672" t="str">
        <f t="shared" si="784"/>
        <v>2.42464642451306-7.030968487374i</v>
      </c>
      <c r="G2672" t="str">
        <f t="shared" si="785"/>
        <v>0.999885150913742-0.0107161511721975i</v>
      </c>
      <c r="H2672" t="str">
        <f t="shared" si="786"/>
        <v>75.6077744756574-1154.4304778117i</v>
      </c>
      <c r="I2672" t="str">
        <f t="shared" si="787"/>
        <v>-22.3805709789568-9.39599160053165i</v>
      </c>
      <c r="K2672" t="str">
        <f t="shared" si="788"/>
        <v>0.000677880671009616-0.0025105193312353i</v>
      </c>
      <c r="L2672" t="str">
        <f t="shared" si="789"/>
        <v>0.0000444444444444444-0.00269282448972466i</v>
      </c>
      <c r="M2672" t="e">
        <f t="shared" si="790"/>
        <v>#DIV/0!</v>
      </c>
      <c r="N2672">
        <f t="shared" si="791"/>
        <v>97.350748782025022</v>
      </c>
      <c r="O2672">
        <f t="shared" si="792"/>
        <v>4.3695310571271833</v>
      </c>
      <c r="P2672" s="3">
        <f t="shared" si="793"/>
        <v>4.3695310571271833</v>
      </c>
      <c r="Q2672" s="3">
        <f t="shared" si="794"/>
        <v>-82.649251217974978</v>
      </c>
      <c r="R2672">
        <f t="shared" si="795"/>
        <v>97.350748782025022</v>
      </c>
      <c r="S2672">
        <f t="shared" si="796"/>
        <v>21.32155413570046</v>
      </c>
      <c r="T2672">
        <f t="shared" si="779"/>
        <v>4.3695310571271833</v>
      </c>
    </row>
    <row r="2673" spans="1:20" x14ac:dyDescent="0.25">
      <c r="A2673">
        <f t="shared" si="780"/>
        <v>134476.3513192196</v>
      </c>
      <c r="B2673">
        <f t="shared" si="797"/>
        <v>21402.57604141612</v>
      </c>
      <c r="C2673" t="str">
        <f t="shared" si="781"/>
        <v>0.210899166507871-1.63517506344794i</v>
      </c>
      <c r="D2673" t="str">
        <f t="shared" si="782"/>
        <v>3.47511783337519-0.845851678096441i</v>
      </c>
      <c r="E2673" t="str">
        <f t="shared" si="783"/>
        <v>176.938961460794+18.4927448475197i</v>
      </c>
      <c r="F2673" t="str">
        <f t="shared" si="784"/>
        <v>2.42464430413378-7.00454904588927i</v>
      </c>
      <c r="G2673" t="str">
        <f t="shared" si="785"/>
        <v>0.999884276503467-0.0107568631396515i</v>
      </c>
      <c r="H2673" t="str">
        <f t="shared" si="786"/>
        <v>74.2892055422218-1148.19901727596i</v>
      </c>
      <c r="I2673" t="str">
        <f t="shared" si="787"/>
        <v>-22.1804159331283-9.3216712040456i</v>
      </c>
      <c r="K2673" t="str">
        <f t="shared" si="788"/>
        <v>0.00067337715993477-0.00250214779532728i</v>
      </c>
      <c r="L2673" t="str">
        <f t="shared" si="789"/>
        <v>0.0000444444444444444-0.00268263049384804i</v>
      </c>
      <c r="M2673" t="e">
        <f t="shared" si="790"/>
        <v>#DIV/0!</v>
      </c>
      <c r="N2673">
        <f t="shared" si="791"/>
        <v>97.349237296935215</v>
      </c>
      <c r="O2673">
        <f t="shared" si="792"/>
        <v>4.3429354216223341</v>
      </c>
      <c r="P2673" s="3">
        <f t="shared" si="793"/>
        <v>4.3429354216223341</v>
      </c>
      <c r="Q2673" s="3">
        <f t="shared" si="794"/>
        <v>-82.650762703064785</v>
      </c>
      <c r="R2673">
        <f t="shared" si="795"/>
        <v>97.349237296935215</v>
      </c>
      <c r="S2673">
        <f t="shared" si="796"/>
        <v>21.402576041416118</v>
      </c>
      <c r="T2673">
        <f t="shared" si="779"/>
        <v>4.3429354216223341</v>
      </c>
    </row>
    <row r="2674" spans="1:20" x14ac:dyDescent="0.25">
      <c r="A2674">
        <f t="shared" si="780"/>
        <v>134987.36145423262</v>
      </c>
      <c r="B2674">
        <f t="shared" si="797"/>
        <v>21483.9058303735</v>
      </c>
      <c r="C2674" t="str">
        <f t="shared" si="781"/>
        <v>0.210208958455099-1.63018750204492i</v>
      </c>
      <c r="D2674" t="str">
        <f t="shared" si="782"/>
        <v>3.47509495543335-0.843424384906004i</v>
      </c>
      <c r="E2674" t="str">
        <f t="shared" si="783"/>
        <v>177.055741827833+18.5311124350385i</v>
      </c>
      <c r="F2674" t="str">
        <f t="shared" si="784"/>
        <v>2.42464216761276-6.97823036684684i</v>
      </c>
      <c r="G2674" t="str">
        <f t="shared" si="785"/>
        <v>0.999883395436595-0.0107977297049508i</v>
      </c>
      <c r="H2674" t="str">
        <f t="shared" si="786"/>
        <v>72.9955553050416-1142.01469655587i</v>
      </c>
      <c r="I2674" t="str">
        <f t="shared" si="787"/>
        <v>-21.9822718950948-9.24838110272566i</v>
      </c>
      <c r="K2674" t="str">
        <f t="shared" si="788"/>
        <v>0.000668903647844689-0.00249379615016522i</v>
      </c>
      <c r="L2674" t="str">
        <f t="shared" si="789"/>
        <v>0.0000444444444444444-0.0026724750885117i</v>
      </c>
      <c r="M2674" t="e">
        <f t="shared" si="790"/>
        <v>#DIV/0!</v>
      </c>
      <c r="N2674">
        <f t="shared" si="791"/>
        <v>97.347614850318351</v>
      </c>
      <c r="O2674">
        <f t="shared" si="792"/>
        <v>4.3163697779534917</v>
      </c>
      <c r="P2674" s="3">
        <f t="shared" si="793"/>
        <v>4.3163697779534917</v>
      </c>
      <c r="Q2674" s="3">
        <f t="shared" si="794"/>
        <v>-82.652385149681649</v>
      </c>
      <c r="R2674">
        <f t="shared" si="795"/>
        <v>97.347614850318351</v>
      </c>
      <c r="S2674">
        <f t="shared" si="796"/>
        <v>21.483905830373502</v>
      </c>
      <c r="T2674">
        <f t="shared" si="779"/>
        <v>4.3163697779534917</v>
      </c>
    </row>
    <row r="2675" spans="1:20" x14ac:dyDescent="0.25">
      <c r="A2675">
        <f t="shared" si="780"/>
        <v>135500.31342775869</v>
      </c>
      <c r="B2675">
        <f t="shared" si="797"/>
        <v>21565.544672528918</v>
      </c>
      <c r="C2675" t="str">
        <f t="shared" si="781"/>
        <v>0.209518529172176-1.62522120118267i</v>
      </c>
      <c r="D2675" t="str">
        <f t="shared" si="782"/>
        <v>3.47507190359347-0.841009214379573i</v>
      </c>
      <c r="E2675" t="str">
        <f t="shared" si="783"/>
        <v>177.173326084302+18.5692220007123i</v>
      </c>
      <c r="F2675" t="str">
        <f t="shared" si="784"/>
        <v>2.42464001482714-6.95201207163968i</v>
      </c>
      <c r="G2675" t="str">
        <f t="shared" si="785"/>
        <v>0.999882507662462-0.0108387514543358i</v>
      </c>
      <c r="H2675" t="str">
        <f t="shared" si="786"/>
        <v>71.7263110585164-1135.87704105803i</v>
      </c>
      <c r="I2675" t="str">
        <f t="shared" si="787"/>
        <v>-21.7861160775744-9.17610126467161i</v>
      </c>
      <c r="K2675" t="str">
        <f t="shared" si="788"/>
        <v>0.000664459963412417-0.00248546443632016i</v>
      </c>
      <c r="L2675" t="str">
        <f t="shared" si="789"/>
        <v>0.0000444444444444444-0.00266235812762672i</v>
      </c>
      <c r="M2675" t="e">
        <f t="shared" si="790"/>
        <v>#DIV/0!</v>
      </c>
      <c r="N2675">
        <f t="shared" si="791"/>
        <v>97.345879713961793</v>
      </c>
      <c r="O2675">
        <f t="shared" si="792"/>
        <v>4.2898342602392816</v>
      </c>
      <c r="P2675" s="3">
        <f t="shared" si="793"/>
        <v>4.2898342602392816</v>
      </c>
      <c r="Q2675" s="3">
        <f t="shared" si="794"/>
        <v>-82.654120286038207</v>
      </c>
      <c r="R2675">
        <f t="shared" si="795"/>
        <v>97.345879713961793</v>
      </c>
      <c r="S2675">
        <f t="shared" si="796"/>
        <v>21.565544672528919</v>
      </c>
      <c r="T2675">
        <f t="shared" si="779"/>
        <v>4.2898342602392816</v>
      </c>
    </row>
    <row r="2676" spans="1:20" x14ac:dyDescent="0.25">
      <c r="A2676">
        <f t="shared" si="780"/>
        <v>136015.2146187842</v>
      </c>
      <c r="B2676">
        <f t="shared" si="797"/>
        <v>21647.493742284529</v>
      </c>
      <c r="C2676" t="str">
        <f t="shared" si="781"/>
        <v>0.208827847317656-1.62027609012453i</v>
      </c>
      <c r="D2676" t="str">
        <f t="shared" si="782"/>
        <v>3.47504867653609-0.838606131656696i</v>
      </c>
      <c r="E2676" t="str">
        <f t="shared" si="783"/>
        <v>177.291718752739+18.6070682084789i</v>
      </c>
      <c r="F2676" t="str">
        <f t="shared" si="784"/>
        <v>2.42463784565313-6.9258937831048i</v>
      </c>
      <c r="G2676" t="str">
        <f t="shared" si="785"/>
        <v>0.999881613130021-0.0108799289762604i</v>
      </c>
      <c r="H2676" t="str">
        <f t="shared" si="786"/>
        <v>70.4809715927264-1129.78558115615i</v>
      </c>
      <c r="I2676" t="str">
        <f t="shared" si="787"/>
        <v>-21.5919259625885-9.10481211577459i</v>
      </c>
      <c r="K2676" t="str">
        <f t="shared" si="788"/>
        <v>0.000660045935883173-0.0024771526931973i</v>
      </c>
      <c r="L2676" t="str">
        <f t="shared" si="789"/>
        <v>0.0000444444444444444-0.00265227946565722i</v>
      </c>
      <c r="M2676" t="e">
        <f t="shared" si="790"/>
        <v>#DIV/0!</v>
      </c>
      <c r="N2676">
        <f t="shared" si="791"/>
        <v>97.344030144358868</v>
      </c>
      <c r="O2676">
        <f t="shared" si="792"/>
        <v>4.2633290018368832</v>
      </c>
      <c r="P2676" s="3">
        <f t="shared" si="793"/>
        <v>4.2633290018368832</v>
      </c>
      <c r="Q2676" s="3">
        <f t="shared" si="794"/>
        <v>-82.655969855641132</v>
      </c>
      <c r="R2676">
        <f t="shared" si="795"/>
        <v>97.344030144358868</v>
      </c>
      <c r="S2676">
        <f t="shared" si="796"/>
        <v>21.647493742284528</v>
      </c>
      <c r="T2676">
        <f t="shared" si="779"/>
        <v>4.2633290018368832</v>
      </c>
    </row>
    <row r="2677" spans="1:20" x14ac:dyDescent="0.25">
      <c r="A2677">
        <f t="shared" si="780"/>
        <v>136532.07243433557</v>
      </c>
      <c r="B2677">
        <f t="shared" si="797"/>
        <v>21729.754218505212</v>
      </c>
      <c r="C2677" t="str">
        <f t="shared" si="781"/>
        <v>0.208136881487035-1.61535209818784i</v>
      </c>
      <c r="D2677" t="str">
        <f t="shared" si="782"/>
        <v>3.47502527293168-0.83621510204945i</v>
      </c>
      <c r="E2677" t="str">
        <f t="shared" si="783"/>
        <v>177.410924366053+18.6446456559459i</v>
      </c>
      <c r="F2677" t="str">
        <f t="shared" si="784"/>
        <v>2.42463565996599-6.89987512551771i</v>
      </c>
      <c r="G2677" t="str">
        <f t="shared" si="785"/>
        <v>0.999880711787835-0.0109212628614009i</v>
      </c>
      <c r="H2677" t="str">
        <f t="shared" si="786"/>
        <v>69.2590469147267-1123.73985217177i</v>
      </c>
      <c r="I2677" t="str">
        <f t="shared" si="787"/>
        <v>-21.3996792991927-9.03449452820829i</v>
      </c>
      <c r="K2677" t="str">
        <f t="shared" si="788"/>
        <v>0.000655661395078714-0.0024688609590471i</v>
      </c>
      <c r="L2677" t="str">
        <f t="shared" si="789"/>
        <v>0.0000444444444444444-0.00264223895761827i</v>
      </c>
      <c r="M2677" t="e">
        <f t="shared" si="790"/>
        <v>#DIV/0!</v>
      </c>
      <c r="N2677">
        <f t="shared" si="791"/>
        <v>97.342064382656574</v>
      </c>
      <c r="O2677">
        <f t="shared" si="792"/>
        <v>4.2368541353228437</v>
      </c>
      <c r="P2677" s="3">
        <f t="shared" si="793"/>
        <v>4.2368541353228437</v>
      </c>
      <c r="Q2677" s="3">
        <f t="shared" si="794"/>
        <v>-82.657935617343426</v>
      </c>
      <c r="R2677">
        <f t="shared" si="795"/>
        <v>97.342064382656574</v>
      </c>
      <c r="S2677">
        <f t="shared" si="796"/>
        <v>21.72975421850521</v>
      </c>
      <c r="T2677">
        <f t="shared" si="779"/>
        <v>4.2368541353228437</v>
      </c>
    </row>
    <row r="2678" spans="1:20" x14ac:dyDescent="0.25">
      <c r="A2678">
        <f t="shared" si="780"/>
        <v>137050.89430958606</v>
      </c>
      <c r="B2678">
        <f t="shared" si="797"/>
        <v>21812.327284535531</v>
      </c>
      <c r="C2678" t="str">
        <f t="shared" si="781"/>
        <v>0.207445600212713-1.61044915474209i</v>
      </c>
      <c r="D2678" t="str">
        <f t="shared" si="782"/>
        <v>3.4750016914408-0.833836091041973i</v>
      </c>
      <c r="E2678" t="str">
        <f t="shared" si="783"/>
        <v>177.530947467214+18.6819488736924i</v>
      </c>
      <c r="F2678" t="str">
        <f t="shared" si="784"/>
        <v>2.42463345764006-6.87395572458729i</v>
      </c>
      <c r="G2678" t="str">
        <f t="shared" si="785"/>
        <v>0.999879803584076-0.0109627537026633i</v>
      </c>
      <c r="H2678" t="str">
        <f t="shared" si="786"/>
        <v>68.0600579769717-1117.73939435274i</v>
      </c>
      <c r="I2678" t="str">
        <f t="shared" si="787"/>
        <v>-21.2093541011582-8.96512980922616i</v>
      </c>
      <c r="K2678" t="str">
        <f t="shared" si="788"/>
        <v>0.000651306171401441-0.00246058927097618i</v>
      </c>
      <c r="L2678" t="str">
        <f t="shared" si="789"/>
        <v>0.0000444444444444444-0.00263223645907379i</v>
      </c>
      <c r="M2678" t="e">
        <f t="shared" si="790"/>
        <v>#DIV/0!</v>
      </c>
      <c r="N2678">
        <f t="shared" si="791"/>
        <v>97.339980654601575</v>
      </c>
      <c r="O2678">
        <f t="shared" si="792"/>
        <v>4.2104097924738726</v>
      </c>
      <c r="P2678" s="3">
        <f t="shared" si="793"/>
        <v>4.2104097924738726</v>
      </c>
      <c r="Q2678" s="3">
        <f t="shared" si="794"/>
        <v>-82.660019345398425</v>
      </c>
      <c r="R2678">
        <f t="shared" si="795"/>
        <v>97.339980654601575</v>
      </c>
      <c r="S2678">
        <f t="shared" si="796"/>
        <v>21.812327284535531</v>
      </c>
      <c r="T2678">
        <f t="shared" si="779"/>
        <v>4.2104097924738726</v>
      </c>
    </row>
    <row r="2679" spans="1:20" x14ac:dyDescent="0.25">
      <c r="A2679">
        <f t="shared" si="780"/>
        <v>137571.6877079625</v>
      </c>
      <c r="B2679">
        <f t="shared" si="797"/>
        <v>21895.214128216769</v>
      </c>
      <c r="C2679" t="str">
        <f t="shared" si="781"/>
        <v>0.206753971964039-1.60556718920704i</v>
      </c>
      <c r="D2679" t="str">
        <f t="shared" si="782"/>
        <v>3.47497793071379-0.831469064289903i</v>
      </c>
      <c r="E2679" t="str">
        <f t="shared" si="783"/>
        <v>177.651792608939+18.7189723245686i</v>
      </c>
      <c r="F2679" t="str">
        <f t="shared" si="784"/>
        <v>2.42463123854871-6.84813520745005i</v>
      </c>
      <c r="G2679" t="str">
        <f t="shared" si="785"/>
        <v>0.999878888466524-0.0110044020951921i</v>
      </c>
      <c r="H2679" t="str">
        <f t="shared" si="786"/>
        <v>66.8835364127629-1111.78375285011i</v>
      </c>
      <c r="I2679" t="str">
        <f t="shared" si="787"/>
        <v>-21.0209286446169-8.89669969026092i</v>
      </c>
      <c r="K2679" t="str">
        <f t="shared" si="788"/>
        <v>0.000646980095838565-0.00245233766495834i</v>
      </c>
      <c r="L2679" t="str">
        <f t="shared" si="789"/>
        <v>0.0000444444444444444-0.00262227182613448i</v>
      </c>
      <c r="M2679" t="e">
        <f t="shared" si="790"/>
        <v>#DIV/0!</v>
      </c>
      <c r="N2679">
        <f t="shared" si="791"/>
        <v>97.337777170489318</v>
      </c>
      <c r="O2679">
        <f t="shared" si="792"/>
        <v>4.1839961042474307</v>
      </c>
      <c r="P2679" s="3">
        <f t="shared" si="793"/>
        <v>4.1839961042474307</v>
      </c>
      <c r="Q2679" s="3">
        <f t="shared" si="794"/>
        <v>-82.662222829510682</v>
      </c>
      <c r="R2679">
        <f t="shared" si="795"/>
        <v>97.337777170489318</v>
      </c>
      <c r="S2679">
        <f t="shared" si="796"/>
        <v>21.895214128216768</v>
      </c>
      <c r="T2679">
        <f t="shared" si="779"/>
        <v>4.1839961042474307</v>
      </c>
    </row>
    <row r="2680" spans="1:20" x14ac:dyDescent="0.25">
      <c r="A2680">
        <f t="shared" si="780"/>
        <v>138094.46012125275</v>
      </c>
      <c r="B2680">
        <f t="shared" si="797"/>
        <v>21978.415941903993</v>
      </c>
      <c r="C2680" t="str">
        <f t="shared" si="781"/>
        <v>0.206061965147285-1.6007061310507i</v>
      </c>
      <c r="D2680" t="str">
        <f t="shared" si="782"/>
        <v>3.47495398939076-0.829113987619886i</v>
      </c>
      <c r="E2680" t="str">
        <f t="shared" si="783"/>
        <v>177.773464353352+18.7557104029902i</v>
      </c>
      <c r="F2680" t="str">
        <f t="shared" si="784"/>
        <v>2.42462900256431-6.82241320266489i</v>
      </c>
      <c r="G2680" t="str">
        <f t="shared" si="785"/>
        <v>0.999877966382558-0.0110462086363788i</v>
      </c>
      <c r="H2680" t="str">
        <f t="shared" si="786"/>
        <v>65.7290242784599-1105.87247769318i</v>
      </c>
      <c r="I2680" t="str">
        <f t="shared" si="787"/>
        <v>-20.8343814656702-8.82918631631449i</v>
      </c>
      <c r="K2680" t="str">
        <f t="shared" si="788"/>
        <v>0.000642682999965984-0.00244410617584542i</v>
      </c>
      <c r="L2680" t="str">
        <f t="shared" si="789"/>
        <v>0.0000444444444444444-0.00261234491545574i</v>
      </c>
      <c r="M2680" t="e">
        <f t="shared" si="790"/>
        <v>#DIV/0!</v>
      </c>
      <c r="N2680">
        <f t="shared" si="791"/>
        <v>97.335452125112042</v>
      </c>
      <c r="O2680">
        <f t="shared" si="792"/>
        <v>4.1576132007614577</v>
      </c>
      <c r="P2680" s="3">
        <f t="shared" si="793"/>
        <v>4.1576132007614577</v>
      </c>
      <c r="Q2680" s="3">
        <f t="shared" si="794"/>
        <v>-82.664547874887958</v>
      </c>
      <c r="R2680">
        <f t="shared" si="795"/>
        <v>97.335452125112042</v>
      </c>
      <c r="S2680">
        <f t="shared" si="796"/>
        <v>21.978415941903993</v>
      </c>
      <c r="T2680">
        <f t="shared" si="779"/>
        <v>4.1576132007614577</v>
      </c>
    </row>
    <row r="2681" spans="1:20" x14ac:dyDescent="0.25">
      <c r="A2681">
        <f t="shared" si="780"/>
        <v>138619.21906971352</v>
      </c>
      <c r="B2681">
        <f t="shared" si="797"/>
        <v>22061.933922483229</v>
      </c>
      <c r="C2681" t="str">
        <f t="shared" si="781"/>
        <v>0.205369548105649-1.59586590978755i</v>
      </c>
      <c r="D2681" t="str">
        <f t="shared" si="782"/>
        <v>3.47492986610165-0.826770827029096i</v>
      </c>
      <c r="E2681" t="str">
        <f t="shared" si="783"/>
        <v>177.895967271655+18.7921574342188i</v>
      </c>
      <c r="F2681" t="str">
        <f t="shared" si="784"/>
        <v>2.42462674955831-6.796789340208i</v>
      </c>
      <c r="G2681" t="str">
        <f t="shared" si="785"/>
        <v>0.999877037279159-0.0110881739258701i</v>
      </c>
      <c r="H2681" t="str">
        <f t="shared" si="786"/>
        <v>64.5960738023337-1100.00512376295i</v>
      </c>
      <c r="I2681" t="str">
        <f t="shared" si="787"/>
        <v>-20.6496913579653-8.7625722356323i</v>
      </c>
      <c r="K2681" t="str">
        <f t="shared" si="788"/>
        <v>0.000638414715952214-0.0024358948373782i</v>
      </c>
      <c r="L2681" t="str">
        <f t="shared" si="789"/>
        <v>0.0000444444444444444-0.00260245558423565i</v>
      </c>
      <c r="M2681" t="e">
        <f t="shared" si="790"/>
        <v>#DIV/0!</v>
      </c>
      <c r="N2681">
        <f t="shared" si="791"/>
        <v>97.333003697707099</v>
      </c>
      <c r="O2681">
        <f t="shared" si="792"/>
        <v>4.1312612112753087</v>
      </c>
      <c r="P2681" s="3">
        <f t="shared" si="793"/>
        <v>4.1312612112753087</v>
      </c>
      <c r="Q2681" s="3">
        <f t="shared" si="794"/>
        <v>-82.666996302292901</v>
      </c>
      <c r="R2681">
        <f t="shared" si="795"/>
        <v>97.333003697707099</v>
      </c>
      <c r="S2681">
        <f t="shared" si="796"/>
        <v>22.061933922483231</v>
      </c>
      <c r="T2681">
        <f t="shared" si="779"/>
        <v>4.1312612112753087</v>
      </c>
    </row>
    <row r="2682" spans="1:20" x14ac:dyDescent="0.25">
      <c r="A2682">
        <f t="shared" si="780"/>
        <v>139145.97210217844</v>
      </c>
      <c r="B2682">
        <f t="shared" si="797"/>
        <v>22145.769271388664</v>
      </c>
      <c r="C2682" t="str">
        <f t="shared" si="781"/>
        <v>0.204676689119266-1.59104645497651i</v>
      </c>
      <c r="D2682" t="str">
        <f t="shared" si="782"/>
        <v>3.474905559466-0.824439548684693i</v>
      </c>
      <c r="E2682" t="str">
        <f t="shared" si="783"/>
        <v>178.019305943781+18.828307673651i</v>
      </c>
      <c r="F2682" t="str">
        <f t="shared" si="784"/>
        <v>2.42462447940119-6.77126325146721i</v>
      </c>
      <c r="G2682" t="str">
        <f t="shared" si="785"/>
        <v>0.999876101102904-0.011130298565576i</v>
      </c>
      <c r="H2682" t="str">
        <f t="shared" si="786"/>
        <v>63.4842471398374-1094.18125076412i</v>
      </c>
      <c r="I2682" t="str">
        <f t="shared" si="787"/>
        <v>-20.4668373702433-8.69684038965258i</v>
      </c>
      <c r="K2682" t="str">
        <f t="shared" si="788"/>
        <v>0.000634175076562029-0.00242770368219715i</v>
      </c>
      <c r="L2682" t="str">
        <f t="shared" si="789"/>
        <v>0.0000444444444444444-0.00259260369021284i</v>
      </c>
      <c r="M2682" t="e">
        <f t="shared" si="790"/>
        <v>#DIV/0!</v>
      </c>
      <c r="N2682">
        <f t="shared" si="791"/>
        <v>97.330430051907044</v>
      </c>
      <c r="O2682">
        <f t="shared" si="792"/>
        <v>4.10494026416929</v>
      </c>
      <c r="P2682" s="3">
        <f t="shared" si="793"/>
        <v>4.10494026416929</v>
      </c>
      <c r="Q2682" s="3">
        <f t="shared" si="794"/>
        <v>-82.669569948092956</v>
      </c>
      <c r="R2682">
        <f t="shared" si="795"/>
        <v>97.330430051907044</v>
      </c>
      <c r="S2682">
        <f t="shared" si="796"/>
        <v>22.145769271388666</v>
      </c>
      <c r="T2682">
        <f t="shared" si="779"/>
        <v>4.10494026416929</v>
      </c>
    </row>
    <row r="2683" spans="1:20" x14ac:dyDescent="0.25">
      <c r="A2683">
        <f t="shared" si="780"/>
        <v>139674.72679616671</v>
      </c>
      <c r="B2683">
        <f t="shared" si="797"/>
        <v>22229.923194619943</v>
      </c>
      <c r="C2683" t="str">
        <f t="shared" si="781"/>
        <v>0.203983356405201-1.5862476962189i</v>
      </c>
      <c r="D2683" t="str">
        <f t="shared" si="782"/>
        <v>3.47488106809281-0.822120118923316i</v>
      </c>
      <c r="E2683" t="str">
        <f t="shared" si="783"/>
        <v>178.143484958036+18.8641553060895i</v>
      </c>
      <c r="F2683" t="str">
        <f t="shared" si="784"/>
        <v>2.42462219196238-6.7458345692367i</v>
      </c>
      <c r="G2683" t="str">
        <f t="shared" si="785"/>
        <v>0.999875157799965-0.0111725831596787i</v>
      </c>
      <c r="H2683" t="str">
        <f t="shared" si="786"/>
        <v>62.3931161351702-1088.40042319561i</v>
      </c>
      <c r="I2683" t="str">
        <f t="shared" si="787"/>
        <v>-20.2857988038613-8.63197410322363i</v>
      </c>
      <c r="K2683" t="str">
        <f t="shared" si="788"/>
        <v>0.000629963915160152-0.00241953274185325i</v>
      </c>
      <c r="L2683" t="str">
        <f t="shared" si="789"/>
        <v>0.0000444444444444444-0.00258278909166452i</v>
      </c>
      <c r="M2683" t="e">
        <f t="shared" si="790"/>
        <v>#DIV/0!</v>
      </c>
      <c r="N2683">
        <f t="shared" si="791"/>
        <v>97.327729335689725</v>
      </c>
      <c r="O2683">
        <f t="shared" si="792"/>
        <v>4.0786504869240305</v>
      </c>
      <c r="P2683" s="3">
        <f t="shared" si="793"/>
        <v>4.0786504869240305</v>
      </c>
      <c r="Q2683" s="3">
        <f t="shared" si="794"/>
        <v>-82.672270664310275</v>
      </c>
      <c r="R2683">
        <f t="shared" si="795"/>
        <v>97.327729335689725</v>
      </c>
      <c r="S2683">
        <f t="shared" si="796"/>
        <v>22.229923194619943</v>
      </c>
      <c r="T2683">
        <f t="shared" si="779"/>
        <v>4.0786504869240305</v>
      </c>
    </row>
    <row r="2684" spans="1:20" x14ac:dyDescent="0.25">
      <c r="A2684">
        <f t="shared" si="780"/>
        <v>140205.49075799217</v>
      </c>
      <c r="B2684">
        <f t="shared" si="797"/>
        <v>22314.396902759501</v>
      </c>
      <c r="C2684" t="str">
        <f t="shared" si="781"/>
        <v>0.203289518117469-1.58146956315659i</v>
      </c>
      <c r="D2684" t="str">
        <f t="shared" si="782"/>
        <v>3.47485639058076-0.819812504250633i</v>
      </c>
      <c r="E2684" t="str">
        <f t="shared" si="783"/>
        <v>178.268508910735+18.899694445015i</v>
      </c>
      <c r="F2684" t="str">
        <f t="shared" si="784"/>
        <v>2.42461988711037-6.72050292771206i</v>
      </c>
      <c r="G2684" t="str">
        <f t="shared" si="785"/>
        <v>0.999874207316103-0.011215028314641i</v>
      </c>
      <c r="H2684" t="str">
        <f t="shared" si="786"/>
        <v>61.3222620889369-1082.66221032001i</v>
      </c>
      <c r="I2684" t="str">
        <f t="shared" si="787"/>
        <v>-20.1065552102991-8.56795707508345i</v>
      </c>
      <c r="K2684" t="str">
        <f t="shared" si="788"/>
        <v>0.000625781065714719-0.00241138204681866i</v>
      </c>
      <c r="L2684" t="str">
        <f t="shared" si="789"/>
        <v>0.0000444444444444444-0.00257301164740438i</v>
      </c>
      <c r="M2684" t="e">
        <f t="shared" si="790"/>
        <v>#DIV/0!</v>
      </c>
      <c r="N2684">
        <f t="shared" si="791"/>
        <v>97.324899681328816</v>
      </c>
      <c r="O2684">
        <f t="shared" si="792"/>
        <v>4.0523920061008312</v>
      </c>
      <c r="P2684" s="3">
        <f t="shared" si="793"/>
        <v>4.0523920061008312</v>
      </c>
      <c r="Q2684" s="3">
        <f t="shared" si="794"/>
        <v>-82.675100318671184</v>
      </c>
      <c r="R2684">
        <f t="shared" si="795"/>
        <v>97.324899681328816</v>
      </c>
      <c r="S2684">
        <f t="shared" si="796"/>
        <v>22.314396902759501</v>
      </c>
      <c r="T2684">
        <f t="shared" si="779"/>
        <v>4.0523920061008312</v>
      </c>
    </row>
    <row r="2685" spans="1:20" x14ac:dyDescent="0.25">
      <c r="A2685">
        <f t="shared" si="780"/>
        <v>140738.27162287253</v>
      </c>
      <c r="B2685">
        <f t="shared" si="797"/>
        <v>22399.191610989987</v>
      </c>
      <c r="C2685" t="str">
        <f t="shared" si="781"/>
        <v>0.202595142347017-1.57671198546979i</v>
      </c>
      <c r="D2685" t="str">
        <f t="shared" si="782"/>
        <v>3.47483152551775-0.817516671340779i</v>
      </c>
      <c r="E2685" t="str">
        <f t="shared" si="783"/>
        <v>178.394382405826+18.93491913185i</v>
      </c>
      <c r="F2685" t="str">
        <f t="shared" si="784"/>
        <v>2.42461756471262-6.69526796248457i</v>
      </c>
      <c r="G2685" t="str">
        <f t="shared" si="785"/>
        <v>0.999873249596665-0.0112576346392144i</v>
      </c>
      <c r="H2685" t="str">
        <f t="shared" si="786"/>
        <v>60.2712755317477-1076.96618613153i</v>
      </c>
      <c r="I2685" t="str">
        <f t="shared" si="787"/>
        <v>-19.9290863886385-8.50477336858991i</v>
      </c>
      <c r="K2685" t="str">
        <f t="shared" si="788"/>
        <v>0.000621626362800706-0.00240325162649741i</v>
      </c>
      <c r="L2685" t="str">
        <f t="shared" si="789"/>
        <v>0.0000444444444444444-0.00256327121678061i</v>
      </c>
      <c r="M2685" t="e">
        <f t="shared" si="790"/>
        <v>#DIV/0!</v>
      </c>
      <c r="N2685">
        <f t="shared" si="791"/>
        <v>97.321939205345103</v>
      </c>
      <c r="O2685">
        <f t="shared" si="792"/>
        <v>4.0261649473199572</v>
      </c>
      <c r="P2685" s="3">
        <f t="shared" si="793"/>
        <v>4.0261649473199572</v>
      </c>
      <c r="Q2685" s="3">
        <f t="shared" si="794"/>
        <v>-82.678060794654897</v>
      </c>
      <c r="R2685">
        <f t="shared" si="795"/>
        <v>97.321939205345103</v>
      </c>
      <c r="S2685">
        <f t="shared" si="796"/>
        <v>22.399191610989988</v>
      </c>
      <c r="T2685">
        <f t="shared" si="779"/>
        <v>4.0261649473199572</v>
      </c>
    </row>
    <row r="2686" spans="1:20" x14ac:dyDescent="0.25">
      <c r="A2686">
        <f t="shared" si="780"/>
        <v>141273.07705503944</v>
      </c>
      <c r="B2686">
        <f t="shared" si="797"/>
        <v>22484.308539111749</v>
      </c>
      <c r="C2686" t="str">
        <f t="shared" si="781"/>
        <v>0.201900197121762-1.57197489287524i</v>
      </c>
      <c r="D2686" t="str">
        <f t="shared" si="782"/>
        <v>3.47480647148118-0.815232587035918i</v>
      </c>
      <c r="E2686" t="str">
        <f t="shared" si="783"/>
        <v>178.52111005451+18.9698233352194i</v>
      </c>
      <c r="F2686" t="str">
        <f t="shared" si="784"/>
        <v>2.42461522463564-6.6701293105364i</v>
      </c>
      <c r="G2686" t="str">
        <f t="shared" si="785"/>
        <v>0.999872284586586-0.011300402744448i</v>
      </c>
      <c r="H2686" t="str">
        <f t="shared" si="786"/>
        <v>59.2397560036163-1071.31192932319i</v>
      </c>
      <c r="I2686" t="str">
        <f t="shared" si="787"/>
        <v>-19.7533723830371-8.44240740270048i</v>
      </c>
      <c r="K2686" t="str">
        <f t="shared" si="788"/>
        <v>0.000617499641603203-0.00239514150923602i</v>
      </c>
      <c r="L2686" t="str">
        <f t="shared" si="789"/>
        <v>0.0000444444444444444-0.00255356765967385i</v>
      </c>
      <c r="M2686" t="e">
        <f t="shared" si="790"/>
        <v>#DIV/0!</v>
      </c>
      <c r="N2686">
        <f t="shared" si="791"/>
        <v>97.318846008458578</v>
      </c>
      <c r="O2686">
        <f t="shared" si="792"/>
        <v>3.9999694352410513</v>
      </c>
      <c r="P2686" s="3">
        <f t="shared" si="793"/>
        <v>3.9999694352410513</v>
      </c>
      <c r="Q2686" s="3">
        <f t="shared" si="794"/>
        <v>-82.681153991541422</v>
      </c>
      <c r="R2686">
        <f t="shared" si="795"/>
        <v>97.318846008458578</v>
      </c>
      <c r="S2686">
        <f t="shared" si="796"/>
        <v>22.484308539111748</v>
      </c>
      <c r="T2686">
        <f t="shared" si="779"/>
        <v>3.9999694352410513</v>
      </c>
    </row>
    <row r="2687" spans="1:20" x14ac:dyDescent="0.25">
      <c r="A2687">
        <f t="shared" si="780"/>
        <v>141809.91474784861</v>
      </c>
      <c r="B2687">
        <f t="shared" si="797"/>
        <v>22569.748911560375</v>
      </c>
      <c r="C2687" t="str">
        <f t="shared" si="781"/>
        <v>0.201204650406555-1.56725821512387i</v>
      </c>
      <c r="D2687" t="str">
        <f t="shared" si="782"/>
        <v>3.47478122703752-0.812960218345687i</v>
      </c>
      <c r="E2687" t="str">
        <f t="shared" si="783"/>
        <v>178.648696474843+19.0044009502013i</v>
      </c>
      <c r="F2687" t="str">
        <f t="shared" si="784"/>
        <v>2.42461286674484-6.64508661023489i</v>
      </c>
      <c r="G2687" t="str">
        <f t="shared" si="785"/>
        <v>0.99987131223038-0.0113433332436968i</v>
      </c>
      <c r="H2687" t="str">
        <f t="shared" si="786"/>
        <v>58.2273118389701-1065.69902325271i</v>
      </c>
      <c r="I2687" t="str">
        <f t="shared" si="787"/>
        <v>-19.579393480181-8.38084394318822i</v>
      </c>
      <c r="K2687" t="str">
        <f t="shared" si="788"/>
        <v>0.00061340073792059-0.00238705172233402i</v>
      </c>
      <c r="L2687" t="str">
        <f t="shared" si="789"/>
        <v>0.0000444444444444444-0.00254390083649517i</v>
      </c>
      <c r="M2687" t="e">
        <f t="shared" si="790"/>
        <v>#DIV/0!</v>
      </c>
      <c r="N2687">
        <f t="shared" si="791"/>
        <v>97.315618175540422</v>
      </c>
      <c r="O2687">
        <f t="shared" si="792"/>
        <v>3.9738055935405598</v>
      </c>
      <c r="P2687" s="3">
        <f t="shared" si="793"/>
        <v>3.9738055935405598</v>
      </c>
      <c r="Q2687" s="3">
        <f t="shared" si="794"/>
        <v>-82.684381824459578</v>
      </c>
      <c r="R2687">
        <f t="shared" si="795"/>
        <v>97.315618175540422</v>
      </c>
      <c r="S2687">
        <f t="shared" si="796"/>
        <v>22.569748911560374</v>
      </c>
      <c r="T2687">
        <f t="shared" si="779"/>
        <v>3.9738055935405598</v>
      </c>
    </row>
    <row r="2688" spans="1:20" x14ac:dyDescent="0.25">
      <c r="A2688">
        <f t="shared" si="780"/>
        <v>142348.79242389044</v>
      </c>
      <c r="B2688">
        <f t="shared" si="797"/>
        <v>22655.513957424304</v>
      </c>
      <c r="C2688" t="str">
        <f t="shared" si="781"/>
        <v>0.200508470103267-1.56256188199893i</v>
      </c>
      <c r="D2688" t="str">
        <f t="shared" si="782"/>
        <v>3.47475579074261-0.81069953244678i</v>
      </c>
      <c r="E2688" t="str">
        <f t="shared" si="783"/>
        <v>178.777146291329+19.0386457975804i</v>
      </c>
      <c r="F2688" t="str">
        <f t="shared" si="784"/>
        <v>2.42461049090467-6.62013950132794i</v>
      </c>
      <c r="G2688" t="str">
        <f t="shared" si="785"/>
        <v>0.999870332472139-0.0113864267526306i</v>
      </c>
      <c r="H2688" t="str">
        <f t="shared" si="786"/>
        <v>57.2335599571665-1060.12705590765i</v>
      </c>
      <c r="I2688" t="str">
        <f t="shared" si="787"/>
        <v>-19.4071302067352-8.3200680940934i</v>
      </c>
      <c r="K2688" t="str">
        <f t="shared" si="788"/>
        <v>0.000609329488167633-0.00237898229205451i</v>
      </c>
      <c r="L2688" t="str">
        <f t="shared" si="789"/>
        <v>0.0000444444444444444-0.00253427060818407i</v>
      </c>
      <c r="M2688" t="e">
        <f t="shared" si="790"/>
        <v>#DIV/0!</v>
      </c>
      <c r="N2688">
        <f t="shared" si="791"/>
        <v>97.312253775568024</v>
      </c>
      <c r="O2688">
        <f t="shared" si="792"/>
        <v>3.9476735448916829</v>
      </c>
      <c r="P2688" s="3">
        <f t="shared" si="793"/>
        <v>3.9476735448916829</v>
      </c>
      <c r="Q2688" s="3">
        <f t="shared" si="794"/>
        <v>-82.687746224431976</v>
      </c>
      <c r="R2688">
        <f t="shared" si="795"/>
        <v>97.312253775568024</v>
      </c>
      <c r="S2688">
        <f t="shared" si="796"/>
        <v>22.655513957424304</v>
      </c>
      <c r="T2688">
        <f t="shared" si="779"/>
        <v>3.9476735448916829</v>
      </c>
    </row>
    <row r="2689" spans="1:20" x14ac:dyDescent="0.25">
      <c r="A2689">
        <f t="shared" si="780"/>
        <v>142889.71783510121</v>
      </c>
      <c r="B2689">
        <f t="shared" si="797"/>
        <v>22741.604910462516</v>
      </c>
      <c r="C2689" t="str">
        <f t="shared" si="781"/>
        <v>0.199811624050722-1.55788582331372i</v>
      </c>
      <c r="D2689" t="str">
        <f t="shared" si="782"/>
        <v>3.47473016114119-0.808450496682378i</v>
      </c>
      <c r="E2689" t="str">
        <f t="shared" si="783"/>
        <v>178.906464134515+19.0725516230838i</v>
      </c>
      <c r="F2689" t="str">
        <f t="shared" si="784"/>
        <v>2.4246080969785-6.59528762493824i</v>
      </c>
      <c r="G2689" t="str">
        <f t="shared" si="785"/>
        <v>0.99986934525553-0.0114296838892424i</v>
      </c>
      <c r="H2689" t="str">
        <f t="shared" si="786"/>
        <v>56.2581256583295-1054.59561986967i</v>
      </c>
      <c r="I2689" t="str">
        <f t="shared" si="787"/>
        <v>-19.2365633267814-8.26006528940002i</v>
      </c>
      <c r="K2689" t="str">
        <f t="shared" si="788"/>
        <v>0.000605285729378444-0.00237093324363459i</v>
      </c>
      <c r="L2689" t="str">
        <f t="shared" si="789"/>
        <v>0.0000444444444444444-0.00252467683620648i</v>
      </c>
      <c r="M2689" t="e">
        <f t="shared" si="790"/>
        <v>#DIV/0!</v>
      </c>
      <c r="N2689">
        <f t="shared" si="791"/>
        <v>97.308750861576513</v>
      </c>
      <c r="O2689">
        <f t="shared" si="792"/>
        <v>3.9215734109420231</v>
      </c>
      <c r="P2689" s="3">
        <f t="shared" si="793"/>
        <v>3.9215734109420231</v>
      </c>
      <c r="Q2689" s="3">
        <f t="shared" si="794"/>
        <v>-82.691249138423487</v>
      </c>
      <c r="R2689">
        <f t="shared" si="795"/>
        <v>97.308750861576513</v>
      </c>
      <c r="S2689">
        <f t="shared" si="796"/>
        <v>22.741604910462517</v>
      </c>
      <c r="T2689">
        <f t="shared" si="779"/>
        <v>3.9215734109420231</v>
      </c>
    </row>
    <row r="2690" spans="1:20" x14ac:dyDescent="0.25">
      <c r="A2690">
        <f t="shared" si="780"/>
        <v>143432.69876287458</v>
      </c>
      <c r="B2690">
        <f t="shared" si="797"/>
        <v>22828.023009122273</v>
      </c>
      <c r="C2690" t="str">
        <f t="shared" si="781"/>
        <v>0.199114080024792-1.5532299689096i</v>
      </c>
      <c r="D2690" t="str">
        <f t="shared" si="782"/>
        <v>3.47470433676711-0.806213078561723i</v>
      </c>
      <c r="E2690" t="str">
        <f t="shared" si="783"/>
        <v>179.036654640559+19.1061120966229i</v>
      </c>
      <c r="F2690" t="str">
        <f t="shared" si="784"/>
        <v>2.42460568482871-6.57053062355851i</v>
      </c>
      <c r="G2690" t="str">
        <f t="shared" si="785"/>
        <v>0.99986835052379-0.0114731052738569i</v>
      </c>
      <c r="H2690" t="str">
        <f t="shared" si="786"/>
        <v>55.3006424243912-1049.10431227795i</v>
      </c>
      <c r="I2690" t="str">
        <f t="shared" si="787"/>
        <v>-19.0676738392533-8.20082128493302i</v>
      </c>
      <c r="K2690" t="str">
        <f t="shared" si="788"/>
        <v>0.000601269299209381-0.00236290460129582i</v>
      </c>
      <c r="L2690" t="str">
        <f t="shared" si="789"/>
        <v>0.0000444444444444444-0.00251511938255279i</v>
      </c>
      <c r="M2690" t="e">
        <f t="shared" si="790"/>
        <v>#DIV/0!</v>
      </c>
      <c r="N2690">
        <f t="shared" si="791"/>
        <v>97.305107470615454</v>
      </c>
      <c r="O2690">
        <f t="shared" si="792"/>
        <v>3.8955053122927321</v>
      </c>
      <c r="P2690" s="3">
        <f t="shared" si="793"/>
        <v>3.8955053122927321</v>
      </c>
      <c r="Q2690" s="3">
        <f t="shared" si="794"/>
        <v>-82.694892529384546</v>
      </c>
      <c r="R2690">
        <f t="shared" si="795"/>
        <v>97.305107470615454</v>
      </c>
      <c r="S2690">
        <f t="shared" si="796"/>
        <v>22.828023009122273</v>
      </c>
      <c r="T2690">
        <f t="shared" si="779"/>
        <v>3.8955053122927321</v>
      </c>
    </row>
    <row r="2691" spans="1:20" x14ac:dyDescent="0.25">
      <c r="A2691">
        <f t="shared" si="780"/>
        <v>143977.74301817353</v>
      </c>
      <c r="B2691">
        <f t="shared" si="797"/>
        <v>22914.769496556939</v>
      </c>
      <c r="C2691" t="str">
        <f t="shared" si="781"/>
        <v>0.198415805738365-1.54859424865367i</v>
      </c>
      <c r="D2691" t="str">
        <f t="shared" si="782"/>
        <v>3.47467831614314-0.803987245759613i</v>
      </c>
      <c r="E2691" t="str">
        <f t="shared" si="783"/>
        <v>179.167722450793+19.1393208115241i</v>
      </c>
      <c r="F2691" t="str">
        <f t="shared" si="784"/>
        <v>2.4246032543166-6.54586814104624i</v>
      </c>
      <c r="G2691" t="str">
        <f t="shared" si="785"/>
        <v>0.999867348219728-0.0115166915291394i</v>
      </c>
      <c r="H2691" t="str">
        <f t="shared" si="786"/>
        <v>54.3607517251869-1043.652734792i</v>
      </c>
      <c r="I2691" t="str">
        <f t="shared" si="787"/>
        <v>-18.9004429753697-8.14232215046941i</v>
      </c>
      <c r="K2691" t="str">
        <f t="shared" si="788"/>
        <v>0.00059728003594175-0.00235489638825449i</v>
      </c>
      <c r="L2691" t="str">
        <f t="shared" si="789"/>
        <v>0.0000444444444444444-0.00250559810973579i</v>
      </c>
      <c r="M2691" t="e">
        <f t="shared" si="790"/>
        <v>#DIV/0!</v>
      </c>
      <c r="N2691">
        <f t="shared" si="791"/>
        <v>97.30132162370289</v>
      </c>
      <c r="O2691">
        <f t="shared" si="792"/>
        <v>3.8694693684757371</v>
      </c>
      <c r="P2691" s="3">
        <f t="shared" si="793"/>
        <v>3.8694693684757371</v>
      </c>
      <c r="Q2691" s="3">
        <f t="shared" si="794"/>
        <v>-82.69867837629711</v>
      </c>
      <c r="R2691">
        <f t="shared" si="795"/>
        <v>97.30132162370289</v>
      </c>
      <c r="S2691">
        <f t="shared" si="796"/>
        <v>22.914769496556939</v>
      </c>
      <c r="T2691">
        <f t="shared" si="779"/>
        <v>3.8694693684757371</v>
      </c>
    </row>
    <row r="2692" spans="1:20" x14ac:dyDescent="0.25">
      <c r="A2692">
        <f t="shared" si="780"/>
        <v>144524.8584416426</v>
      </c>
      <c r="B2692">
        <f t="shared" si="797"/>
        <v>23001.845620643857</v>
      </c>
      <c r="C2692" t="str">
        <f t="shared" si="781"/>
        <v>0.197716768841426-1.54397859243671i</v>
      </c>
      <c r="D2692" t="str">
        <f t="shared" si="782"/>
        <v>3.47465209778088-0.801772966115906i</v>
      </c>
      <c r="E2692" t="str">
        <f t="shared" si="783"/>
        <v>179.299672211284+19.1721712837531i</v>
      </c>
      <c r="F2692" t="str">
        <f t="shared" si="784"/>
        <v>2.42460080530244-6.52129982261852i</v>
      </c>
      <c r="G2692" t="str">
        <f t="shared" si="785"/>
        <v>0.999866338285714-0.0115604432801045i</v>
      </c>
      <c r="H2692" t="str">
        <f t="shared" si="786"/>
        <v>53.4381028294757-1038.24049355373i</v>
      </c>
      <c r="I2692" t="str">
        <f t="shared" si="787"/>
        <v>-18.7348521960642-8.08455426205736i</v>
      </c>
      <c r="K2692" t="str">
        <f t="shared" si="788"/>
        <v>0.000593317778484569-0.00234690862673201i</v>
      </c>
      <c r="L2692" t="str">
        <f t="shared" si="789"/>
        <v>0.0000444444444444444-0.00249611288078879i</v>
      </c>
      <c r="M2692" t="e">
        <f t="shared" si="790"/>
        <v>#DIV/0!</v>
      </c>
      <c r="N2692">
        <f t="shared" si="791"/>
        <v>97.297391325782741</v>
      </c>
      <c r="O2692">
        <f t="shared" si="792"/>
        <v>3.8434656979323787</v>
      </c>
      <c r="P2692" s="3">
        <f t="shared" si="793"/>
        <v>3.8434656979323787</v>
      </c>
      <c r="Q2692" s="3">
        <f t="shared" si="794"/>
        <v>-82.702608674217259</v>
      </c>
      <c r="R2692">
        <f t="shared" si="795"/>
        <v>97.297391325782741</v>
      </c>
      <c r="S2692">
        <f t="shared" si="796"/>
        <v>23.001845620643856</v>
      </c>
      <c r="T2692">
        <f t="shared" si="779"/>
        <v>3.8434656979323787</v>
      </c>
    </row>
    <row r="2693" spans="1:20" x14ac:dyDescent="0.25">
      <c r="A2693">
        <f t="shared" si="780"/>
        <v>145074.05290372082</v>
      </c>
      <c r="B2693">
        <f t="shared" si="797"/>
        <v>23089.252634002303</v>
      </c>
      <c r="C2693" t="str">
        <f t="shared" si="781"/>
        <v>0.197016936921047-1.53938293017086i</v>
      </c>
      <c r="D2693" t="str">
        <f t="shared" si="782"/>
        <v>3.47462568018066-0.799570207635057i</v>
      </c>
      <c r="E2693" t="str">
        <f t="shared" si="783"/>
        <v>179.432508572369+19.2046569511373i</v>
      </c>
      <c r="F2693" t="str">
        <f t="shared" si="784"/>
        <v>2.42459833764541-6.49682531484696i</v>
      </c>
      <c r="G2693" t="str">
        <f t="shared" si="785"/>
        <v>0.999865320663681-0.0116043611541247i</v>
      </c>
      <c r="H2693" t="str">
        <f t="shared" si="786"/>
        <v>52.5323526207507-1032.86719914903i</v>
      </c>
      <c r="I2693" t="str">
        <f t="shared" si="787"/>
        <v>-18.5708831894188-8.02750429453781i</v>
      </c>
      <c r="K2693" t="str">
        <f t="shared" si="788"/>
        <v>0.00058938236637706-0.00233894133796511i</v>
      </c>
      <c r="L2693" t="str">
        <f t="shared" si="789"/>
        <v>0.0000444444444444444-0.00248666355926359i</v>
      </c>
      <c r="M2693" t="e">
        <f t="shared" si="790"/>
        <v>#DIV/0!</v>
      </c>
      <c r="N2693">
        <f t="shared" si="791"/>
        <v>97.29331456568049</v>
      </c>
      <c r="O2693">
        <f t="shared" si="792"/>
        <v>3.8174944179904671</v>
      </c>
      <c r="P2693" s="3">
        <f t="shared" si="793"/>
        <v>3.8174944179904671</v>
      </c>
      <c r="Q2693" s="3">
        <f t="shared" si="794"/>
        <v>-82.70668543431951</v>
      </c>
      <c r="R2693">
        <f t="shared" si="795"/>
        <v>97.29331456568049</v>
      </c>
      <c r="S2693">
        <f t="shared" si="796"/>
        <v>23.089252634002303</v>
      </c>
      <c r="T2693">
        <f t="shared" si="779"/>
        <v>3.8174944179904671</v>
      </c>
    </row>
    <row r="2694" spans="1:20" x14ac:dyDescent="0.25">
      <c r="A2694">
        <f t="shared" si="780"/>
        <v>145625.33430475497</v>
      </c>
      <c r="B2694">
        <f t="shared" si="797"/>
        <v>23176.991794011512</v>
      </c>
      <c r="C2694" t="str">
        <f t="shared" si="781"/>
        <v>0.196316277501464-1.53480719178747i</v>
      </c>
      <c r="D2694" t="str">
        <f t="shared" si="782"/>
        <v>3.4745990618315-0.797378938485627i</v>
      </c>
      <c r="E2694" t="str">
        <f t="shared" si="783"/>
        <v>179.566236188195+19.2367711725805i</v>
      </c>
      <c r="F2694" t="str">
        <f t="shared" si="784"/>
        <v>2.42459585120363-6.47244426565259i</v>
      </c>
      <c r="G2694" t="str">
        <f t="shared" si="785"/>
        <v>0.999864295295122-0.0116484457809392i</v>
      </c>
      <c r="H2694" t="str">
        <f t="shared" si="786"/>
        <v>51.6431654177185-1027.53246656874i</v>
      </c>
      <c r="I2694" t="str">
        <f t="shared" si="787"/>
        <v>-18.4085178680981-7.97115921426254i</v>
      </c>
      <c r="K2694" t="str">
        <f t="shared" si="788"/>
        <v>0.000585473639791168-0.00233099454221604i</v>
      </c>
      <c r="L2694" t="str">
        <f t="shared" si="789"/>
        <v>0.0000444444444444444-0.00247725000922852i</v>
      </c>
      <c r="M2694" t="e">
        <f t="shared" si="790"/>
        <v>#DIV/0!</v>
      </c>
      <c r="N2694">
        <f t="shared" si="791"/>
        <v>97.289089316061762</v>
      </c>
      <c r="O2694">
        <f t="shared" si="792"/>
        <v>3.7915556448423002</v>
      </c>
      <c r="P2694" s="3">
        <f t="shared" si="793"/>
        <v>3.7915556448423002</v>
      </c>
      <c r="Q2694" s="3">
        <f t="shared" si="794"/>
        <v>-82.710910683938238</v>
      </c>
      <c r="R2694">
        <f t="shared" si="795"/>
        <v>97.289089316061762</v>
      </c>
      <c r="S2694">
        <f t="shared" si="796"/>
        <v>23.176991794011514</v>
      </c>
      <c r="T2694">
        <f t="shared" si="779"/>
        <v>3.7915556448423002</v>
      </c>
    </row>
    <row r="2695" spans="1:20" x14ac:dyDescent="0.25">
      <c r="A2695">
        <f t="shared" si="780"/>
        <v>146178.71057511304</v>
      </c>
      <c r="B2695">
        <f t="shared" si="797"/>
        <v>23265.064362828758</v>
      </c>
      <c r="C2695" t="str">
        <f t="shared" si="781"/>
        <v>0.195614758044099-1.53025130723481i</v>
      </c>
      <c r="D2695" t="str">
        <f t="shared" si="782"/>
        <v>3.47457224121103-0.795199126999819i</v>
      </c>
      <c r="E2695" t="str">
        <f t="shared" si="783"/>
        <v>179.700859716229+19.2685072272722i</v>
      </c>
      <c r="F2695" t="str">
        <f t="shared" si="784"/>
        <v>2.42459334583415-6.44815632430086i</v>
      </c>
      <c r="G2695" t="str">
        <f t="shared" si="785"/>
        <v>0.999863262121082-0.0116926977926628i</v>
      </c>
      <c r="H2695" t="str">
        <f t="shared" si="786"/>
        <v>50.7702127993191-1022.23591516933i</v>
      </c>
      <c r="I2695" t="str">
        <f t="shared" si="787"/>
        <v>-18.2477383667919-7.91550627200454i</v>
      </c>
      <c r="K2695" t="str">
        <f t="shared" si="788"/>
        <v>0.000581591439533915-0.00232306825878277i</v>
      </c>
      <c r="L2695" t="str">
        <f t="shared" si="789"/>
        <v>0.0000444444444444444-0.00246787209526651i</v>
      </c>
      <c r="M2695" t="e">
        <f t="shared" si="790"/>
        <v>#DIV/0!</v>
      </c>
      <c r="N2695">
        <f t="shared" si="791"/>
        <v>97.284713533390004</v>
      </c>
      <c r="O2695">
        <f t="shared" si="792"/>
        <v>3.7656494935217544</v>
      </c>
      <c r="P2695" s="3">
        <f t="shared" si="793"/>
        <v>3.7656494935217544</v>
      </c>
      <c r="Q2695" s="3">
        <f t="shared" si="794"/>
        <v>-82.715286466609996</v>
      </c>
      <c r="R2695">
        <f t="shared" si="795"/>
        <v>97.284713533390004</v>
      </c>
      <c r="S2695">
        <f t="shared" si="796"/>
        <v>23.26506436282876</v>
      </c>
      <c r="T2695">
        <f t="shared" si="779"/>
        <v>3.7656494935217544</v>
      </c>
    </row>
    <row r="2696" spans="1:20" x14ac:dyDescent="0.25">
      <c r="A2696">
        <f t="shared" si="780"/>
        <v>146734.18967529849</v>
      </c>
      <c r="B2696">
        <f t="shared" si="797"/>
        <v>23353.471607407508</v>
      </c>
      <c r="C2696" t="str">
        <f t="shared" si="781"/>
        <v>0.194912345947633-1.52571520647574i</v>
      </c>
      <c r="D2696" t="str">
        <f t="shared" si="782"/>
        <v>3.47454521678536-0.793030741672995i</v>
      </c>
      <c r="E2696" t="str">
        <f t="shared" si="783"/>
        <v>179.836383816777+19.2998583138933i</v>
      </c>
      <c r="F2696" t="str">
        <f t="shared" si="784"/>
        <v>2.42459082139293-6.42396114139655i</v>
      </c>
      <c r="G2696" t="str">
        <f t="shared" si="785"/>
        <v>0.99986222108216-0.0117371178237948i</v>
      </c>
      <c r="H2696" t="str">
        <f t="shared" si="786"/>
        <v>49.9131734341618-1016.9771686329i</v>
      </c>
      <c r="I2696" t="str">
        <f t="shared" si="787"/>
        <v>-18.0885270396584-7.86053299605241i</v>
      </c>
      <c r="K2696" t="str">
        <f t="shared" si="788"/>
        <v>0.000577735607049693-0.00231516250600897i</v>
      </c>
      <c r="L2696" t="str">
        <f t="shared" si="789"/>
        <v>0.0000444444444444444-0.00245852968247311i</v>
      </c>
      <c r="M2696" t="e">
        <f t="shared" si="790"/>
        <v>#DIV/0!</v>
      </c>
      <c r="N2696">
        <f t="shared" si="791"/>
        <v>97.280185157886621</v>
      </c>
      <c r="O2696">
        <f t="shared" si="792"/>
        <v>3.7397760778811446</v>
      </c>
      <c r="P2696" s="3">
        <f t="shared" si="793"/>
        <v>3.7397760778811446</v>
      </c>
      <c r="Q2696" s="3">
        <f t="shared" si="794"/>
        <v>-82.719814842113379</v>
      </c>
      <c r="R2696">
        <f t="shared" si="795"/>
        <v>97.280185157886621</v>
      </c>
      <c r="S2696">
        <f t="shared" si="796"/>
        <v>23.353471607407506</v>
      </c>
      <c r="T2696">
        <f t="shared" si="779"/>
        <v>3.7397760778811446</v>
      </c>
    </row>
    <row r="2697" spans="1:20" x14ac:dyDescent="0.25">
      <c r="A2697">
        <f t="shared" si="780"/>
        <v>147291.77959606462</v>
      </c>
      <c r="B2697">
        <f t="shared" si="797"/>
        <v>23442.214799515656</v>
      </c>
      <c r="C2697" t="str">
        <f t="shared" si="781"/>
        <v>0.194209008548057-1.5211988194854i</v>
      </c>
      <c r="D2697" t="str">
        <f t="shared" si="782"/>
        <v>3.47451798700897-0.790873751163196i</v>
      </c>
      <c r="E2697" t="str">
        <f t="shared" si="783"/>
        <v>179.972813152469+19.3308175498134i</v>
      </c>
      <c r="F2697" t="str">
        <f t="shared" si="784"/>
        <v>2.4245882777348-6.39985836887865i</v>
      </c>
      <c r="G2697" t="str">
        <f t="shared" si="785"/>
        <v>0.999861172118503-0.0117817065112273i</v>
      </c>
      <c r="H2697" t="str">
        <f t="shared" si="786"/>
        <v>49.0717329142754-1011.75585492711i</v>
      </c>
      <c r="I2697" t="str">
        <f t="shared" si="787"/>
        <v>-17.9308664577808-7.80622718548769i</v>
      </c>
      <c r="K2697" t="str">
        <f t="shared" si="788"/>
        <v>0.000573905984422466-0.00230727730129415i</v>
      </c>
      <c r="L2697" t="str">
        <f t="shared" si="789"/>
        <v>0.0000444444444444444-0.00244922263645458i</v>
      </c>
      <c r="M2697" t="e">
        <f t="shared" si="790"/>
        <v>#DIV/0!</v>
      </c>
      <c r="N2697">
        <f t="shared" si="791"/>
        <v>97.275502113490703</v>
      </c>
      <c r="O2697">
        <f t="shared" si="792"/>
        <v>3.7139355105681018</v>
      </c>
      <c r="P2697" s="3">
        <f t="shared" si="793"/>
        <v>3.7139355105681018</v>
      </c>
      <c r="Q2697" s="3">
        <f t="shared" si="794"/>
        <v>-82.724497886509297</v>
      </c>
      <c r="R2697">
        <f t="shared" si="795"/>
        <v>97.275502113490703</v>
      </c>
      <c r="S2697">
        <f t="shared" si="796"/>
        <v>23.442214799515657</v>
      </c>
      <c r="T2697">
        <f t="shared" si="779"/>
        <v>3.7139355105681018</v>
      </c>
    </row>
    <row r="2698" spans="1:20" x14ac:dyDescent="0.25">
      <c r="A2698">
        <f t="shared" si="780"/>
        <v>147851.48835852966</v>
      </c>
      <c r="B2698">
        <f t="shared" si="797"/>
        <v>23531.295215753817</v>
      </c>
      <c r="C2698" t="str">
        <f t="shared" si="781"/>
        <v>0.193504713118751-1.51670207624901i</v>
      </c>
      <c r="D2698" t="str">
        <f t="shared" si="782"/>
        <v>3.4744905503248-0.788728124290705i</v>
      </c>
      <c r="E2698" t="str">
        <f t="shared" si="783"/>
        <v>180.11015238776+19.3613779702857i</v>
      </c>
      <c r="F2698" t="str">
        <f t="shared" si="784"/>
        <v>2.42458571471355-6.37584766001563i</v>
      </c>
      <c r="G2698" t="str">
        <f t="shared" si="785"/>
        <v>0.9998601151698-0.0118264644942549i</v>
      </c>
      <c r="H2698" t="str">
        <f t="shared" si="786"/>
        <v>48.2455835930344-1006.57160626458i</v>
      </c>
      <c r="I2698" t="str">
        <f t="shared" si="787"/>
        <v>-17.7747394066288-7.75257690363674i</v>
      </c>
      <c r="K2698" t="str">
        <f t="shared" si="788"/>
        <v>0.000570102414377842-0.00229941266110359i</v>
      </c>
      <c r="L2698" t="str">
        <f t="shared" si="789"/>
        <v>0.0000444444444444444-0.00243995082332595i</v>
      </c>
      <c r="M2698" t="e">
        <f t="shared" si="790"/>
        <v>#DIV/0!</v>
      </c>
      <c r="N2698">
        <f t="shared" si="791"/>
        <v>97.270662307819649</v>
      </c>
      <c r="O2698">
        <f t="shared" si="792"/>
        <v>3.688127903003017</v>
      </c>
      <c r="P2698" s="3">
        <f t="shared" si="793"/>
        <v>3.688127903003017</v>
      </c>
      <c r="Q2698" s="3">
        <f t="shared" si="794"/>
        <v>-82.729337692180351</v>
      </c>
      <c r="R2698">
        <f t="shared" si="795"/>
        <v>97.270662307819649</v>
      </c>
      <c r="S2698">
        <f t="shared" si="796"/>
        <v>23.531295215753815</v>
      </c>
      <c r="T2698">
        <f t="shared" si="779"/>
        <v>3.688127903003017</v>
      </c>
    </row>
    <row r="2699" spans="1:20" x14ac:dyDescent="0.25">
      <c r="A2699">
        <f t="shared" si="780"/>
        <v>148413.3240142921</v>
      </c>
      <c r="B2699">
        <f t="shared" si="797"/>
        <v>23620.714137573683</v>
      </c>
      <c r="C2699" t="str">
        <f t="shared" si="781"/>
        <v>0.192799426870545-1.51222490675926i</v>
      </c>
      <c r="D2699" t="str">
        <f t="shared" si="782"/>
        <v>3.47446290516391-0.78659383003754i</v>
      </c>
      <c r="E2699" t="str">
        <f t="shared" si="783"/>
        <v>180.248406188387+19.3915325276351i</v>
      </c>
      <c r="F2699" t="str">
        <f t="shared" si="784"/>
        <v>2.42458313218181-6.35192866940012i</v>
      </c>
      <c r="G2699" t="str">
        <f t="shared" si="785"/>
        <v>0.999859050175286-0.011871392414583i</v>
      </c>
      <c r="H2699" t="str">
        <f t="shared" si="786"/>
        <v>47.4344244271747-1001.42405906215i</v>
      </c>
      <c r="I2699" t="str">
        <f t="shared" si="787"/>
        <v>-17.6201288835327-7.69957047169399i</v>
      </c>
      <c r="K2699" t="str">
        <f t="shared" si="788"/>
        <v>0.000566324740285092-0.00229156860097822i</v>
      </c>
      <c r="L2699" t="str">
        <f t="shared" si="789"/>
        <v>0.0000444444444444444-0.00243071410970905i</v>
      </c>
      <c r="M2699" t="e">
        <f t="shared" si="790"/>
        <v>#DIV/0!</v>
      </c>
      <c r="N2699">
        <f t="shared" si="791"/>
        <v>97.265663632131549</v>
      </c>
      <c r="O2699">
        <f t="shared" si="792"/>
        <v>3.6623533653540918</v>
      </c>
      <c r="P2699" s="3">
        <f t="shared" si="793"/>
        <v>3.6623533653540918</v>
      </c>
      <c r="Q2699" s="3">
        <f t="shared" si="794"/>
        <v>-82.734336367868451</v>
      </c>
      <c r="R2699">
        <f t="shared" si="795"/>
        <v>97.265663632131549</v>
      </c>
      <c r="S2699">
        <f t="shared" si="796"/>
        <v>23.620714137573682</v>
      </c>
      <c r="T2699">
        <f t="shared" si="779"/>
        <v>3.6623533653540918</v>
      </c>
    </row>
    <row r="2700" spans="1:20" x14ac:dyDescent="0.25">
      <c r="A2700">
        <f t="shared" si="780"/>
        <v>148977.29464554641</v>
      </c>
      <c r="B2700">
        <f t="shared" si="797"/>
        <v>23710.472851296465</v>
      </c>
      <c r="C2700" t="str">
        <f t="shared" si="781"/>
        <v>0.192093116951816-1.50776724101409i</v>
      </c>
      <c r="D2700" t="str">
        <f t="shared" si="782"/>
        <v>3.47443504994555-0.784470837547003i</v>
      </c>
      <c r="E2700" t="str">
        <f t="shared" si="783"/>
        <v>180.387579220836+19.4212740904407i</v>
      </c>
      <c r="F2700" t="str">
        <f t="shared" si="784"/>
        <v>2.42458052999111-6.32810105294412i</v>
      </c>
      <c r="G2700" t="str">
        <f t="shared" si="785"/>
        <v>0.999857977073729-0.011916490916337i</v>
      </c>
      <c r="H2700" t="str">
        <f t="shared" si="786"/>
        <v>46.6379608227753-996.312853899909i</v>
      </c>
      <c r="I2700" t="str">
        <f t="shared" si="787"/>
        <v>-17.4670180951691-7.64719646251192i</v>
      </c>
      <c r="K2700" t="str">
        <f t="shared" si="788"/>
        <v>0.000562572806159073-0.00228374513554457i</v>
      </c>
      <c r="L2700" t="str">
        <f t="shared" si="789"/>
        <v>0.0000444444444444444-0.00242151236273067i</v>
      </c>
      <c r="M2700" t="e">
        <f t="shared" si="790"/>
        <v>#DIV/0!</v>
      </c>
      <c r="N2700">
        <f t="shared" si="791"/>
        <v>97.260503961287526</v>
      </c>
      <c r="O2700">
        <f t="shared" si="792"/>
        <v>3.6366120065145617</v>
      </c>
      <c r="P2700" s="3">
        <f t="shared" si="793"/>
        <v>3.6366120065145617</v>
      </c>
      <c r="Q2700" s="3">
        <f t="shared" si="794"/>
        <v>-82.739496038712474</v>
      </c>
      <c r="R2700">
        <f t="shared" si="795"/>
        <v>97.260503961287526</v>
      </c>
      <c r="S2700">
        <f t="shared" si="796"/>
        <v>23.710472851296466</v>
      </c>
      <c r="T2700">
        <f t="shared" si="779"/>
        <v>3.6366120065145617</v>
      </c>
    </row>
    <row r="2701" spans="1:20" x14ac:dyDescent="0.25">
      <c r="A2701">
        <f t="shared" si="780"/>
        <v>149543.40836519949</v>
      </c>
      <c r="B2701">
        <f t="shared" si="797"/>
        <v>23800.57264813139</v>
      </c>
      <c r="C2701" t="str">
        <f t="shared" si="781"/>
        <v>0.191385750448603-1.50332900901428i</v>
      </c>
      <c r="D2701" t="str">
        <f t="shared" si="782"/>
        <v>3.47440698307705-0.782359116123222i</v>
      </c>
      <c r="E2701" t="str">
        <f t="shared" si="783"/>
        <v>180.527676151793+19.450595442716i</v>
      </c>
      <c r="F2701" t="str">
        <f t="shared" si="784"/>
        <v>2.42457790799182-6.30436446787402i</v>
      </c>
      <c r="G2701" t="str">
        <f t="shared" si="785"/>
        <v>0.999856895803435-0.0119617606460715i</v>
      </c>
      <c r="H2701" t="str">
        <f t="shared" si="786"/>
        <v>45.8559044851035-991.237635479928i</v>
      </c>
      <c r="I2701" t="str">
        <f t="shared" si="787"/>
        <v>-17.3153904550569-7.59544369455155i</v>
      </c>
      <c r="K2701" t="str">
        <f t="shared" si="788"/>
        <v>0.000558846456662054-0.00227594227852454i</v>
      </c>
      <c r="L2701" t="str">
        <f t="shared" si="789"/>
        <v>0.0000444444444444444-0.00241234545002059i</v>
      </c>
      <c r="M2701" t="e">
        <f t="shared" si="790"/>
        <v>#DIV/0!</v>
      </c>
      <c r="N2701">
        <f t="shared" si="791"/>
        <v>97.255181153715995</v>
      </c>
      <c r="O2701">
        <f t="shared" si="792"/>
        <v>3.6109039340787747</v>
      </c>
      <c r="P2701" s="3">
        <f t="shared" si="793"/>
        <v>3.6109039340787747</v>
      </c>
      <c r="Q2701" s="3">
        <f t="shared" si="794"/>
        <v>-82.744818846284005</v>
      </c>
      <c r="R2701">
        <f t="shared" si="795"/>
        <v>97.255181153715995</v>
      </c>
      <c r="S2701">
        <f t="shared" si="796"/>
        <v>23.800572648131389</v>
      </c>
      <c r="T2701">
        <f t="shared" si="779"/>
        <v>3.6109039340787747</v>
      </c>
    </row>
    <row r="2702" spans="1:20" x14ac:dyDescent="0.25">
      <c r="A2702">
        <f t="shared" si="780"/>
        <v>150111.67331698726</v>
      </c>
      <c r="B2702">
        <f t="shared" si="797"/>
        <v>23891.014824194292</v>
      </c>
      <c r="C2702" t="str">
        <f t="shared" si="781"/>
        <v>0.190677294384672-1.49891014076086i</v>
      </c>
      <c r="D2702" t="str">
        <f t="shared" si="782"/>
        <v>3.4743787029537-0.780258635230686i</v>
      </c>
      <c r="E2702" t="str">
        <f t="shared" si="783"/>
        <v>180.668701647569+19.4794892830786i</v>
      </c>
      <c r="F2702" t="str">
        <f t="shared" si="784"/>
        <v>2.42457526603321-6.28071857272567i</v>
      </c>
      <c r="G2702" t="str">
        <f t="shared" si="785"/>
        <v>0.999855806302238-0.0120072022527788i</v>
      </c>
      <c r="H2702" t="str">
        <f t="shared" si="786"/>
        <v>45.0879732722255-986.198052585016i</v>
      </c>
      <c r="I2702" t="str">
        <f t="shared" si="787"/>
        <v>-17.1652295810707-7.54430122599177i</v>
      </c>
      <c r="K2702" t="str">
        <f t="shared" si="788"/>
        <v>0.000555145537105448-0.00226816004274514i</v>
      </c>
      <c r="L2702" t="str">
        <f t="shared" si="789"/>
        <v>0.0000444444444444444-0.0024032132397097i</v>
      </c>
      <c r="M2702" t="e">
        <f t="shared" si="790"/>
        <v>#DIV/0!</v>
      </c>
      <c r="N2702">
        <f t="shared" si="791"/>
        <v>97.24969305137644</v>
      </c>
      <c r="O2702">
        <f t="shared" si="792"/>
        <v>3.5852292543171616</v>
      </c>
      <c r="P2702" s="3">
        <f t="shared" si="793"/>
        <v>3.5852292543171616</v>
      </c>
      <c r="Q2702" s="3">
        <f t="shared" si="794"/>
        <v>-82.75030694862356</v>
      </c>
      <c r="R2702">
        <f t="shared" si="795"/>
        <v>97.24969305137644</v>
      </c>
      <c r="S2702">
        <f t="shared" si="796"/>
        <v>23.89101482419429</v>
      </c>
      <c r="T2702">
        <f t="shared" si="779"/>
        <v>3.5852292543171616</v>
      </c>
    </row>
    <row r="2703" spans="1:20" x14ac:dyDescent="0.25">
      <c r="A2703">
        <f t="shared" si="780"/>
        <v>150682.09767559182</v>
      </c>
      <c r="B2703">
        <f t="shared" si="797"/>
        <v>23981.80068052623</v>
      </c>
      <c r="C2703" t="str">
        <f t="shared" si="781"/>
        <v>0.189967715721656-1.4945105662528i</v>
      </c>
      <c r="D2703" t="str">
        <f t="shared" si="782"/>
        <v>3.47435020795869-0.778169364493783i</v>
      </c>
      <c r="E2703" t="str">
        <f t="shared" si="783"/>
        <v>180.810660373537+19.5079482239188i</v>
      </c>
      <c r="F2703" t="str">
        <f t="shared" si="784"/>
        <v>2.42457260396339-6.25716302733946i</v>
      </c>
      <c r="G2703" t="str">
        <f t="shared" si="785"/>
        <v>0.999854708507502-0.0120528163878982i</v>
      </c>
      <c r="H2703" t="str">
        <f t="shared" si="786"/>
        <v>44.3338910522765-981.193758037224i</v>
      </c>
      <c r="I2703" t="str">
        <f t="shared" si="787"/>
        <v>-17.016519292965-7.49375834899013i</v>
      </c>
      <c r="K2703" t="str">
        <f t="shared" si="788"/>
        <v>0.000551469893451473-0.00226039844014816i</v>
      </c>
      <c r="L2703" t="str">
        <f t="shared" si="789"/>
        <v>0.0000444444444444444-0.00239411560042807i</v>
      </c>
      <c r="M2703" t="e">
        <f t="shared" si="790"/>
        <v>#DIV/0!</v>
      </c>
      <c r="N2703">
        <f t="shared" si="791"/>
        <v>97.24403747972498</v>
      </c>
      <c r="O2703">
        <f t="shared" si="792"/>
        <v>3.5595880721527688</v>
      </c>
      <c r="P2703" s="3">
        <f t="shared" si="793"/>
        <v>3.5595880721527688</v>
      </c>
      <c r="Q2703" s="3">
        <f t="shared" si="794"/>
        <v>-82.75596252027502</v>
      </c>
      <c r="R2703">
        <f t="shared" si="795"/>
        <v>97.24403747972498</v>
      </c>
      <c r="S2703">
        <f t="shared" si="796"/>
        <v>23.981800680526231</v>
      </c>
      <c r="T2703">
        <f t="shared" si="779"/>
        <v>3.5595880721527688</v>
      </c>
    </row>
    <row r="2704" spans="1:20" x14ac:dyDescent="0.25">
      <c r="A2704">
        <f t="shared" si="780"/>
        <v>151254.68964675907</v>
      </c>
      <c r="B2704">
        <f t="shared" si="797"/>
        <v>24072.931523112231</v>
      </c>
      <c r="C2704" t="str">
        <f t="shared" si="781"/>
        <v>0.189256981359194-1.49013021548438i</v>
      </c>
      <c r="D2704" t="str">
        <f t="shared" si="782"/>
        <v>3.47432149646302-0.776091273696351i</v>
      </c>
      <c r="E2704" t="str">
        <f t="shared" si="783"/>
        <v>180.953556993522+19.5359647905643i</v>
      </c>
      <c r="F2704" t="str">
        <f t="shared" si="784"/>
        <v>2.42456992162931-6.23369749285549i</v>
      </c>
      <c r="G2704" t="str">
        <f t="shared" si="785"/>
        <v>0.999853602356111-0.0120986037053254i</v>
      </c>
      <c r="H2704" t="str">
        <f t="shared" si="786"/>
        <v>43.5933875643002-976.22440865633i</v>
      </c>
      <c r="I2704" t="str">
        <f t="shared" si="787"/>
        <v>-16.8692436099171-7.44380458409301i</v>
      </c>
      <c r="K2704" t="str">
        <f t="shared" si="788"/>
        <v>0.000547819372314734-0.00225265748179989i</v>
      </c>
      <c r="L2704" t="str">
        <f t="shared" si="789"/>
        <v>0.0000444444444444444-0.00238505240130312i</v>
      </c>
      <c r="M2704" t="e">
        <f t="shared" si="790"/>
        <v>#DIV/0!</v>
      </c>
      <c r="N2704">
        <f t="shared" si="791"/>
        <v>97.238212247681986</v>
      </c>
      <c r="O2704">
        <f t="shared" si="792"/>
        <v>3.5339804911359241</v>
      </c>
      <c r="P2704" s="3">
        <f t="shared" si="793"/>
        <v>3.5339804911359241</v>
      </c>
      <c r="Q2704" s="3">
        <f t="shared" si="794"/>
        <v>-82.761787752318014</v>
      </c>
      <c r="R2704">
        <f t="shared" si="795"/>
        <v>97.238212247681986</v>
      </c>
      <c r="S2704">
        <f t="shared" si="796"/>
        <v>24.072931523112231</v>
      </c>
      <c r="T2704">
        <f t="shared" si="779"/>
        <v>3.5339804911359241</v>
      </c>
    </row>
    <row r="2705" spans="1:20" x14ac:dyDescent="0.25">
      <c r="A2705">
        <f t="shared" si="780"/>
        <v>151829.45746741677</v>
      </c>
      <c r="B2705">
        <f t="shared" si="797"/>
        <v>24164.408662900059</v>
      </c>
      <c r="C2705" t="str">
        <f t="shared" si="781"/>
        <v>0.188545058135038-1.48576901844274i</v>
      </c>
      <c r="D2705" t="str">
        <f t="shared" si="782"/>
        <v>3.47429256682533-0.774024332781205i</v>
      </c>
      <c r="E2705" t="str">
        <f t="shared" si="783"/>
        <v>181.097396169212+19.5635314204349i</v>
      </c>
      <c r="F2705" t="str">
        <f t="shared" si="784"/>
        <v>2.42456721887676-6.21032163170851i</v>
      </c>
      <c r="G2705" t="str">
        <f t="shared" si="785"/>
        <v>0.999852487784473-0.012144564861421i</v>
      </c>
      <c r="H2705" t="str">
        <f t="shared" si="786"/>
        <v>42.866198282563-971.289665218341i</v>
      </c>
      <c r="I2705" t="str">
        <f t="shared" si="787"/>
        <v>-16.7233867480843-7.39442967479087i</v>
      </c>
      <c r="K2705" t="str">
        <f t="shared" si="788"/>
        <v>0.000544193820963689-0.00224493717790062i</v>
      </c>
      <c r="L2705" t="str">
        <f t="shared" si="789"/>
        <v>0.0000444444444444444-0.00237602351195768i</v>
      </c>
      <c r="M2705" t="e">
        <f t="shared" si="790"/>
        <v>#DIV/0!</v>
      </c>
      <c r="N2705">
        <f t="shared" si="791"/>
        <v>97.232215147597984</v>
      </c>
      <c r="O2705">
        <f t="shared" si="792"/>
        <v>3.5084066134198229</v>
      </c>
      <c r="P2705" s="3">
        <f t="shared" si="793"/>
        <v>3.5084066134198229</v>
      </c>
      <c r="Q2705" s="3">
        <f t="shared" si="794"/>
        <v>-82.767784852402016</v>
      </c>
      <c r="R2705">
        <f t="shared" si="795"/>
        <v>97.232215147597984</v>
      </c>
      <c r="S2705">
        <f t="shared" si="796"/>
        <v>24.164408662900058</v>
      </c>
      <c r="T2705">
        <f t="shared" si="779"/>
        <v>3.5084066134198229</v>
      </c>
    </row>
    <row r="2706" spans="1:20" x14ac:dyDescent="0.25">
      <c r="A2706">
        <f t="shared" si="780"/>
        <v>152406.40940579295</v>
      </c>
      <c r="B2706">
        <f t="shared" si="797"/>
        <v>24256.233415819079</v>
      </c>
      <c r="C2706" t="str">
        <f t="shared" si="781"/>
        <v>0.187831912825226-1.48142690510528i</v>
      </c>
      <c r="D2706" t="str">
        <f t="shared" si="782"/>
        <v>3.47426341739195-0.771968511849704i</v>
      </c>
      <c r="E2706" t="str">
        <f t="shared" si="783"/>
        <v>181.242182559529+19.5906404621961i</v>
      </c>
      <c r="F2706" t="str">
        <f t="shared" si="784"/>
        <v>2.42456449555036-6.18703510762331i</v>
      </c>
      <c r="G2706" t="str">
        <f t="shared" si="785"/>
        <v>0.999851364728509-0.0121907005150203i</v>
      </c>
      <c r="H2706" t="str">
        <f t="shared" si="786"/>
        <v>42.1520642842398-966.389192413854i</v>
      </c>
      <c r="I2706" t="str">
        <f t="shared" si="787"/>
        <v>-16.5789331181799-7.34562358221309i</v>
      </c>
      <c r="K2706" t="str">
        <f t="shared" si="788"/>
        <v>0.000540593087322069-0.00223723753779421i</v>
      </c>
      <c r="L2706" t="str">
        <f t="shared" si="789"/>
        <v>0.0000444444444444444-0.00236702880250815i</v>
      </c>
      <c r="M2706" t="e">
        <f t="shared" si="790"/>
        <v>#DIV/0!</v>
      </c>
      <c r="N2706">
        <f t="shared" si="791"/>
        <v>97.226043955223133</v>
      </c>
      <c r="O2706">
        <f t="shared" si="792"/>
        <v>3.4828665397352596</v>
      </c>
      <c r="P2706" s="3">
        <f t="shared" si="793"/>
        <v>3.4828665397352596</v>
      </c>
      <c r="Q2706" s="3">
        <f t="shared" si="794"/>
        <v>-82.773956044776867</v>
      </c>
      <c r="R2706">
        <f t="shared" si="795"/>
        <v>97.226043955223133</v>
      </c>
      <c r="S2706">
        <f t="shared" si="796"/>
        <v>24.256233415819079</v>
      </c>
      <c r="T2706">
        <f t="shared" si="779"/>
        <v>3.4828665397352596</v>
      </c>
    </row>
    <row r="2707" spans="1:20" x14ac:dyDescent="0.25">
      <c r="A2707">
        <f t="shared" si="780"/>
        <v>152985.55376153497</v>
      </c>
      <c r="B2707">
        <f t="shared" si="797"/>
        <v>24348.407102799192</v>
      </c>
      <c r="C2707" t="str">
        <f t="shared" si="781"/>
        <v>0.187117512144231-1.47710380543711i</v>
      </c>
      <c r="D2707" t="str">
        <f t="shared" si="782"/>
        <v>3.47423404649669-0.769923781161284i</v>
      </c>
      <c r="E2707" t="str">
        <f t="shared" si="783"/>
        <v>181.387920820004+19.6172841749053i</v>
      </c>
      <c r="F2707" t="str">
        <f t="shared" si="784"/>
        <v>2.42456175149354-6.16383758560967i</v>
      </c>
      <c r="G2707" t="str">
        <f t="shared" si="785"/>
        <v>0.999850233123655-0.0122370113274418i</v>
      </c>
      <c r="H2707" t="str">
        <f t="shared" si="786"/>
        <v>41.4507321203982-961.522658806515i</v>
      </c>
      <c r="I2707" t="str">
        <f t="shared" si="787"/>
        <v>-16.4358673230645-7.2973764799603i</v>
      </c>
      <c r="K2707" t="str">
        <f t="shared" si="788"/>
        <v>0.000537017019970205-0.00222955856997751i</v>
      </c>
      <c r="L2707" t="str">
        <f t="shared" si="789"/>
        <v>0.0000444444444444444-0.00235806814356261i</v>
      </c>
      <c r="M2707" t="e">
        <f t="shared" si="790"/>
        <v>#DIV/0!</v>
      </c>
      <c r="N2707">
        <f t="shared" si="791"/>
        <v>97.219696429676148</v>
      </c>
      <c r="O2707">
        <f t="shared" si="792"/>
        <v>3.4573603693655537</v>
      </c>
      <c r="P2707" s="3">
        <f t="shared" si="793"/>
        <v>3.4573603693655537</v>
      </c>
      <c r="Q2707" s="3">
        <f t="shared" si="794"/>
        <v>-82.780303570323852</v>
      </c>
      <c r="R2707">
        <f t="shared" si="795"/>
        <v>97.219696429676148</v>
      </c>
      <c r="S2707">
        <f t="shared" si="796"/>
        <v>24.348407102799193</v>
      </c>
      <c r="T2707">
        <f t="shared" si="779"/>
        <v>3.4573603693655537</v>
      </c>
    </row>
    <row r="2708" spans="1:20" x14ac:dyDescent="0.25">
      <c r="A2708">
        <f t="shared" si="780"/>
        <v>153566.89886582879</v>
      </c>
      <c r="B2708">
        <f t="shared" si="797"/>
        <v>24440.93104978983</v>
      </c>
      <c r="C2708" t="str">
        <f t="shared" si="781"/>
        <v>0.186401822745155-1.4727996493884i</v>
      </c>
      <c r="D2708" t="str">
        <f t="shared" si="782"/>
        <v>3.47420445246078-0.767890111133019i</v>
      </c>
      <c r="E2708" t="str">
        <f t="shared" si="783"/>
        <v>181.534615602122+19.6434547271582i</v>
      </c>
      <c r="F2708" t="str">
        <f t="shared" si="784"/>
        <v>2.42455898654856-6.14072873195767i</v>
      </c>
      <c r="G2708" t="str">
        <f t="shared" si="785"/>
        <v>0.999849092904854-0.0122834979624968i</v>
      </c>
      <c r="H2708" t="str">
        <f t="shared" si="786"/>
        <v>40.761953690186-956.689736791527i</v>
      </c>
      <c r="I2708" t="str">
        <f t="shared" si="787"/>
        <v>-16.2941741553593-7.24967874906991i</v>
      </c>
      <c r="K2708" t="str">
        <f t="shared" si="788"/>
        <v>0.000533465468146258-0.00222190028210983i</v>
      </c>
      <c r="L2708" t="str">
        <f t="shared" si="789"/>
        <v>0.0000444444444444444-0.00234914140621898i</v>
      </c>
      <c r="M2708" t="e">
        <f t="shared" si="790"/>
        <v>#DIV/0!</v>
      </c>
      <c r="N2708">
        <f t="shared" si="791"/>
        <v>97.21317031341556</v>
      </c>
      <c r="O2708">
        <f t="shared" si="792"/>
        <v>3.4318882001208673</v>
      </c>
      <c r="P2708" s="3">
        <f t="shared" si="793"/>
        <v>3.4318882001208673</v>
      </c>
      <c r="Q2708" s="3">
        <f t="shared" si="794"/>
        <v>-82.78682968658444</v>
      </c>
      <c r="R2708">
        <f t="shared" si="795"/>
        <v>97.21317031341556</v>
      </c>
      <c r="S2708">
        <f t="shared" si="796"/>
        <v>24.440931049789828</v>
      </c>
      <c r="T2708">
        <f t="shared" si="779"/>
        <v>3.4318882001208673</v>
      </c>
    </row>
    <row r="2709" spans="1:20" x14ac:dyDescent="0.25">
      <c r="A2709">
        <f t="shared" si="780"/>
        <v>154150.45308151896</v>
      </c>
      <c r="B2709">
        <f t="shared" si="797"/>
        <v>24533.806587779032</v>
      </c>
      <c r="C2709" t="str">
        <f t="shared" si="781"/>
        <v>0.185684811219901-1.46851436689175i</v>
      </c>
      <c r="D2709" t="str">
        <f t="shared" si="782"/>
        <v>3.4741746335928-0.765867472339169i</v>
      </c>
      <c r="E2709" t="str">
        <f t="shared" si="783"/>
        <v>181.682271552667+19.669144196222i</v>
      </c>
      <c r="F2709" t="str">
        <f t="shared" si="784"/>
        <v>2.42455620055644-6.11770821423285i</v>
      </c>
      <c r="G2709" t="str">
        <f t="shared" si="785"/>
        <v>0.999847944006556-0.0123301610864988i</v>
      </c>
      <c r="H2709" t="str">
        <f t="shared" si="786"/>
        <v>40.0854861181354-951.890102554164i</v>
      </c>
      <c r="I2709" t="str">
        <f t="shared" si="787"/>
        <v>-16.1538385950751-7.20252097311035i</v>
      </c>
      <c r="K2709" t="str">
        <f t="shared" si="788"/>
        <v>0.000529938281747405-0.00221426268102221i</v>
      </c>
      <c r="L2709" t="str">
        <f t="shared" si="789"/>
        <v>0.0000444444444444444-0.00234024846206314i</v>
      </c>
      <c r="M2709" t="e">
        <f t="shared" si="790"/>
        <v>#DIV/0!</v>
      </c>
      <c r="N2709">
        <f t="shared" si="791"/>
        <v>97.20646333221076</v>
      </c>
      <c r="O2709">
        <f t="shared" si="792"/>
        <v>3.4064501283125885</v>
      </c>
      <c r="P2709" s="3">
        <f t="shared" si="793"/>
        <v>3.4064501283125885</v>
      </c>
      <c r="Q2709" s="3">
        <f t="shared" si="794"/>
        <v>-82.79353666778924</v>
      </c>
      <c r="R2709">
        <f t="shared" si="795"/>
        <v>97.20646333221076</v>
      </c>
      <c r="S2709">
        <f t="shared" si="796"/>
        <v>24.533806587779033</v>
      </c>
      <c r="T2709">
        <f t="shared" si="779"/>
        <v>3.4064501283125885</v>
      </c>
    </row>
    <row r="2710" spans="1:20" x14ac:dyDescent="0.25">
      <c r="A2710">
        <f t="shared" si="780"/>
        <v>154736.22480322872</v>
      </c>
      <c r="B2710">
        <f t="shared" si="797"/>
        <v>24627.035052812593</v>
      </c>
      <c r="C2710" t="str">
        <f t="shared" si="781"/>
        <v>0.184966444099376-1.46424788785955i</v>
      </c>
      <c r="D2710" t="str">
        <f t="shared" si="782"/>
        <v>3.47414458818856-0.763855835510734i</v>
      </c>
      <c r="E2710" t="str">
        <f t="shared" si="783"/>
        <v>181.830893313044+19.6943445671715i</v>
      </c>
      <c r="F2710" t="str">
        <f t="shared" si="784"/>
        <v>2.42455339335702-6.09477570127141i</v>
      </c>
      <c r="G2710" t="str">
        <f t="shared" si="785"/>
        <v>0.999846786362711-0.0123770013682725i</v>
      </c>
      <c r="H2710" t="str">
        <f t="shared" si="786"/>
        <v>39.4210916345041-947.123436028399i</v>
      </c>
      <c r="I2710" t="str">
        <f t="shared" si="787"/>
        <v>-16.0148458072626-7.1558939334017i</v>
      </c>
      <c r="K2710" t="str">
        <f t="shared" si="788"/>
        <v>0.000526435311330894-0.00220664577272676i</v>
      </c>
      <c r="L2710" t="str">
        <f t="shared" si="789"/>
        <v>0.0000444444444444444-0.0023313891831671i</v>
      </c>
      <c r="M2710" t="e">
        <f t="shared" si="790"/>
        <v>#DIV/0!</v>
      </c>
      <c r="N2710">
        <f t="shared" si="791"/>
        <v>97.199573195114354</v>
      </c>
      <c r="O2710">
        <f t="shared" si="792"/>
        <v>3.3810462487275803</v>
      </c>
      <c r="P2710" s="3">
        <f t="shared" si="793"/>
        <v>3.3810462487275803</v>
      </c>
      <c r="Q2710" s="3">
        <f t="shared" si="794"/>
        <v>-82.800426804885646</v>
      </c>
      <c r="R2710">
        <f t="shared" si="795"/>
        <v>97.199573195114354</v>
      </c>
      <c r="S2710">
        <f t="shared" si="796"/>
        <v>24.627035052812595</v>
      </c>
      <c r="T2710">
        <f t="shared" si="779"/>
        <v>3.3810462487275803</v>
      </c>
    </row>
    <row r="2711" spans="1:20" x14ac:dyDescent="0.25">
      <c r="A2711">
        <f t="shared" si="780"/>
        <v>155324.222457481</v>
      </c>
      <c r="B2711">
        <f t="shared" si="797"/>
        <v>24720.617786013281</v>
      </c>
      <c r="C2711" t="str">
        <f t="shared" si="781"/>
        <v>0.184246687853735-1.46000014218123i</v>
      </c>
      <c r="D2711" t="str">
        <f t="shared" si="782"/>
        <v>3.47411431453103-0.761855171535019i</v>
      </c>
      <c r="E2711" t="str">
        <f t="shared" si="783"/>
        <v>181.980485518588+19.7190477320161i</v>
      </c>
      <c r="F2711" t="str">
        <f t="shared" si="784"/>
        <v>2.42455056478893-6.07193086317548i</v>
      </c>
      <c r="G2711" t="str">
        <f t="shared" si="785"/>
        <v>0.999845619906768-0.012424019479163i</v>
      </c>
      <c r="H2711" t="str">
        <f t="shared" si="786"/>
        <v>38.7685374585841-942.389420855685i</v>
      </c>
      <c r="I2711" t="str">
        <f t="shared" si="787"/>
        <v>-15.8771811396828-7.10978860435894i</v>
      </c>
      <c r="K2711" t="str">
        <f t="shared" si="788"/>
        <v>0.000522956408115109-0.00219904956242588i</v>
      </c>
      <c r="L2711" t="str">
        <f t="shared" si="789"/>
        <v>0.0000444444444444444-0.00232256344208717i</v>
      </c>
      <c r="M2711" t="e">
        <f t="shared" si="790"/>
        <v>#DIV/0!</v>
      </c>
      <c r="N2711">
        <f t="shared" si="791"/>
        <v>97.19249759443727</v>
      </c>
      <c r="O2711">
        <f t="shared" si="792"/>
        <v>3.3556766546018086</v>
      </c>
      <c r="P2711" s="3">
        <f t="shared" si="793"/>
        <v>3.3556766546018086</v>
      </c>
      <c r="Q2711" s="3">
        <f t="shared" si="794"/>
        <v>-82.80750240556273</v>
      </c>
      <c r="R2711">
        <f t="shared" si="795"/>
        <v>97.19249759443727</v>
      </c>
      <c r="S2711">
        <f t="shared" si="796"/>
        <v>24.720617786013282</v>
      </c>
      <c r="T2711">
        <f t="shared" si="779"/>
        <v>3.3556766546018086</v>
      </c>
    </row>
    <row r="2712" spans="1:20" x14ac:dyDescent="0.25">
      <c r="A2712">
        <f t="shared" si="780"/>
        <v>155914.45450281946</v>
      </c>
      <c r="B2712">
        <f t="shared" si="797"/>
        <v>24814.556133600134</v>
      </c>
      <c r="C2712" t="str">
        <f t="shared" si="781"/>
        <v>0.183525508892579-1.45577105972054i</v>
      </c>
      <c r="D2712" t="str">
        <f t="shared" si="782"/>
        <v>3.47408381089019-0.75986545145518i</v>
      </c>
      <c r="E2712" t="str">
        <f t="shared" si="783"/>
        <v>182.131052797857+19.7432454888249i</v>
      </c>
      <c r="F2712" t="str">
        <f t="shared" si="784"/>
        <v>2.42454771468957-6.04917337130835i</v>
      </c>
      <c r="G2712" t="str">
        <f t="shared" si="785"/>
        <v>0.999844444571669-0.0124712160930453i</v>
      </c>
      <c r="H2712" t="str">
        <f t="shared" si="786"/>
        <v>38.1275956848756-937.687744343796i</v>
      </c>
      <c r="I2712" t="str">
        <f t="shared" si="787"/>
        <v>-15.7408301204975-7.06419614895369i</v>
      </c>
      <c r="K2712" t="str">
        <f t="shared" si="788"/>
        <v>0.000519501423980443-0.0021914740545214i</v>
      </c>
      <c r="L2712" t="str">
        <f t="shared" si="789"/>
        <v>0.0000444444444444444-0.00231377111186209i</v>
      </c>
      <c r="M2712" t="e">
        <f t="shared" si="790"/>
        <v>#DIV/0!</v>
      </c>
      <c r="N2712">
        <f t="shared" si="791"/>
        <v>97.185234205722267</v>
      </c>
      <c r="O2712">
        <f t="shared" si="792"/>
        <v>3.3303414375940048</v>
      </c>
      <c r="P2712" s="3">
        <f t="shared" si="793"/>
        <v>3.3303414375940048</v>
      </c>
      <c r="Q2712" s="3">
        <f t="shared" si="794"/>
        <v>-82.814765794277733</v>
      </c>
      <c r="R2712">
        <f t="shared" si="795"/>
        <v>97.185234205722267</v>
      </c>
      <c r="S2712">
        <f t="shared" si="796"/>
        <v>24.814556133600135</v>
      </c>
      <c r="T2712">
        <f t="shared" si="779"/>
        <v>3.3303414375940048</v>
      </c>
    </row>
    <row r="2713" spans="1:20" x14ac:dyDescent="0.25">
      <c r="A2713">
        <f t="shared" si="780"/>
        <v>156506.92942993017</v>
      </c>
      <c r="B2713">
        <f t="shared" si="797"/>
        <v>24908.851446907815</v>
      </c>
      <c r="C2713" t="str">
        <f t="shared" si="781"/>
        <v>0.182802873565248-1.45156057031285i</v>
      </c>
      <c r="D2713" t="str">
        <f t="shared" si="782"/>
        <v>3.47405307552299-0.757886646469788i</v>
      </c>
      <c r="E2713" t="str">
        <f t="shared" si="783"/>
        <v>182.282599771914+19.7669295408449i</v>
      </c>
      <c r="F2713" t="str">
        <f t="shared" si="784"/>
        <v>2.42454484289505-6.02650289828968i</v>
      </c>
      <c r="G2713" t="str">
        <f t="shared" si="785"/>
        <v>0.999843260289847-0.0125185918863339i</v>
      </c>
      <c r="H2713" t="str">
        <f t="shared" si="786"/>
        <v>37.4980431720794-933.018097425872i</v>
      </c>
      <c r="I2713" t="str">
        <f t="shared" si="787"/>
        <v>-15.6057784559802-7.01910791429215i</v>
      </c>
      <c r="K2713" t="str">
        <f t="shared" si="788"/>
        <v>0.000516070211470227-0.00218391925262375i</v>
      </c>
      <c r="L2713" t="str">
        <f t="shared" si="789"/>
        <v>0.0000444444444444444-0.00230501206601126i</v>
      </c>
      <c r="M2713" t="e">
        <f t="shared" si="790"/>
        <v>#DIV/0!</v>
      </c>
      <c r="N2713">
        <f t="shared" si="791"/>
        <v>97.177780687721267</v>
      </c>
      <c r="O2713">
        <f t="shared" si="792"/>
        <v>3.3050406877595089</v>
      </c>
      <c r="P2713" s="3">
        <f t="shared" si="793"/>
        <v>3.3050406877595089</v>
      </c>
      <c r="Q2713" s="3">
        <f t="shared" si="794"/>
        <v>-82.822219312278733</v>
      </c>
      <c r="R2713">
        <f t="shared" si="795"/>
        <v>97.177780687721267</v>
      </c>
      <c r="S2713">
        <f t="shared" si="796"/>
        <v>24.908851446907814</v>
      </c>
      <c r="T2713">
        <f t="shared" si="779"/>
        <v>3.3050406877595089</v>
      </c>
    </row>
    <row r="2714" spans="1:20" x14ac:dyDescent="0.25">
      <c r="A2714">
        <f t="shared" si="780"/>
        <v>157101.65576176389</v>
      </c>
      <c r="B2714">
        <f t="shared" si="797"/>
        <v>25003.505082406064</v>
      </c>
      <c r="C2714" t="str">
        <f t="shared" si="781"/>
        <v>0.182078748161031-1.44736860376223i</v>
      </c>
      <c r="D2714" t="str">
        <f t="shared" si="782"/>
        <v>3.47402210667323-0.755918727932404i</v>
      </c>
      <c r="E2714" t="str">
        <f t="shared" si="783"/>
        <v>182.435131053583+19.7900914956157i</v>
      </c>
      <c r="F2714" t="str">
        <f t="shared" si="784"/>
        <v>2.42454194924031-6.00391911799096i</v>
      </c>
      <c r="G2714" t="str">
        <f t="shared" si="785"/>
        <v>0.999842066993219-0.0125661475379919i</v>
      </c>
      <c r="H2714" t="str">
        <f t="shared" si="786"/>
        <v>36.8796614348079-928.380174619604i</v>
      </c>
      <c r="I2714" t="str">
        <f t="shared" si="787"/>
        <v>-15.47201202825-6.97451542730597i</v>
      </c>
      <c r="K2714" t="str">
        <f t="shared" si="788"/>
        <v>0.000512662623791444-0.00217638515956092i</v>
      </c>
      <c r="L2714" t="str">
        <f t="shared" si="789"/>
        <v>0.0000444444444444444-0.00229628617853283i</v>
      </c>
      <c r="M2714" t="e">
        <f t="shared" si="790"/>
        <v>#DIV/0!</v>
      </c>
      <c r="N2714">
        <f t="shared" si="791"/>
        <v>97.170134682371184</v>
      </c>
      <c r="O2714">
        <f t="shared" si="792"/>
        <v>3.2797744935226545</v>
      </c>
      <c r="P2714" s="3">
        <f t="shared" si="793"/>
        <v>3.2797744935226545</v>
      </c>
      <c r="Q2714" s="3">
        <f t="shared" si="794"/>
        <v>-82.829865317628816</v>
      </c>
      <c r="R2714">
        <f t="shared" si="795"/>
        <v>97.170134682371184</v>
      </c>
      <c r="S2714">
        <f t="shared" si="796"/>
        <v>25.003505082406065</v>
      </c>
      <c r="T2714">
        <f t="shared" si="779"/>
        <v>3.2797744935226545</v>
      </c>
    </row>
    <row r="2715" spans="1:20" x14ac:dyDescent="0.25">
      <c r="A2715">
        <f t="shared" si="780"/>
        <v>157698.64205365861</v>
      </c>
      <c r="B2715">
        <f t="shared" si="797"/>
        <v>25098.518401719208</v>
      </c>
      <c r="C2715" t="str">
        <f t="shared" si="781"/>
        <v>0.181353098909517-1.44319508983882i</v>
      </c>
      <c r="D2715" t="str">
        <f t="shared" si="782"/>
        <v>3.47399090257148-0.753961667351133i</v>
      </c>
      <c r="E2715" t="str">
        <f t="shared" si="783"/>
        <v>182.588651246706+19.8127228640807i</v>
      </c>
      <c r="F2715" t="str">
        <f t="shared" si="784"/>
        <v>2.424539033559-5.98142170553065i</v>
      </c>
      <c r="G2715" t="str">
        <f t="shared" si="785"/>
        <v>0.999840864613186-0.0126138837295404i</v>
      </c>
      <c r="H2715" t="str">
        <f t="shared" si="786"/>
        <v>36.2722365379671-923.773673986596i</v>
      </c>
      <c r="I2715" t="str">
        <f t="shared" si="787"/>
        <v>-15.3395168930245-6.93041039055218i</v>
      </c>
      <c r="K2715" t="str">
        <f t="shared" si="788"/>
        <v>0.000509278514815531-0.00216887177738756i</v>
      </c>
      <c r="L2715" t="str">
        <f t="shared" si="789"/>
        <v>0.0000444444444444444-0.002287593323902i</v>
      </c>
      <c r="M2715" t="e">
        <f t="shared" si="790"/>
        <v>#DIV/0!</v>
      </c>
      <c r="N2715">
        <f t="shared" si="791"/>
        <v>97.162293814773903</v>
      </c>
      <c r="O2715">
        <f t="shared" si="792"/>
        <v>3.2545429416509704</v>
      </c>
      <c r="P2715" s="3">
        <f t="shared" si="793"/>
        <v>3.2545429416509704</v>
      </c>
      <c r="Q2715" s="3">
        <f t="shared" si="794"/>
        <v>-82.837706185226097</v>
      </c>
      <c r="R2715">
        <f t="shared" si="795"/>
        <v>97.162293814773903</v>
      </c>
      <c r="S2715">
        <f t="shared" si="796"/>
        <v>25.098518401719208</v>
      </c>
      <c r="T2715">
        <f t="shared" si="779"/>
        <v>3.2545429416509704</v>
      </c>
    </row>
    <row r="2716" spans="1:20" x14ac:dyDescent="0.25">
      <c r="A2716">
        <f t="shared" si="780"/>
        <v>158297.89689346249</v>
      </c>
      <c r="B2716">
        <f t="shared" si="797"/>
        <v>25193.89277164574</v>
      </c>
      <c r="C2716" t="str">
        <f t="shared" si="781"/>
        <v>0.180625891980846-1.43903995827582i</v>
      </c>
      <c r="D2716" t="str">
        <f t="shared" si="782"/>
        <v>3.47395946143496-0.752015436388195i</v>
      </c>
      <c r="E2716" t="str">
        <f t="shared" si="783"/>
        <v>182.743164945365+19.8348150596924i</v>
      </c>
      <c r="F2716" t="str">
        <f t="shared" si="784"/>
        <v>2.42453609568351-5.95901033726964i</v>
      </c>
      <c r="G2716" t="str">
        <f t="shared" si="785"/>
        <v>0.999839653080628-0.0126618011450682i</v>
      </c>
      <c r="H2716" t="str">
        <f t="shared" si="786"/>
        <v>35.6755589937184-919.198297091955i</v>
      </c>
      <c r="I2716" t="str">
        <f t="shared" si="787"/>
        <v>-15.2082792773972-6.88678467812022i</v>
      </c>
      <c r="K2716" t="str">
        <f t="shared" si="788"/>
        <v>0.00050591773907896-0.00216137910739381i</v>
      </c>
      <c r="L2716" t="str">
        <f t="shared" si="789"/>
        <v>0.0000444444444444444-0.00227893337706914i</v>
      </c>
      <c r="M2716" t="e">
        <f t="shared" si="790"/>
        <v>#DIV/0!</v>
      </c>
      <c r="N2716">
        <f t="shared" si="791"/>
        <v>97.154255693174733</v>
      </c>
      <c r="O2716">
        <f t="shared" si="792"/>
        <v>3.2293461172269473</v>
      </c>
      <c r="P2716" s="3">
        <f t="shared" si="793"/>
        <v>3.2293461172269473</v>
      </c>
      <c r="Q2716" s="3">
        <f t="shared" si="794"/>
        <v>-82.845744306825267</v>
      </c>
      <c r="R2716">
        <f t="shared" si="795"/>
        <v>97.154255693174733</v>
      </c>
      <c r="S2716">
        <f t="shared" si="796"/>
        <v>25.193892771645739</v>
      </c>
      <c r="T2716">
        <f t="shared" si="779"/>
        <v>3.2293461172269473</v>
      </c>
    </row>
    <row r="2717" spans="1:20" x14ac:dyDescent="0.25">
      <c r="A2717">
        <f t="shared" si="780"/>
        <v>158899.42890165767</v>
      </c>
      <c r="B2717">
        <f t="shared" si="797"/>
        <v>25289.629564177994</v>
      </c>
      <c r="C2717" t="str">
        <f t="shared" si="781"/>
        <v>0.179897093486056-1.43490313876664i</v>
      </c>
      <c r="D2717" t="str">
        <f t="shared" si="782"/>
        <v>3.47392778146738-0.750080006859474i</v>
      </c>
      <c r="E2717" t="str">
        <f t="shared" si="783"/>
        <v>182.898676733099+19.8563593975152i</v>
      </c>
      <c r="F2717" t="str">
        <f t="shared" si="784"/>
        <v>2.42453313544493-5.93668469080635i</v>
      </c>
      <c r="G2717" t="str">
        <f t="shared" si="785"/>
        <v>0.999838432325898-0.0127099004712411i</v>
      </c>
      <c r="H2717" t="str">
        <f t="shared" si="786"/>
        <v>35.0894236609715-914.653748964107i</v>
      </c>
      <c r="I2717" t="str">
        <f t="shared" si="787"/>
        <v>-15.0782855776353-6.84363033164279i</v>
      </c>
      <c r="K2717" t="str">
        <f t="shared" si="788"/>
        <v>0.00050258015178385-0.00215390715011425i</v>
      </c>
      <c r="L2717" t="str">
        <f t="shared" si="789"/>
        <v>0.0000444444444444444-0.002270306213458i</v>
      </c>
      <c r="M2717" t="e">
        <f t="shared" si="790"/>
        <v>#DIV/0!</v>
      </c>
      <c r="N2717">
        <f t="shared" si="791"/>
        <v>97.146017908944287</v>
      </c>
      <c r="O2717">
        <f t="shared" si="792"/>
        <v>3.2041841036208201</v>
      </c>
      <c r="P2717" s="3">
        <f t="shared" si="793"/>
        <v>3.2041841036208201</v>
      </c>
      <c r="Q2717" s="3">
        <f t="shared" si="794"/>
        <v>-82.853982091055713</v>
      </c>
      <c r="R2717">
        <f t="shared" si="795"/>
        <v>97.146017908944287</v>
      </c>
      <c r="S2717">
        <f t="shared" si="796"/>
        <v>25.289629564177993</v>
      </c>
      <c r="T2717">
        <f t="shared" si="779"/>
        <v>3.2041841036208201</v>
      </c>
    </row>
    <row r="2718" spans="1:20" x14ac:dyDescent="0.25">
      <c r="A2718">
        <f t="shared" si="780"/>
        <v>159503.24673148396</v>
      </c>
      <c r="B2718">
        <f t="shared" si="797"/>
        <v>25385.730156521873</v>
      </c>
      <c r="C2718" t="str">
        <f t="shared" si="781"/>
        <v>0.179166669477423-1.4307845609621i</v>
      </c>
      <c r="D2718" t="str">
        <f t="shared" si="782"/>
        <v>3.47389586085902-0.748155350734132i</v>
      </c>
      <c r="E2718" t="str">
        <f t="shared" si="783"/>
        <v>183.055191182106+19.8773470933234i</v>
      </c>
      <c r="F2718" t="str">
        <f t="shared" si="784"/>
        <v>2.42453015267311-5.91444444497248i</v>
      </c>
      <c r="G2718" t="str">
        <f t="shared" si="785"/>
        <v>0.999837202278819-0.0127581823973116i</v>
      </c>
      <c r="H2718" t="str">
        <f t="shared" si="786"/>
        <v>34.5136296473251-910.13973805477i</v>
      </c>
      <c r="I2718" t="str">
        <f t="shared" si="787"/>
        <v>-14.9495223570007-6.80093955640735i</v>
      </c>
      <c r="K2718" t="str">
        <f t="shared" si="788"/>
        <v>0.000499265608798461-0.00214645590533667i</v>
      </c>
      <c r="L2718" t="str">
        <f t="shared" si="789"/>
        <v>0.0000444444444444444-0.00226171170896393i</v>
      </c>
      <c r="M2718" t="e">
        <f t="shared" si="790"/>
        <v>#DIV/0!</v>
      </c>
      <c r="N2718">
        <f t="shared" si="791"/>
        <v>97.137578036559859</v>
      </c>
      <c r="O2718">
        <f t="shared" si="792"/>
        <v>3.179056982463571</v>
      </c>
      <c r="P2718" s="3">
        <f t="shared" si="793"/>
        <v>3.179056982463571</v>
      </c>
      <c r="Q2718" s="3">
        <f t="shared" si="794"/>
        <v>-82.862421963440141</v>
      </c>
      <c r="R2718">
        <f t="shared" si="795"/>
        <v>97.137578036559859</v>
      </c>
      <c r="S2718">
        <f t="shared" si="796"/>
        <v>25.385730156521873</v>
      </c>
      <c r="T2718">
        <f t="shared" si="779"/>
        <v>3.179056982463571</v>
      </c>
    </row>
    <row r="2719" spans="1:20" x14ac:dyDescent="0.25">
      <c r="A2719">
        <f t="shared" si="780"/>
        <v>160109.35906906362</v>
      </c>
      <c r="B2719">
        <f t="shared" si="797"/>
        <v>25482.195931116657</v>
      </c>
      <c r="C2719" t="str">
        <f t="shared" si="781"/>
        <v>0.17843458594882-1.42668415446732i</v>
      </c>
      <c r="D2719" t="str">
        <f t="shared" si="782"/>
        <v>3.47386369778641-0.746241440134134i</v>
      </c>
      <c r="E2719" t="str">
        <f t="shared" si="783"/>
        <v>183.212712852414+19.8977692626934i</v>
      </c>
      <c r="F2719" t="str">
        <f t="shared" si="784"/>
        <v>2.42452714719657-5.89228927982802i</v>
      </c>
      <c r="G2719" t="str">
        <f t="shared" si="785"/>
        <v>0.999835962868682-0.0128066476151284i</v>
      </c>
      <c r="H2719" t="str">
        <f t="shared" si="786"/>
        <v>33.947980213407-905.655976199245i</v>
      </c>
      <c r="I2719" t="str">
        <f t="shared" si="787"/>
        <v>-14.8219763435929-6.75870471756598i</v>
      </c>
      <c r="K2719" t="str">
        <f t="shared" si="788"/>
        <v>0.000495973966657666-0.00213902537211082i</v>
      </c>
      <c r="L2719" t="str">
        <f t="shared" si="789"/>
        <v>0.0000444444444444444-0.00225314973995212i</v>
      </c>
      <c r="M2719" t="e">
        <f t="shared" si="790"/>
        <v>#DIV/0!</v>
      </c>
      <c r="N2719">
        <f t="shared" si="791"/>
        <v>97.128933633589853</v>
      </c>
      <c r="O2719">
        <f t="shared" si="792"/>
        <v>3.1539648336180552</v>
      </c>
      <c r="P2719" s="3">
        <f t="shared" si="793"/>
        <v>3.1539648336180552</v>
      </c>
      <c r="Q2719" s="3">
        <f t="shared" si="794"/>
        <v>-82.871066366410147</v>
      </c>
      <c r="R2719">
        <f t="shared" si="795"/>
        <v>97.128933633589853</v>
      </c>
      <c r="S2719">
        <f t="shared" si="796"/>
        <v>25.482195931116657</v>
      </c>
      <c r="T2719">
        <f t="shared" si="779"/>
        <v>3.1539648336180552</v>
      </c>
    </row>
    <row r="2720" spans="1:20" x14ac:dyDescent="0.25">
      <c r="A2720">
        <f t="shared" si="780"/>
        <v>160717.77463352607</v>
      </c>
      <c r="B2720">
        <f t="shared" si="797"/>
        <v>25579.028275654902</v>
      </c>
      <c r="C2720" t="str">
        <f t="shared" si="781"/>
        <v>0.177700808836083-1.42260184883889i</v>
      </c>
      <c r="D2720" t="str">
        <f t="shared" si="782"/>
        <v>3.47383129041241-0.74433824733386i</v>
      </c>
      <c r="E2720" t="str">
        <f t="shared" si="783"/>
        <v>183.371246291055+19.9176169200955i</v>
      </c>
      <c r="F2720" t="str">
        <f t="shared" si="784"/>
        <v>2.42452411884257-5.8702188766569i</v>
      </c>
      <c r="G2720" t="str">
        <f t="shared" si="785"/>
        <v>0.999834714024238-0.0128552968191459i</v>
      </c>
      <c r="H2720" t="str">
        <f t="shared" si="786"/>
        <v>33.3922826795376-901.20217857692i</v>
      </c>
      <c r="I2720" t="str">
        <f t="shared" si="787"/>
        <v>-14.6956344282151-6.71691833644101i</v>
      </c>
      <c r="K2720" t="str">
        <f t="shared" si="788"/>
        <v>0.000492705082563272-0.00213161554875713i</v>
      </c>
      <c r="L2720" t="str">
        <f t="shared" si="789"/>
        <v>0.0000444444444444444-0.00224462018325575i</v>
      </c>
      <c r="M2720" t="e">
        <f t="shared" si="790"/>
        <v>#DIV/0!</v>
      </c>
      <c r="N2720">
        <f t="shared" si="791"/>
        <v>97.120082240676965</v>
      </c>
      <c r="O2720">
        <f t="shared" si="792"/>
        <v>3.1289077351517438</v>
      </c>
      <c r="P2720" s="3">
        <f t="shared" si="793"/>
        <v>3.1289077351517438</v>
      </c>
      <c r="Q2720" s="3">
        <f t="shared" si="794"/>
        <v>-82.879917759323035</v>
      </c>
      <c r="R2720">
        <f t="shared" si="795"/>
        <v>97.120082240676965</v>
      </c>
      <c r="S2720">
        <f t="shared" si="796"/>
        <v>25.579028275654903</v>
      </c>
      <c r="T2720">
        <f t="shared" si="779"/>
        <v>3.1289077351517438</v>
      </c>
    </row>
    <row r="2721" spans="1:20" x14ac:dyDescent="0.25">
      <c r="A2721">
        <f t="shared" si="780"/>
        <v>161328.50217713346</v>
      </c>
      <c r="B2721">
        <f t="shared" si="797"/>
        <v>25676.228583102391</v>
      </c>
      <c r="C2721" t="str">
        <f t="shared" si="781"/>
        <v>0.176965304017445-1.41853757358181i</v>
      </c>
      <c r="D2721" t="str">
        <f t="shared" si="782"/>
        <v>3.47379863688598-0.742445744759653i</v>
      </c>
      <c r="E2721" t="str">
        <f t="shared" si="783"/>
        <v>183.530796031206+19.9368809779793i</v>
      </c>
      <c r="F2721" t="str">
        <f t="shared" si="784"/>
        <v>2.42452106743698-5.84823291796223i</v>
      </c>
      <c r="G2721" t="str">
        <f t="shared" si="785"/>
        <v>0.999833455673699-0.012904130706434i</v>
      </c>
      <c r="H2721" t="str">
        <f t="shared" si="786"/>
        <v>32.8463483346695-896.778063672055i</v>
      </c>
      <c r="I2721" t="str">
        <f t="shared" si="787"/>
        <v>-14.570483662263-6.67557308692326i</v>
      </c>
      <c r="K2721" t="str">
        <f t="shared" si="788"/>
        <v>0.00048945881438438-0.00212422643287529i</v>
      </c>
      <c r="L2721" t="str">
        <f t="shared" si="789"/>
        <v>0.0000444444444444444-0.00223612291617428i</v>
      </c>
      <c r="M2721" t="e">
        <f t="shared" si="790"/>
        <v>#DIV/0!</v>
      </c>
      <c r="N2721">
        <f t="shared" si="791"/>
        <v>97.111021381525973</v>
      </c>
      <c r="O2721">
        <f t="shared" si="792"/>
        <v>3.1038857633081083</v>
      </c>
      <c r="P2721" s="3">
        <f t="shared" si="793"/>
        <v>3.1038857633081083</v>
      </c>
      <c r="Q2721" s="3">
        <f t="shared" si="794"/>
        <v>-82.888978618474027</v>
      </c>
      <c r="R2721">
        <f t="shared" si="795"/>
        <v>97.111021381525973</v>
      </c>
      <c r="S2721">
        <f t="shared" si="796"/>
        <v>25.67622858310239</v>
      </c>
      <c r="T2721">
        <f t="shared" si="779"/>
        <v>3.1038857633081083</v>
      </c>
    </row>
    <row r="2722" spans="1:20" x14ac:dyDescent="0.25">
      <c r="A2722">
        <f t="shared" si="780"/>
        <v>161941.55048540659</v>
      </c>
      <c r="B2722">
        <f t="shared" si="797"/>
        <v>25773.798251718181</v>
      </c>
      <c r="C2722" t="str">
        <f t="shared" si="781"/>
        <v>0.176228037313945-1.41449125814645i</v>
      </c>
      <c r="D2722" t="str">
        <f t="shared" si="782"/>
        <v>3.4737657353421-0.740563904989408i</v>
      </c>
      <c r="E2722" t="str">
        <f t="shared" si="783"/>
        <v>183.691366591316+19.9555522458569i</v>
      </c>
      <c r="F2722" t="str">
        <f t="shared" si="784"/>
        <v>2.4245179928044-5.82633108746177i</v>
      </c>
      <c r="G2722" t="str">
        <f t="shared" si="785"/>
        <v>0.999832187744728-0.0129531499766878i</v>
      </c>
      <c r="H2722" t="str">
        <f t="shared" si="786"/>
        <v>32.3099923475324-892.383353234817i</v>
      </c>
      <c r="I2722" t="str">
        <f t="shared" si="787"/>
        <v>-14.446511255636-6.63466179196122i</v>
      </c>
      <c r="K2722" t="str">
        <f t="shared" si="788"/>
        <v>0.000486235020657625-0.00211685802135291i</v>
      </c>
      <c r="L2722" t="str">
        <f t="shared" si="789"/>
        <v>0.0000444444444444444-0.00222765781647169i</v>
      </c>
      <c r="M2722" t="e">
        <f t="shared" si="790"/>
        <v>#DIV/0!</v>
      </c>
      <c r="N2722">
        <f t="shared" si="791"/>
        <v>97.101748562890393</v>
      </c>
      <c r="O2722">
        <f t="shared" si="792"/>
        <v>3.0788989924780585</v>
      </c>
      <c r="P2722" s="3">
        <f t="shared" si="793"/>
        <v>3.0788989924780585</v>
      </c>
      <c r="Q2722" s="3">
        <f t="shared" si="794"/>
        <v>-82.898251437109607</v>
      </c>
      <c r="R2722">
        <f t="shared" si="795"/>
        <v>97.101748562890393</v>
      </c>
      <c r="S2722">
        <f t="shared" si="796"/>
        <v>25.77379825171818</v>
      </c>
      <c r="T2722">
        <f t="shared" si="779"/>
        <v>3.0788989924780585</v>
      </c>
    </row>
    <row r="2723" spans="1:20" x14ac:dyDescent="0.25">
      <c r="A2723">
        <f t="shared" si="780"/>
        <v>162556.92837725111</v>
      </c>
      <c r="B2723">
        <f t="shared" si="797"/>
        <v>25871.73868507471</v>
      </c>
      <c r="C2723" t="str">
        <f t="shared" si="781"/>
        <v>0.175488974489864-1.41046283192548i</v>
      </c>
      <c r="D2723" t="str">
        <f t="shared" si="782"/>
        <v>3.47373258390179-0.738692700752175i</v>
      </c>
      <c r="E2723" t="str">
        <f t="shared" si="783"/>
        <v>183.852962474216+19.9736214293792i</v>
      </c>
      <c r="F2723" t="str">
        <f t="shared" si="784"/>
        <v>2.42451489476813-5.80451307008359i</v>
      </c>
      <c r="G2723" t="str">
        <f t="shared" si="785"/>
        <v>0.999830910164442-0.013002355332237i</v>
      </c>
      <c r="H2723" t="str">
        <f t="shared" si="786"/>
        <v>31.7830336799321-888.017772242628i</v>
      </c>
      <c r="I2723" t="str">
        <f t="shared" si="787"/>
        <v>-14.3237045746729-6.59417742013819i</v>
      </c>
      <c r="K2723" t="str">
        <f t="shared" si="788"/>
        <v>0.000483033560587333-0.00210951031037393i</v>
      </c>
      <c r="L2723" t="str">
        <f t="shared" si="789"/>
        <v>0.0000444444444444444-0.00221922476237467i</v>
      </c>
      <c r="M2723" t="e">
        <f t="shared" si="790"/>
        <v>#DIV/0!</v>
      </c>
      <c r="N2723">
        <f t="shared" si="791"/>
        <v>97.092261274560869</v>
      </c>
      <c r="O2723">
        <f t="shared" si="792"/>
        <v>3.0539474951711543</v>
      </c>
      <c r="P2723" s="3">
        <f t="shared" si="793"/>
        <v>3.0539474951711543</v>
      </c>
      <c r="Q2723" s="3">
        <f t="shared" si="794"/>
        <v>-82.907738725439131</v>
      </c>
      <c r="R2723">
        <f t="shared" si="795"/>
        <v>97.092261274560869</v>
      </c>
      <c r="S2723">
        <f t="shared" si="796"/>
        <v>25.87173868507471</v>
      </c>
      <c r="T2723">
        <f t="shared" si="779"/>
        <v>3.0539474951711543</v>
      </c>
    </row>
    <row r="2724" spans="1:20" x14ac:dyDescent="0.25">
      <c r="A2724">
        <f t="shared" si="780"/>
        <v>163174.64470508468</v>
      </c>
      <c r="B2724">
        <f t="shared" si="797"/>
        <v>25970.051292077995</v>
      </c>
      <c r="C2724" t="str">
        <f t="shared" si="781"/>
        <v>0.174748081253235-1.40645222425081i</v>
      </c>
      <c r="D2724" t="str">
        <f t="shared" si="782"/>
        <v>3.4736991806718-0.73683210492769i</v>
      </c>
      <c r="E2724" t="str">
        <f t="shared" si="783"/>
        <v>184.015588166214+19.9910791294172i</v>
      </c>
      <c r="F2724" t="str">
        <f t="shared" si="784"/>
        <v>2.42451177315004-5.78277855196116i</v>
      </c>
      <c r="G2724" t="str">
        <f t="shared" si="785"/>
        <v>0.999829622859399-0.0130517474780561i</v>
      </c>
      <c r="H2724" t="str">
        <f t="shared" si="786"/>
        <v>31.2652950021486-883.681048861793i</v>
      </c>
      <c r="I2724" t="str">
        <f t="shared" si="787"/>
        <v>-14.2020511401086-6.55411308233469i</v>
      </c>
      <c r="K2724" t="str">
        <f t="shared" si="788"/>
        <v>0.000479854294045663-0.00210218329542714i</v>
      </c>
      <c r="L2724" t="str">
        <f t="shared" si="789"/>
        <v>0.0000444444444444444-0.0022108236325709i</v>
      </c>
      <c r="M2724" t="e">
        <f t="shared" si="790"/>
        <v>#DIV/0!</v>
      </c>
      <c r="N2724">
        <f t="shared" si="791"/>
        <v>97.082556989356632</v>
      </c>
      <c r="O2724">
        <f t="shared" si="792"/>
        <v>3.0290313419869044</v>
      </c>
      <c r="P2724" s="3">
        <f t="shared" si="793"/>
        <v>3.0290313419869044</v>
      </c>
      <c r="Q2724" s="3">
        <f t="shared" si="794"/>
        <v>-82.917443010643368</v>
      </c>
      <c r="R2724">
        <f t="shared" si="795"/>
        <v>97.082556989356632</v>
      </c>
      <c r="S2724">
        <f t="shared" si="796"/>
        <v>25.970051292077994</v>
      </c>
      <c r="T2724">
        <f t="shared" si="779"/>
        <v>3.0290313419869044</v>
      </c>
    </row>
    <row r="2725" spans="1:20" x14ac:dyDescent="0.25">
      <c r="A2725">
        <f t="shared" si="780"/>
        <v>163794.70835496401</v>
      </c>
      <c r="B2725">
        <f t="shared" si="797"/>
        <v>26068.737486987891</v>
      </c>
      <c r="C2725" t="str">
        <f t="shared" si="781"/>
        <v>0.174005323256303-1.40245936439046i</v>
      </c>
      <c r="D2725" t="str">
        <f t="shared" si="782"/>
        <v>3.4736655237447-0.734982090546016i</v>
      </c>
      <c r="E2725" t="str">
        <f t="shared" si="783"/>
        <v>184.179248136167+20.0079158411268i</v>
      </c>
      <c r="F2725" t="str">
        <f t="shared" si="784"/>
        <v>2.42450862777072-5.76112722042917i</v>
      </c>
      <c r="G2725" t="str">
        <f t="shared" si="785"/>
        <v>0.999828325755602-0.0131013271217736i</v>
      </c>
      <c r="H2725" t="str">
        <f t="shared" si="786"/>
        <v>30.7566026103753-879.372914409406i</v>
      </c>
      <c r="I2725" t="str">
        <f t="shared" si="787"/>
        <v>-14.0815386250556-6.51446202847498i</v>
      </c>
      <c r="K2725" t="str">
        <f t="shared" si="788"/>
        <v>0.000476697081572676-0.00209487697131453i</v>
      </c>
      <c r="L2725" t="str">
        <f t="shared" si="789"/>
        <v>0.0000444444444444444-0.00220245430620731i</v>
      </c>
      <c r="M2725" t="e">
        <f t="shared" si="790"/>
        <v>#DIV/0!</v>
      </c>
      <c r="N2725">
        <f t="shared" si="791"/>
        <v>97.072633163115682</v>
      </c>
      <c r="O2725">
        <f t="shared" si="792"/>
        <v>3.0041506015855663</v>
      </c>
      <c r="P2725" s="3">
        <f t="shared" si="793"/>
        <v>3.0041506015855663</v>
      </c>
      <c r="Q2725" s="3">
        <f t="shared" si="794"/>
        <v>-82.927366836884318</v>
      </c>
      <c r="R2725">
        <f t="shared" si="795"/>
        <v>97.072633163115682</v>
      </c>
      <c r="S2725">
        <f t="shared" si="796"/>
        <v>26.068737486987892</v>
      </c>
      <c r="T2725">
        <f t="shared" si="779"/>
        <v>3.0041506015855663</v>
      </c>
    </row>
    <row r="2726" spans="1:20" x14ac:dyDescent="0.25">
      <c r="A2726">
        <f t="shared" si="780"/>
        <v>164417.12824671288</v>
      </c>
      <c r="B2726">
        <f t="shared" si="797"/>
        <v>26167.798689438445</v>
      </c>
      <c r="C2726" t="str">
        <f t="shared" si="781"/>
        <v>0.173260666096057-1.39848418154534i</v>
      </c>
      <c r="D2726" t="str">
        <f t="shared" si="782"/>
        <v>3.4736316111986-0.733142630787081i</v>
      </c>
      <c r="E2726" t="str">
        <f t="shared" si="783"/>
        <v>184.343946834532+20.0241219530235i</v>
      </c>
      <c r="F2726" t="str">
        <f t="shared" si="784"/>
        <v>2.42450545844934-5.73955876401881i</v>
      </c>
      <c r="G2726" t="str">
        <f t="shared" si="785"/>
        <v>0.99982701877849-0.0131510949736825i</v>
      </c>
      <c r="H2726" t="str">
        <f t="shared" si="786"/>
        <v>30.2567863461475-875.093103315597i</v>
      </c>
      <c r="I2726" t="str">
        <f t="shared" si="787"/>
        <v>-13.9621548530076-6.47521764435412i</v>
      </c>
      <c r="K2726" t="str">
        <f t="shared" si="788"/>
        <v>0.000473561784376308-0.00208759133215967i</v>
      </c>
      <c r="L2726" t="str">
        <f t="shared" si="789"/>
        <v>0.0000444444444444444-0.00219411666288833i</v>
      </c>
      <c r="M2726" t="e">
        <f t="shared" si="790"/>
        <v>#DIV/0!</v>
      </c>
      <c r="N2726">
        <f t="shared" si="791"/>
        <v>97.062487234688561</v>
      </c>
      <c r="O2726">
        <f t="shared" si="792"/>
        <v>2.9793053406583874</v>
      </c>
      <c r="P2726" s="3">
        <f t="shared" si="793"/>
        <v>2.9793053406583874</v>
      </c>
      <c r="Q2726" s="3">
        <f t="shared" si="794"/>
        <v>-82.937512765311439</v>
      </c>
      <c r="R2726">
        <f t="shared" si="795"/>
        <v>97.062487234688561</v>
      </c>
      <c r="S2726">
        <f t="shared" si="796"/>
        <v>26.167798689438445</v>
      </c>
      <c r="T2726">
        <f t="shared" si="779"/>
        <v>2.9793053406583874</v>
      </c>
    </row>
    <row r="2727" spans="1:20" x14ac:dyDescent="0.25">
      <c r="A2727">
        <f t="shared" si="780"/>
        <v>165041.91333405036</v>
      </c>
      <c r="B2727">
        <f t="shared" si="797"/>
        <v>26267.23632445831</v>
      </c>
      <c r="C2727" t="str">
        <f t="shared" si="781"/>
        <v>0.172514075314807-1.39452660484612i</v>
      </c>
      <c r="D2727" t="str">
        <f t="shared" si="782"/>
        <v>3.4735974410972-0.731313698980301i</v>
      </c>
      <c r="E2727" t="str">
        <f t="shared" si="783"/>
        <v>184.509688692404+20.0396877460469i</v>
      </c>
      <c r="F2727" t="str">
        <f t="shared" si="784"/>
        <v>2.42450226500375-5.71807287245347i</v>
      </c>
      <c r="G2727" t="str">
        <f t="shared" si="785"/>
        <v>0.999825701852936-0.0132010517467494i</v>
      </c>
      <c r="H2727" t="str">
        <f t="shared" si="786"/>
        <v>29.7656795177127-870.841353086057i</v>
      </c>
      <c r="I2727" t="str">
        <f t="shared" si="787"/>
        <v>-13.8438877958671-6.43637344854449i</v>
      </c>
      <c r="K2727" t="str">
        <f t="shared" si="788"/>
        <v>0.000470448264332346-0.00208032637141591i</v>
      </c>
      <c r="L2727" t="str">
        <f t="shared" si="789"/>
        <v>0.0000444444444444444-0.00218581058267417i</v>
      </c>
      <c r="M2727" t="e">
        <f t="shared" si="790"/>
        <v>#DIV/0!</v>
      </c>
      <c r="N2727">
        <f t="shared" si="791"/>
        <v>97.05211662593365</v>
      </c>
      <c r="O2727">
        <f t="shared" si="792"/>
        <v>2.9544956238984095</v>
      </c>
      <c r="P2727" s="3">
        <f t="shared" si="793"/>
        <v>2.9544956238984095</v>
      </c>
      <c r="Q2727" s="3">
        <f t="shared" si="794"/>
        <v>-82.94788337406635</v>
      </c>
      <c r="R2727">
        <f t="shared" si="795"/>
        <v>97.05211662593365</v>
      </c>
      <c r="S2727">
        <f t="shared" si="796"/>
        <v>26.26723632445831</v>
      </c>
      <c r="T2727">
        <f t="shared" si="779"/>
        <v>2.9544956238984095</v>
      </c>
    </row>
    <row r="2728" spans="1:20" x14ac:dyDescent="0.25">
      <c r="A2728">
        <f t="shared" si="780"/>
        <v>165669.07260471975</v>
      </c>
      <c r="B2728">
        <f t="shared" si="797"/>
        <v>26367.051822491252</v>
      </c>
      <c r="C2728" t="str">
        <f t="shared" si="781"/>
        <v>0.171765516400713-1.39058656334999i</v>
      </c>
      <c r="D2728" t="str">
        <f t="shared" si="782"/>
        <v>3.47356301148955-0.72949526860414i</v>
      </c>
      <c r="E2728" t="str">
        <f t="shared" si="783"/>
        <v>184.676478120532+20.0546033926224i</v>
      </c>
      <c r="F2728" t="str">
        <f t="shared" si="784"/>
        <v>2.42449904725034-5.69666923664404i</v>
      </c>
      <c r="G2728" t="str">
        <f t="shared" si="785"/>
        <v>0.999824374903239-0.0132511981566251i</v>
      </c>
      <c r="H2728" t="str">
        <f t="shared" si="786"/>
        <v>29.2831188232869-866.617404264932i</v>
      </c>
      <c r="I2728" t="str">
        <f t="shared" si="787"/>
        <v>-13.7267255719951-6.39792308937893i</v>
      </c>
      <c r="K2728" t="str">
        <f t="shared" si="788"/>
        <v>0.000467356383984279-0.00207308208187465i</v>
      </c>
      <c r="L2728" t="str">
        <f t="shared" si="789"/>
        <v>0.0000444444444444444-0.00217753594607907i</v>
      </c>
      <c r="M2728" t="e">
        <f t="shared" si="790"/>
        <v>#DIV/0!</v>
      </c>
      <c r="N2728">
        <f t="shared" si="791"/>
        <v>97.04151874171157</v>
      </c>
      <c r="O2728">
        <f t="shared" si="792"/>
        <v>2.9297215139705024</v>
      </c>
      <c r="P2728" s="3">
        <f t="shared" si="793"/>
        <v>2.9297215139705024</v>
      </c>
      <c r="Q2728" s="3">
        <f t="shared" si="794"/>
        <v>-82.95848125828843</v>
      </c>
      <c r="R2728">
        <f t="shared" si="795"/>
        <v>97.04151874171157</v>
      </c>
      <c r="S2728">
        <f t="shared" si="796"/>
        <v>26.367051822491252</v>
      </c>
      <c r="T2728">
        <f t="shared" si="779"/>
        <v>2.9297215139705024</v>
      </c>
    </row>
    <row r="2729" spans="1:20" x14ac:dyDescent="0.25">
      <c r="A2729">
        <f t="shared" si="780"/>
        <v>166298.61508061772</v>
      </c>
      <c r="B2729">
        <f t="shared" si="797"/>
        <v>26467.246619416721</v>
      </c>
      <c r="C2729" t="str">
        <f t="shared" si="781"/>
        <v>0.171014954788438-1.38666398603737i</v>
      </c>
      <c r="D2729" t="str">
        <f t="shared" si="782"/>
        <v>3.47352832041005-0.727687313285733i</v>
      </c>
      <c r="E2729" t="str">
        <f t="shared" si="783"/>
        <v>184.844319508305+20.0688589557251i</v>
      </c>
      <c r="F2729" t="str">
        <f t="shared" si="784"/>
        <v>2.4244958050042-5.67534754868477i</v>
      </c>
      <c r="G2729" t="str">
        <f t="shared" si="785"/>
        <v>0.999823037853127-0.0133015349216537i</v>
      </c>
      <c r="H2729" t="str">
        <f t="shared" si="786"/>
        <v>28.8089442761518-862.421000397971i</v>
      </c>
      <c r="I2729" t="str">
        <f t="shared" si="787"/>
        <v>-13.6106564442853-6.35986034200896i</v>
      </c>
      <c r="K2729" t="str">
        <f t="shared" si="788"/>
        <v>0.000464286006543152-0.00206585845567348i</v>
      </c>
      <c r="L2729" t="str">
        <f t="shared" si="789"/>
        <v>0.0000444444444444444-0.00216929263406961i</v>
      </c>
      <c r="M2729" t="e">
        <f t="shared" si="790"/>
        <v>#DIV/0!</v>
      </c>
      <c r="N2729">
        <f t="shared" si="791"/>
        <v>97.030690969884688</v>
      </c>
      <c r="O2729">
        <f t="shared" si="792"/>
        <v>2.9049830714811611</v>
      </c>
      <c r="P2729" s="3">
        <f t="shared" si="793"/>
        <v>2.9049830714811611</v>
      </c>
      <c r="Q2729" s="3">
        <f t="shared" si="794"/>
        <v>-82.969309030115312</v>
      </c>
      <c r="R2729">
        <f t="shared" si="795"/>
        <v>97.030690969884688</v>
      </c>
      <c r="S2729">
        <f t="shared" si="796"/>
        <v>26.46724661941672</v>
      </c>
      <c r="T2729">
        <f t="shared" si="779"/>
        <v>2.9049830714811611</v>
      </c>
    </row>
    <row r="2730" spans="1:20" x14ac:dyDescent="0.25">
      <c r="A2730">
        <f t="shared" si="780"/>
        <v>166930.54981792407</v>
      </c>
      <c r="B2730">
        <f t="shared" si="797"/>
        <v>26567.822156570506</v>
      </c>
      <c r="C2730" t="str">
        <f t="shared" si="781"/>
        <v>0.170262355859717-1.38275880180868i</v>
      </c>
      <c r="D2730" t="str">
        <f t="shared" si="782"/>
        <v>3.47349336587828-0.725889806800455i</v>
      </c>
      <c r="E2730" t="str">
        <f t="shared" si="783"/>
        <v>185.013217222745+20.0824443879315i</v>
      </c>
      <c r="F2730" t="str">
        <f t="shared" si="784"/>
        <v>2.42449253807894-5.65410750184857i</v>
      </c>
      <c r="G2730" t="str">
        <f t="shared" si="785"/>
        <v>0.999821690625743-0.0133520627628833i</v>
      </c>
      <c r="H2730" t="str">
        <f t="shared" si="786"/>
        <v>28.3429991315449-858.251887996068i</v>
      </c>
      <c r="I2730" t="str">
        <f t="shared" si="787"/>
        <v>-13.4956688182593-6.32217910553549i</v>
      </c>
      <c r="K2730" t="str">
        <f t="shared" si="788"/>
        <v>0.000461236995887309-0.00205865548430421i</v>
      </c>
      <c r="L2730" t="str">
        <f t="shared" si="789"/>
        <v>0.0000444444444444444-0.00216108052806296i</v>
      </c>
      <c r="M2730" t="e">
        <f t="shared" si="790"/>
        <v>#DIV/0!</v>
      </c>
      <c r="N2730">
        <f t="shared" si="791"/>
        <v>97.019630681313615</v>
      </c>
      <c r="O2730">
        <f t="shared" si="792"/>
        <v>2.8802803549485576</v>
      </c>
      <c r="P2730" s="3">
        <f t="shared" si="793"/>
        <v>2.8802803549485576</v>
      </c>
      <c r="Q2730" s="3">
        <f t="shared" si="794"/>
        <v>-82.980369318686385</v>
      </c>
      <c r="R2730">
        <f t="shared" si="795"/>
        <v>97.019630681313615</v>
      </c>
      <c r="S2730">
        <f t="shared" si="796"/>
        <v>26.567822156570507</v>
      </c>
      <c r="T2730">
        <f t="shared" si="779"/>
        <v>2.8802803549485576</v>
      </c>
    </row>
    <row r="2731" spans="1:20" x14ac:dyDescent="0.25">
      <c r="A2731">
        <f t="shared" si="780"/>
        <v>167564.88590723221</v>
      </c>
      <c r="B2731">
        <f t="shared" si="797"/>
        <v>26668.779880765476</v>
      </c>
      <c r="C2731" t="str">
        <f t="shared" si="781"/>
        <v>0.169507684944092-1.37887093948099i</v>
      </c>
      <c r="D2731" t="str">
        <f t="shared" si="782"/>
        <v>3.47345814589888-0.724102723071519i</v>
      </c>
      <c r="E2731" t="str">
        <f t="shared" si="783"/>
        <v>185.183175607447+20.0953495304828i</v>
      </c>
      <c r="F2731" t="str">
        <f t="shared" si="784"/>
        <v>2.42448924628678-5.6329487905827i</v>
      </c>
      <c r="G2731" t="str">
        <f t="shared" si="785"/>
        <v>0.99982033314365-0.0134027824040758i</v>
      </c>
      <c r="H2731" t="str">
        <f t="shared" si="786"/>
        <v>27.8851298152976-854.1098164991i</v>
      </c>
      <c r="I2731" t="str">
        <f t="shared" si="787"/>
        <v>-13.3817512401869-6.28487340021087i</v>
      </c>
      <c r="K2731" t="str">
        <f t="shared" si="788"/>
        <v>0.000458209216562145-0.00205147315862102i</v>
      </c>
      <c r="L2731" t="str">
        <f t="shared" si="789"/>
        <v>0.0000444444444444444-0.00215289950992525i</v>
      </c>
      <c r="M2731" t="e">
        <f t="shared" si="790"/>
        <v>#DIV/0!</v>
      </c>
      <c r="N2731">
        <f t="shared" si="791"/>
        <v>97.008335229860876</v>
      </c>
      <c r="O2731">
        <f t="shared" si="792"/>
        <v>2.8556134207719577</v>
      </c>
      <c r="P2731" s="3">
        <f t="shared" si="793"/>
        <v>2.8556134207719577</v>
      </c>
      <c r="Q2731" s="3">
        <f t="shared" si="794"/>
        <v>-82.991664770139124</v>
      </c>
      <c r="R2731">
        <f t="shared" si="795"/>
        <v>97.008335229860876</v>
      </c>
      <c r="S2731">
        <f t="shared" si="796"/>
        <v>26.668779880765477</v>
      </c>
      <c r="T2731">
        <f t="shared" si="779"/>
        <v>2.8556134207719577</v>
      </c>
    </row>
    <row r="2732" spans="1:20" x14ac:dyDescent="0.25">
      <c r="A2732">
        <f t="shared" si="780"/>
        <v>168201.63247367967</v>
      </c>
      <c r="B2732">
        <f t="shared" si="797"/>
        <v>26770.121244312384</v>
      </c>
      <c r="C2732" t="str">
        <f t="shared" si="781"/>
        <v>0.168750907319534-1.37500032778464i</v>
      </c>
      <c r="D2732" t="str">
        <f t="shared" si="782"/>
        <v>3.47342265846144-0.722326036169579i</v>
      </c>
      <c r="E2732" t="str">
        <f t="shared" si="783"/>
        <v>185.354198981518+20.1075641123314i</v>
      </c>
      <c r="F2732" t="str">
        <f t="shared" si="784"/>
        <v>2.4244859294385-5.6118711105044i</v>
      </c>
      <c r="G2732" t="str">
        <f t="shared" si="785"/>
        <v>0.999818965328819-0.0134536945717162i</v>
      </c>
      <c r="H2732" t="str">
        <f t="shared" si="786"/>
        <v>27.4351858541731-849.994538240122i</v>
      </c>
      <c r="I2732" t="str">
        <f t="shared" si="787"/>
        <v>-13.2688923952281-6.24793736470972i</v>
      </c>
      <c r="K2732" t="str">
        <f t="shared" si="788"/>
        <v>0.000455202533779732-0.00204431146884829i</v>
      </c>
      <c r="L2732" t="str">
        <f t="shared" si="789"/>
        <v>0.0000444444444444444-0.00214474946196977i</v>
      </c>
      <c r="M2732" t="e">
        <f t="shared" si="790"/>
        <v>#DIV/0!</v>
      </c>
      <c r="N2732">
        <f t="shared" si="791"/>
        <v>96.996801952390541</v>
      </c>
      <c r="O2732">
        <f t="shared" si="792"/>
        <v>2.8309823232007911</v>
      </c>
      <c r="P2732" s="3">
        <f t="shared" si="793"/>
        <v>2.8309823232007911</v>
      </c>
      <c r="Q2732" s="3">
        <f t="shared" si="794"/>
        <v>-83.003198047609459</v>
      </c>
      <c r="R2732">
        <f t="shared" si="795"/>
        <v>96.996801952390541</v>
      </c>
      <c r="S2732">
        <f t="shared" si="796"/>
        <v>26.770121244312385</v>
      </c>
      <c r="T2732">
        <f t="shared" ref="T2732:T2795" si="798">P2732</f>
        <v>2.8309823232007911</v>
      </c>
    </row>
    <row r="2733" spans="1:20" x14ac:dyDescent="0.25">
      <c r="A2733">
        <f t="shared" ref="A2733:A2796" si="799">2*PI()*B2733</f>
        <v>168840.79867707964</v>
      </c>
      <c r="B2733">
        <f t="shared" si="797"/>
        <v>26871.847705040771</v>
      </c>
      <c r="C2733" t="str">
        <f t="shared" ref="C2733:C2796" si="800">IMPRODUCT(D2733,E2733,$C$40,,K2733,$C$41)</f>
        <v>0.167991988213227-1.37114689535985i</v>
      </c>
      <c r="D2733" t="str">
        <f t="shared" ref="D2733:D2796" si="801">IMDIV(IMPRODUCT($C$37,$C$38,COMPLEX(1,A2733/$C$38)),IMSUM(-1*A2733*A2733/$C$39,COMPLEX(0,1*A2733)))</f>
        <v>3.47338690154048-0.720559720312337i</v>
      </c>
      <c r="E2733" t="str">
        <f t="shared" ref="E2733:E2796" si="802">IMDIV(IMPRODUCT(IMSUM(F2733,G2733),$C$29,H2733),IMSUM(1,I2733))</f>
        <v>185.526291638487+20.1190777491975i</v>
      </c>
      <c r="F2733" t="str">
        <f t="shared" ref="F2733:F2796" si="803">IMDIV(IMPRODUCT($C$14,$C$15,COMPLEX(1,A2733/$C$15)),IMSUM(-1*A2733*A2733/$C$16,COMPLEX(0,A2733)))</f>
        <v>2.42448258734346-5.59087415839651i</v>
      </c>
      <c r="G2733" t="str">
        <f t="shared" ref="G2733:G2796" si="804">IMDIV(1,COMPLEX(1,A2733*$C$9*$C$10))</f>
        <v>0.999817587102629-0.0135047999950239i</v>
      </c>
      <c r="H2733" t="str">
        <f t="shared" ref="H2733:H2796" si="805">IMDIV($C$3,IMSUM(K2733,COMPLEX(0,$C$28*A2733)))</f>
        <v>26.9930198078629-845.90580840986i</v>
      </c>
      <c r="I2733" t="str">
        <f t="shared" ref="I2733:I2796" si="806">IMPRODUCT(F2733,$C$29,H2733,$C$31)</f>
        <v>-13.1570811055979-6.21136525346686i</v>
      </c>
      <c r="K2733" t="str">
        <f t="shared" ref="K2733:K2796" si="807">IF($C$26&lt;=0,IMDIV(1,IMSUM(IMDIV(1,L2733),1/$C$18)),IMDIV(1,IMSUM(IMDIV(1,L2733),1/$C$18,IMDIV(1,M2733))))</f>
        <v>0.000452216813418448-0.0020371704045886i</v>
      </c>
      <c r="L2733" t="str">
        <f t="shared" ref="L2733:L2796" si="808">IMSUM($C$21/$C$22,IMDIV(1,COMPLEX(0,$C$20*$C$22*A2733)))</f>
        <v>0.0000444444444444444-0.00213663026695533i</v>
      </c>
      <c r="M2733" t="e">
        <f t="shared" ref="M2733:M2796" si="809">IMSUM($C$25/$C$26,IMDIV(1,COMPLEX(0,$C$24*$C$26*A2733)))</f>
        <v>#DIV/0!</v>
      </c>
      <c r="N2733">
        <f t="shared" ref="N2733:N2796" si="810">ABS(R2733)</f>
        <v>96.985028168774633</v>
      </c>
      <c r="O2733">
        <f t="shared" ref="O2733:O2796" si="811">ABS(P2733)</f>
        <v>2.8063871143037904</v>
      </c>
      <c r="P2733" s="3">
        <f t="shared" ref="P2733:P2796" si="812">20*LOG10(IMABS(C2733))</f>
        <v>2.8063871143037904</v>
      </c>
      <c r="Q2733" s="3">
        <f t="shared" ref="Q2733:Q2796" si="813">IMARGUMENT(C2733)*180/PI()</f>
        <v>-83.014971831225367</v>
      </c>
      <c r="R2733">
        <f t="shared" ref="R2733:R2796" si="814">IF(Q2733&lt;0,Q2733+180,Q2733-180)</f>
        <v>96.985028168774633</v>
      </c>
      <c r="S2733">
        <f t="shared" ref="S2733:S2796" si="815">B2733/1000</f>
        <v>26.871847705040771</v>
      </c>
      <c r="T2733">
        <f t="shared" si="798"/>
        <v>2.8063871143037904</v>
      </c>
    </row>
    <row r="2734" spans="1:20" x14ac:dyDescent="0.25">
      <c r="A2734">
        <f t="shared" si="799"/>
        <v>169482.39371205255</v>
      </c>
      <c r="B2734">
        <f t="shared" ref="B2734:B2797" si="816">B2733*(1+B$42)</f>
        <v>26973.960726319925</v>
      </c>
      <c r="C2734" t="str">
        <f t="shared" si="800"/>
        <v>0.167230892802263-1.36731057075339i</v>
      </c>
      <c r="D2734" t="str">
        <f t="shared" si="801"/>
        <v>3.4733508730952-0.718803749864121i</v>
      </c>
      <c r="E2734" t="str">
        <f t="shared" si="802"/>
        <v>185.699457845205+20.1298799426123i</v>
      </c>
      <c r="F2734" t="str">
        <f t="shared" si="803"/>
        <v>2.42447921980955-5.56995763220302i</v>
      </c>
      <c r="G2734" t="str">
        <f t="shared" si="804"/>
        <v>0.999816198385862-0.0135560994059616i</v>
      </c>
      <c r="H2734" t="str">
        <f t="shared" si="805"/>
        <v>26.5584872026035-841.843385021634i</v>
      </c>
      <c r="I2734" t="str">
        <f t="shared" si="806"/>
        <v>-13.0463063287543-6.17515143408118i</v>
      </c>
      <c r="K2734" t="str">
        <f t="shared" si="807"/>
        <v>0.000449251922022537-0.00203004995483056i</v>
      </c>
      <c r="L2734" t="str">
        <f t="shared" si="808"/>
        <v>0.0000444444444444444-0.00212854180808461i</v>
      </c>
      <c r="M2734" t="e">
        <f t="shared" si="809"/>
        <v>#DIV/0!</v>
      </c>
      <c r="N2734">
        <f t="shared" si="810"/>
        <v>96.973011181895771</v>
      </c>
      <c r="O2734">
        <f t="shared" si="811"/>
        <v>2.7818278439383692</v>
      </c>
      <c r="P2734" s="3">
        <f t="shared" si="812"/>
        <v>2.7818278439383692</v>
      </c>
      <c r="Q2734" s="3">
        <f t="shared" si="813"/>
        <v>-83.026988818104229</v>
      </c>
      <c r="R2734">
        <f t="shared" si="814"/>
        <v>96.973011181895771</v>
      </c>
      <c r="S2734">
        <f t="shared" si="815"/>
        <v>26.973960726319923</v>
      </c>
      <c r="T2734">
        <f t="shared" si="798"/>
        <v>2.7818278439383692</v>
      </c>
    </row>
    <row r="2735" spans="1:20" x14ac:dyDescent="0.25">
      <c r="A2735">
        <f t="shared" si="799"/>
        <v>170126.42680815834</v>
      </c>
      <c r="B2735">
        <f t="shared" si="816"/>
        <v>27076.461777079941</v>
      </c>
      <c r="C2735" t="str">
        <f t="shared" si="800"/>
        <v>0.16646758621447-1.36349128241503i</v>
      </c>
      <c r="D2735" t="str">
        <f t="shared" si="801"/>
        <v>3.47331457106949-0.71705809933551i</v>
      </c>
      <c r="E2735" t="str">
        <f t="shared" si="802"/>
        <v>185.873701840707+20.1399600789715i</v>
      </c>
      <c r="F2735" t="str">
        <f t="shared" si="803"/>
        <v>2.42447582664324-5.54912123102486i</v>
      </c>
      <c r="G2735" t="str">
        <f t="shared" si="804"/>
        <v>0.999814799098697-0.0136075935392463i</v>
      </c>
      <c r="H2735" t="str">
        <f t="shared" si="805"/>
        <v>26.1314464663607-837.807028876521i</v>
      </c>
      <c r="I2735" t="str">
        <f t="shared" si="806"/>
        <v>-12.9365571556086-6.13929038478259i</v>
      </c>
      <c r="K2735" t="str">
        <f t="shared" si="807"/>
        <v>0.000446307726801589-0.0020229501079566i</v>
      </c>
      <c r="L2735" t="str">
        <f t="shared" si="808"/>
        <v>0.0000444444444444444-0.0021204839690024i</v>
      </c>
      <c r="M2735" t="e">
        <f t="shared" si="809"/>
        <v>#DIV/0!</v>
      </c>
      <c r="N2735">
        <f t="shared" si="810"/>
        <v>96.960748277656563</v>
      </c>
      <c r="O2735">
        <f t="shared" si="811"/>
        <v>2.7573045597187056</v>
      </c>
      <c r="P2735" s="3">
        <f t="shared" si="812"/>
        <v>2.7573045597187056</v>
      </c>
      <c r="Q2735" s="3">
        <f t="shared" si="813"/>
        <v>-83.039251722343437</v>
      </c>
      <c r="R2735">
        <f t="shared" si="814"/>
        <v>96.960748277656563</v>
      </c>
      <c r="S2735">
        <f t="shared" si="815"/>
        <v>27.076461777079942</v>
      </c>
      <c r="T2735">
        <f t="shared" si="798"/>
        <v>2.7573045597187056</v>
      </c>
    </row>
    <row r="2736" spans="1:20" x14ac:dyDescent="0.25">
      <c r="A2736">
        <f t="shared" si="799"/>
        <v>170772.90723002935</v>
      </c>
      <c r="B2736">
        <f t="shared" si="816"/>
        <v>27179.352331832844</v>
      </c>
      <c r="C2736" t="str">
        <f t="shared" si="800"/>
        <v>0.165702033529221-1.35968895869408i</v>
      </c>
      <c r="D2736" t="str">
        <f t="shared" si="801"/>
        <v>3.47327799339167-0.715322743382915i</v>
      </c>
      <c r="E2736" t="str">
        <f t="shared" si="802"/>
        <v>186.049027835062+20.1493074285781i</v>
      </c>
      <c r="F2736" t="str">
        <f t="shared" si="803"/>
        <v>2.42447240764946-5.52836465511539i</v>
      </c>
      <c r="G2736" t="str">
        <f t="shared" si="804"/>
        <v>0.999813389160705-0.0136592831323585i</v>
      </c>
      <c r="H2736" t="str">
        <f t="shared" si="805"/>
        <v>25.7117588655573-833.796503528969i</v>
      </c>
      <c r="I2736" t="str">
        <f t="shared" si="806"/>
        <v>-12.8278228087583-6.10377669196139i</v>
      </c>
      <c r="K2736" t="str">
        <f t="shared" si="807"/>
        <v>0.000443384095630033-0.00201587085175068i</v>
      </c>
      <c r="L2736" t="str">
        <f t="shared" si="808"/>
        <v>0.0000444444444444444-0.00211245663379399i</v>
      </c>
      <c r="M2736" t="e">
        <f t="shared" si="809"/>
        <v>#DIV/0!</v>
      </c>
      <c r="N2736">
        <f t="shared" si="810"/>
        <v>96.948236724987822</v>
      </c>
      <c r="O2736">
        <f t="shared" si="811"/>
        <v>2.7328173069843338</v>
      </c>
      <c r="P2736" s="3">
        <f t="shared" si="812"/>
        <v>2.7328173069843338</v>
      </c>
      <c r="Q2736" s="3">
        <f t="shared" si="813"/>
        <v>-83.051763275012178</v>
      </c>
      <c r="R2736">
        <f t="shared" si="814"/>
        <v>96.948236724987822</v>
      </c>
      <c r="S2736">
        <f t="shared" si="815"/>
        <v>27.179352331832845</v>
      </c>
      <c r="T2736">
        <f t="shared" si="798"/>
        <v>2.7328173069843338</v>
      </c>
    </row>
    <row r="2737" spans="1:20" x14ac:dyDescent="0.25">
      <c r="A2737">
        <f t="shared" si="799"/>
        <v>171421.84427750349</v>
      </c>
      <c r="B2737">
        <f t="shared" si="816"/>
        <v>27282.633870693811</v>
      </c>
      <c r="C2737" t="str">
        <f t="shared" si="800"/>
        <v>0.164934199778274-1.35590352783588i</v>
      </c>
      <c r="D2737" t="str">
        <f t="shared" si="801"/>
        <v>3.47324113797453-0.713597656808209i</v>
      </c>
      <c r="E2737" t="str">
        <f t="shared" si="802"/>
        <v>186.2254400082+20.1579111446873i</v>
      </c>
      <c r="F2737" t="str">
        <f t="shared" si="803"/>
        <v>2.42446896263171-5.50768760587628i</v>
      </c>
      <c r="G2737" t="str">
        <f t="shared" si="804"/>
        <v>0.999811968490847-0.0137111689255538i</v>
      </c>
      <c r="H2737" t="str">
        <f t="shared" si="805"/>
        <v>25.2992884432863-829.811575252657i</v>
      </c>
      <c r="I2737" t="str">
        <f t="shared" si="806"/>
        <v>-12.7200926407421-6.06860504775779i</v>
      </c>
      <c r="K2737" t="str">
        <f t="shared" si="807"/>
        <v>0.000440480897046499-0.00200881217340595i</v>
      </c>
      <c r="L2737" t="str">
        <f t="shared" si="808"/>
        <v>0.0000444444444444444-0.00210445968698345i</v>
      </c>
      <c r="M2737" t="e">
        <f t="shared" si="809"/>
        <v>#DIV/0!</v>
      </c>
      <c r="N2737">
        <f t="shared" si="810"/>
        <v>96.935473775858654</v>
      </c>
      <c r="O2737">
        <f t="shared" si="811"/>
        <v>2.708366128768426</v>
      </c>
      <c r="P2737" s="3">
        <f t="shared" si="812"/>
        <v>2.708366128768426</v>
      </c>
      <c r="Q2737" s="3">
        <f t="shared" si="813"/>
        <v>-83.064526224141346</v>
      </c>
      <c r="R2737">
        <f t="shared" si="814"/>
        <v>96.935473775858654</v>
      </c>
      <c r="S2737">
        <f t="shared" si="815"/>
        <v>27.282633870693811</v>
      </c>
      <c r="T2737">
        <f t="shared" si="798"/>
        <v>2.708366128768426</v>
      </c>
    </row>
    <row r="2738" spans="1:20" x14ac:dyDescent="0.25">
      <c r="A2738">
        <f t="shared" si="799"/>
        <v>172073.247285758</v>
      </c>
      <c r="B2738">
        <f t="shared" si="816"/>
        <v>27386.307879402448</v>
      </c>
      <c r="C2738" t="str">
        <f t="shared" si="800"/>
        <v>0.164164049946674-1.35213491797824i</v>
      </c>
      <c r="D2738" t="str">
        <f t="shared" si="801"/>
        <v>3.47320400271513-0.711882814558315i</v>
      </c>
      <c r="E2738" t="str">
        <f t="shared" si="802"/>
        <v>186.402942508712+20.1657602625499i</v>
      </c>
      <c r="F2738" t="str">
        <f t="shared" si="803"/>
        <v>2.42446549139198-5.48708978585309i</v>
      </c>
      <c r="G2738" t="str">
        <f t="shared" si="804"/>
        <v>0.999810537007467-0.0137632516618713i</v>
      </c>
      <c r="H2738" t="str">
        <f t="shared" si="805"/>
        <v>24.8939019589921-825.852013006805i</v>
      </c>
      <c r="I2738" t="str">
        <f t="shared" si="806"/>
        <v>-12.6133561323176-6.03377024771056i</v>
      </c>
      <c r="K2738" t="str">
        <f t="shared" si="807"/>
        <v>0.00043759800025321-0.00200177405953244i</v>
      </c>
      <c r="L2738" t="str">
        <f t="shared" si="808"/>
        <v>0.0000444444444444444-0.00209649301353203i</v>
      </c>
      <c r="M2738" t="e">
        <f t="shared" si="809"/>
        <v>#DIV/0!</v>
      </c>
      <c r="N2738">
        <f t="shared" si="810"/>
        <v>96.92245666528909</v>
      </c>
      <c r="O2738">
        <f t="shared" si="811"/>
        <v>2.6839510657657382</v>
      </c>
      <c r="P2738" s="3">
        <f t="shared" si="812"/>
        <v>2.6839510657657382</v>
      </c>
      <c r="Q2738" s="3">
        <f t="shared" si="813"/>
        <v>-83.07754333471091</v>
      </c>
      <c r="R2738">
        <f t="shared" si="814"/>
        <v>96.92245666528909</v>
      </c>
      <c r="S2738">
        <f t="shared" si="815"/>
        <v>27.386307879402448</v>
      </c>
      <c r="T2738">
        <f t="shared" si="798"/>
        <v>2.6839510657657382</v>
      </c>
    </row>
    <row r="2739" spans="1:20" x14ac:dyDescent="0.25">
      <c r="A2739">
        <f t="shared" si="799"/>
        <v>172727.12562544388</v>
      </c>
      <c r="B2739">
        <f t="shared" si="816"/>
        <v>27490.375849344178</v>
      </c>
      <c r="C2739" t="str">
        <f t="shared" si="800"/>
        <v>0.163391548973699-1.34838305714788i</v>
      </c>
      <c r="D2739" t="str">
        <f t="shared" si="801"/>
        <v>3.4731665854947-0.710178191724834i</v>
      </c>
      <c r="E2739" t="str">
        <f t="shared" si="802"/>
        <v>186.581539452634+20.1728436984581i</v>
      </c>
      <c r="F2739" t="str">
        <f t="shared" si="803"/>
        <v>2.42446199373076-5.46657089873106i</v>
      </c>
      <c r="G2739" t="str">
        <f t="shared" si="804"/>
        <v>0.999809094628288-0.0138155320871457i</v>
      </c>
      <c r="H2739" t="str">
        <f t="shared" si="805"/>
        <v>24.4954688295661-821.917588402778i</v>
      </c>
      <c r="I2739" t="str">
        <f t="shared" si="806"/>
        <v>-12.5076028907608-5.99926718846267i</v>
      </c>
      <c r="K2739" t="str">
        <f t="shared" si="807"/>
        <v>0.000434735275115286-0.0019947564961645i</v>
      </c>
      <c r="L2739" t="str">
        <f t="shared" si="808"/>
        <v>0.0000444444444444444-0.00208855649883645i</v>
      </c>
      <c r="M2739" t="e">
        <f t="shared" si="809"/>
        <v>#DIV/0!</v>
      </c>
      <c r="N2739">
        <f t="shared" si="810"/>
        <v>96.909182611365125</v>
      </c>
      <c r="O2739">
        <f t="shared" si="811"/>
        <v>2.6595721563006149</v>
      </c>
      <c r="P2739" s="3">
        <f t="shared" si="812"/>
        <v>2.6595721563006149</v>
      </c>
      <c r="Q2739" s="3">
        <f t="shared" si="813"/>
        <v>-83.090817388634875</v>
      </c>
      <c r="R2739">
        <f t="shared" si="814"/>
        <v>96.909182611365125</v>
      </c>
      <c r="S2739">
        <f t="shared" si="815"/>
        <v>27.490375849344179</v>
      </c>
      <c r="T2739">
        <f t="shared" si="798"/>
        <v>2.6595721563006149</v>
      </c>
    </row>
    <row r="2740" spans="1:20" x14ac:dyDescent="0.25">
      <c r="A2740">
        <f t="shared" si="799"/>
        <v>173383.48870282056</v>
      </c>
      <c r="B2740">
        <f t="shared" si="816"/>
        <v>27594.839277571686</v>
      </c>
      <c r="C2740" t="str">
        <f t="shared" si="800"/>
        <v>0.162616661753775-1.34464787325673i</v>
      </c>
      <c r="D2740" t="str">
        <f t="shared" si="801"/>
        <v>3.47312888417851-0.708483763543634i</v>
      </c>
      <c r="E2740" t="str">
        <f t="shared" si="802"/>
        <v>186.761234922196+20.1791502487826i</v>
      </c>
      <c r="F2740" t="str">
        <f t="shared" si="803"/>
        <v>2.42445846944701-5.44613064933076i</v>
      </c>
      <c r="G2740" t="str">
        <f t="shared" si="804"/>
        <v>0.999807641270409-0.0138680109500161i</v>
      </c>
      <c r="H2740" t="str">
        <f t="shared" si="805"/>
        <v>24.1038610718258-818.00807567103i</v>
      </c>
      <c r="I2740" t="str">
        <f t="shared" si="806"/>
        <v>-12.4028226481867-5.96509086552247i</v>
      </c>
      <c r="K2740" t="str">
        <f t="shared" si="807"/>
        <v>0.000431892592159985-0.00198775946876837i</v>
      </c>
      <c r="L2740" t="str">
        <f t="shared" si="808"/>
        <v>0.0000444444444444444-0.00208065002872728i</v>
      </c>
      <c r="M2740" t="e">
        <f t="shared" si="809"/>
        <v>#DIV/0!</v>
      </c>
      <c r="N2740">
        <f t="shared" si="810"/>
        <v>96.895648815252841</v>
      </c>
      <c r="O2740">
        <f t="shared" si="811"/>
        <v>2.6352294362939874</v>
      </c>
      <c r="P2740" s="3">
        <f t="shared" si="812"/>
        <v>2.6352294362939874</v>
      </c>
      <c r="Q2740" s="3">
        <f t="shared" si="813"/>
        <v>-83.104351184747159</v>
      </c>
      <c r="R2740">
        <f t="shared" si="814"/>
        <v>96.895648815252841</v>
      </c>
      <c r="S2740">
        <f t="shared" si="815"/>
        <v>27.594839277571687</v>
      </c>
      <c r="T2740">
        <f t="shared" si="798"/>
        <v>2.6352294362939874</v>
      </c>
    </row>
    <row r="2741" spans="1:20" x14ac:dyDescent="0.25">
      <c r="A2741">
        <f t="shared" si="799"/>
        <v>174042.34595989127</v>
      </c>
      <c r="B2741">
        <f t="shared" si="816"/>
        <v>27699.699666826458</v>
      </c>
      <c r="C2741" t="str">
        <f t="shared" si="800"/>
        <v>0.161839353137526-1.34092929409843i</v>
      </c>
      <c r="D2741" t="str">
        <f t="shared" si="801"/>
        <v>3.47309089661579-0.706799505394486i</v>
      </c>
      <c r="E2741" t="str">
        <f t="shared" si="802"/>
        <v>186.942032964567+20.1846685890181i</v>
      </c>
      <c r="F2741" t="str">
        <f t="shared" si="803"/>
        <v>2.42445491833819-5.42576874360398i</v>
      </c>
      <c r="G2741" t="str">
        <f t="shared" si="804"/>
        <v>0.999806176850298-0.0139206890019373i</v>
      </c>
      <c r="H2741" t="str">
        <f t="shared" si="805"/>
        <v>23.7189532463504-814.123251628474i</v>
      </c>
      <c r="I2741" t="str">
        <f t="shared" si="806"/>
        <v>-12.2990052598936-5.93123637107993i</v>
      </c>
      <c r="K2741" t="str">
        <f t="shared" si="807"/>
        <v>0.00042906982257595-0.00198078296224961i</v>
      </c>
      <c r="L2741" t="str">
        <f t="shared" si="808"/>
        <v>0.0000444444444444444-0.00207277348946731i</v>
      </c>
      <c r="M2741" t="e">
        <f t="shared" si="809"/>
        <v>#DIV/0!</v>
      </c>
      <c r="N2741">
        <f t="shared" si="810"/>
        <v>96.881852461217363</v>
      </c>
      <c r="O2741">
        <f t="shared" si="811"/>
        <v>2.6109229392317648</v>
      </c>
      <c r="P2741" s="3">
        <f t="shared" si="812"/>
        <v>2.6109229392317648</v>
      </c>
      <c r="Q2741" s="3">
        <f t="shared" si="813"/>
        <v>-83.118147538782637</v>
      </c>
      <c r="R2741">
        <f t="shared" si="814"/>
        <v>96.881852461217363</v>
      </c>
      <c r="S2741">
        <f t="shared" si="815"/>
        <v>27.699699666826458</v>
      </c>
      <c r="T2741">
        <f t="shared" si="798"/>
        <v>2.6109229392317648</v>
      </c>
    </row>
    <row r="2742" spans="1:20" x14ac:dyDescent="0.25">
      <c r="A2742">
        <f t="shared" si="799"/>
        <v>174703.70687453888</v>
      </c>
      <c r="B2742">
        <f t="shared" si="816"/>
        <v>27804.9585255604</v>
      </c>
      <c r="C2742" t="str">
        <f t="shared" si="800"/>
        <v>0.161059587932792-1.33722724734445i</v>
      </c>
      <c r="D2742" t="str">
        <f t="shared" si="801"/>
        <v>3.47305262063951-0.705125392800648i</v>
      </c>
      <c r="E2742" t="str">
        <f t="shared" si="802"/>
        <v>187.123937590551+20.1893872728245i</v>
      </c>
      <c r="F2742" t="str">
        <f t="shared" si="803"/>
        <v>2.42445134020018-5.40548488862927i</v>
      </c>
      <c r="G2742" t="str">
        <f t="shared" si="804"/>
        <v>0.999804701283787-0.0139735669971895i</v>
      </c>
      <c r="H2742" t="str">
        <f t="shared" si="805"/>
        <v>23.3406224026254-810.262895646142i</v>
      </c>
      <c r="I2742" t="str">
        <f t="shared" si="806"/>
        <v>-12.1961407027269-5.89769889187498i</v>
      </c>
      <c r="K2742" t="str">
        <f t="shared" si="807"/>
        <v>0.000426266838212353-0.00197382696096039i</v>
      </c>
      <c r="L2742" t="str">
        <f t="shared" si="808"/>
        <v>0.0000444444444444444-0.00206492676774986i</v>
      </c>
      <c r="M2742" t="e">
        <f t="shared" si="809"/>
        <v>#DIV/0!</v>
      </c>
      <c r="N2742">
        <f t="shared" si="810"/>
        <v>96.867790716642503</v>
      </c>
      <c r="O2742">
        <f t="shared" si="811"/>
        <v>2.5866526961307192</v>
      </c>
      <c r="P2742" s="3">
        <f t="shared" si="812"/>
        <v>2.5866526961307192</v>
      </c>
      <c r="Q2742" s="3">
        <f t="shared" si="813"/>
        <v>-83.132209283357497</v>
      </c>
      <c r="R2742">
        <f t="shared" si="814"/>
        <v>96.867790716642503</v>
      </c>
      <c r="S2742">
        <f t="shared" si="815"/>
        <v>27.804958525560401</v>
      </c>
      <c r="T2742">
        <f t="shared" si="798"/>
        <v>2.5866526961307192</v>
      </c>
    </row>
    <row r="2743" spans="1:20" x14ac:dyDescent="0.25">
      <c r="A2743">
        <f t="shared" si="799"/>
        <v>175367.58096066213</v>
      </c>
      <c r="B2743">
        <f t="shared" si="816"/>
        <v>27910.617367957529</v>
      </c>
      <c r="C2743" t="str">
        <f t="shared" si="800"/>
        <v>0.160277330905696-1.33354166054054i</v>
      </c>
      <c r="D2743" t="str">
        <f t="shared" si="801"/>
        <v>3.47301405406644-0.703461401428521i</v>
      </c>
      <c r="E2743" t="str">
        <f t="shared" si="802"/>
        <v>187.30695277328+20.193294731064i</v>
      </c>
      <c r="F2743" t="str">
        <f t="shared" si="803"/>
        <v>2.42444773482733-5.38527879260801i</v>
      </c>
      <c r="G2743" t="str">
        <f t="shared" si="804"/>
        <v>0.999803214486068-0.0140266456928893i</v>
      </c>
      <c r="H2743" t="str">
        <f t="shared" si="805"/>
        <v>22.968748025471-806.426789617191i</v>
      </c>
      <c r="I2743" t="str">
        <f t="shared" si="806"/>
        <v>-12.0942190734652-5.86447370711758i</v>
      </c>
      <c r="K2743" t="str">
        <f t="shared" si="807"/>
        <v>0.000423483511578041-0.00196689144870691i</v>
      </c>
      <c r="L2743" t="str">
        <f t="shared" si="808"/>
        <v>0.0000444444444444444-0.00205710975069721i</v>
      </c>
      <c r="M2743" t="e">
        <f t="shared" si="809"/>
        <v>#DIV/0!</v>
      </c>
      <c r="N2743">
        <f t="shared" si="810"/>
        <v>96.853460732050763</v>
      </c>
      <c r="O2743">
        <f t="shared" si="811"/>
        <v>2.5624187355065118</v>
      </c>
      <c r="P2743" s="3">
        <f t="shared" si="812"/>
        <v>2.5624187355065118</v>
      </c>
      <c r="Q2743" s="3">
        <f t="shared" si="813"/>
        <v>-83.146539267949237</v>
      </c>
      <c r="R2743">
        <f t="shared" si="814"/>
        <v>96.853460732050763</v>
      </c>
      <c r="S2743">
        <f t="shared" si="815"/>
        <v>27.910617367957528</v>
      </c>
      <c r="T2743">
        <f t="shared" si="798"/>
        <v>2.5624187355065118</v>
      </c>
    </row>
    <row r="2744" spans="1:20" x14ac:dyDescent="0.25">
      <c r="A2744">
        <f t="shared" si="799"/>
        <v>176033.97776831264</v>
      </c>
      <c r="B2744">
        <f t="shared" si="816"/>
        <v>28016.677713955767</v>
      </c>
      <c r="C2744" t="str">
        <f t="shared" si="800"/>
        <v>0.159492546781798-1.32987246110287i</v>
      </c>
      <c r="D2744" t="str">
        <f t="shared" si="801"/>
        <v>3.47297519469682-0.701807507087228i</v>
      </c>
      <c r="E2744" t="str">
        <f t="shared" si="802"/>
        <v>187.49108244687+20.1963792708483i</v>
      </c>
      <c r="F2744" t="str">
        <f t="shared" si="803"/>
        <v>2.42444410201243-5.36515016485999i</v>
      </c>
      <c r="G2744" t="str">
        <f t="shared" si="804"/>
        <v>0.999801716371689-0.0140799258489996i</v>
      </c>
      <c r="H2744" t="str">
        <f t="shared" si="805"/>
        <v>22.6032119827257-802.614717925355i</v>
      </c>
      <c r="I2744" t="str">
        <f t="shared" si="806"/>
        <v>-11.9932305872285-5.83155618645847i</v>
      </c>
      <c r="K2744" t="str">
        <f t="shared" si="807"/>
        <v>0.000420719715840619-0.00195997640875659i</v>
      </c>
      <c r="L2744" t="str">
        <f t="shared" si="808"/>
        <v>0.0000444444444444444-0.00204932232585895i</v>
      </c>
      <c r="M2744" t="e">
        <f t="shared" si="809"/>
        <v>#DIV/0!</v>
      </c>
      <c r="N2744">
        <f t="shared" si="810"/>
        <v>96.838859641128451</v>
      </c>
      <c r="O2744">
        <f t="shared" si="811"/>
        <v>2.5382210833397387</v>
      </c>
      <c r="P2744" s="3">
        <f t="shared" si="812"/>
        <v>2.5382210833397387</v>
      </c>
      <c r="Q2744" s="3">
        <f t="shared" si="813"/>
        <v>-83.161140358871549</v>
      </c>
      <c r="R2744">
        <f t="shared" si="814"/>
        <v>96.838859641128451</v>
      </c>
      <c r="S2744">
        <f t="shared" si="815"/>
        <v>28.016677713955769</v>
      </c>
      <c r="T2744">
        <f t="shared" si="798"/>
        <v>2.5382210833397387</v>
      </c>
    </row>
    <row r="2745" spans="1:20" x14ac:dyDescent="0.25">
      <c r="A2745">
        <f t="shared" si="799"/>
        <v>176702.90688383224</v>
      </c>
      <c r="B2745">
        <f t="shared" si="816"/>
        <v>28123.1410892688</v>
      </c>
      <c r="C2745" t="str">
        <f t="shared" si="800"/>
        <v>0.158705200247252-1.3262195763143i</v>
      </c>
      <c r="D2745" t="str">
        <f t="shared" si="801"/>
        <v>3.47293604031442-0.700163685728268i</v>
      </c>
      <c r="E2745" t="str">
        <f t="shared" si="802"/>
        <v>187.676330505055+20.1986290745804i</v>
      </c>
      <c r="F2745" t="str">
        <f t="shared" si="803"/>
        <v>2.42444044154669-5.34509871581937i</v>
      </c>
      <c r="G2745" t="str">
        <f t="shared" si="804"/>
        <v>0.99980020685455-0.0141334082283405i</v>
      </c>
      <c r="H2745" t="str">
        <f t="shared" si="805"/>
        <v>22.2438984741401-798.826467413616i</v>
      </c>
      <c r="I2745" t="str">
        <f t="shared" si="806"/>
        <v>-11.8931655759057-5.79894178800784i</v>
      </c>
      <c r="K2745" t="str">
        <f t="shared" si="807"/>
        <v>0.000417975324825482-0.00195308182384528i</v>
      </c>
      <c r="L2745" t="str">
        <f t="shared" si="808"/>
        <v>0.0000444444444444444-0.00204156438121035i</v>
      </c>
      <c r="M2745" t="e">
        <f t="shared" si="809"/>
        <v>#DIV/0!</v>
      </c>
      <c r="N2745">
        <f t="shared" si="810"/>
        <v>96.823984560750489</v>
      </c>
      <c r="O2745">
        <f t="shared" si="811"/>
        <v>2.5140597630428072</v>
      </c>
      <c r="P2745" s="3">
        <f t="shared" si="812"/>
        <v>2.5140597630428072</v>
      </c>
      <c r="Q2745" s="3">
        <f t="shared" si="813"/>
        <v>-83.176015439249511</v>
      </c>
      <c r="R2745">
        <f t="shared" si="814"/>
        <v>96.823984560750489</v>
      </c>
      <c r="S2745">
        <f t="shared" si="815"/>
        <v>28.123141089268799</v>
      </c>
      <c r="T2745">
        <f t="shared" si="798"/>
        <v>2.5140597630428072</v>
      </c>
    </row>
    <row r="2746" spans="1:20" x14ac:dyDescent="0.25">
      <c r="A2746">
        <f t="shared" si="799"/>
        <v>177374.37792999079</v>
      </c>
      <c r="B2746">
        <f t="shared" si="816"/>
        <v>28230.009025408021</v>
      </c>
      <c r="C2746" t="str">
        <f t="shared" si="800"/>
        <v>0.157915255949972-1.32258293332053i</v>
      </c>
      <c r="D2746" t="str">
        <f t="shared" si="801"/>
        <v>3.47289658868626-0.698529913445103i</v>
      </c>
      <c r="E2746" t="str">
        <f t="shared" si="802"/>
        <v>187.862700799802+20.2000321989912i</v>
      </c>
      <c r="F2746" t="str">
        <f t="shared" si="803"/>
        <v>2.42443675321974-5.32512415703036i</v>
      </c>
      <c r="G2746" t="str">
        <f t="shared" si="804"/>
        <v>0.999798685847894-0.0141870935965994i</v>
      </c>
      <c r="H2746" t="str">
        <f t="shared" si="805"/>
        <v>21.8906939814664-795.061827353347i</v>
      </c>
      <c r="I2746" t="str">
        <f t="shared" si="806"/>
        <v>-11.7940144866038-5.76662605640244i</v>
      </c>
      <c r="K2746" t="str">
        <f t="shared" si="807"/>
        <v>0.000415250213014823-0.00194620767618442i</v>
      </c>
      <c r="L2746" t="str">
        <f t="shared" si="808"/>
        <v>0.0000444444444444444-0.00203383580515078i</v>
      </c>
      <c r="M2746" t="e">
        <f t="shared" si="809"/>
        <v>#DIV/0!</v>
      </c>
      <c r="N2746">
        <f t="shared" si="810"/>
        <v>96.808832591005881</v>
      </c>
      <c r="O2746">
        <f t="shared" si="811"/>
        <v>2.4899347954260174</v>
      </c>
      <c r="P2746" s="3">
        <f t="shared" si="812"/>
        <v>2.4899347954260174</v>
      </c>
      <c r="Q2746" s="3">
        <f t="shared" si="813"/>
        <v>-83.191167408994119</v>
      </c>
      <c r="R2746">
        <f t="shared" si="814"/>
        <v>96.808832591005881</v>
      </c>
      <c r="S2746">
        <f t="shared" si="815"/>
        <v>28.23000902540802</v>
      </c>
      <c r="T2746">
        <f t="shared" si="798"/>
        <v>2.4899347954260174</v>
      </c>
    </row>
    <row r="2747" spans="1:20" x14ac:dyDescent="0.25">
      <c r="A2747">
        <f t="shared" si="799"/>
        <v>178048.40056612476</v>
      </c>
      <c r="B2747">
        <f t="shared" si="816"/>
        <v>28337.283059704572</v>
      </c>
      <c r="C2747" t="str">
        <f t="shared" si="800"/>
        <v>0.157122678500964-1.31896245912625i</v>
      </c>
      <c r="D2747" t="str">
        <f t="shared" si="801"/>
        <v>3.47285683756262-0.696906166472812i</v>
      </c>
      <c r="E2747" t="str">
        <f t="shared" si="802"/>
        <v>188.050197139884+20.2005765741945i</v>
      </c>
      <c r="F2747" t="str">
        <f t="shared" si="803"/>
        <v>2.42443303681959-5.30522620114326i</v>
      </c>
      <c r="G2747" t="str">
        <f t="shared" si="804"/>
        <v>0.999797153264304-0.0142409827223419i</v>
      </c>
      <c r="H2747" t="str">
        <f t="shared" si="805"/>
        <v>21.543487219703-791.320589413744i</v>
      </c>
      <c r="I2747" t="str">
        <f t="shared" si="806"/>
        <v>-11.6957678801188-5.7346046209186i</v>
      </c>
      <c r="K2747" t="str">
        <f t="shared" si="807"/>
        <v>0.000412544255546598-0.00193935394746808i</v>
      </c>
      <c r="L2747" t="str">
        <f t="shared" si="808"/>
        <v>0.0000444444444444444-0.00202613648650207i</v>
      </c>
      <c r="M2747" t="e">
        <f t="shared" si="809"/>
        <v>#DIV/0!</v>
      </c>
      <c r="N2747">
        <f t="shared" si="810"/>
        <v>96.793400815230427</v>
      </c>
      <c r="O2747">
        <f t="shared" si="811"/>
        <v>2.465846198663733</v>
      </c>
      <c r="P2747" s="3">
        <f t="shared" si="812"/>
        <v>2.465846198663733</v>
      </c>
      <c r="Q2747" s="3">
        <f t="shared" si="813"/>
        <v>-83.206599184769573</v>
      </c>
      <c r="R2747">
        <f t="shared" si="814"/>
        <v>96.793400815230427</v>
      </c>
      <c r="S2747">
        <f t="shared" si="815"/>
        <v>28.337283059704571</v>
      </c>
      <c r="T2747">
        <f t="shared" si="798"/>
        <v>2.465846198663733</v>
      </c>
    </row>
    <row r="2748" spans="1:20" x14ac:dyDescent="0.25">
      <c r="A2748">
        <f t="shared" si="799"/>
        <v>178724.98448827604</v>
      </c>
      <c r="B2748">
        <f t="shared" si="816"/>
        <v>28444.96473533145</v>
      </c>
      <c r="C2748" t="str">
        <f t="shared" si="800"/>
        <v>0.156327432475548-1.31535808059126i</v>
      </c>
      <c r="D2748" t="str">
        <f t="shared" si="801"/>
        <v>3.47281678467684-0.695292421187698i</v>
      </c>
      <c r="E2748" t="str">
        <f t="shared" si="802"/>
        <v>188.238823289444+20.2002500027235i</v>
      </c>
      <c r="F2748" t="str">
        <f t="shared" si="803"/>
        <v>2.42442929213267-5.28540456191016i</v>
      </c>
      <c r="G2748" t="str">
        <f t="shared" si="804"/>
        <v>0.999795609015701-0.0142950763770222i</v>
      </c>
      <c r="H2748" t="str">
        <f t="shared" si="805"/>
        <v>21.2021690894678-787.602547631616i</v>
      </c>
      <c r="I2748" t="str">
        <f t="shared" si="806"/>
        <v>-11.5984164294249-5.70287319363052i</v>
      </c>
      <c r="K2748" t="str">
        <f t="shared" si="807"/>
        <v>0.00040985732821343-0.00193252061888001i</v>
      </c>
      <c r="L2748" t="str">
        <f t="shared" si="808"/>
        <v>0.0000444444444444444-0.00201846631450694i</v>
      </c>
      <c r="M2748" t="e">
        <f t="shared" si="809"/>
        <v>#DIV/0!</v>
      </c>
      <c r="N2748">
        <f t="shared" si="810"/>
        <v>96.777686300034674</v>
      </c>
      <c r="O2748">
        <f t="shared" si="811"/>
        <v>2.4417939882602462</v>
      </c>
      <c r="P2748" s="3">
        <f t="shared" si="812"/>
        <v>2.4417939882602462</v>
      </c>
      <c r="Q2748" s="3">
        <f t="shared" si="813"/>
        <v>-83.222313699965326</v>
      </c>
      <c r="R2748">
        <f t="shared" si="814"/>
        <v>96.777686300034674</v>
      </c>
      <c r="S2748">
        <f t="shared" si="815"/>
        <v>28.44496473533145</v>
      </c>
      <c r="T2748">
        <f t="shared" si="798"/>
        <v>2.4417939882602462</v>
      </c>
    </row>
    <row r="2749" spans="1:20" x14ac:dyDescent="0.25">
      <c r="A2749">
        <f t="shared" si="799"/>
        <v>179404.1394293315</v>
      </c>
      <c r="B2749">
        <f t="shared" si="816"/>
        <v>28553.055601325712</v>
      </c>
      <c r="C2749" t="str">
        <f t="shared" si="800"/>
        <v>0.155529482414735-1.31176972442659i</v>
      </c>
      <c r="D2749" t="str">
        <f t="shared" si="801"/>
        <v>3.47277642774521-0.693688654106915i</v>
      </c>
      <c r="E2749" t="str">
        <f t="shared" si="802"/>
        <v>188.428582966533+20.1990401585805i</v>
      </c>
      <c r="F2749" t="str">
        <f t="shared" si="803"/>
        <v>2.42442551894375-5.26565895418091i</v>
      </c>
      <c r="G2749" t="str">
        <f t="shared" si="804"/>
        <v>0.999794053013334-0.0143493753349936i</v>
      </c>
      <c r="H2749" t="str">
        <f t="shared" si="805"/>
        <v>20.8666326304754-783.907498381547i</v>
      </c>
      <c r="I2749" t="str">
        <f t="shared" si="806"/>
        <v>-11.5019509181856-5.67142756761256i</v>
      </c>
      <c r="K2749" t="str">
        <f t="shared" si="807"/>
        <v>0.000407189307461509-0.00192570767110059i</v>
      </c>
      <c r="L2749" t="str">
        <f t="shared" si="808"/>
        <v>0.0000444444444444444-0.0020108251788274i</v>
      </c>
      <c r="M2749" t="e">
        <f t="shared" si="809"/>
        <v>#DIV/0!</v>
      </c>
      <c r="N2749">
        <f t="shared" si="810"/>
        <v>96.761686095338362</v>
      </c>
      <c r="O2749">
        <f t="shared" si="811"/>
        <v>2.4177781770157427</v>
      </c>
      <c r="P2749" s="3">
        <f t="shared" si="812"/>
        <v>2.4177781770157427</v>
      </c>
      <c r="Q2749" s="3">
        <f t="shared" si="813"/>
        <v>-83.238313904661638</v>
      </c>
      <c r="R2749">
        <f t="shared" si="814"/>
        <v>96.761686095338362</v>
      </c>
      <c r="S2749">
        <f t="shared" si="815"/>
        <v>28.553055601325713</v>
      </c>
      <c r="T2749">
        <f t="shared" si="798"/>
        <v>2.4177781770157427</v>
      </c>
    </row>
    <row r="2750" spans="1:20" x14ac:dyDescent="0.25">
      <c r="A2750">
        <f t="shared" si="799"/>
        <v>180085.87515916297</v>
      </c>
      <c r="B2750">
        <f t="shared" si="816"/>
        <v>28661.557212610751</v>
      </c>
      <c r="C2750" t="str">
        <f t="shared" si="800"/>
        <v>0.154728792826614-1.30819731719043i</v>
      </c>
      <c r="D2750" t="str">
        <f t="shared" si="801"/>
        <v>3.47273576446681-0.692094841888098i</v>
      </c>
      <c r="E2750" t="str">
        <f t="shared" si="802"/>
        <v>188.619479841597+20.1969345862896i</v>
      </c>
      <c r="F2750" t="str">
        <f t="shared" si="803"/>
        <v>2.42442171703598-5.24598909389896i</v>
      </c>
      <c r="G2750" t="str">
        <f t="shared" si="804"/>
        <v>0.99979248516778-0.0144038803735195i</v>
      </c>
      <c r="H2750" t="str">
        <f t="shared" si="805"/>
        <v>20.5367729760848-780.235240346376i</v>
      </c>
      <c r="I2750" t="str">
        <f t="shared" si="806"/>
        <v>-11.4063622392846-5.64026361518439i</v>
      </c>
      <c r="K2750" t="str">
        <f t="shared" si="807"/>
        <v>0.000404540070389407-0.00191891508431373i</v>
      </c>
      <c r="L2750" t="str">
        <f t="shared" si="808"/>
        <v>0.0000444444444444444-0.00200321296954313i</v>
      </c>
      <c r="M2750" t="e">
        <f t="shared" si="809"/>
        <v>#DIV/0!</v>
      </c>
      <c r="N2750">
        <f t="shared" si="810"/>
        <v>96.745397234406255</v>
      </c>
      <c r="O2750">
        <f t="shared" si="811"/>
        <v>2.3937987749909957</v>
      </c>
      <c r="P2750" s="3">
        <f t="shared" si="812"/>
        <v>2.3937987749909957</v>
      </c>
      <c r="Q2750" s="3">
        <f t="shared" si="813"/>
        <v>-83.254602765593745</v>
      </c>
      <c r="R2750">
        <f t="shared" si="814"/>
        <v>96.745397234406255</v>
      </c>
      <c r="S2750">
        <f t="shared" si="815"/>
        <v>28.661557212610752</v>
      </c>
      <c r="T2750">
        <f t="shared" si="798"/>
        <v>2.3937987749909957</v>
      </c>
    </row>
    <row r="2751" spans="1:20" x14ac:dyDescent="0.25">
      <c r="A2751">
        <f t="shared" si="799"/>
        <v>180770.20148476778</v>
      </c>
      <c r="B2751">
        <f t="shared" si="816"/>
        <v>28770.471130018672</v>
      </c>
      <c r="C2751" t="str">
        <f t="shared" si="800"/>
        <v>0.153925328187793-1.30464078528432i</v>
      </c>
      <c r="D2751" t="str">
        <f t="shared" si="801"/>
        <v>3.47269479252349-0.690510961329001i</v>
      </c>
      <c r="E2751" t="str">
        <f t="shared" si="802"/>
        <v>188.811517535969+20.1939206999426i</v>
      </c>
      <c r="F2751" t="str">
        <f t="shared" si="803"/>
        <v>2.42441788619088-5.22639469809737i</v>
      </c>
      <c r="G2751" t="str">
        <f t="shared" si="804"/>
        <v>0.999790905388933-0.0144585922727836i</v>
      </c>
      <c r="H2751" t="str">
        <f t="shared" si="805"/>
        <v>20.2124873088989-776.585574488061i</v>
      </c>
      <c r="I2751" t="str">
        <f t="shared" si="806"/>
        <v>-11.3116413933761-5.60937728619805i</v>
      </c>
      <c r="K2751" t="str">
        <f t="shared" si="807"/>
        <v>0.000401909494746925-0.00191214283821376i</v>
      </c>
      <c r="L2751" t="str">
        <f t="shared" si="808"/>
        <v>0.0000444444444444444-0.00199562957714996i</v>
      </c>
      <c r="M2751" t="e">
        <f t="shared" si="809"/>
        <v>#DIV/0!</v>
      </c>
      <c r="N2751">
        <f t="shared" si="810"/>
        <v>96.72881673388467</v>
      </c>
      <c r="O2751">
        <f t="shared" si="811"/>
        <v>2.3698557894737835</v>
      </c>
      <c r="P2751" s="3">
        <f t="shared" si="812"/>
        <v>2.3698557894737835</v>
      </c>
      <c r="Q2751" s="3">
        <f t="shared" si="813"/>
        <v>-83.27118326611533</v>
      </c>
      <c r="R2751">
        <f t="shared" si="814"/>
        <v>96.72881673388467</v>
      </c>
      <c r="S2751">
        <f t="shared" si="815"/>
        <v>28.77047113001867</v>
      </c>
      <c r="T2751">
        <f t="shared" si="798"/>
        <v>2.3698557894737835</v>
      </c>
    </row>
    <row r="2752" spans="1:20" x14ac:dyDescent="0.25">
      <c r="A2752">
        <f t="shared" si="799"/>
        <v>181457.12825040991</v>
      </c>
      <c r="B2752">
        <f t="shared" si="816"/>
        <v>28879.798920312744</v>
      </c>
      <c r="C2752" t="str">
        <f t="shared" si="800"/>
        <v>0.153119052944905-1.30110005494891i</v>
      </c>
      <c r="D2752" t="str">
        <f t="shared" si="801"/>
        <v>3.47265350957962-0.688936989367118i</v>
      </c>
      <c r="E2752" t="str">
        <f t="shared" si="802"/>
        <v>189.004699620306+20.1899857822607i</v>
      </c>
      <c r="F2752" t="str">
        <f t="shared" si="803"/>
        <v>2.42441402618828-5.20687548489464i</v>
      </c>
      <c r="G2752" t="str">
        <f t="shared" si="804"/>
        <v>0.999789313586005-0.0145135118159012i</v>
      </c>
      <c r="H2752" t="str">
        <f t="shared" si="805"/>
        <v>19.8936748173791-772.958304018843i</v>
      </c>
      <c r="I2752" t="str">
        <f t="shared" si="806"/>
        <v>-11.2177794874552-5.57876460636528i</v>
      </c>
      <c r="K2752" t="str">
        <f t="shared" si="807"/>
        <v>0.000399297458933815-0.00190539091201212i</v>
      </c>
      <c r="L2752" t="str">
        <f t="shared" si="808"/>
        <v>0.0000444444444444444-0.00198807489255824i</v>
      </c>
      <c r="M2752" t="e">
        <f t="shared" si="809"/>
        <v>#DIV/0!</v>
      </c>
      <c r="N2752">
        <f t="shared" si="810"/>
        <v>96.711941593842894</v>
      </c>
      <c r="O2752">
        <f t="shared" si="811"/>
        <v>2.3459492249425109</v>
      </c>
      <c r="P2752" s="3">
        <f t="shared" si="812"/>
        <v>2.3459492249425109</v>
      </c>
      <c r="Q2752" s="3">
        <f t="shared" si="813"/>
        <v>-83.288058406157106</v>
      </c>
      <c r="R2752">
        <f t="shared" si="814"/>
        <v>96.711941593842894</v>
      </c>
      <c r="S2752">
        <f t="shared" si="815"/>
        <v>28.879798920312744</v>
      </c>
      <c r="T2752">
        <f t="shared" si="798"/>
        <v>2.3459492249425109</v>
      </c>
    </row>
    <row r="2753" spans="1:20" x14ac:dyDescent="0.25">
      <c r="A2753">
        <f t="shared" si="799"/>
        <v>182146.66533776146</v>
      </c>
      <c r="B2753">
        <f t="shared" si="816"/>
        <v>28989.542156209933</v>
      </c>
      <c r="C2753" t="str">
        <f t="shared" si="800"/>
        <v>0.152309931516102-1.29757505226013i</v>
      </c>
      <c r="D2753" t="str">
        <f t="shared" si="801"/>
        <v>3.47261191328201-0.687372903079318i</v>
      </c>
      <c r="E2753" t="str">
        <f t="shared" si="802"/>
        <v>189.199029613024+20.1851169836435i</v>
      </c>
      <c r="F2753" t="str">
        <f t="shared" si="803"/>
        <v>2.42441013680637-5.18743117349069i</v>
      </c>
      <c r="G2753" t="str">
        <f t="shared" si="804"/>
        <v>0.999787709667515-0.0145686397889293i</v>
      </c>
      <c r="H2753" t="str">
        <f t="shared" si="805"/>
        <v>19.5802366534606-769.353234372804i</v>
      </c>
      <c r="I2753" t="str">
        <f t="shared" si="806"/>
        <v>-11.1247677334475-5.54842167562507i</v>
      </c>
      <c r="K2753" t="str">
        <f t="shared" si="807"/>
        <v>0.000396703841998534-0.00189865928444422i</v>
      </c>
      <c r="L2753" t="str">
        <f t="shared" si="808"/>
        <v>0.0000444444444444444-0.00198054880709129i</v>
      </c>
      <c r="M2753" t="e">
        <f t="shared" si="809"/>
        <v>#DIV/0!</v>
      </c>
      <c r="N2753">
        <f t="shared" si="810"/>
        <v>96.694768797811818</v>
      </c>
      <c r="O2753">
        <f t="shared" si="811"/>
        <v>2.3220790830324693</v>
      </c>
      <c r="P2753" s="3">
        <f t="shared" si="812"/>
        <v>2.3220790830324693</v>
      </c>
      <c r="Q2753" s="3">
        <f t="shared" si="813"/>
        <v>-83.305231202188182</v>
      </c>
      <c r="R2753">
        <f t="shared" si="814"/>
        <v>96.694768797811818</v>
      </c>
      <c r="S2753">
        <f t="shared" si="815"/>
        <v>28.989542156209932</v>
      </c>
      <c r="T2753">
        <f t="shared" si="798"/>
        <v>2.3220790830324693</v>
      </c>
    </row>
    <row r="2754" spans="1:20" x14ac:dyDescent="0.25">
      <c r="A2754">
        <f t="shared" si="799"/>
        <v>182838.82266604499</v>
      </c>
      <c r="B2754">
        <f t="shared" si="816"/>
        <v>29099.702416403532</v>
      </c>
      <c r="C2754" t="str">
        <f t="shared" si="800"/>
        <v>0.151497928292706-1.29406570312495i</v>
      </c>
      <c r="D2754" t="str">
        <f t="shared" si="801"/>
        <v>3.47257000125977-0.685818679681473i</v>
      </c>
      <c r="E2754" t="str">
        <f t="shared" si="802"/>
        <v>189.394510978679+20.1793013212366i</v>
      </c>
      <c r="F2754" t="str">
        <f t="shared" si="803"/>
        <v>2.4244062178216-5.16806148416276i</v>
      </c>
      <c r="G2754" t="str">
        <f t="shared" si="804"/>
        <v>0.99978609354129-0.0146239769808779i</v>
      </c>
      <c r="H2754" t="str">
        <f t="shared" si="805"/>
        <v>19.2720758911373-765.770173177725i</v>
      </c>
      <c r="I2754" t="str">
        <f t="shared" si="806"/>
        <v>-11.032597446818-5.51834466654928i</v>
      </c>
      <c r="K2754" t="str">
        <f t="shared" si="807"/>
        <v>0.000394128523636945-0.00189194793377601i</v>
      </c>
      <c r="L2754" t="str">
        <f t="shared" si="808"/>
        <v>0.0000444444444444444-0.00197305121248385i</v>
      </c>
      <c r="M2754" t="e">
        <f t="shared" si="809"/>
        <v>#DIV/0!</v>
      </c>
      <c r="N2754">
        <f t="shared" si="810"/>
        <v>96.677295312831092</v>
      </c>
      <c r="O2754">
        <f t="shared" si="811"/>
        <v>2.2982453624995234</v>
      </c>
      <c r="P2754" s="3">
        <f t="shared" si="812"/>
        <v>2.2982453624995234</v>
      </c>
      <c r="Q2754" s="3">
        <f t="shared" si="813"/>
        <v>-83.322704687168908</v>
      </c>
      <c r="R2754">
        <f t="shared" si="814"/>
        <v>96.677295312831092</v>
      </c>
      <c r="S2754">
        <f t="shared" si="815"/>
        <v>29.099702416403531</v>
      </c>
      <c r="T2754">
        <f t="shared" si="798"/>
        <v>2.2982453624995234</v>
      </c>
    </row>
    <row r="2755" spans="1:20" x14ac:dyDescent="0.25">
      <c r="A2755">
        <f t="shared" si="799"/>
        <v>183533.61019217595</v>
      </c>
      <c r="B2755">
        <f t="shared" si="816"/>
        <v>29210.281285585865</v>
      </c>
      <c r="C2755" t="str">
        <f t="shared" si="800"/>
        <v>0.150683007640797-1.29057193327731i</v>
      </c>
      <c r="D2755" t="str">
        <f t="shared" si="801"/>
        <v>3.47252777112423-0.684274296528113i</v>
      </c>
      <c r="E2755" t="str">
        <f t="shared" si="802"/>
        <v>189.591147126336+20.1725256779883i</v>
      </c>
      <c r="F2755" t="str">
        <f t="shared" si="803"/>
        <v>2.42440226900877-5.14876613826155i</v>
      </c>
      <c r="G2755" t="str">
        <f t="shared" si="804"/>
        <v>0.999784465114453-0.0146795241837208i</v>
      </c>
      <c r="H2755" t="str">
        <f t="shared" si="805"/>
        <v>18.9690974859921-762.208930227295i</v>
      </c>
      <c r="I2755" t="str">
        <f t="shared" si="806"/>
        <v>-10.9412600451991-5.48852982278635i</v>
      </c>
      <c r="K2755" t="str">
        <f t="shared" si="807"/>
        <v>0.000391571384190967-0.00188525683781065i</v>
      </c>
      <c r="L2755" t="str">
        <f t="shared" si="808"/>
        <v>0.0000444444444444444-0.00196558200088051i</v>
      </c>
      <c r="M2755" t="e">
        <f t="shared" si="809"/>
        <v>#DIV/0!</v>
      </c>
      <c r="N2755">
        <f t="shared" si="810"/>
        <v>96.659518089492622</v>
      </c>
      <c r="O2755">
        <f t="shared" si="811"/>
        <v>2.2744480591848042</v>
      </c>
      <c r="P2755" s="3">
        <f t="shared" si="812"/>
        <v>2.2744480591848042</v>
      </c>
      <c r="Q2755" s="3">
        <f t="shared" si="813"/>
        <v>-83.340481910507378</v>
      </c>
      <c r="R2755">
        <f t="shared" si="814"/>
        <v>96.659518089492622</v>
      </c>
      <c r="S2755">
        <f t="shared" si="815"/>
        <v>29.210281285585864</v>
      </c>
      <c r="T2755">
        <f t="shared" si="798"/>
        <v>2.2744480591848042</v>
      </c>
    </row>
    <row r="2756" spans="1:20" x14ac:dyDescent="0.25">
      <c r="A2756">
        <f t="shared" si="799"/>
        <v>184231.03791090622</v>
      </c>
      <c r="B2756">
        <f t="shared" si="816"/>
        <v>29321.280354471091</v>
      </c>
      <c r="C2756" t="str">
        <f t="shared" si="800"/>
        <v>0.149865133902964-1.28709366827402i</v>
      </c>
      <c r="D2756" t="str">
        <f t="shared" si="801"/>
        <v>3.47248522046874-0.682739731112045i</v>
      </c>
      <c r="E2756" t="str">
        <f t="shared" si="802"/>
        <v>189.788941407907+20.1647768017252i</v>
      </c>
      <c r="F2756" t="str">
        <f t="shared" si="803"/>
        <v>2.42439829014096-5.12954485820704i</v>
      </c>
      <c r="G2756" t="str">
        <f t="shared" si="804"/>
        <v>0.999782824293423-0.014735282192406i</v>
      </c>
      <c r="H2756" t="str">
        <f t="shared" si="805"/>
        <v>18.6712082356546-758.66931745369i</v>
      </c>
      <c r="I2756" t="str">
        <f t="shared" si="806"/>
        <v>-10.8507470470377-5.45897345754155i</v>
      </c>
      <c r="K2756" t="str">
        <f t="shared" si="807"/>
        <v>0.000389032304647209-0.00187858597389507i</v>
      </c>
      <c r="L2756" t="str">
        <f t="shared" si="808"/>
        <v>0.0000444444444444444-0.00195814106483414i</v>
      </c>
      <c r="M2756" t="e">
        <f t="shared" si="809"/>
        <v>#DIV/0!</v>
      </c>
      <c r="N2756">
        <f t="shared" si="810"/>
        <v>96.641434061990807</v>
      </c>
      <c r="O2756">
        <f t="shared" si="811"/>
        <v>2.250687165979333</v>
      </c>
      <c r="P2756" s="3">
        <f t="shared" si="812"/>
        <v>2.250687165979333</v>
      </c>
      <c r="Q2756" s="3">
        <f t="shared" si="813"/>
        <v>-83.358565938009193</v>
      </c>
      <c r="R2756">
        <f t="shared" si="814"/>
        <v>96.641434061990807</v>
      </c>
      <c r="S2756">
        <f t="shared" si="815"/>
        <v>29.321280354471092</v>
      </c>
      <c r="T2756">
        <f t="shared" si="798"/>
        <v>2.250687165979333</v>
      </c>
    </row>
    <row r="2757" spans="1:20" x14ac:dyDescent="0.25">
      <c r="A2757">
        <f t="shared" si="799"/>
        <v>184931.11585496765</v>
      </c>
      <c r="B2757">
        <f t="shared" si="816"/>
        <v>29432.701219818082</v>
      </c>
      <c r="C2757" t="str">
        <f t="shared" si="800"/>
        <v>0.149044271400036-1.28363083349046i</v>
      </c>
      <c r="D2757" t="str">
        <f t="shared" si="801"/>
        <v>3.47244234686854-0.681214961063995i</v>
      </c>
      <c r="E2757" t="str">
        <f t="shared" si="802"/>
        <v>189.98789711645+20.1560413042212i</v>
      </c>
      <c r="F2757" t="str">
        <f t="shared" si="803"/>
        <v>2.4243942809895-5.11039736748453i</v>
      </c>
      <c r="G2757" t="str">
        <f t="shared" si="804"/>
        <v>0.999781170983907-0.0147912518048672i</v>
      </c>
      <c r="H2757" t="str">
        <f t="shared" si="805"/>
        <v>18.3783167411546-755.151148900409i</v>
      </c>
      <c r="I2757" t="str">
        <f t="shared" si="806"/>
        <v>-10.7610500702597-5.4296719520926i</v>
      </c>
      <c r="K2757" t="str">
        <f t="shared" si="807"/>
        <v>0.000386511166635561-0.00187193531892643i</v>
      </c>
      <c r="L2757" t="str">
        <f t="shared" si="808"/>
        <v>0.0000444444444444444-0.00195072829730438i</v>
      </c>
      <c r="M2757" t="e">
        <f t="shared" si="809"/>
        <v>#DIV/0!</v>
      </c>
      <c r="N2757">
        <f t="shared" si="810"/>
        <v>96.623040148172777</v>
      </c>
      <c r="O2757">
        <f t="shared" si="811"/>
        <v>2.2269626727872578</v>
      </c>
      <c r="P2757" s="3">
        <f t="shared" si="812"/>
        <v>2.2269626727872578</v>
      </c>
      <c r="Q2757" s="3">
        <f t="shared" si="813"/>
        <v>-83.376959851827223</v>
      </c>
      <c r="R2757">
        <f t="shared" si="814"/>
        <v>96.623040148172777</v>
      </c>
      <c r="S2757">
        <f t="shared" si="815"/>
        <v>29.432701219818082</v>
      </c>
      <c r="T2757">
        <f t="shared" si="798"/>
        <v>2.2269626727872578</v>
      </c>
    </row>
    <row r="2758" spans="1:20" x14ac:dyDescent="0.25">
      <c r="A2758">
        <f t="shared" si="799"/>
        <v>185633.85409521655</v>
      </c>
      <c r="B2758">
        <f t="shared" si="816"/>
        <v>29544.545484453392</v>
      </c>
      <c r="C2758" t="str">
        <f t="shared" si="800"/>
        <v>0.148220384432894-1.28018335411647i</v>
      </c>
      <c r="D2758" t="str">
        <f t="shared" si="801"/>
        <v>3.47239914788069-0.679699964152262i</v>
      </c>
      <c r="E2758" t="str">
        <f t="shared" si="802"/>
        <v>190.188017484452+20.1463056602745i</v>
      </c>
      <c r="F2758" t="str">
        <f t="shared" si="803"/>
        <v>2.42439024132401-5.09132339064077i</v>
      </c>
      <c r="G2758" t="str">
        <f t="shared" si="804"/>
        <v>0.999779505090895-0.0148474338220345i</v>
      </c>
      <c r="H2758" t="str">
        <f t="shared" si="805"/>
        <v>18.0903333691608-751.654240695552i</v>
      </c>
      <c r="I2758" t="str">
        <f t="shared" si="806"/>
        <v>-10.6721608309551-5.40062175434098i</v>
      </c>
      <c r="K2758" t="str">
        <f t="shared" si="807"/>
        <v>0.000384007852427757-0.00186530484935864i</v>
      </c>
      <c r="L2758" t="str">
        <f t="shared" si="808"/>
        <v>0.0000444444444444444-0.00194334359165609i</v>
      </c>
      <c r="M2758" t="e">
        <f t="shared" si="809"/>
        <v>#DIV/0!</v>
      </c>
      <c r="N2758">
        <f t="shared" si="810"/>
        <v>96.604333249590809</v>
      </c>
      <c r="O2758">
        <f t="shared" si="811"/>
        <v>2.2032745664903777</v>
      </c>
      <c r="P2758" s="3">
        <f t="shared" si="812"/>
        <v>2.2032745664903777</v>
      </c>
      <c r="Q2758" s="3">
        <f t="shared" si="813"/>
        <v>-83.395666750409191</v>
      </c>
      <c r="R2758">
        <f t="shared" si="814"/>
        <v>96.604333249590809</v>
      </c>
      <c r="S2758">
        <f t="shared" si="815"/>
        <v>29.544545484453394</v>
      </c>
      <c r="T2758">
        <f t="shared" si="798"/>
        <v>2.2032745664903777</v>
      </c>
    </row>
    <row r="2759" spans="1:20" x14ac:dyDescent="0.25">
      <c r="A2759">
        <f t="shared" si="799"/>
        <v>186339.26274077839</v>
      </c>
      <c r="B2759">
        <f t="shared" si="816"/>
        <v>29656.814757294316</v>
      </c>
      <c r="C2759" t="str">
        <f t="shared" si="800"/>
        <v>0.147393437284337-1.2767511551521i</v>
      </c>
      <c r="D2759" t="str">
        <f t="shared" si="801"/>
        <v>3.47235562104388-0.678194718282347i</v>
      </c>
      <c r="E2759" t="str">
        <f t="shared" si="802"/>
        <v>190.389305682072+20.1355562067893i</v>
      </c>
      <c r="F2759" t="str">
        <f t="shared" si="803"/>
        <v>2.42438617091236-5.07232265327988i</v>
      </c>
      <c r="G2759" t="str">
        <f t="shared" si="804"/>
        <v>0.999777826518657-0.0149038290478452i</v>
      </c>
      <c r="H2759" t="str">
        <f t="shared" si="805"/>
        <v>17.8071702150715-748.178411025329i</v>
      </c>
      <c r="I2759" t="str">
        <f t="shared" si="806"/>
        <v>-10.5840711420789-5.37181937739636i</v>
      </c>
      <c r="K2759" t="str">
        <f t="shared" si="807"/>
        <v>0.00038152224493591-0.0018586945412087i</v>
      </c>
      <c r="L2759" t="str">
        <f t="shared" si="808"/>
        <v>0.0000444444444444444-0.00193598684165779i</v>
      </c>
      <c r="M2759" t="e">
        <f t="shared" si="809"/>
        <v>#DIV/0!</v>
      </c>
      <c r="N2759">
        <f t="shared" si="810"/>
        <v>96.585310251557445</v>
      </c>
      <c r="O2759">
        <f t="shared" si="811"/>
        <v>2.1796228309117711</v>
      </c>
      <c r="P2759" s="3">
        <f t="shared" si="812"/>
        <v>2.1796228309117711</v>
      </c>
      <c r="Q2759" s="3">
        <f t="shared" si="813"/>
        <v>-83.414689748442555</v>
      </c>
      <c r="R2759">
        <f t="shared" si="814"/>
        <v>96.585310251557445</v>
      </c>
      <c r="S2759">
        <f t="shared" si="815"/>
        <v>29.656814757294317</v>
      </c>
      <c r="T2759">
        <f t="shared" si="798"/>
        <v>2.1796228309117711</v>
      </c>
    </row>
    <row r="2760" spans="1:20" x14ac:dyDescent="0.25">
      <c r="A2760">
        <f t="shared" si="799"/>
        <v>187047.35193919335</v>
      </c>
      <c r="B2760">
        <f t="shared" si="816"/>
        <v>29769.510653372035</v>
      </c>
      <c r="C2760" t="str">
        <f t="shared" si="800"/>
        <v>0.146563394221041-1.27333416140322i</v>
      </c>
      <c r="D2760" t="str">
        <f t="shared" si="801"/>
        <v>3.47231176387829-0.676699201496591i</v>
      </c>
      <c r="E2760" t="str">
        <f t="shared" si="802"/>
        <v>190.591764815355+20.1237791418673i</v>
      </c>
      <c r="F2760" t="str">
        <f t="shared" si="803"/>
        <v>2.42438206952062-5.05339488205937i</v>
      </c>
      <c r="G2760" t="str">
        <f t="shared" si="804"/>
        <v>0.999776135170732-0.0149604382892549i</v>
      </c>
      <c r="H2760" t="str">
        <f t="shared" si="805"/>
        <v>17.5287410669436-744.723480107939i</v>
      </c>
      <c r="I2760" t="str">
        <f t="shared" si="806"/>
        <v>-10.4967729121713-5.34326139819437i</v>
      </c>
      <c r="K2760" t="str">
        <f t="shared" si="807"/>
        <v>0.000379054227711012-0.00185210437006304i</v>
      </c>
      <c r="L2760" t="str">
        <f t="shared" si="808"/>
        <v>0.0000444444444444444-0.00192865794148017i</v>
      </c>
      <c r="M2760" t="e">
        <f t="shared" si="809"/>
        <v>#DIV/0!</v>
      </c>
      <c r="N2760">
        <f t="shared" si="810"/>
        <v>96.565968023204988</v>
      </c>
      <c r="O2760">
        <f t="shared" si="811"/>
        <v>2.1560074467785082</v>
      </c>
      <c r="P2760" s="3">
        <f t="shared" si="812"/>
        <v>2.1560074467785082</v>
      </c>
      <c r="Q2760" s="3">
        <f t="shared" si="813"/>
        <v>-83.434031976795012</v>
      </c>
      <c r="R2760">
        <f t="shared" si="814"/>
        <v>96.565968023204988</v>
      </c>
      <c r="S2760">
        <f t="shared" si="815"/>
        <v>29.769510653372034</v>
      </c>
      <c r="T2760">
        <f t="shared" si="798"/>
        <v>2.1560074467785082</v>
      </c>
    </row>
    <row r="2761" spans="1:20" x14ac:dyDescent="0.25">
      <c r="A2761">
        <f t="shared" si="799"/>
        <v>187758.13187656229</v>
      </c>
      <c r="B2761">
        <f t="shared" si="816"/>
        <v>29882.63479385485</v>
      </c>
      <c r="C2761" t="str">
        <f t="shared" si="800"/>
        <v>0.145730219495509-1.26993229747732i</v>
      </c>
      <c r="D2761" t="str">
        <f t="shared" si="801"/>
        <v>3.47226757388546-0.675213391973839i</v>
      </c>
      <c r="E2761" t="str">
        <f t="shared" si="802"/>
        <v>190.795397924416+20.1109605238987i</v>
      </c>
      <c r="F2761" t="str">
        <f t="shared" si="803"/>
        <v>2.42437793691312-5.03453980468636i</v>
      </c>
      <c r="G2761" t="str">
        <f t="shared" si="804"/>
        <v>0.999774430949927-0.0150172623562489i</v>
      </c>
      <c r="H2761" t="str">
        <f t="shared" si="805"/>
        <v>17.2549613702382-741.289270167807i</v>
      </c>
      <c r="I2761" t="str">
        <f t="shared" si="806"/>
        <v>-10.410258144096-5.31494445614718i</v>
      </c>
      <c r="K2761" t="str">
        <f t="shared" si="807"/>
        <v>0.000376603684941384-0.0018455343110838i</v>
      </c>
      <c r="L2761" t="str">
        <f t="shared" si="808"/>
        <v>0.0000444444444444444-0.00192135678569453i</v>
      </c>
      <c r="M2761" t="e">
        <f t="shared" si="809"/>
        <v>#DIV/0!</v>
      </c>
      <c r="N2761">
        <f t="shared" si="810"/>
        <v>96.546303417543299</v>
      </c>
      <c r="O2761">
        <f t="shared" si="811"/>
        <v>2.1324283916855951</v>
      </c>
      <c r="P2761" s="3">
        <f t="shared" si="812"/>
        <v>2.1324283916855951</v>
      </c>
      <c r="Q2761" s="3">
        <f t="shared" si="813"/>
        <v>-83.453696582456701</v>
      </c>
      <c r="R2761">
        <f t="shared" si="814"/>
        <v>96.546303417543299</v>
      </c>
      <c r="S2761">
        <f t="shared" si="815"/>
        <v>29.882634793854848</v>
      </c>
      <c r="T2761">
        <f t="shared" si="798"/>
        <v>2.1324283916855951</v>
      </c>
    </row>
    <row r="2762" spans="1:20" x14ac:dyDescent="0.25">
      <c r="A2762">
        <f t="shared" si="799"/>
        <v>188471.61277769323</v>
      </c>
      <c r="B2762">
        <f t="shared" si="816"/>
        <v>29996.188806071499</v>
      </c>
      <c r="C2762" t="str">
        <f t="shared" si="800"/>
        <v>0.144893877348154-1.26654548777916i</v>
      </c>
      <c r="D2762" t="str">
        <f t="shared" si="801"/>
        <v>3.47222304854822-0.673737268029077i</v>
      </c>
      <c r="E2762" t="str">
        <f t="shared" si="802"/>
        <v>191.000207981601+20.0970862706629i</v>
      </c>
      <c r="F2762" t="str">
        <f t="shared" si="803"/>
        <v>2.42437377285237-5.01575714991354i</v>
      </c>
      <c r="G2762" t="str">
        <f t="shared" si="804"/>
        <v>0.999772713758312-0.0150743020618529i</v>
      </c>
      <c r="H2762" t="str">
        <f t="shared" si="805"/>
        <v>16.9857481933608-737.875605410062i</v>
      </c>
      <c r="I2762" t="str">
        <f t="shared" si="806"/>
        <v>-10.3245189337943-5.28686525182454i</v>
      </c>
      <c r="K2762" t="str">
        <f t="shared" si="807"/>
        <v>0.000374170501451148-0.0018389843390151i</v>
      </c>
      <c r="L2762" t="str">
        <f t="shared" si="808"/>
        <v>0.0000444444444444444-0.00191408326927129i</v>
      </c>
      <c r="M2762" t="e">
        <f t="shared" si="809"/>
        <v>#DIV/0!</v>
      </c>
      <c r="N2762">
        <f t="shared" si="810"/>
        <v>96.526313271523676</v>
      </c>
      <c r="O2762">
        <f t="shared" si="811"/>
        <v>2.1088856400589986</v>
      </c>
      <c r="P2762" s="3">
        <f t="shared" si="812"/>
        <v>2.1088856400589986</v>
      </c>
      <c r="Q2762" s="3">
        <f t="shared" si="813"/>
        <v>-83.473686728476324</v>
      </c>
      <c r="R2762">
        <f t="shared" si="814"/>
        <v>96.526313271523676</v>
      </c>
      <c r="S2762">
        <f t="shared" si="815"/>
        <v>29.996188806071498</v>
      </c>
      <c r="T2762">
        <f t="shared" si="798"/>
        <v>2.1088856400589986</v>
      </c>
    </row>
    <row r="2763" spans="1:20" x14ac:dyDescent="0.25">
      <c r="A2763">
        <f t="shared" si="799"/>
        <v>189187.80490624846</v>
      </c>
      <c r="B2763">
        <f t="shared" si="816"/>
        <v>30110.174323534571</v>
      </c>
      <c r="C2763" t="str">
        <f t="shared" si="800"/>
        <v>0.14405433200941-1.26317365650632i</v>
      </c>
      <c r="D2763" t="str">
        <f t="shared" si="801"/>
        <v>3.47217818533044-0.672270808113079i</v>
      </c>
      <c r="E2763" t="str">
        <f t="shared" si="802"/>
        <v>191.206197889595+20.0821421584381i</v>
      </c>
      <c r="F2763" t="str">
        <f t="shared" si="803"/>
        <v>2.4243695770991-4.99704664753531i</v>
      </c>
      <c r="G2763" t="str">
        <f t="shared" si="804"/>
        <v>0.999770983497211-0.0151315582221439i</v>
      </c>
      <c r="H2763" t="str">
        <f t="shared" si="805"/>
        <v>16.721020193979-734.482311995424i</v>
      </c>
      <c r="I2763" t="str">
        <f t="shared" si="806"/>
        <v>-10.239547469059-5.25902054566643i</v>
      </c>
      <c r="K2763" t="str">
        <f t="shared" si="807"/>
        <v>0.000371754562698619-0.00183245442818915i</v>
      </c>
      <c r="L2763" t="str">
        <f t="shared" si="808"/>
        <v>0.0000444444444444444-0.0019068372875785i</v>
      </c>
      <c r="M2763" t="e">
        <f t="shared" si="809"/>
        <v>#DIV/0!</v>
      </c>
      <c r="N2763">
        <f t="shared" si="810"/>
        <v>96.50599440610408</v>
      </c>
      <c r="O2763">
        <f t="shared" si="811"/>
        <v>2.0853791631179717</v>
      </c>
      <c r="P2763" s="3">
        <f t="shared" si="812"/>
        <v>2.0853791631179717</v>
      </c>
      <c r="Q2763" s="3">
        <f t="shared" si="813"/>
        <v>-83.49400559389592</v>
      </c>
      <c r="R2763">
        <f t="shared" si="814"/>
        <v>96.50599440610408</v>
      </c>
      <c r="S2763">
        <f t="shared" si="815"/>
        <v>30.110174323534572</v>
      </c>
      <c r="T2763">
        <f t="shared" si="798"/>
        <v>2.0853791631179717</v>
      </c>
    </row>
    <row r="2764" spans="1:20" x14ac:dyDescent="0.25">
      <c r="A2764">
        <f t="shared" si="799"/>
        <v>189906.71856489219</v>
      </c>
      <c r="B2764">
        <f t="shared" si="816"/>
        <v>30224.592985964002</v>
      </c>
      <c r="C2764" t="str">
        <f t="shared" si="800"/>
        <v>0.143211547701892-1.25981672764489i</v>
      </c>
      <c r="D2764" t="str">
        <f t="shared" si="801"/>
        <v>3.47213298167695-0.670813990812058i</v>
      </c>
      <c r="E2764" t="str">
        <f t="shared" si="802"/>
        <v>191.413370479523+20.0661138211136i</v>
      </c>
      <c r="F2764" t="str">
        <f t="shared" si="803"/>
        <v>2.42436534941221-4.97840802838386i</v>
      </c>
      <c r="G2764" t="str">
        <f t="shared" si="804"/>
        <v>0.999769240067199-0.0151890316562622i</v>
      </c>
      <c r="H2764" t="str">
        <f t="shared" si="805"/>
        <v>16.4606975860954-731.109218015331i</v>
      </c>
      <c r="I2764" t="str">
        <f t="shared" si="806"/>
        <v>-10.1553360283228-5.23140715672485i</v>
      </c>
      <c r="K2764" t="str">
        <f t="shared" si="807"/>
        <v>0.00036935575477467-0.00182594455253239i</v>
      </c>
      <c r="L2764" t="str">
        <f t="shared" si="808"/>
        <v>0.0000444444444444444-0.00189961873638025i</v>
      </c>
      <c r="M2764" t="e">
        <f t="shared" si="809"/>
        <v>#DIV/0!</v>
      </c>
      <c r="N2764">
        <f t="shared" si="810"/>
        <v>96.485343626315199</v>
      </c>
      <c r="O2764">
        <f t="shared" si="811"/>
        <v>2.0619089288383243</v>
      </c>
      <c r="P2764" s="3">
        <f t="shared" si="812"/>
        <v>2.0619089288383243</v>
      </c>
      <c r="Q2764" s="3">
        <f t="shared" si="813"/>
        <v>-83.514656373684801</v>
      </c>
      <c r="R2764">
        <f t="shared" si="814"/>
        <v>96.485343626315199</v>
      </c>
      <c r="S2764">
        <f t="shared" si="815"/>
        <v>30.224592985964001</v>
      </c>
      <c r="T2764">
        <f t="shared" si="798"/>
        <v>2.0619089288383243</v>
      </c>
    </row>
    <row r="2765" spans="1:20" x14ac:dyDescent="0.25">
      <c r="A2765">
        <f t="shared" si="799"/>
        <v>190628.3640954388</v>
      </c>
      <c r="B2765">
        <f t="shared" si="816"/>
        <v>30339.446439310665</v>
      </c>
      <c r="C2765" t="str">
        <f t="shared" si="800"/>
        <v>0.142365488642664-1.25647462496494i</v>
      </c>
      <c r="D2765" t="str">
        <f t="shared" si="801"/>
        <v>3.47208743501341-0.669366794847318i</v>
      </c>
      <c r="E2765" t="str">
        <f t="shared" si="802"/>
        <v>191.621728509+20.0489867493114i</v>
      </c>
      <c r="F2765" t="str">
        <f t="shared" si="803"/>
        <v>2.42436108954875-4.95984102432536i</v>
      </c>
      <c r="G2765" t="str">
        <f t="shared" si="804"/>
        <v>0.999767483368092-0.0152467231864219i</v>
      </c>
      <c r="H2765" t="str">
        <f t="shared" si="805"/>
        <v>16.2047021078653-727.756153467457i</v>
      </c>
      <c r="I2765" t="str">
        <f t="shared" si="806"/>
        <v>-10.071876979466-5.20402196143537i</v>
      </c>
      <c r="K2765" t="str">
        <f t="shared" si="807"/>
        <v>0.000366973964401136-0.00181945468557156i</v>
      </c>
      <c r="L2765" t="str">
        <f t="shared" si="808"/>
        <v>0.0000444444444444444-0.00189242751183528i</v>
      </c>
      <c r="M2765" t="e">
        <f t="shared" si="809"/>
        <v>#DIV/0!</v>
      </c>
      <c r="N2765">
        <f t="shared" si="810"/>
        <v>96.464357721331979</v>
      </c>
      <c r="O2765">
        <f t="shared" si="811"/>
        <v>2.0384749019142716</v>
      </c>
      <c r="P2765" s="3">
        <f t="shared" si="812"/>
        <v>2.0384749019142716</v>
      </c>
      <c r="Q2765" s="3">
        <f t="shared" si="813"/>
        <v>-83.535642278668021</v>
      </c>
      <c r="R2765">
        <f t="shared" si="814"/>
        <v>96.464357721331979</v>
      </c>
      <c r="S2765">
        <f t="shared" si="815"/>
        <v>30.339446439310663</v>
      </c>
      <c r="T2765">
        <f t="shared" si="798"/>
        <v>2.0384749019142716</v>
      </c>
    </row>
    <row r="2766" spans="1:20" x14ac:dyDescent="0.25">
      <c r="A2766">
        <f t="shared" si="799"/>
        <v>191352.75187900144</v>
      </c>
      <c r="B2766">
        <f t="shared" si="816"/>
        <v>30454.736335780046</v>
      </c>
      <c r="C2766" t="str">
        <f t="shared" si="800"/>
        <v>0.141516119045547-1.25314727201616i</v>
      </c>
      <c r="D2766" t="str">
        <f t="shared" si="801"/>
        <v>3.47204154274616-0.667929199074914i</v>
      </c>
      <c r="E2766" t="str">
        <f t="shared" si="802"/>
        <v>191.831274660161+20.0307462895211i</v>
      </c>
      <c r="F2766" t="str">
        <f t="shared" si="803"/>
        <v>2.42435679726398-4.94134536825604i</v>
      </c>
      <c r="G2766" t="str">
        <f t="shared" si="804"/>
        <v>0.999765713298951-0.0153046336379221i</v>
      </c>
      <c r="H2766" t="str">
        <f t="shared" si="805"/>
        <v>15.9529569901274-724.422950231453i</v>
      </c>
      <c r="I2766" t="str">
        <f t="shared" si="806"/>
        <v>-9.98916277863866-5.17686189241652i</v>
      </c>
      <c r="K2766" t="str">
        <f t="shared" si="807"/>
        <v>0.000364609078929085-0.00181298480043967i</v>
      </c>
      <c r="L2766" t="str">
        <f t="shared" si="808"/>
        <v>0.0000444444444444444-0.0018852635104954i</v>
      </c>
      <c r="M2766" t="e">
        <f t="shared" si="809"/>
        <v>#DIV/0!</v>
      </c>
      <c r="N2766">
        <f t="shared" si="810"/>
        <v>96.443033464545465</v>
      </c>
      <c r="O2766">
        <f t="shared" si="811"/>
        <v>2.0150770437213934</v>
      </c>
      <c r="P2766" s="3">
        <f t="shared" si="812"/>
        <v>2.0150770437213934</v>
      </c>
      <c r="Q2766" s="3">
        <f t="shared" si="813"/>
        <v>-83.556966535454535</v>
      </c>
      <c r="R2766">
        <f t="shared" si="814"/>
        <v>96.443033464545465</v>
      </c>
      <c r="S2766">
        <f t="shared" si="815"/>
        <v>30.454736335780044</v>
      </c>
      <c r="T2766">
        <f t="shared" si="798"/>
        <v>2.0150770437213934</v>
      </c>
    </row>
    <row r="2767" spans="1:20" x14ac:dyDescent="0.25">
      <c r="A2767">
        <f t="shared" si="799"/>
        <v>192079.89233614167</v>
      </c>
      <c r="B2767">
        <f t="shared" si="816"/>
        <v>30570.464333856013</v>
      </c>
      <c r="C2767" t="str">
        <f t="shared" si="800"/>
        <v>0.140663403123493-1.24983459212326i</v>
      </c>
      <c r="D2767" t="str">
        <f t="shared" si="801"/>
        <v>3.471995302262-0.666501182485283i</v>
      </c>
      <c r="E2767" t="str">
        <f t="shared" si="802"/>
        <v>192.042011537644+20.0113776432357i</v>
      </c>
      <c r="F2767" t="str">
        <f t="shared" si="803"/>
        <v>2.42435247231121-4.92292079409833i</v>
      </c>
      <c r="G2767" t="str">
        <f t="shared" si="804"/>
        <v>0.999763929758063-0.0153627638391589i</v>
      </c>
      <c r="H2767" t="str">
        <f t="shared" si="805"/>
        <v>15.7053869256463-721.109442045083i</v>
      </c>
      <c r="I2767" t="str">
        <f t="shared" si="806"/>
        <v>-9.90718596910127-5.14992393729719i</v>
      </c>
      <c r="K2767" t="str">
        <f t="shared" si="807"/>
        <v>0.000362260986337155-0.001806534869882i</v>
      </c>
      <c r="L2767" t="str">
        <f t="shared" si="808"/>
        <v>0.0000444444444444444-0.00187812662930404i</v>
      </c>
      <c r="M2767" t="e">
        <f t="shared" si="809"/>
        <v>#DIV/0!</v>
      </c>
      <c r="N2767">
        <f t="shared" si="810"/>
        <v>96.421367613638196</v>
      </c>
      <c r="O2767">
        <f t="shared" si="811"/>
        <v>1.9917153122780142</v>
      </c>
      <c r="P2767" s="3">
        <f t="shared" si="812"/>
        <v>1.9917153122780142</v>
      </c>
      <c r="Q2767" s="3">
        <f t="shared" si="813"/>
        <v>-83.578632386361804</v>
      </c>
      <c r="R2767">
        <f t="shared" si="814"/>
        <v>96.421367613638196</v>
      </c>
      <c r="S2767">
        <f t="shared" si="815"/>
        <v>30.570464333856012</v>
      </c>
      <c r="T2767">
        <f t="shared" si="798"/>
        <v>1.9917153122780142</v>
      </c>
    </row>
    <row r="2768" spans="1:20" x14ac:dyDescent="0.25">
      <c r="A2768">
        <f t="shared" si="799"/>
        <v>192809.795927019</v>
      </c>
      <c r="B2768">
        <f t="shared" si="816"/>
        <v>30686.632098324666</v>
      </c>
      <c r="C2768" t="str">
        <f t="shared" si="800"/>
        <v>0.139807305091054-1.24653650838152i</v>
      </c>
      <c r="D2768" t="str">
        <f t="shared" si="801"/>
        <v>3.47194871092822-0.665082724202936i</v>
      </c>
      <c r="E2768" t="str">
        <f t="shared" si="802"/>
        <v>192.253941666552+19.9908658661014i</v>
      </c>
      <c r="F2768" t="str">
        <f t="shared" si="803"/>
        <v>2.42434811444198-4.90456703679714i</v>
      </c>
      <c r="G2768" t="str">
        <f t="shared" si="804"/>
        <v>0.999762132642947-0.0154211146216358i</v>
      </c>
      <c r="H2768" t="str">
        <f t="shared" si="805"/>
        <v>15.4619180390378-717.815464480624i</v>
      </c>
      <c r="I2768" t="str">
        <f t="shared" si="806"/>
        <v>-9.82593918008048-5.1232051375713i</v>
      </c>
      <c r="K2768" t="str">
        <f t="shared" si="807"/>
        <v>0.000359929575229826-0.00180010486626196i</v>
      </c>
      <c r="L2768" t="str">
        <f t="shared" si="808"/>
        <v>0.0000444444444444444-0.00187101676559478i</v>
      </c>
      <c r="M2768" t="e">
        <f t="shared" si="809"/>
        <v>#DIV/0!</v>
      </c>
      <c r="N2768">
        <f t="shared" si="810"/>
        <v>96.399356910662362</v>
      </c>
      <c r="O2768">
        <f t="shared" si="811"/>
        <v>1.9683896622076138</v>
      </c>
      <c r="P2768" s="3">
        <f t="shared" si="812"/>
        <v>1.9683896622076138</v>
      </c>
      <c r="Q2768" s="3">
        <f t="shared" si="813"/>
        <v>-83.600643089337638</v>
      </c>
      <c r="R2768">
        <f t="shared" si="814"/>
        <v>96.399356910662362</v>
      </c>
      <c r="S2768">
        <f t="shared" si="815"/>
        <v>30.686632098324665</v>
      </c>
      <c r="T2768">
        <f t="shared" si="798"/>
        <v>1.9683896622076138</v>
      </c>
    </row>
    <row r="2769" spans="1:20" x14ac:dyDescent="0.25">
      <c r="A2769">
        <f t="shared" si="799"/>
        <v>193542.47315154169</v>
      </c>
      <c r="B2769">
        <f t="shared" si="816"/>
        <v>30803.241300298301</v>
      </c>
      <c r="C2769" t="str">
        <f t="shared" si="800"/>
        <v>0.138947789166874-1.24325294365223i</v>
      </c>
      <c r="D2769" t="str">
        <f t="shared" si="801"/>
        <v>3.47190176609224-0.66367380348608i</v>
      </c>
      <c r="E2769" t="str">
        <f t="shared" si="802"/>
        <v>192.467067490379+19.9691958670754i</v>
      </c>
      <c r="F2769" t="str">
        <f t="shared" si="803"/>
        <v>2.42434372340585-4.88628383231592i</v>
      </c>
      <c r="G2769" t="str">
        <f t="shared" si="804"/>
        <v>0.99976032185034-0.0154796868199757i</v>
      </c>
      <c r="H2769" t="str">
        <f t="shared" si="805"/>
        <v>15.2224778573633-714.540854921541i</v>
      </c>
      <c r="I2769" t="str">
        <f t="shared" si="806"/>
        <v>-9.74541512564073-5.09670258747789i</v>
      </c>
      <c r="K2769" t="str">
        <f t="shared" si="807"/>
        <v>0.000357614734835658-0.00179369476156697i</v>
      </c>
      <c r="L2769" t="str">
        <f t="shared" si="808"/>
        <v>0.0000444444444444444-0.00186393381708984i</v>
      </c>
      <c r="M2769" t="e">
        <f t="shared" si="809"/>
        <v>#DIV/0!</v>
      </c>
      <c r="N2769">
        <f t="shared" si="810"/>
        <v>96.376998082118988</v>
      </c>
      <c r="O2769">
        <f t="shared" si="811"/>
        <v>1.9451000447004567</v>
      </c>
      <c r="P2769" s="3">
        <f t="shared" si="812"/>
        <v>1.9451000447004567</v>
      </c>
      <c r="Q2769" s="3">
        <f t="shared" si="813"/>
        <v>-83.623001917881012</v>
      </c>
      <c r="R2769">
        <f t="shared" si="814"/>
        <v>96.376998082118988</v>
      </c>
      <c r="S2769">
        <f t="shared" si="815"/>
        <v>30.8032413002983</v>
      </c>
      <c r="T2769">
        <f t="shared" si="798"/>
        <v>1.9451000447004567</v>
      </c>
    </row>
    <row r="2770" spans="1:20" x14ac:dyDescent="0.25">
      <c r="A2770">
        <f t="shared" si="799"/>
        <v>194277.93454951758</v>
      </c>
      <c r="B2770">
        <f t="shared" si="816"/>
        <v>30920.293617239437</v>
      </c>
      <c r="C2770" t="str">
        <f t="shared" si="800"/>
        <v>0.13808481957632-1.23998382055805i</v>
      </c>
      <c r="D2770" t="str">
        <f t="shared" si="801"/>
        <v>3.47185446508165-0.6622743997263i</v>
      </c>
      <c r="E2770" t="str">
        <f t="shared" si="802"/>
        <v>192.681391368892+19.9463524075966i</v>
      </c>
      <c r="F2770" t="str">
        <f t="shared" si="803"/>
        <v>2.42433929895053-4.86807091763292i</v>
      </c>
      <c r="G2770" t="str">
        <f t="shared" si="804"/>
        <v>0.999758497276196-0.0155384812719319i</v>
      </c>
      <c r="H2770" t="str">
        <f t="shared" si="805"/>
        <v>14.9869952813823-711.28545253953i</v>
      </c>
      <c r="I2770" t="str">
        <f t="shared" si="806"/>
        <v>-9.66560660357266-5.07041343290801i</v>
      </c>
      <c r="K2770" t="str">
        <f t="shared" si="807"/>
        <v>0.000355316355005524-0.00178730452741417i</v>
      </c>
      <c r="L2770" t="str">
        <f t="shared" si="808"/>
        <v>0.0000444444444444444-0.00185687768189862i</v>
      </c>
      <c r="M2770" t="e">
        <f t="shared" si="809"/>
        <v>#DIV/0!</v>
      </c>
      <c r="N2770">
        <f t="shared" si="810"/>
        <v>96.354287839043053</v>
      </c>
      <c r="O2770">
        <f t="shared" si="811"/>
        <v>1.9218464074747608</v>
      </c>
      <c r="P2770" s="3">
        <f t="shared" si="812"/>
        <v>1.9218464074747608</v>
      </c>
      <c r="Q2770" s="3">
        <f t="shared" si="813"/>
        <v>-83.645712160956947</v>
      </c>
      <c r="R2770">
        <f t="shared" si="814"/>
        <v>96.354287839043053</v>
      </c>
      <c r="S2770">
        <f t="shared" si="815"/>
        <v>30.920293617239437</v>
      </c>
      <c r="T2770">
        <f t="shared" si="798"/>
        <v>1.9218464074747608</v>
      </c>
    </row>
    <row r="2771" spans="1:20" x14ac:dyDescent="0.25">
      <c r="A2771">
        <f t="shared" si="799"/>
        <v>195016.19070080575</v>
      </c>
      <c r="B2771">
        <f t="shared" si="816"/>
        <v>31037.790732984948</v>
      </c>
      <c r="C2771" t="str">
        <f t="shared" si="800"/>
        <v>0.137218360554141-1.23672906147848i</v>
      </c>
      <c r="D2771" t="str">
        <f t="shared" si="801"/>
        <v>3.47180680520395-0.660884492448209i</v>
      </c>
      <c r="E2771" t="str">
        <f t="shared" si="802"/>
        <v>192.89691557599+19.9223201007641i</v>
      </c>
      <c r="F2771" t="str">
        <f t="shared" si="803"/>
        <v>2.4243348408218-4.84992803073744i</v>
      </c>
      <c r="G2771" t="str">
        <f t="shared" si="804"/>
        <v>0.999756658815678-0.0155974988183999i</v>
      </c>
      <c r="H2771" t="str">
        <f t="shared" si="805"/>
        <v>14.7554005574397-708.049098271801i</v>
      </c>
      <c r="I2771" t="str">
        <f t="shared" si="806"/>
        <v>-9.58650649429653-5.04433487033584i</v>
      </c>
      <c r="K2771" t="str">
        <f t="shared" si="807"/>
        <v>0.000353034326210823-0.00178093413505628i</v>
      </c>
      <c r="L2771" t="str">
        <f t="shared" si="808"/>
        <v>0.0000444444444444444-0.00184984825851626i</v>
      </c>
      <c r="M2771" t="e">
        <f t="shared" si="809"/>
        <v>#DIV/0!</v>
      </c>
      <c r="N2771">
        <f t="shared" si="810"/>
        <v>96.33122287708845</v>
      </c>
      <c r="O2771">
        <f t="shared" si="811"/>
        <v>1.8986286947385653</v>
      </c>
      <c r="P2771" s="3">
        <f t="shared" si="812"/>
        <v>1.8986286947385653</v>
      </c>
      <c r="Q2771" s="3">
        <f t="shared" si="813"/>
        <v>-83.66877712291155</v>
      </c>
      <c r="R2771">
        <f t="shared" si="814"/>
        <v>96.33122287708845</v>
      </c>
      <c r="S2771">
        <f t="shared" si="815"/>
        <v>31.037790732984949</v>
      </c>
      <c r="T2771">
        <f t="shared" si="798"/>
        <v>1.8986286947385653</v>
      </c>
    </row>
    <row r="2772" spans="1:20" x14ac:dyDescent="0.25">
      <c r="A2772">
        <f t="shared" si="799"/>
        <v>195757.25222546881</v>
      </c>
      <c r="B2772">
        <f t="shared" si="816"/>
        <v>31155.734337770293</v>
      </c>
      <c r="C2772" t="str">
        <f t="shared" si="800"/>
        <v>0.136348376347187-1.23348858854518i</v>
      </c>
      <c r="D2772" t="str">
        <f t="shared" si="801"/>
        <v>3.47175878374644-0.659504061309111i</v>
      </c>
      <c r="E2772" t="str">
        <f t="shared" si="802"/>
        <v>193.113642297521+19.8970834105268i</v>
      </c>
      <c r="F2772" t="str">
        <f t="shared" si="803"/>
        <v>2.4243303487635-4.83185491062595i</v>
      </c>
      <c r="G2772" t="str">
        <f t="shared" si="804"/>
        <v>0.999754806363151-0.0156567403034285i</v>
      </c>
      <c r="H2772" t="str">
        <f t="shared" si="805"/>
        <v>14.527625249978-704.831634798686i</v>
      </c>
      <c r="I2772" t="str">
        <f t="shared" si="806"/>
        <v>-9.50810775978108-5.01846414577458i</v>
      </c>
      <c r="K2772" t="str">
        <f t="shared" si="807"/>
        <v>0.000350768539541633-0.00177458355538718i</v>
      </c>
      <c r="L2772" t="str">
        <f t="shared" si="808"/>
        <v>0.0000444444444444444-0.00184284544582214i</v>
      </c>
      <c r="M2772" t="e">
        <f t="shared" si="809"/>
        <v>#DIV/0!</v>
      </c>
      <c r="N2772">
        <f t="shared" si="810"/>
        <v>96.307799876615675</v>
      </c>
      <c r="O2772">
        <f t="shared" si="811"/>
        <v>1.8754468471506003</v>
      </c>
      <c r="P2772" s="3">
        <f t="shared" si="812"/>
        <v>1.8754468471506003</v>
      </c>
      <c r="Q2772" s="3">
        <f t="shared" si="813"/>
        <v>-83.692200123384325</v>
      </c>
      <c r="R2772">
        <f t="shared" si="814"/>
        <v>96.307799876615675</v>
      </c>
      <c r="S2772">
        <f t="shared" si="815"/>
        <v>31.155734337770294</v>
      </c>
      <c r="T2772">
        <f t="shared" si="798"/>
        <v>1.8754468471506003</v>
      </c>
    </row>
    <row r="2773" spans="1:20" x14ac:dyDescent="0.25">
      <c r="A2773">
        <f t="shared" si="799"/>
        <v>196501.1297839256</v>
      </c>
      <c r="B2773">
        <f t="shared" si="816"/>
        <v>31274.126128253822</v>
      </c>
      <c r="C2773" t="str">
        <f t="shared" si="800"/>
        <v>0.135474831217266-1.23026232363729i</v>
      </c>
      <c r="D2773" t="str">
        <f t="shared" si="801"/>
        <v>3.47171039797606-0.658133086098664i</v>
      </c>
      <c r="E2773" t="str">
        <f t="shared" si="802"/>
        <v>193.331573629066+19.8706266508894i</v>
      </c>
      <c r="F2773" t="str">
        <f t="shared" si="803"/>
        <v>2.42432582251752-4.81385129729846i</v>
      </c>
      <c r="G2773" t="str">
        <f t="shared" si="804"/>
        <v>0.99975293981218-0.0157162065742315i</v>
      </c>
      <c r="H2773" t="str">
        <f t="shared" si="805"/>
        <v>14.3036022146563-701.632906521506i</v>
      </c>
      <c r="I2773" t="str">
        <f t="shared" si="806"/>
        <v>-9.43040344247772-4.99279855375594i</v>
      </c>
      <c r="K2773" t="str">
        <f t="shared" si="807"/>
        <v>0.000348518886704886-0.00176825275894758i</v>
      </c>
      <c r="L2773" t="str">
        <f t="shared" si="808"/>
        <v>0.0000444444444444444-0.00183586914307844i</v>
      </c>
      <c r="M2773" t="e">
        <f t="shared" si="809"/>
        <v>#DIV/0!</v>
      </c>
      <c r="N2773">
        <f t="shared" si="810"/>
        <v>96.284015502785039</v>
      </c>
      <c r="O2773">
        <f t="shared" si="811"/>
        <v>1.852300801781168</v>
      </c>
      <c r="P2773" s="3">
        <f t="shared" si="812"/>
        <v>1.852300801781168</v>
      </c>
      <c r="Q2773" s="3">
        <f t="shared" si="813"/>
        <v>-83.715984497214961</v>
      </c>
      <c r="R2773">
        <f t="shared" si="814"/>
        <v>96.284015502785039</v>
      </c>
      <c r="S2773">
        <f t="shared" si="815"/>
        <v>31.274126128253823</v>
      </c>
      <c r="T2773">
        <f t="shared" si="798"/>
        <v>1.852300801781168</v>
      </c>
    </row>
    <row r="2774" spans="1:20" x14ac:dyDescent="0.25">
      <c r="A2774">
        <f t="shared" si="799"/>
        <v>197247.83407710452</v>
      </c>
      <c r="B2774">
        <f t="shared" si="816"/>
        <v>31392.967807541187</v>
      </c>
      <c r="C2774" t="str">
        <f t="shared" si="800"/>
        <v>0.134597689444048-1.22705018837679i</v>
      </c>
      <c r="D2774" t="str">
        <f t="shared" si="801"/>
        <v>3.47166164513926-0.656771546738547i</v>
      </c>
      <c r="E2774" t="str">
        <f t="shared" si="802"/>
        <v>193.550711573687+19.8429339851277i</v>
      </c>
      <c r="F2774" t="str">
        <f t="shared" si="803"/>
        <v>2.42432126182381-4.79591693175468i</v>
      </c>
      <c r="G2774" t="str">
        <f t="shared" si="804"/>
        <v>0.999751059055517-0.0157758984811994i</v>
      </c>
      <c r="H2774" t="str">
        <f t="shared" si="805"/>
        <v>14.0832655720656-698.45275954078i</v>
      </c>
      <c r="I2774" t="str">
        <f t="shared" si="806"/>
        <v>-9.35338666427004-4.9673354363333i</v>
      </c>
      <c r="K2774" t="str">
        <f t="shared" si="807"/>
        <v>0.000346285260022508-0.00176194171593061i</v>
      </c>
      <c r="L2774" t="str">
        <f t="shared" si="808"/>
        <v>0.0000444444444444444-0.00182891924992871i</v>
      </c>
      <c r="M2774" t="e">
        <f t="shared" si="809"/>
        <v>#DIV/0!</v>
      </c>
      <c r="N2774">
        <f t="shared" si="810"/>
        <v>96.259866405650783</v>
      </c>
      <c r="O2774">
        <f t="shared" si="811"/>
        <v>1.8291904920733226</v>
      </c>
      <c r="P2774" s="3">
        <f t="shared" si="812"/>
        <v>1.8291904920733226</v>
      </c>
      <c r="Q2774" s="3">
        <f t="shared" si="813"/>
        <v>-83.740133594349217</v>
      </c>
      <c r="R2774">
        <f t="shared" si="814"/>
        <v>96.259866405650783</v>
      </c>
      <c r="S2774">
        <f t="shared" si="815"/>
        <v>31.392967807541186</v>
      </c>
      <c r="T2774">
        <f t="shared" si="798"/>
        <v>1.8291904920733226</v>
      </c>
    </row>
    <row r="2775" spans="1:20" x14ac:dyDescent="0.25">
      <c r="A2775">
        <f t="shared" si="799"/>
        <v>197997.37584659754</v>
      </c>
      <c r="B2775">
        <f t="shared" si="816"/>
        <v>31512.261085209844</v>
      </c>
      <c r="C2775" t="str">
        <f t="shared" si="800"/>
        <v>0.13371691532801-1.22385210412376i</v>
      </c>
      <c r="D2775" t="str">
        <f t="shared" si="801"/>
        <v>3.47161252246183-0.655419423282125i</v>
      </c>
      <c r="E2775" t="str">
        <f t="shared" si="802"/>
        <v>193.771058039637+19.8139894250143i</v>
      </c>
      <c r="F2775" t="str">
        <f t="shared" si="803"/>
        <v>2.42431666642033-4.77805155599037i</v>
      </c>
      <c r="G2775" t="str">
        <f t="shared" si="804"/>
        <v>0.999749163985103-0.0158358168779104i</v>
      </c>
      <c r="H2775" t="str">
        <f t="shared" si="805"/>
        <v>13.8665506820197-695.291041634647i</v>
      </c>
      <c r="I2775" t="str">
        <f t="shared" si="806"/>
        <v>-9.27705062543748-4.9420721821068i</v>
      </c>
      <c r="K2775" t="str">
        <f t="shared" si="807"/>
        <v>0.000344067552429515-0.00175565039618734i</v>
      </c>
      <c r="L2775" t="str">
        <f t="shared" si="808"/>
        <v>0.0000444444444444444-0.00182199566639641i</v>
      </c>
      <c r="M2775" t="e">
        <f t="shared" si="809"/>
        <v>#DIV/0!</v>
      </c>
      <c r="N2775">
        <f t="shared" si="810"/>
        <v>96.235349220256822</v>
      </c>
      <c r="O2775">
        <f t="shared" si="811"/>
        <v>1.8061158478033099</v>
      </c>
      <c r="P2775" s="3">
        <f t="shared" si="812"/>
        <v>1.8061158478033099</v>
      </c>
      <c r="Q2775" s="3">
        <f t="shared" si="813"/>
        <v>-83.764650779743178</v>
      </c>
      <c r="R2775">
        <f t="shared" si="814"/>
        <v>96.235349220256822</v>
      </c>
      <c r="S2775">
        <f t="shared" si="815"/>
        <v>31.512261085209843</v>
      </c>
      <c r="T2775">
        <f t="shared" si="798"/>
        <v>1.8061158478033099</v>
      </c>
    </row>
    <row r="2776" spans="1:20" x14ac:dyDescent="0.25">
      <c r="A2776">
        <f t="shared" si="799"/>
        <v>198749.76587481462</v>
      </c>
      <c r="B2776">
        <f t="shared" si="816"/>
        <v>31632.007677333644</v>
      </c>
      <c r="C2776" t="str">
        <f t="shared" si="800"/>
        <v>0.13283247319353-1.22066799197158i</v>
      </c>
      <c r="D2776" t="str">
        <f t="shared" si="801"/>
        <v>3.47156302714875-0.654076695914113i</v>
      </c>
      <c r="E2776" t="str">
        <f t="shared" si="802"/>
        <v>193.992614838034+19.7837768300646i</v>
      </c>
      <c r="F2776" t="str">
        <f t="shared" si="803"/>
        <v>2.42431203604304-4.76025491299356i</v>
      </c>
      <c r="G2776" t="str">
        <f t="shared" si="804"/>
        <v>0.999747254492055-0.0158959626211428i</v>
      </c>
      <c r="H2776" t="str">
        <f t="shared" si="805"/>
        <v>13.6533941184152-692.147602237648i</v>
      </c>
      <c r="I2776" t="str">
        <f t="shared" si="806"/>
        <v>-9.20138860363443-4.9170062252713i</v>
      </c>
      <c r="K2776" t="str">
        <f t="shared" si="807"/>
        <v>0.000341865657472109-0.0017493787692322i</v>
      </c>
      <c r="L2776" t="str">
        <f t="shared" si="808"/>
        <v>0.0000444444444444444-0.00181509829288345i</v>
      </c>
      <c r="M2776" t="e">
        <f t="shared" si="809"/>
        <v>#DIV/0!</v>
      </c>
      <c r="N2776">
        <f t="shared" si="810"/>
        <v>96.210460566738462</v>
      </c>
      <c r="O2776">
        <f t="shared" si="811"/>
        <v>1.7830767950406528</v>
      </c>
      <c r="P2776" s="3">
        <f t="shared" si="812"/>
        <v>1.7830767950406528</v>
      </c>
      <c r="Q2776" s="3">
        <f t="shared" si="813"/>
        <v>-83.789539433261538</v>
      </c>
      <c r="R2776">
        <f t="shared" si="814"/>
        <v>96.210460566738462</v>
      </c>
      <c r="S2776">
        <f t="shared" si="815"/>
        <v>31.632007677333643</v>
      </c>
      <c r="T2776">
        <f t="shared" si="798"/>
        <v>1.7830767950406528</v>
      </c>
    </row>
    <row r="2777" spans="1:20" x14ac:dyDescent="0.25">
      <c r="A2777">
        <f t="shared" si="799"/>
        <v>199505.01498513893</v>
      </c>
      <c r="B2777">
        <f t="shared" si="816"/>
        <v>31752.209306507513</v>
      </c>
      <c r="C2777" t="str">
        <f t="shared" si="800"/>
        <v>0.13194432739203-1.21749777274229i</v>
      </c>
      <c r="D2777" t="str">
        <f t="shared" si="801"/>
        <v>3.47151315638405-0.652743344950247i</v>
      </c>
      <c r="E2777" t="str">
        <f t="shared" si="802"/>
        <v>194.215383680502+19.7522799067933i</v>
      </c>
      <c r="F2777" t="str">
        <f t="shared" si="803"/>
        <v>2.42430737042592-4.74252674674089i</v>
      </c>
      <c r="G2777" t="str">
        <f t="shared" si="804"/>
        <v>0.999745330466665-0.015956336570886i</v>
      </c>
      <c r="H2777" t="str">
        <f t="shared" si="805"/>
        <v>13.4437336446412-689.022292419706i</v>
      </c>
      <c r="I2777" t="str">
        <f t="shared" si="806"/>
        <v>-9.12639395288288-4.89213504468526i</v>
      </c>
      <c r="K2777" t="str">
        <f t="shared" si="807"/>
        <v>0.000339679469305759-0.00174312680424852i</v>
      </c>
      <c r="L2777" t="str">
        <f t="shared" si="808"/>
        <v>0.0000444444444444444-0.00180822703016881i</v>
      </c>
      <c r="M2777" t="e">
        <f t="shared" si="809"/>
        <v>#DIV/0!</v>
      </c>
      <c r="N2777">
        <f t="shared" si="810"/>
        <v>96.18519705042479</v>
      </c>
      <c r="O2777">
        <f t="shared" si="811"/>
        <v>1.7600732561093215</v>
      </c>
      <c r="P2777" s="3">
        <f t="shared" si="812"/>
        <v>1.7600732561093215</v>
      </c>
      <c r="Q2777" s="3">
        <f t="shared" si="813"/>
        <v>-83.81480294957521</v>
      </c>
      <c r="R2777">
        <f t="shared" si="814"/>
        <v>96.18519705042479</v>
      </c>
      <c r="S2777">
        <f t="shared" si="815"/>
        <v>31.752209306507513</v>
      </c>
      <c r="T2777">
        <f t="shared" si="798"/>
        <v>1.7600732561093215</v>
      </c>
    </row>
    <row r="2778" spans="1:20" x14ac:dyDescent="0.25">
      <c r="A2778">
        <f t="shared" si="799"/>
        <v>200263.13404208244</v>
      </c>
      <c r="B2778">
        <f t="shared" si="816"/>
        <v>31872.867701872241</v>
      </c>
      <c r="C2778" t="str">
        <f t="shared" si="800"/>
        <v>0.131052442305196-1.21434136698168i</v>
      </c>
      <c r="D2778" t="str">
        <f t="shared" si="801"/>
        <v>3.47146290733064-0.651419350836954i</v>
      </c>
      <c r="E2778" t="str">
        <f t="shared" si="802"/>
        <v>194.439366176767+19.7194822079854i</v>
      </c>
      <c r="F2778" t="str">
        <f t="shared" si="803"/>
        <v>2.4243026693009-4.72486680219392i</v>
      </c>
      <c r="G2778" t="str">
        <f t="shared" si="804"/>
        <v>0.99974339179839-0.0160169395903526i</v>
      </c>
      <c r="H2778" t="str">
        <f t="shared" si="805"/>
        <v>13.2375081895299-685.91496486545i</v>
      </c>
      <c r="I2778" t="str">
        <f t="shared" si="806"/>
        <v>-9.05206010258011-4.86745616296099i</v>
      </c>
      <c r="K2778" t="str">
        <f t="shared" si="807"/>
        <v>0.000337508882693239-0.00173689447009378i</v>
      </c>
      <c r="L2778" t="str">
        <f t="shared" si="808"/>
        <v>0.0000444444444444444-0.00180138177940706i</v>
      </c>
      <c r="M2778" t="e">
        <f t="shared" si="809"/>
        <v>#DIV/0!</v>
      </c>
      <c r="N2778">
        <f t="shared" si="810"/>
        <v>96.159555261944703</v>
      </c>
      <c r="O2778">
        <f t="shared" si="811"/>
        <v>1.7371051495470242</v>
      </c>
      <c r="P2778" s="3">
        <f t="shared" si="812"/>
        <v>1.7371051495470242</v>
      </c>
      <c r="Q2778" s="3">
        <f t="shared" si="813"/>
        <v>-83.840444738055297</v>
      </c>
      <c r="R2778">
        <f t="shared" si="814"/>
        <v>96.159555261944703</v>
      </c>
      <c r="S2778">
        <f t="shared" si="815"/>
        <v>31.872867701872241</v>
      </c>
      <c r="T2778">
        <f t="shared" si="798"/>
        <v>1.7371051495470242</v>
      </c>
    </row>
    <row r="2779" spans="1:20" x14ac:dyDescent="0.25">
      <c r="A2779">
        <f t="shared" si="799"/>
        <v>201024.13395144237</v>
      </c>
      <c r="B2779">
        <f t="shared" si="816"/>
        <v>31993.984599139356</v>
      </c>
      <c r="C2779" t="str">
        <f t="shared" si="800"/>
        <v>0.130156782348294-1.21119869495455i</v>
      </c>
      <c r="D2779" t="str">
        <f t="shared" si="801"/>
        <v>3.47141227713012-0.650104694151018i</v>
      </c>
      <c r="E2779" t="str">
        <f t="shared" si="802"/>
        <v>194.664563832224+19.6853671319835i</v>
      </c>
      <c r="F2779" t="str">
        <f t="shared" si="803"/>
        <v>2.42429793239789-4.70727482529544i</v>
      </c>
      <c r="G2779" t="str">
        <f t="shared" si="804"/>
        <v>0.999741438375846-0.0160777725459899i</v>
      </c>
      <c r="H2779" t="str">
        <f t="shared" si="805"/>
        <v>13.0346578238321-682.825473853769i</v>
      </c>
      <c r="I2779" t="str">
        <f t="shared" si="806"/>
        <v>-8.97838055651987-4.84296714557536i</v>
      </c>
      <c r="K2779" t="str">
        <f t="shared" si="807"/>
        <v>0.000335353793002676-0.00173068173530503i</v>
      </c>
      <c r="L2779" t="str">
        <f t="shared" si="808"/>
        <v>0.0000444444444444444-0.00179456244212698i</v>
      </c>
      <c r="M2779" t="e">
        <f t="shared" si="809"/>
        <v>#DIV/0!</v>
      </c>
      <c r="N2779">
        <f t="shared" si="810"/>
        <v>96.133531777335662</v>
      </c>
      <c r="O2779">
        <f t="shared" si="811"/>
        <v>1.7141723900656745</v>
      </c>
      <c r="P2779" s="3">
        <f t="shared" si="812"/>
        <v>1.7141723900656745</v>
      </c>
      <c r="Q2779" s="3">
        <f t="shared" si="813"/>
        <v>-83.866468222664338</v>
      </c>
      <c r="R2779">
        <f t="shared" si="814"/>
        <v>96.133531777335662</v>
      </c>
      <c r="S2779">
        <f t="shared" si="815"/>
        <v>31.993984599139356</v>
      </c>
      <c r="T2779">
        <f t="shared" si="798"/>
        <v>1.7141723900656745</v>
      </c>
    </row>
    <row r="2780" spans="1:20" x14ac:dyDescent="0.25">
      <c r="A2780">
        <f t="shared" si="799"/>
        <v>201788.02566045785</v>
      </c>
      <c r="B2780">
        <f t="shared" si="816"/>
        <v>32115.561740616085</v>
      </c>
      <c r="C2780" t="str">
        <f t="shared" si="800"/>
        <v>0.12925731197361-1.20806967663982i</v>
      </c>
      <c r="D2780" t="str">
        <f t="shared" si="801"/>
        <v>3.47136126290272-0.648799355599263i</v>
      </c>
      <c r="E2780" t="str">
        <f t="shared" si="802"/>
        <v>194.890978045455+19.6499179219984i</v>
      </c>
      <c r="F2780" t="str">
        <f t="shared" si="803"/>
        <v>2.42429315944473-4.68975056296584i</v>
      </c>
      <c r="G2780" t="str">
        <f t="shared" si="804"/>
        <v>0.999739470086804-0.0161388363074919i</v>
      </c>
      <c r="H2780" t="str">
        <f t="shared" si="805"/>
        <v>12.835123737208-679.753675237667i</v>
      </c>
      <c r="I2780" t="str">
        <f t="shared" si="806"/>
        <v>-8.90534889192784-4.81866560000051i</v>
      </c>
      <c r="K2780" t="str">
        <f t="shared" si="807"/>
        <v>0.000333214096205544-0.00172448856810408i</v>
      </c>
      <c r="L2780" t="str">
        <f t="shared" si="808"/>
        <v>0.0000444444444444444-0.0017877689202301i</v>
      </c>
      <c r="M2780" t="e">
        <f t="shared" si="809"/>
        <v>#DIV/0!</v>
      </c>
      <c r="N2780">
        <f t="shared" si="810"/>
        <v>96.107123158157634</v>
      </c>
      <c r="O2780">
        <f t="shared" si="811"/>
        <v>1.6912748885108533</v>
      </c>
      <c r="P2780" s="3">
        <f t="shared" si="812"/>
        <v>1.6912748885108533</v>
      </c>
      <c r="Q2780" s="3">
        <f t="shared" si="813"/>
        <v>-83.892876841842366</v>
      </c>
      <c r="R2780">
        <f t="shared" si="814"/>
        <v>96.107123158157634</v>
      </c>
      <c r="S2780">
        <f t="shared" si="815"/>
        <v>32.115561740616087</v>
      </c>
      <c r="T2780">
        <f t="shared" si="798"/>
        <v>1.6912748885108533</v>
      </c>
    </row>
    <row r="2781" spans="1:20" x14ac:dyDescent="0.25">
      <c r="A2781">
        <f t="shared" si="799"/>
        <v>202554.8201579676</v>
      </c>
      <c r="B2781">
        <f t="shared" si="816"/>
        <v>32237.600875230426</v>
      </c>
      <c r="C2781" t="str">
        <f t="shared" si="800"/>
        <v>0.128353995673884-1.20495423172573i</v>
      </c>
      <c r="D2781" t="str">
        <f t="shared" si="801"/>
        <v>3.47130986174705-0.647503316018222i</v>
      </c>
      <c r="E2781" t="str">
        <f t="shared" si="802"/>
        <v>195.11861010572+19.6131176654205i</v>
      </c>
      <c r="F2781" t="str">
        <f t="shared" si="803"/>
        <v>2.42428835016721-4.67229376309946i</v>
      </c>
      <c r="G2781" t="str">
        <f t="shared" si="804"/>
        <v>0.999737486818183-0.0162001317478108i</v>
      </c>
      <c r="H2781" t="str">
        <f t="shared" si="805"/>
        <v>12.6388482157175-676.69942642434i</v>
      </c>
      <c r="I2781" t="str">
        <f t="shared" si="806"/>
        <v>-8.83295875851015-4.79454917485393i</v>
      </c>
      <c r="K2781" t="str">
        <f t="shared" si="807"/>
        <v>0.00033108968887467-0.00171831493640277i</v>
      </c>
      <c r="L2781" t="str">
        <f t="shared" si="808"/>
        <v>0.0000444444444444444-0.00178100111598934i</v>
      </c>
      <c r="M2781" t="e">
        <f t="shared" si="809"/>
        <v>#DIV/0!</v>
      </c>
      <c r="N2781">
        <f t="shared" si="810"/>
        <v>96.080325951605104</v>
      </c>
      <c r="O2781">
        <f t="shared" si="811"/>
        <v>1.6684125518217949</v>
      </c>
      <c r="P2781" s="3">
        <f t="shared" si="812"/>
        <v>1.6684125518217949</v>
      </c>
      <c r="Q2781" s="3">
        <f t="shared" si="813"/>
        <v>-83.919674048394896</v>
      </c>
      <c r="R2781">
        <f t="shared" si="814"/>
        <v>96.080325951605104</v>
      </c>
      <c r="S2781">
        <f t="shared" si="815"/>
        <v>32.237600875230427</v>
      </c>
      <c r="T2781">
        <f t="shared" si="798"/>
        <v>1.6684125518217949</v>
      </c>
    </row>
    <row r="2782" spans="1:20" x14ac:dyDescent="0.25">
      <c r="A2782">
        <f t="shared" si="799"/>
        <v>203324.52847456787</v>
      </c>
      <c r="B2782">
        <f t="shared" si="816"/>
        <v>32360.103758556303</v>
      </c>
      <c r="C2782" t="str">
        <f t="shared" si="800"/>
        <v>0.127446797985959-1.20185227960492i</v>
      </c>
      <c r="D2782" t="str">
        <f t="shared" si="801"/>
        <v>3.47125807073999-0.646216556373809i</v>
      </c>
      <c r="E2782" t="str">
        <f t="shared" si="802"/>
        <v>195.347461190404+19.5749492931677i</v>
      </c>
      <c r="F2782" t="str">
        <f t="shared" si="803"/>
        <v>2.42428350428905-4.65490417456098i</v>
      </c>
      <c r="G2782" t="str">
        <f t="shared" si="804"/>
        <v>0.99973548845604-0.0162616597431693i</v>
      </c>
      <c r="H2782" t="str">
        <f t="shared" si="805"/>
        <v>12.4457746198034-673.662586355556i</v>
      </c>
      <c r="I2782" t="str">
        <f t="shared" si="806"/>
        <v>-8.76120387751588-4.77061555906777i</v>
      </c>
      <c r="K2782" t="str">
        <f t="shared" si="807"/>
        <v>0.000328980468182223-0.00171216080780812i</v>
      </c>
      <c r="L2782" t="str">
        <f t="shared" si="808"/>
        <v>0.0000444444444444444-0.00177425893204756i</v>
      </c>
      <c r="M2782" t="e">
        <f t="shared" si="809"/>
        <v>#DIV/0!</v>
      </c>
      <c r="N2782">
        <f t="shared" si="810"/>
        <v>96.053136690628762</v>
      </c>
      <c r="O2782">
        <f t="shared" si="811"/>
        <v>1.6455852829906348</v>
      </c>
      <c r="P2782" s="3">
        <f t="shared" si="812"/>
        <v>1.6455852829906348</v>
      </c>
      <c r="Q2782" s="3">
        <f t="shared" si="813"/>
        <v>-83.946863309371238</v>
      </c>
      <c r="R2782">
        <f t="shared" si="814"/>
        <v>96.053136690628762</v>
      </c>
      <c r="S2782">
        <f t="shared" si="815"/>
        <v>32.360103758556299</v>
      </c>
      <c r="T2782">
        <f t="shared" si="798"/>
        <v>1.6455852829906348</v>
      </c>
    </row>
    <row r="2783" spans="1:20" x14ac:dyDescent="0.25">
      <c r="A2783">
        <f t="shared" si="799"/>
        <v>204097.16168277123</v>
      </c>
      <c r="B2783">
        <f t="shared" si="816"/>
        <v>32483.072152838817</v>
      </c>
      <c r="C2783" t="str">
        <f t="shared" si="800"/>
        <v>0.126535683494426-1.19876373936954i</v>
      </c>
      <c r="D2783" t="str">
        <f t="shared" si="801"/>
        <v>3.47120588693651-0.644939057760999i</v>
      </c>
      <c r="E2783" t="str">
        <f t="shared" si="802"/>
        <v>195.577532362421+19.5353955790418i</v>
      </c>
      <c r="F2783" t="str">
        <f t="shared" si="803"/>
        <v>2.42427862153183-4.63758154718175i</v>
      </c>
      <c r="G2783" t="str">
        <f t="shared" si="804"/>
        <v>0.99973347488557-0.0163234211730719i</v>
      </c>
      <c r="H2783" t="str">
        <f t="shared" si="805"/>
        <v>12.2558473627501-670.643015488292i</v>
      </c>
      <c r="I2783" t="str">
        <f t="shared" si="806"/>
        <v>-8.69007804081273-4.7468624810767i</v>
      </c>
      <c r="K2783" t="str">
        <f t="shared" si="807"/>
        <v>0.000326886331897645-0.00170602614962746i</v>
      </c>
      <c r="L2783" t="str">
        <f t="shared" si="808"/>
        <v>0.0000444444444444444-0.00176754227141618i</v>
      </c>
      <c r="M2783" t="e">
        <f t="shared" si="809"/>
        <v>#DIV/0!</v>
      </c>
      <c r="N2783">
        <f t="shared" si="810"/>
        <v>96.025551894055283</v>
      </c>
      <c r="O2783">
        <f t="shared" si="811"/>
        <v>1.6227929810217763</v>
      </c>
      <c r="P2783" s="3">
        <f t="shared" si="812"/>
        <v>1.6227929810217763</v>
      </c>
      <c r="Q2783" s="3">
        <f t="shared" si="813"/>
        <v>-83.974448105944717</v>
      </c>
      <c r="R2783">
        <f t="shared" si="814"/>
        <v>96.025551894055283</v>
      </c>
      <c r="S2783">
        <f t="shared" si="815"/>
        <v>32.483072152838815</v>
      </c>
      <c r="T2783">
        <f t="shared" si="798"/>
        <v>1.6227929810217763</v>
      </c>
    </row>
    <row r="2784" spans="1:20" x14ac:dyDescent="0.25">
      <c r="A2784">
        <f t="shared" si="799"/>
        <v>204872.73089716578</v>
      </c>
      <c r="B2784">
        <f t="shared" si="816"/>
        <v>32606.507827019606</v>
      </c>
      <c r="C2784" t="str">
        <f t="shared" si="800"/>
        <v>0.125620616835382-1.19568852980633i</v>
      </c>
      <c r="D2784" t="str">
        <f t="shared" si="801"/>
        <v>3.47115330736949-0.6436708014035i</v>
      </c>
      <c r="E2784" t="str">
        <f t="shared" si="802"/>
        <v>195.808824567584+19.4944391391003i</v>
      </c>
      <c r="F2784" t="str">
        <f t="shared" si="803"/>
        <v>2.42427370161503-4.6203256317562i</v>
      </c>
      <c r="G2784" t="str">
        <f t="shared" si="804"/>
        <v>0.999731445991092-0.0163854169203174i</v>
      </c>
      <c r="H2784" t="str">
        <f t="shared" si="805"/>
        <v>12.0690118896109-667.640575775592i</v>
      </c>
      <c r="I2784" t="str">
        <f t="shared" si="806"/>
        <v>-8.61957510997535-4.72328770802373i</v>
      </c>
      <c r="K2784" t="str">
        <f t="shared" si="807"/>
        <v>0.000324807178385619-0.00169991092887349i</v>
      </c>
      <c r="L2784" t="str">
        <f t="shared" si="808"/>
        <v>0.0000444444444444444-0.00176085103747378i</v>
      </c>
      <c r="M2784" t="e">
        <f t="shared" si="809"/>
        <v>#DIV/0!</v>
      </c>
      <c r="N2784">
        <f t="shared" si="810"/>
        <v>95.997568066711352</v>
      </c>
      <c r="O2784">
        <f t="shared" si="811"/>
        <v>1.6000355408910361</v>
      </c>
      <c r="P2784" s="3">
        <f t="shared" si="812"/>
        <v>1.6000355408910361</v>
      </c>
      <c r="Q2784" s="3">
        <f t="shared" si="813"/>
        <v>-84.002431933288648</v>
      </c>
      <c r="R2784">
        <f t="shared" si="814"/>
        <v>95.997568066711352</v>
      </c>
      <c r="S2784">
        <f t="shared" si="815"/>
        <v>32.606507827019605</v>
      </c>
      <c r="T2784">
        <f t="shared" si="798"/>
        <v>1.6000355408910361</v>
      </c>
    </row>
    <row r="2785" spans="1:20" x14ac:dyDescent="0.25">
      <c r="A2785">
        <f t="shared" si="799"/>
        <v>205651.247274575</v>
      </c>
      <c r="B2785">
        <f t="shared" si="816"/>
        <v>32730.412556762283</v>
      </c>
      <c r="C2785" t="str">
        <f t="shared" si="800"/>
        <v>0.124701562700351-1.19262656939167i</v>
      </c>
      <c r="D2785" t="str">
        <f t="shared" si="801"/>
        <v>3.47110032904962-0.642411768653447i</v>
      </c>
      <c r="E2785" t="str">
        <f t="shared" si="802"/>
        <v>196.041338631933+19.4520624310621i</v>
      </c>
      <c r="F2785" t="str">
        <f t="shared" si="803"/>
        <v>2.42426874425603-4.60313618003836i</v>
      </c>
      <c r="G2785" t="str">
        <f t="shared" si="804"/>
        <v>0.999729401656047-0.0164476478710105i</v>
      </c>
      <c r="H2785" t="str">
        <f t="shared" si="805"/>
        <v>11.8852146565921-664.655130647733i</v>
      </c>
      <c r="I2785" t="str">
        <f t="shared" si="806"/>
        <v>-8.54968901538749-4.69988904498409i</v>
      </c>
      <c r="K2785" t="str">
        <f t="shared" si="807"/>
        <v>0.000322742906603992-0.0016938151122693i</v>
      </c>
      <c r="L2785" t="str">
        <f t="shared" si="808"/>
        <v>0.0000444444444444444-0.00175418513396471i</v>
      </c>
      <c r="M2785" t="e">
        <f t="shared" si="809"/>
        <v>#DIV/0!</v>
      </c>
      <c r="N2785">
        <f t="shared" si="810"/>
        <v>95.969181699554241</v>
      </c>
      <c r="O2785">
        <f t="shared" si="811"/>
        <v>1.5773128535046108</v>
      </c>
      <c r="P2785" s="3">
        <f t="shared" si="812"/>
        <v>1.5773128535046108</v>
      </c>
      <c r="Q2785" s="3">
        <f t="shared" si="813"/>
        <v>-84.030818300445759</v>
      </c>
      <c r="R2785">
        <f t="shared" si="814"/>
        <v>95.969181699554241</v>
      </c>
      <c r="S2785">
        <f t="shared" si="815"/>
        <v>32.730412556762282</v>
      </c>
      <c r="T2785">
        <f t="shared" si="798"/>
        <v>1.5773128535046108</v>
      </c>
    </row>
    <row r="2786" spans="1:20" x14ac:dyDescent="0.25">
      <c r="A2786">
        <f t="shared" si="799"/>
        <v>206432.72201421839</v>
      </c>
      <c r="B2786">
        <f t="shared" si="816"/>
        <v>32854.788124477978</v>
      </c>
      <c r="C2786" t="str">
        <f t="shared" si="800"/>
        <v>0.123778485840191-1.1895777762867i</v>
      </c>
      <c r="D2786" t="str">
        <f t="shared" si="801"/>
        <v>3.47104694896516-0.641161940991063i</v>
      </c>
      <c r="E2786" t="str">
        <f t="shared" si="802"/>
        <v>196.275075259026+19.4082477537187i</v>
      </c>
      <c r="F2786" t="str">
        <f t="shared" si="803"/>
        <v>2.42426374917003-4.58601294473813i</v>
      </c>
      <c r="G2786" t="str">
        <f t="shared" si="804"/>
        <v>0.999727341762993-0.0165101149145739i</v>
      </c>
      <c r="H2786" t="str">
        <f t="shared" si="805"/>
        <v>11.7044031108809-661.686544993591i</v>
      </c>
      <c r="I2786" t="str">
        <f t="shared" si="806"/>
        <v>-8.48041375535574-4.67666433420593i</v>
      </c>
      <c r="K2786" t="str">
        <f t="shared" si="807"/>
        <v>0.000320693416101675-0.00168773866625337i</v>
      </c>
      <c r="L2786" t="str">
        <f t="shared" si="808"/>
        <v>0.0000444444444444444-0.00174754446499772i</v>
      </c>
      <c r="M2786" t="e">
        <f t="shared" si="809"/>
        <v>#DIV/0!</v>
      </c>
      <c r="N2786">
        <f t="shared" si="810"/>
        <v>95.940389269799823</v>
      </c>
      <c r="O2786">
        <f t="shared" si="811"/>
        <v>1.5546248056584446</v>
      </c>
      <c r="P2786" s="3">
        <f t="shared" si="812"/>
        <v>1.5546248056584446</v>
      </c>
      <c r="Q2786" s="3">
        <f t="shared" si="813"/>
        <v>-84.059610730200177</v>
      </c>
      <c r="R2786">
        <f t="shared" si="814"/>
        <v>95.940389269799823</v>
      </c>
      <c r="S2786">
        <f t="shared" si="815"/>
        <v>32.854788124477977</v>
      </c>
      <c r="T2786">
        <f t="shared" si="798"/>
        <v>1.5546248056584446</v>
      </c>
    </row>
    <row r="2787" spans="1:20" x14ac:dyDescent="0.25">
      <c r="A2787">
        <f t="shared" si="799"/>
        <v>207217.16635787243</v>
      </c>
      <c r="B2787">
        <f t="shared" si="816"/>
        <v>32979.636319350997</v>
      </c>
      <c r="C2787" t="str">
        <f t="shared" si="800"/>
        <v>0.122851351069212-1.18654206833221i</v>
      </c>
      <c r="D2787" t="str">
        <f t="shared" si="801"/>
        <v>3.47099316408183-0.639921300024354i</v>
      </c>
      <c r="E2787" t="str">
        <f t="shared" si="802"/>
        <v>196.510035027181+19.3629772463797i</v>
      </c>
      <c r="F2787" t="str">
        <f t="shared" si="803"/>
        <v>2.42425871607005-4.56895567951782i</v>
      </c>
      <c r="G2787" t="str">
        <f t="shared" si="804"/>
        <v>0.999725266193593-0.0165728189437605i</v>
      </c>
      <c r="H2787" t="str">
        <f t="shared" si="805"/>
        <v>11.5265256709095-658.734685142285i</v>
      </c>
      <c r="I2787" t="str">
        <f t="shared" si="806"/>
        <v>-8.41174339523661-4.65361145436807i</v>
      </c>
      <c r="K2787" t="str">
        <f t="shared" si="807"/>
        <v>0.000318658607016555-0.00168168155698443i</v>
      </c>
      <c r="L2787" t="str">
        <f t="shared" si="808"/>
        <v>0.0000444444444444444-0.00174092893504455i</v>
      </c>
      <c r="M2787" t="e">
        <f t="shared" si="809"/>
        <v>#DIV/0!</v>
      </c>
      <c r="N2787">
        <f t="shared" si="810"/>
        <v>95.91118724106029</v>
      </c>
      <c r="O2787">
        <f t="shared" si="811"/>
        <v>1.5319712799960008</v>
      </c>
      <c r="P2787" s="3">
        <f t="shared" si="812"/>
        <v>1.5319712799960008</v>
      </c>
      <c r="Q2787" s="3">
        <f t="shared" si="813"/>
        <v>-84.08881275893971</v>
      </c>
      <c r="R2787">
        <f t="shared" si="814"/>
        <v>95.91118724106029</v>
      </c>
      <c r="S2787">
        <f t="shared" si="815"/>
        <v>32.979636319350995</v>
      </c>
      <c r="T2787">
        <f t="shared" si="798"/>
        <v>1.5319712799960008</v>
      </c>
    </row>
    <row r="2788" spans="1:20" x14ac:dyDescent="0.25">
      <c r="A2788">
        <f t="shared" si="799"/>
        <v>208004.59159003233</v>
      </c>
      <c r="B2788">
        <f t="shared" si="816"/>
        <v>33104.958937364529</v>
      </c>
      <c r="C2788" t="str">
        <f t="shared" si="800"/>
        <v>0.12192012326933-1.18351936304377i</v>
      </c>
      <c r="D2788" t="str">
        <f t="shared" si="801"/>
        <v>3.47093897134261-0.638689827488787i</v>
      </c>
      <c r="E2788" t="str">
        <f t="shared" si="802"/>
        <v>196.746218386685+19.3162328883353i</v>
      </c>
      <c r="F2788" t="str">
        <f t="shared" si="803"/>
        <v>2.42425364466698-4.55196413898857i</v>
      </c>
      <c r="G2788" t="str">
        <f t="shared" si="804"/>
        <v>0.999723174828611-0.0166357608546653i</v>
      </c>
      <c r="H2788" t="str">
        <f t="shared" si="805"/>
        <v>11.3515317070442-655.799418845067i</v>
      </c>
      <c r="I2788" t="str">
        <f t="shared" si="806"/>
        <v>-8.34367206657584-4.63072831985444i</v>
      </c>
      <c r="K2788" t="str">
        <f t="shared" si="807"/>
        <v>0.000316638380073363-0.00167564375034641i</v>
      </c>
      <c r="L2788" t="str">
        <f t="shared" si="808"/>
        <v>0.0000444444444444444-0.00173433844893858i</v>
      </c>
      <c r="M2788" t="e">
        <f t="shared" si="809"/>
        <v>#DIV/0!</v>
      </c>
      <c r="N2788">
        <f t="shared" si="810"/>
        <v>95.881572063480945</v>
      </c>
      <c r="O2788">
        <f t="shared" si="811"/>
        <v>1.5093521549676567</v>
      </c>
      <c r="P2788" s="3">
        <f t="shared" si="812"/>
        <v>1.5093521549676567</v>
      </c>
      <c r="Q2788" s="3">
        <f t="shared" si="813"/>
        <v>-84.118427936519055</v>
      </c>
      <c r="R2788">
        <f t="shared" si="814"/>
        <v>95.881572063480945</v>
      </c>
      <c r="S2788">
        <f t="shared" si="815"/>
        <v>33.104958937364529</v>
      </c>
      <c r="T2788">
        <f t="shared" si="798"/>
        <v>1.5093521549676567</v>
      </c>
    </row>
    <row r="2789" spans="1:20" x14ac:dyDescent="0.25">
      <c r="A2789">
        <f t="shared" si="799"/>
        <v>208795.00903807447</v>
      </c>
      <c r="B2789">
        <f t="shared" si="816"/>
        <v>33230.757781326516</v>
      </c>
      <c r="C2789" t="str">
        <f t="shared" si="800"/>
        <v>0.120984767394294-1.18050957760671i</v>
      </c>
      <c r="D2789" t="str">
        <f t="shared" si="801"/>
        <v>3.47088436766761-0.637467505246979i</v>
      </c>
      <c r="E2789" t="str">
        <f t="shared" si="802"/>
        <v>196.983625656963+19.2679964983336i</v>
      </c>
      <c r="F2789" t="str">
        <f t="shared" si="803"/>
        <v>2.42424853466948-4.53503807870686i</v>
      </c>
      <c r="G2789" t="str">
        <f t="shared" si="804"/>
        <v>0.999721067547906-0.0166989415467375i</v>
      </c>
      <c r="H2789" t="str">
        <f t="shared" si="805"/>
        <v>11.1793715226889-652.880615257416i</v>
      </c>
      <c r="I2789" t="str">
        <f t="shared" si="806"/>
        <v>-8.27619396625941-4.60801288004399i</v>
      </c>
      <c r="K2789" t="str">
        <f t="shared" si="807"/>
        <v>0.000314632636581558-0.00166962521195322i</v>
      </c>
      <c r="L2789" t="str">
        <f t="shared" si="808"/>
        <v>0.0000444444444444444-0.00172777291187347i</v>
      </c>
      <c r="M2789" t="e">
        <f t="shared" si="809"/>
        <v>#DIV/0!</v>
      </c>
      <c r="N2789">
        <f t="shared" si="810"/>
        <v>95.851540173879656</v>
      </c>
      <c r="O2789">
        <f t="shared" si="811"/>
        <v>1.4867673047890193</v>
      </c>
      <c r="P2789" s="3">
        <f t="shared" si="812"/>
        <v>1.4867673047890193</v>
      </c>
      <c r="Q2789" s="3">
        <f t="shared" si="813"/>
        <v>-84.148459826120344</v>
      </c>
      <c r="R2789">
        <f t="shared" si="814"/>
        <v>95.851540173879656</v>
      </c>
      <c r="S2789">
        <f t="shared" si="815"/>
        <v>33.230757781326517</v>
      </c>
      <c r="T2789">
        <f t="shared" si="798"/>
        <v>1.4867673047890193</v>
      </c>
    </row>
    <row r="2790" spans="1:20" x14ac:dyDescent="0.25">
      <c r="A2790">
        <f t="shared" si="799"/>
        <v>209588.43007241917</v>
      </c>
      <c r="B2790">
        <f t="shared" si="816"/>
        <v>33357.034660895559</v>
      </c>
      <c r="C2790" t="str">
        <f t="shared" si="800"/>
        <v>0.12004524847413-1.17751262887102i</v>
      </c>
      <c r="D2790" t="str">
        <f t="shared" si="801"/>
        <v>3.47082934995386-0.636254315288373i</v>
      </c>
      <c r="E2790" t="str">
        <f t="shared" si="802"/>
        <v>197.22225702369+19.218249734104i</v>
      </c>
      <c r="F2790" t="str">
        <f t="shared" si="803"/>
        <v>2.42424338578399-4.51817725517091i</v>
      </c>
      <c r="G2790" t="str">
        <f t="shared" si="804"/>
        <v>0.999718944230424-0.0167623619227928i</v>
      </c>
      <c r="H2790" t="str">
        <f t="shared" si="805"/>
        <v>11.0099963357947-649.978144921441i</v>
      </c>
      <c r="I2790" t="str">
        <f t="shared" si="806"/>
        <v>-8.2093033556774-4.58546311861686i</v>
      </c>
      <c r="K2790" t="str">
        <f t="shared" si="807"/>
        <v>0.00031264127843315-0.00166362590715352i</v>
      </c>
      <c r="L2790" t="str">
        <f t="shared" si="808"/>
        <v>0.0000444444444444444-0.00172123222940174i</v>
      </c>
      <c r="M2790" t="e">
        <f t="shared" si="809"/>
        <v>#DIV/0!</v>
      </c>
      <c r="N2790">
        <f t="shared" si="810"/>
        <v>95.821087995895283</v>
      </c>
      <c r="O2790">
        <f t="shared" si="811"/>
        <v>1.464216599398632</v>
      </c>
      <c r="P2790" s="3">
        <f t="shared" si="812"/>
        <v>1.464216599398632</v>
      </c>
      <c r="Q2790" s="3">
        <f t="shared" si="813"/>
        <v>-84.178912004104717</v>
      </c>
      <c r="R2790">
        <f t="shared" si="814"/>
        <v>95.821087995895283</v>
      </c>
      <c r="S2790">
        <f t="shared" si="815"/>
        <v>33.357034660895557</v>
      </c>
      <c r="T2790">
        <f t="shared" si="798"/>
        <v>1.464216599398632</v>
      </c>
    </row>
    <row r="2791" spans="1:20" x14ac:dyDescent="0.25">
      <c r="A2791">
        <f t="shared" si="799"/>
        <v>210384.86610669433</v>
      </c>
      <c r="B2791">
        <f t="shared" si="816"/>
        <v>33483.79139260696</v>
      </c>
      <c r="C2791" t="str">
        <f t="shared" si="800"/>
        <v>0.119101531619578-1.17452843334648i</v>
      </c>
      <c r="D2791" t="str">
        <f t="shared" si="801"/>
        <v>3.47077391507517-0.635050239728936i</v>
      </c>
      <c r="E2791" t="str">
        <f t="shared" si="802"/>
        <v>197.462112535893+19.1669740918829i</v>
      </c>
      <c r="F2791" t="str">
        <f t="shared" si="803"/>
        <v>2.42423819771475-4.50138142581728i</v>
      </c>
      <c r="G2791" t="str">
        <f t="shared" si="804"/>
        <v>0.999716804754191-0.0168260228890258i</v>
      </c>
      <c r="H2791" t="str">
        <f t="shared" si="805"/>
        <v>10.8433582607648-647.091879748432i</v>
      </c>
      <c r="I2791" t="str">
        <f t="shared" si="806"/>
        <v>-8.14299455989876-4.56307705287539i</v>
      </c>
      <c r="K2791" t="str">
        <f t="shared" si="807"/>
        <v>0.000310664208100577-0.0016576458010355i</v>
      </c>
      <c r="L2791" t="str">
        <f t="shared" si="808"/>
        <v>0.0000444444444444444-0.00171471630743349i</v>
      </c>
      <c r="M2791" t="e">
        <f t="shared" si="809"/>
        <v>#DIV/0!</v>
      </c>
      <c r="N2791">
        <f t="shared" si="810"/>
        <v>95.790211940133162</v>
      </c>
      <c r="O2791">
        <f t="shared" si="811"/>
        <v>1.4416999044172785</v>
      </c>
      <c r="P2791" s="3">
        <f t="shared" si="812"/>
        <v>1.4416999044172785</v>
      </c>
      <c r="Q2791" s="3">
        <f t="shared" si="813"/>
        <v>-84.209788059866838</v>
      </c>
      <c r="R2791">
        <f t="shared" si="814"/>
        <v>95.790211940133162</v>
      </c>
      <c r="S2791">
        <f t="shared" si="815"/>
        <v>33.48379139260696</v>
      </c>
      <c r="T2791">
        <f t="shared" si="798"/>
        <v>1.4416999044172785</v>
      </c>
    </row>
    <row r="2792" spans="1:20" x14ac:dyDescent="0.25">
      <c r="A2792">
        <f t="shared" si="799"/>
        <v>211184.32859789979</v>
      </c>
      <c r="B2792">
        <f t="shared" si="816"/>
        <v>33611.029799898868</v>
      </c>
      <c r="C2792" t="str">
        <f t="shared" si="800"/>
        <v>0.118153582026703-1.17155690719746i</v>
      </c>
      <c r="D2792" t="str">
        <f t="shared" si="801"/>
        <v>3.47071805988193-0.633855260810835i</v>
      </c>
      <c r="E2792" t="str">
        <f t="shared" si="802"/>
        <v>197.703192102967+19.1141509059792i</v>
      </c>
      <c r="F2792" t="str">
        <f t="shared" si="803"/>
        <v>2.42423297016371-4.48465034901726i</v>
      </c>
      <c r="G2792" t="str">
        <f t="shared" si="804"/>
        <v>0.999714648996306-0.0168899253550216i</v>
      </c>
      <c r="H2792" t="str">
        <f t="shared" si="805"/>
        <v>10.679410290748-644.221693001735i</v>
      </c>
      <c r="I2792" t="str">
        <f t="shared" si="806"/>
        <v>-8.07726196685855-4.54085273308036i</v>
      </c>
      <c r="K2792" t="str">
        <f t="shared" si="807"/>
        <v>0.000308701328634516-0.00165168485843152i</v>
      </c>
      <c r="L2792" t="str">
        <f t="shared" si="808"/>
        <v>0.0000444444444444444-0.001708225052235i</v>
      </c>
      <c r="M2792" t="e">
        <f t="shared" si="809"/>
        <v>#DIV/0!</v>
      </c>
      <c r="N2792">
        <f t="shared" si="810"/>
        <v>95.758908404318873</v>
      </c>
      <c r="O2792">
        <f t="shared" si="811"/>
        <v>1.4192170811048685</v>
      </c>
      <c r="P2792" s="3">
        <f t="shared" si="812"/>
        <v>1.4192170811048685</v>
      </c>
      <c r="Q2792" s="3">
        <f t="shared" si="813"/>
        <v>-84.241091595681127</v>
      </c>
      <c r="R2792">
        <f t="shared" si="814"/>
        <v>95.758908404318873</v>
      </c>
      <c r="S2792">
        <f t="shared" si="815"/>
        <v>33.611029799898866</v>
      </c>
      <c r="T2792">
        <f t="shared" si="798"/>
        <v>1.4192170811048685</v>
      </c>
    </row>
    <row r="2793" spans="1:20" x14ac:dyDescent="0.25">
      <c r="A2793">
        <f t="shared" si="799"/>
        <v>211986.8290465718</v>
      </c>
      <c r="B2793">
        <f t="shared" si="816"/>
        <v>33738.751713138481</v>
      </c>
      <c r="C2793" t="str">
        <f t="shared" si="800"/>
        <v>0.117201364981578-1.16859796623794i</v>
      </c>
      <c r="D2793" t="str">
        <f t="shared" si="801"/>
        <v>3.470661781201-0.632669360902139i</v>
      </c>
      <c r="E2793" t="str">
        <f t="shared" si="802"/>
        <v>197.945495491687+19.0597613483605i</v>
      </c>
      <c r="F2793" t="str">
        <f t="shared" si="803"/>
        <v>2.42422770283062-4.46798378407351i</v>
      </c>
      <c r="G2793" t="str">
        <f t="shared" si="804"/>
        <v>0.999712476832937-0.0169540702337686i</v>
      </c>
      <c r="H2793" t="str">
        <f t="shared" si="805"/>
        <v>10.518106280307-641.367459279778i</v>
      </c>
      <c r="I2793" t="str">
        <f t="shared" si="806"/>
        <v>-8.01210002655619-4.51878824180165i</v>
      </c>
      <c r="K2793" t="str">
        <f t="shared" si="807"/>
        <v>0.000306752543661689-0.00164574304392276i</v>
      </c>
      <c r="L2793" t="str">
        <f t="shared" si="808"/>
        <v>0.0000444444444444444-0.00170175837042738i</v>
      </c>
      <c r="M2793" t="e">
        <f t="shared" si="809"/>
        <v>#DIV/0!</v>
      </c>
      <c r="N2793">
        <f t="shared" si="810"/>
        <v>95.727173773452407</v>
      </c>
      <c r="O2793">
        <f t="shared" si="811"/>
        <v>1.3967679863188298</v>
      </c>
      <c r="P2793" s="3">
        <f t="shared" si="812"/>
        <v>1.3967679863188298</v>
      </c>
      <c r="Q2793" s="3">
        <f t="shared" si="813"/>
        <v>-84.272826226547593</v>
      </c>
      <c r="R2793">
        <f t="shared" si="814"/>
        <v>95.727173773452407</v>
      </c>
      <c r="S2793">
        <f t="shared" si="815"/>
        <v>33.738751713138484</v>
      </c>
      <c r="T2793">
        <f t="shared" si="798"/>
        <v>1.3967679863188298</v>
      </c>
    </row>
    <row r="2794" spans="1:20" x14ac:dyDescent="0.25">
      <c r="A2794">
        <f t="shared" si="799"/>
        <v>212792.3789969488</v>
      </c>
      <c r="B2794">
        <f t="shared" si="816"/>
        <v>33866.958969648411</v>
      </c>
      <c r="C2794" t="str">
        <f t="shared" si="800"/>
        <v>0.116244845865101-1.16565152592649i</v>
      </c>
      <c r="D2794" t="str">
        <f t="shared" si="801"/>
        <v>3.47060507583544-0.631492522496498i</v>
      </c>
      <c r="E2794" t="str">
        <f t="shared" si="802"/>
        <v>198.189022323161+19.0037864282704i</v>
      </c>
      <c r="F2794" t="str">
        <f t="shared" si="803"/>
        <v>2.42422239541288-4.45138149121653i</v>
      </c>
      <c r="G2794" t="str">
        <f t="shared" si="804"/>
        <v>0.999710288139307-0.0170184584416711i</v>
      </c>
      <c r="H2794" t="str">
        <f t="shared" si="805"/>
        <v>10.3594009284586-638.529054499368i</v>
      </c>
      <c r="I2794" t="str">
        <f t="shared" si="806"/>
        <v>-7.94750325026512-4.49688169328294i</v>
      </c>
      <c r="K2794" t="str">
        <f t="shared" si="807"/>
        <v>0.000304817757382674-0.0016398203218438i</v>
      </c>
      <c r="L2794" t="str">
        <f t="shared" si="808"/>
        <v>0.0000444444444444444-0.00169531616898523i</v>
      </c>
      <c r="M2794" t="e">
        <f t="shared" si="809"/>
        <v>#DIV/0!</v>
      </c>
      <c r="N2794">
        <f t="shared" si="810"/>
        <v>95.695004419967461</v>
      </c>
      <c r="O2794">
        <f t="shared" si="811"/>
        <v>1.3743524724721796</v>
      </c>
      <c r="P2794" s="3">
        <f t="shared" si="812"/>
        <v>1.3743524724721796</v>
      </c>
      <c r="Q2794" s="3">
        <f t="shared" si="813"/>
        <v>-84.304995580032539</v>
      </c>
      <c r="R2794">
        <f t="shared" si="814"/>
        <v>95.695004419967461</v>
      </c>
      <c r="S2794">
        <f t="shared" si="815"/>
        <v>33.866958969648408</v>
      </c>
      <c r="T2794">
        <f t="shared" si="798"/>
        <v>1.3743524724721796</v>
      </c>
    </row>
    <row r="2795" spans="1:20" x14ac:dyDescent="0.25">
      <c r="A2795">
        <f t="shared" si="799"/>
        <v>213600.99003713721</v>
      </c>
      <c r="B2795">
        <f t="shared" si="816"/>
        <v>33995.653413733075</v>
      </c>
      <c r="C2795" t="str">
        <f t="shared" si="800"/>
        <v>0.115283990157931-1.16271750136115i</v>
      </c>
      <c r="D2795" t="str">
        <f t="shared" si="801"/>
        <v>3.47054794056444-0.630324728212842i</v>
      </c>
      <c r="E2795" t="str">
        <f t="shared" si="802"/>
        <v>198.433772069737+18.9462069918729i</v>
      </c>
      <c r="F2795" t="str">
        <f t="shared" si="803"/>
        <v>2.42421704760564-4.4348432316012i</v>
      </c>
      <c r="G2795" t="str">
        <f t="shared" si="804"/>
        <v>0.999708082789694-0.0170830908985606i</v>
      </c>
      <c r="H2795" t="str">
        <f t="shared" si="805"/>
        <v>10.2032497620741-635.706355879214i</v>
      </c>
      <c r="I2795" t="str">
        <f t="shared" si="806"/>
        <v>-7.88346620975384-4.47513123282079i</v>
      </c>
      <c r="K2795" t="str">
        <f t="shared" si="807"/>
        <v>0.000302896874569704-0.00163391665628721i</v>
      </c>
      <c r="L2795" t="str">
        <f t="shared" si="808"/>
        <v>0.0000444444444444444-0.00168889835523534i</v>
      </c>
      <c r="M2795" t="e">
        <f t="shared" si="809"/>
        <v>#DIV/0!</v>
      </c>
      <c r="N2795">
        <f t="shared" si="810"/>
        <v>95.662396703894842</v>
      </c>
      <c r="O2795">
        <f t="shared" si="811"/>
        <v>1.3519703874908142</v>
      </c>
      <c r="P2795" s="3">
        <f t="shared" si="812"/>
        <v>1.3519703874908142</v>
      </c>
      <c r="Q2795" s="3">
        <f t="shared" si="813"/>
        <v>-84.337603296105158</v>
      </c>
      <c r="R2795">
        <f t="shared" si="814"/>
        <v>95.662396703894842</v>
      </c>
      <c r="S2795">
        <f t="shared" si="815"/>
        <v>33.995653413733073</v>
      </c>
      <c r="T2795">
        <f t="shared" si="798"/>
        <v>1.3519703874908142</v>
      </c>
    </row>
    <row r="2796" spans="1:20" x14ac:dyDescent="0.25">
      <c r="A2796">
        <f t="shared" si="799"/>
        <v>214412.6737992783</v>
      </c>
      <c r="B2796">
        <f t="shared" si="816"/>
        <v>34124.836896705259</v>
      </c>
      <c r="C2796" t="str">
        <f t="shared" si="800"/>
        <v>0.114318763445517-1.15979580727438i</v>
      </c>
      <c r="D2796" t="str">
        <f t="shared" si="801"/>
        <v>3.47049037214304-0.629165960795065i</v>
      </c>
      <c r="E2796" t="str">
        <f t="shared" si="802"/>
        <v>198.679744051873+18.8870037219279i</v>
      </c>
      <c r="F2796" t="str">
        <f t="shared" si="803"/>
        <v>2.4242116591017-4.41836876730336i</v>
      </c>
      <c r="G2796" t="str">
        <f t="shared" si="804"/>
        <v>0.99970586065742-0.0171479685277093i</v>
      </c>
      <c r="H2796" t="str">
        <f t="shared" si="805"/>
        <v>10.0496091196312-632.899241923648i</v>
      </c>
      <c r="I2796" t="str">
        <f t="shared" si="806"/>
        <v>-7.81998353651773-4.45353503615671i</v>
      </c>
      <c r="K2796" t="str">
        <f t="shared" si="807"/>
        <v>0.000300989800564434-0.00162803201110797i</v>
      </c>
      <c r="L2796" t="str">
        <f t="shared" si="808"/>
        <v>0.0000444444444444444-0.00168250483685529i</v>
      </c>
      <c r="M2796" t="e">
        <f t="shared" si="809"/>
        <v>#DIV/0!</v>
      </c>
      <c r="N2796">
        <f t="shared" si="810"/>
        <v>95.62934697302839</v>
      </c>
      <c r="O2796">
        <f t="shared" si="811"/>
        <v>1.3296215747711879</v>
      </c>
      <c r="P2796" s="3">
        <f t="shared" si="812"/>
        <v>1.3296215747711879</v>
      </c>
      <c r="Q2796" s="3">
        <f t="shared" si="813"/>
        <v>-84.37065302697161</v>
      </c>
      <c r="R2796">
        <f t="shared" si="814"/>
        <v>95.62934697302839</v>
      </c>
      <c r="S2796">
        <f t="shared" si="815"/>
        <v>34.124836896705261</v>
      </c>
      <c r="T2796">
        <f t="shared" ref="T2796:T2859" si="817">P2796</f>
        <v>1.3296215747711879</v>
      </c>
    </row>
    <row r="2797" spans="1:20" x14ac:dyDescent="0.25">
      <c r="A2797">
        <f t="shared" ref="A2797:A2860" si="818">2*PI()*B2797</f>
        <v>215227.44195971556</v>
      </c>
      <c r="B2797">
        <f t="shared" si="816"/>
        <v>34254.511276912737</v>
      </c>
      <c r="C2797" t="str">
        <f t="shared" ref="C2797:C2860" si="819">IMPRODUCT(D2797,E2797,$C$40,,K2797,$C$41)</f>
        <v>0.11334913142327-1.15688635802797i</v>
      </c>
      <c r="D2797" t="str">
        <f t="shared" ref="D2797:D2860" si="820">IMDIV(IMPRODUCT($C$37,$C$38,COMPLEX(1,A2797/$C$38)),IMSUM(-1*A2797*A2797/$C$39,COMPLEX(0,1*A2797)))</f>
        <v>3.47043236730203-0.628016203111724i</v>
      </c>
      <c r="E2797" t="str">
        <f t="shared" ref="E2797:E2860" si="821">IMDIV(IMPRODUCT(IMSUM(F2797,G2797),$C$29,H2797),IMSUM(1,I2797))</f>
        <v>198.92693743496+18.8261571374975i</v>
      </c>
      <c r="F2797" t="str">
        <f t="shared" ref="F2797:F2860" si="822">IMDIV(IMPRODUCT($C$14,$C$15,COMPLEX(1,A2797/$C$15)),IMSUM(-1*A2797*A2797/$C$16,COMPLEX(0,A2797)))</f>
        <v>2.42420622959155-4.40195786131639i</v>
      </c>
      <c r="G2797" t="str">
        <f t="shared" ref="G2797:G2860" si="823">IMDIV(1,COMPLEX(1,A2797*$C$9*$C$10))</f>
        <v>0.999703621614845-0.0172130922558421i</v>
      </c>
      <c r="H2797" t="str">
        <f t="shared" ref="H2797:H2860" si="824">IMDIV($C$3,IMSUM(K2797,COMPLEX(0,$C$28*A2797)))</f>
        <v>9.89843613531014-630.107592406567i</v>
      </c>
      <c r="I2797" t="str">
        <f t="shared" ref="I2797:I2860" si="825">IMPRODUCT(F2797,$C$29,H2797,$C$31)</f>
        <v>-7.7570499210217-4.43209130888276i</v>
      </c>
      <c r="K2797" t="str">
        <f t="shared" ref="K2797:K2860" si="826">IF($C$26&lt;=0,IMDIV(1,IMSUM(IMDIV(1,L2797),1/$C$18)),IMDIV(1,IMSUM(IMDIV(1,L2797),1/$C$18,IMDIV(1,M2797))))</f>
        <v>0.000299096441275714-0.001622166349928i</v>
      </c>
      <c r="L2797" t="str">
        <f t="shared" ref="L2797:L2860" si="827">IMSUM($C$21/$C$22,IMDIV(1,COMPLEX(0,$C$20*$C$22*A2797)))</f>
        <v>0.0000444444444444444-0.00167613552187217i</v>
      </c>
      <c r="M2797" t="e">
        <f t="shared" ref="M2797:M2860" si="828">IMSUM($C$25/$C$26,IMDIV(1,COMPLEX(0,$C$24*$C$26*A2797)))</f>
        <v>#DIV/0!</v>
      </c>
      <c r="N2797">
        <f t="shared" ref="N2797:N2860" si="829">ABS(R2797)</f>
        <v>95.59585156309592</v>
      </c>
      <c r="O2797">
        <f t="shared" ref="O2797:O2860" si="830">ABS(P2797)</f>
        <v>1.3073058731376743</v>
      </c>
      <c r="P2797" s="3">
        <f t="shared" ref="P2797:P2860" si="831">20*LOG10(IMABS(C2797))</f>
        <v>1.3073058731376743</v>
      </c>
      <c r="Q2797" s="3">
        <f t="shared" ref="Q2797:Q2860" si="832">IMARGUMENT(C2797)*180/PI()</f>
        <v>-84.40414843690408</v>
      </c>
      <c r="R2797">
        <f t="shared" ref="R2797:R2860" si="833">IF(Q2797&lt;0,Q2797+180,Q2797-180)</f>
        <v>95.59585156309592</v>
      </c>
      <c r="S2797">
        <f t="shared" ref="S2797:S2860" si="834">B2797/1000</f>
        <v>34.254511276912737</v>
      </c>
      <c r="T2797">
        <f t="shared" si="817"/>
        <v>1.3073058731376743</v>
      </c>
    </row>
    <row r="2798" spans="1:20" x14ac:dyDescent="0.25">
      <c r="A2798">
        <f t="shared" si="818"/>
        <v>216045.30623916248</v>
      </c>
      <c r="B2798">
        <f t="shared" ref="B2798:B2861" si="835">B2797*(1+B$42)</f>
        <v>34384.678419765005</v>
      </c>
      <c r="C2798" t="str">
        <f t="shared" si="819"/>
        <v>0.112375059901809-1.15398906760802i</v>
      </c>
      <c r="D2798" t="str">
        <f t="shared" si="820"/>
        <v>3.47037392274778-0.626875438155751i</v>
      </c>
      <c r="E2798" t="str">
        <f t="shared" si="821"/>
        <v>199.175351226105+18.7636475936788i</v>
      </c>
      <c r="F2798" t="str">
        <f t="shared" si="822"/>
        <v>2.42420075876333-4.38561027754786i</v>
      </c>
      <c r="G2798" t="str">
        <f t="shared" si="823"/>
        <v>0.999701365533359-0.0172784630131491i</v>
      </c>
      <c r="H2798" t="str">
        <f t="shared" si="824"/>
        <v>9.7496887234282-627.331288355625i</v>
      </c>
      <c r="I2798" t="str">
        <f t="shared" si="825"/>
        <v>-7.694660111954-4.41079828586015i</v>
      </c>
      <c r="K2798" t="str">
        <f t="shared" si="826"/>
        <v>0.000297216703177357-0.00161631963614052i</v>
      </c>
      <c r="L2798" t="str">
        <f t="shared" si="827"/>
        <v>0.0000444444444444444-0.00166979031866126i</v>
      </c>
      <c r="M2798" t="e">
        <f t="shared" si="828"/>
        <v>#DIV/0!</v>
      </c>
      <c r="N2798">
        <f t="shared" si="829"/>
        <v>95.561906797931357</v>
      </c>
      <c r="O2798">
        <f t="shared" si="830"/>
        <v>1.285023116800299</v>
      </c>
      <c r="P2798" s="3">
        <f t="shared" si="831"/>
        <v>1.285023116800299</v>
      </c>
      <c r="Q2798" s="3">
        <f t="shared" si="832"/>
        <v>-84.438093202068643</v>
      </c>
      <c r="R2798">
        <f t="shared" si="833"/>
        <v>95.561906797931357</v>
      </c>
      <c r="S2798">
        <f t="shared" si="834"/>
        <v>34.384678419765002</v>
      </c>
      <c r="T2798">
        <f t="shared" si="817"/>
        <v>1.285023116800299</v>
      </c>
    </row>
    <row r="2799" spans="1:20" x14ac:dyDescent="0.25">
      <c r="A2799">
        <f t="shared" si="818"/>
        <v>216866.27840287128</v>
      </c>
      <c r="B2799">
        <f t="shared" si="835"/>
        <v>34515.34019776011</v>
      </c>
      <c r="C2799" t="str">
        <f t="shared" si="819"/>
        <v>0.111396514812399-1.15110384961976i</v>
      </c>
      <c r="D2799" t="str">
        <f t="shared" si="820"/>
        <v>3.47031503516198-0.625743649044106i</v>
      </c>
      <c r="E2799" t="str">
        <f t="shared" si="821"/>
        <v>199.424984270866+18.6994552813801i</v>
      </c>
      <c r="F2799" t="str">
        <f t="shared" si="822"/>
        <v>2.42419524630278-4.36932578081595i</v>
      </c>
      <c r="G2799" t="str">
        <f t="shared" si="823"/>
        <v>0.999699092283375-0.0173440817332979i</v>
      </c>
      <c r="H2799" t="str">
        <f t="shared" si="824"/>
        <v>9.60332556320049-624.570212036591i</v>
      </c>
      <c r="I2799" t="str">
        <f t="shared" si="825"/>
        <v>-7.63280891548965-4.38965423065009i</v>
      </c>
      <c r="K2799" t="str">
        <f t="shared" si="826"/>
        <v>0.000295350493305875-0.00161049183291441i</v>
      </c>
      <c r="L2799" t="str">
        <f t="shared" si="827"/>
        <v>0.0000444444444444444-0.00166346913594467i</v>
      </c>
      <c r="M2799" t="e">
        <f t="shared" si="828"/>
        <v>#DIV/0!</v>
      </c>
      <c r="N2799">
        <f t="shared" si="829"/>
        <v>95.527508989655132</v>
      </c>
      <c r="O2799">
        <f t="shared" si="830"/>
        <v>1.2627731353112672</v>
      </c>
      <c r="P2799" s="3">
        <f t="shared" si="831"/>
        <v>1.2627731353112672</v>
      </c>
      <c r="Q2799" s="3">
        <f t="shared" si="832"/>
        <v>-84.472491010344868</v>
      </c>
      <c r="R2799">
        <f t="shared" si="833"/>
        <v>95.527508989655132</v>
      </c>
      <c r="S2799">
        <f t="shared" si="834"/>
        <v>34.515340197760111</v>
      </c>
      <c r="T2799">
        <f t="shared" si="817"/>
        <v>1.2627731353112672</v>
      </c>
    </row>
    <row r="2800" spans="1:20" x14ac:dyDescent="0.25">
      <c r="A2800">
        <f t="shared" si="818"/>
        <v>217690.37026080218</v>
      </c>
      <c r="B2800">
        <f t="shared" si="835"/>
        <v>34646.4984905116</v>
      </c>
      <c r="C2800" t="str">
        <f t="shared" si="819"/>
        <v>0.110413462212442-1.14823061728255i</v>
      </c>
      <c r="D2800" t="str">
        <f t="shared" si="820"/>
        <v>3.47025570120151-0.624620819017518i</v>
      </c>
      <c r="E2800" t="str">
        <f t="shared" si="821"/>
        <v>199.675835249944+18.6335602271216i</v>
      </c>
      <c r="F2800" t="str">
        <f t="shared" si="822"/>
        <v>2.42418969189329-4.35310413684626i</v>
      </c>
      <c r="G2800" t="str">
        <f t="shared" si="823"/>
        <v>0.999696801734322-0.0174099493534468i</v>
      </c>
      <c r="H2800" t="str">
        <f t="shared" si="824"/>
        <v>9.45930608382331-621.824246937945i</v>
      </c>
      <c r="I2800" t="str">
        <f t="shared" si="825"/>
        <v>-7.57149119456521-4.36865743495738i</v>
      </c>
      <c r="K2800" t="str">
        <f t="shared" si="826"/>
        <v>0.000293497719258226-0.00160468290319855i</v>
      </c>
      <c r="L2800" t="str">
        <f t="shared" si="827"/>
        <v>0.0000444444444444444-0.00165717188279007i</v>
      </c>
      <c r="M2800" t="e">
        <f t="shared" si="828"/>
        <v>#DIV/0!</v>
      </c>
      <c r="N2800">
        <f t="shared" si="829"/>
        <v>95.492654438854132</v>
      </c>
      <c r="O2800">
        <f t="shared" si="830"/>
        <v>1.240555753522655</v>
      </c>
      <c r="P2800" s="3">
        <f t="shared" si="831"/>
        <v>1.240555753522655</v>
      </c>
      <c r="Q2800" s="3">
        <f t="shared" si="832"/>
        <v>-84.507345561145868</v>
      </c>
      <c r="R2800">
        <f t="shared" si="833"/>
        <v>95.492654438854132</v>
      </c>
      <c r="S2800">
        <f t="shared" si="834"/>
        <v>34.646498490511597</v>
      </c>
      <c r="T2800">
        <f t="shared" si="817"/>
        <v>1.240555753522655</v>
      </c>
    </row>
    <row r="2801" spans="1:20" x14ac:dyDescent="0.25">
      <c r="A2801">
        <f t="shared" si="818"/>
        <v>218517.59366779326</v>
      </c>
      <c r="B2801">
        <f t="shared" si="835"/>
        <v>34778.155184775547</v>
      </c>
      <c r="C2801" t="str">
        <f t="shared" si="819"/>
        <v>0.109425868291128-1.14536928342481i</v>
      </c>
      <c r="D2801" t="str">
        <f t="shared" si="820"/>
        <v>3.4701959174983-0.623506931440161i</v>
      </c>
      <c r="E2801" t="str">
        <f t="shared" si="821"/>
        <v>199.927902675832+18.5659422928742i</v>
      </c>
      <c r="F2801" t="str">
        <f t="shared" si="822"/>
        <v>2.42418409521583-4.33694511226836i</v>
      </c>
      <c r="G2801" t="str">
        <f t="shared" si="823"/>
        <v>0.999694493754638-0.0174760668142565i</v>
      </c>
      <c r="H2801" t="str">
        <f t="shared" si="824"/>
        <v>9.31759044987119-619.093277755671i</v>
      </c>
      <c r="I2801" t="str">
        <f t="shared" si="825"/>
        <v>-7.51070186816315-4.34780621808563i</v>
      </c>
      <c r="K2801" t="str">
        <f t="shared" si="826"/>
        <v>0.00029165828918954-0.00159889280972608i</v>
      </c>
      <c r="L2801" t="str">
        <f t="shared" si="827"/>
        <v>0.0000444444444444444-0.00165089846860935i</v>
      </c>
      <c r="M2801" t="e">
        <f t="shared" si="828"/>
        <v>#DIV/0!</v>
      </c>
      <c r="N2801">
        <f t="shared" si="829"/>
        <v>95.457339434767476</v>
      </c>
      <c r="O2801">
        <f t="shared" si="830"/>
        <v>1.2183707915435218</v>
      </c>
      <c r="P2801" s="3">
        <f t="shared" si="831"/>
        <v>1.2183707915435218</v>
      </c>
      <c r="Q2801" s="3">
        <f t="shared" si="832"/>
        <v>-84.542660565232524</v>
      </c>
      <c r="R2801">
        <f t="shared" si="833"/>
        <v>95.457339434767476</v>
      </c>
      <c r="S2801">
        <f t="shared" si="834"/>
        <v>34.778155184775549</v>
      </c>
      <c r="T2801">
        <f t="shared" si="817"/>
        <v>1.2183707915435218</v>
      </c>
    </row>
    <row r="2802" spans="1:20" x14ac:dyDescent="0.25">
      <c r="A2802">
        <f t="shared" si="818"/>
        <v>219347.96052373087</v>
      </c>
      <c r="B2802">
        <f t="shared" si="835"/>
        <v>34910.312174477694</v>
      </c>
      <c r="C2802" t="str">
        <f t="shared" si="819"/>
        <v>0.108433699375223-1.14251976047886i</v>
      </c>
      <c r="D2802" t="str">
        <f t="shared" si="820"/>
        <v>3.47013568065906-0.622401969799354i</v>
      </c>
      <c r="E2802" t="str">
        <f t="shared" si="821"/>
        <v>200.181184889411+18.4965811759378i</v>
      </c>
      <c r="F2802" t="str">
        <f t="shared" si="822"/>
        <v>2.42417845594893-4.3208484746124i</v>
      </c>
      <c r="G2802" t="str">
        <f t="shared" si="823"/>
        <v>0.999692168211759-0.0175424350599037i</v>
      </c>
      <c r="H2802" t="str">
        <f t="shared" si="824"/>
        <v>9.1781395470013-616.377190378275i</v>
      </c>
      <c r="I2802" t="str">
        <f t="shared" si="825"/>
        <v>-7.45043591060666-4.32709892640461i</v>
      </c>
      <c r="K2802" t="str">
        <f t="shared" si="826"/>
        <v>0.000289832111810852-0.00159312151501865i</v>
      </c>
      <c r="L2802" t="str">
        <f t="shared" si="827"/>
        <v>0.0000444444444444444-0.00164464880315736i</v>
      </c>
      <c r="M2802" t="e">
        <f t="shared" si="828"/>
        <v>#DIV/0!</v>
      </c>
      <c r="N2802">
        <f t="shared" si="829"/>
        <v>95.421560255477516</v>
      </c>
      <c r="O2802">
        <f t="shared" si="830"/>
        <v>1.1962180646962262</v>
      </c>
      <c r="P2802" s="3">
        <f t="shared" si="831"/>
        <v>1.1962180646962262</v>
      </c>
      <c r="Q2802" s="3">
        <f t="shared" si="832"/>
        <v>-84.578439744522484</v>
      </c>
      <c r="R2802">
        <f t="shared" si="833"/>
        <v>95.421560255477516</v>
      </c>
      <c r="S2802">
        <f t="shared" si="834"/>
        <v>34.910312174477696</v>
      </c>
      <c r="T2802">
        <f t="shared" si="817"/>
        <v>1.1962180646962262</v>
      </c>
    </row>
    <row r="2803" spans="1:20" x14ac:dyDescent="0.25">
      <c r="A2803">
        <f t="shared" si="818"/>
        <v>220181.48277372107</v>
      </c>
      <c r="B2803">
        <f t="shared" si="835"/>
        <v>35042.97136074071</v>
      </c>
      <c r="C2803" t="str">
        <f t="shared" si="819"/>
        <v>0.107436921934928-1.13968196047594i</v>
      </c>
      <c r="D2803" t="str">
        <f t="shared" si="820"/>
        <v>3.47007498726516-0.621305917705275i</v>
      </c>
      <c r="E2803" t="str">
        <f t="shared" si="821"/>
        <v>200.43568005652+18.4254564088486i</v>
      </c>
      <c r="F2803" t="str">
        <f t="shared" si="822"/>
        <v>2.42417277376873-4.30481399230582i</v>
      </c>
      <c r="G2803" t="str">
        <f t="shared" si="823"/>
        <v>0.999689824972117-0.017609055038093i</v>
      </c>
      <c r="H2803" t="str">
        <f t="shared" si="824"/>
        <v>9.04091496795593-613.675871871972i</v>
      </c>
      <c r="I2803" t="str">
        <f t="shared" si="825"/>
        <v>-7.39068835086414-4.30653393282879i</v>
      </c>
      <c r="K2803" t="str">
        <f t="shared" si="826"/>
        <v>0.000288019096386791-0.00158736898139054i</v>
      </c>
      <c r="L2803" t="str">
        <f t="shared" si="827"/>
        <v>0.0000444444444444444-0.00163842279653054i</v>
      </c>
      <c r="M2803" t="e">
        <f t="shared" si="828"/>
        <v>#DIV/0!</v>
      </c>
      <c r="N2803">
        <f t="shared" si="829"/>
        <v>95.385313168100993</v>
      </c>
      <c r="O2803">
        <f t="shared" si="830"/>
        <v>1.1740973834739177</v>
      </c>
      <c r="P2803" s="3">
        <f t="shared" si="831"/>
        <v>1.1740973834739177</v>
      </c>
      <c r="Q2803" s="3">
        <f t="shared" si="832"/>
        <v>-84.614686831899007</v>
      </c>
      <c r="R2803">
        <f t="shared" si="833"/>
        <v>95.385313168100993</v>
      </c>
      <c r="S2803">
        <f t="shared" si="834"/>
        <v>35.042971360740708</v>
      </c>
      <c r="T2803">
        <f t="shared" si="817"/>
        <v>1.1740973834739177</v>
      </c>
    </row>
    <row r="2804" spans="1:20" x14ac:dyDescent="0.25">
      <c r="A2804">
        <f t="shared" si="818"/>
        <v>221018.17240826119</v>
      </c>
      <c r="B2804">
        <f t="shared" si="835"/>
        <v>35176.134651911525</v>
      </c>
      <c r="C2804" t="str">
        <f t="shared" si="819"/>
        <v>0.106435502589959-1.1368557950411i</v>
      </c>
      <c r="D2804" t="str">
        <f t="shared" si="820"/>
        <v>3.4700138338724-0.620218758890643i</v>
      </c>
      <c r="E2804" t="str">
        <f t="shared" si="821"/>
        <v>200.691386164459+18.3525473593356i</v>
      </c>
      <c r="F2804" t="str">
        <f t="shared" si="822"/>
        <v>2.42416704834884-4.28884143466998i</v>
      </c>
      <c r="G2804" t="str">
        <f t="shared" si="823"/>
        <v>0.999687463901129-0.0176759277000702i</v>
      </c>
      <c r="H2804" t="str">
        <f t="shared" si="824"/>
        <v>8.90587899886001-610.989210466083i</v>
      </c>
      <c r="I2804" t="str">
        <f t="shared" si="825"/>
        <v>-7.33145427186344-4.28610963630696i</v>
      </c>
      <c r="K2804" t="str">
        <f t="shared" si="826"/>
        <v>0.000286219152733315-0.00158163517095288i</v>
      </c>
      <c r="L2804" t="str">
        <f t="shared" si="827"/>
        <v>0.0000444444444444444-0.00163222035916571i</v>
      </c>
      <c r="M2804" t="e">
        <f t="shared" si="828"/>
        <v>#DIV/0!</v>
      </c>
      <c r="N2804">
        <f t="shared" si="829"/>
        <v>95.348594428989571</v>
      </c>
      <c r="O2804">
        <f t="shared" si="830"/>
        <v>1.1520085534970004</v>
      </c>
      <c r="P2804" s="3">
        <f t="shared" si="831"/>
        <v>1.1520085534970004</v>
      </c>
      <c r="Q2804" s="3">
        <f t="shared" si="832"/>
        <v>-84.651405571010429</v>
      </c>
      <c r="R2804">
        <f t="shared" si="833"/>
        <v>95.348594428989571</v>
      </c>
      <c r="S2804">
        <f t="shared" si="834"/>
        <v>35.176134651911525</v>
      </c>
      <c r="T2804">
        <f t="shared" si="817"/>
        <v>1.1520085534970004</v>
      </c>
    </row>
    <row r="2805" spans="1:20" x14ac:dyDescent="0.25">
      <c r="A2805">
        <f t="shared" si="818"/>
        <v>221858.04146341261</v>
      </c>
      <c r="B2805">
        <f t="shared" si="835"/>
        <v>35309.803963588791</v>
      </c>
      <c r="C2805" t="str">
        <f t="shared" si="819"/>
        <v>0.105429408115676-1.13404117538818i</v>
      </c>
      <c r="D2805" t="str">
        <f t="shared" si="820"/>
        <v>3.46995221701086-0.619140477210429i</v>
      </c>
      <c r="E2805" t="str">
        <f t="shared" si="821"/>
        <v>200.94830101846+18.2778332303076i</v>
      </c>
      <c r="F2805" t="str">
        <f t="shared" si="822"/>
        <v>2.42416127936042-4.27293057191682i</v>
      </c>
      <c r="G2805" t="str">
        <f t="shared" si="823"/>
        <v>0.999685084863187-0.0177430540006346i</v>
      </c>
      <c r="H2805" t="str">
        <f t="shared" si="824"/>
        <v>8.7729946058039-608.317095538653i</v>
      </c>
      <c r="I2805" t="str">
        <f t="shared" si="825"/>
        <v>-7.272728809816-4.26582446132324i</v>
      </c>
      <c r="K2805" t="str">
        <f t="shared" si="826"/>
        <v>0.000284432191215389-0.00157592004561771i</v>
      </c>
      <c r="L2805" t="str">
        <f t="shared" si="827"/>
        <v>0.0000444444444444444-0.00162604140183872i</v>
      </c>
      <c r="M2805" t="e">
        <f t="shared" si="828"/>
        <v>#DIV/0!</v>
      </c>
      <c r="N2805">
        <f t="shared" si="829"/>
        <v>95.311400283929771</v>
      </c>
      <c r="O2805">
        <f t="shared" si="830"/>
        <v>1.1299513754700625</v>
      </c>
      <c r="P2805" s="3">
        <f t="shared" si="831"/>
        <v>1.1299513754700625</v>
      </c>
      <c r="Q2805" s="3">
        <f t="shared" si="832"/>
        <v>-84.688599716070229</v>
      </c>
      <c r="R2805">
        <f t="shared" si="833"/>
        <v>95.311400283929771</v>
      </c>
      <c r="S2805">
        <f t="shared" si="834"/>
        <v>35.309803963588791</v>
      </c>
      <c r="T2805">
        <f t="shared" si="817"/>
        <v>1.1299513754700625</v>
      </c>
    </row>
    <row r="2806" spans="1:20" x14ac:dyDescent="0.25">
      <c r="A2806">
        <f t="shared" si="818"/>
        <v>222701.10202097357</v>
      </c>
      <c r="B2806">
        <f t="shared" si="835"/>
        <v>35443.981218650428</v>
      </c>
      <c r="C2806" t="str">
        <f t="shared" si="819"/>
        <v>0.104418605449388-1.13123801231469i</v>
      </c>
      <c r="D2806" t="str">
        <f t="shared" si="820"/>
        <v>3.4698901331847-0.618071056641574i</v>
      </c>
      <c r="E2806" t="str">
        <f t="shared" si="821"/>
        <v>201.206422238108+18.2012930598857i</v>
      </c>
      <c r="F2806" t="str">
        <f t="shared" si="822"/>
        <v>2.42415546647218-4.25708117514565i</v>
      </c>
      <c r="G2806" t="str">
        <f t="shared" si="823"/>
        <v>0.999682687721657-0.0178104348981522i</v>
      </c>
      <c r="H2806" t="str">
        <f t="shared" si="824"/>
        <v>8.64222542170616-605.659417602233i</v>
      </c>
      <c r="I2806" t="str">
        <f t="shared" si="825"/>
        <v>-7.21450715355047-4.24567685740849i</v>
      </c>
      <c r="K2806" t="str">
        <f t="shared" si="826"/>
        <v>0.000282658122744678-0.00157022356710201i</v>
      </c>
      <c r="L2806" t="str">
        <f t="shared" si="827"/>
        <v>0.0000444444444444444-0.0016198858356632i</v>
      </c>
      <c r="M2806" t="e">
        <f t="shared" si="828"/>
        <v>#DIV/0!</v>
      </c>
      <c r="N2806">
        <f t="shared" si="829"/>
        <v>95.273726968349919</v>
      </c>
      <c r="O2806">
        <f t="shared" si="830"/>
        <v>1.1079256451379251</v>
      </c>
      <c r="P2806" s="3">
        <f t="shared" si="831"/>
        <v>1.1079256451379251</v>
      </c>
      <c r="Q2806" s="3">
        <f t="shared" si="832"/>
        <v>-84.726273031650081</v>
      </c>
      <c r="R2806">
        <f t="shared" si="833"/>
        <v>95.273726968349919</v>
      </c>
      <c r="S2806">
        <f t="shared" si="834"/>
        <v>35.443981218650428</v>
      </c>
      <c r="T2806">
        <f t="shared" si="817"/>
        <v>1.1079256451379251</v>
      </c>
    </row>
    <row r="2807" spans="1:20" x14ac:dyDescent="0.25">
      <c r="A2807">
        <f t="shared" si="818"/>
        <v>223547.36620865329</v>
      </c>
      <c r="B2807">
        <f t="shared" si="835"/>
        <v>35578.668347281302</v>
      </c>
      <c r="C2807" t="str">
        <f t="shared" si="819"/>
        <v>0.10340306169678-1.12844621619689i</v>
      </c>
      <c r="D2807" t="str">
        <f t="shared" si="820"/>
        <v>3.46982757887197-0.61701048128267i</v>
      </c>
      <c r="E2807" t="str">
        <f t="shared" si="821"/>
        <v>201.465747253718+18.1229057214743i</v>
      </c>
      <c r="F2807" t="str">
        <f t="shared" si="822"/>
        <v>2.42414960935025-4.24129301633976i</v>
      </c>
      <c r="G2807" t="str">
        <f t="shared" si="823"/>
        <v>0.999680272338864-0.0178780713545682i</v>
      </c>
      <c r="H2807" t="str">
        <f t="shared" si="824"/>
        <v>8.51353573345078-603.016068289872i</v>
      </c>
      <c r="I2807" t="str">
        <f t="shared" si="825"/>
        <v>-7.1567845438554-4.22566529866205i</v>
      </c>
      <c r="K2807" t="str">
        <f t="shared" si="826"/>
        <v>0.000280896858777241-0.00156454569693175i</v>
      </c>
      <c r="L2807" t="str">
        <f t="shared" si="827"/>
        <v>0.0000444444444444444-0.00161375357208926i</v>
      </c>
      <c r="M2807" t="e">
        <f t="shared" si="828"/>
        <v>#DIV/0!</v>
      </c>
      <c r="N2807">
        <f t="shared" si="829"/>
        <v>95.235570707529547</v>
      </c>
      <c r="O2807">
        <f t="shared" si="830"/>
        <v>1.0859311532430409</v>
      </c>
      <c r="P2807" s="3">
        <f t="shared" si="831"/>
        <v>1.0859311532430409</v>
      </c>
      <c r="Q2807" s="3">
        <f t="shared" si="832"/>
        <v>-84.764429292470453</v>
      </c>
      <c r="R2807">
        <f t="shared" si="833"/>
        <v>95.235570707529547</v>
      </c>
      <c r="S2807">
        <f t="shared" si="834"/>
        <v>35.578668347281301</v>
      </c>
      <c r="T2807">
        <f t="shared" si="817"/>
        <v>1.0859311532430409</v>
      </c>
    </row>
    <row r="2808" spans="1:20" x14ac:dyDescent="0.25">
      <c r="A2808">
        <f t="shared" si="818"/>
        <v>224396.84620024616</v>
      </c>
      <c r="B2808">
        <f t="shared" si="835"/>
        <v>35713.867287000969</v>
      </c>
      <c r="C2808" t="str">
        <f t="shared" si="819"/>
        <v>0.10238274413849-1.12566569698469i</v>
      </c>
      <c r="D2808" t="str">
        <f t="shared" si="820"/>
        <v>3.46976455052438-0.615958735353675i</v>
      </c>
      <c r="E2808" t="str">
        <f t="shared" si="821"/>
        <v>201.726273302668+18.0426499238817i</v>
      </c>
      <c r="F2808" t="str">
        <f t="shared" si="822"/>
        <v>2.42414370765824-4.2255658683631i</v>
      </c>
      <c r="G2808" t="str">
        <f t="shared" si="823"/>
        <v>0.999677838576089-0.0179459643354203i</v>
      </c>
      <c r="H2808" t="str">
        <f t="shared" si="824"/>
        <v>8.38689046929012-600.386940341275i</v>
      </c>
      <c r="I2808" t="str">
        <f t="shared" si="825"/>
        <v>-7.09955627283111-4.20578828328375i</v>
      </c>
      <c r="K2808" t="str">
        <f t="shared" si="826"/>
        <v>0.000279148311311191-0.00155888639644587i</v>
      </c>
      <c r="L2808" t="str">
        <f t="shared" si="827"/>
        <v>0.0000444444444444444-0.00160764452290224i</v>
      </c>
      <c r="M2808" t="e">
        <f t="shared" si="828"/>
        <v>#DIV/0!</v>
      </c>
      <c r="N2808">
        <f t="shared" si="829"/>
        <v>95.196927716814713</v>
      </c>
      <c r="O2808">
        <f t="shared" si="830"/>
        <v>1.0639676854813476</v>
      </c>
      <c r="P2808" s="3">
        <f t="shared" si="831"/>
        <v>1.0639676854813476</v>
      </c>
      <c r="Q2808" s="3">
        <f t="shared" si="832"/>
        <v>-84.803072283185287</v>
      </c>
      <c r="R2808">
        <f t="shared" si="833"/>
        <v>95.196927716814713</v>
      </c>
      <c r="S2808">
        <f t="shared" si="834"/>
        <v>35.713867287000966</v>
      </c>
      <c r="T2808">
        <f t="shared" si="817"/>
        <v>1.0639676854813476</v>
      </c>
    </row>
    <row r="2809" spans="1:20" x14ac:dyDescent="0.25">
      <c r="A2809">
        <f t="shared" si="818"/>
        <v>225249.55421580712</v>
      </c>
      <c r="B2809">
        <f t="shared" si="835"/>
        <v>35849.579982691575</v>
      </c>
      <c r="C2809" t="str">
        <f t="shared" si="819"/>
        <v>0.101357620236805-1.12289636419668i</v>
      </c>
      <c r="D2809" t="str">
        <f t="shared" si="820"/>
        <v>3.46970104456717-0.614915803195624i</v>
      </c>
      <c r="E2809" t="str">
        <f t="shared" si="821"/>
        <v>201.987997425681+17.9605042114761i</v>
      </c>
      <c r="F2809" t="str">
        <f t="shared" si="822"/>
        <v>2.42413776105721-4.20989950495717i</v>
      </c>
      <c r="G2809" t="str">
        <f t="shared" si="823"/>
        <v>0.999675386293559-0.0180141148098511i</v>
      </c>
      <c r="H2809" t="str">
        <f t="shared" si="824"/>
        <v>8.26225518651125-597.771927589177i</v>
      </c>
      <c r="I2809" t="str">
        <f t="shared" si="825"/>
        <v>-7.04281768325128-4.18604433311608i</v>
      </c>
      <c r="K2809" t="str">
        <f t="shared" si="826"/>
        <v>0.000277412392884376-0.00155324562680013i</v>
      </c>
      <c r="L2809" t="str">
        <f t="shared" si="827"/>
        <v>0.0000444444444444444-0.00160155860022139i</v>
      </c>
      <c r="M2809" t="e">
        <f t="shared" si="828"/>
        <v>#DIV/0!</v>
      </c>
      <c r="N2809">
        <f t="shared" si="829"/>
        <v>95.157794201835969</v>
      </c>
      <c r="O2809">
        <f t="shared" si="830"/>
        <v>1.0420350224589243</v>
      </c>
      <c r="P2809" s="3">
        <f t="shared" si="831"/>
        <v>1.0420350224589243</v>
      </c>
      <c r="Q2809" s="3">
        <f t="shared" si="832"/>
        <v>-84.842205798164031</v>
      </c>
      <c r="R2809">
        <f t="shared" si="833"/>
        <v>95.157794201835969</v>
      </c>
      <c r="S2809">
        <f t="shared" si="834"/>
        <v>35.849579982691573</v>
      </c>
      <c r="T2809">
        <f t="shared" si="817"/>
        <v>1.0420350224589243</v>
      </c>
    </row>
    <row r="2810" spans="1:20" x14ac:dyDescent="0.25">
      <c r="A2810">
        <f t="shared" si="818"/>
        <v>226105.50252182718</v>
      </c>
      <c r="B2810">
        <f t="shared" si="835"/>
        <v>35985.808386625802</v>
      </c>
      <c r="C2810" t="str">
        <f t="shared" si="819"/>
        <v>0.100327657642526-1.12013812691516i</v>
      </c>
      <c r="D2810" t="str">
        <f t="shared" si="820"/>
        <v>3.4696370573989-0.613881669270337i</v>
      </c>
      <c r="E2810" t="str">
        <f t="shared" si="821"/>
        <v>202.250916463064+17.8764469643961i</v>
      </c>
      <c r="F2810" t="str">
        <f t="shared" si="822"/>
        <v>2.42413176920565-4.19429370073761i</v>
      </c>
      <c r="G2810" t="str">
        <f t="shared" si="823"/>
        <v>0.99967291535044-0.0180825237506217i</v>
      </c>
      <c r="H2810" t="str">
        <f t="shared" si="824"/>
        <v>8.13959605935727-595.170924945893i</v>
      </c>
      <c r="I2810" t="str">
        <f t="shared" si="825"/>
        <v>-6.98656416793286-4.1664319931959i</v>
      </c>
      <c r="K2810" t="str">
        <f t="shared" si="826"/>
        <v>0.000275689016572047-0.0015476233489711i</v>
      </c>
      <c r="L2810" t="str">
        <f t="shared" si="827"/>
        <v>0.0000444444444444444-0.0015954957164987i</v>
      </c>
      <c r="M2810" t="e">
        <f t="shared" si="828"/>
        <v>#DIV/0!</v>
      </c>
      <c r="N2810">
        <f t="shared" si="829"/>
        <v>95.118166358732267</v>
      </c>
      <c r="O2810">
        <f t="shared" si="830"/>
        <v>1.0201329396484697</v>
      </c>
      <c r="P2810" s="3">
        <f t="shared" si="831"/>
        <v>1.0201329396484697</v>
      </c>
      <c r="Q2810" s="3">
        <f t="shared" si="832"/>
        <v>-84.881833641267733</v>
      </c>
      <c r="R2810">
        <f t="shared" si="833"/>
        <v>95.118166358732267</v>
      </c>
      <c r="S2810">
        <f t="shared" si="834"/>
        <v>35.985808386625806</v>
      </c>
      <c r="T2810">
        <f t="shared" si="817"/>
        <v>1.0201329396484697</v>
      </c>
    </row>
    <row r="2811" spans="1:20" x14ac:dyDescent="0.25">
      <c r="A2811">
        <f t="shared" si="818"/>
        <v>226964.70343141013</v>
      </c>
      <c r="B2811">
        <f t="shared" si="835"/>
        <v>36122.554458494982</v>
      </c>
      <c r="C2811" t="str">
        <f t="shared" si="819"/>
        <v>0.0992928242019523-1.11739089378114i</v>
      </c>
      <c r="D2811" t="str">
        <f t="shared" si="820"/>
        <v>3.46957258539122-0.612856318160119i</v>
      </c>
      <c r="E2811" t="str">
        <f t="shared" si="821"/>
        <v>202.515027050904+17.7904563988019i</v>
      </c>
      <c r="F2811" t="str">
        <f t="shared" si="822"/>
        <v>2.42412573175946-4.17874823119104i</v>
      </c>
      <c r="G2811" t="str">
        <f t="shared" si="823"/>
        <v>0.999670425604828-0.0181511921341241i</v>
      </c>
      <c r="H2811" t="str">
        <f t="shared" si="824"/>
        <v>8.01887986719726-592.583828390017i</v>
      </c>
      <c r="I2811" t="str">
        <f t="shared" si="825"/>
        <v>-6.9307911691148-4.14694983131553i</v>
      </c>
      <c r="K2811" t="str">
        <f t="shared" si="826"/>
        <v>0.000273978095984509-0.00154201952375991i</v>
      </c>
      <c r="L2811" t="str">
        <f t="shared" si="827"/>
        <v>0.0000444444444444444-0.00158945578451753i</v>
      </c>
      <c r="M2811" t="e">
        <f t="shared" si="828"/>
        <v>#DIV/0!</v>
      </c>
      <c r="N2811">
        <f t="shared" si="829"/>
        <v>95.078040374378105</v>
      </c>
      <c r="O2811">
        <f t="shared" si="830"/>
        <v>0.99826120734531842</v>
      </c>
      <c r="P2811" s="3">
        <f t="shared" si="831"/>
        <v>0.99826120734531842</v>
      </c>
      <c r="Q2811" s="3">
        <f t="shared" si="832"/>
        <v>-84.921959625621895</v>
      </c>
      <c r="R2811">
        <f t="shared" si="833"/>
        <v>95.078040374378105</v>
      </c>
      <c r="S2811">
        <f t="shared" si="834"/>
        <v>36.122554458494982</v>
      </c>
      <c r="T2811">
        <f t="shared" si="817"/>
        <v>0.99826120734531842</v>
      </c>
    </row>
    <row r="2812" spans="1:20" x14ac:dyDescent="0.25">
      <c r="A2812">
        <f t="shared" si="818"/>
        <v>227827.16930444946</v>
      </c>
      <c r="B2812">
        <f t="shared" si="835"/>
        <v>36259.820165437261</v>
      </c>
      <c r="C2812" t="str">
        <f t="shared" si="819"/>
        <v>0.0982530879640238-1.11465457298946i</v>
      </c>
      <c r="D2812" t="str">
        <f t="shared" si="820"/>
        <v>3.46950762488871-0.611839734567478i</v>
      </c>
      <c r="E2812" t="str">
        <f t="shared" si="821"/>
        <v>202.780325617213+17.7025105671798i</v>
      </c>
      <c r="F2812" t="str">
        <f t="shared" si="822"/>
        <v>2.42411964837191-4.1632628726718i</v>
      </c>
      <c r="G2812" t="str">
        <f t="shared" si="823"/>
        <v>0.999667916913741-0.0182201209403947i</v>
      </c>
      <c r="H2812" t="str">
        <f t="shared" si="824"/>
        <v>7.9000739829425-590.010534953356i</v>
      </c>
      <c r="I2812" t="str">
        <f t="shared" si="825"/>
        <v>-6.87549417784599-4.1275964375934i</v>
      </c>
      <c r="K2812" t="str">
        <f t="shared" si="826"/>
        <v>0.000272279545264777-0.00153643411179612i</v>
      </c>
      <c r="L2812" t="str">
        <f t="shared" si="827"/>
        <v>0.0000444444444444444-0.00158343871739144i</v>
      </c>
      <c r="M2812" t="e">
        <f t="shared" si="828"/>
        <v>#DIV/0!</v>
      </c>
      <c r="N2812">
        <f t="shared" si="829"/>
        <v>95.037412426615589</v>
      </c>
      <c r="O2812">
        <f t="shared" si="830"/>
        <v>0.97641959062416583</v>
      </c>
      <c r="P2812" s="3">
        <f t="shared" si="831"/>
        <v>0.97641959062416583</v>
      </c>
      <c r="Q2812" s="3">
        <f t="shared" si="832"/>
        <v>-84.962587573384411</v>
      </c>
      <c r="R2812">
        <f t="shared" si="833"/>
        <v>95.037412426615589</v>
      </c>
      <c r="S2812">
        <f t="shared" si="834"/>
        <v>36.259820165437262</v>
      </c>
      <c r="T2812">
        <f t="shared" si="817"/>
        <v>0.97641959062416583</v>
      </c>
    </row>
    <row r="2813" spans="1:20" x14ac:dyDescent="0.25">
      <c r="A2813">
        <f t="shared" si="818"/>
        <v>228692.91254780637</v>
      </c>
      <c r="B2813">
        <f t="shared" si="835"/>
        <v>36397.60748206592</v>
      </c>
      <c r="C2813" t="str">
        <f t="shared" si="819"/>
        <v>0.0972084171875967-1.11192907228381i</v>
      </c>
      <c r="D2813" t="str">
        <f t="shared" si="820"/>
        <v>3.46944217220865-0.610831903314829i</v>
      </c>
      <c r="E2813" t="str">
        <f t="shared" si="821"/>
        <v>203.046808378031+17.6125873586904i</v>
      </c>
      <c r="F2813" t="str">
        <f t="shared" si="822"/>
        <v>2.42411351869366-4.1478374023987i</v>
      </c>
      <c r="G2813" t="str">
        <f t="shared" si="823"/>
        <v>0.999665389133112-0.018289311153127i</v>
      </c>
      <c r="H2813" t="str">
        <f t="shared" si="824"/>
        <v>7.78314636169994-587.45094270798i</v>
      </c>
      <c r="I2813" t="str">
        <f t="shared" si="825"/>
        <v>-6.82066873338098-4.10837042405353i</v>
      </c>
      <c r="K2813" t="str">
        <f t="shared" si="826"/>
        <v>0.000270593279086231-0.00153086707354145i</v>
      </c>
      <c r="L2813" t="str">
        <f t="shared" si="827"/>
        <v>0.0000444444444444444-0.00157744442856291i</v>
      </c>
      <c r="M2813" t="e">
        <f t="shared" si="828"/>
        <v>#DIV/0!</v>
      </c>
      <c r="N2813">
        <f t="shared" si="829"/>
        <v>94.996278684490704</v>
      </c>
      <c r="O2813">
        <f t="shared" si="830"/>
        <v>0.95460784929480236</v>
      </c>
      <c r="P2813" s="3">
        <f t="shared" si="831"/>
        <v>0.95460784929480236</v>
      </c>
      <c r="Q2813" s="3">
        <f t="shared" si="832"/>
        <v>-85.003721315509296</v>
      </c>
      <c r="R2813">
        <f t="shared" si="833"/>
        <v>94.996278684490704</v>
      </c>
      <c r="S2813">
        <f t="shared" si="834"/>
        <v>36.397607482065922</v>
      </c>
      <c r="T2813">
        <f t="shared" si="817"/>
        <v>0.95460784929480236</v>
      </c>
    </row>
    <row r="2814" spans="1:20" x14ac:dyDescent="0.25">
      <c r="A2814">
        <f t="shared" si="818"/>
        <v>229561.94561548802</v>
      </c>
      <c r="B2814">
        <f t="shared" si="835"/>
        <v>36535.918390497769</v>
      </c>
      <c r="C2814" t="str">
        <f t="shared" si="819"/>
        <v>0.096158780348894-1.10921429895192i</v>
      </c>
      <c r="D2814" t="str">
        <f t="shared" si="820"/>
        <v>3.46937622364086-0.609832809344211i</v>
      </c>
      <c r="E2814" t="str">
        <f t="shared" si="821"/>
        <v>203.314471333479+17.5206644995759i</v>
      </c>
      <c r="F2814" t="str">
        <f t="shared" si="822"/>
        <v>2.42410734237269-4.13247159845188i</v>
      </c>
      <c r="G2814" t="str">
        <f t="shared" si="823"/>
        <v>0.999662842117778-0.0183587637596852i</v>
      </c>
      <c r="H2814" t="str">
        <f t="shared" si="824"/>
        <v>7.66806552966025-584.904950753511i</v>
      </c>
      <c r="I2814" t="str">
        <f t="shared" si="825"/>
        <v>-6.76631042258506-4.08927042421403i</v>
      </c>
      <c r="K2814" t="str">
        <f t="shared" si="826"/>
        <v>0.000268919212650247-0.00152531836929348i</v>
      </c>
      <c r="L2814" t="str">
        <f t="shared" si="827"/>
        <v>0.0000444444444444444-0.00157147283180206i</v>
      </c>
      <c r="M2814" t="e">
        <f t="shared" si="828"/>
        <v>#DIV/0!</v>
      </c>
      <c r="N2814">
        <f t="shared" si="829"/>
        <v>94.954635308494829</v>
      </c>
      <c r="O2814">
        <f t="shared" si="830"/>
        <v>0.93282573785889056</v>
      </c>
      <c r="P2814" s="3">
        <f t="shared" si="831"/>
        <v>0.93282573785889056</v>
      </c>
      <c r="Q2814" s="3">
        <f t="shared" si="832"/>
        <v>-85.045364691505171</v>
      </c>
      <c r="R2814">
        <f t="shared" si="833"/>
        <v>94.954635308494829</v>
      </c>
      <c r="S2814">
        <f t="shared" si="834"/>
        <v>36.53591839049777</v>
      </c>
      <c r="T2814">
        <f t="shared" si="817"/>
        <v>0.93282573785889056</v>
      </c>
    </row>
    <row r="2815" spans="1:20" x14ac:dyDescent="0.25">
      <c r="A2815">
        <f t="shared" si="818"/>
        <v>230434.28100882689</v>
      </c>
      <c r="B2815">
        <f t="shared" si="835"/>
        <v>36674.754880381661</v>
      </c>
      <c r="C2815" t="str">
        <f t="shared" si="819"/>
        <v>0.095104146149081-1.10651015982066i</v>
      </c>
      <c r="D2815" t="str">
        <f t="shared" si="820"/>
        <v>3.46930977544747-0.608842437716999i</v>
      </c>
      <c r="E2815" t="str">
        <f t="shared" si="821"/>
        <v>203.58331026377+17.4267195536129i</v>
      </c>
      <c r="F2815" t="str">
        <f t="shared" si="822"/>
        <v>2.42410111905433-4.11716523976958i</v>
      </c>
      <c r="G2815" t="str">
        <f t="shared" si="823"/>
        <v>0.999660275721477-0.0184284797511172i</v>
      </c>
      <c r="H2815" t="str">
        <f t="shared" si="824"/>
        <v>7.55480057321337-582.372459204507i</v>
      </c>
      <c r="I2815" t="str">
        <f t="shared" si="825"/>
        <v>-6.71241487934663-4.07029509268409i</v>
      </c>
      <c r="K2815" t="str">
        <f t="shared" si="826"/>
        <v>0.000267257261683855-0.0015197879591894i</v>
      </c>
      <c r="L2815" t="str">
        <f t="shared" si="827"/>
        <v>0.0000444444444444444-0.00156552384120548i</v>
      </c>
      <c r="M2815" t="e">
        <f t="shared" si="828"/>
        <v>#DIV/0!</v>
      </c>
      <c r="N2815">
        <f t="shared" si="829"/>
        <v>94.912478450810028</v>
      </c>
      <c r="O2815">
        <f t="shared" si="830"/>
        <v>0.91107300546581027</v>
      </c>
      <c r="P2815" s="3">
        <f t="shared" si="831"/>
        <v>0.91107300546581027</v>
      </c>
      <c r="Q2815" s="3">
        <f t="shared" si="832"/>
        <v>-85.087521549189972</v>
      </c>
      <c r="R2815">
        <f t="shared" si="833"/>
        <v>94.912478450810028</v>
      </c>
      <c r="S2815">
        <f t="shared" si="834"/>
        <v>36.674754880381663</v>
      </c>
      <c r="T2815">
        <f t="shared" si="817"/>
        <v>0.91107300546581027</v>
      </c>
    </row>
    <row r="2816" spans="1:20" x14ac:dyDescent="0.25">
      <c r="A2816">
        <f t="shared" si="818"/>
        <v>231309.93127666044</v>
      </c>
      <c r="B2816">
        <f t="shared" si="835"/>
        <v>36814.118948927113</v>
      </c>
      <c r="C2816" t="str">
        <f t="shared" si="819"/>
        <v>0.0940444835219994-1.10381656125122i</v>
      </c>
      <c r="D2816" t="str">
        <f t="shared" si="820"/>
        <v>3.46924282386275-0.607860773613617i</v>
      </c>
      <c r="E2816" t="str">
        <f t="shared" si="821"/>
        <v>203.853320725174+17.3307299226218i</v>
      </c>
      <c r="F2816" t="str">
        <f t="shared" si="822"/>
        <v>2.42409484838121-4.10191810614494i</v>
      </c>
      <c r="G2816" t="str">
        <f t="shared" si="823"/>
        <v>0.999657689796833-0.0184984601221672i</v>
      </c>
      <c r="H2816" t="str">
        <f t="shared" si="824"/>
        <v>7.44332112828818-579.853369178099i</v>
      </c>
      <c r="I2816" t="str">
        <f t="shared" si="825"/>
        <v>-6.65897778399869-4.05144310476967i</v>
      </c>
      <c r="K2816" t="str">
        <f t="shared" si="826"/>
        <v>0.000265607342437357-0.00151427580320955i</v>
      </c>
      <c r="L2816" t="str">
        <f t="shared" si="827"/>
        <v>0.0000444444444444444-0.00155959737119493i</v>
      </c>
      <c r="M2816" t="e">
        <f t="shared" si="828"/>
        <v>#DIV/0!</v>
      </c>
      <c r="N2816">
        <f t="shared" si="829"/>
        <v>94.869804255559401</v>
      </c>
      <c r="O2816">
        <f t="shared" si="830"/>
        <v>0.88934939586883044</v>
      </c>
      <c r="P2816" s="3">
        <f t="shared" si="831"/>
        <v>0.88934939586883044</v>
      </c>
      <c r="Q2816" s="3">
        <f t="shared" si="832"/>
        <v>-85.130195744440599</v>
      </c>
      <c r="R2816">
        <f t="shared" si="833"/>
        <v>94.869804255559401</v>
      </c>
      <c r="S2816">
        <f t="shared" si="834"/>
        <v>36.81411894892711</v>
      </c>
      <c r="T2816">
        <f t="shared" si="817"/>
        <v>0.88934939586883044</v>
      </c>
    </row>
    <row r="2817" spans="1:20" x14ac:dyDescent="0.25">
      <c r="A2817">
        <f t="shared" si="818"/>
        <v>232188.90901551172</v>
      </c>
      <c r="B2817">
        <f t="shared" si="835"/>
        <v>36954.012600933034</v>
      </c>
      <c r="C2817" t="str">
        <f t="shared" si="819"/>
        <v>0.0929797616420876-1.10113340913437i</v>
      </c>
      <c r="D2817" t="str">
        <f t="shared" si="820"/>
        <v>3.46917536509281-0.606887802333242i</v>
      </c>
      <c r="E2817" t="str">
        <f t="shared" si="821"/>
        <v>204.124498045931+17.2326728470358i</v>
      </c>
      <c r="F2817" t="str">
        <f t="shared" si="822"/>
        <v>2.42408852999323-4.08672997822282i</v>
      </c>
      <c r="G2817" t="str">
        <f t="shared" si="823"/>
        <v>0.999655084195353-0.0185687058712902i</v>
      </c>
      <c r="H2817" t="str">
        <f t="shared" si="824"/>
        <v>7.33359736991023-577.347582781733i</v>
      </c>
      <c r="I2817" t="str">
        <f t="shared" si="825"/>
        <v>-6.60599486274768-4.03271315608719i</v>
      </c>
      <c r="K2817" t="str">
        <f t="shared" si="826"/>
        <v>0.000263969371681986-0.00150878186118115i</v>
      </c>
      <c r="L2817" t="str">
        <f t="shared" si="827"/>
        <v>0.0000444444444444444-0.00155369333651618i</v>
      </c>
      <c r="M2817" t="e">
        <f t="shared" si="828"/>
        <v>#DIV/0!</v>
      </c>
      <c r="N2817">
        <f t="shared" si="829"/>
        <v>94.826608859063114</v>
      </c>
      <c r="O2817">
        <f t="shared" si="830"/>
        <v>0.86765464738163056</v>
      </c>
      <c r="P2817" s="3">
        <f t="shared" si="831"/>
        <v>0.86765464738163056</v>
      </c>
      <c r="Q2817" s="3">
        <f t="shared" si="832"/>
        <v>-85.173391140936886</v>
      </c>
      <c r="R2817">
        <f t="shared" si="833"/>
        <v>94.826608859063114</v>
      </c>
      <c r="S2817">
        <f t="shared" si="834"/>
        <v>36.954012600933034</v>
      </c>
      <c r="T2817">
        <f t="shared" si="817"/>
        <v>0.86765464738163056</v>
      </c>
    </row>
    <row r="2818" spans="1:20" x14ac:dyDescent="0.25">
      <c r="A2818">
        <f t="shared" si="818"/>
        <v>233071.22686977067</v>
      </c>
      <c r="B2818">
        <f t="shared" si="835"/>
        <v>37094.437848816582</v>
      </c>
      <c r="C2818" t="str">
        <f t="shared" si="819"/>
        <v>0.0919099499323811-1.09846060888565i</v>
      </c>
      <c r="D2818" t="str">
        <f t="shared" si="820"/>
        <v>3.46910739531556-0.605923509293542i</v>
      </c>
      <c r="E2818" t="str">
        <f t="shared" si="821"/>
        <v>204.396837322125+17.1325254065167i</v>
      </c>
      <c r="F2818" t="str">
        <f t="shared" si="822"/>
        <v>2.42408216352759-4.07160063749675i</v>
      </c>
      <c r="G2818" t="str">
        <f t="shared" si="823"/>
        <v>0.999652458767415-0.0186392180006644i</v>
      </c>
      <c r="H2818" t="str">
        <f t="shared" si="824"/>
        <v>7.22560000197132-574.855003101079i</v>
      </c>
      <c r="I2818" t="str">
        <f t="shared" si="825"/>
        <v>-6.55346188711056-4.01410396218537i</v>
      </c>
      <c r="K2818" t="str">
        <f t="shared" si="826"/>
        <v>0.000262343266707491-0.00150330609278171i</v>
      </c>
      <c r="L2818" t="str">
        <f t="shared" si="827"/>
        <v>0.0000444444444444444-0.00154781165223767i</v>
      </c>
      <c r="M2818" t="e">
        <f t="shared" si="828"/>
        <v>#DIV/0!</v>
      </c>
      <c r="N2818">
        <f t="shared" si="829"/>
        <v>94.782888390096076</v>
      </c>
      <c r="O2818">
        <f t="shared" si="830"/>
        <v>0.84598849283394573</v>
      </c>
      <c r="P2818" s="3">
        <f t="shared" si="831"/>
        <v>0.84598849283394573</v>
      </c>
      <c r="Q2818" s="3">
        <f t="shared" si="832"/>
        <v>-85.217111609903924</v>
      </c>
      <c r="R2818">
        <f t="shared" si="833"/>
        <v>94.782888390096076</v>
      </c>
      <c r="S2818">
        <f t="shared" si="834"/>
        <v>37.094437848816582</v>
      </c>
      <c r="T2818">
        <f t="shared" si="817"/>
        <v>0.84598849283394573</v>
      </c>
    </row>
    <row r="2819" spans="1:20" x14ac:dyDescent="0.25">
      <c r="A2819">
        <f t="shared" si="818"/>
        <v>233956.89753187579</v>
      </c>
      <c r="B2819">
        <f t="shared" si="835"/>
        <v>37235.396712642083</v>
      </c>
      <c r="C2819" t="str">
        <f t="shared" si="819"/>
        <v>0.0908350180727656-1.09579806544074i</v>
      </c>
      <c r="D2819" t="str">
        <f t="shared" si="820"/>
        <v>3.46903891068036-0.604967880030369i</v>
      </c>
      <c r="E2819" t="str">
        <f t="shared" si="821"/>
        <v>204.670333413514+17.0302645206401i</v>
      </c>
      <c r="F2819" t="str">
        <f t="shared" si="822"/>
        <v>2.4240757486187-4.05652986630562i</v>
      </c>
      <c r="G2819" t="str">
        <f t="shared" si="823"/>
        <v>0.999649813362262-0.0187099975162043i</v>
      </c>
      <c r="H2819" t="str">
        <f t="shared" si="824"/>
        <v>7.11930024721156-572.375534188164i</v>
      </c>
      <c r="I2819" t="str">
        <f t="shared" si="825"/>
        <v>-6.50137467335982-3.99561425817517i</v>
      </c>
      <c r="K2819" t="str">
        <f t="shared" si="826"/>
        <v>0.000260728945319809-0.00149784845754269i</v>
      </c>
      <c r="L2819" t="str">
        <f t="shared" si="827"/>
        <v>0.0000444444444444444-0.00154195223374942i</v>
      </c>
      <c r="M2819" t="e">
        <f t="shared" si="828"/>
        <v>#DIV/0!</v>
      </c>
      <c r="N2819">
        <f t="shared" si="829"/>
        <v>94.738638970154526</v>
      </c>
      <c r="O2819">
        <f t="shared" si="830"/>
        <v>0.82435065952833553</v>
      </c>
      <c r="P2819" s="3">
        <f t="shared" si="831"/>
        <v>0.82435065952833553</v>
      </c>
      <c r="Q2819" s="3">
        <f t="shared" si="832"/>
        <v>-85.261361029845474</v>
      </c>
      <c r="R2819">
        <f t="shared" si="833"/>
        <v>94.738638970154526</v>
      </c>
      <c r="S2819">
        <f t="shared" si="834"/>
        <v>37.235396712642086</v>
      </c>
      <c r="T2819">
        <f t="shared" si="817"/>
        <v>0.82435065952833553</v>
      </c>
    </row>
    <row r="2820" spans="1:20" x14ac:dyDescent="0.25">
      <c r="A2820">
        <f t="shared" si="818"/>
        <v>234845.93374249694</v>
      </c>
      <c r="B2820">
        <f t="shared" si="835"/>
        <v>37376.891220150123</v>
      </c>
      <c r="C2820" t="str">
        <f t="shared" si="819"/>
        <v>0.08975493600832-1.09314568325074i</v>
      </c>
      <c r="D2820" t="str">
        <f t="shared" si="820"/>
        <v>3.46896990730787-0.604020900197488i</v>
      </c>
      <c r="E2820" t="str">
        <f t="shared" si="821"/>
        <v>204.944980939303+16.9258669496325i</v>
      </c>
      <c r="F2820" t="str">
        <f t="shared" si="822"/>
        <v>2.42406928489821-4.04151744783067i</v>
      </c>
      <c r="G2820" t="str">
        <f t="shared" si="823"/>
        <v>0.999647147827992-0.0187810454275751i</v>
      </c>
      <c r="H2820" t="str">
        <f t="shared" si="824"/>
        <v>7.01466983740197-569.909081049583i</v>
      </c>
      <c r="I2820" t="str">
        <f t="shared" si="825"/>
        <v>-6.44972908197589-3.97724279836709i</v>
      </c>
      <c r="K2820" t="str">
        <f t="shared" si="826"/>
        <v>0.00025912632583867-0.00149240891485292i</v>
      </c>
      <c r="L2820" t="str">
        <f t="shared" si="827"/>
        <v>0.0000444444444444444-0.00153611499676173i</v>
      </c>
      <c r="M2820" t="e">
        <f t="shared" si="828"/>
        <v>#DIV/0!</v>
      </c>
      <c r="N2820">
        <f t="shared" si="829"/>
        <v>94.693856713724585</v>
      </c>
      <c r="O2820">
        <f t="shared" si="830"/>
        <v>0.80274086919587795</v>
      </c>
      <c r="P2820" s="3">
        <f t="shared" si="831"/>
        <v>0.80274086919587795</v>
      </c>
      <c r="Q2820" s="3">
        <f t="shared" si="832"/>
        <v>-85.306143286275415</v>
      </c>
      <c r="R2820">
        <f t="shared" si="833"/>
        <v>94.693856713724585</v>
      </c>
      <c r="S2820">
        <f t="shared" si="834"/>
        <v>37.376891220150121</v>
      </c>
      <c r="T2820">
        <f t="shared" si="817"/>
        <v>0.80274086919587795</v>
      </c>
    </row>
    <row r="2821" spans="1:20" x14ac:dyDescent="0.25">
      <c r="A2821">
        <f t="shared" si="818"/>
        <v>235738.34829071842</v>
      </c>
      <c r="B2821">
        <f t="shared" si="835"/>
        <v>37518.923406786693</v>
      </c>
      <c r="C2821" t="str">
        <f t="shared" si="819"/>
        <v>0.0886696739578587-1.09050336627757i</v>
      </c>
      <c r="D2821" t="str">
        <f t="shared" si="820"/>
        <v>3.46890038128985-0.603082555566294i</v>
      </c>
      <c r="E2821" t="str">
        <f t="shared" si="821"/>
        <v>205.220774273884+16.8193092951771i</v>
      </c>
      <c r="F2821" t="str">
        <f t="shared" si="822"/>
        <v>2.42406277199498-4.02656316609233i</v>
      </c>
      <c r="G2821" t="str">
        <f t="shared" si="823"/>
        <v>0.999644462011549-0.0188523627482053i</v>
      </c>
      <c r="H2821" t="str">
        <f t="shared" si="824"/>
        <v>6.91168100372824-567.455549634922i</v>
      </c>
      <c r="I2821" t="str">
        <f t="shared" si="825"/>
        <v>-6.39852101710737-3.95898835591629i</v>
      </c>
      <c r="K2821" t="str">
        <f t="shared" si="826"/>
        <v>0.000257535327095202-0.001486987423962i</v>
      </c>
      <c r="L2821" t="str">
        <f t="shared" si="827"/>
        <v>0.0000444444444444444-0.00153029985730397i</v>
      </c>
      <c r="M2821" t="e">
        <f t="shared" si="828"/>
        <v>#DIV/0!</v>
      </c>
      <c r="N2821">
        <f t="shared" si="829"/>
        <v>94.648537728557201</v>
      </c>
      <c r="O2821">
        <f t="shared" si="830"/>
        <v>0.78115883795247787</v>
      </c>
      <c r="P2821" s="3">
        <f t="shared" si="831"/>
        <v>0.78115883795247787</v>
      </c>
      <c r="Q2821" s="3">
        <f t="shared" si="832"/>
        <v>-85.351462271442799</v>
      </c>
      <c r="R2821">
        <f t="shared" si="833"/>
        <v>94.648537728557201</v>
      </c>
      <c r="S2821">
        <f t="shared" si="834"/>
        <v>37.518923406786691</v>
      </c>
      <c r="T2821">
        <f t="shared" si="817"/>
        <v>0.78115883795247787</v>
      </c>
    </row>
    <row r="2822" spans="1:20" x14ac:dyDescent="0.25">
      <c r="A2822">
        <f t="shared" si="818"/>
        <v>236634.15401422317</v>
      </c>
      <c r="B2822">
        <f t="shared" si="835"/>
        <v>37661.495315732485</v>
      </c>
      <c r="C2822" t="str">
        <f t="shared" si="819"/>
        <v>0.0875792024226181-1.08787101798944i</v>
      </c>
      <c r="D2822" t="str">
        <f t="shared" si="820"/>
        <v>3.4688303286889-0.602152832025522i</v>
      </c>
      <c r="E2822" t="str">
        <f t="shared" si="821"/>
        <v>205.497707542524+16.7105680012754i</v>
      </c>
      <c r="F2822" t="str">
        <f t="shared" si="822"/>
        <v>2.42405620953502-4.01166680594706i</v>
      </c>
      <c r="G2822" t="str">
        <f t="shared" si="823"/>
        <v>0.999641755758715-0.0189239504953005i</v>
      </c>
      <c r="H2822" t="str">
        <f t="shared" si="824"/>
        <v>6.81030646737049-565.014846825327i</v>
      </c>
      <c r="I2822" t="str">
        <f t="shared" si="825"/>
        <v>-6.34774642603862-3.94084972247492i</v>
      </c>
      <c r="K2822" t="str">
        <f t="shared" si="826"/>
        <v>0.000255955868429576-0.00148158394398383i</v>
      </c>
      <c r="L2822" t="str">
        <f t="shared" si="827"/>
        <v>0.0000444444444444444-0.00152450673172342i</v>
      </c>
      <c r="M2822" t="e">
        <f t="shared" si="828"/>
        <v>#DIV/0!</v>
      </c>
      <c r="N2822">
        <f t="shared" si="829"/>
        <v>94.602678115947086</v>
      </c>
      <c r="O2822">
        <f t="shared" si="830"/>
        <v>0.75960427625534332</v>
      </c>
      <c r="P2822" s="3">
        <f t="shared" si="831"/>
        <v>0.75960427625534332</v>
      </c>
      <c r="Q2822" s="3">
        <f t="shared" si="832"/>
        <v>-85.397321884052914</v>
      </c>
      <c r="R2822">
        <f t="shared" si="833"/>
        <v>94.602678115947086</v>
      </c>
      <c r="S2822">
        <f t="shared" si="834"/>
        <v>37.661495315732488</v>
      </c>
      <c r="T2822">
        <f t="shared" si="817"/>
        <v>0.75960427625534332</v>
      </c>
    </row>
    <row r="2823" spans="1:20" x14ac:dyDescent="0.25">
      <c r="A2823">
        <f t="shared" si="818"/>
        <v>237533.36379947723</v>
      </c>
      <c r="B2823">
        <f t="shared" si="835"/>
        <v>37804.608997932271</v>
      </c>
      <c r="C2823" t="str">
        <f t="shared" si="819"/>
        <v>0.0864834921951155-1.0852485413563i</v>
      </c>
      <c r="D2823" t="str">
        <f t="shared" si="820"/>
        <v>3.46875974553831-0.601231715580985i</v>
      </c>
      <c r="E2823" t="str">
        <f t="shared" si="821"/>
        <v>205.775774617012+16.5996193551768i</v>
      </c>
      <c r="F2823" t="str">
        <f t="shared" si="822"/>
        <v>2.42404959714156-3.99682815308437i</v>
      </c>
      <c r="G2823" t="str">
        <f t="shared" si="823"/>
        <v>0.999639028914102-0.0189958096898568i</v>
      </c>
      <c r="H2823" t="str">
        <f t="shared" si="824"/>
        <v>6.7105194302729-562.586880422204i</v>
      </c>
      <c r="I2823" t="str">
        <f t="shared" si="825"/>
        <v>-6.29740129866479-3.92282570785176i</v>
      </c>
      <c r="K2823" t="str">
        <f t="shared" si="826"/>
        <v>0.000254387869688612-0.00147619843389984i</v>
      </c>
      <c r="L2823" t="str">
        <f t="shared" si="827"/>
        <v>0.0000444444444444444-0.00151873553668402i</v>
      </c>
      <c r="M2823" t="e">
        <f t="shared" si="828"/>
        <v>#DIV/0!</v>
      </c>
      <c r="N2823">
        <f t="shared" si="829"/>
        <v>94.556273971017333</v>
      </c>
      <c r="O2823">
        <f t="shared" si="830"/>
        <v>0.7380768888589111</v>
      </c>
      <c r="P2823" s="3">
        <f t="shared" si="831"/>
        <v>0.7380768888589111</v>
      </c>
      <c r="Q2823" s="3">
        <f t="shared" si="832"/>
        <v>-85.443726028982667</v>
      </c>
      <c r="R2823">
        <f t="shared" si="833"/>
        <v>94.556273971017333</v>
      </c>
      <c r="S2823">
        <f t="shared" si="834"/>
        <v>37.80460899793227</v>
      </c>
      <c r="T2823">
        <f t="shared" si="817"/>
        <v>0.7380768888589111</v>
      </c>
    </row>
    <row r="2824" spans="1:20" x14ac:dyDescent="0.25">
      <c r="A2824">
        <f t="shared" si="818"/>
        <v>238435.99058191525</v>
      </c>
      <c r="B2824">
        <f t="shared" si="835"/>
        <v>37948.266512124414</v>
      </c>
      <c r="C2824" t="str">
        <f t="shared" si="819"/>
        <v>0.0853825143681718-1.08263583884543i</v>
      </c>
      <c r="D2824" t="str">
        <f t="shared" si="820"/>
        <v>3.46868862784182-0.600319192355275i</v>
      </c>
      <c r="E2824" t="str">
        <f t="shared" si="821"/>
        <v>206.054969111257+16.4864394883756i</v>
      </c>
      <c r="F2824" t="str">
        <f t="shared" si="822"/>
        <v>2.4240429344349-3.98204699402363i</v>
      </c>
      <c r="G2824" t="str">
        <f t="shared" si="823"/>
        <v>0.999636281321141-0.0190679413566743i</v>
      </c>
      <c r="H2824" t="str">
        <f t="shared" si="824"/>
        <v>6.61229356610065-560.171559136105i</v>
      </c>
      <c r="I2824" t="str">
        <f t="shared" si="825"/>
        <v>-6.24748166697405-3.90491513967873i</v>
      </c>
      <c r="K2824" t="str">
        <f t="shared" si="826"/>
        <v>0.000252831251223386-0.00147083085256245i</v>
      </c>
      <c r="L2824" t="str">
        <f t="shared" si="827"/>
        <v>0.0000444444444444444-0.0015129861891652i</v>
      </c>
      <c r="M2824" t="e">
        <f t="shared" si="828"/>
        <v>#DIV/0!</v>
      </c>
      <c r="N2824">
        <f t="shared" si="829"/>
        <v>94.509321383008398</v>
      </c>
      <c r="O2824">
        <f t="shared" si="830"/>
        <v>0.71657637477148173</v>
      </c>
      <c r="P2824" s="3">
        <f t="shared" si="831"/>
        <v>0.71657637477148173</v>
      </c>
      <c r="Q2824" s="3">
        <f t="shared" si="832"/>
        <v>-85.490678616991602</v>
      </c>
      <c r="R2824">
        <f t="shared" si="833"/>
        <v>94.509321383008398</v>
      </c>
      <c r="S2824">
        <f t="shared" si="834"/>
        <v>37.948266512124412</v>
      </c>
      <c r="T2824">
        <f t="shared" si="817"/>
        <v>0.71657637477148173</v>
      </c>
    </row>
    <row r="2825" spans="1:20" x14ac:dyDescent="0.25">
      <c r="A2825">
        <f t="shared" si="818"/>
        <v>239342.04734612652</v>
      </c>
      <c r="B2825">
        <f t="shared" si="835"/>
        <v>38092.469924870486</v>
      </c>
      <c r="C2825" t="str">
        <f t="shared" si="819"/>
        <v>0.0842762403441197-1.08003281241697i</v>
      </c>
      <c r="D2825" t="str">
        <f t="shared" si="820"/>
        <v>3.46861697157337-0.599415248587491i</v>
      </c>
      <c r="E2825" t="str">
        <f t="shared" si="821"/>
        <v>206.335284376845+16.3710043776762i</v>
      </c>
      <c r="F2825" t="str">
        <f t="shared" si="822"/>
        <v>2.4240362210325-3.96732311611099i</v>
      </c>
      <c r="G2825" t="str">
        <f t="shared" si="823"/>
        <v>0.999633512822075-0.0191403465243709i</v>
      </c>
      <c r="H2825" t="str">
        <f t="shared" si="824"/>
        <v>6.5156030113798-557.768792575741i</v>
      </c>
      <c r="I2825" t="str">
        <f t="shared" si="825"/>
        <v>-6.19798360453694-3.88711686308451i</v>
      </c>
      <c r="K2825" t="str">
        <f t="shared" si="826"/>
        <v>0.000251285933886849-0.00146548115869824i</v>
      </c>
      <c r="L2825" t="str">
        <f t="shared" si="827"/>
        <v>0.0000444444444444444-0.00150725860646065i</v>
      </c>
      <c r="M2825" t="e">
        <f t="shared" si="828"/>
        <v>#DIV/0!</v>
      </c>
      <c r="N2825">
        <f t="shared" si="829"/>
        <v>94.461816435574008</v>
      </c>
      <c r="O2825">
        <f t="shared" si="830"/>
        <v>0.69510242721096294</v>
      </c>
      <c r="P2825" s="3">
        <f t="shared" si="831"/>
        <v>0.69510242721096294</v>
      </c>
      <c r="Q2825" s="3">
        <f t="shared" si="832"/>
        <v>-85.538183564425992</v>
      </c>
      <c r="R2825">
        <f t="shared" si="833"/>
        <v>94.461816435574008</v>
      </c>
      <c r="S2825">
        <f t="shared" si="834"/>
        <v>38.092469924870485</v>
      </c>
      <c r="T2825">
        <f t="shared" si="817"/>
        <v>0.69510242721096294</v>
      </c>
    </row>
    <row r="2826" spans="1:20" x14ac:dyDescent="0.25">
      <c r="A2826">
        <f t="shared" si="818"/>
        <v>240251.54712604181</v>
      </c>
      <c r="B2826">
        <f t="shared" si="835"/>
        <v>38237.221310584995</v>
      </c>
      <c r="C2826" t="str">
        <f t="shared" si="819"/>
        <v>0.0831646418441435-1.07743936351973i</v>
      </c>
      <c r="D2826" t="str">
        <f t="shared" si="820"/>
        <v>3.46854477267697-0.598519870632972i</v>
      </c>
      <c r="E2826" t="str">
        <f t="shared" si="821"/>
        <v>206.616713498552+16.2532898463214i</v>
      </c>
      <c r="F2826" t="str">
        <f t="shared" si="822"/>
        <v>2.42402945654893-3.95265630751646i</v>
      </c>
      <c r="G2826" t="str">
        <f t="shared" si="823"/>
        <v>0.99963072325795-0.0192130262253957i</v>
      </c>
      <c r="H2826" t="str">
        <f t="shared" si="824"/>
        <v>6.42042235681561-555.378491237137i</v>
      </c>
      <c r="I2826" t="str">
        <f t="shared" si="825"/>
        <v>-6.14890322600287-3.86942974037467i</v>
      </c>
      <c r="K2826" t="str">
        <f t="shared" si="826"/>
        <v>0.000249751839031444-0.00146014931091131i</v>
      </c>
      <c r="L2826" t="str">
        <f t="shared" si="827"/>
        <v>0.0000444444444444444-0.00150155270617717i</v>
      </c>
      <c r="M2826" t="e">
        <f t="shared" si="828"/>
        <v>#DIV/0!</v>
      </c>
      <c r="N2826">
        <f t="shared" si="829"/>
        <v>94.413755207078921</v>
      </c>
      <c r="O2826">
        <f t="shared" si="830"/>
        <v>0.67365473356236882</v>
      </c>
      <c r="P2826" s="3">
        <f t="shared" si="831"/>
        <v>0.67365473356236882</v>
      </c>
      <c r="Q2826" s="3">
        <f t="shared" si="832"/>
        <v>-85.586244792921079</v>
      </c>
      <c r="R2826">
        <f t="shared" si="833"/>
        <v>94.413755207078921</v>
      </c>
      <c r="S2826">
        <f t="shared" si="834"/>
        <v>38.237221310584992</v>
      </c>
      <c r="T2826">
        <f t="shared" si="817"/>
        <v>0.67365473356236882</v>
      </c>
    </row>
    <row r="2827" spans="1:20" x14ac:dyDescent="0.25">
      <c r="A2827">
        <f t="shared" si="818"/>
        <v>241164.50300512079</v>
      </c>
      <c r="B2827">
        <f t="shared" si="835"/>
        <v>38382.522751565222</v>
      </c>
      <c r="C2827" t="str">
        <f t="shared" si="819"/>
        <v>0.082047690917863-1.07485539308675i</v>
      </c>
      <c r="D2827" t="str">
        <f t="shared" si="820"/>
        <v>3.46847202706639-0.597633044962997i</v>
      </c>
      <c r="E2827" t="str">
        <f t="shared" si="821"/>
        <v>206.899249289806+16.1332715652051i</v>
      </c>
      <c r="F2827" t="str">
        <f t="shared" si="822"/>
        <v>2.42402264059579-3.93804635723066i</v>
      </c>
      <c r="G2827" t="str">
        <f t="shared" si="823"/>
        <v>0.999627912468603-0.019285981496043i</v>
      </c>
      <c r="H2827" t="str">
        <f t="shared" si="824"/>
        <v>6.3267266387865-553.000566492957i</v>
      </c>
      <c r="I2827" t="str">
        <f t="shared" si="825"/>
        <v>-6.10023668660335-3.85185265071845i</v>
      </c>
      <c r="K2827" t="str">
        <f t="shared" si="826"/>
        <v>0.00024822888850672-0.00145483526768646i</v>
      </c>
      <c r="L2827" t="str">
        <f t="shared" si="827"/>
        <v>0.0000444444444444444-0.00149586840623349i</v>
      </c>
      <c r="M2827" t="e">
        <f t="shared" si="828"/>
        <v>#DIV/0!</v>
      </c>
      <c r="N2827">
        <f t="shared" si="829"/>
        <v>94.365133770907036</v>
      </c>
      <c r="O2827">
        <f t="shared" si="830"/>
        <v>0.65223297533290037</v>
      </c>
      <c r="P2827" s="3">
        <f t="shared" si="831"/>
        <v>0.65223297533290037</v>
      </c>
      <c r="Q2827" s="3">
        <f t="shared" si="832"/>
        <v>-85.634866229092964</v>
      </c>
      <c r="R2827">
        <f t="shared" si="833"/>
        <v>94.365133770907036</v>
      </c>
      <c r="S2827">
        <f t="shared" si="834"/>
        <v>38.382522751565219</v>
      </c>
      <c r="T2827">
        <f t="shared" si="817"/>
        <v>0.65223297533290037</v>
      </c>
    </row>
    <row r="2828" spans="1:20" x14ac:dyDescent="0.25">
      <c r="A2828">
        <f t="shared" si="818"/>
        <v>242080.92811654022</v>
      </c>
      <c r="B2828">
        <f t="shared" si="835"/>
        <v>38528.376338021168</v>
      </c>
      <c r="C2828" t="str">
        <f t="shared" si="819"/>
        <v>0.0809253599529825-1.07228080153125i</v>
      </c>
      <c r="D2828" t="str">
        <f t="shared" si="820"/>
        <v>3.46839873062497-0.596754758164529i</v>
      </c>
      <c r="E2828" t="str">
        <f t="shared" si="821"/>
        <v>207.182884288122+16.0109250541416i</v>
      </c>
      <c r="F2828" t="str">
        <f t="shared" si="822"/>
        <v>2.42401577278174-3.92349305506193i</v>
      </c>
      <c r="G2828" t="str">
        <f t="shared" si="823"/>
        <v>0.999625080292657-0.0193592133764654i</v>
      </c>
      <c r="H2828" t="str">
        <f t="shared" si="824"/>
        <v>6.23449133100758-550.634930581949i</v>
      </c>
      <c r="I2828" t="str">
        <f t="shared" si="825"/>
        <v>-6.05198018166227-3.83438448984198i</v>
      </c>
      <c r="K2828" t="str">
        <f t="shared" si="826"/>
        <v>0.000246717004656921-0.00144953898739235i</v>
      </c>
      <c r="L2828" t="str">
        <f t="shared" si="827"/>
        <v>0.0000444444444444444-0.00149020562485902i</v>
      </c>
      <c r="M2828" t="e">
        <f t="shared" si="828"/>
        <v>#DIV/0!</v>
      </c>
      <c r="N2828">
        <f t="shared" si="829"/>
        <v>94.315948195768087</v>
      </c>
      <c r="O2828">
        <f t="shared" si="830"/>
        <v>0.63083682810958952</v>
      </c>
      <c r="P2828" s="3">
        <f t="shared" si="831"/>
        <v>0.63083682810958952</v>
      </c>
      <c r="Q2828" s="3">
        <f t="shared" si="832"/>
        <v>-85.684051804231913</v>
      </c>
      <c r="R2828">
        <f t="shared" si="833"/>
        <v>94.315948195768087</v>
      </c>
      <c r="S2828">
        <f t="shared" si="834"/>
        <v>38.528376338021168</v>
      </c>
      <c r="T2828">
        <f t="shared" si="817"/>
        <v>0.63083682810958952</v>
      </c>
    </row>
    <row r="2829" spans="1:20" x14ac:dyDescent="0.25">
      <c r="A2829">
        <f t="shared" si="818"/>
        <v>243000.83564338312</v>
      </c>
      <c r="B2829">
        <f t="shared" si="835"/>
        <v>38674.784168105652</v>
      </c>
      <c r="C2829" t="str">
        <f t="shared" si="819"/>
        <v>0.0797976216852297-1.06971548874245i</v>
      </c>
      <c r="D2829" t="str">
        <f t="shared" si="820"/>
        <v>3.46832487920543-0.595884996939928i</v>
      </c>
      <c r="E2829" t="str">
        <f t="shared" si="821"/>
        <v>207.467610750473+15.8862256832236i</v>
      </c>
      <c r="F2829" t="str">
        <f t="shared" si="822"/>
        <v>2.42400885271251-3.90899619163323i</v>
      </c>
      <c r="G2829" t="str">
        <f t="shared" si="823"/>
        <v>0.99962222656751-0.0194327229106883i</v>
      </c>
      <c r="H2829" t="str">
        <f t="shared" si="824"/>
        <v>6.14369233636383-548.281496598552i</v>
      </c>
      <c r="I2829" t="str">
        <f t="shared" si="825"/>
        <v>-6.00412994611285-3.81702416972791i</v>
      </c>
      <c r="K2829" t="str">
        <f t="shared" si="826"/>
        <v>0.000245216110318624-0.00144426042828471i</v>
      </c>
      <c r="L2829" t="str">
        <f t="shared" si="827"/>
        <v>0.0000444444444444444-0.00148456428059277i</v>
      </c>
      <c r="M2829" t="e">
        <f t="shared" si="828"/>
        <v>#DIV/0!</v>
      </c>
      <c r="N2829">
        <f t="shared" si="829"/>
        <v>94.266194546016223</v>
      </c>
      <c r="O2829">
        <f t="shared" si="830"/>
        <v>0.60946596151548615</v>
      </c>
      <c r="P2829" s="3">
        <f t="shared" si="831"/>
        <v>0.60946596151548615</v>
      </c>
      <c r="Q2829" s="3">
        <f t="shared" si="832"/>
        <v>-85.733805453983777</v>
      </c>
      <c r="R2829">
        <f t="shared" si="833"/>
        <v>94.266194546016223</v>
      </c>
      <c r="S2829">
        <f t="shared" si="834"/>
        <v>38.674784168105653</v>
      </c>
      <c r="T2829">
        <f t="shared" si="817"/>
        <v>0.60946596151548615</v>
      </c>
    </row>
    <row r="2830" spans="1:20" x14ac:dyDescent="0.25">
      <c r="A2830">
        <f t="shared" si="818"/>
        <v>243924.23881882799</v>
      </c>
      <c r="B2830">
        <f t="shared" si="835"/>
        <v>38821.748347944456</v>
      </c>
      <c r="C2830" t="str">
        <f t="shared" si="819"/>
        <v>0.0786644492084003-1.06715935408151i</v>
      </c>
      <c r="D2830" t="str">
        <f t="shared" si="820"/>
        <v>3.46825046862962-0.59502374810668i</v>
      </c>
      <c r="E2830" t="str">
        <f t="shared" si="821"/>
        <v>207.753420648635+15.7591486742498i</v>
      </c>
      <c r="F2830" t="str">
        <f t="shared" si="822"/>
        <v>2.42400187999078-3.89455555837917i</v>
      </c>
      <c r="G2830" t="str">
        <f t="shared" si="823"/>
        <v>0.999619351129324-0.0195065111466232i</v>
      </c>
      <c r="H2830" t="str">
        <f t="shared" si="824"/>
        <v>6.05430597890466-545.940178482613i</v>
      </c>
      <c r="I2830" t="str">
        <f t="shared" si="825"/>
        <v>-5.95668225402107-3.79977061832078i</v>
      </c>
      <c r="K2830" t="str">
        <f t="shared" si="826"/>
        <v>0.000243726128818331-0.00143899954850938i</v>
      </c>
      <c r="L2830" t="str">
        <f t="shared" si="827"/>
        <v>0.0000444444444444444-0.0014789442922821i</v>
      </c>
      <c r="M2830" t="e">
        <f t="shared" si="828"/>
        <v>#DIV/0!</v>
      </c>
      <c r="N2830">
        <f t="shared" si="829"/>
        <v>94.215868881970152</v>
      </c>
      <c r="O2830">
        <f t="shared" si="830"/>
        <v>0.58812003916619171</v>
      </c>
      <c r="P2830" s="3">
        <f t="shared" si="831"/>
        <v>0.58812003916619171</v>
      </c>
      <c r="Q2830" s="3">
        <f t="shared" si="832"/>
        <v>-85.784131118029848</v>
      </c>
      <c r="R2830">
        <f t="shared" si="833"/>
        <v>94.215868881970152</v>
      </c>
      <c r="S2830">
        <f t="shared" si="834"/>
        <v>38.821748347944457</v>
      </c>
      <c r="T2830">
        <f t="shared" si="817"/>
        <v>0.58812003916619171</v>
      </c>
    </row>
    <row r="2831" spans="1:20" x14ac:dyDescent="0.25">
      <c r="A2831">
        <f t="shared" si="818"/>
        <v>244851.15092633953</v>
      </c>
      <c r="B2831">
        <f t="shared" si="835"/>
        <v>38969.270991666643</v>
      </c>
      <c r="C2831" t="str">
        <f t="shared" si="819"/>
        <v>0.0775258159845958-1.06461229637761i</v>
      </c>
      <c r="D2831" t="str">
        <f t="shared" si="820"/>
        <v>3.46817549468828-0.594170998597122i</v>
      </c>
      <c r="E2831" t="str">
        <f t="shared" si="821"/>
        <v>208.040305664486+15.6296691022315i</v>
      </c>
      <c r="F2831" t="str">
        <f t="shared" si="822"/>
        <v>2.42399485421625-3.88017094754297i</v>
      </c>
      <c r="G2831" t="str">
        <f t="shared" si="823"/>
        <v>0.999616453813018-0.0195805791360819i</v>
      </c>
      <c r="H2831" t="str">
        <f t="shared" si="824"/>
        <v>5.96630899600027-543.610891009269i</v>
      </c>
      <c r="I2831" t="str">
        <f t="shared" si="825"/>
        <v>-5.90963341811573-3.78262277923884i</v>
      </c>
      <c r="K2831" t="str">
        <f t="shared" si="826"/>
        <v>0.000242246983970081-0.00143375630610543i</v>
      </c>
      <c r="L2831" t="str">
        <f t="shared" si="827"/>
        <v>0.0000444444444444444-0.00147334557908159i</v>
      </c>
      <c r="M2831" t="e">
        <f t="shared" si="828"/>
        <v>#DIV/0!</v>
      </c>
      <c r="N2831">
        <f t="shared" si="829"/>
        <v>94.164967260239251</v>
      </c>
      <c r="O2831">
        <f t="shared" si="830"/>
        <v>0.56679871862701892</v>
      </c>
      <c r="P2831" s="3">
        <f t="shared" si="831"/>
        <v>0.56679871862701892</v>
      </c>
      <c r="Q2831" s="3">
        <f t="shared" si="832"/>
        <v>-85.835032739760749</v>
      </c>
      <c r="R2831">
        <f t="shared" si="833"/>
        <v>94.164967260239251</v>
      </c>
      <c r="S2831">
        <f t="shared" si="834"/>
        <v>38.96927099166664</v>
      </c>
      <c r="T2831">
        <f t="shared" si="817"/>
        <v>0.56679871862701892</v>
      </c>
    </row>
    <row r="2832" spans="1:20" x14ac:dyDescent="0.25">
      <c r="A2832">
        <f t="shared" si="818"/>
        <v>245781.58529985964</v>
      </c>
      <c r="B2832">
        <f t="shared" si="835"/>
        <v>39117.35422143498</v>
      </c>
      <c r="C2832" t="str">
        <f t="shared" si="819"/>
        <v>0.0763816958546611-1.06207421392406i</v>
      </c>
      <c r="D2832" t="str">
        <f t="shared" si="820"/>
        <v>3.46809995314087-0.593326735458173i</v>
      </c>
      <c r="E2832" t="str">
        <f t="shared" si="821"/>
        <v>208.328257185256+15.497761896981i</v>
      </c>
      <c r="F2832" t="str">
        <f t="shared" si="822"/>
        <v>2.42398777498558-3.86584215217349i</v>
      </c>
      <c r="G2832" t="str">
        <f t="shared" si="823"/>
        <v>0.999613534452259-0.0196549279347898i</v>
      </c>
      <c r="H2832" t="str">
        <f t="shared" si="824"/>
        <v>5.87967853065464-541.293549778963i</v>
      </c>
      <c r="I2832" t="str">
        <f t="shared" si="825"/>
        <v>-5.86297978932512-3.76557961149156i</v>
      </c>
      <c r="K2832" t="str">
        <f t="shared" si="826"/>
        <v>0.000240778600073069-0.00142853065900819i</v>
      </c>
      <c r="L2832" t="str">
        <f t="shared" si="827"/>
        <v>0.0000444444444444444-0.00146776806045187i</v>
      </c>
      <c r="M2832" t="e">
        <f t="shared" si="828"/>
        <v>#DIV/0!</v>
      </c>
      <c r="N2832">
        <f t="shared" si="829"/>
        <v>94.113485734056667</v>
      </c>
      <c r="O2832">
        <f t="shared" si="830"/>
        <v>0.54550165136981943</v>
      </c>
      <c r="P2832" s="3">
        <f t="shared" si="831"/>
        <v>0.54550165136981943</v>
      </c>
      <c r="Q2832" s="3">
        <f t="shared" si="832"/>
        <v>-85.886514265943333</v>
      </c>
      <c r="R2832">
        <f t="shared" si="833"/>
        <v>94.113485734056667</v>
      </c>
      <c r="S2832">
        <f t="shared" si="834"/>
        <v>39.117354221434979</v>
      </c>
      <c r="T2832">
        <f t="shared" si="817"/>
        <v>0.54550165136981943</v>
      </c>
    </row>
    <row r="2833" spans="1:20" x14ac:dyDescent="0.25">
      <c r="A2833">
        <f t="shared" si="818"/>
        <v>246715.55532399911</v>
      </c>
      <c r="B2833">
        <f t="shared" si="835"/>
        <v>39266.000167476435</v>
      </c>
      <c r="C2833" t="str">
        <f t="shared" si="819"/>
        <v>0.0752320630487705-1.05954500447453i</v>
      </c>
      <c r="D2833" t="str">
        <f t="shared" si="820"/>
        <v>3.4680238397153-0.592490945851052i</v>
      </c>
      <c r="E2833" t="str">
        <f t="shared" si="821"/>
        <v>208.617266298743+15.3634018447789i</v>
      </c>
      <c r="F2833" t="str">
        <f t="shared" si="822"/>
        <v>2.42398064189236-3.85156896612225i</v>
      </c>
      <c r="G2833" t="str">
        <f t="shared" si="823"/>
        <v>0.999610592879449-0.0197295586024004i</v>
      </c>
      <c r="H2833" t="str">
        <f t="shared" si="824"/>
        <v>5.79439212397106-538.988071207565i</v>
      </c>
      <c r="I2833" t="str">
        <f t="shared" si="825"/>
        <v>-5.8167177563196-3.74864008920278i</v>
      </c>
      <c r="K2833" t="str">
        <f t="shared" si="826"/>
        <v>0.000239320901909249-0.0014233225650523i</v>
      </c>
      <c r="L2833" t="str">
        <f t="shared" si="827"/>
        <v>0.0000444444444444444-0.00146221165615847i</v>
      </c>
      <c r="M2833" t="e">
        <f t="shared" si="828"/>
        <v>#DIV/0!</v>
      </c>
      <c r="N2833">
        <f t="shared" si="829"/>
        <v>94.061420353615787</v>
      </c>
      <c r="O2833">
        <f t="shared" si="830"/>
        <v>0.52422848273013889</v>
      </c>
      <c r="P2833" s="3">
        <f t="shared" si="831"/>
        <v>0.52422848273013889</v>
      </c>
      <c r="Q2833" s="3">
        <f t="shared" si="832"/>
        <v>-85.938579646384213</v>
      </c>
      <c r="R2833">
        <f t="shared" si="833"/>
        <v>94.061420353615787</v>
      </c>
      <c r="S2833">
        <f t="shared" si="834"/>
        <v>39.266000167476435</v>
      </c>
      <c r="T2833">
        <f t="shared" si="817"/>
        <v>0.52422848273013889</v>
      </c>
    </row>
    <row r="2834" spans="1:20" x14ac:dyDescent="0.25">
      <c r="A2834">
        <f t="shared" si="818"/>
        <v>247653.07443423034</v>
      </c>
      <c r="B2834">
        <f t="shared" si="835"/>
        <v>39415.21096811285</v>
      </c>
      <c r="C2834" t="str">
        <f t="shared" si="819"/>
        <v>0.0740768921972409-1.05702456523926i</v>
      </c>
      <c r="D2834" t="str">
        <f t="shared" si="820"/>
        <v>3.46794715010766-0.591663617051007i</v>
      </c>
      <c r="E2834" t="str">
        <f t="shared" si="821"/>
        <v>208.907323788491+15.2265635901318i</v>
      </c>
      <c r="F2834" t="str">
        <f t="shared" si="822"/>
        <v>2.42397345452709-3.83735118404045i</v>
      </c>
      <c r="G2834" t="str">
        <f t="shared" si="823"/>
        <v>0.99960762892572-0.0198044722025092i</v>
      </c>
      <c r="H2834" t="str">
        <f t="shared" si="824"/>
        <v>5.71042770776858-536.694372516666i</v>
      </c>
      <c r="I2834" t="str">
        <f t="shared" si="825"/>
        <v>-5.77084374506094-3.73180320133961i</v>
      </c>
      <c r="K2834" t="str">
        <f t="shared" si="826"/>
        <v>0.000237873814740944-0.00141813198197458i</v>
      </c>
      <c r="L2834" t="str">
        <f t="shared" si="827"/>
        <v>0.0000444444444444444-0.00145667628627064i</v>
      </c>
      <c r="M2834" t="e">
        <f t="shared" si="828"/>
        <v>#DIV/0!</v>
      </c>
      <c r="N2834">
        <f t="shared" si="829"/>
        <v>94.008767166415311</v>
      </c>
      <c r="O2834">
        <f t="shared" si="830"/>
        <v>0.50297885186364233</v>
      </c>
      <c r="P2834" s="3">
        <f t="shared" si="831"/>
        <v>0.50297885186364233</v>
      </c>
      <c r="Q2834" s="3">
        <f t="shared" si="832"/>
        <v>-85.991232833584689</v>
      </c>
      <c r="R2834">
        <f t="shared" si="833"/>
        <v>94.008767166415311</v>
      </c>
      <c r="S2834">
        <f t="shared" si="834"/>
        <v>39.415210968112852</v>
      </c>
      <c r="T2834">
        <f t="shared" si="817"/>
        <v>0.50297885186364233</v>
      </c>
    </row>
    <row r="2835" spans="1:20" x14ac:dyDescent="0.25">
      <c r="A2835">
        <f t="shared" si="818"/>
        <v>248594.15611708042</v>
      </c>
      <c r="B2835">
        <f t="shared" si="835"/>
        <v>39564.988769791678</v>
      </c>
      <c r="C2835" t="str">
        <f t="shared" si="819"/>
        <v>0.0729161583414777-1.05451279288163i</v>
      </c>
      <c r="D2835" t="str">
        <f t="shared" si="820"/>
        <v>3.4678698799821-0.590844736447053i</v>
      </c>
      <c r="E2835" t="str">
        <f t="shared" si="821"/>
        <v>209.198420128925+15.0872216376048i</v>
      </c>
      <c r="F2835" t="str">
        <f t="shared" si="822"/>
        <v>2.42396621247716-3.82318860137599i</v>
      </c>
      <c r="G2835" t="str">
        <f t="shared" si="823"/>
        <v>0.999604642420922-0.0198796698026676i</v>
      </c>
      <c r="H2835" t="str">
        <f t="shared" si="824"/>
        <v>5.62776359734515-534.412371723964i</v>
      </c>
      <c r="I2835" t="str">
        <f t="shared" si="825"/>
        <v>-5.72535421835721-3.71506795144678i</v>
      </c>
      <c r="K2835" t="str">
        <f t="shared" si="826"/>
        <v>0.000236437264308468-0.00141295886741707i</v>
      </c>
      <c r="L2835" t="str">
        <f t="shared" si="827"/>
        <v>0.0000444444444444444-0.00145116187116023i</v>
      </c>
      <c r="M2835" t="e">
        <f t="shared" si="828"/>
        <v>#DIV/0!</v>
      </c>
      <c r="N2835">
        <f t="shared" si="829"/>
        <v>93.955522217606259</v>
      </c>
      <c r="O2835">
        <f t="shared" si="830"/>
        <v>0.48175239170476813</v>
      </c>
      <c r="P2835" s="3">
        <f t="shared" si="831"/>
        <v>0.48175239170476813</v>
      </c>
      <c r="Q2835" s="3">
        <f t="shared" si="832"/>
        <v>-86.044477782393741</v>
      </c>
      <c r="R2835">
        <f t="shared" si="833"/>
        <v>93.955522217606259</v>
      </c>
      <c r="S2835">
        <f t="shared" si="834"/>
        <v>39.564988769791675</v>
      </c>
      <c r="T2835">
        <f t="shared" si="817"/>
        <v>0.48175239170476813</v>
      </c>
    </row>
    <row r="2836" spans="1:20" x14ac:dyDescent="0.25">
      <c r="A2836">
        <f t="shared" si="818"/>
        <v>249538.81391032532</v>
      </c>
      <c r="B2836">
        <f t="shared" si="835"/>
        <v>39715.335727116886</v>
      </c>
      <c r="C2836" t="str">
        <f t="shared" si="819"/>
        <v>0.0717498369451539-1.0520095835145i</v>
      </c>
      <c r="D2836" t="str">
        <f t="shared" si="820"/>
        <v>3.4677920249705-0.59003429154169i</v>
      </c>
      <c r="E2836" t="str">
        <f t="shared" si="821"/>
        <v>209.49054548044+14.9453503537542i</v>
      </c>
      <c r="F2836" t="str">
        <f t="shared" si="822"/>
        <v>2.42395891532686-3.8090810143706i</v>
      </c>
      <c r="G2836" t="str">
        <f t="shared" si="823"/>
        <v>0.999601633193611-0.0199551524743966i</v>
      </c>
      <c r="H2836" t="str">
        <f t="shared" si="824"/>
        <v>5.54637848438402-532.141987633807i</v>
      </c>
      <c r="I2836" t="str">
        <f t="shared" si="825"/>
        <v>-5.68024567542443-3.69843335738638i</v>
      </c>
      <c r="K2836" t="str">
        <f t="shared" si="826"/>
        <v>0.000235011176827725-0.00140780317892988i</v>
      </c>
      <c r="L2836" t="str">
        <f t="shared" si="827"/>
        <v>0.0000444444444444444-0.00144566833150053i</v>
      </c>
      <c r="M2836" t="e">
        <f t="shared" si="828"/>
        <v>#DIV/0!</v>
      </c>
      <c r="N2836">
        <f t="shared" si="829"/>
        <v>93.901681550348385</v>
      </c>
      <c r="O2836">
        <f t="shared" si="830"/>
        <v>0.46054872892287552</v>
      </c>
      <c r="P2836" s="3">
        <f t="shared" si="831"/>
        <v>0.46054872892287552</v>
      </c>
      <c r="Q2836" s="3">
        <f t="shared" si="832"/>
        <v>-86.098318449651615</v>
      </c>
      <c r="R2836">
        <f t="shared" si="833"/>
        <v>93.901681550348385</v>
      </c>
      <c r="S2836">
        <f t="shared" si="834"/>
        <v>39.715335727116887</v>
      </c>
      <c r="T2836">
        <f t="shared" si="817"/>
        <v>0.46054872892287552</v>
      </c>
    </row>
    <row r="2837" spans="1:20" x14ac:dyDescent="0.25">
      <c r="A2837">
        <f t="shared" si="818"/>
        <v>250487.06140318458</v>
      </c>
      <c r="B2837">
        <f t="shared" si="835"/>
        <v>39866.254002879934</v>
      </c>
      <c r="C2837" t="str">
        <f t="shared" si="819"/>
        <v>0.0705779039055445-1.04951483269694i</v>
      </c>
      <c r="D2837" t="str">
        <f t="shared" si="820"/>
        <v>3.46771358067227-0.58923226995064i</v>
      </c>
      <c r="E2837" t="str">
        <f t="shared" si="821"/>
        <v>209.783689684469+14.8009239691391i</v>
      </c>
      <c r="F2837" t="str">
        <f t="shared" si="822"/>
        <v>2.42395156265726-3.79502822005681i</v>
      </c>
      <c r="G2837" t="str">
        <f t="shared" si="823"/>
        <v>0.999598601071045-0.0200309212932017i</v>
      </c>
      <c r="H2837" t="str">
        <f t="shared" si="824"/>
        <v>5.4662514300016-529.88313982784i</v>
      </c>
      <c r="I2837" t="str">
        <f t="shared" si="825"/>
        <v>-5.63551465145346-3.68189845108269i</v>
      </c>
      <c r="K2837" t="str">
        <f t="shared" si="826"/>
        <v>0.000233595478987837-0.00140266487397406i</v>
      </c>
      <c r="L2837" t="str">
        <f t="shared" si="827"/>
        <v>0.0000444444444444444-0.00144019558826512i</v>
      </c>
      <c r="M2837" t="e">
        <f t="shared" si="828"/>
        <v>#DIV/0!</v>
      </c>
      <c r="N2837">
        <f t="shared" si="829"/>
        <v>93.84724120616977</v>
      </c>
      <c r="O2837">
        <f t="shared" si="830"/>
        <v>0.43936748388083624</v>
      </c>
      <c r="P2837" s="3">
        <f t="shared" si="831"/>
        <v>0.43936748388083624</v>
      </c>
      <c r="Q2837" s="3">
        <f t="shared" si="832"/>
        <v>-86.15275879383023</v>
      </c>
      <c r="R2837">
        <f t="shared" si="833"/>
        <v>93.84724120616977</v>
      </c>
      <c r="S2837">
        <f t="shared" si="834"/>
        <v>39.866254002879934</v>
      </c>
      <c r="T2837">
        <f t="shared" si="817"/>
        <v>0.43936748388083624</v>
      </c>
    </row>
    <row r="2838" spans="1:20" x14ac:dyDescent="0.25">
      <c r="A2838">
        <f t="shared" si="818"/>
        <v>251438.91223651665</v>
      </c>
      <c r="B2838">
        <f t="shared" si="835"/>
        <v>40017.745768090877</v>
      </c>
      <c r="C2838" t="str">
        <f t="shared" si="819"/>
        <v>0.069400335565056-1.04702843543089i</v>
      </c>
      <c r="D2838" t="str">
        <f t="shared" si="820"/>
        <v>3.46763454265416-0.588438659402579i</v>
      </c>
      <c r="E2838" t="str">
        <f t="shared" si="821"/>
        <v>210.077842258493+14.6539165804288i</v>
      </c>
      <c r="F2838" t="str">
        <f t="shared" si="822"/>
        <v>2.42394415404633-3.78103001625514i</v>
      </c>
      <c r="G2838" t="str">
        <f t="shared" si="823"/>
        <v>0.99959554587917-0.020106977338586i</v>
      </c>
      <c r="H2838" t="str">
        <f t="shared" si="824"/>
        <v>5.38736185793226-527.635748655796i</v>
      </c>
      <c r="I2838" t="str">
        <f t="shared" si="825"/>
        <v>-5.59115771718341-3.6654622782725i</v>
      </c>
      <c r="K2838" t="str">
        <f t="shared" si="826"/>
        <v>0.000232190097948755-0.00139754390992448i</v>
      </c>
      <c r="L2838" t="str">
        <f t="shared" si="827"/>
        <v>0.0000444444444444444-0.00143474356272676i</v>
      </c>
      <c r="M2838" t="e">
        <f t="shared" si="828"/>
        <v>#DIV/0!</v>
      </c>
      <c r="N2838">
        <f t="shared" si="829"/>
        <v>93.792197225333268</v>
      </c>
      <c r="O2838">
        <f t="shared" si="830"/>
        <v>0.41820827059234478</v>
      </c>
      <c r="P2838" s="3">
        <f t="shared" si="831"/>
        <v>0.41820827059234478</v>
      </c>
      <c r="Q2838" s="3">
        <f t="shared" si="832"/>
        <v>-86.207802774666732</v>
      </c>
      <c r="R2838">
        <f t="shared" si="833"/>
        <v>93.792197225333268</v>
      </c>
      <c r="S2838">
        <f t="shared" si="834"/>
        <v>40.017745768090876</v>
      </c>
      <c r="T2838">
        <f t="shared" si="817"/>
        <v>0.41820827059234478</v>
      </c>
    </row>
    <row r="2839" spans="1:20" x14ac:dyDescent="0.25">
      <c r="A2839">
        <f t="shared" si="818"/>
        <v>252394.38010301543</v>
      </c>
      <c r="B2839">
        <f t="shared" si="835"/>
        <v>40169.813202009624</v>
      </c>
      <c r="C2839" t="str">
        <f t="shared" si="819"/>
        <v>0.0682171087229706-1.044550286158i</v>
      </c>
      <c r="D2839" t="str">
        <f t="shared" si="820"/>
        <v>3.46755490644994-0.587653447738861i</v>
      </c>
      <c r="E2839" t="str">
        <f t="shared" si="821"/>
        <v>210.372992391032+14.504302152608i</v>
      </c>
      <c r="F2839" t="str">
        <f t="shared" si="822"/>
        <v>2.42393668906879-3.76708620157107i</v>
      </c>
      <c r="G2839" t="str">
        <f t="shared" si="823"/>
        <v>0.999592467442609-0.0201833216940656i</v>
      </c>
      <c r="H2839" t="str">
        <f t="shared" si="824"/>
        <v>5.30968954784817-525.399735226394i</v>
      </c>
      <c r="I2839" t="str">
        <f t="shared" si="825"/>
        <v>-5.54717147848034-3.64912389826i</v>
      </c>
      <c r="K2839" t="str">
        <f t="shared" si="826"/>
        <v>0.000230794961338874-0.00139244024407257i</v>
      </c>
      <c r="L2839" t="str">
        <f t="shared" si="827"/>
        <v>0.0000444444444444444-0.00142931217645622i</v>
      </c>
      <c r="M2839" t="e">
        <f t="shared" si="828"/>
        <v>#DIV/0!</v>
      </c>
      <c r="N2839">
        <f t="shared" si="829"/>
        <v>93.736545647209823</v>
      </c>
      <c r="O2839">
        <f t="shared" si="830"/>
        <v>0.39707069667995537</v>
      </c>
      <c r="P2839" s="3">
        <f t="shared" si="831"/>
        <v>0.39707069667995537</v>
      </c>
      <c r="Q2839" s="3">
        <f t="shared" si="832"/>
        <v>-86.263454352790177</v>
      </c>
      <c r="R2839">
        <f t="shared" si="833"/>
        <v>93.736545647209823</v>
      </c>
      <c r="S2839">
        <f t="shared" si="834"/>
        <v>40.169813202009621</v>
      </c>
      <c r="T2839">
        <f t="shared" si="817"/>
        <v>0.39707069667995537</v>
      </c>
    </row>
    <row r="2840" spans="1:20" x14ac:dyDescent="0.25">
      <c r="A2840">
        <f t="shared" si="818"/>
        <v>253353.47874740692</v>
      </c>
      <c r="B2840">
        <f t="shared" si="835"/>
        <v>40322.458492177262</v>
      </c>
      <c r="C2840" t="str">
        <f t="shared" si="819"/>
        <v>0.0670282006473356-1.0420802787566i</v>
      </c>
      <c r="D2840" t="str">
        <f t="shared" si="820"/>
        <v>3.46747466756018-0.586876622913242i</v>
      </c>
      <c r="E2840" t="str">
        <f t="shared" si="821"/>
        <v>210.669128936593+14.352054521267i</v>
      </c>
      <c r="F2840" t="str">
        <f t="shared" si="822"/>
        <v>2.42392916729612-3.75319657539217i</v>
      </c>
      <c r="G2840" t="str">
        <f t="shared" si="823"/>
        <v>0.999589365584655-0.0202599554471829i</v>
      </c>
      <c r="H2840" t="str">
        <f t="shared" si="824"/>
        <v>5.23321462881095-523.175021398364i</v>
      </c>
      <c r="I2840" t="str">
        <f t="shared" si="825"/>
        <v>-5.50355257592185-3.63288238367685i</v>
      </c>
      <c r="K2840" t="str">
        <f t="shared" si="826"/>
        <v>0.000229409997252659-0.00138735383362914i</v>
      </c>
      <c r="L2840" t="str">
        <f t="shared" si="827"/>
        <v>0.0000444444444444444-0.0014239013513212i</v>
      </c>
      <c r="M2840" t="e">
        <f t="shared" si="828"/>
        <v>#DIV/0!</v>
      </c>
      <c r="N2840">
        <f t="shared" si="829"/>
        <v>93.680282510655559</v>
      </c>
      <c r="O2840">
        <f t="shared" si="830"/>
        <v>0.37595436333338428</v>
      </c>
      <c r="P2840" s="3">
        <f t="shared" si="831"/>
        <v>0.37595436333338428</v>
      </c>
      <c r="Q2840" s="3">
        <f t="shared" si="832"/>
        <v>-86.319717489344441</v>
      </c>
      <c r="R2840">
        <f t="shared" si="833"/>
        <v>93.680282510655559</v>
      </c>
      <c r="S2840">
        <f t="shared" si="834"/>
        <v>40.322458492177262</v>
      </c>
      <c r="T2840">
        <f t="shared" si="817"/>
        <v>0.37595436333338428</v>
      </c>
    </row>
    <row r="2841" spans="1:20" x14ac:dyDescent="0.25">
      <c r="A2841">
        <f t="shared" si="818"/>
        <v>254316.22196664708</v>
      </c>
      <c r="B2841">
        <f t="shared" si="835"/>
        <v>40475.68383444754</v>
      </c>
      <c r="C2841" t="str">
        <f t="shared" si="819"/>
        <v>0.0658335890870819-1.03961830653877i</v>
      </c>
      <c r="D2841" t="str">
        <f t="shared" si="820"/>
        <v>3.46739382145209-0.586108172991641i</v>
      </c>
      <c r="E2841" t="str">
        <f t="shared" si="821"/>
        <v>210.966240410577+14.1971473949983i</v>
      </c>
      <c r="F2841" t="str">
        <f t="shared" si="822"/>
        <v>2.42392158829659-3.73936093788531i</v>
      </c>
      <c r="G2841" t="str">
        <f t="shared" si="823"/>
        <v>0.999586240127262-0.0203368796895209i</v>
      </c>
      <c r="H2841" t="str">
        <f t="shared" si="824"/>
        <v>5.15791757285248-520.961529771604i</v>
      </c>
      <c r="I2841" t="str">
        <f t="shared" si="825"/>
        <v>-5.46029768438761-3.61673682024719i</v>
      </c>
      <c r="K2841" t="str">
        <f t="shared" si="826"/>
        <v>0.000228035134248263-0.00138228463572708i</v>
      </c>
      <c r="L2841" t="str">
        <f t="shared" si="827"/>
        <v>0.0000444444444444444-0.00141851100948516i</v>
      </c>
      <c r="M2841" t="e">
        <f t="shared" si="828"/>
        <v>#DIV/0!</v>
      </c>
      <c r="N2841">
        <f t="shared" si="829"/>
        <v>93.623403854396756</v>
      </c>
      <c r="O2841">
        <f t="shared" si="830"/>
        <v>0.35485886526783372</v>
      </c>
      <c r="P2841" s="3">
        <f t="shared" si="831"/>
        <v>0.35485886526783372</v>
      </c>
      <c r="Q2841" s="3">
        <f t="shared" si="832"/>
        <v>-86.376596145603244</v>
      </c>
      <c r="R2841">
        <f t="shared" si="833"/>
        <v>93.623403854396756</v>
      </c>
      <c r="S2841">
        <f t="shared" si="834"/>
        <v>40.475683834447537</v>
      </c>
      <c r="T2841">
        <f t="shared" si="817"/>
        <v>0.35485886526783372</v>
      </c>
    </row>
    <row r="2842" spans="1:20" x14ac:dyDescent="0.25">
      <c r="A2842">
        <f t="shared" si="818"/>
        <v>255282.62361012032</v>
      </c>
      <c r="B2842">
        <f t="shared" si="835"/>
        <v>40629.49143301844</v>
      </c>
      <c r="C2842" t="str">
        <f t="shared" si="819"/>
        <v>0.064633252284319-1.03716426224757i</v>
      </c>
      <c r="D2842" t="str">
        <f t="shared" si="820"/>
        <v>3.46731236355919-0.585348086151841i</v>
      </c>
      <c r="E2842" t="str">
        <f t="shared" si="821"/>
        <v>211.264314984167+14.039554357889i</v>
      </c>
      <c r="F2842" t="str">
        <f t="shared" si="822"/>
        <v>2.42391395163516-3.72557908999365i</v>
      </c>
      <c r="G2842" t="str">
        <f t="shared" si="823"/>
        <v>0.999583090891029-0.020414095516718i</v>
      </c>
      <c r="H2842" t="str">
        <f t="shared" si="824"/>
        <v>5.08377918868135-518.759183678415i</v>
      </c>
      <c r="I2842" t="str">
        <f t="shared" si="825"/>
        <v>-5.41740351265463-3.60068630655681i</v>
      </c>
      <c r="K2842" t="str">
        <f t="shared" si="826"/>
        <v>0.00022667030134515-0.00137723260742411i</v>
      </c>
      <c r="L2842" t="str">
        <f t="shared" si="827"/>
        <v>0.0000444444444444444-0.00141314107340622i</v>
      </c>
      <c r="M2842" t="e">
        <f t="shared" si="828"/>
        <v>#DIV/0!</v>
      </c>
      <c r="N2842">
        <f t="shared" si="829"/>
        <v>93.565905717420037</v>
      </c>
      <c r="O2842">
        <f t="shared" si="830"/>
        <v>0.33378379068277764</v>
      </c>
      <c r="P2842" s="3">
        <f t="shared" si="831"/>
        <v>0.33378379068277764</v>
      </c>
      <c r="Q2842" s="3">
        <f t="shared" si="832"/>
        <v>-86.434094282579963</v>
      </c>
      <c r="R2842">
        <f t="shared" si="833"/>
        <v>93.565905717420037</v>
      </c>
      <c r="S2842">
        <f t="shared" si="834"/>
        <v>40.629491433018437</v>
      </c>
      <c r="T2842">
        <f t="shared" si="817"/>
        <v>0.33378379068277764</v>
      </c>
    </row>
    <row r="2843" spans="1:20" x14ac:dyDescent="0.25">
      <c r="A2843">
        <f t="shared" si="818"/>
        <v>256252.6975798388</v>
      </c>
      <c r="B2843">
        <f t="shared" si="835"/>
        <v>40783.883500463911</v>
      </c>
      <c r="C2843" t="str">
        <f t="shared" si="819"/>
        <v>0.0634271689868309-1.03471803805432i</v>
      </c>
      <c r="D2843" t="str">
        <f t="shared" si="820"/>
        <v>3.46723028928108-0.584596350683238i</v>
      </c>
      <c r="E2843" t="str">
        <f t="shared" si="821"/>
        <v>211.563340479168+13.8792488721146i</v>
      </c>
      <c r="F2843" t="str">
        <f t="shared" si="822"/>
        <v>2.42390625687349-3.71185083343384i</v>
      </c>
      <c r="G2843" t="str">
        <f t="shared" si="823"/>
        <v>0.999579917695197-0.0204916040284822i</v>
      </c>
      <c r="H2843" t="str">
        <f t="shared" si="824"/>
        <v>5.01078061551433-516.567907174913i</v>
      </c>
      <c r="I2843" t="str">
        <f t="shared" si="825"/>
        <v>-5.37486680299895-3.5847299538276i</v>
      </c>
      <c r="K2843" t="str">
        <f t="shared" si="826"/>
        <v>0.000225315428021728-0.00137219770570539i</v>
      </c>
      <c r="L2843" t="str">
        <f t="shared" si="827"/>
        <v>0.0000444444444444444-0.00140779146583604i</v>
      </c>
      <c r="M2843" t="e">
        <f t="shared" si="828"/>
        <v>#DIV/0!</v>
      </c>
      <c r="N2843">
        <f t="shared" si="829"/>
        <v>93.507784139369335</v>
      </c>
      <c r="O2843">
        <f t="shared" si="830"/>
        <v>0.31272872122031697</v>
      </c>
      <c r="P2843" s="3">
        <f t="shared" si="831"/>
        <v>0.31272872122031697</v>
      </c>
      <c r="Q2843" s="3">
        <f t="shared" si="832"/>
        <v>-86.492215860630665</v>
      </c>
      <c r="R2843">
        <f t="shared" si="833"/>
        <v>93.507784139369335</v>
      </c>
      <c r="S2843">
        <f t="shared" si="834"/>
        <v>40.783883500463908</v>
      </c>
      <c r="T2843">
        <f t="shared" si="817"/>
        <v>0.31272872122031697</v>
      </c>
    </row>
    <row r="2844" spans="1:20" x14ac:dyDescent="0.25">
      <c r="A2844">
        <f t="shared" si="818"/>
        <v>257226.4578306422</v>
      </c>
      <c r="B2844">
        <f t="shared" si="835"/>
        <v>40938.862257765679</v>
      </c>
      <c r="C2844" t="str">
        <f t="shared" si="819"/>
        <v>0.0622153184607533-1.03227952555618i</v>
      </c>
      <c r="D2844" t="str">
        <f t="shared" si="820"/>
        <v>3.46714759398325-0.583852954986578i</v>
      </c>
      <c r="E2844" t="str">
        <f t="shared" si="821"/>
        <v>211.863304362829+13.7162042806356i</v>
      </c>
      <c r="F2844" t="str">
        <f t="shared" si="822"/>
        <v>2.42389850356994-3.69817597069316i</v>
      </c>
      <c r="G2844" t="str">
        <f t="shared" si="823"/>
        <v>0.999576720357633-0.0205694063286052i</v>
      </c>
      <c r="H2844" t="str">
        <f t="shared" si="824"/>
        <v>4.93890331702715-514.387625032492i</v>
      </c>
      <c r="I2844" t="str">
        <f t="shared" si="825"/>
        <v>-5.33268433080187-3.56886688569593i</v>
      </c>
      <c r="K2844" t="str">
        <f t="shared" si="826"/>
        <v>0.000223970444212975-0.00136717988748622i</v>
      </c>
      <c r="L2844" t="str">
        <f t="shared" si="827"/>
        <v>0.0000444444444444444-0.00140246210981873i</v>
      </c>
      <c r="M2844" t="e">
        <f t="shared" si="828"/>
        <v>#DIV/0!</v>
      </c>
      <c r="N2844">
        <f t="shared" si="829"/>
        <v>93.449035160947858</v>
      </c>
      <c r="O2844">
        <f t="shared" si="830"/>
        <v>0.29169323192508317</v>
      </c>
      <c r="P2844" s="3">
        <f t="shared" si="831"/>
        <v>0.29169323192508317</v>
      </c>
      <c r="Q2844" s="3">
        <f t="shared" si="832"/>
        <v>-86.550964839052142</v>
      </c>
      <c r="R2844">
        <f t="shared" si="833"/>
        <v>93.449035160947858</v>
      </c>
      <c r="S2844">
        <f t="shared" si="834"/>
        <v>40.938862257765678</v>
      </c>
      <c r="T2844">
        <f t="shared" si="817"/>
        <v>0.29169323192508317</v>
      </c>
    </row>
    <row r="2845" spans="1:20" x14ac:dyDescent="0.25">
      <c r="A2845">
        <f t="shared" si="818"/>
        <v>258203.91837039869</v>
      </c>
      <c r="B2845">
        <f t="shared" si="835"/>
        <v>41094.429934345193</v>
      </c>
      <c r="C2845" t="str">
        <f t="shared" si="819"/>
        <v>0.0609976805034628-1.0298486157737i</v>
      </c>
      <c r="D2845" t="str">
        <f t="shared" si="820"/>
        <v>3.46706427299675-0.583117887573676i</v>
      </c>
      <c r="E2845" t="str">
        <f t="shared" si="821"/>
        <v>212.164193742621+13.5503938100026i</v>
      </c>
      <c r="F2845" t="str">
        <f t="shared" si="822"/>
        <v>2.42389069127948-3.68455430502665i</v>
      </c>
      <c r="G2845" t="str">
        <f t="shared" si="823"/>
        <v>0.999573498694823-0.0206475035249769i</v>
      </c>
      <c r="H2845" t="str">
        <f t="shared" si="824"/>
        <v>4.86812907542522-512.218262729454i</v>
      </c>
      <c r="I2845" t="str">
        <f t="shared" si="825"/>
        <v>-5.29085290416204-3.55309623799581i</v>
      </c>
      <c r="K2845" t="str">
        <f t="shared" si="826"/>
        <v>0.000222635280308068-0.00136217910961463i</v>
      </c>
      <c r="L2845" t="str">
        <f t="shared" si="827"/>
        <v>0.0000444444444444444-0.00139715292868971i</v>
      </c>
      <c r="M2845" t="e">
        <f t="shared" si="828"/>
        <v>#DIV/0!</v>
      </c>
      <c r="N2845">
        <f t="shared" si="829"/>
        <v>93.389654824327764</v>
      </c>
      <c r="O2845">
        <f t="shared" si="830"/>
        <v>0.27067689120296545</v>
      </c>
      <c r="P2845" s="3">
        <f t="shared" si="831"/>
        <v>0.27067689120296545</v>
      </c>
      <c r="Q2845" s="3">
        <f t="shared" si="832"/>
        <v>-86.610345175672236</v>
      </c>
      <c r="R2845">
        <f t="shared" si="833"/>
        <v>93.389654824327764</v>
      </c>
      <c r="S2845">
        <f t="shared" si="834"/>
        <v>41.094429934345193</v>
      </c>
      <c r="T2845">
        <f t="shared" si="817"/>
        <v>0.27067689120296545</v>
      </c>
    </row>
    <row r="2846" spans="1:20" x14ac:dyDescent="0.25">
      <c r="A2846">
        <f t="shared" si="818"/>
        <v>259185.09326020622</v>
      </c>
      <c r="B2846">
        <f t="shared" si="835"/>
        <v>41250.588768095709</v>
      </c>
      <c r="C2846" t="str">
        <f t="shared" si="819"/>
        <v>0.0597742354566549-1.02742519914859i</v>
      </c>
      <c r="D2846" t="str">
        <f t="shared" si="820"/>
        <v>3.46698032161804-0.582391137067171i</v>
      </c>
      <c r="E2846" t="str">
        <f t="shared" si="821"/>
        <v>212.465995360998+13.3817905732657i</v>
      </c>
      <c r="F2846" t="str">
        <f t="shared" si="822"/>
        <v>2.42388281955376-3.67098564045434i</v>
      </c>
      <c r="G2846" t="str">
        <f t="shared" si="823"/>
        <v>0.999570252521859-0.0207258967296005i</v>
      </c>
      <c r="H2846" t="str">
        <f t="shared" si="824"/>
        <v>4.79843998562929-510.059746442708i</v>
      </c>
      <c r="I2846" t="str">
        <f t="shared" si="825"/>
        <v>-5.2493693635125-3.53741715854611i</v>
      </c>
      <c r="K2846" t="str">
        <f t="shared" si="826"/>
        <v>0.000221309867148023-0.00135719532887393i</v>
      </c>
      <c r="L2846" t="str">
        <f t="shared" si="827"/>
        <v>0.0000444444444444444-0.00139186384607462i</v>
      </c>
      <c r="M2846" t="e">
        <f t="shared" si="828"/>
        <v>#DIV/0!</v>
      </c>
      <c r="N2846">
        <f t="shared" si="829"/>
        <v>93.32963917356544</v>
      </c>
      <c r="O2846">
        <f t="shared" si="830"/>
        <v>0.24967926078071742</v>
      </c>
      <c r="P2846" s="3">
        <f t="shared" si="831"/>
        <v>0.24967926078071742</v>
      </c>
      <c r="Q2846" s="3">
        <f t="shared" si="832"/>
        <v>-86.67036082643456</v>
      </c>
      <c r="R2846">
        <f t="shared" si="833"/>
        <v>93.32963917356544</v>
      </c>
      <c r="S2846">
        <f t="shared" si="834"/>
        <v>41.25058876809571</v>
      </c>
      <c r="T2846">
        <f t="shared" si="817"/>
        <v>0.24967926078071742</v>
      </c>
    </row>
    <row r="2847" spans="1:20" x14ac:dyDescent="0.25">
      <c r="A2847">
        <f t="shared" si="818"/>
        <v>260169.99661459503</v>
      </c>
      <c r="B2847">
        <f t="shared" si="835"/>
        <v>41407.341005414477</v>
      </c>
      <c r="C2847" t="str">
        <f t="shared" si="819"/>
        <v>0.0585449642196041-1.02500916554174i</v>
      </c>
      <c r="D2847" t="str">
        <f t="shared" si="820"/>
        <v>3.46689573510863-0.58167269220024i</v>
      </c>
      <c r="E2847" t="str">
        <f t="shared" si="821"/>
        <v>212.768695590122+13.2103675729928i</v>
      </c>
      <c r="F2847" t="str">
        <f t="shared" si="822"/>
        <v>2.42387488794095-3.65746978175832i</v>
      </c>
      <c r="G2847" t="str">
        <f t="shared" si="823"/>
        <v>0.999566981652432-0.0208045870586059i</v>
      </c>
      <c r="H2847" t="str">
        <f t="shared" si="824"/>
        <v>4.72981844957533-507.912003039602i</v>
      </c>
      <c r="I2847" t="str">
        <f t="shared" si="825"/>
        <v>-5.20823058124277-3.52182880694202i</v>
      </c>
      <c r="K2847" t="str">
        <f t="shared" si="826"/>
        <v>0.000219994136023337-0.00135222850198532i</v>
      </c>
      <c r="L2847" t="str">
        <f t="shared" si="827"/>
        <v>0.0000444444444444444-0.00138659478588825i</v>
      </c>
      <c r="M2847" t="e">
        <f t="shared" si="828"/>
        <v>#DIV/0!</v>
      </c>
      <c r="N2847">
        <f t="shared" si="829"/>
        <v>93.268984255022218</v>
      </c>
      <c r="O2847">
        <f t="shared" si="830"/>
        <v>0.22869989566660864</v>
      </c>
      <c r="P2847" s="3">
        <f t="shared" si="831"/>
        <v>0.22869989566660864</v>
      </c>
      <c r="Q2847" s="3">
        <f t="shared" si="832"/>
        <v>-86.731015744977782</v>
      </c>
      <c r="R2847">
        <f t="shared" si="833"/>
        <v>93.268984255022218</v>
      </c>
      <c r="S2847">
        <f t="shared" si="834"/>
        <v>41.40734100541448</v>
      </c>
      <c r="T2847">
        <f t="shared" si="817"/>
        <v>0.22869989566660864</v>
      </c>
    </row>
    <row r="2848" spans="1:20" x14ac:dyDescent="0.25">
      <c r="A2848">
        <f t="shared" si="818"/>
        <v>261158.64260173051</v>
      </c>
      <c r="B2848">
        <f t="shared" si="835"/>
        <v>41564.688901235051</v>
      </c>
      <c r="C2848" t="str">
        <f t="shared" si="819"/>
        <v>0.0573098482626526-1.02260040423118i</v>
      </c>
      <c r="D2848" t="str">
        <f t="shared" si="820"/>
        <v>3.46681050869492-0.580962541816352i</v>
      </c>
      <c r="E2848" t="str">
        <f t="shared" si="821"/>
        <v>213.072280426565+13.0360977044054i</v>
      </c>
      <c r="F2848" t="str">
        <f t="shared" si="822"/>
        <v>2.42386689598586-3.64400653448001i</v>
      </c>
      <c r="G2848" t="str">
        <f t="shared" si="823"/>
        <v>0.999563685898817-0.0208835756322654i</v>
      </c>
      <c r="H2848" t="str">
        <f t="shared" si="824"/>
        <v>4.66224717062494-505.77496006986i</v>
      </c>
      <c r="I2848" t="str">
        <f t="shared" si="825"/>
        <v>-5.16743346132629-3.50633035435083i</v>
      </c>
      <c r="K2848" t="str">
        <f t="shared" si="826"/>
        <v>0.000218688018671619-0.00134727858561032i</v>
      </c>
      <c r="L2848" t="str">
        <f t="shared" si="827"/>
        <v>0.0000444444444444444-0.00138134567233338i</v>
      </c>
      <c r="M2848" t="e">
        <f t="shared" si="828"/>
        <v>#DIV/0!</v>
      </c>
      <c r="N2848">
        <f t="shared" si="829"/>
        <v>93.207686117793813</v>
      </c>
      <c r="O2848">
        <f t="shared" si="830"/>
        <v>0.20773834410958075</v>
      </c>
      <c r="P2848" s="3">
        <f t="shared" si="831"/>
        <v>0.20773834410958075</v>
      </c>
      <c r="Q2848" s="3">
        <f t="shared" si="832"/>
        <v>-86.792313882206187</v>
      </c>
      <c r="R2848">
        <f t="shared" si="833"/>
        <v>93.207686117793813</v>
      </c>
      <c r="S2848">
        <f t="shared" si="834"/>
        <v>41.564688901235051</v>
      </c>
      <c r="T2848">
        <f t="shared" si="817"/>
        <v>0.20773834410958075</v>
      </c>
    </row>
    <row r="2849" spans="1:20" x14ac:dyDescent="0.25">
      <c r="A2849">
        <f t="shared" si="818"/>
        <v>262151.0454436171</v>
      </c>
      <c r="B2849">
        <f t="shared" si="835"/>
        <v>41722.634719059744</v>
      </c>
      <c r="C2849" t="str">
        <f t="shared" si="819"/>
        <v>0.0560688696408715-1.02019880391045i</v>
      </c>
      <c r="D2849" t="str">
        <f t="shared" si="820"/>
        <v>3.46672463756791-0.580260674868995i</v>
      </c>
      <c r="E2849" t="str">
        <f t="shared" si="821"/>
        <v>213.376735485985+12.8589537586221i</v>
      </c>
      <c r="F2849" t="str">
        <f t="shared" si="822"/>
        <v>2.42385884322983-3.63059570491738i</v>
      </c>
      <c r="G2849" t="str">
        <f t="shared" si="823"/>
        <v>0.999560365071866-0.0209628635750075i</v>
      </c>
      <c r="H2849" t="str">
        <f t="shared" si="824"/>
        <v>4.59570914808527-503.648545757618i</v>
      </c>
      <c r="I2849" t="str">
        <f t="shared" si="825"/>
        <v>-5.12697493895269-3.49092098331145i</v>
      </c>
      <c r="K2849" t="str">
        <f t="shared" si="826"/>
        <v>0.000217391447275249-0.00134234553635333i</v>
      </c>
      <c r="L2849" t="str">
        <f t="shared" si="827"/>
        <v>0.0000444444444444444-0.00137611642989976i</v>
      </c>
      <c r="M2849" t="e">
        <f t="shared" si="828"/>
        <v>#DIV/0!</v>
      </c>
      <c r="N2849">
        <f t="shared" si="829"/>
        <v>93.145740814144077</v>
      </c>
      <c r="O2849">
        <f t="shared" si="830"/>
        <v>0.18679414756071683</v>
      </c>
      <c r="P2849" s="3">
        <f t="shared" si="831"/>
        <v>0.18679414756071683</v>
      </c>
      <c r="Q2849" s="3">
        <f t="shared" si="832"/>
        <v>-86.854259185855923</v>
      </c>
      <c r="R2849">
        <f t="shared" si="833"/>
        <v>93.145740814144077</v>
      </c>
      <c r="S2849">
        <f t="shared" si="834"/>
        <v>41.722634719059741</v>
      </c>
      <c r="T2849">
        <f t="shared" si="817"/>
        <v>0.18679414756071683</v>
      </c>
    </row>
    <row r="2850" spans="1:20" x14ac:dyDescent="0.25">
      <c r="A2850">
        <f t="shared" si="818"/>
        <v>263147.2194163028</v>
      </c>
      <c r="B2850">
        <f t="shared" si="835"/>
        <v>41881.180730992171</v>
      </c>
      <c r="C2850" t="str">
        <f t="shared" si="819"/>
        <v>0.0548220110079192-1.01780425268696i</v>
      </c>
      <c r="D2850" t="str">
        <f t="shared" si="820"/>
        <v>3.46663811688291-0.57956708042141i</v>
      </c>
      <c r="E2850" t="str">
        <f t="shared" si="821"/>
        <v>213.682045997778+12.6789084260206i</v>
      </c>
      <c r="F2850" t="str">
        <f t="shared" si="822"/>
        <v>2.42385072921067-3.61723710012205i</v>
      </c>
      <c r="G2850" t="str">
        <f t="shared" si="823"/>
        <v>0.999557018980995-0.0210424520154318i</v>
      </c>
      <c r="H2850" t="str">
        <f t="shared" si="824"/>
        <v>4.53018767183479-501.532688993576i</v>
      </c>
      <c r="I2850" t="str">
        <f t="shared" si="825"/>
        <v>-5.08685198016483-3.47559988753804i</v>
      </c>
      <c r="K2850" t="str">
        <f t="shared" si="826"/>
        <v>0.000216104354459015-0.00133742931076405i</v>
      </c>
      <c r="L2850" t="str">
        <f t="shared" si="827"/>
        <v>0.0000444444444444444-0.00137090698336298i</v>
      </c>
      <c r="M2850" t="e">
        <f t="shared" si="828"/>
        <v>#DIV/0!</v>
      </c>
      <c r="N2850">
        <f t="shared" si="829"/>
        <v>93.083144399945937</v>
      </c>
      <c r="O2850">
        <f t="shared" si="830"/>
        <v>0.16586684063356852</v>
      </c>
      <c r="P2850" s="3">
        <f t="shared" si="831"/>
        <v>0.16586684063356852</v>
      </c>
      <c r="Q2850" s="3">
        <f t="shared" si="832"/>
        <v>-86.916855600054063</v>
      </c>
      <c r="R2850">
        <f t="shared" si="833"/>
        <v>93.083144399945937</v>
      </c>
      <c r="S2850">
        <f t="shared" si="834"/>
        <v>41.88118073099217</v>
      </c>
      <c r="T2850">
        <f t="shared" si="817"/>
        <v>0.16586684063356852</v>
      </c>
    </row>
    <row r="2851" spans="1:20" x14ac:dyDescent="0.25">
      <c r="A2851">
        <f t="shared" si="818"/>
        <v>264147.17885008478</v>
      </c>
      <c r="B2851">
        <f t="shared" si="835"/>
        <v>42040.32921776994</v>
      </c>
      <c r="C2851" t="str">
        <f t="shared" si="819"/>
        <v>0.0535692556301155-1.01541663808064i</v>
      </c>
      <c r="D2851" t="str">
        <f t="shared" si="820"/>
        <v>3.46655094175937-0.578881747646337i</v>
      </c>
      <c r="E2851" t="str">
        <f t="shared" si="821"/>
        <v>213.988196799707+12.4959342997176i</v>
      </c>
      <c r="F2851" t="str">
        <f t="shared" si="822"/>
        <v>2.42384255346275-3.60393052789664i</v>
      </c>
      <c r="G2851" t="str">
        <f t="shared" si="823"/>
        <v>0.999553647434175-0.021122342086324i</v>
      </c>
      <c r="H2851" t="str">
        <f t="shared" si="824"/>
        <v>4.46566631705392-499.427319327241i</v>
      </c>
      <c r="I2851" t="str">
        <f t="shared" si="825"/>
        <v>-5.04706158150097-3.46036627172753i</v>
      </c>
      <c r="K2851" t="str">
        <f t="shared" si="826"/>
        <v>0.000214826673287779-0.00133252986533993i</v>
      </c>
      <c r="L2851" t="str">
        <f t="shared" si="827"/>
        <v>0.0000444444444444444-0.00136571725778341i</v>
      </c>
      <c r="M2851" t="e">
        <f t="shared" si="828"/>
        <v>#DIV/0!</v>
      </c>
      <c r="N2851">
        <f t="shared" si="829"/>
        <v>93.019892935129334</v>
      </c>
      <c r="O2851">
        <f t="shared" si="830"/>
        <v>0.1449559510657375</v>
      </c>
      <c r="P2851" s="3">
        <f t="shared" si="831"/>
        <v>0.1449559510657375</v>
      </c>
      <c r="Q2851" s="3">
        <f t="shared" si="832"/>
        <v>-86.980107064870666</v>
      </c>
      <c r="R2851">
        <f t="shared" si="833"/>
        <v>93.019892935129334</v>
      </c>
      <c r="S2851">
        <f t="shared" si="834"/>
        <v>42.040329217769937</v>
      </c>
      <c r="T2851">
        <f t="shared" si="817"/>
        <v>0.1449559510657375</v>
      </c>
    </row>
    <row r="2852" spans="1:20" x14ac:dyDescent="0.25">
      <c r="A2852">
        <f t="shared" si="818"/>
        <v>265150.9381297151</v>
      </c>
      <c r="B2852">
        <f t="shared" si="835"/>
        <v>42200.082468797467</v>
      </c>
      <c r="C2852" t="str">
        <f t="shared" si="819"/>
        <v>0.0523105874006924-1.01303584702269i</v>
      </c>
      <c r="D2852" t="str">
        <f t="shared" si="820"/>
        <v>3.46646310728054-0.578204665825747i</v>
      </c>
      <c r="E2852" t="str">
        <f t="shared" si="821"/>
        <v>214.295172332513+12.3100038791697i</v>
      </c>
      <c r="F2852" t="str">
        <f t="shared" si="822"/>
        <v>2.42383431551688-3.5906757967919i</v>
      </c>
      <c r="G2852" t="str">
        <f t="shared" si="823"/>
        <v>0.99955025023792-0.0212025349246701i</v>
      </c>
      <c r="H2852" t="str">
        <f t="shared" si="824"/>
        <v>4.4021289390572-497.332366959283i</v>
      </c>
      <c r="I2852" t="str">
        <f t="shared" si="825"/>
        <v>-5.00760076964146-3.44521935137079i</v>
      </c>
      <c r="K2852" t="str">
        <f t="shared" si="826"/>
        <v>0.000213558337264115-0.00132764715652852i</v>
      </c>
      <c r="L2852" t="str">
        <f t="shared" si="827"/>
        <v>0.0000444444444444444-0.00136054717850509i</v>
      </c>
      <c r="M2852" t="e">
        <f t="shared" si="828"/>
        <v>#DIV/0!</v>
      </c>
      <c r="N2852">
        <f t="shared" si="829"/>
        <v>92.955982484135092</v>
      </c>
      <c r="O2852">
        <f t="shared" si="830"/>
        <v>0.12406099968014415</v>
      </c>
      <c r="P2852" s="3">
        <f t="shared" si="831"/>
        <v>0.12406099968014415</v>
      </c>
      <c r="Q2852" s="3">
        <f t="shared" si="832"/>
        <v>-87.044017515864908</v>
      </c>
      <c r="R2852">
        <f t="shared" si="833"/>
        <v>92.955982484135092</v>
      </c>
      <c r="S2852">
        <f t="shared" si="834"/>
        <v>42.200082468797468</v>
      </c>
      <c r="T2852">
        <f t="shared" si="817"/>
        <v>0.12406099968014415</v>
      </c>
    </row>
    <row r="2853" spans="1:20" x14ac:dyDescent="0.25">
      <c r="A2853">
        <f t="shared" si="818"/>
        <v>266158.51169460802</v>
      </c>
      <c r="B2853">
        <f t="shared" si="835"/>
        <v>42360.4427821789</v>
      </c>
      <c r="C2853" t="str">
        <f t="shared" si="819"/>
        <v>0.0510459908542697-1.01066176585457i</v>
      </c>
      <c r="D2853" t="str">
        <f t="shared" si="820"/>
        <v>3.46637460849324-0.577535824350576i</v>
      </c>
      <c r="E2853" t="str">
        <f t="shared" si="821"/>
        <v>214.6029566345+12.1210895738959i</v>
      </c>
      <c r="F2853" t="str">
        <f t="shared" si="822"/>
        <v>2.42382601490029-3.577472716104i</v>
      </c>
      <c r="G2853" t="str">
        <f t="shared" si="823"/>
        <v>0.999546827197273-0.0212830316716715i</v>
      </c>
      <c r="H2853" t="str">
        <f t="shared" si="824"/>
        <v>4.33955966822625-495.247762733983i</v>
      </c>
      <c r="I2853" t="str">
        <f t="shared" si="825"/>
        <v>-4.96846660106021-3.43015835256748i</v>
      </c>
      <c r="K2853" t="str">
        <f t="shared" si="826"/>
        <v>0.000212299280325993-0.00132278114072988i</v>
      </c>
      <c r="L2853" t="str">
        <f t="shared" si="827"/>
        <v>0.0000444444444444444-0.0013553966711547i</v>
      </c>
      <c r="M2853" t="e">
        <f t="shared" si="828"/>
        <v>#DIV/0!</v>
      </c>
      <c r="N2853">
        <f t="shared" si="829"/>
        <v>92.891409116376593</v>
      </c>
      <c r="O2853">
        <f t="shared" si="830"/>
        <v>0.10318150034708565</v>
      </c>
      <c r="P2853" s="3">
        <f t="shared" si="831"/>
        <v>0.10318150034708565</v>
      </c>
      <c r="Q2853" s="3">
        <f t="shared" si="832"/>
        <v>-87.108590883623407</v>
      </c>
      <c r="R2853">
        <f t="shared" si="833"/>
        <v>92.891409116376593</v>
      </c>
      <c r="S2853">
        <f t="shared" si="834"/>
        <v>42.3604427821789</v>
      </c>
      <c r="T2853">
        <f t="shared" si="817"/>
        <v>0.10318150034708565</v>
      </c>
    </row>
    <row r="2854" spans="1:20" x14ac:dyDescent="0.25">
      <c r="A2854">
        <f t="shared" si="818"/>
        <v>267169.91403904749</v>
      </c>
      <c r="B2854">
        <f t="shared" si="835"/>
        <v>42521.412464751178</v>
      </c>
      <c r="C2854" t="str">
        <f t="shared" si="819"/>
        <v>0.049775451181494-1.0082942803272i</v>
      </c>
      <c r="D2854" t="str">
        <f t="shared" si="820"/>
        <v>3.46628544040761-0.576875212720473i</v>
      </c>
      <c r="E2854" t="str">
        <f t="shared" si="821"/>
        <v>214.911533336115+11.9291637073236i</v>
      </c>
      <c r="F2854" t="str">
        <f t="shared" si="822"/>
        <v>2.42381765113667-3.5643210958718i</v>
      </c>
      <c r="G2854" t="str">
        <f t="shared" si="823"/>
        <v>0.999543378115803-0.0213638334727599i</v>
      </c>
      <c r="H2854" t="str">
        <f t="shared" si="824"/>
        <v>4.27794290503995-493.17343813179i</v>
      </c>
      <c r="I2854" t="str">
        <f t="shared" si="825"/>
        <v>-4.92965616168092-3.41518251184477i</v>
      </c>
      <c r="K2854" t="str">
        <f t="shared" si="826"/>
        <v>0.000211049436844429-0.00131793177429891i</v>
      </c>
      <c r="L2854" t="str">
        <f t="shared" si="827"/>
        <v>0.0000444444444444444-0.00135026566164046i</v>
      </c>
      <c r="M2854" t="e">
        <f t="shared" si="828"/>
        <v>#DIV/0!</v>
      </c>
      <c r="N2854">
        <f t="shared" si="829"/>
        <v>92.826168906706314</v>
      </c>
      <c r="O2854">
        <f t="shared" si="830"/>
        <v>8.2316959946832774E-2</v>
      </c>
      <c r="P2854" s="3">
        <f t="shared" si="831"/>
        <v>8.2316959946832774E-2</v>
      </c>
      <c r="Q2854" s="3">
        <f t="shared" si="832"/>
        <v>-87.173831093293686</v>
      </c>
      <c r="R2854">
        <f t="shared" si="833"/>
        <v>92.826168906706314</v>
      </c>
      <c r="S2854">
        <f t="shared" si="834"/>
        <v>42.52141246475118</v>
      </c>
      <c r="T2854">
        <f t="shared" si="817"/>
        <v>8.2316959946832774E-2</v>
      </c>
    </row>
    <row r="2855" spans="1:20" x14ac:dyDescent="0.25">
      <c r="A2855">
        <f t="shared" si="818"/>
        <v>268185.15971239586</v>
      </c>
      <c r="B2855">
        <f t="shared" si="835"/>
        <v>42682.99383211723</v>
      </c>
      <c r="C2855" t="str">
        <f t="shared" si="819"/>
        <v>0.0484989542439153-1.00593327560031i</v>
      </c>
      <c r="D2855" t="str">
        <f t="shared" si="820"/>
        <v>3.46619559799682-0.576222820543528i</v>
      </c>
      <c r="E2855" t="str">
        <f t="shared" si="821"/>
        <v>215.220885654498+11.7341985207649i</v>
      </c>
      <c r="F2855" t="str">
        <f t="shared" si="822"/>
        <v>2.42380922374605-3.55122074687403i</v>
      </c>
      <c r="G2855" t="str">
        <f t="shared" si="823"/>
        <v>0.999539902795584-0.0214449414776117i</v>
      </c>
      <c r="H2855" t="str">
        <f t="shared" si="824"/>
        <v>4.217263315201-491.10932526197i</v>
      </c>
      <c r="I2855" t="str">
        <f t="shared" si="825"/>
        <v>-4.89116656653759-3.40029107597921i</v>
      </c>
      <c r="K2855" t="str">
        <f t="shared" si="826"/>
        <v>0.000209808741621166-0.00131309901354765i</v>
      </c>
      <c r="L2855" t="str">
        <f t="shared" si="827"/>
        <v>0.0000444444444444444-0.00134515407615109i</v>
      </c>
      <c r="M2855" t="e">
        <f t="shared" si="828"/>
        <v>#DIV/0!</v>
      </c>
      <c r="N2855">
        <f t="shared" si="829"/>
        <v>92.760257935891516</v>
      </c>
      <c r="O2855">
        <f t="shared" si="830"/>
        <v>6.146687833219866E-2</v>
      </c>
      <c r="P2855" s="3">
        <f t="shared" si="831"/>
        <v>6.146687833219866E-2</v>
      </c>
      <c r="Q2855" s="3">
        <f t="shared" si="832"/>
        <v>-87.239742064108484</v>
      </c>
      <c r="R2855">
        <f t="shared" si="833"/>
        <v>92.760257935891516</v>
      </c>
      <c r="S2855">
        <f t="shared" si="834"/>
        <v>42.682993832117234</v>
      </c>
      <c r="T2855">
        <f t="shared" si="817"/>
        <v>6.146687833219866E-2</v>
      </c>
    </row>
    <row r="2856" spans="1:20" x14ac:dyDescent="0.25">
      <c r="A2856">
        <f t="shared" si="818"/>
        <v>269204.26331930299</v>
      </c>
      <c r="B2856">
        <f t="shared" si="835"/>
        <v>42845.18920867928</v>
      </c>
      <c r="C2856" t="str">
        <f t="shared" si="819"/>
        <v>0.0472164865890193-1.00357863624202i</v>
      </c>
      <c r="D2856" t="str">
        <f t="shared" si="820"/>
        <v>3.46610507619683-0.575578637536023i</v>
      </c>
      <c r="E2856" t="str">
        <f t="shared" si="821"/>
        <v>215.530996388032+11.536166177518i</v>
      </c>
      <c r="F2856" t="str">
        <f t="shared" si="822"/>
        <v>2.42380073224484-3.53817148062671i</v>
      </c>
      <c r="G2856" t="str">
        <f t="shared" si="823"/>
        <v>0.999536401037192-0.0215263568401635i</v>
      </c>
      <c r="H2856" t="str">
        <f t="shared" si="824"/>
        <v>4.15750582485567-489.05535685534i</v>
      </c>
      <c r="I2856" t="str">
        <f t="shared" si="825"/>
        <v>-4.85299495943981-3.38548330182232i</v>
      </c>
      <c r="K2856" t="str">
        <f t="shared" si="826"/>
        <v>0.000208577129886332-0.00130828281474756i</v>
      </c>
      <c r="L2856" t="str">
        <f t="shared" si="827"/>
        <v>0.0000444444444444444-0.0013400618411547i</v>
      </c>
      <c r="M2856" t="e">
        <f t="shared" si="828"/>
        <v>#DIV/0!</v>
      </c>
      <c r="N2856">
        <f t="shared" si="829"/>
        <v>92.693672291094217</v>
      </c>
      <c r="O2856">
        <f t="shared" si="830"/>
        <v>4.0630748291694274E-2</v>
      </c>
      <c r="P2856" s="3">
        <f t="shared" si="831"/>
        <v>4.0630748291694274E-2</v>
      </c>
      <c r="Q2856" s="3">
        <f t="shared" si="832"/>
        <v>-87.306327708905783</v>
      </c>
      <c r="R2856">
        <f t="shared" si="833"/>
        <v>92.693672291094217</v>
      </c>
      <c r="S2856">
        <f t="shared" si="834"/>
        <v>42.84518920867928</v>
      </c>
      <c r="T2856">
        <f t="shared" si="817"/>
        <v>4.0630748291694274E-2</v>
      </c>
    </row>
    <row r="2857" spans="1:20" x14ac:dyDescent="0.25">
      <c r="A2857">
        <f t="shared" si="818"/>
        <v>270227.23951991636</v>
      </c>
      <c r="B2857">
        <f t="shared" si="835"/>
        <v>43008.000927672263</v>
      </c>
      <c r="C2857" t="str">
        <f t="shared" si="819"/>
        <v>0.0459280354654893-1.00123024622864i</v>
      </c>
      <c r="D2857" t="str">
        <f t="shared" si="820"/>
        <v>3.4660138699061-0.574942653522158i</v>
      </c>
      <c r="E2857" t="str">
        <f t="shared" si="821"/>
        <v>215.841847910869+11.3350387671i</v>
      </c>
      <c r="F2857" t="str">
        <f t="shared" si="822"/>
        <v>2.42379217614579-3.52517310938027i</v>
      </c>
      <c r="G2857" t="str">
        <f t="shared" si="823"/>
        <v>0.999532872639686-0.0216080807186268i</v>
      </c>
      <c r="H2857" t="str">
        <f t="shared" si="824"/>
        <v>4.09865561590664-487.011466257126i</v>
      </c>
      <c r="I2857" t="str">
        <f t="shared" si="825"/>
        <v>-4.81513851264223-3.37075845612958i</v>
      </c>
      <c r="K2857" t="str">
        <f t="shared" si="826"/>
        <v>0.000207354537296137-0.00130348313413175i</v>
      </c>
      <c r="L2857" t="str">
        <f t="shared" si="827"/>
        <v>0.0000444444444444444-0.00133498888339779i</v>
      </c>
      <c r="M2857" t="e">
        <f t="shared" si="828"/>
        <v>#DIV/0!</v>
      </c>
      <c r="N2857">
        <f t="shared" si="829"/>
        <v>92.626408066360128</v>
      </c>
      <c r="O2857">
        <f t="shared" si="830"/>
        <v>1.9808055513238103E-2</v>
      </c>
      <c r="P2857" s="3">
        <f t="shared" si="831"/>
        <v>1.9808055513238103E-2</v>
      </c>
      <c r="Q2857" s="3">
        <f t="shared" si="832"/>
        <v>-87.373591933639872</v>
      </c>
      <c r="R2857">
        <f t="shared" si="833"/>
        <v>92.626408066360128</v>
      </c>
      <c r="S2857">
        <f t="shared" si="834"/>
        <v>43.008000927672263</v>
      </c>
      <c r="T2857">
        <f t="shared" si="817"/>
        <v>1.9808055513238103E-2</v>
      </c>
    </row>
    <row r="2858" spans="1:20" x14ac:dyDescent="0.25">
      <c r="A2858">
        <f t="shared" si="818"/>
        <v>271254.10303009208</v>
      </c>
      <c r="B2858">
        <f t="shared" si="835"/>
        <v>43171.431331197418</v>
      </c>
      <c r="C2858" t="str">
        <f t="shared" si="819"/>
        <v>0.0446335888386549-0.998887988944719i</v>
      </c>
      <c r="D2858" t="str">
        <f t="shared" si="820"/>
        <v>3.46592197398534-0.574314858433799i</v>
      </c>
      <c r="E2858" t="str">
        <f t="shared" si="821"/>
        <v>216.153422167454+11.130788309617i</v>
      </c>
      <c r="F2858" t="str">
        <f t="shared" si="822"/>
        <v>2.42378355495793-3.51222544611695i</v>
      </c>
      <c r="G2858" t="str">
        <f t="shared" si="823"/>
        <v>0.999529317400606-0.0216901142755026i</v>
      </c>
      <c r="H2858" t="str">
        <f t="shared" si="824"/>
        <v>4.04069812141499-484.977587419891i</v>
      </c>
      <c r="I2858" t="str">
        <f t="shared" si="825"/>
        <v>-4.77759442651863-3.35611581539259i</v>
      </c>
      <c r="K2858" t="str">
        <f t="shared" si="826"/>
        <v>0.000206140899930552-0.00129869992789728i</v>
      </c>
      <c r="L2858" t="str">
        <f t="shared" si="827"/>
        <v>0.0000444444444444444-0.00132993512990416i</v>
      </c>
      <c r="M2858" t="e">
        <f t="shared" si="828"/>
        <v>#DIV/0!</v>
      </c>
      <c r="N2858">
        <f t="shared" si="829"/>
        <v>92.558461363113551</v>
      </c>
      <c r="O2858">
        <f t="shared" si="830"/>
        <v>1.0017214514779853E-3</v>
      </c>
      <c r="P2858" s="3">
        <f t="shared" si="831"/>
        <v>-1.0017214514779853E-3</v>
      </c>
      <c r="Q2858" s="3">
        <f t="shared" si="832"/>
        <v>-87.441538636886449</v>
      </c>
      <c r="R2858">
        <f t="shared" si="833"/>
        <v>92.558461363113551</v>
      </c>
      <c r="S2858">
        <f t="shared" si="834"/>
        <v>43.171431331197418</v>
      </c>
      <c r="T2858">
        <f t="shared" si="817"/>
        <v>-1.0017214514779853E-3</v>
      </c>
    </row>
    <row r="2859" spans="1:20" x14ac:dyDescent="0.25">
      <c r="A2859">
        <f t="shared" si="818"/>
        <v>272284.86862160644</v>
      </c>
      <c r="B2859">
        <f t="shared" si="835"/>
        <v>43335.482770255971</v>
      </c>
      <c r="C2859" t="str">
        <f t="shared" si="819"/>
        <v>0.0433331354061262-0.996551747183213i</v>
      </c>
      <c r="D2859" t="str">
        <f t="shared" si="820"/>
        <v>3.46582938325723-0.573695242310218i</v>
      </c>
      <c r="E2859" t="str">
        <f t="shared" si="821"/>
        <v>216.465700667041+10.9233867602646i</v>
      </c>
      <c r="F2859" t="str">
        <f t="shared" si="822"/>
        <v>2.42377486818658-3.49932830454809i</v>
      </c>
      <c r="G2859" t="str">
        <f t="shared" si="823"/>
        <v>0.999525735115952-0.0217724586775969i</v>
      </c>
      <c r="H2859" t="str">
        <f t="shared" si="824"/>
        <v>3.98361902109037-482.953654896554i</v>
      </c>
      <c r="I2859" t="str">
        <f t="shared" si="825"/>
        <v>-4.74035992924004-3.34155466567447i</v>
      </c>
      <c r="K2859" t="str">
        <f t="shared" si="826"/>
        <v>0.000204936154290986-0.00129393315220722i</v>
      </c>
      <c r="L2859" t="str">
        <f t="shared" si="827"/>
        <v>0.0000444444444444444-0.00132490050797385i</v>
      </c>
      <c r="M2859" t="e">
        <f t="shared" si="828"/>
        <v>#DIV/0!</v>
      </c>
      <c r="N2859">
        <f t="shared" si="829"/>
        <v>92.489828290659247</v>
      </c>
      <c r="O2859">
        <f t="shared" si="830"/>
        <v>2.179911122303637E-2</v>
      </c>
      <c r="P2859" s="3">
        <f t="shared" si="831"/>
        <v>-2.179911122303637E-2</v>
      </c>
      <c r="Q2859" s="3">
        <f t="shared" si="832"/>
        <v>-87.510171709340753</v>
      </c>
      <c r="R2859">
        <f t="shared" si="833"/>
        <v>92.489828290659247</v>
      </c>
      <c r="S2859">
        <f t="shared" si="834"/>
        <v>43.335482770255972</v>
      </c>
      <c r="T2859">
        <f t="shared" si="817"/>
        <v>-2.179911122303637E-2</v>
      </c>
    </row>
    <row r="2860" spans="1:20" x14ac:dyDescent="0.25">
      <c r="A2860">
        <f t="shared" si="818"/>
        <v>273319.55112236855</v>
      </c>
      <c r="B2860">
        <f t="shared" si="835"/>
        <v>43500.157604782944</v>
      </c>
      <c r="C2860" t="str">
        <f t="shared" si="819"/>
        <v>0.0420266646136403-0.994221403146064i</v>
      </c>
      <c r="D2860" t="str">
        <f t="shared" si="820"/>
        <v>3.46573609250612-0.573083795297824i</v>
      </c>
      <c r="E2860" t="str">
        <f t="shared" si="821"/>
        <v>216.778664478197+10.712806013969i</v>
      </c>
      <c r="F2860" t="str">
        <f t="shared" si="822"/>
        <v>2.42376611533331-3.4864814991114i</v>
      </c>
      <c r="G2860" t="str">
        <f t="shared" si="823"/>
        <v>0.999522125580178-0.021855115096036i</v>
      </c>
      <c r="H2860" t="str">
        <f t="shared" si="824"/>
        <v>3.92740423686858-480.939603833524i</v>
      </c>
      <c r="I2860" t="str">
        <f t="shared" si="825"/>
        <v>-4.70343227645731-3.32707430244871i</v>
      </c>
      <c r="K2860" t="str">
        <f t="shared" si="826"/>
        <v>0.000203740237298005-0.00128918276319299i</v>
      </c>
      <c r="L2860" t="str">
        <f t="shared" si="827"/>
        <v>0.0000444444444444444-0.00131988494518216i</v>
      </c>
      <c r="M2860" t="e">
        <f t="shared" si="828"/>
        <v>#DIV/0!</v>
      </c>
      <c r="N2860">
        <f t="shared" si="829"/>
        <v>92.420504966691723</v>
      </c>
      <c r="O2860">
        <f t="shared" si="830"/>
        <v>4.2584649628339168E-2</v>
      </c>
      <c r="P2860" s="3">
        <f t="shared" si="831"/>
        <v>-4.2584649628339168E-2</v>
      </c>
      <c r="Q2860" s="3">
        <f t="shared" si="832"/>
        <v>-87.579495033308277</v>
      </c>
      <c r="R2860">
        <f t="shared" si="833"/>
        <v>92.420504966691723</v>
      </c>
      <c r="S2860">
        <f t="shared" si="834"/>
        <v>43.500157604782942</v>
      </c>
      <c r="T2860">
        <f t="shared" ref="T2860:T2923" si="836">P2860</f>
        <v>-4.2584649628339168E-2</v>
      </c>
    </row>
    <row r="2861" spans="1:20" x14ac:dyDescent="0.25">
      <c r="A2861">
        <f t="shared" ref="A2861:A2924" si="837">2*PI()*B2861</f>
        <v>274358.16541663354</v>
      </c>
      <c r="B2861">
        <f t="shared" si="835"/>
        <v>43665.458203681119</v>
      </c>
      <c r="C2861" t="str">
        <f t="shared" ref="C2861:C2924" si="838">IMPRODUCT(D2861,E2861,$C$40,,K2861,$C$41)</f>
        <v>0.0407141666710859-0.991896838444841i</v>
      </c>
      <c r="D2861" t="str">
        <f t="shared" ref="D2861:D2924" si="839">IMDIV(IMPRODUCT($C$37,$C$38,COMPLEX(1,A2861/$C$38)),IMSUM(-1*A2861*A2861/$C$39,COMPLEX(0,1*A2861)))</f>
        <v>3.46564209647783-0.572480507649919i</v>
      </c>
      <c r="E2861" t="str">
        <f t="shared" ref="E2861:E2924" si="840">IMDIV(IMPRODUCT(IMSUM(F2861,G2861),$C$29,H2861),IMSUM(1,I2861))</f>
        <v>217.092294223313+10.4990179101673i</v>
      </c>
      <c r="F2861" t="str">
        <f t="shared" ref="F2861:F2924" si="841">IMDIV(IMPRODUCT($C$14,$C$15,COMPLEX(1,A2861/$C$15)),IMSUM(-1*A2861*A2861/$C$16,COMPLEX(0,A2861)))</f>
        <v>2.42375729589591-3.47368484496837i</v>
      </c>
      <c r="G2861" t="str">
        <f t="shared" ref="G2861:G2924" si="842">IMDIV(1,COMPLEX(1,A2861*$C$9*$C$10))</f>
        <v>0.999518488586178-0.0219380847062808i</v>
      </c>
      <c r="H2861" t="str">
        <f t="shared" ref="H2861:H2924" si="843">IMDIV($C$3,IMSUM(K2861,COMPLEX(0,$C$28*A2861)))</f>
        <v>3.87203992857222-478.935369963895i</v>
      </c>
      <c r="I2861" t="str">
        <f t="shared" ref="I2861:I2924" si="844">IMPRODUCT(F2861,$C$29,H2861,$C$31)</f>
        <v>-4.66680875098773-3.3126740304407i</v>
      </c>
      <c r="K2861" t="str">
        <f t="shared" ref="K2861:K2924" si="845">IF($C$26&lt;=0,IMDIV(1,IMSUM(IMDIV(1,L2861),1/$C$18)),IMDIV(1,IMSUM(IMDIV(1,L2861),1/$C$18,IMDIV(1,M2861))))</f>
        <v>0.000202553086289003-0.00128444871695634i</v>
      </c>
      <c r="L2861" t="str">
        <f t="shared" ref="L2861:L2924" si="846">IMSUM($C$21/$C$22,IMDIV(1,COMPLEX(0,$C$20*$C$22*A2861)))</f>
        <v>0.0000444444444444444-0.00131488836937852i</v>
      </c>
      <c r="M2861" t="e">
        <f t="shared" ref="M2861:M2924" si="847">IMSUM($C$25/$C$26,IMDIV(1,COMPLEX(0,$C$24*$C$26*A2861)))</f>
        <v>#DIV/0!</v>
      </c>
      <c r="N2861">
        <f t="shared" ref="N2861:N2924" si="848">ABS(R2861)</f>
        <v>92.350487517811018</v>
      </c>
      <c r="O2861">
        <f t="shared" ref="O2861:O2924" si="849">ABS(P2861)</f>
        <v>6.3358879735656737E-2</v>
      </c>
      <c r="P2861" s="3">
        <f t="shared" ref="P2861:P2924" si="850">20*LOG10(IMABS(C2861))</f>
        <v>-6.3358879735656737E-2</v>
      </c>
      <c r="Q2861" s="3">
        <f t="shared" ref="Q2861:Q2924" si="851">IMARGUMENT(C2861)*180/PI()</f>
        <v>-87.649512482188982</v>
      </c>
      <c r="R2861">
        <f t="shared" ref="R2861:R2924" si="852">IF(Q2861&lt;0,Q2861+180,Q2861-180)</f>
        <v>92.350487517811018</v>
      </c>
      <c r="S2861">
        <f t="shared" ref="S2861:S2924" si="853">B2861/1000</f>
        <v>43.665458203681119</v>
      </c>
      <c r="T2861">
        <f t="shared" si="836"/>
        <v>-6.3358879735656737E-2</v>
      </c>
    </row>
    <row r="2862" spans="1:20" x14ac:dyDescent="0.25">
      <c r="A2862">
        <f t="shared" si="837"/>
        <v>275400.72644521674</v>
      </c>
      <c r="B2862">
        <f t="shared" ref="B2862:B2925" si="854">B2861*(1+B$42)</f>
        <v>43831.386944855105</v>
      </c>
      <c r="C2862" t="str">
        <f t="shared" si="838"/>
        <v>0.0393956325687291-0.989577934101766i</v>
      </c>
      <c r="D2862" t="str">
        <f t="shared" si="839"/>
        <v>3.4655473898793-0.571885369726425i</v>
      </c>
      <c r="E2862" t="str">
        <f t="shared" si="840"/>
        <v>217.406570073106+10.2819942377281i</v>
      </c>
      <c r="F2862" t="str">
        <f t="shared" si="841"/>
        <v>2.42374840936835-3.46093815800152i</v>
      </c>
      <c r="G2862" t="str">
        <f t="shared" si="842"/>
        <v>0.999514823925277-0.0220213686881427i</v>
      </c>
      <c r="H2862" t="str">
        <f t="shared" si="843"/>
        <v>3.81751248965569-476.940889600751i</v>
      </c>
      <c r="I2862" t="str">
        <f t="shared" si="844"/>
        <v>-4.63048666250578-3.29835316347269i</v>
      </c>
      <c r="K2862" t="str">
        <f t="shared" si="845"/>
        <v>0.000201374639015931-0.00127973096957158i</v>
      </c>
      <c r="L2862" t="str">
        <f t="shared" si="846"/>
        <v>0.0000444444444444444-0.00130991070868552i</v>
      </c>
      <c r="M2862" t="e">
        <f t="shared" si="847"/>
        <v>#DIV/0!</v>
      </c>
      <c r="N2862">
        <f t="shared" si="848"/>
        <v>92.279772080046058</v>
      </c>
      <c r="O2862">
        <f t="shared" si="849"/>
        <v>8.4122351887946895E-2</v>
      </c>
      <c r="P2862" s="3">
        <f t="shared" si="850"/>
        <v>-8.4122351887946895E-2</v>
      </c>
      <c r="Q2862" s="3">
        <f t="shared" si="851"/>
        <v>-87.720227919953942</v>
      </c>
      <c r="R2862">
        <f t="shared" si="852"/>
        <v>92.279772080046058</v>
      </c>
      <c r="S2862">
        <f t="shared" si="853"/>
        <v>43.831386944855105</v>
      </c>
      <c r="T2862">
        <f t="shared" si="836"/>
        <v>-8.4122351887946895E-2</v>
      </c>
    </row>
    <row r="2863" spans="1:20" x14ac:dyDescent="0.25">
      <c r="A2863">
        <f t="shared" si="837"/>
        <v>276447.24920570856</v>
      </c>
      <c r="B2863">
        <f t="shared" si="854"/>
        <v>43997.946215245553</v>
      </c>
      <c r="C2863" t="str">
        <f t="shared" si="838"/>
        <v>0.0380710540936325-0.987264570550866i</v>
      </c>
      <c r="D2863" t="str">
        <f t="shared" si="839"/>
        <v>3.46545196737833-0.571298371993626i</v>
      </c>
      <c r="E2863" t="str">
        <f t="shared" si="840"/>
        <v>217.721471741123+10.0617067400187i</v>
      </c>
      <c r="F2863" t="str">
        <f t="shared" si="841"/>
        <v>2.42373945524077-3.44824125481178i</v>
      </c>
      <c r="G2863" t="str">
        <f t="shared" si="842"/>
        <v>0.999511131387216-0.0221049682257985i</v>
      </c>
      <c r="H2863" t="str">
        <f t="shared" si="843"/>
        <v>3.76380854303025-474.956099630544i</v>
      </c>
      <c r="I2863" t="str">
        <f t="shared" si="844"/>
        <v>-4.5944633472379-3.28411102431146i</v>
      </c>
      <c r="K2863" t="str">
        <f t="shared" si="845"/>
        <v>0.000200204833642992-0.00127502947708758i</v>
      </c>
      <c r="L2863" t="str">
        <f t="shared" si="846"/>
        <v>0.0000444444444444444-0.00130495189149783i</v>
      </c>
      <c r="M2863" t="e">
        <f t="shared" si="847"/>
        <v>#DIV/0!</v>
      </c>
      <c r="N2863">
        <f t="shared" si="848"/>
        <v>92.208354799385148</v>
      </c>
      <c r="O2863">
        <f t="shared" si="849"/>
        <v>0.10487562373674994</v>
      </c>
      <c r="P2863" s="3">
        <f t="shared" si="850"/>
        <v>-0.10487562373674994</v>
      </c>
      <c r="Q2863" s="3">
        <f t="shared" si="851"/>
        <v>-87.791645200614852</v>
      </c>
      <c r="R2863">
        <f t="shared" si="852"/>
        <v>92.208354799385148</v>
      </c>
      <c r="S2863">
        <f t="shared" si="853"/>
        <v>43.997946215245555</v>
      </c>
      <c r="T2863">
        <f t="shared" si="836"/>
        <v>-0.10487562373674994</v>
      </c>
    </row>
    <row r="2864" spans="1:20" x14ac:dyDescent="0.25">
      <c r="A2864">
        <f t="shared" si="837"/>
        <v>277497.74875269027</v>
      </c>
      <c r="B2864">
        <f t="shared" si="854"/>
        <v>44165.138410863488</v>
      </c>
      <c r="C2864" t="str">
        <f t="shared" si="838"/>
        <v>0.0367404238462519-0.984956627639536i</v>
      </c>
      <c r="D2864" t="str">
        <f t="shared" si="839"/>
        <v>3.46535582360333-0.570719505023922i</v>
      </c>
      <c r="E2864" t="str">
        <f t="shared" si="840"/>
        <v>218.036978478254+9.83812712011645i</v>
      </c>
      <c r="F2864" t="str">
        <f t="shared" si="841"/>
        <v>2.42373043299944-3.43559395271589i</v>
      </c>
      <c r="G2864" t="str">
        <f t="shared" si="842"/>
        <v>0.99950741076014-0.0221888845078055i</v>
      </c>
      <c r="H2864" t="str">
        <f t="shared" si="843"/>
        <v>3.71091493696927-472.980937506569i</v>
      </c>
      <c r="I2864" t="str">
        <f t="shared" si="844"/>
        <v>-4.55873616766137-3.26994694451906i</v>
      </c>
      <c r="K2864" t="str">
        <f t="shared" si="845"/>
        <v>0.000199043608744363-0.0012703441955299i</v>
      </c>
      <c r="L2864" t="str">
        <f t="shared" si="846"/>
        <v>0.0000444444444444444-0.0013000118464812i</v>
      </c>
      <c r="M2864" t="e">
        <f t="shared" si="847"/>
        <v>#DIV/0!</v>
      </c>
      <c r="N2864">
        <f t="shared" si="848"/>
        <v>92.136231832313001</v>
      </c>
      <c r="O2864">
        <f t="shared" si="849"/>
        <v>0.12561926027418738</v>
      </c>
      <c r="P2864" s="3">
        <f t="shared" si="850"/>
        <v>-0.12561926027418738</v>
      </c>
      <c r="Q2864" s="3">
        <f t="shared" si="851"/>
        <v>-87.863768167686999</v>
      </c>
      <c r="R2864">
        <f t="shared" si="852"/>
        <v>92.136231832313001</v>
      </c>
      <c r="S2864">
        <f t="shared" si="853"/>
        <v>44.165138410863491</v>
      </c>
      <c r="T2864">
        <f t="shared" si="836"/>
        <v>-0.12561926027418738</v>
      </c>
    </row>
    <row r="2865" spans="1:20" x14ac:dyDescent="0.25">
      <c r="A2865">
        <f t="shared" si="837"/>
        <v>278552.24019795051</v>
      </c>
      <c r="B2865">
        <f t="shared" si="854"/>
        <v>44332.965936824774</v>
      </c>
      <c r="C2865" t="str">
        <f t="shared" si="838"/>
        <v>0.0354037352572485-0.982653984630215i</v>
      </c>
      <c r="D2865" t="str">
        <f t="shared" si="839"/>
        <v>3.46525895314296-0.570148759495544i</v>
      </c>
      <c r="E2865" t="str">
        <f t="shared" si="840"/>
        <v>218.353069067246+9.61122704617107i</v>
      </c>
      <c r="F2865" t="str">
        <f t="shared" si="841"/>
        <v>2.42372134212672-3.42299606974368i</v>
      </c>
      <c r="G2865" t="str">
        <f t="shared" si="842"/>
        <v>0.999503661830589-0.0222731187271172i</v>
      </c>
      <c r="H2865" t="str">
        <f t="shared" si="843"/>
        <v>3.65881874109119-471.015341242524i</v>
      </c>
      <c r="I2865" t="str">
        <f t="shared" si="844"/>
        <v>-4.52330251220701-3.25586026430639i</v>
      </c>
      <c r="K2865" t="str">
        <f t="shared" si="845"/>
        <v>0.000197890903301917-0.00126567508090277i</v>
      </c>
      <c r="L2865" t="str">
        <f t="shared" si="846"/>
        <v>0.0000444444444444444-0.00129509050257143i</v>
      </c>
      <c r="M2865" t="e">
        <f t="shared" si="847"/>
        <v>#DIV/0!</v>
      </c>
      <c r="N2865">
        <f t="shared" si="848"/>
        <v>92.063399346356633</v>
      </c>
      <c r="O2865">
        <f t="shared" si="849"/>
        <v>0.14635383386570638</v>
      </c>
      <c r="P2865" s="3">
        <f t="shared" si="850"/>
        <v>-0.14635383386570638</v>
      </c>
      <c r="Q2865" s="3">
        <f t="shared" si="851"/>
        <v>-87.936600653643367</v>
      </c>
      <c r="R2865">
        <f t="shared" si="852"/>
        <v>92.063399346356633</v>
      </c>
      <c r="S2865">
        <f t="shared" si="853"/>
        <v>44.332965936824777</v>
      </c>
      <c r="T2865">
        <f t="shared" si="836"/>
        <v>-0.14635383386570638</v>
      </c>
    </row>
    <row r="2866" spans="1:20" x14ac:dyDescent="0.25">
      <c r="A2866">
        <f t="shared" si="837"/>
        <v>279610.73871070275</v>
      </c>
      <c r="B2866">
        <f t="shared" si="854"/>
        <v>44501.43120738471</v>
      </c>
      <c r="C2866" t="str">
        <f t="shared" si="838"/>
        <v>0.0340609826044453-0.98035652020251i</v>
      </c>
      <c r="D2866" t="str">
        <f t="shared" si="839"/>
        <v>3.465161350546-0.569586126192331i</v>
      </c>
      <c r="E2866" t="str">
        <f t="shared" si="840"/>
        <v>218.669721817232+9.38097815691216i</v>
      </c>
      <c r="F2866" t="str">
        <f t="shared" si="841"/>
        <v>2.42371218210109-3.41044742463553i</v>
      </c>
      <c r="G2866" t="str">
        <f t="shared" si="842"/>
        <v>0.999499884383484-0.0223576720810982i</v>
      </c>
      <c r="H2866" t="str">
        <f t="shared" si="843"/>
        <v>3.60750724241849-469.059249406134i</v>
      </c>
      <c r="I2866" t="str">
        <f t="shared" si="844"/>
        <v>-4.48815979496573-3.24185033238947i</v>
      </c>
      <c r="K2866" t="str">
        <f t="shared" si="845"/>
        <v>0.000196746656702947-0.00126102208919114i</v>
      </c>
      <c r="L2866" t="str">
        <f t="shared" si="846"/>
        <v>0.0000444444444444444-0.00129018778897333i</v>
      </c>
      <c r="M2866" t="e">
        <f t="shared" si="847"/>
        <v>#DIV/0!</v>
      </c>
      <c r="N2866">
        <f t="shared" si="848"/>
        <v>91.989853520635833</v>
      </c>
      <c r="O2866">
        <f t="shared" si="849"/>
        <v>0.16707992428073637</v>
      </c>
      <c r="P2866" s="3">
        <f t="shared" si="850"/>
        <v>-0.16707992428073637</v>
      </c>
      <c r="Q2866" s="3">
        <f t="shared" si="851"/>
        <v>-88.010146479364167</v>
      </c>
      <c r="R2866">
        <f t="shared" si="852"/>
        <v>91.989853520635833</v>
      </c>
      <c r="S2866">
        <f t="shared" si="853"/>
        <v>44.501431207384712</v>
      </c>
      <c r="T2866">
        <f t="shared" si="836"/>
        <v>-0.16707992428073637</v>
      </c>
    </row>
    <row r="2867" spans="1:20" x14ac:dyDescent="0.25">
      <c r="A2867">
        <f t="shared" si="837"/>
        <v>280673.25951780338</v>
      </c>
      <c r="B2867">
        <f t="shared" si="854"/>
        <v>44670.536645972774</v>
      </c>
      <c r="C2867" t="str">
        <f t="shared" si="838"/>
        <v>0.0327121610300179-0.978064112455399i</v>
      </c>
      <c r="D2867" t="str">
        <f t="shared" si="839"/>
        <v>3.46506301032087-0.569031596003442i</v>
      </c>
      <c r="E2867" t="str">
        <f t="shared" si="840"/>
        <v>218.986914558262+9.14735206731764i</v>
      </c>
      <c r="F2867" t="str">
        <f t="shared" si="841"/>
        <v>2.42370295239702-3.39794783683973i</v>
      </c>
      <c r="G2867" t="str">
        <f t="shared" si="842"/>
        <v>0.999496078202114-0.0224425457715399i</v>
      </c>
      <c r="H2867" t="str">
        <f t="shared" si="843"/>
        <v>3.55696794151193-467.112601112893i</v>
      </c>
      <c r="I2867" t="str">
        <f t="shared" si="844"/>
        <v>-4.45330545539913-3.22791650584856i</v>
      </c>
      <c r="K2867" t="str">
        <f t="shared" si="845"/>
        <v>0.000195610808737902-0.00125638517636263i</v>
      </c>
      <c r="L2867" t="str">
        <f t="shared" si="846"/>
        <v>0.0000444444444444444-0.00128530363515972i</v>
      </c>
      <c r="M2867" t="e">
        <f t="shared" si="847"/>
        <v>#DIV/0!</v>
      </c>
      <c r="N2867">
        <f t="shared" si="848"/>
        <v>91.915590546424127</v>
      </c>
      <c r="O2867">
        <f t="shared" si="849"/>
        <v>0.18779811872444627</v>
      </c>
      <c r="P2867" s="3">
        <f t="shared" si="850"/>
        <v>-0.18779811872444627</v>
      </c>
      <c r="Q2867" s="3">
        <f t="shared" si="851"/>
        <v>-88.084409453575873</v>
      </c>
      <c r="R2867">
        <f t="shared" si="852"/>
        <v>91.915590546424127</v>
      </c>
      <c r="S2867">
        <f t="shared" si="853"/>
        <v>44.670536645972774</v>
      </c>
      <c r="T2867">
        <f t="shared" si="836"/>
        <v>-0.18779811872444627</v>
      </c>
    </row>
    <row r="2868" spans="1:20" x14ac:dyDescent="0.25">
      <c r="A2868">
        <f t="shared" si="837"/>
        <v>281739.81790397107</v>
      </c>
      <c r="B2868">
        <f t="shared" si="854"/>
        <v>44840.284685227474</v>
      </c>
      <c r="C2868" t="str">
        <f t="shared" si="838"/>
        <v>0.0313572665578184-0.975776638909925i</v>
      </c>
      <c r="D2868" t="str">
        <f t="shared" si="839"/>
        <v>3.46496392693547-0.568485159923104i</v>
      </c>
      <c r="E2868" t="str">
        <f t="shared" si="840"/>
        <v>219.304624635863+8.91032037442525i</v>
      </c>
      <c r="F2868" t="str">
        <f t="shared" si="841"/>
        <v>2.42369365248502-3.38549712650982i</v>
      </c>
      <c r="G2868" t="str">
        <f t="shared" si="842"/>
        <v>0.999492243068124-0.0225277410046756i</v>
      </c>
      <c r="H2868" t="str">
        <f t="shared" si="843"/>
        <v>3.50718854867757-465.175336019847i</v>
      </c>
      <c r="I2868" t="str">
        <f t="shared" si="844"/>
        <v>-4.41873695805338-3.21405814998987i</v>
      </c>
      <c r="K2868" t="str">
        <f t="shared" si="845"/>
        <v>0.00019448329959813-0.00125176429836951i</v>
      </c>
      <c r="L2868" t="str">
        <f t="shared" si="846"/>
        <v>0.0000444444444444444-0.00128043797087041i</v>
      </c>
      <c r="M2868" t="e">
        <f t="shared" si="847"/>
        <v>#DIV/0!</v>
      </c>
      <c r="N2868">
        <f t="shared" si="848"/>
        <v>91.840606627713967</v>
      </c>
      <c r="O2868">
        <f t="shared" si="849"/>
        <v>0.2085090118671207</v>
      </c>
      <c r="P2868" s="3">
        <f t="shared" si="850"/>
        <v>-0.2085090118671207</v>
      </c>
      <c r="Q2868" s="3">
        <f t="shared" si="851"/>
        <v>-88.159393372286033</v>
      </c>
      <c r="R2868">
        <f t="shared" si="852"/>
        <v>91.840606627713967</v>
      </c>
      <c r="S2868">
        <f t="shared" si="853"/>
        <v>44.840284685227473</v>
      </c>
      <c r="T2868">
        <f t="shared" si="836"/>
        <v>-0.2085090118671207</v>
      </c>
    </row>
    <row r="2869" spans="1:20" x14ac:dyDescent="0.25">
      <c r="A2869">
        <f t="shared" si="837"/>
        <v>282810.42921200616</v>
      </c>
      <c r="B2869">
        <f t="shared" si="854"/>
        <v>45010.677767031339</v>
      </c>
      <c r="C2869" t="str">
        <f t="shared" si="838"/>
        <v>0.0299962961109258-0.973493976512046i</v>
      </c>
      <c r="D2869" t="str">
        <f t="shared" si="839"/>
        <v>3.46486409481688-0.567946809050368i</v>
      </c>
      <c r="E2869" t="str">
        <f t="shared" si="840"/>
        <v>219.622828905601+8.66985466331364i</v>
      </c>
      <c r="F2869" t="str">
        <f t="shared" si="841"/>
        <v>2.42368428183158-3.37309511450214i</v>
      </c>
      <c r="G2869" t="str">
        <f t="shared" si="842"/>
        <v>0.999488378761505-0.0226132589911963i</v>
      </c>
      <c r="H2869" t="str">
        <f t="shared" si="843"/>
        <v>3.45815698024572-463.247394319493i</v>
      </c>
      <c r="I2869" t="str">
        <f t="shared" si="844"/>
        <v>-4.38445179227748-3.20027463821001i</v>
      </c>
      <c r="K2869" t="str">
        <f t="shared" si="845"/>
        <v>0.000193364069873618-0.00124715941115061i</v>
      </c>
      <c r="L2869" t="str">
        <f t="shared" si="846"/>
        <v>0.0000444444444444444-0.00127559072611119i</v>
      </c>
      <c r="M2869" t="e">
        <f t="shared" si="847"/>
        <v>#DIV/0!</v>
      </c>
      <c r="N2869">
        <f t="shared" si="848"/>
        <v>91.764897981792146</v>
      </c>
      <c r="O2869">
        <f t="shared" si="849"/>
        <v>0.22921320587407379</v>
      </c>
      <c r="P2869" s="3">
        <f t="shared" si="850"/>
        <v>-0.22921320587407379</v>
      </c>
      <c r="Q2869" s="3">
        <f t="shared" si="851"/>
        <v>-88.235102018207854</v>
      </c>
      <c r="R2869">
        <f t="shared" si="852"/>
        <v>91.764897981792146</v>
      </c>
      <c r="S2869">
        <f t="shared" si="853"/>
        <v>45.010677767031339</v>
      </c>
      <c r="T2869">
        <f t="shared" si="836"/>
        <v>-0.22921320587407379</v>
      </c>
    </row>
    <row r="2870" spans="1:20" x14ac:dyDescent="0.25">
      <c r="A2870">
        <f t="shared" si="837"/>
        <v>283885.10884301184</v>
      </c>
      <c r="B2870">
        <f t="shared" si="854"/>
        <v>45181.718342546061</v>
      </c>
      <c r="C2870" t="str">
        <f t="shared" si="838"/>
        <v>0.0286292475293315-0.971216001635872i</v>
      </c>
      <c r="D2870" t="str">
        <f t="shared" si="839"/>
        <v>3.46476350835102-0.56741653458883i</v>
      </c>
      <c r="E2870" t="str">
        <f t="shared" si="840"/>
        <v>219.94150372768+8.42592651323172i</v>
      </c>
      <c r="F2870" t="str">
        <f t="shared" si="841"/>
        <v>2.42367483989915-3.36074162237307i</v>
      </c>
      <c r="G2870" t="str">
        <f t="shared" si="842"/>
        <v>0.999484485060579-0.0226991009462659i</v>
      </c>
      <c r="H2870" t="str">
        <f t="shared" si="843"/>
        <v>3.40986135492008-461.328716733737i</v>
      </c>
      <c r="I2870" t="str">
        <f t="shared" si="844"/>
        <v>-4.35044747194454-3.18656535186287i</v>
      </c>
      <c r="K2870" t="str">
        <f t="shared" si="845"/>
        <v>0.000192253060550738-0.00124257047063323i</v>
      </c>
      <c r="L2870" t="str">
        <f t="shared" si="846"/>
        <v>0.0000444444444444444-0.00127076183115281i</v>
      </c>
      <c r="M2870" t="e">
        <f t="shared" si="847"/>
        <v>#DIV/0!</v>
      </c>
      <c r="N2870">
        <f t="shared" si="848"/>
        <v>91.688460839820024</v>
      </c>
      <c r="O2870">
        <f t="shared" si="849"/>
        <v>0.24991131043414627</v>
      </c>
      <c r="P2870" s="3">
        <f t="shared" si="850"/>
        <v>-0.24991131043414627</v>
      </c>
      <c r="Q2870" s="3">
        <f t="shared" si="851"/>
        <v>-88.311539160179976</v>
      </c>
      <c r="R2870">
        <f t="shared" si="852"/>
        <v>91.688460839820024</v>
      </c>
      <c r="S2870">
        <f t="shared" si="853"/>
        <v>45.181718342546063</v>
      </c>
      <c r="T2870">
        <f t="shared" si="836"/>
        <v>-0.24991131043414627</v>
      </c>
    </row>
    <row r="2871" spans="1:20" x14ac:dyDescent="0.25">
      <c r="A2871">
        <f t="shared" si="837"/>
        <v>284963.87225661526</v>
      </c>
      <c r="B2871">
        <f t="shared" si="854"/>
        <v>45353.408872247739</v>
      </c>
      <c r="C2871" t="str">
        <f t="shared" si="838"/>
        <v>0.0272561195878379-0.968942590087157i</v>
      </c>
      <c r="D2871" t="str">
        <f t="shared" si="839"/>
        <v>3.46466216188238-0.566894327846392i</v>
      </c>
      <c r="E2871" t="str">
        <f t="shared" si="840"/>
        <v>220.260624961547+8.17850750389501i</v>
      </c>
      <c r="F2871" t="str">
        <f t="shared" si="841"/>
        <v>2.4236653261461-3.34843647237661i</v>
      </c>
      <c r="G2871" t="str">
        <f t="shared" si="842"/>
        <v>0.999480561741984-0.022785268089537i</v>
      </c>
      <c r="H2871" t="str">
        <f t="shared" si="843"/>
        <v>3.36228999019597-459.419244507928i</v>
      </c>
      <c r="I2871" t="str">
        <f t="shared" si="844"/>
        <v>-4.31672153517708-3.17292968012911i</v>
      </c>
      <c r="K2871" t="str">
        <f t="shared" si="845"/>
        <v>0.000191150213010021-0.00123799743273503i</v>
      </c>
      <c r="L2871" t="str">
        <f t="shared" si="846"/>
        <v>0.0000444444444444444-0.00126595121653i</v>
      </c>
      <c r="M2871" t="e">
        <f t="shared" si="847"/>
        <v>#DIV/0!</v>
      </c>
      <c r="N2871">
        <f t="shared" si="848"/>
        <v>91.611291447423511</v>
      </c>
      <c r="O2871">
        <f t="shared" si="849"/>
        <v>0.27060394278798117</v>
      </c>
      <c r="P2871" s="3">
        <f t="shared" si="850"/>
        <v>-0.27060394278798117</v>
      </c>
      <c r="Q2871" s="3">
        <f t="shared" si="851"/>
        <v>-88.388708552576489</v>
      </c>
      <c r="R2871">
        <f t="shared" si="852"/>
        <v>91.611291447423511</v>
      </c>
      <c r="S2871">
        <f t="shared" si="853"/>
        <v>45.353408872247741</v>
      </c>
      <c r="T2871">
        <f t="shared" si="836"/>
        <v>-0.27060394278798117</v>
      </c>
    </row>
    <row r="2872" spans="1:20" x14ac:dyDescent="0.25">
      <c r="A2872">
        <f t="shared" si="837"/>
        <v>286046.7349711904</v>
      </c>
      <c r="B2872">
        <f t="shared" si="854"/>
        <v>45525.751825962281</v>
      </c>
      <c r="C2872" t="str">
        <f t="shared" si="838"/>
        <v>0.0258769120141036-0.966673617107178i</v>
      </c>
      <c r="D2872" t="str">
        <f t="shared" si="839"/>
        <v>3.46456004971376-0.566380180234991i</v>
      </c>
      <c r="E2872" t="str">
        <f t="shared" si="840"/>
        <v>220.580167960541+7.92756922194144i</v>
      </c>
      <c r="F2872" t="str">
        <f t="shared" si="841"/>
        <v>2.4236557400267-3.33617948746173i</v>
      </c>
      <c r="G2872" t="str">
        <f t="shared" si="842"/>
        <v>0.999476608580669-0.0228717616451663i</v>
      </c>
      <c r="H2872" t="str">
        <f t="shared" si="843"/>
        <v>3.31543139884577-457.518919404989i</v>
      </c>
      <c r="I2872" t="str">
        <f t="shared" si="844"/>
        <v>-4.28327154407568-3.1593670198881i</v>
      </c>
      <c r="K2872" t="str">
        <f t="shared" si="845"/>
        <v>0.000190055469023909-0.00123344025336587i</v>
      </c>
      <c r="L2872" t="str">
        <f t="shared" si="846"/>
        <v>0.0000444444444444444-0.00126115881304044i</v>
      </c>
      <c r="M2872" t="e">
        <f t="shared" si="847"/>
        <v>#DIV/0!</v>
      </c>
      <c r="N2872">
        <f t="shared" si="848"/>
        <v>91.533386065288894</v>
      </c>
      <c r="O2872">
        <f t="shared" si="849"/>
        <v>0.29129172775497458</v>
      </c>
      <c r="P2872" s="3">
        <f t="shared" si="850"/>
        <v>-0.29129172775497458</v>
      </c>
      <c r="Q2872" s="3">
        <f t="shared" si="851"/>
        <v>-88.466613934711106</v>
      </c>
      <c r="R2872">
        <f t="shared" si="852"/>
        <v>91.533386065288894</v>
      </c>
      <c r="S2872">
        <f t="shared" si="853"/>
        <v>45.525751825962281</v>
      </c>
      <c r="T2872">
        <f t="shared" si="836"/>
        <v>-0.29129172775497458</v>
      </c>
    </row>
    <row r="2873" spans="1:20" x14ac:dyDescent="0.25">
      <c r="A2873">
        <f t="shared" si="837"/>
        <v>287133.71256408095</v>
      </c>
      <c r="B2873">
        <f t="shared" si="854"/>
        <v>45698.74968290094</v>
      </c>
      <c r="C2873" t="str">
        <f t="shared" si="838"/>
        <v>0.0244916255068598-0.96440895737689i</v>
      </c>
      <c r="D2873" t="str">
        <f t="shared" si="839"/>
        <v>3.46445716610585-0.565874083270338i</v>
      </c>
      <c r="E2873" t="str">
        <f t="shared" si="840"/>
        <v>220.900107566559+7.67308326755291i</v>
      </c>
      <c r="F2873" t="str">
        <f t="shared" si="841"/>
        <v>2.42364608099106-3.32397049126984i</v>
      </c>
      <c r="G2873" t="str">
        <f t="shared" si="842"/>
        <v>0.999472625349873-0.0229585828418303i</v>
      </c>
      <c r="H2873" t="str">
        <f t="shared" si="843"/>
        <v>3.26927428547051-455.627683699596i</v>
      </c>
      <c r="I2873" t="str">
        <f t="shared" si="844"/>
        <v>-4.25009508445115-3.14587677559217i</v>
      </c>
      <c r="K2873" t="str">
        <f t="shared" si="845"/>
        <v>0.000188968770754531-0.00122889888842969i</v>
      </c>
      <c r="L2873" t="str">
        <f t="shared" si="846"/>
        <v>0.0000444444444444444-0.00125638455174382i</v>
      </c>
      <c r="M2873" t="e">
        <f t="shared" si="847"/>
        <v>#DIV/0!</v>
      </c>
      <c r="N2873">
        <f t="shared" si="848"/>
        <v>91.454740969766476</v>
      </c>
      <c r="O2873">
        <f t="shared" si="849"/>
        <v>0.31197529775989791</v>
      </c>
      <c r="P2873" s="3">
        <f t="shared" si="850"/>
        <v>-0.31197529775989791</v>
      </c>
      <c r="Q2873" s="3">
        <f t="shared" si="851"/>
        <v>-88.545259030233524</v>
      </c>
      <c r="R2873">
        <f t="shared" si="852"/>
        <v>91.454740969766476</v>
      </c>
      <c r="S2873">
        <f t="shared" si="853"/>
        <v>45.698749682900939</v>
      </c>
      <c r="T2873">
        <f t="shared" si="836"/>
        <v>-0.31197529775989791</v>
      </c>
    </row>
    <row r="2874" spans="1:20" x14ac:dyDescent="0.25">
      <c r="A2874">
        <f t="shared" si="837"/>
        <v>288224.82067182445</v>
      </c>
      <c r="B2874">
        <f t="shared" si="854"/>
        <v>45872.404931695964</v>
      </c>
      <c r="C2874" t="str">
        <f t="shared" si="838"/>
        <v>0.023100261754319-0.96214848502145i</v>
      </c>
      <c r="D2874" t="str">
        <f t="shared" si="839"/>
        <v>3.46435350527719-0.565376028571683i</v>
      </c>
      <c r="E2874" t="str">
        <f t="shared" si="840"/>
        <v>221.220418104766+7.41502126124471i</v>
      </c>
      <c r="F2874" t="str">
        <f t="shared" si="841"/>
        <v>2.42363634848515-3.31180930813229i</v>
      </c>
      <c r="G2874" t="str">
        <f t="shared" si="842"/>
        <v>0.999468611821118-0.0230457329127408i</v>
      </c>
      <c r="H2874" t="str">
        <f t="shared" si="843"/>
        <v>3.22380754311643-453.745480172461i</v>
      </c>
      <c r="I2874" t="str">
        <f t="shared" si="844"/>
        <v>-4.21718976556032-3.13245835914344i</v>
      </c>
      <c r="K2874" t="str">
        <f t="shared" si="845"/>
        <v>0.000187890060751479-0.00122437329382622i</v>
      </c>
      <c r="L2874" t="str">
        <f t="shared" si="846"/>
        <v>0.0000444444444444444-0.00125162836396077i</v>
      </c>
      <c r="M2874" t="e">
        <f t="shared" si="847"/>
        <v>#DIV/0!</v>
      </c>
      <c r="N2874">
        <f t="shared" si="848"/>
        <v>91.375352453483018</v>
      </c>
      <c r="O2874">
        <f t="shared" si="849"/>
        <v>0.33265529285843842</v>
      </c>
      <c r="P2874" s="3">
        <f t="shared" si="850"/>
        <v>-0.33265529285843842</v>
      </c>
      <c r="Q2874" s="3">
        <f t="shared" si="851"/>
        <v>-88.624647546516982</v>
      </c>
      <c r="R2874">
        <f t="shared" si="852"/>
        <v>91.375352453483018</v>
      </c>
      <c r="S2874">
        <f t="shared" si="853"/>
        <v>45.872404931695968</v>
      </c>
      <c r="T2874">
        <f t="shared" si="836"/>
        <v>-0.33265529285843842</v>
      </c>
    </row>
    <row r="2875" spans="1:20" x14ac:dyDescent="0.25">
      <c r="A2875">
        <f t="shared" si="837"/>
        <v>289320.07499037741</v>
      </c>
      <c r="B2875">
        <f t="shared" si="854"/>
        <v>46046.720070436408</v>
      </c>
      <c r="C2875" t="str">
        <f t="shared" si="838"/>
        <v>0.0217028234526873-0.959892073615022i</v>
      </c>
      <c r="D2875" t="str">
        <f t="shared" si="839"/>
        <v>3.46424906140348-0.564886007861524i</v>
      </c>
      <c r="E2875" t="str">
        <f t="shared" si="840"/>
        <v>221.541073378332+7.15335485081858i</v>
      </c>
      <c r="F2875" t="str">
        <f t="shared" si="841"/>
        <v>2.42362654195071-3.29969576306774i</v>
      </c>
      <c r="G2875" t="str">
        <f t="shared" si="842"/>
        <v>0.999464567764192-0.0231332130956609i</v>
      </c>
      <c r="H2875" t="str">
        <f t="shared" si="843"/>
        <v>3.17902024995467-451.87225210466i</v>
      </c>
      <c r="I2875" t="str">
        <f t="shared" si="844"/>
        <v>-4.18455321984484-3.11911118977269i</v>
      </c>
      <c r="K2875" t="str">
        <f t="shared" si="845"/>
        <v>0.000186819281949589-0.00121986342545286i</v>
      </c>
      <c r="L2875" t="str">
        <f t="shared" si="846"/>
        <v>0.0000444444444444444-0.00124689018127193i</v>
      </c>
      <c r="M2875" t="e">
        <f t="shared" si="847"/>
        <v>#DIV/0!</v>
      </c>
      <c r="N2875">
        <f t="shared" si="848"/>
        <v>91.295216825958633</v>
      </c>
      <c r="O2875">
        <f t="shared" si="849"/>
        <v>0.35333236076248858</v>
      </c>
      <c r="P2875" s="3">
        <f t="shared" si="850"/>
        <v>-0.35333236076248858</v>
      </c>
      <c r="Q2875" s="3">
        <f t="shared" si="851"/>
        <v>-88.704783174041367</v>
      </c>
      <c r="R2875">
        <f t="shared" si="852"/>
        <v>91.295216825958633</v>
      </c>
      <c r="S2875">
        <f t="shared" si="853"/>
        <v>46.046720070436407</v>
      </c>
      <c r="T2875">
        <f t="shared" si="836"/>
        <v>-0.35333236076248858</v>
      </c>
    </row>
    <row r="2876" spans="1:20" x14ac:dyDescent="0.25">
      <c r="A2876">
        <f t="shared" si="837"/>
        <v>290419.49127534084</v>
      </c>
      <c r="B2876">
        <f t="shared" si="854"/>
        <v>46221.697606704067</v>
      </c>
      <c r="C2876" t="str">
        <f t="shared" si="838"/>
        <v>0.0202993143249223-0.957639596186101i</v>
      </c>
      <c r="D2876" t="str">
        <f t="shared" si="839"/>
        <v>3.46414382861767-0.564404012965374i</v>
      </c>
      <c r="E2876" t="str">
        <f t="shared" si="840"/>
        <v>221.86204666322+6.88805571849523i</v>
      </c>
      <c r="F2876" t="str">
        <f t="shared" si="841"/>
        <v>2.42361666082526-3.28762968177975i</v>
      </c>
      <c r="G2876" t="str">
        <f t="shared" si="842"/>
        <v>0.999460492947137-0.0232210246329208i</v>
      </c>
      <c r="H2876" t="str">
        <f t="shared" si="843"/>
        <v>3.13490166602365-450.007943272057i</v>
      </c>
      <c r="I2876" t="str">
        <f t="shared" si="844"/>
        <v>-4.15218310267381-3.10583469392069i</v>
      </c>
      <c r="K2876" t="str">
        <f t="shared" si="845"/>
        <v>0.000185756377666745-0.00121536923920642i</v>
      </c>
      <c r="L2876" t="str">
        <f t="shared" si="846"/>
        <v>0.0000444444444444444-0.00124216993551697i</v>
      </c>
      <c r="M2876" t="e">
        <f t="shared" si="847"/>
        <v>#DIV/0!</v>
      </c>
      <c r="N2876">
        <f t="shared" si="848"/>
        <v>91.21433041423596</v>
      </c>
      <c r="O2876">
        <f t="shared" si="849"/>
        <v>0.37400715686307007</v>
      </c>
      <c r="P2876" s="3">
        <f t="shared" si="850"/>
        <v>-0.37400715686307007</v>
      </c>
      <c r="Q2876" s="3">
        <f t="shared" si="851"/>
        <v>-88.78566958576404</v>
      </c>
      <c r="R2876">
        <f t="shared" si="852"/>
        <v>91.21433041423596</v>
      </c>
      <c r="S2876">
        <f t="shared" si="853"/>
        <v>46.221697606704069</v>
      </c>
      <c r="T2876">
        <f t="shared" si="836"/>
        <v>-0.37400715686307007</v>
      </c>
    </row>
    <row r="2877" spans="1:20" x14ac:dyDescent="0.25">
      <c r="A2877">
        <f t="shared" si="837"/>
        <v>291523.08534218714</v>
      </c>
      <c r="B2877">
        <f t="shared" si="854"/>
        <v>46397.340057609545</v>
      </c>
      <c r="C2877" t="str">
        <f t="shared" si="838"/>
        <v>0.0188897391395455-0.955390925222952i</v>
      </c>
      <c r="D2877" t="str">
        <f t="shared" si="839"/>
        <v>3.46403780100945-0.5639300358115i</v>
      </c>
      <c r="E2877" t="str">
        <f t="shared" si="840"/>
        <v>222.183310703008+6.61909558820583i</v>
      </c>
      <c r="F2877" t="str">
        <f t="shared" si="841"/>
        <v>2.42360670454208-3.27561089065419i</v>
      </c>
      <c r="G2877" t="str">
        <f t="shared" si="842"/>
        <v>0.999456387136239-0.023309168771433i</v>
      </c>
      <c r="H2877" t="str">
        <f t="shared" si="843"/>
        <v>3.09144123003182-448.152497939792i</v>
      </c>
      <c r="I2877" t="str">
        <f t="shared" si="844"/>
        <v>-4.12007709208937-3.09262830512181i</v>
      </c>
      <c r="K2877" t="str">
        <f t="shared" si="845"/>
        <v>0.000184701291601657-0.00121089069098479i</v>
      </c>
      <c r="L2877" t="str">
        <f t="shared" si="846"/>
        <v>0.0000444444444444444-0.00123746755879355i</v>
      </c>
      <c r="M2877" t="e">
        <f t="shared" si="847"/>
        <v>#DIV/0!</v>
      </c>
      <c r="N2877">
        <f t="shared" si="848"/>
        <v>91.132689563511406</v>
      </c>
      <c r="O2877">
        <f t="shared" si="849"/>
        <v>0.39468034425460824</v>
      </c>
      <c r="P2877" s="3">
        <f t="shared" si="850"/>
        <v>-0.39468034425460824</v>
      </c>
      <c r="Q2877" s="3">
        <f t="shared" si="851"/>
        <v>-88.867310436488594</v>
      </c>
      <c r="R2877">
        <f t="shared" si="852"/>
        <v>91.132689563511406</v>
      </c>
      <c r="S2877">
        <f t="shared" si="853"/>
        <v>46.397340057609547</v>
      </c>
      <c r="T2877">
        <f t="shared" si="836"/>
        <v>-0.39468034425460824</v>
      </c>
    </row>
    <row r="2878" spans="1:20" x14ac:dyDescent="0.25">
      <c r="A2878">
        <f t="shared" si="837"/>
        <v>292630.87306648749</v>
      </c>
      <c r="B2878">
        <f t="shared" si="854"/>
        <v>46573.649949828461</v>
      </c>
      <c r="C2878" t="str">
        <f t="shared" si="838"/>
        <v>0.0174741037296949-0.953145932679623i</v>
      </c>
      <c r="D2878" t="str">
        <f t="shared" si="839"/>
        <v>3.46393097262486-0.563464068430646i</v>
      </c>
      <c r="E2878" t="str">
        <f t="shared" si="840"/>
        <v>222.50483770377+6.34644623307237i</v>
      </c>
      <c r="F2878" t="str">
        <f t="shared" si="841"/>
        <v>2.42359667253012-3.26363921675679i</v>
      </c>
      <c r="G2878" t="str">
        <f t="shared" si="842"/>
        <v>0.99945225009601-0.0233976467627089i</v>
      </c>
      <c r="H2878" t="str">
        <f t="shared" si="843"/>
        <v>3.04862855622066-446.305860856832i</v>
      </c>
      <c r="I2878" t="str">
        <f t="shared" si="844"/>
        <v>-4.08823288855567-3.07949146388945i</v>
      </c>
      <c r="K2878" t="str">
        <f t="shared" si="845"/>
        <v>0.000183653967831684-0.00120642773668874i</v>
      </c>
      <c r="L2878" t="str">
        <f t="shared" si="846"/>
        <v>0.0000444444444444444-0.00123278298345642i</v>
      </c>
      <c r="M2878" t="e">
        <f t="shared" si="847"/>
        <v>#DIV/0!</v>
      </c>
      <c r="N2878">
        <f t="shared" si="848"/>
        <v>91.050290637779057</v>
      </c>
      <c r="O2878">
        <f t="shared" si="849"/>
        <v>0.41535259375644012</v>
      </c>
      <c r="P2878" s="3">
        <f t="shared" si="850"/>
        <v>-0.41535259375644012</v>
      </c>
      <c r="Q2878" s="3">
        <f t="shared" si="851"/>
        <v>-88.949709362220943</v>
      </c>
      <c r="R2878">
        <f t="shared" si="852"/>
        <v>91.050290637779057</v>
      </c>
      <c r="S2878">
        <f t="shared" si="853"/>
        <v>46.573649949828464</v>
      </c>
      <c r="T2878">
        <f t="shared" si="836"/>
        <v>-0.41535259375644012</v>
      </c>
    </row>
    <row r="2879" spans="1:20" x14ac:dyDescent="0.25">
      <c r="A2879">
        <f t="shared" si="837"/>
        <v>293742.87038414011</v>
      </c>
      <c r="B2879">
        <f t="shared" si="854"/>
        <v>46750.629819637812</v>
      </c>
      <c r="C2879" t="str">
        <f t="shared" si="838"/>
        <v>0.0160524150122628-0.950904489982251i</v>
      </c>
      <c r="D2879" t="str">
        <f t="shared" si="839"/>
        <v>3.46382333746618-0.563006102955791i</v>
      </c>
      <c r="E2879" t="str">
        <f t="shared" si="840"/>
        <v>222.826599329001+6.07007948305044i</v>
      </c>
      <c r="F2879" t="str">
        <f t="shared" si="841"/>
        <v>2.423586564214-3.25171448783057i</v>
      </c>
      <c r="G2879" t="str">
        <f t="shared" si="842"/>
        <v>0.999448081589177-0.0234864598628742i</v>
      </c>
      <c r="H2879" t="str">
        <f t="shared" si="843"/>
        <v>3.00645343128585-444.467977250604i</v>
      </c>
      <c r="I2879" t="str">
        <f t="shared" si="844"/>
        <v>-4.05664821471095-3.06642361760399i</v>
      </c>
      <c r="K2879" t="str">
        <f t="shared" si="845"/>
        <v>0.000182614350810635-0.00120198033222354i</v>
      </c>
      <c r="L2879" t="str">
        <f t="shared" si="846"/>
        <v>0.0000444444444444444-0.00122811614211638i</v>
      </c>
      <c r="M2879" t="e">
        <f t="shared" si="847"/>
        <v>#DIV/0!</v>
      </c>
      <c r="N2879">
        <f t="shared" si="848"/>
        <v>90.967130020478677</v>
      </c>
      <c r="O2879">
        <f t="shared" si="849"/>
        <v>0.43602458393415672</v>
      </c>
      <c r="P2879" s="3">
        <f t="shared" si="850"/>
        <v>-0.43602458393415672</v>
      </c>
      <c r="Q2879" s="3">
        <f t="shared" si="851"/>
        <v>-89.032869979521323</v>
      </c>
      <c r="R2879">
        <f t="shared" si="852"/>
        <v>90.967130020478677</v>
      </c>
      <c r="S2879">
        <f t="shared" si="853"/>
        <v>46.750629819637815</v>
      </c>
      <c r="T2879">
        <f t="shared" si="836"/>
        <v>-0.43602458393415672</v>
      </c>
    </row>
    <row r="2880" spans="1:20" x14ac:dyDescent="0.25">
      <c r="A2880">
        <f t="shared" si="837"/>
        <v>294859.09329159989</v>
      </c>
      <c r="B2880">
        <f t="shared" si="854"/>
        <v>46928.282212952436</v>
      </c>
      <c r="C2880" t="str">
        <f t="shared" si="838"/>
        <v>0.014624681007192-0.948666468035782i</v>
      </c>
      <c r="D2880" t="str">
        <f t="shared" si="839"/>
        <v>3.46371488949157-0.562556131621898i</v>
      </c>
      <c r="E2880" t="str">
        <f t="shared" si="840"/>
        <v>223.1485666946+5.78996723275518i</v>
      </c>
      <c r="F2880" t="str">
        <f t="shared" si="841"/>
        <v>2.423576379014-3.23983653229347i</v>
      </c>
      <c r="G2880" t="str">
        <f t="shared" si="842"/>
        <v>0.999443881376669-0.023575609332685i</v>
      </c>
      <c r="H2880" t="str">
        <f t="shared" si="843"/>
        <v>2.96490581135595-442.638792821683i</v>
      </c>
      <c r="I2880" t="str">
        <f t="shared" si="844"/>
        <v>-4.02532081512295-3.05342422040265i</v>
      </c>
      <c r="K2880" t="str">
        <f t="shared" si="845"/>
        <v>0.00018158238536659-0.00119754843350067i</v>
      </c>
      <c r="L2880" t="str">
        <f t="shared" si="846"/>
        <v>0.0000444444444444444-0.00122346696763935i</v>
      </c>
      <c r="M2880" t="e">
        <f t="shared" si="847"/>
        <v>#DIV/0!</v>
      </c>
      <c r="N2880">
        <f t="shared" si="848"/>
        <v>90.883204115152324</v>
      </c>
      <c r="O2880">
        <f t="shared" si="849"/>
        <v>0.456697001119721</v>
      </c>
      <c r="P2880" s="3">
        <f t="shared" si="850"/>
        <v>-0.456697001119721</v>
      </c>
      <c r="Q2880" s="3">
        <f t="shared" si="851"/>
        <v>-89.116795884847676</v>
      </c>
      <c r="R2880">
        <f t="shared" si="852"/>
        <v>90.883204115152324</v>
      </c>
      <c r="S2880">
        <f t="shared" si="853"/>
        <v>46.928282212952439</v>
      </c>
      <c r="T2880">
        <f t="shared" si="836"/>
        <v>-0.456697001119721</v>
      </c>
    </row>
    <row r="2881" spans="1:20" x14ac:dyDescent="0.25">
      <c r="A2881">
        <f t="shared" si="837"/>
        <v>295979.55784610793</v>
      </c>
      <c r="B2881">
        <f t="shared" si="854"/>
        <v>47106.609685361655</v>
      </c>
      <c r="C2881" t="str">
        <f t="shared" si="838"/>
        <v>0.0131909108569352-0.946431737231055i</v>
      </c>
      <c r="D2881" t="str">
        <f t="shared" si="839"/>
        <v>3.46360562261466-0.562114146765636i</v>
      </c>
      <c r="E2881" t="str">
        <f t="shared" si="840"/>
        <v>223.470710363914+5.50608144947033i</v>
      </c>
      <c r="F2881" t="str">
        <f t="shared" si="841"/>
        <v>2.42356611634599-3.22800517923578i</v>
      </c>
      <c r="G2881" t="str">
        <f t="shared" si="842"/>
        <v>0.999439649217602-0.0236650964375436i</v>
      </c>
      <c r="H2881" t="str">
        <f t="shared" si="843"/>
        <v>2.92397581902746-440.818253738566i</v>
      </c>
      <c r="I2881" t="str">
        <f t="shared" si="844"/>
        <v>-3.99424845604731-3.04049273307136i</v>
      </c>
      <c r="K2881" t="str">
        <f t="shared" si="845"/>
        <v>0.000180558016699733-0.00119313199643947i</v>
      </c>
      <c r="L2881" t="str">
        <f t="shared" si="846"/>
        <v>0.0000444444444444444-0.00121883539314539i</v>
      </c>
      <c r="M2881" t="e">
        <f t="shared" si="847"/>
        <v>#DIV/0!</v>
      </c>
      <c r="N2881">
        <f t="shared" si="848"/>
        <v>90.798509346110222</v>
      </c>
      <c r="O2881">
        <f t="shared" si="849"/>
        <v>0.47737053943085761</v>
      </c>
      <c r="P2881" s="3">
        <f t="shared" si="850"/>
        <v>-0.47737053943085761</v>
      </c>
      <c r="Q2881" s="3">
        <f t="shared" si="851"/>
        <v>-89.201490653889778</v>
      </c>
      <c r="R2881">
        <f t="shared" si="852"/>
        <v>90.798509346110222</v>
      </c>
      <c r="S2881">
        <f t="shared" si="853"/>
        <v>47.106609685361654</v>
      </c>
      <c r="T2881">
        <f t="shared" si="836"/>
        <v>-0.47737053943085761</v>
      </c>
    </row>
    <row r="2882" spans="1:20" x14ac:dyDescent="0.25">
      <c r="A2882">
        <f t="shared" si="837"/>
        <v>297104.28016592312</v>
      </c>
      <c r="B2882">
        <f t="shared" si="854"/>
        <v>47285.614802166026</v>
      </c>
      <c r="C2882" t="str">
        <f t="shared" si="838"/>
        <v>0.0117511148459866-0.944200167452288i</v>
      </c>
      <c r="D2882" t="str">
        <f t="shared" si="839"/>
        <v>3.46349553070427-0.561680140825131i</v>
      </c>
      <c r="E2882" t="str">
        <f t="shared" si="840"/>
        <v>223.793000342849+5.21839418132564i</v>
      </c>
      <c r="F2882" t="str">
        <f t="shared" si="841"/>
        <v>2.42355577562142-3.2162202584177i</v>
      </c>
      <c r="G2882" t="str">
        <f t="shared" si="842"/>
        <v>0.999435384869267-0.0237549224475149i</v>
      </c>
      <c r="H2882" t="str">
        <f t="shared" si="843"/>
        <v>2.88365374045463-439.006306632497i</v>
      </c>
      <c r="I2882" t="str">
        <f t="shared" si="844"/>
        <v>-3.96342892518901-3.02762862293874i</v>
      </c>
      <c r="K2882" t="str">
        <f t="shared" si="845"/>
        <v>0.000179541190380174-0.00118873097696872i</v>
      </c>
      <c r="L2882" t="str">
        <f t="shared" si="846"/>
        <v>0.0000444444444444444-0.00121422135200776i</v>
      </c>
      <c r="M2882" t="e">
        <f t="shared" si="847"/>
        <v>#DIV/0!</v>
      </c>
      <c r="N2882">
        <f t="shared" si="848"/>
        <v>90.713042159100823</v>
      </c>
      <c r="O2882">
        <f t="shared" si="849"/>
        <v>0.49804590078945382</v>
      </c>
      <c r="P2882" s="3">
        <f t="shared" si="850"/>
        <v>-0.49804590078945382</v>
      </c>
      <c r="Q2882" s="3">
        <f t="shared" si="851"/>
        <v>-89.286957840899177</v>
      </c>
      <c r="R2882">
        <f t="shared" si="852"/>
        <v>90.713042159100823</v>
      </c>
      <c r="S2882">
        <f t="shared" si="853"/>
        <v>47.285614802166023</v>
      </c>
      <c r="T2882">
        <f t="shared" si="836"/>
        <v>-0.49804590078945382</v>
      </c>
    </row>
    <row r="2883" spans="1:20" x14ac:dyDescent="0.25">
      <c r="A2883">
        <f t="shared" si="837"/>
        <v>298233.27643055364</v>
      </c>
      <c r="B2883">
        <f t="shared" si="854"/>
        <v>47465.300138414255</v>
      </c>
      <c r="C2883" t="str">
        <f t="shared" si="838"/>
        <v>0.0103053044206027-0.941971628085033i</v>
      </c>
      <c r="D2883" t="str">
        <f t="shared" si="839"/>
        <v>3.46338460758417-0.561254106339704i</v>
      </c>
      <c r="E2883" t="str">
        <f t="shared" si="840"/>
        <v>224.115406075041+4.92687756566834i</v>
      </c>
      <c r="F2883" t="str">
        <f t="shared" si="841"/>
        <v>2.42354535624728-3.20448160026692i</v>
      </c>
      <c r="G2883" t="str">
        <f t="shared" si="842"/>
        <v>0.999431088087113-0.0238450886373418i</v>
      </c>
      <c r="H2883" t="str">
        <f t="shared" si="843"/>
        <v>2.84393002249363-437.202898592364i</v>
      </c>
      <c r="I2883" t="str">
        <f t="shared" si="844"/>
        <v>-3.93286003146694-3.01483136377193i</v>
      </c>
      <c r="K2883" t="str">
        <f t="shared" si="845"/>
        <v>0.000178531852345801-0.00118434533102829i</v>
      </c>
      <c r="L2883" t="str">
        <f t="shared" si="846"/>
        <v>0.0000444444444444444-0.00120962477785193i</v>
      </c>
      <c r="M2883" t="e">
        <f t="shared" si="847"/>
        <v>#DIV/0!</v>
      </c>
      <c r="N2883">
        <f t="shared" si="848"/>
        <v>90.626799021992156</v>
      </c>
      <c r="O2883">
        <f t="shared" si="849"/>
        <v>0.51872379493834553</v>
      </c>
      <c r="P2883" s="3">
        <f t="shared" si="850"/>
        <v>-0.51872379493834553</v>
      </c>
      <c r="Q2883" s="3">
        <f t="shared" si="851"/>
        <v>-89.373200978007844</v>
      </c>
      <c r="R2883">
        <f t="shared" si="852"/>
        <v>90.626799021992156</v>
      </c>
      <c r="S2883">
        <f t="shared" si="853"/>
        <v>47.465300138414257</v>
      </c>
      <c r="T2883">
        <f t="shared" si="836"/>
        <v>-0.51872379493834553</v>
      </c>
    </row>
    <row r="2884" spans="1:20" x14ac:dyDescent="0.25">
      <c r="A2884">
        <f t="shared" si="837"/>
        <v>299366.56288098975</v>
      </c>
      <c r="B2884">
        <f t="shared" si="854"/>
        <v>47645.668278940233</v>
      </c>
      <c r="C2884" t="str">
        <f t="shared" si="838"/>
        <v>0.00885349220859874-0.939745988024449i</v>
      </c>
      <c r="D2884" t="str">
        <f t="shared" si="839"/>
        <v>3.46327284703266-0.560836035949621i</v>
      </c>
      <c r="E2884" t="str">
        <f t="shared" si="840"/>
        <v>224.437896437114+4.63150383761131i</v>
      </c>
      <c r="F2884" t="str">
        <f t="shared" si="841"/>
        <v>2.42353485762605-3.19278903587614i</v>
      </c>
      <c r="G2884" t="str">
        <f t="shared" si="842"/>
        <v>0.999426758624737-0.0239355962864621i</v>
      </c>
      <c r="H2884" t="str">
        <f t="shared" si="843"/>
        <v>2.80479526989936-435.40797715966i</v>
      </c>
      <c r="I2884" t="str">
        <f t="shared" si="844"/>
        <v>-3.9025396047814-3.00210043567438i</v>
      </c>
      <c r="K2884" t="str">
        <f t="shared" si="845"/>
        <v>0.000177529948900116-0.00117997501457064i</v>
      </c>
      <c r="L2884" t="str">
        <f t="shared" si="846"/>
        <v>0.0000444444444444444-0.00120504560455462i</v>
      </c>
      <c r="M2884" t="e">
        <f t="shared" si="847"/>
        <v>#DIV/0!</v>
      </c>
      <c r="N2884">
        <f t="shared" si="848"/>
        <v>90.539776425458328</v>
      </c>
      <c r="O2884">
        <f t="shared" si="849"/>
        <v>0.53940493945797796</v>
      </c>
      <c r="P2884" s="3">
        <f t="shared" si="850"/>
        <v>-0.53940493945797796</v>
      </c>
      <c r="Q2884" s="3">
        <f t="shared" si="851"/>
        <v>-89.460223574541672</v>
      </c>
      <c r="R2884">
        <f t="shared" si="852"/>
        <v>90.539776425458328</v>
      </c>
      <c r="S2884">
        <f t="shared" si="853"/>
        <v>47.645668278940235</v>
      </c>
      <c r="T2884">
        <f t="shared" si="836"/>
        <v>-0.53940493945797796</v>
      </c>
    </row>
    <row r="2885" spans="1:20" x14ac:dyDescent="0.25">
      <c r="A2885">
        <f t="shared" si="837"/>
        <v>300504.15581993753</v>
      </c>
      <c r="B2885">
        <f t="shared" si="854"/>
        <v>47826.721818400205</v>
      </c>
      <c r="C2885" t="str">
        <f t="shared" si="838"/>
        <v>0.00739569203927321-0.937523115684142i</v>
      </c>
      <c r="D2885" t="str">
        <f t="shared" si="839"/>
        <v>3.46316024278236-0.560425922395823i</v>
      </c>
      <c r="E2885" t="str">
        <f t="shared" si="840"/>
        <v>224.760439733998+4.33224533876551i</v>
      </c>
      <c r="F2885" t="str">
        <f t="shared" si="841"/>
        <v>2.4235242791557-3.18114239700066i</v>
      </c>
      <c r="G2885" t="str">
        <f t="shared" si="842"/>
        <v>0.999422396233869-0.0240264466790238i</v>
      </c>
      <c r="H2885" t="str">
        <f t="shared" si="843"/>
        <v>2.76624024257445-433.621490323514i</v>
      </c>
      <c r="I2885" t="str">
        <f t="shared" si="844"/>
        <v>-3.87246549578455-2.9894353249856i</v>
      </c>
      <c r="K2885" t="str">
        <f t="shared" si="845"/>
        <v>0.000176535426710103-0.00117561998356248i</v>
      </c>
      <c r="L2885" t="str">
        <f t="shared" si="846"/>
        <v>0.0000444444444444444-0.0012004837662429i</v>
      </c>
      <c r="M2885" t="e">
        <f t="shared" si="847"/>
        <v>#DIV/0!</v>
      </c>
      <c r="N2885">
        <f t="shared" si="848"/>
        <v>90.451970883674278</v>
      </c>
      <c r="O2885">
        <f t="shared" si="849"/>
        <v>0.56009005978065851</v>
      </c>
      <c r="P2885" s="3">
        <f t="shared" si="850"/>
        <v>-0.56009005978065851</v>
      </c>
      <c r="Q2885" s="3">
        <f t="shared" si="851"/>
        <v>-89.548029116325722</v>
      </c>
      <c r="R2885">
        <f t="shared" si="852"/>
        <v>90.451970883674278</v>
      </c>
      <c r="S2885">
        <f t="shared" si="853"/>
        <v>47.826721818400202</v>
      </c>
      <c r="T2885">
        <f t="shared" si="836"/>
        <v>-0.56009005978065851</v>
      </c>
    </row>
    <row r="2886" spans="1:20" x14ac:dyDescent="0.25">
      <c r="A2886">
        <f t="shared" si="837"/>
        <v>301646.07161205326</v>
      </c>
      <c r="B2886">
        <f t="shared" si="854"/>
        <v>48008.463361310125</v>
      </c>
      <c r="C2886" t="str">
        <f t="shared" si="838"/>
        <v>0.00593191896343748-0.935302879005292i</v>
      </c>
      <c r="D2886" t="str">
        <f t="shared" si="839"/>
        <v>3.46304678851976-0.560023758519672i</v>
      </c>
      <c r="E2886" t="str">
        <f t="shared" si="840"/>
        <v>225.083003694347+4.02907452616156i</v>
      </c>
      <c r="F2886" t="str">
        <f t="shared" si="841"/>
        <v>2.42351362022963-3.16954151605592i</v>
      </c>
      <c r="G2886" t="str">
        <f t="shared" si="842"/>
        <v>0.999418000664357-0.0241176411039021i</v>
      </c>
      <c r="H2886" t="str">
        <f t="shared" si="843"/>
        <v>2.72825585286878-431.84338651577i</v>
      </c>
      <c r="I2886" t="str">
        <f t="shared" si="844"/>
        <v>-3.84263557565367-2.9768355241826i</v>
      </c>
      <c r="K2886" t="str">
        <f t="shared" si="845"/>
        <v>0.000175548232804078-0.00117128019398622i</v>
      </c>
      <c r="L2886" t="str">
        <f t="shared" si="846"/>
        <v>0.0000444444444444444-0.00119593919729318i</v>
      </c>
      <c r="M2886" t="e">
        <f t="shared" si="847"/>
        <v>#DIV/0!</v>
      </c>
      <c r="N2886">
        <f t="shared" si="848"/>
        <v>90.363378935018318</v>
      </c>
      <c r="O2886">
        <f t="shared" si="849"/>
        <v>0.58077988920505841</v>
      </c>
      <c r="P2886" s="3">
        <f t="shared" si="850"/>
        <v>-0.58077988920505841</v>
      </c>
      <c r="Q2886" s="3">
        <f t="shared" si="851"/>
        <v>-89.636621064981682</v>
      </c>
      <c r="R2886">
        <f t="shared" si="852"/>
        <v>90.363378935018318</v>
      </c>
      <c r="S2886">
        <f t="shared" si="853"/>
        <v>48.008463361310127</v>
      </c>
      <c r="T2886">
        <f t="shared" si="836"/>
        <v>-0.58077988920505841</v>
      </c>
    </row>
    <row r="2887" spans="1:20" x14ac:dyDescent="0.25">
      <c r="A2887">
        <f t="shared" si="837"/>
        <v>302792.32668417908</v>
      </c>
      <c r="B2887">
        <f t="shared" si="854"/>
        <v>48190.895522083105</v>
      </c>
      <c r="C2887" t="str">
        <f t="shared" si="838"/>
        <v>0.00446218927355635-0.933085145466338i</v>
      </c>
      <c r="D2887" t="str">
        <f t="shared" si="839"/>
        <v>3.46293247788493-0.559629537262683i</v>
      </c>
      <c r="E2887" t="str">
        <f t="shared" si="840"/>
        <v>225.40555546603+3.72196398135623i</v>
      </c>
      <c r="F2887" t="str">
        <f t="shared" si="841"/>
        <v>2.42350288023664-3.1579862261151i</v>
      </c>
      <c r="G2887" t="str">
        <f t="shared" si="842"/>
        <v>0.999413571664151-0.0242091808547147i</v>
      </c>
      <c r="H2887" t="str">
        <f t="shared" si="843"/>
        <v>2.69083316292933-430.07361460615i</v>
      </c>
      <c r="I2887" t="str">
        <f t="shared" si="844"/>
        <v>-3.81304773586744-2.96430053178325i</v>
      </c>
      <c r="K2887" t="str">
        <f t="shared" si="845"/>
        <v>0.000174568314569577-0.00116695560184155i</v>
      </c>
      <c r="L2887" t="str">
        <f t="shared" si="846"/>
        <v>0.0000444444444444444-0.00119141183233033i</v>
      </c>
      <c r="M2887" t="e">
        <f t="shared" si="847"/>
        <v>#DIV/0!</v>
      </c>
      <c r="N2887">
        <f t="shared" si="848"/>
        <v>90.273997142782605</v>
      </c>
      <c r="O2887">
        <f t="shared" si="849"/>
        <v>0.6014751689084783</v>
      </c>
      <c r="P2887" s="3">
        <f t="shared" si="850"/>
        <v>-0.6014751689084783</v>
      </c>
      <c r="Q2887" s="3">
        <f t="shared" si="851"/>
        <v>-89.726002857217395</v>
      </c>
      <c r="R2887">
        <f t="shared" si="852"/>
        <v>90.273997142782605</v>
      </c>
      <c r="S2887">
        <f t="shared" si="853"/>
        <v>48.190895522083103</v>
      </c>
      <c r="T2887">
        <f t="shared" si="836"/>
        <v>-0.6014751689084783</v>
      </c>
    </row>
    <row r="2888" spans="1:20" x14ac:dyDescent="0.25">
      <c r="A2888">
        <f t="shared" si="837"/>
        <v>303942.93752557895</v>
      </c>
      <c r="B2888">
        <f t="shared" si="854"/>
        <v>48374.020925067023</v>
      </c>
      <c r="C2888" t="str">
        <f t="shared" si="838"/>
        <v>0.00298652052397277-0.930869782093028i</v>
      </c>
      <c r="D2888" t="str">
        <f t="shared" si="839"/>
        <v>3.46281730447127-0.559243251666277i</v>
      </c>
      <c r="E2888" t="str">
        <f t="shared" si="840"/>
        <v>225.72806161172+3.41088641972839i</v>
      </c>
      <c r="F2888" t="str">
        <f t="shared" si="841"/>
        <v>2.4234920585609-3.14647636090674i</v>
      </c>
      <c r="G2888" t="str">
        <f t="shared" si="842"/>
        <v>0.999409108979293-0.024301067229839i</v>
      </c>
      <c r="H2888" t="str">
        <f t="shared" si="843"/>
        <v>2.65396338209833-428.31212389746i</v>
      </c>
      <c r="I2888" t="str">
        <f t="shared" si="844"/>
        <v>-3.78369988798498-2.95182985225139i</v>
      </c>
      <c r="K2888" t="str">
        <f t="shared" si="845"/>
        <v>0.000173595619751215-0.00116264616314684i</v>
      </c>
      <c r="L2888" t="str">
        <f t="shared" si="846"/>
        <v>0.0000444444444444444-0.00118690160622667i</v>
      </c>
      <c r="M2888" t="e">
        <f t="shared" si="847"/>
        <v>#DIV/0!</v>
      </c>
      <c r="N2888">
        <f t="shared" si="848"/>
        <v>90.183822095890775</v>
      </c>
      <c r="O2888">
        <f t="shared" si="849"/>
        <v>0.62217664795874905</v>
      </c>
      <c r="P2888" s="3">
        <f t="shared" si="850"/>
        <v>-0.62217664795874905</v>
      </c>
      <c r="Q2888" s="3">
        <f t="shared" si="851"/>
        <v>-89.816177904109225</v>
      </c>
      <c r="R2888">
        <f t="shared" si="852"/>
        <v>90.183822095890775</v>
      </c>
      <c r="S2888">
        <f t="shared" si="853"/>
        <v>48.374020925067022</v>
      </c>
      <c r="T2888">
        <f t="shared" si="836"/>
        <v>-0.62217664795874905</v>
      </c>
    </row>
    <row r="2889" spans="1:20" x14ac:dyDescent="0.25">
      <c r="A2889">
        <f t="shared" si="837"/>
        <v>305097.92068817618</v>
      </c>
      <c r="B2889">
        <f t="shared" si="854"/>
        <v>48557.842204582281</v>
      </c>
      <c r="C2889" t="str">
        <f t="shared" si="838"/>
        <v>0.00150493155120032-0.928656655469041i</v>
      </c>
      <c r="D2889" t="str">
        <f t="shared" si="839"/>
        <v>3.46270126182513-0.558864894871514i</v>
      </c>
      <c r="E2889" t="str">
        <f t="shared" si="840"/>
        <v>226.050488104578+3.09581469995978i</v>
      </c>
      <c r="F2889" t="str">
        <f t="shared" si="841"/>
        <v>2.4234811545819-3.1350117548123i</v>
      </c>
      <c r="G2889" t="str">
        <f t="shared" si="842"/>
        <v>0.999404612353899-0.0243933015324278i</v>
      </c>
      <c r="H2889" t="str">
        <f t="shared" si="843"/>
        <v>2.61763786435972-426.558864120865i</v>
      </c>
      <c r="I2889" t="str">
        <f t="shared" si="844"/>
        <v>-3.7545899634275-2.93942299590362i</v>
      </c>
      <c r="K2889" t="str">
        <f t="shared" si="845"/>
        <v>0.000172630096448581-0.00115835183394072i</v>
      </c>
      <c r="L2889" t="str">
        <f t="shared" si="846"/>
        <v>0.0000444444444444444-0.00118240845410108i</v>
      </c>
      <c r="M2889" t="e">
        <f t="shared" si="847"/>
        <v>#DIV/0!</v>
      </c>
      <c r="N2889">
        <f t="shared" si="848"/>
        <v>90.092850409621832</v>
      </c>
      <c r="O2889">
        <f t="shared" si="849"/>
        <v>0.64288508332385375</v>
      </c>
      <c r="P2889" s="3">
        <f t="shared" si="850"/>
        <v>-0.64288508332385375</v>
      </c>
      <c r="Q2889" s="3">
        <f t="shared" si="851"/>
        <v>-89.907149590378168</v>
      </c>
      <c r="R2889">
        <f t="shared" si="852"/>
        <v>90.092850409621832</v>
      </c>
      <c r="S2889">
        <f t="shared" si="853"/>
        <v>48.557842204582279</v>
      </c>
      <c r="T2889">
        <f t="shared" si="836"/>
        <v>-0.64288508332385375</v>
      </c>
    </row>
    <row r="2890" spans="1:20" x14ac:dyDescent="0.25">
      <c r="A2890">
        <f t="shared" si="837"/>
        <v>306257.29278679128</v>
      </c>
      <c r="B2890">
        <f t="shared" si="854"/>
        <v>48742.362004959694</v>
      </c>
      <c r="C2890" t="str">
        <f t="shared" si="838"/>
        <v>0.0000174424943391038-0.926445631746964i</v>
      </c>
      <c r="D2890" t="str">
        <f t="shared" si="839"/>
        <v>3.46258434344541-0.558494460118828i</v>
      </c>
      <c r="E2890" t="str">
        <f t="shared" si="840"/>
        <v>226.372800324042+2.77672183371289i</v>
      </c>
      <c r="F2890" t="str">
        <f t="shared" si="841"/>
        <v>2.42347016767446-3.12359224286381i</v>
      </c>
      <c r="G2890" t="str">
        <f t="shared" si="842"/>
        <v>0.999400081530147-0.0244858850704257i</v>
      </c>
      <c r="H2890" t="str">
        <f t="shared" si="843"/>
        <v>2.5818481058326-424.813785431221i</v>
      </c>
      <c r="I2890" t="str">
        <f t="shared" si="844"/>
        <v>-3.72571591326297-2.92707947881787i</v>
      </c>
      <c r="K2890" t="str">
        <f t="shared" si="845"/>
        <v>0.000171671693114138-0.00115407257028347i</v>
      </c>
      <c r="L2890" t="str">
        <f t="shared" si="846"/>
        <v>0.0000444444444444444-0.00117793231131807i</v>
      </c>
      <c r="M2890" t="e">
        <f t="shared" si="847"/>
        <v>#DIV/0!</v>
      </c>
      <c r="N2890">
        <f t="shared" si="848"/>
        <v>90.001078726344488</v>
      </c>
      <c r="O2890">
        <f t="shared" si="849"/>
        <v>0.66360123988135522</v>
      </c>
      <c r="P2890" s="3">
        <f t="shared" si="850"/>
        <v>-0.66360123988135522</v>
      </c>
      <c r="Q2890" s="3">
        <f t="shared" si="851"/>
        <v>-89.998921273655512</v>
      </c>
      <c r="R2890">
        <f t="shared" si="852"/>
        <v>90.001078726344488</v>
      </c>
      <c r="S2890">
        <f t="shared" si="853"/>
        <v>48.742362004959695</v>
      </c>
      <c r="T2890">
        <f t="shared" si="836"/>
        <v>-0.66360123988135522</v>
      </c>
    </row>
    <row r="2891" spans="1:20" x14ac:dyDescent="0.25">
      <c r="A2891">
        <f t="shared" si="837"/>
        <v>307421.07049938105</v>
      </c>
      <c r="B2891">
        <f t="shared" si="854"/>
        <v>48927.58298057854</v>
      </c>
      <c r="C2891" t="str">
        <f t="shared" si="838"/>
        <v>-0.00147592518447726-0.924236576659809i</v>
      </c>
      <c r="D2891" t="str">
        <f t="shared" si="839"/>
        <v>3.46246654278336-0.558131940747775i</v>
      </c>
      <c r="E2891" t="str">
        <f t="shared" si="840"/>
        <v>226.694963051718+2.45358099549333i</v>
      </c>
      <c r="F2891" t="str">
        <f t="shared" si="841"/>
        <v>2.42345909720862-3.11221766074145i</v>
      </c>
      <c r="G2891" t="str">
        <f t="shared" si="842"/>
        <v>0.999395516248262-0.0245788191565858i</v>
      </c>
      <c r="H2891" t="str">
        <f t="shared" si="843"/>
        <v>2.54658574231036-423.07683840247i</v>
      </c>
      <c r="I2891" t="str">
        <f t="shared" si="844"/>
        <v>-3.69707570799322-2.91479882274352i</v>
      </c>
      <c r="K2891" t="str">
        <f t="shared" si="845"/>
        <v>0.000170720358551112-0.00114980832825843i</v>
      </c>
      <c r="L2891" t="str">
        <f t="shared" si="846"/>
        <v>0.0000444444444444444-0.00117347311348682i</v>
      </c>
      <c r="M2891" t="e">
        <f t="shared" si="847"/>
        <v>#DIV/0!</v>
      </c>
      <c r="N2891">
        <f t="shared" si="848"/>
        <v>89.908503716256263</v>
      </c>
      <c r="O2891">
        <f t="shared" si="849"/>
        <v>0.6843258904259697</v>
      </c>
      <c r="P2891" s="3">
        <f t="shared" si="850"/>
        <v>-0.6843258904259697</v>
      </c>
      <c r="Q2891" s="3">
        <f t="shared" si="851"/>
        <v>-90.091496283743737</v>
      </c>
      <c r="R2891">
        <f t="shared" si="852"/>
        <v>89.908503716256263</v>
      </c>
      <c r="S2891">
        <f t="shared" si="853"/>
        <v>48.927582980578542</v>
      </c>
      <c r="T2891">
        <f t="shared" si="836"/>
        <v>-0.6843258904259697</v>
      </c>
    </row>
    <row r="2892" spans="1:20" x14ac:dyDescent="0.25">
      <c r="A2892">
        <f t="shared" si="837"/>
        <v>308589.27056727873</v>
      </c>
      <c r="B2892">
        <f t="shared" si="854"/>
        <v>49113.507795904741</v>
      </c>
      <c r="C2892" t="str">
        <f t="shared" si="838"/>
        <v>-0.00297514867955873-0.92202935553303i</v>
      </c>
      <c r="D2892" t="str">
        <f t="shared" si="839"/>
        <v>3.46234785324218-0.557777330196766i</v>
      </c>
      <c r="E2892" t="str">
        <f t="shared" si="840"/>
        <v>227.016940467382+2.12636553270741i</v>
      </c>
      <c r="F2892" t="str">
        <f t="shared" si="841"/>
        <v>2.42344794254969-3.10088784477121i</v>
      </c>
      <c r="G2892" t="str">
        <f t="shared" si="842"/>
        <v>0.999390916246497-0.0246721051084857i</v>
      </c>
      <c r="H2892" t="str">
        <f t="shared" si="843"/>
        <v>2.51184254684537-421.347974023091i</v>
      </c>
      <c r="I2892" t="str">
        <f t="shared" si="844"/>
        <v>-3.66866733734391-2.90258055501334i</v>
      </c>
      <c r="K2892" t="str">
        <f t="shared" si="845"/>
        <v>0.000169776041911406-0.00114555906397348i</v>
      </c>
      <c r="L2892" t="str">
        <f t="shared" si="846"/>
        <v>0.0000444444444444444-0.00116903079646027i</v>
      </c>
      <c r="M2892" t="e">
        <f t="shared" si="847"/>
        <v>#DIV/0!</v>
      </c>
      <c r="N2892">
        <f t="shared" si="848"/>
        <v>89.815122078131097</v>
      </c>
      <c r="O2892">
        <f t="shared" si="849"/>
        <v>0.7050598156756448</v>
      </c>
      <c r="P2892" s="3">
        <f t="shared" si="850"/>
        <v>-0.7050598156756448</v>
      </c>
      <c r="Q2892" s="3">
        <f t="shared" si="851"/>
        <v>-90.184877921868903</v>
      </c>
      <c r="R2892">
        <f t="shared" si="852"/>
        <v>89.815122078131097</v>
      </c>
      <c r="S2892">
        <f t="shared" si="853"/>
        <v>49.113507795904738</v>
      </c>
      <c r="T2892">
        <f t="shared" si="836"/>
        <v>-0.7050598156756448</v>
      </c>
    </row>
    <row r="2893" spans="1:20" x14ac:dyDescent="0.25">
      <c r="A2893">
        <f t="shared" si="837"/>
        <v>309761.90979543439</v>
      </c>
      <c r="B2893">
        <f t="shared" si="854"/>
        <v>49300.139125529182</v>
      </c>
      <c r="C2893" t="str">
        <f t="shared" si="838"/>
        <v>-0.00448020382107375-0.919823833296937i</v>
      </c>
      <c r="D2893" t="str">
        <f t="shared" si="839"/>
        <v>3.46222826817656-0.557430622002803i</v>
      </c>
      <c r="E2893" t="str">
        <f t="shared" si="840"/>
        <v>227.338696145107+1.79504897591055i</v>
      </c>
      <c r="F2893" t="str">
        <f t="shared" si="841"/>
        <v>2.42343670305814-3.08960263192254i</v>
      </c>
      <c r="G2893" t="str">
        <f t="shared" si="842"/>
        <v>0.999386281261125-0.0247657442485443i</v>
      </c>
      <c r="H2893" t="str">
        <f t="shared" si="843"/>
        <v>2.47761042737767-419.627143691603i</v>
      </c>
      <c r="I2893" t="str">
        <f t="shared" si="844"/>
        <v>-3.64048881005697-2.89042420845675i</v>
      </c>
      <c r="K2893" t="str">
        <f t="shared" si="845"/>
        <v>0.000168838692693521-0.00114132473356235i</v>
      </c>
      <c r="L2893" t="str">
        <f t="shared" si="846"/>
        <v>0.0000444444444444444-0.0011646052963342i</v>
      </c>
      <c r="M2893" t="e">
        <f t="shared" si="847"/>
        <v>#DIV/0!</v>
      </c>
      <c r="N2893">
        <f t="shared" si="848"/>
        <v>89.720930540074662</v>
      </c>
      <c r="O2893">
        <f t="shared" si="849"/>
        <v>0.72580380427723179</v>
      </c>
      <c r="P2893" s="3">
        <f t="shared" si="850"/>
        <v>-0.72580380427723179</v>
      </c>
      <c r="Q2893" s="3">
        <f t="shared" si="851"/>
        <v>-90.279069459925338</v>
      </c>
      <c r="R2893">
        <f t="shared" si="852"/>
        <v>89.720930540074662</v>
      </c>
      <c r="S2893">
        <f t="shared" si="853"/>
        <v>49.300139125529185</v>
      </c>
      <c r="T2893">
        <f t="shared" si="836"/>
        <v>-0.72580380427723179</v>
      </c>
    </row>
    <row r="2894" spans="1:20" x14ac:dyDescent="0.25">
      <c r="A2894">
        <f t="shared" si="837"/>
        <v>310939.0050526571</v>
      </c>
      <c r="B2894">
        <f t="shared" si="854"/>
        <v>49487.479654206196</v>
      </c>
      <c r="C2894" t="str">
        <f t="shared" si="838"/>
        <v>-0.0059910650544252-0.917619874499791i</v>
      </c>
      <c r="D2894" t="str">
        <f t="shared" si="839"/>
        <v>3.46210778089256-0.557091809801222i</v>
      </c>
      <c r="E2894" t="str">
        <f t="shared" si="840"/>
        <v>227.660193049506+1.45960504924936i</v>
      </c>
      <c r="F2894" t="str">
        <f t="shared" si="841"/>
        <v>2.42342537808959-3.07836185980593i</v>
      </c>
      <c r="G2894" t="str">
        <f t="shared" si="842"/>
        <v>0.99938161102642-0.0248597379040382i</v>
      </c>
      <c r="H2894" t="str">
        <f t="shared" si="843"/>
        <v>2.44388142440725-417.914299212138i</v>
      </c>
      <c r="I2894" t="str">
        <f t="shared" si="844"/>
        <v>-3.61253815368572-2.87832932131495i</v>
      </c>
      <c r="K2894" t="str">
        <f t="shared" si="845"/>
        <v>0.000167908260740479-0.00113710529318606i</v>
      </c>
      <c r="L2894" t="str">
        <f t="shared" si="846"/>
        <v>0.0000444444444444444-0.00116019654944631i</v>
      </c>
      <c r="M2894" t="e">
        <f t="shared" si="847"/>
        <v>#DIV/0!</v>
      </c>
      <c r="N2894">
        <f t="shared" si="848"/>
        <v>89.625925860286657</v>
      </c>
      <c r="O2894">
        <f t="shared" si="849"/>
        <v>0.74655865280906442</v>
      </c>
      <c r="P2894" s="3">
        <f t="shared" si="850"/>
        <v>-0.74655865280906442</v>
      </c>
      <c r="Q2894" s="3">
        <f t="shared" si="851"/>
        <v>-90.374074139713343</v>
      </c>
      <c r="R2894">
        <f t="shared" si="852"/>
        <v>89.625925860286657</v>
      </c>
      <c r="S2894">
        <f t="shared" si="853"/>
        <v>49.487479654206197</v>
      </c>
      <c r="T2894">
        <f t="shared" si="836"/>
        <v>-0.74655865280906442</v>
      </c>
    </row>
    <row r="2895" spans="1:20" x14ac:dyDescent="0.25">
      <c r="A2895">
        <f t="shared" si="837"/>
        <v>312120.57327185717</v>
      </c>
      <c r="B2895">
        <f t="shared" si="854"/>
        <v>49675.532076892181</v>
      </c>
      <c r="C2895" t="str">
        <f t="shared" si="838"/>
        <v>-0.00750770541960161-0.915417343321224i</v>
      </c>
      <c r="D2895" t="str">
        <f t="shared" si="839"/>
        <v>3.46198638464714-0.556760887325429i</v>
      </c>
      <c r="E2895" t="str">
        <f t="shared" si="840"/>
        <v>227.981393532103+1.12000768109495i</v>
      </c>
      <c r="F2895" t="str">
        <f t="shared" si="841"/>
        <v>2.42341396699481-3.06716536667068i</v>
      </c>
      <c r="G2895" t="str">
        <f t="shared" si="842"/>
        <v>0.999376905274641-0.0249540874071181i</v>
      </c>
      <c r="H2895" t="str">
        <f t="shared" si="843"/>
        <v>2.41064770870848-416.209392790047i</v>
      </c>
      <c r="I2895" t="str">
        <f t="shared" si="844"/>
        <v>-3.58481341439245-2.86629543715733i</v>
      </c>
      <c r="K2895" t="str">
        <f t="shared" si="845"/>
        <v>0.000166984696237746-0.00113290069903422i</v>
      </c>
      <c r="L2895" t="str">
        <f t="shared" si="846"/>
        <v>0.0000444444444444444-0.00115580449237528i</v>
      </c>
      <c r="M2895" t="e">
        <f t="shared" si="847"/>
        <v>#DIV/0!</v>
      </c>
      <c r="N2895">
        <f t="shared" si="848"/>
        <v>89.530104827829774</v>
      </c>
      <c r="O2895">
        <f t="shared" si="849"/>
        <v>0.76732516578386845</v>
      </c>
      <c r="P2895" s="3">
        <f t="shared" si="850"/>
        <v>-0.76732516578386845</v>
      </c>
      <c r="Q2895" s="3">
        <f t="shared" si="851"/>
        <v>-90.469895172170226</v>
      </c>
      <c r="R2895">
        <f t="shared" si="852"/>
        <v>89.530104827829774</v>
      </c>
      <c r="S2895">
        <f t="shared" si="853"/>
        <v>49.675532076892182</v>
      </c>
      <c r="T2895">
        <f t="shared" si="836"/>
        <v>-0.76732516578386845</v>
      </c>
    </row>
    <row r="2896" spans="1:20" x14ac:dyDescent="0.25">
      <c r="A2896">
        <f t="shared" si="837"/>
        <v>313306.63145029027</v>
      </c>
      <c r="B2896">
        <f t="shared" si="854"/>
        <v>49864.299098784373</v>
      </c>
      <c r="C2896" t="str">
        <f t="shared" si="838"/>
        <v>-0.00903009653046349-0.913216103586303i</v>
      </c>
      <c r="D2896" t="str">
        <f t="shared" si="839"/>
        <v>3.46186407264783-0.556437848406635i</v>
      </c>
      <c r="E2896" t="str">
        <f t="shared" si="840"/>
        <v>228.302259327846+0.776231014873727i</v>
      </c>
      <c r="F2896" t="str">
        <f t="shared" si="841"/>
        <v>2.42340246911963-3.05601299140246i</v>
      </c>
      <c r="G2896" t="str">
        <f t="shared" si="842"/>
        <v>0.999372163736021-0.0250487940948256i</v>
      </c>
      <c r="H2896" t="str">
        <f t="shared" si="843"/>
        <v>2.37790157908697-414.512377027595i</v>
      </c>
      <c r="I2896" t="str">
        <f t="shared" si="844"/>
        <v>-3.55731265674865-2.85432210479957i</v>
      </c>
      <c r="K2896" t="str">
        <f t="shared" si="845"/>
        <v>0.000166067949711194-0.00112871090732638i</v>
      </c>
      <c r="L2896" t="str">
        <f t="shared" si="846"/>
        <v>0.0000444444444444444-0.00115142906193991i</v>
      </c>
      <c r="M2896" t="e">
        <f t="shared" si="847"/>
        <v>#DIV/0!</v>
      </c>
      <c r="N2896">
        <f t="shared" si="848"/>
        <v>89.433464263408226</v>
      </c>
      <c r="O2896">
        <f t="shared" si="849"/>
        <v>0.78810415564902536</v>
      </c>
      <c r="P2896" s="3">
        <f t="shared" si="850"/>
        <v>-0.78810415564902536</v>
      </c>
      <c r="Q2896" s="3">
        <f t="shared" si="851"/>
        <v>-90.566535736591774</v>
      </c>
      <c r="R2896">
        <f t="shared" si="852"/>
        <v>89.433464263408226</v>
      </c>
      <c r="S2896">
        <f t="shared" si="853"/>
        <v>49.864299098784372</v>
      </c>
      <c r="T2896">
        <f t="shared" si="836"/>
        <v>-0.78810415564902536</v>
      </c>
    </row>
    <row r="2897" spans="1:20" x14ac:dyDescent="0.25">
      <c r="A2897">
        <f t="shared" si="837"/>
        <v>314497.19664980139</v>
      </c>
      <c r="B2897">
        <f t="shared" si="854"/>
        <v>50053.783435359757</v>
      </c>
      <c r="C2897" t="str">
        <f t="shared" si="838"/>
        <v>-0.0105582085540631-0.911016018780036i</v>
      </c>
      <c r="D2897" t="str">
        <f t="shared" si="839"/>
        <v>3.46174083805231-0.556122686973589i</v>
      </c>
      <c r="E2897" t="str">
        <f t="shared" si="840"/>
        <v>228.622751551743+0.428249420087598i</v>
      </c>
      <c r="F2897" t="str">
        <f t="shared" si="841"/>
        <v>2.42339088380492-3.04490457352105i</v>
      </c>
      <c r="G2897" t="str">
        <f t="shared" si="842"/>
        <v>0.999367386138746-0.02514385930911i</v>
      </c>
      <c r="H2897" t="str">
        <f t="shared" si="843"/>
        <v>2.34563546017656-412.823204919674i</v>
      </c>
      <c r="I2897" t="str">
        <f t="shared" si="844"/>
        <v>-3.53003396353758-2.84240887822309i</v>
      </c>
      <c r="K2897" t="str">
        <f t="shared" si="845"/>
        <v>0.000165157972025032-0.00112453587431336i</v>
      </c>
      <c r="L2897" t="str">
        <f t="shared" si="846"/>
        <v>0.0000444444444444444-0.00114707019519816i</v>
      </c>
      <c r="M2897" t="e">
        <f t="shared" si="847"/>
        <v>#DIV/0!</v>
      </c>
      <c r="N2897">
        <f t="shared" si="848"/>
        <v>89.336001020150135</v>
      </c>
      <c r="O2897">
        <f t="shared" si="849"/>
        <v>0.80889644278614681</v>
      </c>
      <c r="P2897" s="3">
        <f t="shared" si="850"/>
        <v>-0.80889644278614681</v>
      </c>
      <c r="Q2897" s="3">
        <f t="shared" si="851"/>
        <v>-90.663998979849865</v>
      </c>
      <c r="R2897">
        <f t="shared" si="852"/>
        <v>89.336001020150135</v>
      </c>
      <c r="S2897">
        <f t="shared" si="853"/>
        <v>50.053783435359755</v>
      </c>
      <c r="T2897">
        <f t="shared" si="836"/>
        <v>-0.80889644278614681</v>
      </c>
    </row>
    <row r="2898" spans="1:20" x14ac:dyDescent="0.25">
      <c r="A2898">
        <f t="shared" si="837"/>
        <v>315692.2859970706</v>
      </c>
      <c r="B2898">
        <f t="shared" si="854"/>
        <v>50243.987812414125</v>
      </c>
      <c r="C2898" t="str">
        <f t="shared" si="838"/>
        <v>-0.0120920101899285-0.90881695206253i</v>
      </c>
      <c r="D2898" t="str">
        <f t="shared" si="839"/>
        <v>3.46161667396829-0.555815397052328i</v>
      </c>
      <c r="E2898" t="str">
        <f t="shared" si="840"/>
        <v>228.942830695668+0.0760375035272269i</v>
      </c>
      <c r="F2898" t="str">
        <f t="shared" si="841"/>
        <v>2.42337921038655-3.033839953178i</v>
      </c>
      <c r="G2898" t="str">
        <f t="shared" si="842"/>
        <v>0.999362572208946-0.0252392843968443i</v>
      </c>
      <c r="H2898" t="str">
        <f t="shared" si="843"/>
        <v>2.31384190027679-411.14182984959i</v>
      </c>
      <c r="I2898" t="str">
        <f t="shared" si="844"/>
        <v>-3.50297543555926-2.83055531649596i</v>
      </c>
      <c r="K2898" t="str">
        <f t="shared" si="845"/>
        <v>0.000164254714379766-0.0011203755562785i</v>
      </c>
      <c r="L2898" t="str">
        <f t="shared" si="846"/>
        <v>0.0000444444444444444-0.00114272782944626i</v>
      </c>
      <c r="M2898" t="e">
        <f t="shared" si="847"/>
        <v>#DIV/0!</v>
      </c>
      <c r="N2898">
        <f t="shared" si="848"/>
        <v>89.237711984399255</v>
      </c>
      <c r="O2898">
        <f t="shared" si="849"/>
        <v>0.82970285550801492</v>
      </c>
      <c r="P2898" s="3">
        <f t="shared" si="850"/>
        <v>-0.82970285550801492</v>
      </c>
      <c r="Q2898" s="3">
        <f t="shared" si="851"/>
        <v>-90.762288015600745</v>
      </c>
      <c r="R2898">
        <f t="shared" si="852"/>
        <v>89.237711984399255</v>
      </c>
      <c r="S2898">
        <f t="shared" si="853"/>
        <v>50.243987812414126</v>
      </c>
      <c r="T2898">
        <f t="shared" si="836"/>
        <v>-0.82970285550801492</v>
      </c>
    </row>
    <row r="2899" spans="1:20" x14ac:dyDescent="0.25">
      <c r="A2899">
        <f t="shared" si="837"/>
        <v>316891.91668385948</v>
      </c>
      <c r="B2899">
        <f t="shared" si="854"/>
        <v>50434.9149661013</v>
      </c>
      <c r="C2899" t="str">
        <f t="shared" si="838"/>
        <v>-0.013631468649336-0.906618766284545i</v>
      </c>
      <c r="D2899" t="str">
        <f t="shared" si="839"/>
        <v>3.46149157345289-0.555515972765897i</v>
      </c>
      <c r="E2899" t="str">
        <f t="shared" si="840"/>
        <v>229.262456625293-0.280429879313141i</v>
      </c>
      <c r="F2899" t="str">
        <f t="shared" si="841"/>
        <v>2.42336744819541-3.02281897115435i</v>
      </c>
      <c r="G2899" t="str">
        <f t="shared" si="842"/>
        <v>0.999357721670675-0.0253350707098429i</v>
      </c>
      <c r="H2899" t="str">
        <f t="shared" si="843"/>
        <v>2.28251356922997-409.468205584909i</v>
      </c>
      <c r="I2899" t="str">
        <f t="shared" si="844"/>
        <v>-3.47613519143815-2.8187609836954i</v>
      </c>
      <c r="K2899" t="str">
        <f t="shared" si="845"/>
        <v>0.000163358128310174-0.00111622990953898i</v>
      </c>
      <c r="L2899" t="str">
        <f t="shared" si="846"/>
        <v>0.0000444444444444444-0.00113840190221783i</v>
      </c>
      <c r="M2899" t="e">
        <f t="shared" si="847"/>
        <v>#DIV/0!</v>
      </c>
      <c r="N2899">
        <f t="shared" si="848"/>
        <v>89.138594076514295</v>
      </c>
      <c r="O2899">
        <f t="shared" si="849"/>
        <v>0.8505242300553375</v>
      </c>
      <c r="P2899" s="3">
        <f t="shared" si="850"/>
        <v>-0.8505242300553375</v>
      </c>
      <c r="Q2899" s="3">
        <f t="shared" si="851"/>
        <v>-90.861405923485705</v>
      </c>
      <c r="R2899">
        <f t="shared" si="852"/>
        <v>89.138594076514295</v>
      </c>
      <c r="S2899">
        <f t="shared" si="853"/>
        <v>50.434914966101303</v>
      </c>
      <c r="T2899">
        <f t="shared" si="836"/>
        <v>-0.8505242300553375</v>
      </c>
    </row>
    <row r="2900" spans="1:20" x14ac:dyDescent="0.25">
      <c r="A2900">
        <f t="shared" si="837"/>
        <v>318096.10596725816</v>
      </c>
      <c r="B2900">
        <f t="shared" si="854"/>
        <v>50626.567642972484</v>
      </c>
      <c r="C2900" t="str">
        <f t="shared" si="838"/>
        <v>-0.0151765496346349-0.904421324003715i</v>
      </c>
      <c r="D2900" t="str">
        <f t="shared" si="839"/>
        <v>3.46136552951239-0.555224408334084i</v>
      </c>
      <c r="E2900" t="str">
        <f t="shared" si="840"/>
        <v>229.581588577198-0.641177612638639i</v>
      </c>
      <c r="F2900" t="str">
        <f t="shared" si="841"/>
        <v>2.42335559655724-3.01184146885826i</v>
      </c>
      <c r="G2900" t="str">
        <f t="shared" si="842"/>
        <v>0.999352834245895-0.025431219604877i</v>
      </c>
      <c r="H2900" t="str">
        <f t="shared" si="843"/>
        <v>2.2516432563362-407.802286273327i</v>
      </c>
      <c r="I2900" t="str">
        <f t="shared" si="844"/>
        <v>-3.44951136743269-2.80702544883129i</v>
      </c>
      <c r="K2900" t="str">
        <f t="shared" si="845"/>
        <v>0.000162468165683273-0.00111209889044705i</v>
      </c>
      <c r="L2900" t="str">
        <f t="shared" si="846"/>
        <v>0.0000444444444444444-0.00113409235128296i</v>
      </c>
      <c r="M2900" t="e">
        <f t="shared" si="847"/>
        <v>#DIV/0!</v>
      </c>
      <c r="N2900">
        <f t="shared" si="848"/>
        <v>89.038644251672963</v>
      </c>
      <c r="O2900">
        <f t="shared" si="849"/>
        <v>0.87136141059079619</v>
      </c>
      <c r="P2900" s="3">
        <f t="shared" si="850"/>
        <v>-0.87136141059079619</v>
      </c>
      <c r="Q2900" s="3">
        <f t="shared" si="851"/>
        <v>-90.961355748327037</v>
      </c>
      <c r="R2900">
        <f t="shared" si="852"/>
        <v>89.038644251672963</v>
      </c>
      <c r="S2900">
        <f t="shared" si="853"/>
        <v>50.626567642972482</v>
      </c>
      <c r="T2900">
        <f t="shared" si="836"/>
        <v>-0.87136141059079619</v>
      </c>
    </row>
    <row r="2901" spans="1:20" x14ac:dyDescent="0.25">
      <c r="A2901">
        <f t="shared" si="837"/>
        <v>319304.87116993376</v>
      </c>
      <c r="B2901">
        <f t="shared" si="854"/>
        <v>50818.948600015778</v>
      </c>
      <c r="C2901" t="str">
        <f t="shared" si="838"/>
        <v>-0.0167272173185692-0.902224487501258i</v>
      </c>
      <c r="D2901" t="str">
        <f t="shared" si="839"/>
        <v>3.46123853510199-0.55494069807317i</v>
      </c>
      <c r="E2901" t="str">
        <f t="shared" si="840"/>
        <v>229.900185156127-1.00623030855626i</v>
      </c>
      <c r="F2901" t="str">
        <f t="shared" si="841"/>
        <v>2.42334365479273-3.00090728832283i</v>
      </c>
      <c r="G2901" t="str">
        <f t="shared" si="842"/>
        <v>0.999347909654464-0.0255277324436929i</v>
      </c>
      <c r="H2901" t="str">
        <f t="shared" si="843"/>
        <v>2.22122386830672-406.144026438629i</v>
      </c>
      <c r="I2901" t="str">
        <f t="shared" si="844"/>
        <v>-3.4231021172478-2.79534828577154i</v>
      </c>
      <c r="K2901" t="str">
        <f t="shared" si="845"/>
        <v>0.000161584778696297-0.00110798245539124i</v>
      </c>
      <c r="L2901" t="str">
        <f t="shared" si="846"/>
        <v>0.0000444444444444444-0.0011297991146473i</v>
      </c>
      <c r="M2901" t="e">
        <f t="shared" si="847"/>
        <v>#DIV/0!</v>
      </c>
      <c r="N2901">
        <f t="shared" si="848"/>
        <v>88.937859500684851</v>
      </c>
      <c r="O2901">
        <f t="shared" si="849"/>
        <v>0.89221524919213002</v>
      </c>
      <c r="P2901" s="3">
        <f t="shared" si="850"/>
        <v>-0.89221524919213002</v>
      </c>
      <c r="Q2901" s="3">
        <f t="shared" si="851"/>
        <v>-91.062140499315149</v>
      </c>
      <c r="R2901">
        <f t="shared" si="852"/>
        <v>88.937859500684851</v>
      </c>
      <c r="S2901">
        <f t="shared" si="853"/>
        <v>50.81894860001578</v>
      </c>
      <c r="T2901">
        <f t="shared" si="836"/>
        <v>-0.89221524919213002</v>
      </c>
    </row>
    <row r="2902" spans="1:20" x14ac:dyDescent="0.25">
      <c r="A2902">
        <f t="shared" si="837"/>
        <v>320518.2296803795</v>
      </c>
      <c r="B2902">
        <f t="shared" si="854"/>
        <v>51012.060604695842</v>
      </c>
      <c r="C2902" t="str">
        <f t="shared" si="838"/>
        <v>-0.018283434323643-0.900028118799327i</v>
      </c>
      <c r="D2902" t="str">
        <f t="shared" si="839"/>
        <v>3.46111058312524-0.554664836395646i</v>
      </c>
      <c r="E2902" t="str">
        <f t="shared" si="840"/>
        <v>230.218204332433-1.37561229508392i</v>
      </c>
      <c r="F2902" t="str">
        <f t="shared" si="841"/>
        <v>2.42333162221742-2.99001627220375i</v>
      </c>
      <c r="G2902" t="str">
        <f t="shared" si="842"/>
        <v>0.999342947614118-0.025624610593028i</v>
      </c>
      <c r="H2902" t="str">
        <f t="shared" si="843"/>
        <v>2.19124842725403-404.493380976661i</v>
      </c>
      <c r="I2902" t="str">
        <f t="shared" si="844"/>
        <v>-3.39690561184915-2.7837290731683i</v>
      </c>
      <c r="K2902" t="str">
        <f t="shared" si="845"/>
        <v>0.000160707919874691-0.00110388056079765i</v>
      </c>
      <c r="L2902" t="str">
        <f t="shared" si="846"/>
        <v>0.0000444444444444444-0.0011255221305512i</v>
      </c>
      <c r="M2902" t="e">
        <f t="shared" si="847"/>
        <v>#DIV/0!</v>
      </c>
      <c r="N2902">
        <f t="shared" si="848"/>
        <v>88.836236850810536</v>
      </c>
      <c r="O2902">
        <f t="shared" si="849"/>
        <v>0.91308660584280643</v>
      </c>
      <c r="P2902" s="3">
        <f t="shared" si="850"/>
        <v>-0.91308660584280643</v>
      </c>
      <c r="Q2902" s="3">
        <f t="shared" si="851"/>
        <v>-91.163763149189464</v>
      </c>
      <c r="R2902">
        <f t="shared" si="852"/>
        <v>88.836236850810536</v>
      </c>
      <c r="S2902">
        <f t="shared" si="853"/>
        <v>51.01206060469584</v>
      </c>
      <c r="T2902">
        <f t="shared" si="836"/>
        <v>-0.91308660584280643</v>
      </c>
    </row>
    <row r="2903" spans="1:20" x14ac:dyDescent="0.25">
      <c r="A2903">
        <f t="shared" si="837"/>
        <v>321736.19895316497</v>
      </c>
      <c r="B2903">
        <f t="shared" si="854"/>
        <v>51205.906434993689</v>
      </c>
      <c r="C2903" t="str">
        <f t="shared" si="838"/>
        <v>-0.0198451617015434-0.897832079678843i</v>
      </c>
      <c r="D2903" t="str">
        <f t="shared" si="839"/>
        <v>3.46098166643384-0.554396817809955i</v>
      </c>
      <c r="E2903" t="str">
        <f t="shared" si="840"/>
        <v>230.53560343968-1.74934760397649i</v>
      </c>
      <c r="F2903" t="str">
        <f t="shared" si="841"/>
        <v>2.42331949814164-2.97916826377704i</v>
      </c>
      <c r="G2903" t="str">
        <f t="shared" si="842"/>
        <v>0.999337947840453-0.0257218554246275i</v>
      </c>
      <c r="H2903" t="str">
        <f t="shared" si="843"/>
        <v>2.16171006871872-402.850305151383i</v>
      </c>
      <c r="I2903" t="str">
        <f t="shared" si="844"/>
        <v>-3.37092003928002-2.77216739438585i</v>
      </c>
      <c r="K2903" t="str">
        <f t="shared" si="845"/>
        <v>0.000159837542070115-0.00109979316313109i</v>
      </c>
      <c r="L2903" t="str">
        <f t="shared" si="846"/>
        <v>0.0000444444444444444-0.00112126133746882i</v>
      </c>
      <c r="M2903" t="e">
        <f t="shared" si="847"/>
        <v>#DIV/0!</v>
      </c>
      <c r="N2903">
        <f t="shared" si="848"/>
        <v>88.733773366586945</v>
      </c>
      <c r="O2903">
        <f t="shared" si="849"/>
        <v>0.93397634842185662</v>
      </c>
      <c r="P2903" s="3">
        <f t="shared" si="850"/>
        <v>-0.93397634842185662</v>
      </c>
      <c r="Q2903" s="3">
        <f t="shared" si="851"/>
        <v>-91.266226633413055</v>
      </c>
      <c r="R2903">
        <f t="shared" si="852"/>
        <v>88.733773366586945</v>
      </c>
      <c r="S2903">
        <f t="shared" si="853"/>
        <v>51.205906434993686</v>
      </c>
      <c r="T2903">
        <f t="shared" si="836"/>
        <v>-0.93397634842185662</v>
      </c>
    </row>
    <row r="2904" spans="1:20" x14ac:dyDescent="0.25">
      <c r="A2904">
        <f t="shared" si="837"/>
        <v>322958.79650918703</v>
      </c>
      <c r="B2904">
        <f t="shared" si="854"/>
        <v>51400.488879446668</v>
      </c>
      <c r="C2904" t="str">
        <f t="shared" si="838"/>
        <v>-0.0214123589126055-0.895636231697961i</v>
      </c>
      <c r="D2904" t="str">
        <f t="shared" si="839"/>
        <v>3.46085177782718-0.554136636920214i</v>
      </c>
      <c r="E2904" t="str">
        <f t="shared" si="840"/>
        <v>230.852339172441-2.12745995834939i</v>
      </c>
      <c r="F2904" t="str">
        <f t="shared" si="841"/>
        <v>2.42330728187051-2.96836310693678i</v>
      </c>
      <c r="G2904" t="str">
        <f t="shared" si="842"/>
        <v>0.999332910046912-0.025819468315262i</v>
      </c>
      <c r="H2904" t="str">
        <f t="shared" si="843"/>
        <v>2.13260203973161-401.214754590948i</v>
      </c>
      <c r="I2904" t="str">
        <f t="shared" si="844"/>
        <v>-3.34514360448025-2.76066283742955i</v>
      </c>
      <c r="K2904" t="str">
        <f t="shared" si="845"/>
        <v>0.000158973598458441-0.00109572021889627i</v>
      </c>
      <c r="L2904" t="str">
        <f t="shared" si="846"/>
        <v>0.0000444444444444444-0.00111701667410721i</v>
      </c>
      <c r="M2904" t="e">
        <f t="shared" si="847"/>
        <v>#DIV/0!</v>
      </c>
      <c r="N2904">
        <f t="shared" si="848"/>
        <v>88.630466150660553</v>
      </c>
      <c r="O2904">
        <f t="shared" si="849"/>
        <v>0.95488535269147479</v>
      </c>
      <c r="P2904" s="3">
        <f t="shared" si="850"/>
        <v>-0.95488535269147479</v>
      </c>
      <c r="Q2904" s="3">
        <f t="shared" si="851"/>
        <v>-91.369533849339447</v>
      </c>
      <c r="R2904">
        <f t="shared" si="852"/>
        <v>88.630466150660553</v>
      </c>
      <c r="S2904">
        <f t="shared" si="853"/>
        <v>51.400488879446669</v>
      </c>
      <c r="T2904">
        <f t="shared" si="836"/>
        <v>-0.95488535269147479</v>
      </c>
    </row>
    <row r="2905" spans="1:20" x14ac:dyDescent="0.25">
      <c r="A2905">
        <f t="shared" si="837"/>
        <v>324186.0399359219</v>
      </c>
      <c r="B2905">
        <f t="shared" si="854"/>
        <v>51595.810737188564</v>
      </c>
      <c r="C2905" t="str">
        <f t="shared" si="838"/>
        <v>-0.0229849838053718-0.893440436211171i</v>
      </c>
      <c r="D2905" t="str">
        <f t="shared" si="839"/>
        <v>3.46072091005211-0.553884288425967i</v>
      </c>
      <c r="E2905" t="str">
        <f t="shared" si="840"/>
        <v>231.168367584282-2.50997276011983i</v>
      </c>
      <c r="F2905" t="str">
        <f t="shared" si="841"/>
        <v>2.4232949727039-2.9576006461929i</v>
      </c>
      <c r="G2905" t="str">
        <f t="shared" si="842"/>
        <v>0.999327833944768-0.0259174506467438i</v>
      </c>
      <c r="H2905" t="str">
        <f t="shared" si="843"/>
        <v>2.10391769691112-399.586685283854i</v>
      </c>
      <c r="I2905" t="str">
        <f t="shared" si="844"/>
        <v>-3.3195745291076-2.74921499487621i</v>
      </c>
      <c r="K2905" t="str">
        <f t="shared" si="845"/>
        <v>0.000158116042537773-0.00109166168463899i</v>
      </c>
      <c r="L2905" t="str">
        <f t="shared" si="846"/>
        <v>0.0000444444444444444-0.00111278807940547i</v>
      </c>
      <c r="M2905" t="e">
        <f t="shared" si="847"/>
        <v>#DIV/0!</v>
      </c>
      <c r="N2905">
        <f t="shared" si="848"/>
        <v>88.526312344625737</v>
      </c>
      <c r="O2905">
        <f t="shared" si="849"/>
        <v>0.97581450228234279</v>
      </c>
      <c r="P2905" s="3">
        <f t="shared" si="850"/>
        <v>-0.97581450228234279</v>
      </c>
      <c r="Q2905" s="3">
        <f t="shared" si="851"/>
        <v>-91.473687655374263</v>
      </c>
      <c r="R2905">
        <f t="shared" si="852"/>
        <v>88.526312344625737</v>
      </c>
      <c r="S2905">
        <f t="shared" si="853"/>
        <v>51.595810737188565</v>
      </c>
      <c r="T2905">
        <f t="shared" si="836"/>
        <v>-0.97581450228234279</v>
      </c>
    </row>
    <row r="2906" spans="1:20" x14ac:dyDescent="0.25">
      <c r="A2906">
        <f t="shared" si="837"/>
        <v>325417.94688767847</v>
      </c>
      <c r="B2906">
        <f t="shared" si="854"/>
        <v>51791.874817989883</v>
      </c>
      <c r="C2906" t="str">
        <f t="shared" si="838"/>
        <v>-0.0245629925962282-0.891244554388843i</v>
      </c>
      <c r="D2906" t="str">
        <f t="shared" si="839"/>
        <v>3.46058905580233-0.553639767121887i</v>
      </c>
      <c r="E2906" t="str">
        <f t="shared" si="840"/>
        <v>231.483644085934-2.89690907725707i</v>
      </c>
      <c r="F2906" t="str">
        <f t="shared" si="841"/>
        <v>2.42328256993637-2.9468807266689i</v>
      </c>
      <c r="G2906" t="str">
        <f t="shared" si="842"/>
        <v>0.999322719243107-0.0260158038059443i</v>
      </c>
      <c r="H2906" t="str">
        <f t="shared" si="843"/>
        <v>2.07565050459488-397.966053575111i</v>
      </c>
      <c r="I2906" t="str">
        <f t="shared" si="844"/>
        <v>-3.29421105136098-2.7378234638055i</v>
      </c>
      <c r="K2906" t="str">
        <f t="shared" si="845"/>
        <v>0.00015726482812647-0.00108761751694727i</v>
      </c>
      <c r="L2906" t="str">
        <f t="shared" si="846"/>
        <v>0.0000444444444444444-0.00110857549253384i</v>
      </c>
      <c r="M2906" t="e">
        <f t="shared" si="847"/>
        <v>#DIV/0!</v>
      </c>
      <c r="N2906">
        <f t="shared" si="848"/>
        <v>88.421309129870338</v>
      </c>
      <c r="O2906">
        <f t="shared" si="849"/>
        <v>0.99676468867859735</v>
      </c>
      <c r="P2906" s="3">
        <f t="shared" si="850"/>
        <v>-0.99676468867859735</v>
      </c>
      <c r="Q2906" s="3">
        <f t="shared" si="851"/>
        <v>-91.578690870129662</v>
      </c>
      <c r="R2906">
        <f t="shared" si="852"/>
        <v>88.421309129870338</v>
      </c>
      <c r="S2906">
        <f t="shared" si="853"/>
        <v>51.791874817989886</v>
      </c>
      <c r="T2906">
        <f t="shared" si="836"/>
        <v>-0.99676468867859735</v>
      </c>
    </row>
    <row r="2907" spans="1:20" x14ac:dyDescent="0.25">
      <c r="A2907">
        <f t="shared" si="837"/>
        <v>326654.53508585162</v>
      </c>
      <c r="B2907">
        <f t="shared" si="854"/>
        <v>51988.683942298245</v>
      </c>
      <c r="C2907" t="str">
        <f t="shared" si="838"/>
        <v>-0.0261463398491381-0.889048447237573i</v>
      </c>
      <c r="D2907" t="str">
        <f t="shared" si="839"/>
        <v>3.4604562077183-0.55340306789753i</v>
      </c>
      <c r="E2907" t="str">
        <f t="shared" si="840"/>
        <v>231.79812344368-3.28829163084492i</v>
      </c>
      <c r="F2907" t="str">
        <f t="shared" si="841"/>
        <v>2.4232700728571-2.9362031940996i</v>
      </c>
      <c r="G2907" t="str">
        <f t="shared" si="842"/>
        <v>0.999317565648812-0.026114529184811i</v>
      </c>
      <c r="H2907" t="str">
        <f t="shared" si="843"/>
        <v>2.04779403300495-396.352816162488i</v>
      </c>
      <c r="I2907" t="str">
        <f t="shared" si="844"/>
        <v>-3.2690514258061-2.7264878457327i</v>
      </c>
      <c r="K2907" t="str">
        <f t="shared" si="845"/>
        <v>0.000156419909361178-0.00108358767245248i</v>
      </c>
      <c r="L2907" t="str">
        <f t="shared" si="846"/>
        <v>0.0000444444444444444-0.00110437885289285i</v>
      </c>
      <c r="M2907" t="e">
        <f t="shared" si="847"/>
        <v>#DIV/0!</v>
      </c>
      <c r="N2907">
        <f t="shared" si="848"/>
        <v>88.315453728427542</v>
      </c>
      <c r="O2907">
        <f t="shared" si="849"/>
        <v>1.0177368111990117</v>
      </c>
      <c r="P2907" s="3">
        <f t="shared" si="850"/>
        <v>-1.0177368111990117</v>
      </c>
      <c r="Q2907" s="3">
        <f t="shared" si="851"/>
        <v>-91.684546271572458</v>
      </c>
      <c r="R2907">
        <f t="shared" si="852"/>
        <v>88.315453728427542</v>
      </c>
      <c r="S2907">
        <f t="shared" si="853"/>
        <v>51.988683942298245</v>
      </c>
      <c r="T2907">
        <f t="shared" si="836"/>
        <v>-1.0177368111990117</v>
      </c>
    </row>
    <row r="2908" spans="1:20" x14ac:dyDescent="0.25">
      <c r="A2908">
        <f t="shared" si="837"/>
        <v>327895.82231917785</v>
      </c>
      <c r="B2908">
        <f t="shared" si="854"/>
        <v>52186.240941278978</v>
      </c>
      <c r="C2908" t="str">
        <f t="shared" si="838"/>
        <v>-0.027734978455486-0.886851975620988i</v>
      </c>
      <c r="D2908" t="str">
        <f t="shared" si="839"/>
        <v>3.46032235838668-0.553174185737053i</v>
      </c>
      <c r="E2908" t="str">
        <f t="shared" si="840"/>
        <v>232.111759777942-3.68414278195501i</v>
      </c>
      <c r="F2908" t="str">
        <f t="shared" si="841"/>
        <v>2.42325748074996-2.92556789482897i</v>
      </c>
      <c r="G2908" t="str">
        <f t="shared" si="842"/>
        <v>0.999312372866546-0.0262136281803844i</v>
      </c>
      <c r="H2908" t="str">
        <f t="shared" si="843"/>
        <v>2.0203419564462-394.746930092791i</v>
      </c>
      <c r="I2908" t="str">
        <f t="shared" si="844"/>
        <v>-3.24409392320321-2.71520774654275i</v>
      </c>
      <c r="K2908" t="str">
        <f t="shared" si="845"/>
        <v>0.000155581240694871-0.00107957210783047i</v>
      </c>
      <c r="L2908" t="str">
        <f t="shared" si="846"/>
        <v>0.0000444444444444444-0.00110019810011243i</v>
      </c>
      <c r="M2908" t="e">
        <f t="shared" si="847"/>
        <v>#DIV/0!</v>
      </c>
      <c r="N2908">
        <f t="shared" si="848"/>
        <v>88.208743403834191</v>
      </c>
      <c r="O2908">
        <f t="shared" si="849"/>
        <v>1.0387317769776896</v>
      </c>
      <c r="P2908" s="3">
        <f t="shared" si="850"/>
        <v>-1.0387317769776896</v>
      </c>
      <c r="Q2908" s="3">
        <f t="shared" si="851"/>
        <v>-91.791256596165809</v>
      </c>
      <c r="R2908">
        <f t="shared" si="852"/>
        <v>88.208743403834191</v>
      </c>
      <c r="S2908">
        <f t="shared" si="853"/>
        <v>52.186240941278982</v>
      </c>
      <c r="T2908">
        <f t="shared" si="836"/>
        <v>-1.0387317769776896</v>
      </c>
    </row>
    <row r="2909" spans="1:20" x14ac:dyDescent="0.25">
      <c r="A2909">
        <f t="shared" si="837"/>
        <v>329141.82644399075</v>
      </c>
      <c r="B2909">
        <f t="shared" si="854"/>
        <v>52384.548656855841</v>
      </c>
      <c r="C2909" t="str">
        <f t="shared" si="838"/>
        <v>-0.0293288596140696-0.884655000281165i</v>
      </c>
      <c r="D2909" t="str">
        <f t="shared" si="839"/>
        <v>3.46018750034002-0.552953115718947i</v>
      </c>
      <c r="E2909" t="str">
        <f t="shared" si="840"/>
        <v>232.424506562085-4.08448451834415i</v>
      </c>
      <c r="F2909" t="str">
        <f t="shared" si="841"/>
        <v>2.42324479289333-2.91497467580786i</v>
      </c>
      <c r="G2909" t="str">
        <f t="shared" si="842"/>
        <v>0.999307140598735-0.0263131021948152i</v>
      </c>
      <c r="H2909" t="str">
        <f t="shared" si="843"/>
        <v>1.9932880515368-393.148352758179i</v>
      </c>
      <c r="I2909" t="str">
        <f t="shared" si="844"/>
        <v>-3.21933683033671-2.70398277642506i</v>
      </c>
      <c r="K2909" t="str">
        <f t="shared" si="845"/>
        <v>0.000154748776894894-0.00107557077980259i</v>
      </c>
      <c r="L2909" t="str">
        <f t="shared" si="846"/>
        <v>0.0000444444444444444-0.00109603317405103i</v>
      </c>
      <c r="M2909" t="e">
        <f t="shared" si="847"/>
        <v>#DIV/0!</v>
      </c>
      <c r="N2909">
        <f t="shared" si="848"/>
        <v>88.101175461993861</v>
      </c>
      <c r="O2909">
        <f t="shared" si="849"/>
        <v>1.0597505009428412</v>
      </c>
      <c r="P2909" s="3">
        <f t="shared" si="850"/>
        <v>-1.0597505009428412</v>
      </c>
      <c r="Q2909" s="3">
        <f t="shared" si="851"/>
        <v>-91.898824538006139</v>
      </c>
      <c r="R2909">
        <f t="shared" si="852"/>
        <v>88.101175461993861</v>
      </c>
      <c r="S2909">
        <f t="shared" si="853"/>
        <v>52.384548656855841</v>
      </c>
      <c r="T2909">
        <f t="shared" si="836"/>
        <v>-1.0597505009428412</v>
      </c>
    </row>
    <row r="2910" spans="1:20" x14ac:dyDescent="0.25">
      <c r="A2910">
        <f t="shared" si="837"/>
        <v>330392.5653844779</v>
      </c>
      <c r="B2910">
        <f t="shared" si="854"/>
        <v>52583.609941751893</v>
      </c>
      <c r="C2910" t="str">
        <f t="shared" si="838"/>
        <v>-0.0309279328112107-0.882457381860837i</v>
      </c>
      <c r="D2910" t="str">
        <f t="shared" si="839"/>
        <v>3.46005162605634-0.55273985301576i</v>
      </c>
      <c r="E2910" t="str">
        <f t="shared" si="840"/>
        <v>232.736316621447-4.48933844095778i</v>
      </c>
      <c r="F2910" t="str">
        <f t="shared" si="841"/>
        <v>2.42323200856016-2.90442338459182i</v>
      </c>
      <c r="G2910" t="str">
        <f t="shared" si="842"/>
        <v>0.999301868545553-0.0264129526353814i</v>
      </c>
      <c r="H2910" t="str">
        <f t="shared" si="843"/>
        <v>1.9666261954708-391.557041892547i</v>
      </c>
      <c r="I2910" t="str">
        <f t="shared" si="844"/>
        <v>-3.19477844984713-2.69281254980993i</v>
      </c>
      <c r="K2910" t="str">
        <f t="shared" si="845"/>
        <v>0.000153922473041031-0.00107158364513692i</v>
      </c>
      <c r="L2910" t="str">
        <f t="shared" si="846"/>
        <v>0.0000444444444444444-0.00109188401479481i</v>
      </c>
      <c r="M2910" t="e">
        <f t="shared" si="847"/>
        <v>#DIV/0!</v>
      </c>
      <c r="N2910">
        <f t="shared" si="848"/>
        <v>87.992747252047565</v>
      </c>
      <c r="O2910">
        <f t="shared" si="849"/>
        <v>1.0807939057919322</v>
      </c>
      <c r="P2910" s="3">
        <f t="shared" si="850"/>
        <v>-1.0807939057919322</v>
      </c>
      <c r="Q2910" s="3">
        <f t="shared" si="851"/>
        <v>-92.007252747952435</v>
      </c>
      <c r="R2910">
        <f t="shared" si="852"/>
        <v>87.992747252047565</v>
      </c>
      <c r="S2910">
        <f t="shared" si="853"/>
        <v>52.583609941751895</v>
      </c>
      <c r="T2910">
        <f t="shared" si="836"/>
        <v>-1.0807939057919322</v>
      </c>
    </row>
    <row r="2911" spans="1:20" x14ac:dyDescent="0.25">
      <c r="A2911">
        <f t="shared" si="837"/>
        <v>331648.05713293893</v>
      </c>
      <c r="B2911">
        <f t="shared" si="854"/>
        <v>52783.427659530549</v>
      </c>
      <c r="C2911" t="str">
        <f t="shared" si="838"/>
        <v>-0.0325321458010331-0.880258980926019i</v>
      </c>
      <c r="D2911" t="str">
        <f t="shared" si="839"/>
        <v>3.45991472795887-0.552534392893829i</v>
      </c>
      <c r="E2911" t="str">
        <f t="shared" si="840"/>
        <v>233.047142132598-4.89872575026297i</v>
      </c>
      <c r="F2911" t="str">
        <f t="shared" si="841"/>
        <v>2.42321912701789-2.89391386933887i</v>
      </c>
      <c r="G2911" t="str">
        <f t="shared" si="842"/>
        <v>0.999296556404903-0.0265131809145058i</v>
      </c>
      <c r="H2911" t="str">
        <f t="shared" si="843"/>
        <v>1.94035036431165-389.972955567938i</v>
      </c>
      <c r="I2911" t="str">
        <f t="shared" si="844"/>
        <v>-3.17041710006495-2.68169668530583i</v>
      </c>
      <c r="K2911" t="str">
        <f t="shared" si="845"/>
        <v>0.000153102284523561-0.00106761066064918i</v>
      </c>
      <c r="L2911" t="str">
        <f t="shared" si="846"/>
        <v>0.0000444444444444444-0.00108775056265671i</v>
      </c>
      <c r="M2911" t="e">
        <f t="shared" si="847"/>
        <v>#DIV/0!</v>
      </c>
      <c r="N2911">
        <f t="shared" si="848"/>
        <v>87.883456167249292</v>
      </c>
      <c r="O2911">
        <f t="shared" si="849"/>
        <v>1.101862921966845</v>
      </c>
      <c r="P2911" s="3">
        <f t="shared" si="850"/>
        <v>-1.101862921966845</v>
      </c>
      <c r="Q2911" s="3">
        <f t="shared" si="851"/>
        <v>-92.116543832750708</v>
      </c>
      <c r="R2911">
        <f t="shared" si="852"/>
        <v>87.883456167249292</v>
      </c>
      <c r="S2911">
        <f t="shared" si="853"/>
        <v>52.783427659530552</v>
      </c>
      <c r="T2911">
        <f t="shared" si="836"/>
        <v>-1.101862921966845</v>
      </c>
    </row>
    <row r="2912" spans="1:20" x14ac:dyDescent="0.25">
      <c r="A2912">
        <f t="shared" si="837"/>
        <v>332908.31975004415</v>
      </c>
      <c r="B2912">
        <f t="shared" si="854"/>
        <v>52984.00468463677</v>
      </c>
      <c r="C2912" t="str">
        <f t="shared" si="838"/>
        <v>-0.0341414445859092-0.878059657989337i</v>
      </c>
      <c r="D2912" t="str">
        <f t="shared" si="839"/>
        <v>3.45977679841545-0.552336730713i</v>
      </c>
      <c r="E2912" t="str">
        <f t="shared" si="840"/>
        <v>233.356934622828-5.31266723239566i</v>
      </c>
      <c r="F2912" t="str">
        <f t="shared" si="841"/>
        <v>2.42320614752842-2.88344597880735i</v>
      </c>
      <c r="G2912" t="str">
        <f t="shared" si="842"/>
        <v>0.9992912038724-0.0266137884497727i</v>
      </c>
      <c r="H2912" t="str">
        <f t="shared" si="843"/>
        <v>1.91445463131626-388.396052190995i</v>
      </c>
      <c r="I2912" t="str">
        <f t="shared" si="844"/>
        <v>-3.14625111484644-2.67063480563772i</v>
      </c>
      <c r="K2912" t="str">
        <f t="shared" si="845"/>
        <v>0.00015228816704134-0.00106365178320385i</v>
      </c>
      <c r="L2912" t="str">
        <f t="shared" si="846"/>
        <v>0.0000444444444444444-0.00108363275817565i</v>
      </c>
      <c r="M2912" t="e">
        <f t="shared" si="847"/>
        <v>#DIV/0!</v>
      </c>
      <c r="N2912">
        <f t="shared" si="848"/>
        <v>87.773299645847459</v>
      </c>
      <c r="O2912">
        <f t="shared" si="849"/>
        <v>1.1229584876262741</v>
      </c>
      <c r="P2912" s="3">
        <f t="shared" si="850"/>
        <v>-1.1229584876262741</v>
      </c>
      <c r="Q2912" s="3">
        <f t="shared" si="851"/>
        <v>-92.226700354152541</v>
      </c>
      <c r="R2912">
        <f t="shared" si="852"/>
        <v>87.773299645847459</v>
      </c>
      <c r="S2912">
        <f t="shared" si="853"/>
        <v>52.984004684636773</v>
      </c>
      <c r="T2912">
        <f t="shared" si="836"/>
        <v>-1.1229584876262741</v>
      </c>
    </row>
    <row r="2913" spans="1:20" x14ac:dyDescent="0.25">
      <c r="A2913">
        <f t="shared" si="837"/>
        <v>334173.37136509432</v>
      </c>
      <c r="B2913">
        <f t="shared" si="854"/>
        <v>53185.343902438392</v>
      </c>
      <c r="C2913" t="str">
        <f t="shared" si="838"/>
        <v>-0.0357557733971215-0.875859273534109i</v>
      </c>
      <c r="D2913" t="str">
        <f t="shared" si="839"/>
        <v>3.45963782973844-0.552146861926365i</v>
      </c>
      <c r="E2913" t="str">
        <f t="shared" si="840"/>
        <v>233.665644969895-5.73118324514124i</v>
      </c>
      <c r="F2913" t="str">
        <f t="shared" si="841"/>
        <v>2.42319306934803-2.8730195623537i</v>
      </c>
      <c r="G2913" t="str">
        <f t="shared" si="842"/>
        <v>0.999285810641356-0.0267147766639458i</v>
      </c>
      <c r="H2913" t="str">
        <f t="shared" si="843"/>
        <v>1.88893316528912-386.826290499473i</v>
      </c>
      <c r="I2913" t="str">
        <f t="shared" si="844"/>
        <v>-3.12227884341154-2.65962653758663i</v>
      </c>
      <c r="K2913" t="str">
        <f t="shared" si="845"/>
        <v>0.000151480076599874-0.00105970696971519i</v>
      </c>
      <c r="L2913" t="str">
        <f t="shared" si="846"/>
        <v>0.0000444444444444444-0.00107953054211561i</v>
      </c>
      <c r="M2913" t="e">
        <f t="shared" si="847"/>
        <v>#DIV/0!</v>
      </c>
      <c r="N2913">
        <f t="shared" si="848"/>
        <v>87.662275171970506</v>
      </c>
      <c r="O2913">
        <f t="shared" si="849"/>
        <v>1.1440815486148694</v>
      </c>
      <c r="P2913" s="3">
        <f t="shared" si="850"/>
        <v>-1.1440815486148694</v>
      </c>
      <c r="Q2913" s="3">
        <f t="shared" si="851"/>
        <v>-92.337724828029494</v>
      </c>
      <c r="R2913">
        <f t="shared" si="852"/>
        <v>87.662275171970506</v>
      </c>
      <c r="S2913">
        <f t="shared" si="853"/>
        <v>53.18534390243839</v>
      </c>
      <c r="T2913">
        <f t="shared" si="836"/>
        <v>-1.1440815486148694</v>
      </c>
    </row>
    <row r="2914" spans="1:20" x14ac:dyDescent="0.25">
      <c r="A2914">
        <f t="shared" si="837"/>
        <v>335443.23017628165</v>
      </c>
      <c r="B2914">
        <f t="shared" si="854"/>
        <v>53387.448209267655</v>
      </c>
      <c r="C2914" t="str">
        <f t="shared" si="838"/>
        <v>-0.037375074675661-0.873657688038848i</v>
      </c>
      <c r="D2914" t="str">
        <f t="shared" si="839"/>
        <v>3.45949781418403-0.551964782079971i</v>
      </c>
      <c r="E2914" t="str">
        <f t="shared" si="840"/>
        <v>233.973223402003-6.15429370372612i</v>
      </c>
      <c r="F2914" t="str">
        <f t="shared" si="841"/>
        <v>2.42317989172741-2.86263446993031i</v>
      </c>
      <c r="G2914" t="str">
        <f t="shared" si="842"/>
        <v>0.999280376402758-0.0268161469849849i</v>
      </c>
      <c r="H2914" t="str">
        <f t="shared" si="843"/>
        <v>1.86378022896594-385.26362955879i</v>
      </c>
      <c r="I2914" t="str">
        <f t="shared" si="844"/>
        <v>-3.09849865018376-2.64867151193025i</v>
      </c>
      <c r="K2914" t="str">
        <f t="shared" si="845"/>
        <v>0.000150677969509421-0.00105577617714824i</v>
      </c>
      <c r="L2914" t="str">
        <f t="shared" si="846"/>
        <v>0.0000444444444444444-0.00107544385546484i</v>
      </c>
      <c r="M2914" t="e">
        <f t="shared" si="847"/>
        <v>#DIV/0!</v>
      </c>
      <c r="N2914">
        <f t="shared" si="848"/>
        <v>87.550380276521508</v>
      </c>
      <c r="O2914">
        <f t="shared" si="849"/>
        <v>1.1652330584324542</v>
      </c>
      <c r="P2914" s="3">
        <f t="shared" si="850"/>
        <v>-1.1652330584324542</v>
      </c>
      <c r="Q2914" s="3">
        <f t="shared" si="851"/>
        <v>-92.449619723478492</v>
      </c>
      <c r="R2914">
        <f t="shared" si="852"/>
        <v>87.550380276521508</v>
      </c>
      <c r="S2914">
        <f t="shared" si="853"/>
        <v>53.387448209267653</v>
      </c>
      <c r="T2914">
        <f t="shared" si="836"/>
        <v>-1.1652330584324542</v>
      </c>
    </row>
    <row r="2915" spans="1:20" x14ac:dyDescent="0.25">
      <c r="A2915">
        <f t="shared" si="837"/>
        <v>336717.9144509515</v>
      </c>
      <c r="B2915">
        <f t="shared" si="854"/>
        <v>53590.320512462873</v>
      </c>
      <c r="C2915" t="str">
        <f t="shared" si="838"/>
        <v>-0.0389992890533386-0.871454762002646i</v>
      </c>
      <c r="D2915" t="str">
        <f t="shared" si="839"/>
        <v>3.45935674395206-0.551790486812554i</v>
      </c>
      <c r="E2915" t="str">
        <f t="shared" si="840"/>
        <v>234.279619498059-6.58201806646022i</v>
      </c>
      <c r="F2915" t="str">
        <f t="shared" si="841"/>
        <v>2.42316661391154-2.85229055208334i</v>
      </c>
      <c r="G2915" t="str">
        <f t="shared" si="842"/>
        <v>0.999274900845257-0.0269179008460637i</v>
      </c>
      <c r="H2915" t="str">
        <f t="shared" si="843"/>
        <v>1.83899017742584-383.708028758599i</v>
      </c>
      <c r="I2915" t="str">
        <f t="shared" si="844"/>
        <v>-3.07490891463172-2.63776936338433i</v>
      </c>
      <c r="K2915" t="str">
        <f t="shared" si="845"/>
        <v>0.000149881802383085-0.00105185936251985i</v>
      </c>
      <c r="L2915" t="str">
        <f t="shared" si="846"/>
        <v>0.0000444444444444444-0.00107137263943499i</v>
      </c>
      <c r="M2915" t="e">
        <f t="shared" si="847"/>
        <v>#DIV/0!</v>
      </c>
      <c r="N2915">
        <f t="shared" si="848"/>
        <v>87.437612538072543</v>
      </c>
      <c r="O2915">
        <f t="shared" si="849"/>
        <v>1.1864139781986947</v>
      </c>
      <c r="P2915" s="3">
        <f t="shared" si="850"/>
        <v>-1.1864139781986947</v>
      </c>
      <c r="Q2915" s="3">
        <f t="shared" si="851"/>
        <v>-92.562387461927457</v>
      </c>
      <c r="R2915">
        <f t="shared" si="852"/>
        <v>87.437612538072543</v>
      </c>
      <c r="S2915">
        <f t="shared" si="853"/>
        <v>53.590320512462874</v>
      </c>
      <c r="T2915">
        <f t="shared" si="836"/>
        <v>-1.1864139781986947</v>
      </c>
    </row>
    <row r="2916" spans="1:20" x14ac:dyDescent="0.25">
      <c r="A2916">
        <f t="shared" si="837"/>
        <v>337997.44252586516</v>
      </c>
      <c r="B2916">
        <f t="shared" si="854"/>
        <v>53793.963730410236</v>
      </c>
      <c r="C2916" t="str">
        <f t="shared" si="838"/>
        <v>-0.0406283553340448-0.869250355971026i</v>
      </c>
      <c r="D2916" t="str">
        <f t="shared" si="839"/>
        <v>3.45921461118559-0.551623971855262i</v>
      </c>
      <c r="E2916" t="str">
        <f t="shared" si="840"/>
        <v>234.584782188178-7.01437532019196i</v>
      </c>
      <c r="F2916" t="str">
        <f t="shared" si="841"/>
        <v>2.42315323513973-2.84198765995058i</v>
      </c>
      <c r="G2916" t="str">
        <f t="shared" si="842"/>
        <v>0.999269383655146-0.0270200396855869i</v>
      </c>
      <c r="H2916" t="str">
        <f t="shared" si="843"/>
        <v>1.81455745653209-382.159447809436i</v>
      </c>
      <c r="I2916" t="str">
        <f t="shared" si="844"/>
        <v>-3.05150803111299-2.62691973054548i</v>
      </c>
      <c r="K2916" t="str">
        <f t="shared" si="845"/>
        <v>0.000149091532134925-0.00104795648289962i</v>
      </c>
      <c r="L2916" t="str">
        <f t="shared" si="846"/>
        <v>0.0000444444444444444-0.00106731683546024i</v>
      </c>
      <c r="M2916" t="e">
        <f t="shared" si="847"/>
        <v>#DIV/0!</v>
      </c>
      <c r="N2916">
        <f t="shared" si="848"/>
        <v>87.323969583769269</v>
      </c>
      <c r="O2916">
        <f t="shared" si="849"/>
        <v>1.2076252766174091</v>
      </c>
      <c r="P2916" s="3">
        <f t="shared" si="850"/>
        <v>-1.2076252766174091</v>
      </c>
      <c r="Q2916" s="3">
        <f t="shared" si="851"/>
        <v>-92.676030416230731</v>
      </c>
      <c r="R2916">
        <f t="shared" si="852"/>
        <v>87.323969583769269</v>
      </c>
      <c r="S2916">
        <f t="shared" si="853"/>
        <v>53.793963730410233</v>
      </c>
      <c r="T2916">
        <f t="shared" si="836"/>
        <v>-1.2076252766174091</v>
      </c>
    </row>
    <row r="2917" spans="1:20" x14ac:dyDescent="0.25">
      <c r="A2917">
        <f t="shared" si="837"/>
        <v>339281.83280746348</v>
      </c>
      <c r="B2917">
        <f t="shared" si="854"/>
        <v>53998.380792585798</v>
      </c>
      <c r="C2917" t="str">
        <f t="shared" si="838"/>
        <v>-0.0422622104753226-0.867044330562515i</v>
      </c>
      <c r="D2917" t="str">
        <f t="shared" si="839"/>
        <v>3.45907140797039-0.551465233031363i</v>
      </c>
      <c r="E2917" t="str">
        <f t="shared" si="840"/>
        <v>234.88865975447-7.45138396561376i</v>
      </c>
      <c r="F2917" t="str">
        <f t="shared" si="841"/>
        <v>2.42313975464549-2.83172564525926i</v>
      </c>
      <c r="G2917" t="str">
        <f t="shared" si="842"/>
        <v>0.999263824516342-0.027122564947208i</v>
      </c>
      <c r="H2917" t="str">
        <f t="shared" si="843"/>
        <v>1.79047660140059-380.617846739382i</v>
      </c>
      <c r="I2917" t="str">
        <f t="shared" si="844"/>
        <v>-3.02829440871944-2.6161222558346i</v>
      </c>
      <c r="K2917" t="str">
        <f t="shared" si="845"/>
        <v>0.000148307115978075-0.00104406749541088i</v>
      </c>
      <c r="L2917" t="str">
        <f t="shared" si="846"/>
        <v>0.0000444444444444444-0.00106327638519649i</v>
      </c>
      <c r="M2917" t="e">
        <f t="shared" si="847"/>
        <v>#DIV/0!</v>
      </c>
      <c r="N2917">
        <f t="shared" si="848"/>
        <v>87.209449090236717</v>
      </c>
      <c r="O2917">
        <f t="shared" si="849"/>
        <v>1.228867929937933</v>
      </c>
      <c r="P2917" s="3">
        <f t="shared" si="850"/>
        <v>-1.228867929937933</v>
      </c>
      <c r="Q2917" s="3">
        <f t="shared" si="851"/>
        <v>-92.790550909763283</v>
      </c>
      <c r="R2917">
        <f t="shared" si="852"/>
        <v>87.209449090236717</v>
      </c>
      <c r="S2917">
        <f t="shared" si="853"/>
        <v>53.998380792585799</v>
      </c>
      <c r="T2917">
        <f t="shared" si="836"/>
        <v>-1.228867929937933</v>
      </c>
    </row>
    <row r="2918" spans="1:20" x14ac:dyDescent="0.25">
      <c r="A2918">
        <f t="shared" si="837"/>
        <v>340571.10377213184</v>
      </c>
      <c r="B2918">
        <f t="shared" si="854"/>
        <v>54203.574639597624</v>
      </c>
      <c r="C2918" t="str">
        <f t="shared" si="838"/>
        <v>-0.0439007895701963-0.864836546495937i</v>
      </c>
      <c r="D2918" t="str">
        <f t="shared" si="839"/>
        <v>3.45892712633472-0.551314266255983i</v>
      </c>
      <c r="E2918" t="str">
        <f t="shared" si="840"/>
        <v>235.191199832105-7.89306200240209i</v>
      </c>
      <c r="F2918" t="str">
        <f t="shared" si="841"/>
        <v>2.42312617165652-2.82150436032394i</v>
      </c>
      <c r="G2918" t="str">
        <f t="shared" si="842"/>
        <v>0.99925822311037-0.0272254780798462i</v>
      </c>
      <c r="H2918" t="str">
        <f t="shared" si="843"/>
        <v>1.76674223489543-379.083185890775i</v>
      </c>
      <c r="I2918" t="str">
        <f t="shared" si="844"/>
        <v>-3.00526647112463-2.60537658544146i</v>
      </c>
      <c r="K2918" t="str">
        <f t="shared" si="845"/>
        <v>0.000147528511422869-0.00104019235723166i</v>
      </c>
      <c r="L2918" t="str">
        <f t="shared" si="846"/>
        <v>0.0000444444444444444-0.00105925123052051i</v>
      </c>
      <c r="M2918" t="e">
        <f t="shared" si="847"/>
        <v>#DIV/0!</v>
      </c>
      <c r="N2918">
        <f t="shared" si="848"/>
        <v>87.094048784490667</v>
      </c>
      <c r="O2918">
        <f t="shared" si="849"/>
        <v>1.2501429219135938</v>
      </c>
      <c r="P2918" s="3">
        <f t="shared" si="850"/>
        <v>-1.2501429219135938</v>
      </c>
      <c r="Q2918" s="3">
        <f t="shared" si="851"/>
        <v>-92.905951215509333</v>
      </c>
      <c r="R2918">
        <f t="shared" si="852"/>
        <v>87.094048784490667</v>
      </c>
      <c r="S2918">
        <f t="shared" si="853"/>
        <v>54.203574639597626</v>
      </c>
      <c r="T2918">
        <f t="shared" si="836"/>
        <v>-1.2501429219135938</v>
      </c>
    </row>
    <row r="2919" spans="1:20" x14ac:dyDescent="0.25">
      <c r="A2919">
        <f t="shared" si="837"/>
        <v>341865.27396646596</v>
      </c>
      <c r="B2919">
        <f t="shared" si="854"/>
        <v>54409.548223228099</v>
      </c>
      <c r="C2919" t="str">
        <f t="shared" si="838"/>
        <v>-0.0455440258292701-0.862626864618254i</v>
      </c>
      <c r="D2919" t="str">
        <f t="shared" si="839"/>
        <v>3.45878175824879-0.551171067535817i</v>
      </c>
      <c r="E2919" t="str">
        <f t="shared" si="840"/>
        <v>235.492349410664-8.33942691419633i</v>
      </c>
      <c r="F2919" t="str">
        <f t="shared" si="841"/>
        <v>2.42311248539474-2.81132365804439i</v>
      </c>
      <c r="G2919" t="str">
        <f t="shared" si="842"/>
        <v>0.999252579116345-0.0273287805377046i</v>
      </c>
      <c r="H2919" t="str">
        <f t="shared" si="843"/>
        <v>1.74334906615136-377.55542591697i</v>
      </c>
      <c r="I2919" t="str">
        <f t="shared" si="844"/>
        <v>-2.98242265643307-2.5946823692703i</v>
      </c>
      <c r="K2919" t="str">
        <f t="shared" si="845"/>
        <v>0.000146755676274972-0.0010363310255956i</v>
      </c>
      <c r="L2919" t="str">
        <f t="shared" si="846"/>
        <v>0.0000444444444444444-0.0010552413135291i</v>
      </c>
      <c r="M2919" t="e">
        <f t="shared" si="847"/>
        <v>#DIV/0!</v>
      </c>
      <c r="N2919">
        <f t="shared" si="848"/>
        <v>86.977766444854652</v>
      </c>
      <c r="O2919">
        <f t="shared" si="849"/>
        <v>1.2714512437589864</v>
      </c>
      <c r="P2919" s="3">
        <f t="shared" si="850"/>
        <v>-1.2714512437589864</v>
      </c>
      <c r="Q2919" s="3">
        <f t="shared" si="851"/>
        <v>-93.022233555145348</v>
      </c>
      <c r="R2919">
        <f t="shared" si="852"/>
        <v>86.977766444854652</v>
      </c>
      <c r="S2919">
        <f t="shared" si="853"/>
        <v>54.4095482232281</v>
      </c>
      <c r="T2919">
        <f t="shared" si="836"/>
        <v>-1.2714512437589864</v>
      </c>
    </row>
    <row r="2920" spans="1:20" x14ac:dyDescent="0.25">
      <c r="A2920">
        <f t="shared" si="837"/>
        <v>343164.3620075385</v>
      </c>
      <c r="B2920">
        <f t="shared" si="854"/>
        <v>54616.304506476365</v>
      </c>
      <c r="C2920" t="str">
        <f t="shared" si="838"/>
        <v>-0.0471918505631798-0.860415145933165i</v>
      </c>
      <c r="D2920" t="str">
        <f t="shared" si="839"/>
        <v>3.45863529562442-0.551035632968842i</v>
      </c>
      <c r="E2920" t="str">
        <f t="shared" si="840"/>
        <v>235.792054835783-8.79049565343847i</v>
      </c>
      <c r="F2920" t="str">
        <f t="shared" si="841"/>
        <v>2.42309869507611-2.80118339190345i</v>
      </c>
      <c r="G2920" t="str">
        <f t="shared" si="842"/>
        <v>0.999246892210952-0.027432473780287i</v>
      </c>
      <c r="H2920" t="str">
        <f t="shared" si="843"/>
        <v>1.7202918891224-376.034527779124i</v>
      </c>
      <c r="I2920" t="str">
        <f t="shared" si="844"/>
        <v>-2.95976141703109-2.58403926088617i</v>
      </c>
      <c r="K2920" t="str">
        <f t="shared" si="845"/>
        <v>0.000145988568633529-0.0010324834577929i</v>
      </c>
      <c r="L2920" t="str">
        <f t="shared" si="846"/>
        <v>0.0000444444444444444-0.00105124657653826i</v>
      </c>
      <c r="M2920" t="e">
        <f t="shared" si="847"/>
        <v>#DIV/0!</v>
      </c>
      <c r="N2920">
        <f t="shared" si="848"/>
        <v>86.860599901878075</v>
      </c>
      <c r="O2920">
        <f t="shared" si="849"/>
        <v>1.2927938941039194</v>
      </c>
      <c r="P2920" s="3">
        <f t="shared" si="850"/>
        <v>-1.2927938941039194</v>
      </c>
      <c r="Q2920" s="3">
        <f t="shared" si="851"/>
        <v>-93.139400098121925</v>
      </c>
      <c r="R2920">
        <f t="shared" si="852"/>
        <v>86.860599901878075</v>
      </c>
      <c r="S2920">
        <f t="shared" si="853"/>
        <v>54.616304506476368</v>
      </c>
      <c r="T2920">
        <f t="shared" si="836"/>
        <v>-1.2927938941039194</v>
      </c>
    </row>
    <row r="2921" spans="1:20" x14ac:dyDescent="0.25">
      <c r="A2921">
        <f t="shared" si="837"/>
        <v>344468.38658316719</v>
      </c>
      <c r="B2921">
        <f t="shared" si="854"/>
        <v>54823.846463600974</v>
      </c>
      <c r="C2921" t="str">
        <f t="shared" si="838"/>
        <v>-0.048844193165308-0.858201251630319i</v>
      </c>
      <c r="D2921" t="str">
        <f t="shared" si="839"/>
        <v>3.45848773031468-0.550907958744047i</v>
      </c>
      <c r="E2921" t="str">
        <f t="shared" si="840"/>
        <v>236.090261811105-9.24628462604642i</v>
      </c>
      <c r="F2921" t="str">
        <f t="shared" si="841"/>
        <v>2.42308479991068-2.79108341596489i</v>
      </c>
      <c r="G2921" t="str">
        <f t="shared" si="842"/>
        <v>0.99924116206843-0.0275365592724161i</v>
      </c>
      <c r="H2921" t="str">
        <f t="shared" si="843"/>
        <v>1.69756558115611-374.520452743031i</v>
      </c>
      <c r="I2921" t="str">
        <f t="shared" si="844"/>
        <v>-2.9372812194396-2.57344691746232i</v>
      </c>
      <c r="K2921" t="str">
        <f t="shared" si="845"/>
        <v>0.000145227146889309-0.00102864961117118i</v>
      </c>
      <c r="L2921" t="str">
        <f t="shared" si="846"/>
        <v>0.0000444444444444444-0.00104726696208235i</v>
      </c>
      <c r="M2921" t="e">
        <f t="shared" si="847"/>
        <v>#DIV/0!</v>
      </c>
      <c r="N2921">
        <f t="shared" si="848"/>
        <v>86.742547039262448</v>
      </c>
      <c r="O2921">
        <f t="shared" si="849"/>
        <v>1.3141718789455252</v>
      </c>
      <c r="P2921" s="3">
        <f t="shared" si="850"/>
        <v>-1.3141718789455252</v>
      </c>
      <c r="Q2921" s="3">
        <f t="shared" si="851"/>
        <v>-93.257452960737552</v>
      </c>
      <c r="R2921">
        <f t="shared" si="852"/>
        <v>86.742547039262448</v>
      </c>
      <c r="S2921">
        <f t="shared" si="853"/>
        <v>54.823846463600972</v>
      </c>
      <c r="T2921">
        <f t="shared" si="836"/>
        <v>-1.3141718789455252</v>
      </c>
    </row>
    <row r="2922" spans="1:20" x14ac:dyDescent="0.25">
      <c r="A2922">
        <f t="shared" si="837"/>
        <v>345777.36645218323</v>
      </c>
      <c r="B2922">
        <f t="shared" si="854"/>
        <v>55032.177080162663</v>
      </c>
      <c r="C2922" t="str">
        <f t="shared" si="838"/>
        <v>-0.0505009810949043-0.855985043115181i</v>
      </c>
      <c r="D2922" t="str">
        <f t="shared" si="839"/>
        <v>3.45833905411331-0.550788041141131i</v>
      </c>
      <c r="E2922" t="str">
        <f t="shared" si="840"/>
        <v>236.386915400528-9.70680967596072i</v>
      </c>
      <c r="F2922" t="str">
        <f t="shared" si="841"/>
        <v>2.42307079910254-2.78102358487135i</v>
      </c>
      <c r="G2922" t="str">
        <f t="shared" si="842"/>
        <v>0.999235388360553-0.027641038484251i</v>
      </c>
      <c r="H2922" t="str">
        <f t="shared" si="843"/>
        <v>1.67516510159332-373.013162375991i</v>
      </c>
      <c r="I2922" t="str">
        <f t="shared" si="844"/>
        <v>-2.91498054416865-2.56290499972854i</v>
      </c>
      <c r="K2922" t="str">
        <f t="shared" si="845"/>
        <v>0.000144471369722875-0.00102482944313641i</v>
      </c>
      <c r="L2922" t="str">
        <f t="shared" si="846"/>
        <v>0.0000444444444444444-0.00104330241291328i</v>
      </c>
      <c r="M2922" t="e">
        <f t="shared" si="847"/>
        <v>#DIV/0!</v>
      </c>
      <c r="N2922">
        <f t="shared" si="848"/>
        <v>86.623605794787281</v>
      </c>
      <c r="O2922">
        <f t="shared" si="849"/>
        <v>1.335586211598029</v>
      </c>
      <c r="P2922" s="3">
        <f t="shared" si="850"/>
        <v>-1.335586211598029</v>
      </c>
      <c r="Q2922" s="3">
        <f t="shared" si="851"/>
        <v>-93.376394205212719</v>
      </c>
      <c r="R2922">
        <f t="shared" si="852"/>
        <v>86.623605794787281</v>
      </c>
      <c r="S2922">
        <f t="shared" si="853"/>
        <v>55.032177080162661</v>
      </c>
      <c r="T2922">
        <f t="shared" si="836"/>
        <v>-1.335586211598029</v>
      </c>
    </row>
    <row r="2923" spans="1:20" x14ac:dyDescent="0.25">
      <c r="A2923">
        <f t="shared" si="837"/>
        <v>347091.32044470153</v>
      </c>
      <c r="B2923">
        <f t="shared" si="854"/>
        <v>55241.299353067283</v>
      </c>
      <c r="C2923" t="str">
        <f t="shared" si="838"/>
        <v>-0.052162139860538-0.853766382039685i</v>
      </c>
      <c r="D2923" t="str">
        <f t="shared" si="839"/>
        <v>3.45818925875459-0.550675876530238i</v>
      </c>
      <c r="E2923" t="str">
        <f t="shared" si="840"/>
        <v>236.681960030791-10.1720860695431i</v>
      </c>
      <c r="F2923" t="str">
        <f t="shared" si="841"/>
        <v>2.42305669184973-2.77100375384218i</v>
      </c>
      <c r="G2923" t="str">
        <f t="shared" si="842"/>
        <v>0.999229570756609-0.0277459128913043i</v>
      </c>
      <c r="H2923" t="str">
        <f t="shared" si="843"/>
        <v>1.65308549039236-371.512618543718i</v>
      </c>
      <c r="I2923" t="str">
        <f t="shared" si="844"/>
        <v>-2.89285788557353-2.5524131719202i</v>
      </c>
      <c r="K2923" t="str">
        <f t="shared" si="845"/>
        <v>0.000143721196102746-0.00102102291115376i</v>
      </c>
      <c r="L2923" t="str">
        <f t="shared" si="846"/>
        <v>0.0000444444444444444-0.00103935287199968i</v>
      </c>
      <c r="M2923" t="e">
        <f t="shared" si="847"/>
        <v>#DIV/0!</v>
      </c>
      <c r="N2923">
        <f t="shared" si="848"/>
        <v>86.503774161242006</v>
      </c>
      <c r="O2923">
        <f t="shared" si="849"/>
        <v>1.3570379126389001</v>
      </c>
      <c r="P2923" s="3">
        <f t="shared" si="850"/>
        <v>-1.3570379126389001</v>
      </c>
      <c r="Q2923" s="3">
        <f t="shared" si="851"/>
        <v>-93.496225838757994</v>
      </c>
      <c r="R2923">
        <f t="shared" si="852"/>
        <v>86.503774161242006</v>
      </c>
      <c r="S2923">
        <f t="shared" si="853"/>
        <v>55.241299353067284</v>
      </c>
      <c r="T2923">
        <f t="shared" si="836"/>
        <v>-1.3570379126389001</v>
      </c>
    </row>
    <row r="2924" spans="1:20" x14ac:dyDescent="0.25">
      <c r="A2924">
        <f t="shared" si="837"/>
        <v>348410.26746239141</v>
      </c>
      <c r="B2924">
        <f t="shared" si="854"/>
        <v>55451.216290608943</v>
      </c>
      <c r="C2924" t="str">
        <f t="shared" si="838"/>
        <v>-0.0538275930039398-0.851545130333391i</v>
      </c>
      <c r="D2924" t="str">
        <f t="shared" si="839"/>
        <v>3.45803833591264-0.550571461371657i</v>
      </c>
      <c r="E2924" t="str">
        <f t="shared" si="840"/>
        <v>236.975339494356-10.642128479841i</v>
      </c>
      <c r="F2924" t="str">
        <f t="shared" si="841"/>
        <v>2.42304247734425-2.76102377867145i</v>
      </c>
      <c r="G2924" t="str">
        <f t="shared" si="842"/>
        <v>0.999223708923385-0.0278511839744607i</v>
      </c>
      <c r="H2924" t="str">
        <f t="shared" si="843"/>
        <v>1.63132186677776-370.018783407281i</v>
      </c>
      <c r="I2924" t="str">
        <f t="shared" si="844"/>
        <v>-2.87091175171284-2.54197110172835i</v>
      </c>
      <c r="K2924" t="str">
        <f t="shared" si="845"/>
        <v>0.000142976585283579-0.0010172299727485i</v>
      </c>
      <c r="L2924" t="str">
        <f t="shared" si="846"/>
        <v>0.0000444444444444444-0.00103541828252608i</v>
      </c>
      <c r="M2924" t="e">
        <f t="shared" si="847"/>
        <v>#DIV/0!</v>
      </c>
      <c r="N2924">
        <f t="shared" si="848"/>
        <v>86.383050187360098</v>
      </c>
      <c r="O2924">
        <f t="shared" si="849"/>
        <v>1.3785280098541439</v>
      </c>
      <c r="P2924" s="3">
        <f t="shared" si="850"/>
        <v>-1.3785280098541439</v>
      </c>
      <c r="Q2924" s="3">
        <f t="shared" si="851"/>
        <v>-93.616949812639902</v>
      </c>
      <c r="R2924">
        <f t="shared" si="852"/>
        <v>86.383050187360098</v>
      </c>
      <c r="S2924">
        <f t="shared" si="853"/>
        <v>55.45121629060894</v>
      </c>
      <c r="T2924">
        <f t="shared" ref="T2924:T2987" si="855">P2924</f>
        <v>-1.3785280098541439</v>
      </c>
    </row>
    <row r="2925" spans="1:20" x14ac:dyDescent="0.25">
      <c r="A2925">
        <f t="shared" ref="A2925:A2988" si="856">2*PI()*B2925</f>
        <v>349734.22647874849</v>
      </c>
      <c r="B2925">
        <f t="shared" si="854"/>
        <v>55661.930912513257</v>
      </c>
      <c r="C2925" t="str">
        <f t="shared" ref="C2925:C2988" si="857">IMPRODUCT(D2925,E2925,$C$40,,K2925,$C$41)</f>
        <v>-0.0554972620842502-0.849321150235458i</v>
      </c>
      <c r="D2925" t="str">
        <f t="shared" ref="D2925:D2988" si="858">IMDIV(IMPRODUCT($C$37,$C$38,COMPLEX(1,A2925/$C$38)),IMSUM(-1*A2925*A2925/$C$39,COMPLEX(0,1*A2925)))</f>
        <v>3.45788627720123-0.550474792215536i</v>
      </c>
      <c r="E2925" t="str">
        <f t="shared" ref="E2925:E2988" si="859">IMDIV(IMPRODUCT(IMSUM(F2925,G2925),$C$29,H2925),IMSUM(1,I2925))</f>
        <v>237.266996952649-11.1169509707284i</v>
      </c>
      <c r="F2925" t="str">
        <f t="shared" ref="F2925:F2988" si="860">IMDIV(IMPRODUCT($C$14,$C$15,COMPLEX(1,A2925/$C$15)),IMSUM(-1*A2925*A2925/$C$16,COMPLEX(0,A2925)))</f>
        <v>2.42302815477194-2.75108351572573i</v>
      </c>
      <c r="G2925" t="str">
        <f t="shared" ref="G2925:G2988" si="861">IMDIV(1,COMPLEX(1,A2925*$C$9*$C$10))</f>
        <v>0.999217802525146-0.0279568532199942i</v>
      </c>
      <c r="H2925" t="str">
        <f t="shared" ref="H2925:H2988" si="862">IMDIV($C$3,IMSUM(K2925,COMPLEX(0,$C$28*A2925)))</f>
        <v>1.60986942791284-368.531619420098i</v>
      </c>
      <c r="I2925" t="str">
        <f t="shared" ref="I2925:I2988" si="863">IMPRODUCT(F2925,$C$29,H2925,$C$31)</f>
        <v>-2.84914066420796-2.53157846025055i</v>
      </c>
      <c r="K2925" t="str">
        <f t="shared" ref="K2925:K2988" si="864">IF($C$26&lt;=0,IMDIV(1,IMSUM(IMDIV(1,L2925),1/$C$18)),IMDIV(1,IMSUM(IMDIV(1,L2925),1/$C$18,IMDIV(1,M2925))))</f>
        <v>0.000142237496804353-0.0010134505855068i</v>
      </c>
      <c r="L2925" t="str">
        <f t="shared" ref="L2925:L2988" si="865">IMSUM($C$21/$C$22,IMDIV(1,COMPLEX(0,$C$20*$C$22*A2925)))</f>
        <v>0.0000444444444444444-0.00103149858789209i</v>
      </c>
      <c r="M2925" t="e">
        <f t="shared" ref="M2925:M2988" si="866">IMSUM($C$25/$C$26,IMDIV(1,COMPLEX(0,$C$24*$C$26*A2925)))</f>
        <v>#DIV/0!</v>
      </c>
      <c r="N2925">
        <f t="shared" ref="N2925:N2988" si="867">ABS(R2925)</f>
        <v>86.261431978756491</v>
      </c>
      <c r="O2925">
        <f t="shared" ref="O2925:O2988" si="868">ABS(P2925)</f>
        <v>1.4000575381795985</v>
      </c>
      <c r="P2925" s="3">
        <f t="shared" ref="P2925:P2988" si="869">20*LOG10(IMABS(C2925))</f>
        <v>-1.4000575381795985</v>
      </c>
      <c r="Q2925" s="3">
        <f t="shared" ref="Q2925:Q2988" si="870">IMARGUMENT(C2925)*180/PI()</f>
        <v>-93.738568021243509</v>
      </c>
      <c r="R2925">
        <f t="shared" ref="R2925:R2988" si="871">IF(Q2925&lt;0,Q2925+180,Q2925-180)</f>
        <v>86.261431978756491</v>
      </c>
      <c r="S2925">
        <f t="shared" ref="S2925:S2988" si="872">B2925/1000</f>
        <v>55.661930912513256</v>
      </c>
      <c r="T2925">
        <f t="shared" si="855"/>
        <v>-1.4000575381795985</v>
      </c>
    </row>
    <row r="2926" spans="1:20" x14ac:dyDescent="0.25">
      <c r="A2926">
        <f t="shared" si="856"/>
        <v>351063.21653936774</v>
      </c>
      <c r="B2926">
        <f t="shared" ref="B2926:B2989" si="873">B2925*(1+B$42)</f>
        <v>55873.446249980807</v>
      </c>
      <c r="C2926" t="str">
        <f t="shared" si="857"/>
        <v>-0.0571710666626984-0.847094304327181i</v>
      </c>
      <c r="D2926" t="str">
        <f t="shared" si="858"/>
        <v>3.45773307417322-0.550385865701596i</v>
      </c>
      <c r="E2926" t="str">
        <f t="shared" si="859"/>
        <v>237.556874939619-11.5965669809216i</v>
      </c>
      <c r="F2926" t="str">
        <f t="shared" si="860"/>
        <v>2.42301372331252-2.74118282194211i</v>
      </c>
      <c r="G2926" t="str">
        <f t="shared" si="861"/>
        <v>0.999211851223616-0.0280629221195855i</v>
      </c>
      <c r="H2926" t="str">
        <f t="shared" si="862"/>
        <v>1.58872344759553-367.05108932494i</v>
      </c>
      <c r="I2926" t="str">
        <f t="shared" si="863"/>
        <v>-2.82754315810433-2.52123492194258i</v>
      </c>
      <c r="K2926" t="str">
        <f t="shared" si="864"/>
        <v>0.000141503890486566-0.00100968470707658i</v>
      </c>
      <c r="L2926" t="str">
        <f t="shared" si="865"/>
        <v>0.0000444444444444444-0.00102759373171158i</v>
      </c>
      <c r="M2926" t="e">
        <f t="shared" si="866"/>
        <v>#DIV/0!</v>
      </c>
      <c r="N2926">
        <f t="shared" si="867"/>
        <v>86.13891769886709</v>
      </c>
      <c r="O2926">
        <f t="shared" si="868"/>
        <v>1.421627539640705</v>
      </c>
      <c r="P2926" s="3">
        <f t="shared" si="869"/>
        <v>-1.421627539640705</v>
      </c>
      <c r="Q2926" s="3">
        <f t="shared" si="870"/>
        <v>-93.86108230113291</v>
      </c>
      <c r="R2926">
        <f t="shared" si="871"/>
        <v>86.13891769886709</v>
      </c>
      <c r="S2926">
        <f t="shared" si="872"/>
        <v>55.873446249980809</v>
      </c>
      <c r="T2926">
        <f t="shared" si="855"/>
        <v>-1.421627539640705</v>
      </c>
    </row>
    <row r="2927" spans="1:20" x14ac:dyDescent="0.25">
      <c r="A2927">
        <f t="shared" si="856"/>
        <v>352397.25676221738</v>
      </c>
      <c r="B2927">
        <f t="shared" si="873"/>
        <v>56085.765345730739</v>
      </c>
      <c r="C2927" t="str">
        <f t="shared" si="857"/>
        <v>-0.0588489242877174-0.844864455565304i</v>
      </c>
      <c r="D2927" t="str">
        <f t="shared" si="858"/>
        <v>3.45757871832022-0.550304678558843i</v>
      </c>
      <c r="E2927" t="str">
        <f t="shared" si="859"/>
        <v>237.844915365649-12.0809893078748i</v>
      </c>
      <c r="F2927" t="str">
        <f t="shared" si="860"/>
        <v>2.4229991821395-2.73132155482615i</v>
      </c>
      <c r="G2927" t="str">
        <f t="shared" si="861"/>
        <v>0.999205854677961-0.0281693921703408i</v>
      </c>
      <c r="H2927" t="str">
        <f t="shared" si="862"/>
        <v>1.56787927497724-365.577156150996i</v>
      </c>
      <c r="I2927" t="str">
        <f t="shared" si="863"/>
        <v>-2.80611778173442-2.510940164571i</v>
      </c>
      <c r="K2927" t="str">
        <f t="shared" si="864"/>
        <v>0.000140775726432438-0.00100593229516837i</v>
      </c>
      <c r="L2927" t="str">
        <f t="shared" si="865"/>
        <v>0.0000444444444444444-0.0010237036578119i</v>
      </c>
      <c r="M2927" t="e">
        <f t="shared" si="866"/>
        <v>#DIV/0!</v>
      </c>
      <c r="N2927">
        <f t="shared" si="867"/>
        <v>86.015505569891346</v>
      </c>
      <c r="O2927">
        <f t="shared" si="868"/>
        <v>1.4432390632886081</v>
      </c>
      <c r="P2927" s="3">
        <f t="shared" si="869"/>
        <v>-1.4432390632886081</v>
      </c>
      <c r="Q2927" s="3">
        <f t="shared" si="870"/>
        <v>-93.984494430108654</v>
      </c>
      <c r="R2927">
        <f t="shared" si="871"/>
        <v>86.015505569891346</v>
      </c>
      <c r="S2927">
        <f t="shared" si="872"/>
        <v>56.085765345730742</v>
      </c>
      <c r="T2927">
        <f t="shared" si="855"/>
        <v>-1.4432390632886081</v>
      </c>
    </row>
    <row r="2928" spans="1:20" x14ac:dyDescent="0.25">
      <c r="A2928">
        <f t="shared" si="856"/>
        <v>353736.36633791379</v>
      </c>
      <c r="B2928">
        <f t="shared" si="873"/>
        <v>56298.891254044516</v>
      </c>
      <c r="C2928" t="str">
        <f t="shared" si="857"/>
        <v>-0.060530750480518-0.842631467315913i</v>
      </c>
      <c r="D2928" t="str">
        <f t="shared" si="858"/>
        <v>3.45742320107215-0.550231227605267i</v>
      </c>
      <c r="E2928" t="str">
        <f t="shared" si="859"/>
        <v>238.131059521833-12.5702300915685i</v>
      </c>
      <c r="F2928" t="str">
        <f t="shared" si="860"/>
        <v>2.42298453042011-2.72149957244971i</v>
      </c>
      <c r="G2928" t="str">
        <f t="shared" si="861"/>
        <v>0.999199812544766-0.0282762648748088i</v>
      </c>
      <c r="H2928" t="str">
        <f t="shared" si="862"/>
        <v>1.54733233330436-364.10978321096i</v>
      </c>
      <c r="I2928" t="str">
        <f t="shared" si="863"/>
        <v>-2.7848630965821-2.50069386916637i</v>
      </c>
      <c r="K2928" t="str">
        <f t="shared" si="864"/>
        <v>0.000140052965023122-0.00100219330755603i</v>
      </c>
      <c r="L2928" t="str">
        <f t="shared" si="865"/>
        <v>0.0000444444444444444-0.00101982831023301i</v>
      </c>
      <c r="M2928" t="e">
        <f t="shared" si="866"/>
        <v>#DIV/0!</v>
      </c>
      <c r="N2928">
        <f t="shared" si="867"/>
        <v>85.891193873737421</v>
      </c>
      <c r="O2928">
        <f t="shared" si="868"/>
        <v>1.4648931651345019</v>
      </c>
      <c r="P2928" s="3">
        <f t="shared" si="869"/>
        <v>-1.4648931651345019</v>
      </c>
      <c r="Q2928" s="3">
        <f t="shared" si="870"/>
        <v>-94.108806126262579</v>
      </c>
      <c r="R2928">
        <f t="shared" si="871"/>
        <v>85.891193873737421</v>
      </c>
      <c r="S2928">
        <f t="shared" si="872"/>
        <v>56.298891254044513</v>
      </c>
      <c r="T2928">
        <f t="shared" si="855"/>
        <v>-1.4648931651345019</v>
      </c>
    </row>
    <row r="2929" spans="1:20" x14ac:dyDescent="0.25">
      <c r="A2929">
        <f t="shared" si="856"/>
        <v>355080.56452999788</v>
      </c>
      <c r="B2929">
        <f t="shared" si="873"/>
        <v>56512.827040809883</v>
      </c>
      <c r="C2929" t="str">
        <f t="shared" si="857"/>
        <v>-0.0622164587211784-0.840395203389035i</v>
      </c>
      <c r="D2929" t="str">
        <f t="shared" si="858"/>
        <v>3.45726651379678-0.55016550974756i</v>
      </c>
      <c r="E2929" t="str">
        <f t="shared" si="859"/>
        <v>238.415248084584-13.0643007981943i</v>
      </c>
      <c r="F2929" t="str">
        <f t="shared" si="860"/>
        <v>2.42296976731531-2.71171673344904i</v>
      </c>
      <c r="G2929" t="str">
        <f t="shared" si="861"/>
        <v>0.99919372447802-0.0283835417409989i</v>
      </c>
      <c r="H2929" t="str">
        <f t="shared" si="862"/>
        <v>1.52707811868176-362.648934098158i</v>
      </c>
      <c r="I2929" t="str">
        <f t="shared" si="863"/>
        <v>-2.76377767714886-2.49049571997752i</v>
      </c>
      <c r="K2929" t="str">
        <f t="shared" si="864"/>
        <v>0.000139335566916932-0.000998467702077624i</v>
      </c>
      <c r="L2929" t="str">
        <f t="shared" si="865"/>
        <v>0.0000444444444444444-0.00101596763322675i</v>
      </c>
      <c r="M2929" t="e">
        <f t="shared" si="866"/>
        <v>#DIV/0!</v>
      </c>
      <c r="N2929">
        <f t="shared" si="867"/>
        <v>85.765980952967141</v>
      </c>
      <c r="O2929">
        <f t="shared" si="868"/>
        <v>1.4865909080808906</v>
      </c>
      <c r="P2929" s="3">
        <f t="shared" si="869"/>
        <v>-1.4865909080808906</v>
      </c>
      <c r="Q2929" s="3">
        <f t="shared" si="870"/>
        <v>-94.234019047032859</v>
      </c>
      <c r="R2929">
        <f t="shared" si="871"/>
        <v>85.765980952967141</v>
      </c>
      <c r="S2929">
        <f t="shared" si="872"/>
        <v>56.512827040809881</v>
      </c>
      <c r="T2929">
        <f t="shared" si="855"/>
        <v>-1.4865909080808906</v>
      </c>
    </row>
    <row r="2930" spans="1:20" x14ac:dyDescent="0.25">
      <c r="A2930">
        <f t="shared" si="856"/>
        <v>356429.87067521189</v>
      </c>
      <c r="B2930">
        <f t="shared" si="873"/>
        <v>56727.575783564964</v>
      </c>
      <c r="C2930" t="str">
        <f t="shared" si="857"/>
        <v>-0.0639059604352101-0.838155528073939i</v>
      </c>
      <c r="D2930" t="str">
        <f t="shared" si="858"/>
        <v>3.45710864779938-0.550107521980814i</v>
      </c>
      <c r="E2930" t="str">
        <f t="shared" si="859"/>
        <v>238.697421120641-13.563212203737i</v>
      </c>
      <c r="F2930" t="str">
        <f t="shared" si="860"/>
        <v>2.4229548919797-2.70197289702261i</v>
      </c>
      <c r="G2930" t="str">
        <f t="shared" si="861"/>
        <v>0.999187590129092-0.0284912242823991i</v>
      </c>
      <c r="H2930" t="str">
        <f t="shared" si="862"/>
        <v>1.50711219885806-361.194572683706i</v>
      </c>
      <c r="I2930" t="str">
        <f t="shared" si="863"/>
        <v>-2.74286011082135-2.48034540442631i</v>
      </c>
      <c r="K2930" t="str">
        <f t="shared" si="864"/>
        <v>0.000138623493047566-0.000994755436636151i</v>
      </c>
      <c r="L2930" t="str">
        <f t="shared" si="865"/>
        <v>0.0000444444444444444-0.00101212157125598i</v>
      </c>
      <c r="M2930" t="e">
        <f t="shared" si="866"/>
        <v>#DIV/0!</v>
      </c>
      <c r="N2930">
        <f t="shared" si="867"/>
        <v>85.639865211744933</v>
      </c>
      <c r="O2930">
        <f t="shared" si="868"/>
        <v>1.5083333618497599</v>
      </c>
      <c r="P2930" s="3">
        <f t="shared" si="869"/>
        <v>-1.5083333618497599</v>
      </c>
      <c r="Q2930" s="3">
        <f t="shared" si="870"/>
        <v>-94.360134788255067</v>
      </c>
      <c r="R2930">
        <f t="shared" si="871"/>
        <v>85.639865211744933</v>
      </c>
      <c r="S2930">
        <f t="shared" si="872"/>
        <v>56.727575783564966</v>
      </c>
      <c r="T2930">
        <f t="shared" si="855"/>
        <v>-1.5083333618497599</v>
      </c>
    </row>
    <row r="2931" spans="1:20" x14ac:dyDescent="0.25">
      <c r="A2931">
        <f t="shared" si="856"/>
        <v>357784.30418377771</v>
      </c>
      <c r="B2931">
        <f t="shared" si="873"/>
        <v>56943.140571542513</v>
      </c>
      <c r="C2931" t="str">
        <f t="shared" si="857"/>
        <v>-0.0655991649806775-0.835912306175039i</v>
      </c>
      <c r="D2931" t="str">
        <f t="shared" si="858"/>
        <v>3.45694959432221-0.55005726138823i</v>
      </c>
      <c r="E2931" t="str">
        <f t="shared" si="859"/>
        <v>238.977518092431-14.06697437747i</v>
      </c>
      <c r="F2931" t="str">
        <f t="shared" si="860"/>
        <v>2.42293990356148-2.69226792292916i</v>
      </c>
      <c r="G2931" t="str">
        <f t="shared" si="861"/>
        <v>0.999181409146715-0.0285993140179939i</v>
      </c>
      <c r="H2931" t="str">
        <f t="shared" si="862"/>
        <v>1.487430212032-359.746663113701i</v>
      </c>
      <c r="I2931" t="str">
        <f t="shared" si="863"/>
        <v>-2.72210899774063-2.47024261306329i</v>
      </c>
      <c r="K2931" t="str">
        <f t="shared" si="864"/>
        <v>0.000137916704622345-0.000991056469200318i</v>
      </c>
      <c r="L2931" t="str">
        <f t="shared" si="865"/>
        <v>0.0000444444444444444-0.0010082900689938i</v>
      </c>
      <c r="M2931" t="e">
        <f t="shared" si="866"/>
        <v>#DIV/0!</v>
      </c>
      <c r="N2931">
        <f t="shared" si="867"/>
        <v>85.512845116786124</v>
      </c>
      <c r="O2931">
        <f t="shared" si="868"/>
        <v>1.530121602908618</v>
      </c>
      <c r="P2931" s="3">
        <f t="shared" si="869"/>
        <v>-1.530121602908618</v>
      </c>
      <c r="Q2931" s="3">
        <f t="shared" si="870"/>
        <v>-94.487154883213876</v>
      </c>
      <c r="R2931">
        <f t="shared" si="871"/>
        <v>85.512845116786124</v>
      </c>
      <c r="S2931">
        <f t="shared" si="872"/>
        <v>56.943140571542514</v>
      </c>
      <c r="T2931">
        <f t="shared" si="855"/>
        <v>-1.530121602908618</v>
      </c>
    </row>
    <row r="2932" spans="1:20" x14ac:dyDescent="0.25">
      <c r="A2932">
        <f t="shared" si="856"/>
        <v>359143.88453967607</v>
      </c>
      <c r="B2932">
        <f t="shared" si="873"/>
        <v>57159.524505714377</v>
      </c>
      <c r="C2932" t="str">
        <f t="shared" si="857"/>
        <v>-0.0672959796358521-0.833665403048529i</v>
      </c>
      <c r="D2932" t="str">
        <f t="shared" si="858"/>
        <v>3.45678934454415-0.550014725140818i</v>
      </c>
      <c r="E2932" t="str">
        <f t="shared" si="859"/>
        <v>239.255477863819-14.575596665364i</v>
      </c>
      <c r="F2932" t="str">
        <f t="shared" si="860"/>
        <v>2.4229248012024-2.68260167148565i</v>
      </c>
      <c r="G2932" t="str">
        <f t="shared" si="861"/>
        <v>0.999175181176965-0.0287078124722824i</v>
      </c>
      <c r="H2932" t="str">
        <f t="shared" si="862"/>
        <v>1.46802786568022-358.305169806461i</v>
      </c>
      <c r="I2932" t="str">
        <f t="shared" si="863"/>
        <v>-2.70152295067298-2.46018703952417i</v>
      </c>
      <c r="K2932" t="str">
        <f t="shared" si="864"/>
        <v>0.000137215163120469-0.00098737075780532i</v>
      </c>
      <c r="L2932" t="str">
        <f t="shared" si="865"/>
        <v>0.0000444444444444444-0.00100447307132278i</v>
      </c>
      <c r="M2932" t="e">
        <f t="shared" si="866"/>
        <v>#DIV/0!</v>
      </c>
      <c r="N2932">
        <f t="shared" si="867"/>
        <v>85.384919198307699</v>
      </c>
      <c r="O2932">
        <f t="shared" si="868"/>
        <v>1.5519567143929849</v>
      </c>
      <c r="P2932" s="3">
        <f t="shared" si="869"/>
        <v>-1.5519567143929849</v>
      </c>
      <c r="Q2932" s="3">
        <f t="shared" si="870"/>
        <v>-94.615080801692301</v>
      </c>
      <c r="R2932">
        <f t="shared" si="871"/>
        <v>85.384919198307699</v>
      </c>
      <c r="S2932">
        <f t="shared" si="872"/>
        <v>57.15952450571438</v>
      </c>
      <c r="T2932">
        <f t="shared" si="855"/>
        <v>-1.5519567143929849</v>
      </c>
    </row>
    <row r="2933" spans="1:20" x14ac:dyDescent="0.25">
      <c r="A2933">
        <f t="shared" si="856"/>
        <v>360508.63130092685</v>
      </c>
      <c r="B2933">
        <f t="shared" si="873"/>
        <v>57376.730698836094</v>
      </c>
      <c r="C2933" t="str">
        <f t="shared" si="857"/>
        <v>-0.0689963095874581-0.83141468463957i</v>
      </c>
      <c r="D2933" t="str">
        <f t="shared" si="858"/>
        <v>3.45662788958017-0.549979910497092i</v>
      </c>
      <c r="E2933" t="str">
        <f t="shared" si="859"/>
        <v>239.531238706244-15.0890876734236i</v>
      </c>
      <c r="F2933" t="str">
        <f t="shared" si="860"/>
        <v>2.42290958403774-2.67297400356523i</v>
      </c>
      <c r="G2933" t="str">
        <f t="shared" si="861"/>
        <v>0.999168905863241-0.0288167211752961i</v>
      </c>
      <c r="H2933" t="str">
        <f t="shared" si="862"/>
        <v>1.44890093540487-356.870057449772i</v>
      </c>
      <c r="I2933" t="str">
        <f t="shared" si="863"/>
        <v>-2.68110059488201-2.45017838048688i</v>
      </c>
      <c r="K2933" t="str">
        <f t="shared" si="864"/>
        <v>0.000136518830291262-0.000983698260553518i</v>
      </c>
      <c r="L2933" t="str">
        <f t="shared" si="865"/>
        <v>0.0000444444444444444-0.00100067052333411i</v>
      </c>
      <c r="M2933" t="e">
        <f t="shared" si="866"/>
        <v>#DIV/0!</v>
      </c>
      <c r="N2933">
        <f t="shared" si="867"/>
        <v>85.2560860509778</v>
      </c>
      <c r="O2933">
        <f t="shared" si="868"/>
        <v>1.5738397860271496</v>
      </c>
      <c r="P2933" s="3">
        <f t="shared" si="869"/>
        <v>-1.5738397860271496</v>
      </c>
      <c r="Q2933" s="3">
        <f t="shared" si="870"/>
        <v>-94.7439139490222</v>
      </c>
      <c r="R2933">
        <f t="shared" si="871"/>
        <v>85.2560860509778</v>
      </c>
      <c r="S2933">
        <f t="shared" si="872"/>
        <v>57.376730698836091</v>
      </c>
      <c r="T2933">
        <f t="shared" si="855"/>
        <v>-1.5738397860271496</v>
      </c>
    </row>
    <row r="2934" spans="1:20" x14ac:dyDescent="0.25">
      <c r="A2934">
        <f t="shared" si="856"/>
        <v>361878.56409987039</v>
      </c>
      <c r="B2934">
        <f t="shared" si="873"/>
        <v>57594.762275491674</v>
      </c>
      <c r="C2934" t="str">
        <f t="shared" si="857"/>
        <v>-0.0707000579195043-0.829160017520318i</v>
      </c>
      <c r="D2934" t="str">
        <f t="shared" si="858"/>
        <v>3.45646522048112-0.549952814802793i</v>
      </c>
      <c r="E2934" t="str">
        <f t="shared" si="859"/>
        <v>239.804738305257-15.60745525095i</v>
      </c>
      <c r="F2934" t="str">
        <f t="shared" si="860"/>
        <v>2.42289425119622-2.66338478059522i</v>
      </c>
      <c r="G2934" t="str">
        <f t="shared" si="861"/>
        <v>0.999162582846243-0.0289260416626173i</v>
      </c>
      <c r="H2934" t="str">
        <f t="shared" si="862"/>
        <v>1.43004526380194-355.44129099819i</v>
      </c>
      <c r="I2934" t="str">
        <f t="shared" si="863"/>
        <v>-2.66084056800242-2.44021633562937i</v>
      </c>
      <c r="K2934" t="str">
        <f t="shared" si="864"/>
        <v>0.000135827668152445-0.000980038935615231i</v>
      </c>
      <c r="L2934" t="str">
        <f t="shared" si="865"/>
        <v>0.0000444444444444444-0.000996882370326865i</v>
      </c>
      <c r="M2934" t="e">
        <f t="shared" si="866"/>
        <v>#DIV/0!</v>
      </c>
      <c r="N2934">
        <f t="shared" si="867"/>
        <v>85.126344334867397</v>
      </c>
      <c r="O2934">
        <f t="shared" si="868"/>
        <v>1.5957719140400852</v>
      </c>
      <c r="P2934" s="3">
        <f t="shared" si="869"/>
        <v>-1.5957719140400852</v>
      </c>
      <c r="Q2934" s="3">
        <f t="shared" si="870"/>
        <v>-94.873655665132603</v>
      </c>
      <c r="R2934">
        <f t="shared" si="871"/>
        <v>85.126344334867397</v>
      </c>
      <c r="S2934">
        <f t="shared" si="872"/>
        <v>57.594762275491675</v>
      </c>
      <c r="T2934">
        <f t="shared" si="855"/>
        <v>-1.5957719140400852</v>
      </c>
    </row>
    <row r="2935" spans="1:20" x14ac:dyDescent="0.25">
      <c r="A2935">
        <f t="shared" si="856"/>
        <v>363253.70264344994</v>
      </c>
      <c r="B2935">
        <f t="shared" si="873"/>
        <v>57813.622372138547</v>
      </c>
      <c r="C2935" t="str">
        <f t="shared" si="857"/>
        <v>-0.0724071256027417-0.826901268928349i</v>
      </c>
      <c r="D2935" t="str">
        <f t="shared" si="858"/>
        <v>3.45630132823293-0.549933435490549i</v>
      </c>
      <c r="E2935" t="str">
        <f t="shared" si="859"/>
        <v>240.075913767448-16.1307064737494i</v>
      </c>
      <c r="F2935" t="str">
        <f t="shared" si="860"/>
        <v>2.42287880179998-2.65383386455515i</v>
      </c>
      <c r="G2935" t="str">
        <f t="shared" si="861"/>
        <v>0.999156211763955-0.0290357754753968i</v>
      </c>
      <c r="H2935" t="str">
        <f t="shared" si="862"/>
        <v>1.41145675934905-354.018835670366i</v>
      </c>
      <c r="I2935" t="str">
        <f t="shared" si="863"/>
        <v>-2.64074151991528-2.43030060758828i</v>
      </c>
      <c r="K2935" t="str">
        <f t="shared" si="864"/>
        <v>0.000135141638988406-0.000976392741229409i</v>
      </c>
      <c r="L2935" t="str">
        <f t="shared" si="865"/>
        <v>0.0000444444444444444-0.0009931085578072i</v>
      </c>
      <c r="M2935" t="e">
        <f t="shared" si="866"/>
        <v>#DIV/0!</v>
      </c>
      <c r="N2935">
        <f t="shared" si="867"/>
        <v>84.995692776399949</v>
      </c>
      <c r="O2935">
        <f t="shared" si="868"/>
        <v>1.6177542010810719</v>
      </c>
      <c r="P2935" s="3">
        <f t="shared" si="869"/>
        <v>-1.6177542010810719</v>
      </c>
      <c r="Q2935" s="3">
        <f t="shared" si="870"/>
        <v>-95.004307223600051</v>
      </c>
      <c r="R2935">
        <f t="shared" si="871"/>
        <v>84.995692776399949</v>
      </c>
      <c r="S2935">
        <f t="shared" si="872"/>
        <v>57.813622372138546</v>
      </c>
      <c r="T2935">
        <f t="shared" si="855"/>
        <v>-1.6177542010810719</v>
      </c>
    </row>
    <row r="2936" spans="1:20" x14ac:dyDescent="0.25">
      <c r="A2936">
        <f t="shared" si="856"/>
        <v>364634.06671349506</v>
      </c>
      <c r="B2936">
        <f t="shared" si="873"/>
        <v>58033.314137152673</v>
      </c>
      <c r="C2936" t="str">
        <f t="shared" si="857"/>
        <v>-0.0741174114847575-0.824638306805985i</v>
      </c>
      <c r="D2936" t="str">
        <f t="shared" si="858"/>
        <v>3.45613620375659-0.549921770079614i</v>
      </c>
      <c r="E2936" t="str">
        <f t="shared" si="859"/>
        <v>240.344701627796-16.658847627285i</v>
      </c>
      <c r="F2936" t="str">
        <f t="shared" si="860"/>
        <v>2.42286323496452-2.64432111797473i</v>
      </c>
      <c r="G2936" t="str">
        <f t="shared" si="861"/>
        <v>0.999149792251622-0.0291459241603722i</v>
      </c>
      <c r="H2936" t="str">
        <f t="shared" si="862"/>
        <v>1.39313139531272-352.602656946399i</v>
      </c>
      <c r="I2936" t="str">
        <f t="shared" si="863"/>
        <v>-2.62080211262454-2.420430901918i</v>
      </c>
      <c r="K2936" t="str">
        <f t="shared" si="864"/>
        <v>0.000134460705348486-0.000972759635704341i</v>
      </c>
      <c r="L2936" t="str">
        <f t="shared" si="865"/>
        <v>0.0000444444444444444-0.000989349031487542i</v>
      </c>
      <c r="M2936" t="e">
        <f t="shared" si="866"/>
        <v>#DIV/0!</v>
      </c>
      <c r="N2936">
        <f t="shared" si="867"/>
        <v>84.864130169302484</v>
      </c>
      <c r="O2936">
        <f t="shared" si="868"/>
        <v>1.6397877561296785</v>
      </c>
      <c r="P2936" s="3">
        <f t="shared" si="869"/>
        <v>-1.6397877561296785</v>
      </c>
      <c r="Q2936" s="3">
        <f t="shared" si="870"/>
        <v>-95.135869830697516</v>
      </c>
      <c r="R2936">
        <f t="shared" si="871"/>
        <v>84.864130169302484</v>
      </c>
      <c r="S2936">
        <f t="shared" si="872"/>
        <v>58.033314137152672</v>
      </c>
      <c r="T2936">
        <f t="shared" si="855"/>
        <v>-1.6397877561296785</v>
      </c>
    </row>
    <row r="2937" spans="1:20" x14ac:dyDescent="0.25">
      <c r="A2937">
        <f t="shared" si="856"/>
        <v>366019.67616700631</v>
      </c>
      <c r="B2937">
        <f t="shared" si="873"/>
        <v>58253.840730873853</v>
      </c>
      <c r="C2937" t="str">
        <f t="shared" si="857"/>
        <v>-0.0758308122807536-0.822370999840055i</v>
      </c>
      <c r="D2937" t="str">
        <f t="shared" si="858"/>
        <v>3.45596983790733-0.54991781617553i</v>
      </c>
      <c r="E2937" t="str">
        <f t="shared" si="859"/>
        <v>240.611037857428-17.1918841897902i</v>
      </c>
      <c r="F2937" t="str">
        <f t="shared" si="860"/>
        <v>2.42284754979865-2.63484640393185i</v>
      </c>
      <c r="G2937" t="str">
        <f t="shared" si="861"/>
        <v>0.999143323941732-0.0292564892698863i</v>
      </c>
      <c r="H2937" t="str">
        <f t="shared" si="862"/>
        <v>1.37506520867467-351.192720565235i</v>
      </c>
      <c r="I2937" t="str">
        <f t="shared" si="863"/>
        <v>-2.60102102013517-2.41060692705075i</v>
      </c>
      <c r="K2937" t="str">
        <f t="shared" si="864"/>
        <v>0.000133784830045264-0.000969139577418353i</v>
      </c>
      <c r="L2937" t="str">
        <f t="shared" si="865"/>
        <v>0.0000444444444444444-0.000985603737285859i</v>
      </c>
      <c r="M2937" t="e">
        <f t="shared" si="866"/>
        <v>#DIV/0!</v>
      </c>
      <c r="N2937">
        <f t="shared" si="867"/>
        <v>84.731655375553373</v>
      </c>
      <c r="O2937">
        <f t="shared" si="868"/>
        <v>1.6618736944048649</v>
      </c>
      <c r="P2937" s="3">
        <f t="shared" si="869"/>
        <v>-1.6618736944048649</v>
      </c>
      <c r="Q2937" s="3">
        <f t="shared" si="870"/>
        <v>-95.268344624446627</v>
      </c>
      <c r="R2937">
        <f t="shared" si="871"/>
        <v>84.731655375553373</v>
      </c>
      <c r="S2937">
        <f t="shared" si="872"/>
        <v>58.253840730873854</v>
      </c>
      <c r="T2937">
        <f t="shared" si="855"/>
        <v>-1.6618736944048649</v>
      </c>
    </row>
    <row r="2938" spans="1:20" x14ac:dyDescent="0.25">
      <c r="A2938">
        <f t="shared" si="856"/>
        <v>367410.550936441</v>
      </c>
      <c r="B2938">
        <f t="shared" si="873"/>
        <v>58475.205325651179</v>
      </c>
      <c r="C2938" t="str">
        <f t="shared" si="857"/>
        <v>-0.0775472225649665-0.820099217502389i</v>
      </c>
      <c r="D2938" t="str">
        <f t="shared" si="858"/>
        <v>3.4558022214744-0.549921571469834i</v>
      </c>
      <c r="E2938" t="str">
        <f t="shared" si="859"/>
        <v>240.874857871795-17.7298208153383i</v>
      </c>
      <c r="F2938" t="str">
        <f t="shared" si="860"/>
        <v>2.42283174540443-2.62540958605065i</v>
      </c>
      <c r="G2938" t="str">
        <f t="shared" si="861"/>
        <v>0.999136806463992-0.0293674723619049i</v>
      </c>
      <c r="H2938" t="str">
        <f t="shared" si="862"/>
        <v>1.35725429907684-349.788992522081i</v>
      </c>
      <c r="I2938" t="str">
        <f t="shared" si="863"/>
        <v>-2.58139692833266-2.40082839425701i</v>
      </c>
      <c r="K2938" t="str">
        <f t="shared" si="864"/>
        <v>0.000133113976152861-0.000965532524820459i</v>
      </c>
      <c r="L2938" t="str">
        <f t="shared" si="865"/>
        <v>0.0000444444444444444-0.000981872621324827i</v>
      </c>
      <c r="M2938" t="e">
        <f t="shared" si="866"/>
        <v>#DIV/0!</v>
      </c>
      <c r="N2938">
        <f t="shared" si="867"/>
        <v>84.598267326332859</v>
      </c>
      <c r="O2938">
        <f t="shared" si="868"/>
        <v>1.6840131372700213</v>
      </c>
      <c r="P2938" s="3">
        <f t="shared" si="869"/>
        <v>-1.6840131372700213</v>
      </c>
      <c r="Q2938" s="3">
        <f t="shared" si="870"/>
        <v>-95.401732673667141</v>
      </c>
      <c r="R2938">
        <f t="shared" si="871"/>
        <v>84.598267326332859</v>
      </c>
      <c r="S2938">
        <f t="shared" si="872"/>
        <v>58.475205325651181</v>
      </c>
      <c r="T2938">
        <f t="shared" si="855"/>
        <v>-1.6840131372700213</v>
      </c>
    </row>
    <row r="2939" spans="1:20" x14ac:dyDescent="0.25">
      <c r="A2939">
        <f t="shared" si="856"/>
        <v>368806.71102999948</v>
      </c>
      <c r="B2939">
        <f t="shared" si="873"/>
        <v>58697.411105888656</v>
      </c>
      <c r="C2939" t="str">
        <f t="shared" si="857"/>
        <v>-0.0792665347628921-0.817822830090954i</v>
      </c>
      <c r="D2939" t="str">
        <f t="shared" si="858"/>
        <v>3.45563334518057-0.549933033739757i</v>
      </c>
      <c r="E2939" t="str">
        <f t="shared" si="859"/>
        <v>241.13609653929-18.2726613169094i</v>
      </c>
      <c r="F2939" t="str">
        <f t="shared" si="860"/>
        <v>2.42281582087714-2.61601052849949i</v>
      </c>
      <c r="G2939" t="str">
        <f t="shared" si="861"/>
        <v>0.99913023944531-0.0294788750000353i</v>
      </c>
      <c r="H2939" t="str">
        <f t="shared" si="862"/>
        <v>1.33969482778472-348.391439065854i</v>
      </c>
      <c r="I2939" t="str">
        <f t="shared" si="863"/>
        <v>-2.56192853486374-2.39109501760681i</v>
      </c>
      <c r="K2939" t="str">
        <f t="shared" si="864"/>
        <v>0.000132448107005251-0.000961938436431052i</v>
      </c>
      <c r="L2939" t="str">
        <f t="shared" si="865"/>
        <v>0.0000444444444444444-0.000978155629931084i</v>
      </c>
      <c r="M2939" t="e">
        <f t="shared" si="866"/>
        <v>#DIV/0!</v>
      </c>
      <c r="N2939">
        <f t="shared" si="867"/>
        <v>84.463965022965709</v>
      </c>
      <c r="O2939">
        <f t="shared" si="868"/>
        <v>1.7062072121346712</v>
      </c>
      <c r="P2939" s="3">
        <f t="shared" si="869"/>
        <v>-1.7062072121346712</v>
      </c>
      <c r="Q2939" s="3">
        <f t="shared" si="870"/>
        <v>-95.536034977034291</v>
      </c>
      <c r="R2939">
        <f t="shared" si="871"/>
        <v>84.463965022965709</v>
      </c>
      <c r="S2939">
        <f t="shared" si="872"/>
        <v>58.697411105888655</v>
      </c>
      <c r="T2939">
        <f t="shared" si="855"/>
        <v>-1.7062072121346712</v>
      </c>
    </row>
    <row r="2940" spans="1:20" x14ac:dyDescent="0.25">
      <c r="A2940">
        <f t="shared" si="856"/>
        <v>370208.17653191352</v>
      </c>
      <c r="B2940">
        <f t="shared" si="873"/>
        <v>58920.461268091036</v>
      </c>
      <c r="C2940" t="str">
        <f t="shared" si="857"/>
        <v>-0.0809886391441261-0.815541708771472i</v>
      </c>
      <c r="D2940" t="str">
        <f t="shared" si="858"/>
        <v>3.45546319968159-0.549952200847887i</v>
      </c>
      <c r="E2940" t="str">
        <f t="shared" si="859"/>
        <v>241.394688190274-18.8204086494101i</v>
      </c>
      <c r="F2940" t="str">
        <f t="shared" si="860"/>
        <v>2.42279977530522-2.60664909598903i</v>
      </c>
      <c r="G2940" t="str">
        <f t="shared" si="861"/>
        <v>0.999123622509772-0.0295906987535442i</v>
      </c>
      <c r="H2940" t="str">
        <f t="shared" si="862"/>
        <v>1.32238301666871-347.000026696673i</v>
      </c>
      <c r="I2940" t="str">
        <f t="shared" si="863"/>
        <v>-2.54261454901883-2.38140651393166i</v>
      </c>
      <c r="K2940" t="str">
        <f t="shared" si="864"/>
        <v>0.000131787186194571-0.000958357270842541i</v>
      </c>
      <c r="L2940" t="str">
        <f t="shared" si="865"/>
        <v>0.0000444444444444444-0.000974452709634478i</v>
      </c>
      <c r="M2940" t="e">
        <f t="shared" si="866"/>
        <v>#DIV/0!</v>
      </c>
      <c r="N2940">
        <f t="shared" si="867"/>
        <v>84.328747537869305</v>
      </c>
      <c r="O2940">
        <f t="shared" si="868"/>
        <v>1.7284570523545886</v>
      </c>
      <c r="P2940" s="3">
        <f t="shared" si="869"/>
        <v>-1.7284570523545886</v>
      </c>
      <c r="Q2940" s="3">
        <f t="shared" si="870"/>
        <v>-95.671252462130695</v>
      </c>
      <c r="R2940">
        <f t="shared" si="871"/>
        <v>84.328747537869305</v>
      </c>
      <c r="S2940">
        <f t="shared" si="872"/>
        <v>58.920461268091039</v>
      </c>
      <c r="T2940">
        <f t="shared" si="855"/>
        <v>-1.7284570523545886</v>
      </c>
    </row>
    <row r="2941" spans="1:20" x14ac:dyDescent="0.25">
      <c r="A2941">
        <f t="shared" si="856"/>
        <v>371614.96760273475</v>
      </c>
      <c r="B2941">
        <f t="shared" si="873"/>
        <v>59144.359020909782</v>
      </c>
      <c r="C2941" t="str">
        <f t="shared" si="857"/>
        <v>-0.0827134238160787-0.813255725619833i</v>
      </c>
      <c r="D2941" t="str">
        <f t="shared" si="858"/>
        <v>3.45529177556588-0.549979070741895i</v>
      </c>
      <c r="E2941" t="str">
        <f t="shared" si="859"/>
        <v>241.650566626579-19.3730648927203i</v>
      </c>
      <c r="F2941" t="str">
        <f t="shared" si="860"/>
        <v>2.42278360777023-2.59732515377027i</v>
      </c>
      <c r="G2941" t="str">
        <f t="shared" si="861"/>
        <v>0.999116955278622-0.0297029451973767i</v>
      </c>
      <c r="H2941" t="str">
        <f t="shared" si="862"/>
        <v>1.30531514720318-345.614722163362i</v>
      </c>
      <c r="I2941" t="str">
        <f t="shared" si="863"/>
        <v>-2.52345369161548-2.37176260278695i</v>
      </c>
      <c r="K2941" t="str">
        <f t="shared" si="864"/>
        <v>0.000131131177569454-0.000954788986719982i</v>
      </c>
      <c r="L2941" t="str">
        <f t="shared" si="865"/>
        <v>0.0000444444444444444-0.000970763807167239i</v>
      </c>
      <c r="M2941" t="e">
        <f t="shared" si="866"/>
        <v>#DIV/0!</v>
      </c>
      <c r="N2941">
        <f t="shared" si="867"/>
        <v>84.192614015492751</v>
      </c>
      <c r="O2941">
        <f t="shared" si="868"/>
        <v>1.7507637971267112</v>
      </c>
      <c r="P2941" s="3">
        <f t="shared" si="869"/>
        <v>-1.7507637971267112</v>
      </c>
      <c r="Q2941" s="3">
        <f t="shared" si="870"/>
        <v>-95.807385984507249</v>
      </c>
      <c r="R2941">
        <f t="shared" si="871"/>
        <v>84.192614015492751</v>
      </c>
      <c r="S2941">
        <f t="shared" si="872"/>
        <v>59.144359020909782</v>
      </c>
      <c r="T2941">
        <f t="shared" si="855"/>
        <v>-1.7507637971267112</v>
      </c>
    </row>
    <row r="2942" spans="1:20" x14ac:dyDescent="0.25">
      <c r="A2942">
        <f t="shared" si="856"/>
        <v>373027.10447962512</v>
      </c>
      <c r="B2942">
        <f t="shared" si="873"/>
        <v>59369.107585189238</v>
      </c>
      <c r="C2942" t="str">
        <f t="shared" si="857"/>
        <v>-0.0844407747183935-0.810964753664959i</v>
      </c>
      <c r="D2942" t="str">
        <f t="shared" si="858"/>
        <v>3.45511906335402-0.550013641454193i</v>
      </c>
      <c r="E2942" t="str">
        <f t="shared" si="859"/>
        <v>241.903665131423-19.9306312347207i</v>
      </c>
      <c r="F2942" t="str">
        <f t="shared" si="860"/>
        <v>2.42276731734675-2.58803856763257i</v>
      </c>
      <c r="G2942" t="str">
        <f t="shared" si="861"/>
        <v>0.99911023737024-0.0298156159121737i</v>
      </c>
      <c r="H2942" t="str">
        <f t="shared" si="862"/>
        <v>1.28848755948273-344.23549246099i</v>
      </c>
      <c r="I2942" t="str">
        <f t="shared" si="863"/>
        <v>-2.5044446948833-2.36216300641503i</v>
      </c>
      <c r="K2942" t="str">
        <f t="shared" si="864"/>
        <v>0.000130480045233355-0.000951233542801725i</v>
      </c>
      <c r="L2942" t="str">
        <f t="shared" si="865"/>
        <v>0.0000444444444444444-0.000967088869463279i</v>
      </c>
      <c r="M2942" t="e">
        <f t="shared" si="866"/>
        <v>#DIV/0!</v>
      </c>
      <c r="N2942">
        <f t="shared" si="867"/>
        <v>84.055563673257694</v>
      </c>
      <c r="O2942">
        <f t="shared" si="868"/>
        <v>1.7731285913824797</v>
      </c>
      <c r="P2942" s="3">
        <f t="shared" si="869"/>
        <v>-1.7731285913824797</v>
      </c>
      <c r="Q2942" s="3">
        <f t="shared" si="870"/>
        <v>-95.944436326742306</v>
      </c>
      <c r="R2942">
        <f t="shared" si="871"/>
        <v>84.055563673257694</v>
      </c>
      <c r="S2942">
        <f t="shared" si="872"/>
        <v>59.369107585189241</v>
      </c>
      <c r="T2942">
        <f t="shared" si="855"/>
        <v>-1.7731285913824797</v>
      </c>
    </row>
    <row r="2943" spans="1:20" x14ac:dyDescent="0.25">
      <c r="A2943">
        <f t="shared" si="856"/>
        <v>374444.60747664771</v>
      </c>
      <c r="B2943">
        <f t="shared" si="873"/>
        <v>59594.710194012958</v>
      </c>
      <c r="C2943" t="str">
        <f t="shared" si="857"/>
        <v>-0.0861705756182203-0.808668666932259i</v>
      </c>
      <c r="D2943" t="str">
        <f t="shared" si="858"/>
        <v>3.45494505349817-0.550055911101624i</v>
      </c>
      <c r="E2943" t="str">
        <f t="shared" si="859"/>
        <v>242.153916479791-20.4931079543545i</v>
      </c>
      <c r="F2943" t="str">
        <f t="shared" si="860"/>
        <v>2.4227509031024-2.57878920390171i</v>
      </c>
      <c r="G2943" t="str">
        <f t="shared" si="861"/>
        <v>0.999103468400123-0.0299287124842913i</v>
      </c>
      <c r="H2943" t="str">
        <f t="shared" si="862"/>
        <v>1.27189665125586-342.862304828448i</v>
      </c>
      <c r="I2943" t="str">
        <f t="shared" si="863"/>
        <v>-2.48558630235026-2.35260744970909i</v>
      </c>
      <c r="K2943" t="str">
        <f t="shared" si="864"/>
        <v>0.000129833753542908-0.00094769089790001i</v>
      </c>
      <c r="L2943" t="str">
        <f t="shared" si="865"/>
        <v>0.0000444444444444444-0.000963427843657378i</v>
      </c>
      <c r="M2943" t="e">
        <f t="shared" si="866"/>
        <v>#DIV/0!</v>
      </c>
      <c r="N2943">
        <f t="shared" si="867"/>
        <v>83.917595802492585</v>
      </c>
      <c r="O2943">
        <f t="shared" si="868"/>
        <v>1.7955525856779244</v>
      </c>
      <c r="P2943" s="3">
        <f t="shared" si="869"/>
        <v>-1.7955525856779244</v>
      </c>
      <c r="Q2943" s="3">
        <f t="shared" si="870"/>
        <v>-96.082404197507415</v>
      </c>
      <c r="R2943">
        <f t="shared" si="871"/>
        <v>83.917595802492585</v>
      </c>
      <c r="S2943">
        <f t="shared" si="872"/>
        <v>59.594710194012961</v>
      </c>
      <c r="T2943">
        <f t="shared" si="855"/>
        <v>-1.7955525856779244</v>
      </c>
    </row>
    <row r="2944" spans="1:20" x14ac:dyDescent="0.25">
      <c r="A2944">
        <f t="shared" si="856"/>
        <v>375867.496985059</v>
      </c>
      <c r="B2944">
        <f t="shared" si="873"/>
        <v>59821.17009275021</v>
      </c>
      <c r="C2944" t="str">
        <f t="shared" si="857"/>
        <v>-0.0879027081062931-0.806367340487769i</v>
      </c>
      <c r="D2944" t="str">
        <f t="shared" si="858"/>
        <v>3.45476973638181-0.550105877885155i</v>
      </c>
      <c r="E2944" t="str">
        <f t="shared" si="859"/>
        <v>242.401252949274-21.0604944046987i</v>
      </c>
      <c r="F2944" t="str">
        <f t="shared" si="860"/>
        <v>2.42273436409773-2.56957692943802i</v>
      </c>
      <c r="G2944" t="str">
        <f t="shared" si="861"/>
        <v>0.999096647980858-0.0300422365058182i</v>
      </c>
      <c r="H2944" t="str">
        <f t="shared" si="862"/>
        <v>1.25553887697485-341.495126746043i</v>
      </c>
      <c r="I2944" t="str">
        <f t="shared" si="863"/>
        <v>-2.46687726873025-2.34309566017732i</v>
      </c>
      <c r="K2944" t="str">
        <f t="shared" si="864"/>
        <v>0.000129192267106264-0.0009441610109016i</v>
      </c>
      <c r="L2944" t="str">
        <f t="shared" si="865"/>
        <v>0.0000444444444444444-0.000959780677084462i</v>
      </c>
      <c r="M2944" t="e">
        <f t="shared" si="866"/>
        <v>#DIV/0!</v>
      </c>
      <c r="N2944">
        <f t="shared" si="867"/>
        <v>83.778709769366145</v>
      </c>
      <c r="O2944">
        <f t="shared" si="868"/>
        <v>1.8180369360793676</v>
      </c>
      <c r="P2944" s="3">
        <f t="shared" si="869"/>
        <v>-1.8180369360793676</v>
      </c>
      <c r="Q2944" s="3">
        <f t="shared" si="870"/>
        <v>-96.221290230633855</v>
      </c>
      <c r="R2944">
        <f t="shared" si="871"/>
        <v>83.778709769366145</v>
      </c>
      <c r="S2944">
        <f t="shared" si="872"/>
        <v>59.821170092750208</v>
      </c>
      <c r="T2944">
        <f t="shared" si="855"/>
        <v>-1.8180369360793676</v>
      </c>
    </row>
    <row r="2945" spans="1:20" x14ac:dyDescent="0.25">
      <c r="A2945">
        <f t="shared" si="856"/>
        <v>377295.79347360221</v>
      </c>
      <c r="B2945">
        <f t="shared" si="873"/>
        <v>60048.490539102662</v>
      </c>
      <c r="C2945" t="str">
        <f t="shared" si="857"/>
        <v>-0.0896370515938795-0.804060650482689i</v>
      </c>
      <c r="D2945" t="str">
        <f t="shared" si="858"/>
        <v>3.45459310231912-0.550163540089542i</v>
      </c>
      <c r="E2945" t="str">
        <f t="shared" si="859"/>
        <v>242.645606331368-21.6327889960885i</v>
      </c>
      <c r="F2945" t="str">
        <f t="shared" si="860"/>
        <v>2.4227176993862-2.56040161163437i</v>
      </c>
      <c r="G2945" t="str">
        <f t="shared" si="861"/>
        <v>0.999089775722105-0.0301561895745948i</v>
      </c>
      <c r="H2945" t="str">
        <f t="shared" si="862"/>
        <v>1.23941074686246-340.133925933127i</v>
      </c>
      <c r="I2945" t="str">
        <f t="shared" si="863"/>
        <v>-2.44831635981182-2.33362736790786i</v>
      </c>
      <c r="K2945" t="str">
        <f t="shared" si="864"/>
        <v>0.000128555550781453-0.000940643840768303i</v>
      </c>
      <c r="L2945" t="str">
        <f t="shared" si="865"/>
        <v>0.0000444444444444444-0.000956147317278795i</v>
      </c>
      <c r="M2945" t="e">
        <f t="shared" si="866"/>
        <v>#DIV/0!</v>
      </c>
      <c r="N2945">
        <f t="shared" si="867"/>
        <v>83.638905015814245</v>
      </c>
      <c r="O2945">
        <f t="shared" si="868"/>
        <v>1.8405828040476446</v>
      </c>
      <c r="P2945" s="3">
        <f t="shared" si="869"/>
        <v>-1.8405828040476446</v>
      </c>
      <c r="Q2945" s="3">
        <f t="shared" si="870"/>
        <v>-96.361094984185755</v>
      </c>
      <c r="R2945">
        <f t="shared" si="871"/>
        <v>83.638905015814245</v>
      </c>
      <c r="S2945">
        <f t="shared" si="872"/>
        <v>60.048490539102666</v>
      </c>
      <c r="T2945">
        <f t="shared" si="855"/>
        <v>-1.8405828040476446</v>
      </c>
    </row>
    <row r="2946" spans="1:20" x14ac:dyDescent="0.25">
      <c r="A2946">
        <f t="shared" si="856"/>
        <v>378729.51748880197</v>
      </c>
      <c r="B2946">
        <f t="shared" si="873"/>
        <v>60276.674803151254</v>
      </c>
      <c r="C2946" t="str">
        <f t="shared" si="857"/>
        <v>-0.0913734833106191-0.80174847419864i</v>
      </c>
      <c r="D2946" t="str">
        <f t="shared" si="858"/>
        <v>3.45441514155459-0.550228896083025i</v>
      </c>
      <c r="E2946" t="str">
        <f t="shared" si="859"/>
        <v>242.886907943233-22.2099891792829i</v>
      </c>
      <c r="F2946" t="str">
        <f t="shared" si="860"/>
        <v>2.42270090801408-2.5512631184143i</v>
      </c>
      <c r="G2946" t="str">
        <f t="shared" si="861"/>
        <v>0.999082851230573-0.0302705732942314i</v>
      </c>
      <c r="H2946" t="str">
        <f t="shared" si="862"/>
        <v>1.22350882599459-338.778670345749i</v>
      </c>
      <c r="I2946" t="str">
        <f t="shared" si="863"/>
        <v>-2.42990235234834-2.32420230553426i</v>
      </c>
      <c r="K2946" t="str">
        <f t="shared" si="864"/>
        <v>0.000127923569674762-0.000937139346537661i</v>
      </c>
      <c r="L2946" t="str">
        <f t="shared" si="865"/>
        <v>0.0000444444444444444-0.0009525277119733i</v>
      </c>
      <c r="M2946" t="e">
        <f t="shared" si="866"/>
        <v>#DIV/0!</v>
      </c>
      <c r="N2946">
        <f t="shared" si="867"/>
        <v>83.498181060462827</v>
      </c>
      <c r="O2946">
        <f t="shared" si="868"/>
        <v>1.8631913563172244</v>
      </c>
      <c r="P2946" s="3">
        <f t="shared" si="869"/>
        <v>-1.8631913563172244</v>
      </c>
      <c r="Q2946" s="3">
        <f t="shared" si="870"/>
        <v>-96.501818939537173</v>
      </c>
      <c r="R2946">
        <f t="shared" si="871"/>
        <v>83.498181060462827</v>
      </c>
      <c r="S2946">
        <f t="shared" si="872"/>
        <v>60.276674803151252</v>
      </c>
      <c r="T2946">
        <f t="shared" si="855"/>
        <v>-1.8631913563172244</v>
      </c>
    </row>
    <row r="2947" spans="1:20" x14ac:dyDescent="0.25">
      <c r="A2947">
        <f t="shared" si="856"/>
        <v>380168.68965525937</v>
      </c>
      <c r="B2947">
        <f t="shared" si="873"/>
        <v>60505.726167403227</v>
      </c>
      <c r="C2947" t="str">
        <f t="shared" si="857"/>
        <v>-0.0931118783032276-0.799430690093292i</v>
      </c>
      <c r="D2947" t="str">
        <f t="shared" si="858"/>
        <v>3.4542358442625-0.550301944316997i</v>
      </c>
      <c r="E2947" t="str">
        <f t="shared" si="859"/>
        <v>243.125088639932-22.7920914286898i</v>
      </c>
      <c r="F2947" t="str">
        <f t="shared" si="860"/>
        <v>2.42268398902049-2.54216131823012i</v>
      </c>
      <c r="G2947" t="str">
        <f t="shared" si="861"/>
        <v>0.999075874109999-0.0303853892741266i</v>
      </c>
      <c r="H2947" t="str">
        <f t="shared" si="862"/>
        <v>1.20782973339885-337.429328174342i</v>
      </c>
      <c r="I2947" t="str">
        <f t="shared" si="863"/>
        <v>-2.41163403394936-2.31482020820156i</v>
      </c>
      <c r="K2947" t="str">
        <f t="shared" si="864"/>
        <v>0.000127296289139109-0.000933647487323433i</v>
      </c>
      <c r="L2947" t="str">
        <f t="shared" si="865"/>
        <v>0.0000444444444444444-0.000948921809098725i</v>
      </c>
      <c r="M2947" t="e">
        <f t="shared" si="866"/>
        <v>#DIV/0!</v>
      </c>
      <c r="N2947">
        <f t="shared" si="867"/>
        <v>83.356537499547272</v>
      </c>
      <c r="O2947">
        <f t="shared" si="868"/>
        <v>1.8858637647738199</v>
      </c>
      <c r="P2947" s="3">
        <f t="shared" si="869"/>
        <v>-1.8858637647738199</v>
      </c>
      <c r="Q2947" s="3">
        <f t="shared" si="870"/>
        <v>-96.643462500452728</v>
      </c>
      <c r="R2947">
        <f t="shared" si="871"/>
        <v>83.356537499547272</v>
      </c>
      <c r="S2947">
        <f t="shared" si="872"/>
        <v>60.505726167403225</v>
      </c>
      <c r="T2947">
        <f t="shared" si="855"/>
        <v>-1.8858637647738199</v>
      </c>
    </row>
    <row r="2948" spans="1:20" x14ac:dyDescent="0.25">
      <c r="A2948">
        <f t="shared" si="856"/>
        <v>381613.33067594934</v>
      </c>
      <c r="B2948">
        <f t="shared" si="873"/>
        <v>60735.64792683936</v>
      </c>
      <c r="C2948" t="str">
        <f t="shared" si="857"/>
        <v>-0.0948521094351777-0.797107177846603i</v>
      </c>
      <c r="D2948" t="str">
        <f t="shared" si="858"/>
        <v>3.4540552005465-0.55038268332567i</v>
      </c>
      <c r="E2948" t="str">
        <f t="shared" si="859"/>
        <v>243.360078827139-23.379091225671i</v>
      </c>
      <c r="F2948" t="str">
        <f t="shared" si="860"/>
        <v>2.42266694143726-2.53309608006093i</v>
      </c>
      <c r="G2948" t="str">
        <f t="shared" si="861"/>
        <v>0.999068843961124-0.0305006391294859i</v>
      </c>
      <c r="H2948" t="str">
        <f t="shared" si="862"/>
        <v>1.19237014116847-336.085867841431i</v>
      </c>
      <c r="I2948" t="str">
        <f t="shared" si="863"/>
        <v>-2.39351020297312-2.30548081353282i</v>
      </c>
      <c r="K2948" t="str">
        <f t="shared" si="864"/>
        <v>0.00012667367477242-0.000930168222316181i</v>
      </c>
      <c r="L2948" t="str">
        <f t="shared" si="865"/>
        <v>0.0000444444444444444-0.000945329556782952i</v>
      </c>
      <c r="M2948" t="e">
        <f t="shared" si="866"/>
        <v>#DIV/0!</v>
      </c>
      <c r="N2948">
        <f t="shared" si="867"/>
        <v>83.213974007823481</v>
      </c>
      <c r="O2948">
        <f t="shared" si="868"/>
        <v>1.908601206327698</v>
      </c>
      <c r="P2948" s="3">
        <f t="shared" si="869"/>
        <v>-1.908601206327698</v>
      </c>
      <c r="Q2948" s="3">
        <f t="shared" si="870"/>
        <v>-96.786025992176519</v>
      </c>
      <c r="R2948">
        <f t="shared" si="871"/>
        <v>83.213974007823481</v>
      </c>
      <c r="S2948">
        <f t="shared" si="872"/>
        <v>60.735647926839363</v>
      </c>
      <c r="T2948">
        <f t="shared" si="855"/>
        <v>-1.908601206327698</v>
      </c>
    </row>
    <row r="2949" spans="1:20" x14ac:dyDescent="0.25">
      <c r="A2949">
        <f t="shared" si="856"/>
        <v>383063.46133251797</v>
      </c>
      <c r="B2949">
        <f t="shared" si="873"/>
        <v>60966.44338896135</v>
      </c>
      <c r="C2949" t="str">
        <f t="shared" si="857"/>
        <v>-0.0965940473872867-0.794777818407572i</v>
      </c>
      <c r="D2949" t="str">
        <f t="shared" si="858"/>
        <v>3.4538732004391-0.550471111725767i</v>
      </c>
      <c r="E2949" t="str">
        <f t="shared" si="859"/>
        <v>243.591808474337-23.9709830419233i</v>
      </c>
      <c r="F2949" t="str">
        <f t="shared" si="860"/>
        <v>2.42264976428889-2.52406727341084i</v>
      </c>
      <c r="G2949" t="str">
        <f t="shared" si="861"/>
        <v>0.999061760381672-0.0306163244813409i</v>
      </c>
      <c r="H2949" t="str">
        <f t="shared" si="862"/>
        <v>1.17712677359171-334.748257999367i</v>
      </c>
      <c r="I2949" t="str">
        <f t="shared" si="863"/>
        <v>-2.37552966842044-2.29618386159622i</v>
      </c>
      <c r="K2949" t="str">
        <f t="shared" si="864"/>
        <v>0.00012605569241604-0.000926701510783834i</v>
      </c>
      <c r="L2949" t="str">
        <f t="shared" si="865"/>
        <v>0.0000444444444444444-0.000941750903350219i</v>
      </c>
      <c r="M2949" t="e">
        <f t="shared" si="866"/>
        <v>#DIV/0!</v>
      </c>
      <c r="N2949">
        <f t="shared" si="867"/>
        <v>83.07049033947618</v>
      </c>
      <c r="O2949">
        <f t="shared" si="868"/>
        <v>1.9314048627835869</v>
      </c>
      <c r="P2949" s="3">
        <f t="shared" si="869"/>
        <v>-1.9314048627835869</v>
      </c>
      <c r="Q2949" s="3">
        <f t="shared" si="870"/>
        <v>-96.92950966052382</v>
      </c>
      <c r="R2949">
        <f t="shared" si="871"/>
        <v>83.07049033947618</v>
      </c>
      <c r="S2949">
        <f t="shared" si="872"/>
        <v>60.966443388961352</v>
      </c>
      <c r="T2949">
        <f t="shared" si="855"/>
        <v>-1.9314048627835869</v>
      </c>
    </row>
    <row r="2950" spans="1:20" x14ac:dyDescent="0.25">
      <c r="A2950">
        <f t="shared" si="856"/>
        <v>384519.10248558159</v>
      </c>
      <c r="B2950">
        <f t="shared" si="873"/>
        <v>61198.115873839408</v>
      </c>
      <c r="C2950" t="str">
        <f t="shared" si="857"/>
        <v>-0.0983375606593268-0.792442494041388i</v>
      </c>
      <c r="D2950" t="str">
        <f t="shared" si="858"/>
        <v>3.45368983390121-0.55056722821618i</v>
      </c>
      <c r="E2950" t="str">
        <f t="shared" si="859"/>
        <v>243.820207128485-24.5677603229697i</v>
      </c>
      <c r="F2950" t="str">
        <f t="shared" si="860"/>
        <v>2.42263245659252-2.51507476830698i</v>
      </c>
      <c r="G2950" t="str">
        <f t="shared" si="861"/>
        <v>0.999054622966326-0.0307324469565666i</v>
      </c>
      <c r="H2950" t="str">
        <f t="shared" si="862"/>
        <v>1.16209640629609-333.416467528097i</v>
      </c>
      <c r="I2950" t="str">
        <f t="shared" si="863"/>
        <v>-2.35769124982965-2.28692909487279i</v>
      </c>
      <c r="K2950" t="str">
        <f t="shared" si="864"/>
        <v>0.000125442308153121-0.000923247312072197i</v>
      </c>
      <c r="L2950" t="str">
        <f t="shared" si="865"/>
        <v>0.0000444444444444444-0.000938185797320404i</v>
      </c>
      <c r="M2950" t="e">
        <f t="shared" si="866"/>
        <v>#DIV/0!</v>
      </c>
      <c r="N2950">
        <f t="shared" si="867"/>
        <v>82.926086329016684</v>
      </c>
      <c r="O2950">
        <f t="shared" si="868"/>
        <v>1.9542759207081584</v>
      </c>
      <c r="P2950" s="3">
        <f t="shared" si="869"/>
        <v>-1.9542759207081584</v>
      </c>
      <c r="Q2950" s="3">
        <f t="shared" si="870"/>
        <v>-97.073913670983316</v>
      </c>
      <c r="R2950">
        <f t="shared" si="871"/>
        <v>82.926086329016684</v>
      </c>
      <c r="S2950">
        <f t="shared" si="872"/>
        <v>61.198115873839406</v>
      </c>
      <c r="T2950">
        <f t="shared" si="855"/>
        <v>-1.9542759207081584</v>
      </c>
    </row>
    <row r="2951" spans="1:20" x14ac:dyDescent="0.25">
      <c r="A2951">
        <f t="shared" si="856"/>
        <v>385980.27507502679</v>
      </c>
      <c r="B2951">
        <f t="shared" si="873"/>
        <v>61430.668714159998</v>
      </c>
      <c r="C2951" t="str">
        <f t="shared" si="857"/>
        <v>-0.100082515572592-0.790101088377113i</v>
      </c>
      <c r="D2951" t="str">
        <f t="shared" si="858"/>
        <v>3.45350509082157-0.550671031577636i</v>
      </c>
      <c r="E2951" t="str">
        <f t="shared" si="859"/>
        <v>244.045203928183-25.1694154717499i</v>
      </c>
      <c r="F2951" t="str">
        <f t="shared" si="860"/>
        <v>2.42261501735785-2.50611843529768i</v>
      </c>
      <c r="G2951" t="str">
        <f t="shared" si="861"/>
        <v>0.999047431306707-0.0308490081879009i</v>
      </c>
      <c r="H2951" t="str">
        <f t="shared" si="862"/>
        <v>1.14727586540733-332.090465532945i</v>
      </c>
      <c r="I2951" t="str">
        <f t="shared" si="863"/>
        <v>-2.33999377717279-2.27771625822453i</v>
      </c>
      <c r="K2951" t="str">
        <f t="shared" si="864"/>
        <v>0.000124833488307041-0.000919805585605494i</v>
      </c>
      <c r="L2951" t="str">
        <f t="shared" si="865"/>
        <v>0.0000444444444444444-0.000934634187408254i</v>
      </c>
      <c r="M2951" t="e">
        <f t="shared" si="866"/>
        <v>#DIV/0!</v>
      </c>
      <c r="N2951">
        <f t="shared" si="867"/>
        <v>82.780761892177026</v>
      </c>
      <c r="O2951">
        <f t="shared" si="868"/>
        <v>1.9772155712935415</v>
      </c>
      <c r="P2951" s="3">
        <f t="shared" si="869"/>
        <v>-1.9772155712935415</v>
      </c>
      <c r="Q2951" s="3">
        <f t="shared" si="870"/>
        <v>-97.219238107822974</v>
      </c>
      <c r="R2951">
        <f t="shared" si="871"/>
        <v>82.780761892177026</v>
      </c>
      <c r="S2951">
        <f t="shared" si="872"/>
        <v>61.430668714159999</v>
      </c>
      <c r="T2951">
        <f t="shared" si="855"/>
        <v>-1.9772155712935415</v>
      </c>
    </row>
    <row r="2952" spans="1:20" x14ac:dyDescent="0.25">
      <c r="A2952">
        <f t="shared" si="856"/>
        <v>387447.00012031186</v>
      </c>
      <c r="B2952">
        <f t="shared" si="873"/>
        <v>61664.105255273804</v>
      </c>
      <c r="C2952" t="str">
        <f t="shared" si="857"/>
        <v>-0.10182877627351-0.787753486455833i</v>
      </c>
      <c r="D2952" t="str">
        <f t="shared" si="858"/>
        <v>3.45331896101648-0.550782520672376i</v>
      </c>
      <c r="E2952" t="str">
        <f t="shared" si="859"/>
        <v>244.26672761832-25.775939832342i</v>
      </c>
      <c r="F2952" t="str">
        <f t="shared" si="860"/>
        <v>2.42259744558713-2.49719814545055i</v>
      </c>
      <c r="G2952" t="str">
        <f t="shared" si="861"/>
        <v>0.999040184991351-0.0309660098139633i</v>
      </c>
      <c r="H2952" t="str">
        <f t="shared" si="862"/>
        <v>1.13266202672294-330.770221342436i</v>
      </c>
      <c r="I2952" t="str">
        <f t="shared" si="863"/>
        <v>-2.322436090753-2.26854509886317i</v>
      </c>
      <c r="K2952" t="str">
        <f t="shared" si="864"/>
        <v>0.000124229199439831-0.000916376290886893i</v>
      </c>
      <c r="L2952" t="str">
        <f t="shared" si="865"/>
        <v>0.0000444444444444444-0.000931096022522668i</v>
      </c>
      <c r="M2952" t="e">
        <f t="shared" si="866"/>
        <v>#DIV/0!</v>
      </c>
      <c r="N2952">
        <f t="shared" si="867"/>
        <v>82.634517026795422</v>
      </c>
      <c r="O2952">
        <f t="shared" si="868"/>
        <v>2.0002250102172305</v>
      </c>
      <c r="P2952" s="3">
        <f t="shared" si="869"/>
        <v>-2.0002250102172305</v>
      </c>
      <c r="Q2952" s="3">
        <f t="shared" si="870"/>
        <v>-97.365482973204578</v>
      </c>
      <c r="R2952">
        <f t="shared" si="871"/>
        <v>82.634517026795422</v>
      </c>
      <c r="S2952">
        <f t="shared" si="872"/>
        <v>61.664105255273803</v>
      </c>
      <c r="T2952">
        <f t="shared" si="855"/>
        <v>-2.0002250102172305</v>
      </c>
    </row>
    <row r="2953" spans="1:20" x14ac:dyDescent="0.25">
      <c r="A2953">
        <f t="shared" si="856"/>
        <v>388919.29872076906</v>
      </c>
      <c r="B2953">
        <f t="shared" si="873"/>
        <v>61898.428855243845</v>
      </c>
      <c r="C2953" t="str">
        <f t="shared" si="857"/>
        <v>-0.103576204738292-0.785399574779153i</v>
      </c>
      <c r="D2953" t="str">
        <f t="shared" si="858"/>
        <v>3.45313143422905-0.550901694443805i</v>
      </c>
      <c r="E2953" t="str">
        <f t="shared" si="859"/>
        <v>244.484706565228-26.3873236738165i</v>
      </c>
      <c r="F2953" t="str">
        <f t="shared" si="860"/>
        <v>2.42257974027504-2.48831377035066i</v>
      </c>
      <c r="G2953" t="str">
        <f t="shared" si="861"/>
        <v>0.999032883605682-0.0310834534792727i</v>
      </c>
      <c r="H2953" t="str">
        <f t="shared" si="862"/>
        <v>1.11825181489951-329.455704506128i</v>
      </c>
      <c r="I2953" t="str">
        <f t="shared" si="863"/>
        <v>-2.30501704110301-2.25941536631928i</v>
      </c>
      <c r="K2953" t="str">
        <f t="shared" si="864"/>
        <v>0.000123629408350587-0.000912959387498982i</v>
      </c>
      <c r="L2953" t="str">
        <f t="shared" si="865"/>
        <v>0.0000444444444444444-0.000927571251765955i</v>
      </c>
      <c r="M2953" t="e">
        <f t="shared" si="866"/>
        <v>#DIV/0!</v>
      </c>
      <c r="N2953">
        <f t="shared" si="867"/>
        <v>82.487351813693223</v>
      </c>
      <c r="O2953">
        <f t="shared" si="868"/>
        <v>2.0233054374995771</v>
      </c>
      <c r="P2953" s="3">
        <f t="shared" si="869"/>
        <v>-2.0233054374995771</v>
      </c>
      <c r="Q2953" s="3">
        <f t="shared" si="870"/>
        <v>-97.512648186306777</v>
      </c>
      <c r="R2953">
        <f t="shared" si="871"/>
        <v>82.487351813693223</v>
      </c>
      <c r="S2953">
        <f t="shared" si="872"/>
        <v>61.898428855243843</v>
      </c>
      <c r="T2953">
        <f t="shared" si="855"/>
        <v>-2.0233054374995771</v>
      </c>
    </row>
    <row r="2954" spans="1:20" x14ac:dyDescent="0.25">
      <c r="A2954">
        <f t="shared" si="856"/>
        <v>390397.19205590797</v>
      </c>
      <c r="B2954">
        <f t="shared" si="873"/>
        <v>62133.642884893772</v>
      </c>
      <c r="C2954" t="str">
        <f t="shared" si="857"/>
        <v>-0.105324660778668-0.783039241358202i</v>
      </c>
      <c r="D2954" t="str">
        <f t="shared" si="858"/>
        <v>3.45294250012891-0.551028551916165i</v>
      </c>
      <c r="E2954" t="str">
        <f t="shared" si="859"/>
        <v>244.699068772316-27.0035561742498i</v>
      </c>
      <c r="F2954" t="str">
        <f t="shared" si="860"/>
        <v>2.42256190040867-2.47946518209865i</v>
      </c>
      <c r="G2954" t="str">
        <f t="shared" si="861"/>
        <v>0.999025526731994-0.0312013408342675i</v>
      </c>
      <c r="H2954" t="str">
        <f t="shared" si="862"/>
        <v>1.10404220265457-328.146884792485i</v>
      </c>
      <c r="I2954" t="str">
        <f t="shared" si="863"/>
        <v>-2.28773548888479-2.250326812412i</v>
      </c>
      <c r="K2954" t="str">
        <f t="shared" si="864"/>
        <v>0.000123034082073928-0.000909554835104307i</v>
      </c>
      <c r="L2954" t="str">
        <f t="shared" si="865"/>
        <v>0.0000444444444444444-0.000924059824433106i</v>
      </c>
      <c r="M2954" t="e">
        <f t="shared" si="866"/>
        <v>#DIV/0!</v>
      </c>
      <c r="N2954">
        <f t="shared" si="867"/>
        <v>82.339266417543087</v>
      </c>
      <c r="O2954">
        <f t="shared" si="868"/>
        <v>2.0464580573567921</v>
      </c>
      <c r="P2954" s="3">
        <f t="shared" si="869"/>
        <v>-2.0464580573567921</v>
      </c>
      <c r="Q2954" s="3">
        <f t="shared" si="870"/>
        <v>-97.660733582456913</v>
      </c>
      <c r="R2954">
        <f t="shared" si="871"/>
        <v>82.339266417543087</v>
      </c>
      <c r="S2954">
        <f t="shared" si="872"/>
        <v>62.133642884893774</v>
      </c>
      <c r="T2954">
        <f t="shared" si="855"/>
        <v>-2.0464580573567921</v>
      </c>
    </row>
    <row r="2955" spans="1:20" x14ac:dyDescent="0.25">
      <c r="A2955">
        <f t="shared" si="856"/>
        <v>391880.70138572046</v>
      </c>
      <c r="B2955">
        <f t="shared" si="873"/>
        <v>62369.750727856372</v>
      </c>
      <c r="C2955" t="str">
        <f t="shared" si="857"/>
        <v>-0.107074002048681-0.780672375762918i</v>
      </c>
      <c r="D2955" t="str">
        <f t="shared" si="858"/>
        <v>3.4527521483116-0.551163092194187i</v>
      </c>
      <c r="E2955" t="str">
        <f t="shared" si="859"/>
        <v>244.90974189621-27.6246254048918i</v>
      </c>
      <c r="F2955" t="str">
        <f t="shared" si="860"/>
        <v>2.42254392496745-2.47065225330889i</v>
      </c>
      <c r="G2955" t="str">
        <f t="shared" si="861"/>
        <v>0.999018113949425-0.0313196735353232i</v>
      </c>
      <c r="H2955" t="str">
        <f t="shared" si="862"/>
        <v>1.0900302099815-326.843732186764i</v>
      </c>
      <c r="I2955" t="str">
        <f t="shared" si="863"/>
        <v>-2.27059030479035-2.24127919121923i</v>
      </c>
      <c r="K2955" t="str">
        <f t="shared" si="864"/>
        <v>0.000122443187878425-0.000906162593445822i</v>
      </c>
      <c r="L2955" t="str">
        <f t="shared" si="865"/>
        <v>0.0000444444444444444-0.000920561690011064i</v>
      </c>
      <c r="M2955" t="e">
        <f t="shared" si="866"/>
        <v>#DIV/0!</v>
      </c>
      <c r="N2955">
        <f t="shared" si="867"/>
        <v>82.19026108772951</v>
      </c>
      <c r="O2955">
        <f t="shared" si="868"/>
        <v>2.0696840780517962</v>
      </c>
      <c r="P2955" s="3">
        <f t="shared" si="869"/>
        <v>-2.0696840780517962</v>
      </c>
      <c r="Q2955" s="3">
        <f t="shared" si="870"/>
        <v>-97.80973891227049</v>
      </c>
      <c r="R2955">
        <f t="shared" si="871"/>
        <v>82.19026108772951</v>
      </c>
      <c r="S2955">
        <f t="shared" si="872"/>
        <v>62.369750727856371</v>
      </c>
      <c r="T2955">
        <f t="shared" si="855"/>
        <v>-2.0696840780517962</v>
      </c>
    </row>
    <row r="2956" spans="1:20" x14ac:dyDescent="0.25">
      <c r="A2956">
        <f t="shared" si="856"/>
        <v>393369.84805098618</v>
      </c>
      <c r="B2956">
        <f t="shared" si="873"/>
        <v>62606.755780622225</v>
      </c>
      <c r="C2956" t="str">
        <f t="shared" si="857"/>
        <v>-0.108824084052639-0.778298869171784i</v>
      </c>
      <c r="D2956" t="str">
        <f t="shared" si="858"/>
        <v>3.45256036829814-0.551305314462754i</v>
      </c>
      <c r="E2956" t="str">
        <f t="shared" si="859"/>
        <v>245.116653263395-28.2505183145249i</v>
      </c>
      <c r="F2956" t="str">
        <f t="shared" si="860"/>
        <v>2.42252581292313-2.46187485710762i</v>
      </c>
      <c r="G2956" t="str">
        <f t="shared" si="861"/>
        <v>0.999010644833932-0.0314384532447713i</v>
      </c>
      <c r="H2956" t="str">
        <f t="shared" si="862"/>
        <v>1.07621290337826-325.546216888933i</v>
      </c>
      <c r="I2956" t="str">
        <f t="shared" si="863"/>
        <v>-2.25358036944363-2.23227225904829i</v>
      </c>
      <c r="K2956" t="str">
        <f t="shared" si="864"/>
        <v>0.000121856693265062-0.00090278262234737i</v>
      </c>
      <c r="L2956" t="str">
        <f t="shared" si="865"/>
        <v>0.0000444444444444444-0.000917076798177993i</v>
      </c>
      <c r="M2956" t="e">
        <f t="shared" si="866"/>
        <v>#DIV/0!</v>
      </c>
      <c r="N2956">
        <f t="shared" si="867"/>
        <v>82.040336159197139</v>
      </c>
      <c r="O2956">
        <f t="shared" si="868"/>
        <v>2.0929847117406721</v>
      </c>
      <c r="P2956" s="3">
        <f t="shared" si="869"/>
        <v>-2.0929847117406721</v>
      </c>
      <c r="Q2956" s="3">
        <f t="shared" si="870"/>
        <v>-97.959663840802861</v>
      </c>
      <c r="R2956">
        <f t="shared" si="871"/>
        <v>82.040336159197139</v>
      </c>
      <c r="S2956">
        <f t="shared" si="872"/>
        <v>62.606755780622223</v>
      </c>
      <c r="T2956">
        <f t="shared" si="855"/>
        <v>-2.0929847117406721</v>
      </c>
    </row>
    <row r="2957" spans="1:20" x14ac:dyDescent="0.25">
      <c r="A2957">
        <f t="shared" si="856"/>
        <v>394864.65347357991</v>
      </c>
      <c r="B2957">
        <f t="shared" si="873"/>
        <v>62844.661452588589</v>
      </c>
      <c r="C2957" t="str">
        <f t="shared" si="857"/>
        <v>-0.11057476015416-0.775918614421863i</v>
      </c>
      <c r="D2957" t="str">
        <f t="shared" si="858"/>
        <v>3.45236714953452-0.551455217986553i</v>
      </c>
      <c r="E2957" t="str">
        <f t="shared" si="859"/>
        <v>245.319729887355-28.8812207140071i</v>
      </c>
      <c r="F2957" t="str">
        <f t="shared" si="860"/>
        <v>2.42250756323966-2.45313286713113i</v>
      </c>
      <c r="G2957" t="str">
        <f t="shared" si="861"/>
        <v>0.99900311895827-0.0315576816309186i</v>
      </c>
      <c r="H2957" t="str">
        <f t="shared" si="862"/>
        <v>1.06258739508916-324.254309311606i</v>
      </c>
      <c r="I2957" t="str">
        <f t="shared" si="863"/>
        <v>-2.23670457330347-2.22330577440698i</v>
      </c>
      <c r="K2957" t="str">
        <f t="shared" si="864"/>
        <v>0.000121274565965701-0.000899414881714153i</v>
      </c>
      <c r="L2957" t="str">
        <f t="shared" si="865"/>
        <v>0.0000444444444444444-0.000913605098802543i</v>
      </c>
      <c r="M2957" t="e">
        <f t="shared" si="866"/>
        <v>#DIV/0!</v>
      </c>
      <c r="N2957">
        <f t="shared" si="867"/>
        <v>81.889492053291789</v>
      </c>
      <c r="O2957">
        <f t="shared" si="868"/>
        <v>2.1163611743162831</v>
      </c>
      <c r="P2957" s="3">
        <f t="shared" si="869"/>
        <v>-2.1163611743162831</v>
      </c>
      <c r="Q2957" s="3">
        <f t="shared" si="870"/>
        <v>-98.110507946708211</v>
      </c>
      <c r="R2957">
        <f t="shared" si="871"/>
        <v>81.889492053291789</v>
      </c>
      <c r="S2957">
        <f t="shared" si="872"/>
        <v>62.844661452588589</v>
      </c>
      <c r="T2957">
        <f t="shared" si="855"/>
        <v>-2.1163611743162831</v>
      </c>
    </row>
    <row r="2958" spans="1:20" x14ac:dyDescent="0.25">
      <c r="A2958">
        <f t="shared" si="856"/>
        <v>396365.13915677957</v>
      </c>
      <c r="B2958">
        <f t="shared" si="873"/>
        <v>63083.471166108429</v>
      </c>
      <c r="C2958" t="str">
        <f t="shared" si="857"/>
        <v>-0.112325881586404-0.773531506059177i</v>
      </c>
      <c r="D2958" t="str">
        <f t="shared" si="858"/>
        <v>3.45217248139118-0.551612802109728i</v>
      </c>
      <c r="E2958" t="str">
        <f t="shared" si="859"/>
        <v>245.518898486217-29.5167172610289i</v>
      </c>
      <c r="F2958" t="str">
        <f t="shared" si="860"/>
        <v>2.42248917487316-2.44442615752394i</v>
      </c>
      <c r="G2958" t="str">
        <f t="shared" si="861"/>
        <v>0.998995535891967-0.0316773603680657i</v>
      </c>
      <c r="H2958" t="str">
        <f t="shared" si="862"/>
        <v>1.04915084235959-322.967980078012i</v>
      </c>
      <c r="I2958" t="str">
        <f t="shared" si="863"/>
        <v>-2.21996181656774-2.21437949797522i</v>
      </c>
      <c r="K2958" t="str">
        <f t="shared" si="864"/>
        <v>0.000120696773941553-0.000896059331533199i</v>
      </c>
      <c r="L2958" t="str">
        <f t="shared" si="865"/>
        <v>0.0000444444444444444-0.000910146541943158i</v>
      </c>
      <c r="M2958" t="e">
        <f t="shared" si="866"/>
        <v>#DIV/0!</v>
      </c>
      <c r="N2958">
        <f t="shared" si="867"/>
        <v>81.737729278588702</v>
      </c>
      <c r="O2958">
        <f t="shared" si="868"/>
        <v>2.1398146852481665</v>
      </c>
      <c r="P2958" s="3">
        <f t="shared" si="869"/>
        <v>-2.1398146852481665</v>
      </c>
      <c r="Q2958" s="3">
        <f t="shared" si="870"/>
        <v>-98.262270721411298</v>
      </c>
      <c r="R2958">
        <f t="shared" si="871"/>
        <v>81.737729278588702</v>
      </c>
      <c r="S2958">
        <f t="shared" si="872"/>
        <v>63.083471166108431</v>
      </c>
      <c r="T2958">
        <f t="shared" si="855"/>
        <v>-2.1398146852481665</v>
      </c>
    </row>
    <row r="2959" spans="1:20" x14ac:dyDescent="0.25">
      <c r="A2959">
        <f t="shared" si="856"/>
        <v>397871.3266855753</v>
      </c>
      <c r="B2959">
        <f t="shared" si="873"/>
        <v>63323.188356539642</v>
      </c>
      <c r="C2959" t="str">
        <f t="shared" si="857"/>
        <v>-0.114077297463493-0.771137440389334i</v>
      </c>
      <c r="D2959" t="str">
        <f t="shared" si="858"/>
        <v>3.45197635316251-0.551778066255532i</v>
      </c>
      <c r="E2959" t="str">
        <f t="shared" si="859"/>
        <v>245.714085500898-30.1569914450967i</v>
      </c>
      <c r="F2959" t="str">
        <f t="shared" si="860"/>
        <v>2.42247064677191-2.43575460293694i</v>
      </c>
      <c r="G2959" t="str">
        <f t="shared" si="861"/>
        <v>0.998987895201299-0.0317974911365257i</v>
      </c>
      <c r="H2959" t="str">
        <f t="shared" si="862"/>
        <v>1.03590044670343-321.687200019976i</v>
      </c>
      <c r="I2959" t="str">
        <f t="shared" si="863"/>
        <v>-2.20335100907839-2.20549319257708i</v>
      </c>
      <c r="K2959" t="str">
        <f t="shared" si="864"/>
        <v>0.000120123285381651-0.000892715931873789i</v>
      </c>
      <c r="L2959" t="str">
        <f t="shared" si="865"/>
        <v>0.0000444444444444444-0.00090670107784734i</v>
      </c>
      <c r="M2959" t="e">
        <f t="shared" si="866"/>
        <v>#DIV/0!</v>
      </c>
      <c r="N2959">
        <f t="shared" si="867"/>
        <v>81.585048431708557</v>
      </c>
      <c r="O2959">
        <f t="shared" si="868"/>
        <v>2.1633464674195118</v>
      </c>
      <c r="P2959" s="3">
        <f t="shared" si="869"/>
        <v>-2.1633464674195118</v>
      </c>
      <c r="Q2959" s="3">
        <f t="shared" si="870"/>
        <v>-98.414951568291443</v>
      </c>
      <c r="R2959">
        <f t="shared" si="871"/>
        <v>81.585048431708557</v>
      </c>
      <c r="S2959">
        <f t="shared" si="872"/>
        <v>63.323188356539639</v>
      </c>
      <c r="T2959">
        <f t="shared" si="855"/>
        <v>-2.1633464674195118</v>
      </c>
    </row>
    <row r="2960" spans="1:20" x14ac:dyDescent="0.25">
      <c r="A2960">
        <f t="shared" si="856"/>
        <v>399383.23772698053</v>
      </c>
      <c r="B2960">
        <f t="shared" si="873"/>
        <v>63563.816472294493</v>
      </c>
      <c r="C2960" t="str">
        <f t="shared" si="857"/>
        <v>-0.115828854793077-0.768736315528461i</v>
      </c>
      <c r="D2960" t="str">
        <f t="shared" si="858"/>
        <v>3.45177875406636-0.551951009925969i</v>
      </c>
      <c r="E2960" t="str">
        <f t="shared" si="859"/>
        <v>245.90521711375-30.8020255727429i</v>
      </c>
      <c r="F2960" t="str">
        <f t="shared" si="860"/>
        <v>2.42245197787623-2.42711807852559i</v>
      </c>
      <c r="G2960" t="str">
        <f t="shared" si="861"/>
        <v>0.998980196449265-0.0319180756226434i</v>
      </c>
      <c r="H2960" t="str">
        <f t="shared" si="862"/>
        <v>1.02283345318303-320.411940175935i</v>
      </c>
      <c r="I2960" t="str">
        <f t="shared" si="863"/>
        <v>-2.18687107022776-2.19664662315324i</v>
      </c>
      <c r="K2960" t="str">
        <f t="shared" si="864"/>
        <v>0.000119554068701351-0.000889384642887913i</v>
      </c>
      <c r="L2960" t="str">
        <f t="shared" si="865"/>
        <v>0.0000444444444444444-0.000903268656950923i</v>
      </c>
      <c r="M2960" t="e">
        <f t="shared" si="866"/>
        <v>#DIV/0!</v>
      </c>
      <c r="N2960">
        <f t="shared" si="867"/>
        <v>81.431450198125731</v>
      </c>
      <c r="O2960">
        <f t="shared" si="868"/>
        <v>2.186957746960402</v>
      </c>
      <c r="P2960" s="3">
        <f t="shared" si="869"/>
        <v>-2.186957746960402</v>
      </c>
      <c r="Q2960" s="3">
        <f t="shared" si="870"/>
        <v>-98.568549801874269</v>
      </c>
      <c r="R2960">
        <f t="shared" si="871"/>
        <v>81.431450198125731</v>
      </c>
      <c r="S2960">
        <f t="shared" si="872"/>
        <v>63.563816472294491</v>
      </c>
      <c r="T2960">
        <f t="shared" si="855"/>
        <v>-2.186957746960402</v>
      </c>
    </row>
    <row r="2961" spans="1:20" x14ac:dyDescent="0.25">
      <c r="A2961">
        <f t="shared" si="856"/>
        <v>400900.89403034304</v>
      </c>
      <c r="B2961">
        <f t="shared" si="873"/>
        <v>63805.358974889212</v>
      </c>
      <c r="C2961" t="str">
        <f t="shared" si="857"/>
        <v>-0.117580398490203-0.766328031454389i</v>
      </c>
      <c r="D2961" t="str">
        <f t="shared" si="858"/>
        <v>3.45157967324353-0.55213163270145i</v>
      </c>
      <c r="E2961" t="str">
        <f t="shared" si="859"/>
        <v>246.092219267731-31.4518007530084i</v>
      </c>
      <c r="F2961" t="str">
        <f t="shared" si="860"/>
        <v>2.42243316711836-2.41851645994814i</v>
      </c>
      <c r="G2961" t="str">
        <f t="shared" si="861"/>
        <v>0.998972439195565-0.0320391155188139i</v>
      </c>
      <c r="H2961" t="str">
        <f t="shared" si="862"/>
        <v>1.00994714970131-319.142171788969i</v>
      </c>
      <c r="I2961" t="str">
        <f t="shared" si="863"/>
        <v>-2.17052092886576-2.18783955673383i</v>
      </c>
      <c r="K2961" t="str">
        <f t="shared" si="864"/>
        <v>0.000118989092540815-0.000886065424810675i</v>
      </c>
      <c r="L2961" t="str">
        <f t="shared" si="865"/>
        <v>0.0000444444444444444-0.000899849229877389i</v>
      </c>
      <c r="M2961" t="e">
        <f t="shared" si="866"/>
        <v>#DIV/0!</v>
      </c>
      <c r="N2961">
        <f t="shared" si="867"/>
        <v>81.276935352958517</v>
      </c>
      <c r="O2961">
        <f t="shared" si="868"/>
        <v>2.2106497530774223</v>
      </c>
      <c r="P2961" s="3">
        <f t="shared" si="869"/>
        <v>-2.2106497530774223</v>
      </c>
      <c r="Q2961" s="3">
        <f t="shared" si="870"/>
        <v>-98.723064647041483</v>
      </c>
      <c r="R2961">
        <f t="shared" si="871"/>
        <v>81.276935352958517</v>
      </c>
      <c r="S2961">
        <f t="shared" si="872"/>
        <v>63.805358974889209</v>
      </c>
      <c r="T2961">
        <f t="shared" si="855"/>
        <v>-2.2106497530774223</v>
      </c>
    </row>
    <row r="2962" spans="1:20" x14ac:dyDescent="0.25">
      <c r="A2962">
        <f t="shared" si="856"/>
        <v>402424.31742765836</v>
      </c>
      <c r="B2962">
        <f t="shared" si="873"/>
        <v>64047.819338993795</v>
      </c>
      <c r="C2962" t="str">
        <f t="shared" si="857"/>
        <v>-0.11933177139236-0.763912490057961i</v>
      </c>
      <c r="D2962" t="str">
        <f t="shared" si="858"/>
        <v>3.45137909975722-0.552319934240422i</v>
      </c>
      <c r="E2962" t="str">
        <f t="shared" si="859"/>
        <v>246.275017686039-32.1062968831809i</v>
      </c>
      <c r="F2962" t="str">
        <f t="shared" si="860"/>
        <v>2.42241421342261-2.40994962336378i</v>
      </c>
      <c r="G2962" t="str">
        <f t="shared" si="861"/>
        <v>0.998964622996574-0.032160612523502i</v>
      </c>
      <c r="H2962" t="str">
        <f t="shared" si="862"/>
        <v>0.997238866306029-317.877866304851i</v>
      </c>
      <c r="I2962" t="str">
        <f t="shared" si="863"/>
        <v>-2.1542995232081-2.17907176241192i</v>
      </c>
      <c r="K2962" t="str">
        <f t="shared" si="864"/>
        <v>0.000118428325763525-0.000882758237960729i</v>
      </c>
      <c r="L2962" t="str">
        <f t="shared" si="865"/>
        <v>0.0000444444444444444-0.000896442747437127i</v>
      </c>
      <c r="M2962" t="e">
        <f t="shared" si="866"/>
        <v>#DIV/0!</v>
      </c>
      <c r="N2962">
        <f t="shared" si="867"/>
        <v>81.121504761749804</v>
      </c>
      <c r="O2962">
        <f t="shared" si="868"/>
        <v>2.2344237178809463</v>
      </c>
      <c r="P2962" s="3">
        <f t="shared" si="869"/>
        <v>-2.2344237178809463</v>
      </c>
      <c r="Q2962" s="3">
        <f t="shared" si="870"/>
        <v>-98.878495238250196</v>
      </c>
      <c r="R2962">
        <f t="shared" si="871"/>
        <v>81.121504761749804</v>
      </c>
      <c r="S2962">
        <f t="shared" si="872"/>
        <v>64.04781933899379</v>
      </c>
      <c r="T2962">
        <f t="shared" si="855"/>
        <v>-2.2344237178809463</v>
      </c>
    </row>
    <row r="2963" spans="1:20" x14ac:dyDescent="0.25">
      <c r="A2963">
        <f t="shared" si="856"/>
        <v>403953.52983388345</v>
      </c>
      <c r="B2963">
        <f t="shared" si="873"/>
        <v>64291.201052481971</v>
      </c>
      <c r="C2963" t="str">
        <f t="shared" si="857"/>
        <v>-0.121082814275804-0.761489595194635i</v>
      </c>
      <c r="D2963" t="str">
        <f t="shared" si="858"/>
        <v>3.4511770225926-0.552515914279019i</v>
      </c>
      <c r="E2963" t="str">
        <f t="shared" si="859"/>
        <v>246.453537892288-32.7654926348207i</v>
      </c>
      <c r="F2963" t="str">
        <f t="shared" si="860"/>
        <v>2.42239511570509-2.40141744543089i</v>
      </c>
      <c r="G2963" t="str">
        <f t="shared" si="861"/>
        <v>0.998956747405315-0.0322825683412602i</v>
      </c>
      <c r="H2963" t="str">
        <f t="shared" si="862"/>
        <v>0.984705974505777-316.618995370138i</v>
      </c>
      <c r="I2963" t="str">
        <f t="shared" si="863"/>
        <v>-2.13820580074572-2.17034301131719i</v>
      </c>
      <c r="K2963" t="str">
        <f t="shared" si="864"/>
        <v>0.000117871737454789-0.000879463042740662i</v>
      </c>
      <c r="L2963" t="str">
        <f t="shared" si="865"/>
        <v>0.0000444444444444444-0.00089304916062675i</v>
      </c>
      <c r="M2963" t="e">
        <f t="shared" si="866"/>
        <v>#DIV/0!</v>
      </c>
      <c r="N2963">
        <f t="shared" si="867"/>
        <v>80.965159381234017</v>
      </c>
      <c r="O2963">
        <f t="shared" si="868"/>
        <v>2.2582808762078272</v>
      </c>
      <c r="P2963" s="3">
        <f t="shared" si="869"/>
        <v>-2.2582808762078272</v>
      </c>
      <c r="Q2963" s="3">
        <f t="shared" si="870"/>
        <v>-99.034840618765983</v>
      </c>
      <c r="R2963">
        <f t="shared" si="871"/>
        <v>80.965159381234017</v>
      </c>
      <c r="S2963">
        <f t="shared" si="872"/>
        <v>64.291201052481966</v>
      </c>
      <c r="T2963">
        <f t="shared" si="855"/>
        <v>-2.2582808762078272</v>
      </c>
    </row>
    <row r="2964" spans="1:20" x14ac:dyDescent="0.25">
      <c r="A2964">
        <f t="shared" si="856"/>
        <v>405488.55324725225</v>
      </c>
      <c r="B2964">
        <f t="shared" si="873"/>
        <v>64535.507616481402</v>
      </c>
      <c r="C2964" t="str">
        <f t="shared" si="857"/>
        <v>-0.122833365873176-0.759059252736175i</v>
      </c>
      <c r="D2964" t="str">
        <f t="shared" si="858"/>
        <v>3.45097343065618-0.552719572630692i</v>
      </c>
      <c r="E2964" t="str">
        <f t="shared" si="859"/>
        <v>246.627705231161-33.4293654400945i</v>
      </c>
      <c r="F2964" t="str">
        <f t="shared" si="860"/>
        <v>2.42237587287369-2.39291980330521i</v>
      </c>
      <c r="G2964" t="str">
        <f t="shared" si="861"/>
        <v>0.998948811971439-0.0324049846827488i</v>
      </c>
      <c r="H2964" t="str">
        <f t="shared" si="862"/>
        <v>0.972345886597685-315.365530830257i</v>
      </c>
      <c r="I2964" t="str">
        <f t="shared" si="863"/>
        <v>-2.12223871815492-2.16165307659001i</v>
      </c>
      <c r="K2964" t="str">
        <f t="shared" si="864"/>
        <v>0.000117319296920272-0.000876179799637428i</v>
      </c>
      <c r="L2964" t="str">
        <f t="shared" si="865"/>
        <v>0.0000444444444444444-0.000889668420628361i</v>
      </c>
      <c r="M2964" t="e">
        <f t="shared" si="866"/>
        <v>#DIV/0!</v>
      </c>
      <c r="N2964">
        <f t="shared" si="867"/>
        <v>80.807900260088132</v>
      </c>
      <c r="O2964">
        <f t="shared" si="868"/>
        <v>2.2822224654413734</v>
      </c>
      <c r="P2964" s="3">
        <f t="shared" si="869"/>
        <v>-2.2822224654413734</v>
      </c>
      <c r="Q2964" s="3">
        <f t="shared" si="870"/>
        <v>-99.192099739911868</v>
      </c>
      <c r="R2964">
        <f t="shared" si="871"/>
        <v>80.807900260088132</v>
      </c>
      <c r="S2964">
        <f t="shared" si="872"/>
        <v>64.535507616481397</v>
      </c>
      <c r="T2964">
        <f t="shared" si="855"/>
        <v>-2.2822224654413734</v>
      </c>
    </row>
    <row r="2965" spans="1:20" x14ac:dyDescent="0.25">
      <c r="A2965">
        <f t="shared" si="856"/>
        <v>407029.40974959178</v>
      </c>
      <c r="B2965">
        <f t="shared" si="873"/>
        <v>64780.742545424029</v>
      </c>
      <c r="C2965" t="str">
        <f t="shared" si="857"/>
        <v>-0.124583262892424-0.756621370622481i</v>
      </c>
      <c r="D2965" t="str">
        <f t="shared" si="858"/>
        <v>3.45076831277538-0.552930909185851i</v>
      </c>
      <c r="E2965" t="str">
        <f t="shared" si="859"/>
        <v>246.79744488957-34.0978914784256i</v>
      </c>
      <c r="F2965" t="str">
        <f t="shared" si="860"/>
        <v>2.42235648382812-2.38445657463809i</v>
      </c>
      <c r="G2965" t="str">
        <f t="shared" si="861"/>
        <v>0.998940816241195-0.0325278632647543i</v>
      </c>
      <c r="H2965" t="str">
        <f t="shared" si="862"/>
        <v>0.960156055006432-314.117444727639i</v>
      </c>
      <c r="I2965" t="str">
        <f t="shared" si="863"/>
        <v>-2.10639724120872-2.15300173335622i</v>
      </c>
      <c r="K2965" t="str">
        <f t="shared" si="864"/>
        <v>0.000116770973684517-0.000872908469222716i</v>
      </c>
      <c r="L2965" t="str">
        <f t="shared" si="865"/>
        <v>0.0000444444444444444-0.000886300478808883i</v>
      </c>
      <c r="M2965" t="e">
        <f t="shared" si="866"/>
        <v>#DIV/0!</v>
      </c>
      <c r="N2965">
        <f t="shared" si="867"/>
        <v>80.649728539667365</v>
      </c>
      <c r="O2965">
        <f t="shared" si="868"/>
        <v>2.3062497253278327</v>
      </c>
      <c r="P2965" s="3">
        <f t="shared" si="869"/>
        <v>-2.3062497253278327</v>
      </c>
      <c r="Q2965" s="3">
        <f t="shared" si="870"/>
        <v>-99.350271460332635</v>
      </c>
      <c r="R2965">
        <f t="shared" si="871"/>
        <v>80.649728539667365</v>
      </c>
      <c r="S2965">
        <f t="shared" si="872"/>
        <v>64.780742545424033</v>
      </c>
      <c r="T2965">
        <f t="shared" si="855"/>
        <v>-2.3062497253278327</v>
      </c>
    </row>
    <row r="2966" spans="1:20" x14ac:dyDescent="0.25">
      <c r="A2966">
        <f t="shared" si="856"/>
        <v>408576.12150664022</v>
      </c>
      <c r="B2966">
        <f t="shared" si="873"/>
        <v>65026.909367096639</v>
      </c>
      <c r="C2966" t="str">
        <f t="shared" si="857"/>
        <v>-0.12633234003699-0.754175858913492i</v>
      </c>
      <c r="D2966" t="str">
        <f t="shared" si="858"/>
        <v>3.450561657698-0.553149923911492i</v>
      </c>
      <c r="E2966" t="str">
        <f t="shared" si="859"/>
        <v>246.962681918305-34.7710456634682i</v>
      </c>
      <c r="F2966" t="str">
        <f t="shared" si="860"/>
        <v>2.42233694745977-2.37602763757472i</v>
      </c>
      <c r="G2966" t="str">
        <f t="shared" si="861"/>
        <v>0.998932759757404-0.0326512058102083i</v>
      </c>
      <c r="H2966" t="str">
        <f t="shared" si="862"/>
        <v>0.948133971634519-312.874709299853i</v>
      </c>
      <c r="I2966" t="str">
        <f t="shared" si="863"/>
        <v>-2.09068034468914-2.14438875870194i</v>
      </c>
      <c r="K2966" t="str">
        <f t="shared" si="864"/>
        <v>0.00011622673748949-0.000869649012153331i</v>
      </c>
      <c r="L2966" t="str">
        <f t="shared" si="865"/>
        <v>0.0000444444444444444-0.000882945286719348i</v>
      </c>
      <c r="M2966" t="e">
        <f t="shared" si="866"/>
        <v>#DIV/0!</v>
      </c>
      <c r="N2966">
        <f t="shared" si="867"/>
        <v>80.490645454729204</v>
      </c>
      <c r="O2966">
        <f t="shared" si="868"/>
        <v>2.3303638977897942</v>
      </c>
      <c r="P2966" s="3">
        <f t="shared" si="869"/>
        <v>-2.3303638977897942</v>
      </c>
      <c r="Q2966" s="3">
        <f t="shared" si="870"/>
        <v>-99.509354545270796</v>
      </c>
      <c r="R2966">
        <f t="shared" si="871"/>
        <v>80.490645454729204</v>
      </c>
      <c r="S2966">
        <f t="shared" si="872"/>
        <v>65.026909367096636</v>
      </c>
      <c r="T2966">
        <f t="shared" si="855"/>
        <v>-2.3303638977897942</v>
      </c>
    </row>
    <row r="2967" spans="1:20" x14ac:dyDescent="0.25">
      <c r="A2967">
        <f t="shared" si="856"/>
        <v>410128.71076836548</v>
      </c>
      <c r="B2967">
        <f t="shared" si="873"/>
        <v>65274.011622691607</v>
      </c>
      <c r="C2967" t="str">
        <f t="shared" si="857"/>
        <v>-0.128080430027393-0.751722629841164i</v>
      </c>
      <c r="D2967" t="str">
        <f t="shared" si="858"/>
        <v>3.45035345409161-0.553376616850823i</v>
      </c>
      <c r="E2967" t="str">
        <f t="shared" si="859"/>
        <v>247.123341254184-35.4488016304442i</v>
      </c>
      <c r="F2967" t="str">
        <f t="shared" si="860"/>
        <v>2.42231726265166-2.36763287075232i</v>
      </c>
      <c r="G2967" t="str">
        <f t="shared" si="861"/>
        <v>0.998924642059439-0.0327750140482071i</v>
      </c>
      <c r="H2967" t="str">
        <f t="shared" si="862"/>
        <v>0.93627716722351-311.637296977779i</v>
      </c>
      <c r="I2967" t="str">
        <f t="shared" si="863"/>
        <v>-2.07508701230036-2.13581393164903i</v>
      </c>
      <c r="K2967" t="str">
        <f t="shared" si="864"/>
        <v>0.000115686558293121-0.00086640138917158i</v>
      </c>
      <c r="L2967" t="str">
        <f t="shared" si="865"/>
        <v>0.0000444444444444444-0.000879602796094192i</v>
      </c>
      <c r="M2967" t="e">
        <f t="shared" si="866"/>
        <v>#DIV/0!</v>
      </c>
      <c r="N2967">
        <f t="shared" si="867"/>
        <v>80.330652334136559</v>
      </c>
      <c r="O2967">
        <f t="shared" si="868"/>
        <v>2.3545662267359995</v>
      </c>
      <c r="P2967" s="3">
        <f t="shared" si="869"/>
        <v>-2.3545662267359995</v>
      </c>
      <c r="Q2967" s="3">
        <f t="shared" si="870"/>
        <v>-99.669347665863441</v>
      </c>
      <c r="R2967">
        <f t="shared" si="871"/>
        <v>80.330652334136559</v>
      </c>
      <c r="S2967">
        <f t="shared" si="872"/>
        <v>65.274011622691603</v>
      </c>
      <c r="T2967">
        <f t="shared" si="855"/>
        <v>-2.3545662267359995</v>
      </c>
    </row>
    <row r="2968" spans="1:20" x14ac:dyDescent="0.25">
      <c r="A2968">
        <f t="shared" si="856"/>
        <v>411687.19986928522</v>
      </c>
      <c r="B2968">
        <f t="shared" si="873"/>
        <v>65522.052866857834</v>
      </c>
      <c r="C2968" t="str">
        <f t="shared" si="857"/>
        <v>-0.129827363624129-0.749261597861474i</v>
      </c>
      <c r="D2968" t="str">
        <f t="shared" si="858"/>
        <v>3.45014369054312-0.553610988122896i</v>
      </c>
      <c r="E2968" t="str">
        <f t="shared" si="859"/>
        <v>247.279347742692-36.1311317238434i</v>
      </c>
      <c r="F2968" t="str">
        <f t="shared" si="860"/>
        <v>2.42229742827834-2.35927215329843i</v>
      </c>
      <c r="G2968" t="str">
        <f t="shared" si="861"/>
        <v>0.998916462683195-0.0328992897140301i</v>
      </c>
      <c r="H2968" t="str">
        <f t="shared" si="862"/>
        <v>0.924583210726062-310.405180383788i</v>
      </c>
      <c r="I2968" t="str">
        <f t="shared" si="863"/>
        <v>-2.05961623658294-2.12727703313074i</v>
      </c>
      <c r="K2968" t="str">
        <f t="shared" si="864"/>
        <v>0.00011515040626786-0.000863165561105608i</v>
      </c>
      <c r="L2968" t="str">
        <f t="shared" si="865"/>
        <v>0.0000444444444444444-0.00087627295885056i</v>
      </c>
      <c r="M2968" t="e">
        <f t="shared" si="866"/>
        <v>#DIV/0!</v>
      </c>
      <c r="N2968">
        <f t="shared" si="867"/>
        <v>80.169750601546681</v>
      </c>
      <c r="O2968">
        <f t="shared" si="868"/>
        <v>2.3788579578678846</v>
      </c>
      <c r="P2968" s="3">
        <f t="shared" si="869"/>
        <v>-2.3788579578678846</v>
      </c>
      <c r="Q2968" s="3">
        <f t="shared" si="870"/>
        <v>-99.830249398453319</v>
      </c>
      <c r="R2968">
        <f t="shared" si="871"/>
        <v>80.169750601546681</v>
      </c>
      <c r="S2968">
        <f t="shared" si="872"/>
        <v>65.522052866857834</v>
      </c>
      <c r="T2968">
        <f t="shared" si="855"/>
        <v>-2.3788579578678846</v>
      </c>
    </row>
    <row r="2969" spans="1:20" x14ac:dyDescent="0.25">
      <c r="A2969">
        <f t="shared" si="856"/>
        <v>413251.6112287885</v>
      </c>
      <c r="B2969">
        <f t="shared" si="873"/>
        <v>65771.03666775189</v>
      </c>
      <c r="C2969" t="str">
        <f t="shared" si="857"/>
        <v>-0.131572969651935-0.746792679706415i</v>
      </c>
      <c r="D2969" t="str">
        <f t="shared" si="858"/>
        <v>3.44993235555821-0.553853037922231i</v>
      </c>
      <c r="E2969" t="str">
        <f t="shared" si="859"/>
        <v>247.430626161096-36.818006985501i</v>
      </c>
      <c r="F2969" t="str">
        <f t="shared" si="860"/>
        <v>2.42227744320587-2.35094536482914i</v>
      </c>
      <c r="G2969" t="str">
        <f t="shared" si="861"/>
        <v>0.998908221161063-0.0330240345491594i</v>
      </c>
      <c r="H2969" t="str">
        <f t="shared" si="862"/>
        <v>0.91304970868866-309.178332329951i</v>
      </c>
      <c r="I2969" t="str">
        <f t="shared" si="863"/>
        <v>-2.04426701882895-2.11877784596791i</v>
      </c>
      <c r="K2969" t="str">
        <f t="shared" si="864"/>
        <v>0.000114618251799243-0.000859941488869796i</v>
      </c>
      <c r="L2969" t="str">
        <f t="shared" si="865"/>
        <v>0.0000444444444444444-0.000872955727087629i</v>
      </c>
      <c r="M2969" t="e">
        <f t="shared" si="866"/>
        <v>#DIV/0!</v>
      </c>
      <c r="N2969">
        <f t="shared" si="867"/>
        <v>80.007941776082859</v>
      </c>
      <c r="O2969">
        <f t="shared" si="868"/>
        <v>2.4032403384828682</v>
      </c>
      <c r="P2969" s="3">
        <f t="shared" si="869"/>
        <v>-2.4032403384828682</v>
      </c>
      <c r="Q2969" s="3">
        <f t="shared" si="870"/>
        <v>-99.992058223917141</v>
      </c>
      <c r="R2969">
        <f t="shared" si="871"/>
        <v>80.007941776082859</v>
      </c>
      <c r="S2969">
        <f t="shared" si="872"/>
        <v>65.771036667751886</v>
      </c>
      <c r="T2969">
        <f t="shared" si="855"/>
        <v>-2.4032403384828682</v>
      </c>
    </row>
    <row r="2970" spans="1:20" x14ac:dyDescent="0.25">
      <c r="A2970">
        <f t="shared" si="856"/>
        <v>414821.96735145786</v>
      </c>
      <c r="B2970">
        <f t="shared" si="873"/>
        <v>66020.966607089344</v>
      </c>
      <c r="C2970" t="str">
        <f t="shared" si="857"/>
        <v>-0.133317075025441-0.7443157944359i</v>
      </c>
      <c r="D2970" t="str">
        <f t="shared" si="858"/>
        <v>3.44971943756079-0.554102766518434i</v>
      </c>
      <c r="E2970" t="str">
        <f t="shared" si="859"/>
        <v>247.577101242048-37.5093971430859i</v>
      </c>
      <c r="F2970" t="str">
        <f t="shared" si="860"/>
        <v>2.42225730629184-2.34265238544733i</v>
      </c>
      <c r="G2970" t="str">
        <f t="shared" si="861"/>
        <v>0.998899917021903-0.0331492503012987i</v>
      </c>
      <c r="H2970" t="str">
        <f t="shared" si="862"/>
        <v>0.901674304644658-307.956725816266i</v>
      </c>
      <c r="I2970" t="str">
        <f t="shared" si="863"/>
        <v>-2.02903836899796-2.11031615484552i</v>
      </c>
      <c r="K2970" t="str">
        <f t="shared" si="864"/>
        <v>0.00011409006548446-0.000856729133465059i</v>
      </c>
      <c r="L2970" t="str">
        <f t="shared" si="865"/>
        <v>0.0000444444444444444-0.000869651053085902i</v>
      </c>
      <c r="M2970" t="e">
        <f t="shared" si="866"/>
        <v>#DIV/0!</v>
      </c>
      <c r="N2970">
        <f t="shared" si="867"/>
        <v>79.845227472986764</v>
      </c>
      <c r="O2970">
        <f t="shared" si="868"/>
        <v>2.4277146172748694</v>
      </c>
      <c r="P2970" s="3">
        <f t="shared" si="869"/>
        <v>-2.4277146172748694</v>
      </c>
      <c r="Q2970" s="3">
        <f t="shared" si="870"/>
        <v>-100.15477252701324</v>
      </c>
      <c r="R2970">
        <f t="shared" si="871"/>
        <v>79.845227472986764</v>
      </c>
      <c r="S2970">
        <f t="shared" si="872"/>
        <v>66.020966607089349</v>
      </c>
      <c r="T2970">
        <f t="shared" si="855"/>
        <v>-2.4277146172748694</v>
      </c>
    </row>
    <row r="2971" spans="1:20" x14ac:dyDescent="0.25">
      <c r="A2971">
        <f t="shared" si="856"/>
        <v>416398.29082739342</v>
      </c>
      <c r="B2971">
        <f t="shared" si="873"/>
        <v>66271.846280196289</v>
      </c>
      <c r="C2971" t="str">
        <f t="shared" si="857"/>
        <v>-0.135059504776216-0.741830863489682i</v>
      </c>
      <c r="D2971" t="str">
        <f t="shared" si="858"/>
        <v>3.4495049248925-0.554360174255816i</v>
      </c>
      <c r="E2971" t="str">
        <f t="shared" si="859"/>
        <v>247.718697697665-38.2052705989969i</v>
      </c>
      <c r="F2971" t="str">
        <f t="shared" si="860"/>
        <v>2.42223701638515-2.33439309574095i</v>
      </c>
      <c r="G2971" t="str">
        <f t="shared" si="861"/>
        <v>0.998891549791022-0.0332749387243927i</v>
      </c>
      <c r="H2971" t="str">
        <f t="shared" si="862"/>
        <v>0.890454678517639-306.740334028905i</v>
      </c>
      <c r="I2971" t="str">
        <f t="shared" si="863"/>
        <v>-2.01392930563406-2.10189174628944i</v>
      </c>
      <c r="K2971" t="str">
        <f t="shared" si="864"/>
        <v>0.000113565818130937-0.000853528455979236i</v>
      </c>
      <c r="L2971" t="str">
        <f t="shared" si="865"/>
        <v>0.0000444444444444444-0.00086635888930654i</v>
      </c>
      <c r="M2971" t="e">
        <f t="shared" si="866"/>
        <v>#DIV/0!</v>
      </c>
      <c r="N2971">
        <f t="shared" si="867"/>
        <v>79.681609404253422</v>
      </c>
      <c r="O2971">
        <f t="shared" si="868"/>
        <v>2.4522820441305266</v>
      </c>
      <c r="P2971" s="3">
        <f t="shared" si="869"/>
        <v>-2.4522820441305266</v>
      </c>
      <c r="Q2971" s="3">
        <f t="shared" si="870"/>
        <v>-100.31839059574658</v>
      </c>
      <c r="R2971">
        <f t="shared" si="871"/>
        <v>79.681609404253422</v>
      </c>
      <c r="S2971">
        <f t="shared" si="872"/>
        <v>66.271846280196286</v>
      </c>
      <c r="T2971">
        <f t="shared" si="855"/>
        <v>-2.4522820441305266</v>
      </c>
    </row>
    <row r="2972" spans="1:20" x14ac:dyDescent="0.25">
      <c r="A2972">
        <f t="shared" si="856"/>
        <v>417980.60433253751</v>
      </c>
      <c r="B2972">
        <f t="shared" si="873"/>
        <v>66523.679296061033</v>
      </c>
      <c r="C2972" t="str">
        <f t="shared" si="857"/>
        <v>-0.136800082081197-0.739337810739014i</v>
      </c>
      <c r="D2972" t="str">
        <f t="shared" si="858"/>
        <v>3.44928880581205-0.554625261552996i</v>
      </c>
      <c r="E2972" t="str">
        <f t="shared" si="859"/>
        <v>247.85534024408-38.9055944196962i</v>
      </c>
      <c r="F2972" t="str">
        <f t="shared" si="860"/>
        <v>2.42221657232594-2.32616737678125i</v>
      </c>
      <c r="G2972" t="str">
        <f t="shared" si="861"/>
        <v>0.998883118990143-0.0334011015786456i</v>
      </c>
      <c r="H2972" t="str">
        <f t="shared" si="862"/>
        <v>0.879388546034765-305.529130338482i</v>
      </c>
      <c r="I2972" t="str">
        <f t="shared" si="863"/>
        <v>-1.99893885578371-2.09350440864361i</v>
      </c>
      <c r="K2972" t="str">
        <f t="shared" si="864"/>
        <v>0.000113045480754916-0.000850339417587352i</v>
      </c>
      <c r="L2972" t="str">
        <f t="shared" si="865"/>
        <v>0.0000444444444444444-0.000863079188390655i</v>
      </c>
      <c r="M2972" t="e">
        <f t="shared" si="866"/>
        <v>#DIV/0!</v>
      </c>
      <c r="N2972">
        <f t="shared" si="867"/>
        <v>79.517089379246727</v>
      </c>
      <c r="O2972">
        <f t="shared" si="868"/>
        <v>2.4769438699238702</v>
      </c>
      <c r="P2972" s="3">
        <f t="shared" si="869"/>
        <v>-2.4769438699238702</v>
      </c>
      <c r="Q2972" s="3">
        <f t="shared" si="870"/>
        <v>-100.48291062075327</v>
      </c>
      <c r="R2972">
        <f t="shared" si="871"/>
        <v>79.517089379246727</v>
      </c>
      <c r="S2972">
        <f t="shared" si="872"/>
        <v>66.523679296061033</v>
      </c>
      <c r="T2972">
        <f t="shared" si="855"/>
        <v>-2.4769438699238702</v>
      </c>
    </row>
    <row r="2973" spans="1:20" x14ac:dyDescent="0.25">
      <c r="A2973">
        <f t="shared" si="856"/>
        <v>419568.93062900123</v>
      </c>
      <c r="B2973">
        <f t="shared" si="873"/>
        <v>66776.469277386073</v>
      </c>
      <c r="C2973" t="str">
        <f t="shared" si="857"/>
        <v>-0.138538628292582-0.736836562538325i</v>
      </c>
      <c r="D2973" t="str">
        <f t="shared" si="858"/>
        <v>3.44907106849488-0.554898028902539i</v>
      </c>
      <c r="E2973" t="str">
        <f t="shared" si="859"/>
        <v>247.986953626444-39.6103343254953i</v>
      </c>
      <c r="F2973" t="str">
        <f t="shared" si="860"/>
        <v>2.42219597294574-2.31797511012115i</v>
      </c>
      <c r="G2973" t="str">
        <f t="shared" si="861"/>
        <v>0.998874624137379-0.0335277406305413i</v>
      </c>
      <c r="H2973" t="str">
        <f t="shared" si="862"/>
        <v>0.868473658150088-304.323088298335i</v>
      </c>
      <c r="I2973" t="str">
        <f t="shared" si="863"/>
        <v>-1.9840660549145-2.08515393204783i</v>
      </c>
      <c r="K2973" t="str">
        <f t="shared" si="864"/>
        <v>0.000112529024580062-0.000847161979552021i</v>
      </c>
      <c r="L2973" t="str">
        <f t="shared" si="865"/>
        <v>0.0000444444444444444-0.00085981190315865i</v>
      </c>
      <c r="M2973" t="e">
        <f t="shared" si="866"/>
        <v>#DIV/0!</v>
      </c>
      <c r="N2973">
        <f t="shared" si="867"/>
        <v>79.35166930529401</v>
      </c>
      <c r="O2973">
        <f t="shared" si="868"/>
        <v>2.5017013463058104</v>
      </c>
      <c r="P2973" s="3">
        <f t="shared" si="869"/>
        <v>-2.5017013463058104</v>
      </c>
      <c r="Q2973" s="3">
        <f t="shared" si="870"/>
        <v>-100.64833069470599</v>
      </c>
      <c r="R2973">
        <f t="shared" si="871"/>
        <v>79.35166930529401</v>
      </c>
      <c r="S2973">
        <f t="shared" si="872"/>
        <v>66.77646927738607</v>
      </c>
      <c r="T2973">
        <f t="shared" si="855"/>
        <v>-2.5017013463058104</v>
      </c>
    </row>
    <row r="2974" spans="1:20" x14ac:dyDescent="0.25">
      <c r="A2974">
        <f t="shared" si="856"/>
        <v>421163.2925653914</v>
      </c>
      <c r="B2974">
        <f t="shared" si="873"/>
        <v>67030.219860640136</v>
      </c>
      <c r="C2974" t="str">
        <f t="shared" si="857"/>
        <v>-0.140274962969101-0.734327047776537i</v>
      </c>
      <c r="D2974" t="str">
        <f t="shared" si="858"/>
        <v>3.44885170103245-0.55517847687054i</v>
      </c>
      <c r="E2974" t="str">
        <f t="shared" si="859"/>
        <v>248.113462644399-40.3194546808058i</v>
      </c>
      <c r="F2974" t="str">
        <f t="shared" si="860"/>
        <v>2.42217521706718-2.30981617779338i</v>
      </c>
      <c r="G2974" t="str">
        <f t="shared" si="861"/>
        <v>0.998866064747208-0.0336548576528616i</v>
      </c>
      <c r="H2974" t="str">
        <f t="shared" si="862"/>
        <v>0.857707800477506-303.12218164284i</v>
      </c>
      <c r="I2974" t="str">
        <f t="shared" si="863"/>
        <v>-1.96930994683481-2.07684010841545i</v>
      </c>
      <c r="K2974" t="str">
        <f t="shared" si="864"/>
        <v>0.000112016421036057-0.000843996103223703i</v>
      </c>
      <c r="L2974" t="str">
        <f t="shared" si="865"/>
        <v>0.0000444444444444444-0.000856556986609537i</v>
      </c>
      <c r="M2974" t="e">
        <f t="shared" si="866"/>
        <v>#DIV/0!</v>
      </c>
      <c r="N2974">
        <f t="shared" si="867"/>
        <v>79.185351188261635</v>
      </c>
      <c r="O2974">
        <f t="shared" si="868"/>
        <v>2.5265557254924751</v>
      </c>
      <c r="P2974" s="3">
        <f t="shared" si="869"/>
        <v>-2.5265557254924751</v>
      </c>
      <c r="Q2974" s="3">
        <f t="shared" si="870"/>
        <v>-100.81464881173837</v>
      </c>
      <c r="R2974">
        <f t="shared" si="871"/>
        <v>79.185351188261635</v>
      </c>
      <c r="S2974">
        <f t="shared" si="872"/>
        <v>67.03021986064013</v>
      </c>
      <c r="T2974">
        <f t="shared" si="855"/>
        <v>-2.5265557254924751</v>
      </c>
    </row>
    <row r="2975" spans="1:20" x14ac:dyDescent="0.25">
      <c r="A2975">
        <f t="shared" si="856"/>
        <v>422763.71307713992</v>
      </c>
      <c r="B2975">
        <f t="shared" si="873"/>
        <v>67284.934696110577</v>
      </c>
      <c r="C2975" t="str">
        <f t="shared" si="857"/>
        <v>-0.142008903908756-0.731809197928238i</v>
      </c>
      <c r="D2975" t="str">
        <f t="shared" si="858"/>
        <v>3.44863069143171-0.555466606096233i</v>
      </c>
      <c r="E2975" t="str">
        <f t="shared" si="859"/>
        <v>248.234792178-41.0329184848764i</v>
      </c>
      <c r="F2975" t="str">
        <f t="shared" si="860"/>
        <v>2.42215430350401-2.30169046230887i</v>
      </c>
      <c r="G2975" t="str">
        <f t="shared" si="861"/>
        <v>0.998857440330444-0.0337824544247061i</v>
      </c>
      <c r="H2975" t="str">
        <f t="shared" si="862"/>
        <v>0.847088792733247-301.926384285731i</v>
      </c>
      <c r="I2975" t="str">
        <f t="shared" si="863"/>
        <v>-1.95466958361432-2.06856273141173i</v>
      </c>
      <c r="K2975" t="str">
        <f t="shared" si="864"/>
        <v>0.000111507641757214-0.000840841750041011i</v>
      </c>
      <c r="L2975" t="str">
        <f t="shared" si="865"/>
        <v>0.0000444444444444444-0.000853314391920237i</v>
      </c>
      <c r="M2975" t="e">
        <f t="shared" si="866"/>
        <v>#DIV/0!</v>
      </c>
      <c r="N2975">
        <f t="shared" si="867"/>
        <v>79.018137133108269</v>
      </c>
      <c r="O2975">
        <f t="shared" si="868"/>
        <v>2.5515082600493786</v>
      </c>
      <c r="P2975" s="3">
        <f t="shared" si="869"/>
        <v>-2.5515082600493786</v>
      </c>
      <c r="Q2975" s="3">
        <f t="shared" si="870"/>
        <v>-100.98186286689173</v>
      </c>
      <c r="R2975">
        <f t="shared" si="871"/>
        <v>79.018137133108269</v>
      </c>
      <c r="S2975">
        <f t="shared" si="872"/>
        <v>67.284934696110582</v>
      </c>
      <c r="T2975">
        <f t="shared" si="855"/>
        <v>-2.5515082600493786</v>
      </c>
    </row>
    <row r="2976" spans="1:20" x14ac:dyDescent="0.25">
      <c r="A2976">
        <f t="shared" si="856"/>
        <v>424370.21518683305</v>
      </c>
      <c r="B2976">
        <f t="shared" si="873"/>
        <v>67540.617447955796</v>
      </c>
      <c r="C2976" t="str">
        <f t="shared" si="857"/>
        <v>-0.143740267183-0.72928294710459i</v>
      </c>
      <c r="D2976" t="str">
        <f t="shared" si="858"/>
        <v>3.44840802761465-0.555762417291608i</v>
      </c>
      <c r="E2976" t="str">
        <f t="shared" si="859"/>
        <v>248.350867214067-41.7506873630298i</v>
      </c>
      <c r="F2976" t="str">
        <f t="shared" si="860"/>
        <v>2.42213323106103-2.29359784665504i</v>
      </c>
      <c r="G2976" t="str">
        <f t="shared" si="861"/>
        <v>0.99884875039421-0.0339105327315112i</v>
      </c>
      <c r="H2976" t="str">
        <f t="shared" si="862"/>
        <v>0.83661448818779-300.735670318443i</v>
      </c>
      <c r="I2976" t="str">
        <f t="shared" si="863"/>
        <v>-1.94014402550539-2.06032159643238i</v>
      </c>
      <c r="K2976" t="str">
        <f t="shared" si="864"/>
        <v>0.000111002658581103-0.000837698881531044i</v>
      </c>
      <c r="L2976" t="str">
        <f t="shared" si="865"/>
        <v>0.0000444444444444444-0.000850084072444946i</v>
      </c>
      <c r="M2976" t="e">
        <f t="shared" si="866"/>
        <v>#DIV/0!</v>
      </c>
      <c r="N2976">
        <f t="shared" si="867"/>
        <v>78.850029344417436</v>
      </c>
      <c r="O2976">
        <f t="shared" si="868"/>
        <v>2.5765602026724705</v>
      </c>
      <c r="P2976" s="3">
        <f t="shared" si="869"/>
        <v>-2.5765602026724705</v>
      </c>
      <c r="Q2976" s="3">
        <f t="shared" si="870"/>
        <v>-101.14997065558256</v>
      </c>
      <c r="R2976">
        <f t="shared" si="871"/>
        <v>78.850029344417436</v>
      </c>
      <c r="S2976">
        <f t="shared" si="872"/>
        <v>67.540617447955796</v>
      </c>
      <c r="T2976">
        <f t="shared" si="855"/>
        <v>-2.5765602026724705</v>
      </c>
    </row>
    <row r="2977" spans="1:20" x14ac:dyDescent="0.25">
      <c r="A2977">
        <f t="shared" si="856"/>
        <v>425982.82200454309</v>
      </c>
      <c r="B2977">
        <f t="shared" si="873"/>
        <v>67797.271794258035</v>
      </c>
      <c r="C2977" t="str">
        <f t="shared" si="857"/>
        <v>-0.145468867172367-0.726748232103833i</v>
      </c>
      <c r="D2977" t="str">
        <f t="shared" si="858"/>
        <v>3.4481836974176-0.556065911240992i</v>
      </c>
      <c r="E2977" t="str">
        <f t="shared" si="859"/>
        <v>248.461612872977-42.4727215584178i</v>
      </c>
      <c r="F2977" t="str">
        <f t="shared" si="860"/>
        <v>2.42211199853405-2.28553821429405i</v>
      </c>
      <c r="G2977" t="str">
        <f t="shared" si="861"/>
        <v>0.998839994441911-0.0340390943650693i</v>
      </c>
      <c r="H2977" t="str">
        <f t="shared" si="862"/>
        <v>0.826282773126864-299.550014008482i</v>
      </c>
      <c r="I2977" t="str">
        <f t="shared" si="863"/>
        <v>-1.92573234086534-2.05211650058256i</v>
      </c>
      <c r="K2977" t="str">
        <f t="shared" si="864"/>
        <v>0.000110501443547166-0.000834567459309645i</v>
      </c>
      <c r="L2977" t="str">
        <f t="shared" si="865"/>
        <v>0.0000444444444444444-0.000846865981714433i</v>
      </c>
      <c r="M2977" t="e">
        <f t="shared" si="866"/>
        <v>#DIV/0!</v>
      </c>
      <c r="N2977">
        <f t="shared" si="867"/>
        <v>78.681030126906478</v>
      </c>
      <c r="O2977">
        <f t="shared" si="868"/>
        <v>2.6017128059672334</v>
      </c>
      <c r="P2977" s="3">
        <f t="shared" si="869"/>
        <v>-2.6017128059672334</v>
      </c>
      <c r="Q2977" s="3">
        <f t="shared" si="870"/>
        <v>-101.31896987309352</v>
      </c>
      <c r="R2977">
        <f t="shared" si="871"/>
        <v>78.681030126906478</v>
      </c>
      <c r="S2977">
        <f t="shared" si="872"/>
        <v>67.797271794258037</v>
      </c>
      <c r="T2977">
        <f t="shared" si="855"/>
        <v>-2.6017128059672334</v>
      </c>
    </row>
    <row r="2978" spans="1:20" x14ac:dyDescent="0.25">
      <c r="A2978">
        <f t="shared" si="856"/>
        <v>427601.5567281603</v>
      </c>
      <c r="B2978">
        <f t="shared" si="873"/>
        <v>68054.901427076213</v>
      </c>
      <c r="C2978" t="str">
        <f t="shared" si="857"/>
        <v>-0.14719451660358-0.724204992461553i</v>
      </c>
      <c r="D2978" t="str">
        <f t="shared" si="858"/>
        <v>3.44795768859083-0.556377088800658i</v>
      </c>
      <c r="E2978" t="str">
        <f t="shared" si="859"/>
        <v>248.566954435884-43.1989799243154i</v>
      </c>
      <c r="F2978" t="str">
        <f t="shared" si="860"/>
        <v>2.4220906047098-2.27751144916114i</v>
      </c>
      <c r="G2978" t="str">
        <f t="shared" si="861"/>
        <v>0.998831171973205-0.0341681411235484i</v>
      </c>
      <c r="H2978" t="str">
        <f t="shared" si="862"/>
        <v>0.816091566321607-298.369389797798i</v>
      </c>
      <c r="I2978" t="str">
        <f t="shared" si="863"/>
        <v>-1.91143360607944-2.04394724265604i</v>
      </c>
      <c r="K2978" t="str">
        <f t="shared" si="864"/>
        <v>0.000110003968895365-0.000831447445081695i</v>
      </c>
      <c r="L2978" t="str">
        <f t="shared" si="865"/>
        <v>0.0000444444444444444-0.000843660073435376i</v>
      </c>
      <c r="M2978" t="e">
        <f t="shared" si="866"/>
        <v>#DIV/0!</v>
      </c>
      <c r="N2978">
        <f t="shared" si="867"/>
        <v>78.511141885913005</v>
      </c>
      <c r="O2978">
        <f t="shared" si="868"/>
        <v>2.6269673222234067</v>
      </c>
      <c r="P2978" s="3">
        <f t="shared" si="869"/>
        <v>-2.6269673222234067</v>
      </c>
      <c r="Q2978" s="3">
        <f t="shared" si="870"/>
        <v>-101.48885811408699</v>
      </c>
      <c r="R2978">
        <f t="shared" si="871"/>
        <v>78.511141885913005</v>
      </c>
      <c r="S2978">
        <f t="shared" si="872"/>
        <v>68.054901427076217</v>
      </c>
      <c r="T2978">
        <f t="shared" si="855"/>
        <v>-2.6269673222234067</v>
      </c>
    </row>
    <row r="2979" spans="1:20" x14ac:dyDescent="0.25">
      <c r="A2979">
        <f t="shared" si="856"/>
        <v>429226.44264372729</v>
      </c>
      <c r="B2979">
        <f t="shared" si="873"/>
        <v>68313.510052499099</v>
      </c>
      <c r="C2979" t="str">
        <f t="shared" si="857"/>
        <v>-0.148917026588094-0.721653170500468i</v>
      </c>
      <c r="D2979" t="str">
        <f t="shared" si="858"/>
        <v>3.44772998879789-0.556695950898409i</v>
      </c>
      <c r="E2979" t="str">
        <f t="shared" si="859"/>
        <v>248.666817372348-43.9294199169587i</v>
      </c>
      <c r="F2979" t="str">
        <f t="shared" si="860"/>
        <v>2.4220690483658-2.26951743566295i</v>
      </c>
      <c r="G2979" t="str">
        <f t="shared" si="861"/>
        <v>0.998822282483976-0.0342976748115108i</v>
      </c>
      <c r="H2979" t="str">
        <f t="shared" si="862"/>
        <v>0.806038818507551-297.193772301191i</v>
      </c>
      <c r="I2979" t="str">
        <f t="shared" si="863"/>
        <v>-1.89724690548489-2.03581362311473i</v>
      </c>
      <c r="K2979" t="str">
        <f t="shared" si="864"/>
        <v>0.000109510207064822-0.000828338800641396i</v>
      </c>
      <c r="L2979" t="str">
        <f t="shared" si="865"/>
        <v>0.0000444444444444444-0.000840466301489716i</v>
      </c>
      <c r="M2979" t="e">
        <f t="shared" si="866"/>
        <v>#DIV/0!</v>
      </c>
      <c r="N2979">
        <f t="shared" si="867"/>
        <v>78.340367127859196</v>
      </c>
      <c r="O2979">
        <f t="shared" si="868"/>
        <v>2.6523250031878334</v>
      </c>
      <c r="P2979" s="3">
        <f t="shared" si="869"/>
        <v>-2.6523250031878334</v>
      </c>
      <c r="Q2979" s="3">
        <f t="shared" si="870"/>
        <v>-101.6596328721408</v>
      </c>
      <c r="R2979">
        <f t="shared" si="871"/>
        <v>78.340367127859196</v>
      </c>
      <c r="S2979">
        <f t="shared" si="872"/>
        <v>68.313510052499097</v>
      </c>
      <c r="T2979">
        <f t="shared" si="855"/>
        <v>-2.6523250031878334</v>
      </c>
    </row>
    <row r="2980" spans="1:20" x14ac:dyDescent="0.25">
      <c r="A2980">
        <f t="shared" si="856"/>
        <v>430857.50312577351</v>
      </c>
      <c r="B2980">
        <f t="shared" si="873"/>
        <v>68573.101390698605</v>
      </c>
      <c r="C2980" t="str">
        <f t="shared" si="857"/>
        <v>-0.150636206662157-0.719092711379746i</v>
      </c>
      <c r="D2980" t="str">
        <f t="shared" si="858"/>
        <v>3.447500585615-0.557022498533165i</v>
      </c>
      <c r="E2980" t="str">
        <f t="shared" si="859"/>
        <v>248.761127368362-44.6639975889625i</v>
      </c>
      <c r="F2980" t="str">
        <f t="shared" si="860"/>
        <v>2.42204732827039-2.2615560586758i</v>
      </c>
      <c r="G2980" t="str">
        <f t="shared" si="861"/>
        <v>0.998813325466307-0.0344276972399331i</v>
      </c>
      <c r="H2980" t="str">
        <f t="shared" si="862"/>
        <v>0.796122511872255-296.023136304723i</v>
      </c>
      <c r="I2980" t="str">
        <f t="shared" si="863"/>
        <v>-1.88317133129546-2.0277154440686i</v>
      </c>
      <c r="K2980" t="str">
        <f t="shared" si="864"/>
        <v>0.000109020130692463-0.000825241487872513i</v>
      </c>
      <c r="L2980" t="str">
        <f t="shared" si="865"/>
        <v>0.0000444444444444444-0.000837284619933969i</v>
      </c>
      <c r="M2980" t="e">
        <f t="shared" si="866"/>
        <v>#DIV/0!</v>
      </c>
      <c r="N2980">
        <f t="shared" si="867"/>
        <v>78.168708460687441</v>
      </c>
      <c r="O2980">
        <f t="shared" si="868"/>
        <v>2.6777870998346831</v>
      </c>
      <c r="P2980" s="3">
        <f t="shared" si="869"/>
        <v>-2.6777870998346831</v>
      </c>
      <c r="Q2980" s="3">
        <f t="shared" si="870"/>
        <v>-101.83129153931256</v>
      </c>
      <c r="R2980">
        <f t="shared" si="871"/>
        <v>78.168708460687441</v>
      </c>
      <c r="S2980">
        <f t="shared" si="872"/>
        <v>68.573101390698611</v>
      </c>
      <c r="T2980">
        <f t="shared" si="855"/>
        <v>-2.6777870998346831</v>
      </c>
    </row>
    <row r="2981" spans="1:20" x14ac:dyDescent="0.25">
      <c r="A2981">
        <f t="shared" si="856"/>
        <v>432494.76163765142</v>
      </c>
      <c r="B2981">
        <f t="shared" si="873"/>
        <v>68833.679175983256</v>
      </c>
      <c r="C2981" t="str">
        <f t="shared" si="857"/>
        <v>-0.152351864828286-0.716523563143935i</v>
      </c>
      <c r="D2981" t="str">
        <f t="shared" si="858"/>
        <v>3.44726946653065-0.557356732774563i</v>
      </c>
      <c r="E2981" t="str">
        <f t="shared" si="859"/>
        <v>248.849810354777-45.4026675833053i</v>
      </c>
      <c r="F2981" t="str">
        <f t="shared" si="860"/>
        <v>2.42202544318265-2.25362720354411i</v>
      </c>
      <c r="G2981" t="str">
        <f t="shared" si="861"/>
        <v>0.998804300408447-0.034558210226225i</v>
      </c>
      <c r="H2981" t="str">
        <f t="shared" si="862"/>
        <v>0.786340659551676-294.857456764162i</v>
      </c>
      <c r="I2981" t="str">
        <f t="shared" si="863"/>
        <v>-1.86920598352717-2.0196525092559i</v>
      </c>
      <c r="K2981" t="str">
        <f t="shared" si="864"/>
        <v>0.000108533712611687-0.000822155468748656i</v>
      </c>
      <c r="L2981" t="str">
        <f t="shared" si="865"/>
        <v>0.0000444444444444444-0.000834114982998571i</v>
      </c>
      <c r="M2981" t="e">
        <f t="shared" si="866"/>
        <v>#DIV/0!</v>
      </c>
      <c r="N2981">
        <f t="shared" si="867"/>
        <v>77.996168594277464</v>
      </c>
      <c r="O2981">
        <f t="shared" si="868"/>
        <v>2.703354862131913</v>
      </c>
      <c r="P2981" s="3">
        <f t="shared" si="869"/>
        <v>-2.703354862131913</v>
      </c>
      <c r="Q2981" s="3">
        <f t="shared" si="870"/>
        <v>-102.00383140572254</v>
      </c>
      <c r="R2981">
        <f t="shared" si="871"/>
        <v>77.996168594277464</v>
      </c>
      <c r="S2981">
        <f t="shared" si="872"/>
        <v>68.833679175983249</v>
      </c>
      <c r="T2981">
        <f t="shared" si="855"/>
        <v>-2.703354862131913</v>
      </c>
    </row>
    <row r="2982" spans="1:20" x14ac:dyDescent="0.25">
      <c r="A2982">
        <f t="shared" si="856"/>
        <v>434138.24173187453</v>
      </c>
      <c r="B2982">
        <f t="shared" si="873"/>
        <v>69095.247156851998</v>
      </c>
      <c r="C2982" t="str">
        <f t="shared" si="857"/>
        <v>-0.154063807598286-0.713945676771297i</v>
      </c>
      <c r="D2982" t="str">
        <f t="shared" si="858"/>
        <v>3.44703661894488-0.557698654762519i</v>
      </c>
      <c r="E2982" t="str">
        <f t="shared" si="859"/>
        <v>248.932792536113-46.1453831279378i</v>
      </c>
      <c r="F2982" t="str">
        <f t="shared" si="860"/>
        <v>2.42200339185221-2.24573075607861i</v>
      </c>
      <c r="G2982" t="str">
        <f t="shared" si="861"/>
        <v>0.998795206794789-0.0346892155942491i</v>
      </c>
      <c r="H2982" t="str">
        <f t="shared" si="862"/>
        <v>0.776691305134782-293.696708803423i</v>
      </c>
      <c r="I2982" t="str">
        <f t="shared" si="863"/>
        <v>-1.85534996992443-2.01162462402346i</v>
      </c>
      <c r="K2982" t="str">
        <f t="shared" si="864"/>
        <v>0.00010805092585103-0.00081908070533353i</v>
      </c>
      <c r="L2982" t="str">
        <f t="shared" si="865"/>
        <v>0.0000444444444444444-0.000830957345087237i</v>
      </c>
      <c r="M2982" t="e">
        <f t="shared" si="866"/>
        <v>#DIV/0!</v>
      </c>
      <c r="N2982">
        <f t="shared" si="867"/>
        <v>77.822750340831533</v>
      </c>
      <c r="O2982">
        <f t="shared" si="868"/>
        <v>2.7290295388055767</v>
      </c>
      <c r="P2982" s="3">
        <f t="shared" si="869"/>
        <v>-2.7290295388055767</v>
      </c>
      <c r="Q2982" s="3">
        <f t="shared" si="870"/>
        <v>-102.17724965916847</v>
      </c>
      <c r="R2982">
        <f t="shared" si="871"/>
        <v>77.822750340831533</v>
      </c>
      <c r="S2982">
        <f t="shared" si="872"/>
        <v>69.095247156851997</v>
      </c>
      <c r="T2982">
        <f t="shared" si="855"/>
        <v>-2.7290295388055767</v>
      </c>
    </row>
    <row r="2983" spans="1:20" x14ac:dyDescent="0.25">
      <c r="A2983">
        <f t="shared" si="856"/>
        <v>435787.96705045569</v>
      </c>
      <c r="B2983">
        <f t="shared" si="873"/>
        <v>69357.809096048033</v>
      </c>
      <c r="C2983" t="str">
        <f t="shared" si="857"/>
        <v>-0.155771840037682-0.711359006221573i</v>
      </c>
      <c r="D2983" t="str">
        <f t="shared" si="858"/>
        <v>3.44680203016877-0.558048265706825i</v>
      </c>
      <c r="E2983" t="str">
        <f t="shared" si="859"/>
        <v>249.010000419724-46.8920960309855i</v>
      </c>
      <c r="F2983" t="str">
        <f t="shared" si="860"/>
        <v>2.4219811730194-2.23786660255477i</v>
      </c>
      <c r="G2983" t="str">
        <f t="shared" si="861"/>
        <v>0.998786044105834-0.0348207151743399i</v>
      </c>
      <c r="H2983" t="str">
        <f t="shared" si="862"/>
        <v>0.767172522176614-292.54086771305i</v>
      </c>
      <c r="I2983" t="str">
        <f t="shared" si="863"/>
        <v>-1.84160240588731-2.00363159530766i</v>
      </c>
      <c r="K2983" t="str">
        <f t="shared" si="864"/>
        <v>0.000107571743632843-0.000816017159781195i</v>
      </c>
      <c r="L2983" t="str">
        <f t="shared" si="865"/>
        <v>0.0000444444444444444-0.000827811660776292i</v>
      </c>
      <c r="M2983" t="e">
        <f t="shared" si="866"/>
        <v>#DIV/0!</v>
      </c>
      <c r="N2983">
        <f t="shared" si="867"/>
        <v>77.64845661523853</v>
      </c>
      <c r="O2983">
        <f t="shared" si="868"/>
        <v>2.7548123771016191</v>
      </c>
      <c r="P2983" s="3">
        <f t="shared" si="869"/>
        <v>-2.7548123771016191</v>
      </c>
      <c r="Q2983" s="3">
        <f t="shared" si="870"/>
        <v>-102.35154338476147</v>
      </c>
      <c r="R2983">
        <f t="shared" si="871"/>
        <v>77.64845661523853</v>
      </c>
      <c r="S2983">
        <f t="shared" si="872"/>
        <v>69.35780909604803</v>
      </c>
      <c r="T2983">
        <f t="shared" si="855"/>
        <v>-2.7548123771016191</v>
      </c>
    </row>
    <row r="2984" spans="1:20" x14ac:dyDescent="0.25">
      <c r="A2984">
        <f t="shared" si="856"/>
        <v>437443.96132524736</v>
      </c>
      <c r="B2984">
        <f t="shared" si="873"/>
        <v>69621.368770613015</v>
      </c>
      <c r="C2984" t="str">
        <f t="shared" si="857"/>
        <v>-0.15747576581166-0.708763508483114i</v>
      </c>
      <c r="D2984" t="str">
        <f t="shared" si="858"/>
        <v>3.44656568742392-0.558405566886714i</v>
      </c>
      <c r="E2984" t="str">
        <f t="shared" si="859"/>
        <v>249.081360845334-47.6427566766005i</v>
      </c>
      <c r="F2984" t="str">
        <f t="shared" si="860"/>
        <v>2.42195878541494-2.23003462971114i</v>
      </c>
      <c r="G2984" t="str">
        <f t="shared" si="861"/>
        <v>0.998776811818171-0.0349527108033234i</v>
      </c>
      <c r="H2984" t="str">
        <f t="shared" si="862"/>
        <v>0.757782413719226-291.389908948695i</v>
      </c>
      <c r="I2984" t="str">
        <f t="shared" si="863"/>
        <v>-1.82796241439939-1.99567323161529i</v>
      </c>
      <c r="K2984" t="str">
        <f t="shared" si="864"/>
        <v>0.000107096139371966-0.000812964794336234i</v>
      </c>
      <c r="L2984" t="str">
        <f t="shared" si="865"/>
        <v>0.0000444444444444444-0.000824677884813994i</v>
      </c>
      <c r="M2984" t="e">
        <f t="shared" si="866"/>
        <v>#DIV/0!</v>
      </c>
      <c r="N2984">
        <f t="shared" si="867"/>
        <v>77.473290435408572</v>
      </c>
      <c r="O2984">
        <f t="shared" si="868"/>
        <v>2.7807046225451031</v>
      </c>
      <c r="P2984" s="3">
        <f t="shared" si="869"/>
        <v>-2.7807046225451031</v>
      </c>
      <c r="Q2984" s="3">
        <f t="shared" si="870"/>
        <v>-102.52670956459143</v>
      </c>
      <c r="R2984">
        <f t="shared" si="871"/>
        <v>77.473290435408572</v>
      </c>
      <c r="S2984">
        <f t="shared" si="872"/>
        <v>69.621368770613017</v>
      </c>
      <c r="T2984">
        <f t="shared" si="855"/>
        <v>-2.7807046225451031</v>
      </c>
    </row>
    <row r="2985" spans="1:20" x14ac:dyDescent="0.25">
      <c r="A2985">
        <f t="shared" si="856"/>
        <v>439106.24837828329</v>
      </c>
      <c r="B2985">
        <f t="shared" si="873"/>
        <v>69885.929971941339</v>
      </c>
      <c r="C2985" t="str">
        <f t="shared" si="857"/>
        <v>-0.159175387232509-0.706159143619394i</v>
      </c>
      <c r="D2985" t="str">
        <f t="shared" si="858"/>
        <v>3.44632757784168-0.558770559650421i</v>
      </c>
      <c r="E2985" t="str">
        <f t="shared" si="859"/>
        <v>249.146801014899-48.3973140214632i</v>
      </c>
      <c r="F2985" t="str">
        <f t="shared" si="860"/>
        <v>2.42193622776002-2.22223472474763i</v>
      </c>
      <c r="G2985" t="str">
        <f t="shared" si="861"/>
        <v>0.998767509404437-0.0350852043245364i</v>
      </c>
      <c r="H2985" t="str">
        <f t="shared" si="862"/>
        <v>0.748519111820908-290.243808129625i</v>
      </c>
      <c r="I2985" t="str">
        <f t="shared" si="863"/>
        <v>-1.81442912595636-1.98774934300503i</v>
      </c>
      <c r="K2985" t="str">
        <f t="shared" si="864"/>
        <v>0.000106624086674431-0.000809923571334098i</v>
      </c>
      <c r="L2985" t="str">
        <f t="shared" si="865"/>
        <v>0.0000444444444444444-0.000821555972119942i</v>
      </c>
      <c r="M2985" t="e">
        <f t="shared" si="866"/>
        <v>#DIV/0!</v>
      </c>
      <c r="N2985">
        <f t="shared" si="867"/>
        <v>77.297254922578546</v>
      </c>
      <c r="O2985">
        <f t="shared" si="868"/>
        <v>2.806707518696351</v>
      </c>
      <c r="P2985" s="3">
        <f t="shared" si="869"/>
        <v>-2.806707518696351</v>
      </c>
      <c r="Q2985" s="3">
        <f t="shared" si="870"/>
        <v>-102.70274507742145</v>
      </c>
      <c r="R2985">
        <f t="shared" si="871"/>
        <v>77.297254922578546</v>
      </c>
      <c r="S2985">
        <f t="shared" si="872"/>
        <v>69.885929971941337</v>
      </c>
      <c r="T2985">
        <f t="shared" si="855"/>
        <v>-2.806707518696351</v>
      </c>
    </row>
    <row r="2986" spans="1:20" x14ac:dyDescent="0.25">
      <c r="A2986">
        <f t="shared" si="856"/>
        <v>440774.85212212079</v>
      </c>
      <c r="B2986">
        <f t="shared" si="873"/>
        <v>70151.496505834715</v>
      </c>
      <c r="C2986" t="str">
        <f t="shared" si="857"/>
        <v>-0.160870505308438-0.703545874814748i</v>
      </c>
      <c r="D2986" t="str">
        <f t="shared" si="858"/>
        <v>3.44608768846282-0.559143245414775i</v>
      </c>
      <c r="E2986" t="str">
        <f t="shared" si="859"/>
        <v>249.206248522809-49.1557155919265i</v>
      </c>
      <c r="F2986" t="str">
        <f t="shared" si="860"/>
        <v>2.42191349876617-2.21446677532398i</v>
      </c>
      <c r="G2986" t="str">
        <f t="shared" si="861"/>
        <v>0.998758136333297-0.0352181975878459i</v>
      </c>
      <c r="H2986" t="str">
        <f t="shared" si="862"/>
        <v>0.739380777092972-289.102541037245i</v>
      </c>
      <c r="I2986" t="str">
        <f t="shared" si="863"/>
        <v>-1.80100167849561-1.97985974106897i</v>
      </c>
      <c r="K2986" t="str">
        <f t="shared" si="864"/>
        <v>0.000106155559336146-0.00080689345320121i</v>
      </c>
      <c r="L2986" t="str">
        <f t="shared" si="865"/>
        <v>0.0000444444444444444-0.000818445877784359i</v>
      </c>
      <c r="M2986" t="e">
        <f t="shared" si="866"/>
        <v>#DIV/0!</v>
      </c>
      <c r="N2986">
        <f t="shared" si="867"/>
        <v>77.120353301596282</v>
      </c>
      <c r="O2986">
        <f t="shared" si="868"/>
        <v>2.8328223069055718</v>
      </c>
      <c r="P2986" s="3">
        <f t="shared" si="869"/>
        <v>-2.8328223069055718</v>
      </c>
      <c r="Q2986" s="3">
        <f t="shared" si="870"/>
        <v>-102.87964669840372</v>
      </c>
      <c r="R2986">
        <f t="shared" si="871"/>
        <v>77.120353301596282</v>
      </c>
      <c r="S2986">
        <f t="shared" si="872"/>
        <v>70.151496505834714</v>
      </c>
      <c r="T2986">
        <f t="shared" si="855"/>
        <v>-2.8328223069055718</v>
      </c>
    </row>
    <row r="2987" spans="1:20" x14ac:dyDescent="0.25">
      <c r="A2987">
        <f t="shared" si="856"/>
        <v>442449.79656018486</v>
      </c>
      <c r="B2987">
        <f t="shared" si="873"/>
        <v>70418.072192556894</v>
      </c>
      <c r="C2987" t="str">
        <f t="shared" si="857"/>
        <v>-0.162560919793965-0.700923668419429i</v>
      </c>
      <c r="D2987" t="str">
        <f t="shared" si="858"/>
        <v>3.44584600623682-0.559523625664751i</v>
      </c>
      <c r="E2987" t="str">
        <f t="shared" si="859"/>
        <v>249.25963138639-49.9179074818654i</v>
      </c>
      <c r="F2987" t="str">
        <f t="shared" si="860"/>
        <v>2.42189059713527-2.20673066955805i</v>
      </c>
      <c r="G2987" t="str">
        <f t="shared" si="861"/>
        <v>0.998748692069407-0.0353516924496688i</v>
      </c>
      <c r="H2987" t="str">
        <f t="shared" si="862"/>
        <v>0.730365598244522-287.966083613633i</v>
      </c>
      <c r="I2987" t="str">
        <f t="shared" si="863"/>
        <v>-1.78767921732629-1.97200423891465i</v>
      </c>
      <c r="K2987" t="str">
        <f t="shared" si="864"/>
        <v>0.000105690531341621-0.00080387440245529i</v>
      </c>
      <c r="L2987" t="str">
        <f t="shared" si="865"/>
        <v>0.0000444444444444444-0.000815347557067505i</v>
      </c>
      <c r="M2987" t="e">
        <f t="shared" si="866"/>
        <v>#DIV/0!</v>
      </c>
      <c r="N2987">
        <f t="shared" si="867"/>
        <v>76.942588901168634</v>
      </c>
      <c r="O2987">
        <f t="shared" si="868"/>
        <v>2.8590502260639648</v>
      </c>
      <c r="P2987" s="3">
        <f t="shared" si="869"/>
        <v>-2.8590502260639648</v>
      </c>
      <c r="Q2987" s="3">
        <f t="shared" si="870"/>
        <v>-103.05741109883137</v>
      </c>
      <c r="R2987">
        <f t="shared" si="871"/>
        <v>76.942588901168634</v>
      </c>
      <c r="S2987">
        <f t="shared" si="872"/>
        <v>70.418072192556892</v>
      </c>
      <c r="T2987">
        <f t="shared" si="855"/>
        <v>-2.8590502260639648</v>
      </c>
    </row>
    <row r="2988" spans="1:20" x14ac:dyDescent="0.25">
      <c r="A2988">
        <f t="shared" si="856"/>
        <v>444131.1057871136</v>
      </c>
      <c r="B2988">
        <f t="shared" si="873"/>
        <v>70685.660866888618</v>
      </c>
      <c r="C2988" t="str">
        <f t="shared" si="857"/>
        <v>-0.164246429241697-0.698292493993753i</v>
      </c>
      <c r="D2988" t="str">
        <f t="shared" si="858"/>
        <v>3.44560251802123-0.559911701953018i</v>
      </c>
      <c r="E2988" t="str">
        <f t="shared" si="859"/>
        <v>249.306878076721-50.6838343512118i</v>
      </c>
      <c r="F2988" t="str">
        <f t="shared" si="860"/>
        <v>2.42186752155934-2.19902629602421i</v>
      </c>
      <c r="G2988" t="str">
        <f t="shared" si="861"/>
        <v>0.99873917607339-0.0354856907729908i</v>
      </c>
      <c r="H2988" t="str">
        <f t="shared" si="862"/>
        <v>0.721471791634497-286.834411960091i</v>
      </c>
      <c r="I2988" t="str">
        <f t="shared" si="863"/>
        <v>-1.77446089506023-1.96418265114699i</v>
      </c>
      <c r="K2988" t="str">
        <f t="shared" si="864"/>
        <v>0.000105228976862662-0.000800866381705475i</v>
      </c>
      <c r="L2988" t="str">
        <f t="shared" si="865"/>
        <v>0.0000444444444444444-0.000812260965398987i</v>
      </c>
      <c r="M2988" t="e">
        <f t="shared" si="866"/>
        <v>#DIV/0!</v>
      </c>
      <c r="N2988">
        <f t="shared" si="867"/>
        <v>76.763965154084175</v>
      </c>
      <c r="O2988">
        <f t="shared" si="868"/>
        <v>2.8853925123539312</v>
      </c>
      <c r="P2988" s="3">
        <f t="shared" si="869"/>
        <v>-2.8853925123539312</v>
      </c>
      <c r="Q2988" s="3">
        <f t="shared" si="870"/>
        <v>-103.23603484591582</v>
      </c>
      <c r="R2988">
        <f t="shared" si="871"/>
        <v>76.763965154084175</v>
      </c>
      <c r="S2988">
        <f t="shared" si="872"/>
        <v>70.685660866888625</v>
      </c>
      <c r="T2988">
        <f t="shared" ref="T2988:T3051" si="874">P2988</f>
        <v>-2.8853925123539312</v>
      </c>
    </row>
    <row r="2989" spans="1:20" x14ac:dyDescent="0.25">
      <c r="A2989">
        <f t="shared" ref="A2989:A3052" si="875">2*PI()*B2989</f>
        <v>445818.80398910469</v>
      </c>
      <c r="B2989">
        <f t="shared" si="873"/>
        <v>70954.266378182801</v>
      </c>
      <c r="C2989" t="str">
        <f t="shared" ref="C2989:C3052" si="876">IMPRODUCT(D2989,E2989,$C$40,,K2989,$C$41)</f>
        <v>-0.165926831055574-0.69565232435151i</v>
      </c>
      <c r="D2989" t="str">
        <f t="shared" ref="D2989:D3052" si="877">IMDIV(IMPRODUCT($C$37,$C$38,COMPLEX(1,A2989/$C$38)),IMSUM(-1*A2989*A2989/$C$39,COMPLEX(0,1*A2989)))</f>
        <v>3.4453572105812-0.560307475899517i</v>
      </c>
      <c r="E2989" t="str">
        <f t="shared" ref="E2989:E3052" si="878">IMDIV(IMPRODUCT(IMSUM(F2989,G2989),$C$29,H2989),IMSUM(1,I2989))</f>
        <v>249.347917549709-51.4534394251882i</v>
      </c>
      <c r="F2989" t="str">
        <f t="shared" ref="F2989:F3052" si="879">IMDIV(IMPRODUCT($C$14,$C$15,COMPLEX(1,A2989/$C$15)),IMSUM(-1*A2989*A2989/$C$16,COMPLEX(0,A2989)))</f>
        <v>2.4218442707206-2.19135354375172i</v>
      </c>
      <c r="G2989" t="str">
        <f t="shared" ref="G2989:G3052" si="880">IMDIV(1,COMPLEX(1,A2989*$C$9*$C$10))</f>
        <v>0.998729587801802-0.0356201944273865i</v>
      </c>
      <c r="H2989" t="str">
        <f t="shared" ref="H2989:H3052" si="881">IMDIV($C$3,IMSUM(K2989,COMPLEX(0,$C$28*A2989)))</f>
        <v>0.71269760083143-285.70750233572i</v>
      </c>
      <c r="I2989" t="str">
        <f t="shared" ref="I2989:I3052" si="882">IMPRODUCT(F2989,$C$29,H2989,$C$31)</f>
        <v>-1.76134587154368-1.95639479385095i</v>
      </c>
      <c r="K2989" t="str">
        <f t="shared" ref="K2989:K3052" si="883">IF($C$26&lt;=0,IMDIV(1,IMSUM(IMDIV(1,L2989),1/$C$18)),IMDIV(1,IMSUM(IMDIV(1,L2989),1/$C$18,IMDIV(1,M2989))))</f>
        <v>0.000104770870257107-0.000797869353652596i</v>
      </c>
      <c r="L2989" t="str">
        <f t="shared" ref="L2989:L3052" si="884">IMSUM($C$21/$C$22,IMDIV(1,COMPLEX(0,$C$20*$C$22*A2989)))</f>
        <v>0.0000444444444444444-0.000809186058377153i</v>
      </c>
      <c r="M2989" t="e">
        <f t="shared" ref="M2989:M3052" si="885">IMSUM($C$25/$C$26,IMDIV(1,COMPLEX(0,$C$24*$C$26*A2989)))</f>
        <v>#DIV/0!</v>
      </c>
      <c r="N2989">
        <f t="shared" ref="N2989:N3052" si="886">ABS(R2989)</f>
        <v>76.584485597406484</v>
      </c>
      <c r="O2989">
        <f t="shared" ref="O2989:O3052" si="887">ABS(P2989)</f>
        <v>2.9118503989956634</v>
      </c>
      <c r="P2989" s="3">
        <f t="shared" ref="P2989:P3052" si="888">20*LOG10(IMABS(C2989))</f>
        <v>-2.9118503989956634</v>
      </c>
      <c r="Q2989" s="3">
        <f t="shared" ref="Q2989:Q3052" si="889">IMARGUMENT(C2989)*180/PI()</f>
        <v>-103.41551440259352</v>
      </c>
      <c r="R2989">
        <f t="shared" ref="R2989:R3052" si="890">IF(Q2989&lt;0,Q2989+180,Q2989-180)</f>
        <v>76.584485597406484</v>
      </c>
      <c r="S2989">
        <f t="shared" ref="S2989:S3052" si="891">B2989/1000</f>
        <v>70.954266378182808</v>
      </c>
      <c r="T2989">
        <f t="shared" si="874"/>
        <v>-2.9118503989956634</v>
      </c>
    </row>
    <row r="2990" spans="1:20" x14ac:dyDescent="0.25">
      <c r="A2990">
        <f t="shared" si="875"/>
        <v>447512.91544426332</v>
      </c>
      <c r="B2990">
        <f t="shared" ref="B2990:B3053" si="892">B2989*(1+B$42)</f>
        <v>71223.892590419899</v>
      </c>
      <c r="C2990" t="str">
        <f t="shared" si="876"/>
        <v>-0.167601921545551-0.693003135602361i</v>
      </c>
      <c r="D2990" t="str">
        <f t="shared" si="877"/>
        <v>3.44511007058881-0.560710949190996i</v>
      </c>
      <c r="E2990" t="str">
        <f t="shared" si="878"/>
        <v>249.382679277446-52.2266644942779i</v>
      </c>
      <c r="F2990" t="str">
        <f t="shared" si="879"/>
        <v>2.42182084329126-2.18371230222314i</v>
      </c>
      <c r="G2990" t="str">
        <f t="shared" si="880"/>
        <v>0.998719926707103-0.0357552052890382i</v>
      </c>
      <c r="H2990" t="str">
        <f t="shared" si="881"/>
        <v>0.704041296180309-284.585331156005i</v>
      </c>
      <c r="I2990" t="str">
        <f t="shared" si="882"/>
        <v>-1.74833331378965-1.94864048457407i</v>
      </c>
      <c r="K2990" t="str">
        <f t="shared" si="883"/>
        <v>0.000104316186067544-0.000794883281089315i</v>
      </c>
      <c r="L2990" t="str">
        <f t="shared" si="884"/>
        <v>0.0000444444444444444-0.000806122791768433i</v>
      </c>
      <c r="M2990" t="e">
        <f t="shared" si="885"/>
        <v>#DIV/0!</v>
      </c>
      <c r="N2990">
        <f t="shared" si="886"/>
        <v>76.404153872635533</v>
      </c>
      <c r="O2990">
        <f t="shared" si="887"/>
        <v>2.9384251159929398</v>
      </c>
      <c r="P2990" s="3">
        <f t="shared" si="888"/>
        <v>-2.9384251159929398</v>
      </c>
      <c r="Q2990" s="3">
        <f t="shared" si="889"/>
        <v>-103.59584612736447</v>
      </c>
      <c r="R2990">
        <f t="shared" si="890"/>
        <v>76.404153872635533</v>
      </c>
      <c r="S2990">
        <f t="shared" si="891"/>
        <v>71.223892590419894</v>
      </c>
      <c r="T2990">
        <f t="shared" si="874"/>
        <v>-2.9384251159929398</v>
      </c>
    </row>
    <row r="2991" spans="1:20" x14ac:dyDescent="0.25">
      <c r="A2991">
        <f t="shared" si="875"/>
        <v>449213.46452295152</v>
      </c>
      <c r="B2991">
        <f t="shared" si="892"/>
        <v>71494.543382263495</v>
      </c>
      <c r="C2991" t="str">
        <f t="shared" si="876"/>
        <v>-0.169271495983718-0.690344907193414i</v>
      </c>
      <c r="D2991" t="str">
        <f t="shared" si="877"/>
        <v>3.44486108462254-0.561122123580568i</v>
      </c>
      <c r="E2991" t="str">
        <f t="shared" si="878"/>
        <v>249.411093279807-53.0034499149277i</v>
      </c>
      <c r="F2991" t="str">
        <f t="shared" si="879"/>
        <v>2.42179723793359-2.17610246137266i</v>
      </c>
      <c r="G2991" t="str">
        <f t="shared" si="880"/>
        <v>0.998710192237629-0.0358907252407558i</v>
      </c>
      <c r="H2991" t="str">
        <f t="shared" si="881"/>
        <v>0.695501174376805-283.467874991411i</v>
      </c>
      <c r="I2991" t="str">
        <f t="shared" si="882"/>
        <v>-1.73542239591096-1.94091954230949i</v>
      </c>
      <c r="K2991" t="str">
        <f t="shared" si="883"/>
        <v>0.000103864899020062-0.000791908126900374i</v>
      </c>
      <c r="L2991" t="str">
        <f t="shared" si="884"/>
        <v>0.0000444444444444444-0.00080307112150671i</v>
      </c>
      <c r="M2991" t="e">
        <f t="shared" si="885"/>
        <v>#DIV/0!</v>
      </c>
      <c r="N2991">
        <f t="shared" si="886"/>
        <v>76.222973725839495</v>
      </c>
      <c r="O2991">
        <f t="shared" si="887"/>
        <v>2.9651178898753869</v>
      </c>
      <c r="P2991" s="3">
        <f t="shared" si="888"/>
        <v>-2.9651178898753869</v>
      </c>
      <c r="Q2991" s="3">
        <f t="shared" si="889"/>
        <v>-103.77702627416051</v>
      </c>
      <c r="R2991">
        <f t="shared" si="890"/>
        <v>76.222973725839495</v>
      </c>
      <c r="S2991">
        <f t="shared" si="891"/>
        <v>71.494543382263501</v>
      </c>
      <c r="T2991">
        <f t="shared" si="874"/>
        <v>-2.9651178898753869</v>
      </c>
    </row>
    <row r="2992" spans="1:20" x14ac:dyDescent="0.25">
      <c r="A2992">
        <f t="shared" si="875"/>
        <v>450920.47568813874</v>
      </c>
      <c r="B2992">
        <f t="shared" si="892"/>
        <v>71766.222647116098</v>
      </c>
      <c r="C2992" t="str">
        <f t="shared" si="876"/>
        <v>-0.170935348661798-0.687677621949618i</v>
      </c>
      <c r="D2992" t="str">
        <f t="shared" si="877"/>
        <v>3.44461023916659-0.561541000887254i</v>
      </c>
      <c r="E2992" t="str">
        <f t="shared" si="878"/>
        <v>249.433090156265-53.7837346109935i</v>
      </c>
      <c r="F2992" t="str">
        <f t="shared" si="879"/>
        <v>2.42177345329978-2.16852391158459i</v>
      </c>
      <c r="G2992" t="str">
        <f t="shared" si="880"/>
        <v>0.998700383837554-0.0360267561719965i</v>
      </c>
      <c r="H2992" t="str">
        <f t="shared" si="881"/>
        <v>0.687075558048344-282.355110566001i</v>
      </c>
      <c r="I2992" t="str">
        <f t="shared" si="882"/>
        <v>-1.72261229905415-1.93323178747913i</v>
      </c>
      <c r="K2992" t="str">
        <f t="shared" si="883"/>
        <v>0.00010341698402298-0.000788943854062707i</v>
      </c>
      <c r="L2992" t="str">
        <f t="shared" si="884"/>
        <v>0.0000444444444444444-0.000800031003692677i</v>
      </c>
      <c r="M2992" t="e">
        <f t="shared" si="885"/>
        <v>#DIV/0!</v>
      </c>
      <c r="N2992">
        <f t="shared" si="886"/>
        <v>76.040949007754421</v>
      </c>
      <c r="O2992">
        <f t="shared" si="887"/>
        <v>2.9919299434410886</v>
      </c>
      <c r="P2992" s="3">
        <f t="shared" si="888"/>
        <v>-2.9919299434410886</v>
      </c>
      <c r="Q2992" s="3">
        <f t="shared" si="889"/>
        <v>-103.95905099224558</v>
      </c>
      <c r="R2992">
        <f t="shared" si="890"/>
        <v>76.040949007754421</v>
      </c>
      <c r="S2992">
        <f t="shared" si="891"/>
        <v>71.766222647116095</v>
      </c>
      <c r="T2992">
        <f t="shared" si="874"/>
        <v>-2.9919299434410886</v>
      </c>
    </row>
    <row r="2993" spans="1:20" x14ac:dyDescent="0.25">
      <c r="A2993">
        <f t="shared" si="875"/>
        <v>452633.97349575371</v>
      </c>
      <c r="B2993">
        <f t="shared" si="892"/>
        <v>72038.934293175145</v>
      </c>
      <c r="C2993" t="str">
        <f t="shared" si="876"/>
        <v>-0.172593272950106-0.685001266113338i</v>
      </c>
      <c r="D2993" t="str">
        <f t="shared" si="877"/>
        <v>3.44435752061033-0.561967582995517i</v>
      </c>
      <c r="E2993" t="str">
        <f t="shared" si="878"/>
        <v>249.448601117939-54.5674560759663i</v>
      </c>
      <c r="F2993" t="str">
        <f t="shared" si="879"/>
        <v>2.42174948803183-2.16097654369167i</v>
      </c>
      <c r="G2993" t="str">
        <f t="shared" si="880"/>
        <v>0.998690500946867-0.0361632999788836i</v>
      </c>
      <c r="H2993" t="str">
        <f t="shared" si="881"/>
        <v>0.678762795342346-281.247014756075i</v>
      </c>
      <c r="I2993" t="str">
        <f t="shared" si="882"/>
        <v>-1.70990221133387-1.92557704191716i</v>
      </c>
      <c r="K2993" t="str">
        <f t="shared" si="883"/>
        <v>0.00010297241616561-0.000785990425645692i</v>
      </c>
      <c r="L2993" t="str">
        <f t="shared" si="884"/>
        <v>0.0000444444444444444-0.000797002394593222i</v>
      </c>
      <c r="M2993" t="e">
        <f t="shared" si="885"/>
        <v>#DIV/0!</v>
      </c>
      <c r="N2993">
        <f t="shared" si="886"/>
        <v>75.858083673851425</v>
      </c>
      <c r="O2993">
        <f t="shared" si="887"/>
        <v>3.0188624954945258</v>
      </c>
      <c r="P2993" s="3">
        <f t="shared" si="888"/>
        <v>-3.0188624954945258</v>
      </c>
      <c r="Q2993" s="3">
        <f t="shared" si="889"/>
        <v>-104.14191632614857</v>
      </c>
      <c r="R2993">
        <f t="shared" si="890"/>
        <v>75.858083673851425</v>
      </c>
      <c r="S2993">
        <f t="shared" si="891"/>
        <v>72.038934293175146</v>
      </c>
      <c r="T2993">
        <f t="shared" si="874"/>
        <v>-3.0188624954945258</v>
      </c>
    </row>
    <row r="2994" spans="1:20" x14ac:dyDescent="0.25">
      <c r="A2994">
        <f t="shared" si="875"/>
        <v>454353.98259503755</v>
      </c>
      <c r="B2994">
        <f t="shared" si="892"/>
        <v>72312.682243489209</v>
      </c>
      <c r="C2994" t="str">
        <f t="shared" si="876"/>
        <v>-0.174245061357819-0.682315829382688i</v>
      </c>
      <c r="D2994" t="str">
        <f t="shared" si="877"/>
        <v>3.44410291524771-0.562401871854808i</v>
      </c>
      <c r="E2994" t="str">
        <f t="shared" si="878"/>
        <v>249.457558019817-55.3545503759517i</v>
      </c>
      <c r="F2994" t="str">
        <f t="shared" si="879"/>
        <v>2.42172534076149-2.15346024897355i</v>
      </c>
      <c r="G2994" t="str">
        <f t="shared" si="880"/>
        <v>0.998680543001337-0.0363003585642266i</v>
      </c>
      <c r="H2994" t="str">
        <f t="shared" si="881"/>
        <v>0.67056125952112-280.143564588808i</v>
      </c>
      <c r="I2994" t="str">
        <f t="shared" si="882"/>
        <v>-1.69729132776818-1.91795512885359i</v>
      </c>
      <c r="K2994" t="str">
        <f t="shared" si="883"/>
        <v>0.000102531170717013-0.00078304780481128i</v>
      </c>
      <c r="L2994" t="str">
        <f t="shared" si="884"/>
        <v>0.0000444444444444444-0.00079398525064079i</v>
      </c>
      <c r="M2994" t="e">
        <f t="shared" si="885"/>
        <v>#DIV/0!</v>
      </c>
      <c r="N2994">
        <f t="shared" si="886"/>
        <v>75.674381784373992</v>
      </c>
      <c r="O2994">
        <f t="shared" si="887"/>
        <v>3.0459167605847703</v>
      </c>
      <c r="P2994" s="3">
        <f t="shared" si="888"/>
        <v>-3.0459167605847703</v>
      </c>
      <c r="Q2994" s="3">
        <f t="shared" si="889"/>
        <v>-104.32561821562601</v>
      </c>
      <c r="R2994">
        <f t="shared" si="890"/>
        <v>75.674381784373992</v>
      </c>
      <c r="S2994">
        <f t="shared" si="891"/>
        <v>72.312682243489206</v>
      </c>
      <c r="T2994">
        <f t="shared" si="874"/>
        <v>-3.0459167605847703</v>
      </c>
    </row>
    <row r="2995" spans="1:20" x14ac:dyDescent="0.25">
      <c r="A2995">
        <f t="shared" si="875"/>
        <v>456080.52772889868</v>
      </c>
      <c r="B2995">
        <f t="shared" si="892"/>
        <v>72587.470436014468</v>
      </c>
      <c r="C2995" t="str">
        <f t="shared" si="876"/>
        <v>-0.175890505594655-0.67962130494874i</v>
      </c>
      <c r="D2995" t="str">
        <f t="shared" si="877"/>
        <v>3.44384640927666-0.562843869479094i</v>
      </c>
      <c r="E2995" t="str">
        <f t="shared" si="878"/>
        <v>249.459893393142-56.1449521534558i</v>
      </c>
      <c r="F2995" t="str">
        <f t="shared" si="879"/>
        <v>2.4217010101103-2.14597491915519i</v>
      </c>
      <c r="G2995" t="str">
        <f t="shared" si="880"/>
        <v>0.998670509432482-0.0364379338375404i</v>
      </c>
      <c r="H2995" t="str">
        <f t="shared" si="881"/>
        <v>0.662469348563524-279.044737240914i</v>
      </c>
      <c r="I2995" t="str">
        <f t="shared" si="882"/>
        <v>-1.68477885021433-1.91036587289839i</v>
      </c>
      <c r="K2995" t="str">
        <f t="shared" si="883"/>
        <v>0.000102093223124769-0.000780115954814168i</v>
      </c>
      <c r="L2995" t="str">
        <f t="shared" si="884"/>
        <v>0.0000444444444444444-0.000790979528432741i</v>
      </c>
      <c r="M2995" t="e">
        <f t="shared" si="885"/>
        <v>#DIV/0!</v>
      </c>
      <c r="N2995">
        <f t="shared" si="886"/>
        <v>75.489847504339338</v>
      </c>
      <c r="O2995">
        <f t="shared" si="887"/>
        <v>3.0730939487417279</v>
      </c>
      <c r="P2995" s="3">
        <f t="shared" si="888"/>
        <v>-3.0730939487417279</v>
      </c>
      <c r="Q2995" s="3">
        <f t="shared" si="889"/>
        <v>-104.51015249566066</v>
      </c>
      <c r="R2995">
        <f t="shared" si="890"/>
        <v>75.489847504339338</v>
      </c>
      <c r="S2995">
        <f t="shared" si="891"/>
        <v>72.58747043601447</v>
      </c>
      <c r="T2995">
        <f t="shared" si="874"/>
        <v>-3.0730939487417279</v>
      </c>
    </row>
    <row r="2996" spans="1:20" x14ac:dyDescent="0.25">
      <c r="A2996">
        <f t="shared" si="875"/>
        <v>457813.63373426854</v>
      </c>
      <c r="B2996">
        <f t="shared" si="892"/>
        <v>72863.302823671329</v>
      </c>
      <c r="C2996" t="str">
        <f t="shared" si="876"/>
        <v>-0.177529396633898-0.676917689531601i</v>
      </c>
      <c r="D2996" t="str">
        <f t="shared" si="877"/>
        <v>3.44358798879838-0.563293577946377i</v>
      </c>
      <c r="E2996" t="str">
        <f t="shared" si="878"/>
        <v>249.455540477978-56.9385946319649i</v>
      </c>
      <c r="F2996" t="str">
        <f t="shared" si="879"/>
        <v>2.42167649468929-2.13852044640522i</v>
      </c>
      <c r="G2996" t="str">
        <f t="shared" si="880"/>
        <v>0.998660399667536-0.0365760277150649i</v>
      </c>
      <c r="H2996" t="str">
        <f t="shared" si="881"/>
        <v>0.654485484773166-277.950510037327i</v>
      </c>
      <c r="I2996" t="str">
        <f t="shared" si="882"/>
        <v>-1.67236398730534-1.90280910002545i</v>
      </c>
      <c r="K2996" t="str">
        <f t="shared" si="883"/>
        <v>0.000101658549013745-0.000777194839001962i</v>
      </c>
      <c r="L2996" t="str">
        <f t="shared" si="884"/>
        <v>0.0000444444444444444-0.000787985184730767i</v>
      </c>
      <c r="M2996" t="e">
        <f t="shared" si="885"/>
        <v>#DIV/0!</v>
      </c>
      <c r="N2996">
        <f t="shared" si="886"/>
        <v>75.304485103506906</v>
      </c>
      <c r="O2996">
        <f t="shared" si="887"/>
        <v>3.1003952652101829</v>
      </c>
      <c r="P2996" s="3">
        <f t="shared" si="888"/>
        <v>-3.1003952652101829</v>
      </c>
      <c r="Q2996" s="3">
        <f t="shared" si="889"/>
        <v>-104.69551489649309</v>
      </c>
      <c r="R2996">
        <f t="shared" si="890"/>
        <v>75.304485103506906</v>
      </c>
      <c r="S2996">
        <f t="shared" si="891"/>
        <v>72.863302823671333</v>
      </c>
      <c r="T2996">
        <f t="shared" si="874"/>
        <v>-3.1003952652101829</v>
      </c>
    </row>
    <row r="2997" spans="1:20" x14ac:dyDescent="0.25">
      <c r="A2997">
        <f t="shared" si="875"/>
        <v>459553.3255424588</v>
      </c>
      <c r="B2997">
        <f t="shared" si="892"/>
        <v>73140.183374401284</v>
      </c>
      <c r="C2997" t="str">
        <f t="shared" si="876"/>
        <v>-0.179161524776707-0.674204983415196i</v>
      </c>
      <c r="D2997" t="str">
        <f t="shared" si="877"/>
        <v>3.4433276398169-0.563750999398236i</v>
      </c>
      <c r="E2997" t="str">
        <f t="shared" si="878"/>
        <v>249.444433255867-57.7354096213288i</v>
      </c>
      <c r="F2997" t="str">
        <f t="shared" si="879"/>
        <v>2.42165179309913-2.1310967233345i</v>
      </c>
      <c r="G2997" t="str">
        <f t="shared" si="880"/>
        <v>0.99865021312942-0.0367146421197848i</v>
      </c>
      <c r="H2997" t="str">
        <f t="shared" si="881"/>
        <v>0.646608114393118-276.860860449885i</v>
      </c>
      <c r="I2997" t="str">
        <f t="shared" si="882"/>
        <v>-1.66004595438725-1.89528463755715i</v>
      </c>
      <c r="K2997" t="str">
        <f t="shared" si="883"/>
        <v>0.000101227124184882-0.000774284420815311i</v>
      </c>
      <c r="L2997" t="str">
        <f t="shared" si="884"/>
        <v>0.0000444444444444444-0.000785002176460214i</v>
      </c>
      <c r="M2997" t="e">
        <f t="shared" si="885"/>
        <v>#DIV/0!</v>
      </c>
      <c r="N2997">
        <f t="shared" si="886"/>
        <v>75.118298956314987</v>
      </c>
      <c r="O2997">
        <f t="shared" si="887"/>
        <v>3.1278219101832585</v>
      </c>
      <c r="P2997" s="3">
        <f t="shared" si="888"/>
        <v>-3.1278219101832585</v>
      </c>
      <c r="Q2997" s="3">
        <f t="shared" si="889"/>
        <v>-104.88170104368501</v>
      </c>
      <c r="R2997">
        <f t="shared" si="890"/>
        <v>75.118298956314987</v>
      </c>
      <c r="S2997">
        <f t="shared" si="891"/>
        <v>73.140183374401289</v>
      </c>
      <c r="T2997">
        <f t="shared" si="874"/>
        <v>-3.1278219101832585</v>
      </c>
    </row>
    <row r="2998" spans="1:20" x14ac:dyDescent="0.25">
      <c r="A2998">
        <f t="shared" si="875"/>
        <v>461299.62817952014</v>
      </c>
      <c r="B2998">
        <f t="shared" si="892"/>
        <v>73418.116071224009</v>
      </c>
      <c r="C2998" t="str">
        <f t="shared" si="876"/>
        <v>-0.180786679717779-0.671483190480859i</v>
      </c>
      <c r="D2998" t="str">
        <f t="shared" si="877"/>
        <v>3.44306534823829-0.564216136039329i</v>
      </c>
      <c r="E2998" t="str">
        <f t="shared" si="878"/>
        <v>249.426506482632-58.5353275239754i</v>
      </c>
      <c r="F2998" t="str">
        <f t="shared" si="879"/>
        <v>2.42162690392985-2.12370364299442i</v>
      </c>
      <c r="G2998" t="str">
        <f t="shared" si="880"/>
        <v>0.998639949236708-0.0368537789814486i</v>
      </c>
      <c r="H2998" t="str">
        <f t="shared" si="881"/>
        <v>0.638835707226998-275.775766096044i</v>
      </c>
      <c r="I2998" t="str">
        <f t="shared" si="882"/>
        <v>-1.64782397345695-1.88779231414886i</v>
      </c>
      <c r="K2998" t="str">
        <f t="shared" si="883"/>
        <v>0.000100798924613988-0.000771384663788114i</v>
      </c>
      <c r="L2998" t="str">
        <f t="shared" si="884"/>
        <v>0.0000444444444444444-0.000782030460709521i</v>
      </c>
      <c r="M2998" t="e">
        <f t="shared" si="885"/>
        <v>#DIV/0!</v>
      </c>
      <c r="N2998">
        <f t="shared" si="886"/>
        <v>74.931293541780477</v>
      </c>
      <c r="O2998">
        <f t="shared" si="887"/>
        <v>3.1553750785332957</v>
      </c>
      <c r="P2998" s="3">
        <f t="shared" si="888"/>
        <v>-3.1553750785332957</v>
      </c>
      <c r="Q2998" s="3">
        <f t="shared" si="889"/>
        <v>-105.06870645821952</v>
      </c>
      <c r="R2998">
        <f t="shared" si="890"/>
        <v>74.931293541780477</v>
      </c>
      <c r="S2998">
        <f t="shared" si="891"/>
        <v>73.418116071224006</v>
      </c>
      <c r="T2998">
        <f t="shared" si="874"/>
        <v>-3.1553750785332957</v>
      </c>
    </row>
    <row r="2999" spans="1:20" x14ac:dyDescent="0.25">
      <c r="A2999">
        <f t="shared" si="875"/>
        <v>463052.56676660228</v>
      </c>
      <c r="B2999">
        <f t="shared" si="892"/>
        <v>73697.104912294657</v>
      </c>
      <c r="C2999" t="str">
        <f t="shared" si="876"/>
        <v>-0.182404650612229-0.668752318239452i</v>
      </c>
      <c r="D2999" t="str">
        <f t="shared" si="877"/>
        <v>3.44280109987019-0.564688990136919i</v>
      </c>
      <c r="E2999" t="str">
        <f t="shared" si="878"/>
        <v>249.401695721232-59.3382773419497i</v>
      </c>
      <c r="F2999" t="str">
        <f t="shared" si="879"/>
        <v>2.42160182576098-2.11634109887543i</v>
      </c>
      <c r="G2999" t="str">
        <f t="shared" si="880"/>
        <v>0.998629607403594-0.0369934402365887i</v>
      </c>
      <c r="H2999" t="str">
        <f t="shared" si="881"/>
        <v>0.631166756266237-274.695204737587i</v>
      </c>
      <c r="I2999" t="str">
        <f t="shared" si="882"/>
        <v>-1.63569727310067-1.8803319597739i</v>
      </c>
      <c r="K2999" t="str">
        <f t="shared" si="883"/>
        <v>0.00010037392645053-0.000768495531547577i</v>
      </c>
      <c r="L2999" t="str">
        <f t="shared" si="884"/>
        <v>0.0000444444444444444-0.000779069994729549i</v>
      </c>
      <c r="M2999" t="e">
        <f t="shared" si="885"/>
        <v>#DIV/0!</v>
      </c>
      <c r="N2999">
        <f t="shared" si="886"/>
        <v>74.743473443365176</v>
      </c>
      <c r="O2999">
        <f t="shared" si="887"/>
        <v>3.1830559595434451</v>
      </c>
      <c r="P2999" s="3">
        <f t="shared" si="888"/>
        <v>-3.1830559595434451</v>
      </c>
      <c r="Q2999" s="3">
        <f t="shared" si="889"/>
        <v>-105.25652655663482</v>
      </c>
      <c r="R2999">
        <f t="shared" si="890"/>
        <v>74.743473443365176</v>
      </c>
      <c r="S2999">
        <f t="shared" si="891"/>
        <v>73.697104912294662</v>
      </c>
      <c r="T2999">
        <f t="shared" si="874"/>
        <v>-3.1830559595434451</v>
      </c>
    </row>
    <row r="3000" spans="1:20" x14ac:dyDescent="0.25">
      <c r="A3000">
        <f t="shared" si="875"/>
        <v>464812.1665203154</v>
      </c>
      <c r="B3000">
        <f t="shared" si="892"/>
        <v>73977.15391096138</v>
      </c>
      <c r="C3000" t="str">
        <f t="shared" si="876"/>
        <v>-0.184015226143769-0.666012377862258i</v>
      </c>
      <c r="D3000" t="str">
        <f t="shared" si="877"/>
        <v>3.44253488042107-0.565169564020376i</v>
      </c>
      <c r="E3000" t="str">
        <f t="shared" si="878"/>
        <v>249.369937374715-60.1441866847955i</v>
      </c>
      <c r="F3000" t="str">
        <f t="shared" si="879"/>
        <v>2.42157655716123-2.10900898490544i</v>
      </c>
      <c r="G3000" t="str">
        <f t="shared" si="880"/>
        <v>0.998619187039861-0.0371336278285403i</v>
      </c>
      <c r="H3000" t="str">
        <f t="shared" si="881"/>
        <v>0.623599777323472-273.619154279365i</v>
      </c>
      <c r="I3000" t="str">
        <f t="shared" si="882"/>
        <v>-1.62366508843319-1.87290340570847i</v>
      </c>
      <c r="K3000" t="str">
        <f t="shared" si="883"/>
        <v>0.0000999521060164319-0.000765616987814401i</v>
      </c>
      <c r="L3000" t="str">
        <f t="shared" si="884"/>
        <v>0.0000444444444444444-0.000776120735933006i</v>
      </c>
      <c r="M3000" t="e">
        <f t="shared" si="885"/>
        <v>#DIV/0!</v>
      </c>
      <c r="N3000">
        <f t="shared" si="886"/>
        <v>74.554843348806045</v>
      </c>
      <c r="O3000">
        <f t="shared" si="887"/>
        <v>3.210865736636217</v>
      </c>
      <c r="P3000" s="3">
        <f t="shared" si="888"/>
        <v>-3.210865736636217</v>
      </c>
      <c r="Q3000" s="3">
        <f t="shared" si="889"/>
        <v>-105.44515665119395</v>
      </c>
      <c r="R3000">
        <f t="shared" si="890"/>
        <v>74.554843348806045</v>
      </c>
      <c r="S3000">
        <f t="shared" si="891"/>
        <v>73.977153910961377</v>
      </c>
      <c r="T3000">
        <f t="shared" si="874"/>
        <v>-3.210865736636217</v>
      </c>
    </row>
    <row r="3001" spans="1:20" x14ac:dyDescent="0.25">
      <c r="A3001">
        <f t="shared" si="875"/>
        <v>466578.45275309257</v>
      </c>
      <c r="B3001">
        <f t="shared" si="892"/>
        <v>74258.26709582303</v>
      </c>
      <c r="C3001" t="str">
        <f t="shared" si="876"/>
        <v>-0.185618194594068-0.663263384210359i</v>
      </c>
      <c r="D3001" t="str">
        <f t="shared" si="877"/>
        <v>3.44226667549972-0.565657860080692i</v>
      </c>
      <c r="E3001" t="str">
        <f t="shared" si="878"/>
        <v>249.331168719173-60.9529817782822i</v>
      </c>
      <c r="F3001" t="str">
        <f t="shared" si="879"/>
        <v>2.42155109668861-2.1017071954483i</v>
      </c>
      <c r="G3001" t="str">
        <f t="shared" si="880"/>
        <v>0.998608687550847-0.0372743437074616i</v>
      </c>
      <c r="H3001" t="str">
        <f t="shared" si="881"/>
        <v>0.616133308672143-272.547592768045i</v>
      </c>
      <c r="I3001" t="str">
        <f t="shared" si="882"/>
        <v>-1.61172666103764-1.86550648451711i</v>
      </c>
      <c r="K3001" t="str">
        <f t="shared" si="883"/>
        <v>0.0000995334398049035-0.000762748996402907i</v>
      </c>
      <c r="L3001" t="str">
        <f t="shared" si="884"/>
        <v>0.0000444444444444444-0.000773182641893808i</v>
      </c>
      <c r="M3001" t="e">
        <f t="shared" si="885"/>
        <v>#DIV/0!</v>
      </c>
      <c r="N3001">
        <f t="shared" si="886"/>
        <v>74.365408049910641</v>
      </c>
      <c r="O3001">
        <f t="shared" si="887"/>
        <v>3.2388055871022963</v>
      </c>
      <c r="P3001" s="3">
        <f t="shared" si="888"/>
        <v>-3.2388055871022963</v>
      </c>
      <c r="Q3001" s="3">
        <f t="shared" si="889"/>
        <v>-105.63459195008936</v>
      </c>
      <c r="R3001">
        <f t="shared" si="890"/>
        <v>74.365408049910641</v>
      </c>
      <c r="S3001">
        <f t="shared" si="891"/>
        <v>74.25826709582303</v>
      </c>
      <c r="T3001">
        <f t="shared" si="874"/>
        <v>-3.2388055871022963</v>
      </c>
    </row>
    <row r="3002" spans="1:20" x14ac:dyDescent="0.25">
      <c r="A3002">
        <f t="shared" si="875"/>
        <v>468351.45087355433</v>
      </c>
      <c r="B3002">
        <f t="shared" si="892"/>
        <v>74540.448510787159</v>
      </c>
      <c r="C3002" t="str">
        <f t="shared" si="876"/>
        <v>-0.187213343913328-0.660505355862586i</v>
      </c>
      <c r="D3002" t="str">
        <f t="shared" si="877"/>
        <v>3.44199647061456-0.566153880769981i</v>
      </c>
      <c r="E3002" t="str">
        <f t="shared" si="878"/>
        <v>249.285327936747-61.7645874739946i</v>
      </c>
      <c r="F3002" t="str">
        <f t="shared" si="879"/>
        <v>2.42152544289028-2.09443562530227i</v>
      </c>
      <c r="G3002" t="str">
        <f t="shared" si="880"/>
        <v>0.998598108337413-0.0374155898303531i</v>
      </c>
      <c r="H3002" t="str">
        <f t="shared" si="881"/>
        <v>0.608765910691783-271.480498390864i</v>
      </c>
      <c r="I3002" t="str">
        <f t="shared" si="882"/>
        <v>-1.59988123890586-1.8581410300381i</v>
      </c>
      <c r="K3002" t="str">
        <f t="shared" si="883"/>
        <v>0.0000991179044792435-0.000759891521221154i</v>
      </c>
      <c r="L3002" t="str">
        <f t="shared" si="884"/>
        <v>0.0000444444444444444-0.000770255670346491i</v>
      </c>
      <c r="M3002" t="e">
        <f t="shared" si="885"/>
        <v>#DIV/0!</v>
      </c>
      <c r="N3002">
        <f t="shared" si="886"/>
        <v>74.175172442315301</v>
      </c>
      <c r="O3002">
        <f t="shared" si="887"/>
        <v>3.2668766818279598</v>
      </c>
      <c r="P3002" s="3">
        <f t="shared" si="888"/>
        <v>-3.2668766818279598</v>
      </c>
      <c r="Q3002" s="3">
        <f t="shared" si="889"/>
        <v>-105.8248275576847</v>
      </c>
      <c r="R3002">
        <f t="shared" si="890"/>
        <v>74.175172442315301</v>
      </c>
      <c r="S3002">
        <f t="shared" si="891"/>
        <v>74.540448510787158</v>
      </c>
      <c r="T3002">
        <f t="shared" si="874"/>
        <v>-3.2668766818279598</v>
      </c>
    </row>
    <row r="3003" spans="1:20" x14ac:dyDescent="0.25">
      <c r="A3003">
        <f t="shared" si="875"/>
        <v>470131.18638687389</v>
      </c>
      <c r="B3003">
        <f t="shared" si="892"/>
        <v>74823.702215128156</v>
      </c>
      <c r="C3003" t="str">
        <f t="shared" si="876"/>
        <v>-0.188800461791998-0.657738315141929i</v>
      </c>
      <c r="D3003" t="str">
        <f t="shared" si="877"/>
        <v>3.44172425117296-0.56665762860096i</v>
      </c>
      <c r="E3003" t="str">
        <f t="shared" si="878"/>
        <v>249.23235414861-62.5789272597812i</v>
      </c>
      <c r="F3003" t="str">
        <f t="shared" si="879"/>
        <v>2.42149959430238-2.08719416969844i</v>
      </c>
      <c r="G3003" t="str">
        <f t="shared" si="880"/>
        <v>0.998587448795909-0.037557368161077i</v>
      </c>
      <c r="H3003" t="str">
        <f t="shared" si="881"/>
        <v>0.601496165519295-270.417849474409i</v>
      </c>
      <c r="I3003" t="str">
        <f t="shared" si="882"/>
        <v>-1.58812807637949-1.85080687736912i</v>
      </c>
      <c r="K3003" t="str">
        <f t="shared" si="883"/>
        <v>0.0000987054768716727-0.000757044526271051i</v>
      </c>
      <c r="L3003" t="str">
        <f t="shared" si="884"/>
        <v>0.0000444444444444444-0.000767339779185587i</v>
      </c>
      <c r="M3003" t="e">
        <f t="shared" si="885"/>
        <v>#DIV/0!</v>
      </c>
      <c r="N3003">
        <f t="shared" si="886"/>
        <v>73.98414152520769</v>
      </c>
      <c r="O3003">
        <f t="shared" si="887"/>
        <v>3.2950801850221625</v>
      </c>
      <c r="P3003" s="3">
        <f t="shared" si="888"/>
        <v>-3.2950801850221625</v>
      </c>
      <c r="Q3003" s="3">
        <f t="shared" si="889"/>
        <v>-106.01585847479231</v>
      </c>
      <c r="R3003">
        <f t="shared" si="890"/>
        <v>73.98414152520769</v>
      </c>
      <c r="S3003">
        <f t="shared" si="891"/>
        <v>74.823702215128151</v>
      </c>
      <c r="T3003">
        <f t="shared" si="874"/>
        <v>-3.2950801850221625</v>
      </c>
    </row>
    <row r="3004" spans="1:20" x14ac:dyDescent="0.25">
      <c r="A3004">
        <f t="shared" si="875"/>
        <v>471917.68489514402</v>
      </c>
      <c r="B3004">
        <f t="shared" si="892"/>
        <v>75108.032283545646</v>
      </c>
      <c r="C3004" t="str">
        <f t="shared" si="876"/>
        <v>-0.190379335733623-0.654962288140429i</v>
      </c>
      <c r="D3004" t="str">
        <f t="shared" si="877"/>
        <v>3.44145000248072-0.567169106146465i</v>
      </c>
      <c r="E3004" t="str">
        <f t="shared" si="878"/>
        <v>249.172187447917-63.3959232710754i</v>
      </c>
      <c r="F3004" t="str">
        <f t="shared" si="879"/>
        <v>2.42147354945014-2.07998272429925i</v>
      </c>
      <c r="G3004" t="str">
        <f t="shared" si="880"/>
        <v>0.99857670831814-0.0376996806703768i</v>
      </c>
      <c r="H3004" t="str">
        <f t="shared" si="881"/>
        <v>0.594322676705922-269.359624483404i</v>
      </c>
      <c r="I3004" t="str">
        <f t="shared" si="882"/>
        <v>-1.57646643409158-1.84350386285332i</v>
      </c>
      <c r="K3004" t="str">
        <f t="shared" si="883"/>
        <v>0.0000982961339821675-0.00075420797564848i</v>
      </c>
      <c r="L3004" t="str">
        <f t="shared" si="884"/>
        <v>0.0000444444444444444-0.000764434926465017i</v>
      </c>
      <c r="M3004" t="e">
        <f t="shared" si="885"/>
        <v>#DIV/0!</v>
      </c>
      <c r="N3004">
        <f t="shared" si="886"/>
        <v>73.792320401012333</v>
      </c>
      <c r="O3004">
        <f t="shared" si="887"/>
        <v>3.3234172539425231</v>
      </c>
      <c r="P3004" s="3">
        <f t="shared" si="888"/>
        <v>-3.3234172539425231</v>
      </c>
      <c r="Q3004" s="3">
        <f t="shared" si="889"/>
        <v>-106.20767959898767</v>
      </c>
      <c r="R3004">
        <f t="shared" si="890"/>
        <v>73.792320401012333</v>
      </c>
      <c r="S3004">
        <f t="shared" si="891"/>
        <v>75.10803228354564</v>
      </c>
      <c r="T3004">
        <f t="shared" si="874"/>
        <v>-3.3234172539425231</v>
      </c>
    </row>
    <row r="3005" spans="1:20" x14ac:dyDescent="0.25">
      <c r="A3005">
        <f t="shared" si="875"/>
        <v>473710.97209774557</v>
      </c>
      <c r="B3005">
        <f t="shared" si="892"/>
        <v>75393.442806223116</v>
      </c>
      <c r="C3005" t="str">
        <f t="shared" si="876"/>
        <v>-0.191949753128779-0.652177304742445i</v>
      </c>
      <c r="D3005" t="str">
        <f t="shared" si="877"/>
        <v>3.44117370974139-0.567688316038926i</v>
      </c>
      <c r="E3005" t="str">
        <f t="shared" si="878"/>
        <v>249.104768932704-64.2154963030916i</v>
      </c>
      <c r="F3005" t="str">
        <f t="shared" si="879"/>
        <v>2.42144730684759-2.07280118519693i</v>
      </c>
      <c r="G3005" t="str">
        <f t="shared" si="880"/>
        <v>0.998565886291332-0.0378425293358972i</v>
      </c>
      <c r="H3005" t="str">
        <f t="shared" si="881"/>
        <v>0.587244068879806-268.305802019509i</v>
      </c>
      <c r="I3005" t="str">
        <f t="shared" si="882"/>
        <v>-1.56489557890888-1.83623182406528i</v>
      </c>
      <c r="K3005" t="str">
        <f t="shared" si="883"/>
        <v>0.0000978898529772977-0.000751381833543404i</v>
      </c>
      <c r="L3005" t="str">
        <f t="shared" si="884"/>
        <v>0.0000444444444444444-0.000761541070397507i</v>
      </c>
      <c r="M3005" t="e">
        <f t="shared" si="885"/>
        <v>#DIV/0!</v>
      </c>
      <c r="N3005">
        <f t="shared" si="886"/>
        <v>73.599714275038764</v>
      </c>
      <c r="O3005">
        <f t="shared" si="887"/>
        <v>3.3518890386211355</v>
      </c>
      <c r="P3005" s="3">
        <f t="shared" si="888"/>
        <v>-3.3518890386211355</v>
      </c>
      <c r="Q3005" s="3">
        <f t="shared" si="889"/>
        <v>-106.40028572496124</v>
      </c>
      <c r="R3005">
        <f t="shared" si="890"/>
        <v>73.599714275038764</v>
      </c>
      <c r="S3005">
        <f t="shared" si="891"/>
        <v>75.393442806223121</v>
      </c>
      <c r="T3005">
        <f t="shared" si="874"/>
        <v>-3.3518890386211355</v>
      </c>
    </row>
    <row r="3006" spans="1:20" x14ac:dyDescent="0.25">
      <c r="A3006">
        <f t="shared" si="875"/>
        <v>475511.073791717</v>
      </c>
      <c r="B3006">
        <f t="shared" si="892"/>
        <v>75679.937888886765</v>
      </c>
      <c r="C3006" t="str">
        <f t="shared" si="876"/>
        <v>-0.19351150133005-0.64938339864626i</v>
      </c>
      <c r="D3006" t="str">
        <f t="shared" si="877"/>
        <v>3.44089535805562-0.568215260969847i</v>
      </c>
      <c r="E3006" t="str">
        <f t="shared" si="878"/>
        <v>249.030040738701-65.0375658239035i</v>
      </c>
      <c r="F3006" t="str">
        <f t="shared" si="879"/>
        <v>2.42142086499764-2.06564944891201i</v>
      </c>
      <c r="G3006" t="str">
        <f t="shared" si="880"/>
        <v>0.998554982098101-0.037985916142203i</v>
      </c>
      <c r="H3006" t="str">
        <f t="shared" si="881"/>
        <v>0.580258987414132-267.256360820136i</v>
      </c>
      <c r="I3006" t="str">
        <f t="shared" si="882"/>
        <v>-1.55341478387466-1.82899059979746i</v>
      </c>
      <c r="K3006" t="str">
        <f t="shared" si="883"/>
        <v>0.0000974866111890759-0.000748566064239952i</v>
      </c>
      <c r="L3006" t="str">
        <f t="shared" si="884"/>
        <v>0.0000444444444444444-0.000758658169353962i</v>
      </c>
      <c r="M3006" t="e">
        <f t="shared" si="885"/>
        <v>#DIV/0!</v>
      </c>
      <c r="N3006">
        <f t="shared" si="886"/>
        <v>73.406328455092421</v>
      </c>
      <c r="O3006">
        <f t="shared" si="887"/>
        <v>3.3804966815902788</v>
      </c>
      <c r="P3006" s="3">
        <f t="shared" si="888"/>
        <v>-3.3804966815902788</v>
      </c>
      <c r="Q3006" s="3">
        <f t="shared" si="889"/>
        <v>-106.59367154490758</v>
      </c>
      <c r="R3006">
        <f t="shared" si="890"/>
        <v>73.406328455092421</v>
      </c>
      <c r="S3006">
        <f t="shared" si="891"/>
        <v>75.679937888886769</v>
      </c>
      <c r="T3006">
        <f t="shared" si="874"/>
        <v>-3.3804966815902788</v>
      </c>
    </row>
    <row r="3007" spans="1:20" x14ac:dyDescent="0.25">
      <c r="A3007">
        <f t="shared" si="875"/>
        <v>477318.01587212557</v>
      </c>
      <c r="B3007">
        <f t="shared" si="892"/>
        <v>75967.52165286454</v>
      </c>
      <c r="C3007" t="str">
        <f t="shared" si="876"/>
        <v>-0.195064367728043-0.64658060738406i</v>
      </c>
      <c r="D3007" t="str">
        <f t="shared" si="877"/>
        <v>3.4406149324205-0.568749943689288i</v>
      </c>
      <c r="E3007" t="str">
        <f t="shared" si="878"/>
        <v>248.947946072044-65.8620499884132i</v>
      </c>
      <c r="F3007" t="str">
        <f t="shared" si="879"/>
        <v>2.42139422239189-2.05852741239179i</v>
      </c>
      <c r="G3007" t="str">
        <f t="shared" si="880"/>
        <v>0.998543995116413-0.0381298430807993i</v>
      </c>
      <c r="H3007" t="str">
        <f t="shared" si="881"/>
        <v>0.573366098100692-266.211279757272i</v>
      </c>
      <c r="I3007" t="str">
        <f t="shared" si="882"/>
        <v>-1.54202332815214-1.82178003004657i</v>
      </c>
      <c r="K3007" t="str">
        <f t="shared" si="883"/>
        <v>0.0000970863861138162-0.000745760632116553i</v>
      </c>
      <c r="L3007" t="str">
        <f t="shared" si="884"/>
        <v>0.0000444444444444444-0.000755786181862884i</v>
      </c>
      <c r="M3007" t="e">
        <f t="shared" si="885"/>
        <v>#DIV/0!</v>
      </c>
      <c r="N3007">
        <f t="shared" si="886"/>
        <v>73.212168351046913</v>
      </c>
      <c r="O3007">
        <f t="shared" si="887"/>
        <v>3.409241317607139</v>
      </c>
      <c r="P3007" s="3">
        <f t="shared" si="888"/>
        <v>-3.409241317607139</v>
      </c>
      <c r="Q3007" s="3">
        <f t="shared" si="889"/>
        <v>-106.78783164895309</v>
      </c>
      <c r="R3007">
        <f t="shared" si="890"/>
        <v>73.212168351046913</v>
      </c>
      <c r="S3007">
        <f t="shared" si="891"/>
        <v>75.967521652864534</v>
      </c>
      <c r="T3007">
        <f t="shared" si="874"/>
        <v>-3.409241317607139</v>
      </c>
    </row>
    <row r="3008" spans="1:20" x14ac:dyDescent="0.25">
      <c r="A3008">
        <f t="shared" si="875"/>
        <v>479131.82433243957</v>
      </c>
      <c r="B3008">
        <f t="shared" si="892"/>
        <v>76256.198235145421</v>
      </c>
      <c r="C3008" t="str">
        <f t="shared" si="876"/>
        <v>-0.196608139828323-0.643768972340101i</v>
      </c>
      <c r="D3008" t="str">
        <f t="shared" si="877"/>
        <v>3.44033241772898-0.56929236700534i</v>
      </c>
      <c r="E3008" t="str">
        <f t="shared" si="878"/>
        <v>248.858429241844-66.688865653195i</v>
      </c>
      <c r="F3008" t="str">
        <f t="shared" si="879"/>
        <v>2.42136737751063-2.05143497300888i</v>
      </c>
      <c r="G3008" t="str">
        <f t="shared" si="880"/>
        <v>0.998532924719554-0.038274312150151i</v>
      </c>
      <c r="H3008" t="str">
        <f t="shared" si="881"/>
        <v>0.566564086828754-265.170537836324i</v>
      </c>
      <c r="I3008" t="str">
        <f t="shared" si="882"/>
        <v>-1.53072049696858-1.81459995600045i</v>
      </c>
      <c r="K3008" t="str">
        <f t="shared" si="883"/>
        <v>0.000096689155410986-0.000742965501645972i</v>
      </c>
      <c r="L3008" t="str">
        <f t="shared" si="884"/>
        <v>0.0000444444444444444-0.000752925066609767i</v>
      </c>
      <c r="M3008" t="e">
        <f t="shared" si="885"/>
        <v>#DIV/0!</v>
      </c>
      <c r="N3008">
        <f t="shared" si="886"/>
        <v>73.017239474380588</v>
      </c>
      <c r="O3008">
        <f t="shared" si="887"/>
        <v>3.4381240733796488</v>
      </c>
      <c r="P3008" s="3">
        <f t="shared" si="888"/>
        <v>-3.4381240733796488</v>
      </c>
      <c r="Q3008" s="3">
        <f t="shared" si="889"/>
        <v>-106.98276052561941</v>
      </c>
      <c r="R3008">
        <f t="shared" si="890"/>
        <v>73.017239474380588</v>
      </c>
      <c r="S3008">
        <f t="shared" si="891"/>
        <v>76.256198235145419</v>
      </c>
      <c r="T3008">
        <f t="shared" si="874"/>
        <v>-3.4381240733796488</v>
      </c>
    </row>
    <row r="3009" spans="1:20" x14ac:dyDescent="0.25">
      <c r="A3009">
        <f t="shared" si="875"/>
        <v>480952.52526490286</v>
      </c>
      <c r="B3009">
        <f t="shared" si="892"/>
        <v>76545.971788438968</v>
      </c>
      <c r="C3009" t="str">
        <f t="shared" si="876"/>
        <v>-0.198142605329359-0.640948538767212i</v>
      </c>
      <c r="D3009" t="str">
        <f t="shared" si="877"/>
        <v>3.44004779876919-0.56984253378359i</v>
      </c>
      <c r="E3009" t="str">
        <f t="shared" si="878"/>
        <v>248.761435692603-67.5179283922536i</v>
      </c>
      <c r="F3009" t="str">
        <f t="shared" si="879"/>
        <v>2.42134032882267-2.04437202855962i</v>
      </c>
      <c r="G3009" t="str">
        <f t="shared" si="880"/>
        <v>0.998521770276096-0.0384193253557015i</v>
      </c>
      <c r="H3009" t="str">
        <f t="shared" si="881"/>
        <v>0.559851659269282-264.134114194964i</v>
      </c>
      <c r="I3009" t="str">
        <f t="shared" si="882"/>
        <v>-1.51950558155975-1.80745022002479i</v>
      </c>
      <c r="K3009" t="str">
        <f t="shared" si="883"/>
        <v>0.000096294896902089-0.00074018063739546i</v>
      </c>
      <c r="L3009" t="str">
        <f t="shared" si="884"/>
        <v>0.0000444444444444444-0.000750074782436508i</v>
      </c>
      <c r="M3009" t="e">
        <f t="shared" si="885"/>
        <v>#DIV/0!</v>
      </c>
      <c r="N3009">
        <f t="shared" si="886"/>
        <v>72.821547437670432</v>
      </c>
      <c r="O3009">
        <f t="shared" si="887"/>
        <v>3.4671460672908605</v>
      </c>
      <c r="P3009" s="3">
        <f t="shared" si="888"/>
        <v>-3.4671460672908605</v>
      </c>
      <c r="Q3009" s="3">
        <f t="shared" si="889"/>
        <v>-107.17845256232957</v>
      </c>
      <c r="R3009">
        <f t="shared" si="890"/>
        <v>72.821547437670432</v>
      </c>
      <c r="S3009">
        <f t="shared" si="891"/>
        <v>76.545971788438962</v>
      </c>
      <c r="T3009">
        <f t="shared" si="874"/>
        <v>-3.4671460672908605</v>
      </c>
    </row>
    <row r="3010" spans="1:20" x14ac:dyDescent="0.25">
      <c r="A3010">
        <f t="shared" si="875"/>
        <v>482780.1448609095</v>
      </c>
      <c r="B3010">
        <f t="shared" si="892"/>
        <v>76836.846481235043</v>
      </c>
      <c r="C3010" t="str">
        <f t="shared" si="876"/>
        <v>-0.199667552201258-0.638119355801381i</v>
      </c>
      <c r="D3010" t="str">
        <f t="shared" si="877"/>
        <v>3.43976106022377-0.570400446946582i</v>
      </c>
      <c r="E3010" t="str">
        <f t="shared" si="878"/>
        <v>248.656912036444-68.3491525136505i</v>
      </c>
      <c r="F3010" t="str">
        <f t="shared" si="879"/>
        <v>2.42131307478531-2.03733847726267i</v>
      </c>
      <c r="G3010" t="str">
        <f t="shared" si="880"/>
        <v>0.998510531149857-0.0385648847098938i</v>
      </c>
      <c r="H3010" t="str">
        <f t="shared" si="881"/>
        <v>0.553227540564183-263.101988102i</v>
      </c>
      <c r="I3010" t="str">
        <f t="shared" si="882"/>
        <v>-1.50837787911524-1.80033066565034i</v>
      </c>
      <c r="K3010" t="str">
        <f t="shared" si="883"/>
        <v>0.0000959035885695263-0.000737406004026778i</v>
      </c>
      <c r="L3010" t="str">
        <f t="shared" si="884"/>
        <v>0.0000444444444444444-0.000747235288340813i</v>
      </c>
      <c r="M3010" t="e">
        <f t="shared" si="885"/>
        <v>#DIV/0!</v>
      </c>
      <c r="N3010">
        <f t="shared" si="886"/>
        <v>72.625097954052677</v>
      </c>
      <c r="O3010">
        <f t="shared" si="887"/>
        <v>3.4963084091252266</v>
      </c>
      <c r="P3010" s="3">
        <f t="shared" si="888"/>
        <v>-3.4963084091252266</v>
      </c>
      <c r="Q3010" s="3">
        <f t="shared" si="889"/>
        <v>-107.37490204594732</v>
      </c>
      <c r="R3010">
        <f t="shared" si="890"/>
        <v>72.625097954052677</v>
      </c>
      <c r="S3010">
        <f t="shared" si="891"/>
        <v>76.836846481235042</v>
      </c>
      <c r="T3010">
        <f t="shared" si="874"/>
        <v>-3.4963084091252266</v>
      </c>
    </row>
    <row r="3011" spans="1:20" x14ac:dyDescent="0.25">
      <c r="A3011">
        <f t="shared" si="875"/>
        <v>484614.70941138105</v>
      </c>
      <c r="B3011">
        <f t="shared" si="892"/>
        <v>77128.826497863745</v>
      </c>
      <c r="C3011" t="str">
        <f t="shared" si="876"/>
        <v>-0.201182768765414-0.635281476474582i</v>
      </c>
      <c r="D3011" t="str">
        <f t="shared" si="877"/>
        <v>3.43947218666928-0.570966109473276i</v>
      </c>
      <c r="E3011" t="str">
        <f t="shared" si="878"/>
        <v>248.544806085116-69.1824510770463i</v>
      </c>
      <c r="F3011" t="str">
        <f t="shared" si="879"/>
        <v>2.42128561384427-2.03033421775746i</v>
      </c>
      <c r="G3011" t="str">
        <f t="shared" si="880"/>
        <v>0.99849920669987-0.0387109922321882i</v>
      </c>
      <c r="H3011" t="str">
        <f t="shared" si="881"/>
        <v>0.546690475020776-262.074138956246i</v>
      </c>
      <c r="I3011" t="str">
        <f t="shared" si="882"/>
        <v>-1.49733669272408-1.79324113756013i</v>
      </c>
      <c r="K3011" t="str">
        <f t="shared" si="883"/>
        <v>0.0000955152085554932-0.00073464156629631i</v>
      </c>
      <c r="L3011" t="str">
        <f t="shared" si="884"/>
        <v>0.0000444444444444444-0.000744406543475604i</v>
      </c>
      <c r="M3011" t="e">
        <f t="shared" si="885"/>
        <v>#DIV/0!</v>
      </c>
      <c r="N3011">
        <f t="shared" si="886"/>
        <v>72.427896836640812</v>
      </c>
      <c r="O3011">
        <f t="shared" si="887"/>
        <v>3.5256121997938941</v>
      </c>
      <c r="P3011" s="3">
        <f t="shared" si="888"/>
        <v>-3.5256121997938941</v>
      </c>
      <c r="Q3011" s="3">
        <f t="shared" si="889"/>
        <v>-107.57210316335919</v>
      </c>
      <c r="R3011">
        <f t="shared" si="890"/>
        <v>72.427896836640812</v>
      </c>
      <c r="S3011">
        <f t="shared" si="891"/>
        <v>77.128826497863741</v>
      </c>
      <c r="T3011">
        <f t="shared" si="874"/>
        <v>-3.5256121997938941</v>
      </c>
    </row>
    <row r="3012" spans="1:20" x14ac:dyDescent="0.25">
      <c r="A3012">
        <f t="shared" si="875"/>
        <v>486456.2453071443</v>
      </c>
      <c r="B3012">
        <f t="shared" si="892"/>
        <v>77421.916038555632</v>
      </c>
      <c r="C3012" t="str">
        <f t="shared" si="876"/>
        <v>-0.202688043774926-0.632434957725705i</v>
      </c>
      <c r="D3012" t="str">
        <f t="shared" si="877"/>
        <v>3.43918116257549-0.571539524398508i</v>
      </c>
      <c r="E3012" t="str">
        <f t="shared" si="878"/>
        <v>248.425066881781-70.0177359121267i</v>
      </c>
      <c r="F3012" t="str">
        <f t="shared" si="879"/>
        <v>2.42125794443357-2.02335914910277i</v>
      </c>
      <c r="G3012" t="str">
        <f t="shared" si="880"/>
        <v>0.998487796280345-0.0388576499490833i</v>
      </c>
      <c r="H3012" t="str">
        <f t="shared" si="881"/>
        <v>0.54023922581115-261.050546285416i</v>
      </c>
      <c r="I3012" t="str">
        <f t="shared" si="882"/>
        <v>-1.48638133132108-1.78618148157692i</v>
      </c>
      <c r="K3012" t="str">
        <f t="shared" si="883"/>
        <v>0.0000951297351608622-0.000731887289055135i</v>
      </c>
      <c r="L3012" t="str">
        <f t="shared" si="884"/>
        <v>0.0000444444444444444-0.000741588507148443i</v>
      </c>
      <c r="M3012" t="e">
        <f t="shared" si="885"/>
        <v>#DIV/0!</v>
      </c>
      <c r="N3012">
        <f t="shared" si="886"/>
        <v>72.229949997906019</v>
      </c>
      <c r="O3012">
        <f t="shared" si="887"/>
        <v>3.5550585310607765</v>
      </c>
      <c r="P3012" s="3">
        <f t="shared" si="888"/>
        <v>-3.5550585310607765</v>
      </c>
      <c r="Q3012" s="3">
        <f t="shared" si="889"/>
        <v>-107.77005000209398</v>
      </c>
      <c r="R3012">
        <f t="shared" si="890"/>
        <v>72.229949997906019</v>
      </c>
      <c r="S3012">
        <f t="shared" si="891"/>
        <v>77.421916038555636</v>
      </c>
      <c r="T3012">
        <f t="shared" si="874"/>
        <v>-3.5550585310607765</v>
      </c>
    </row>
    <row r="3013" spans="1:20" x14ac:dyDescent="0.25">
      <c r="A3013">
        <f t="shared" si="875"/>
        <v>488304.77903931146</v>
      </c>
      <c r="B3013">
        <f t="shared" si="892"/>
        <v>77716.119319502148</v>
      </c>
      <c r="C3013" t="str">
        <f t="shared" si="876"/>
        <v>-0.204183166495736-0.629579860409503i</v>
      </c>
      <c r="D3013" t="str">
        <f t="shared" si="877"/>
        <v>3.43888797230471-0.572120694812422i</v>
      </c>
      <c r="E3013" t="str">
        <f t="shared" si="878"/>
        <v>248.297644732509-70.8549176379233i</v>
      </c>
      <c r="F3013" t="str">
        <f t="shared" si="879"/>
        <v>2.42123006497542-2.01641317077519i</v>
      </c>
      <c r="G3013" t="str">
        <f t="shared" si="880"/>
        <v>0.998476299240635-0.039004859894135i</v>
      </c>
      <c r="H3013" t="str">
        <f t="shared" si="881"/>
        <v>0.533872574676455-260.031189745021i</v>
      </c>
      <c r="I3013" t="str">
        <f t="shared" si="882"/>
        <v>-1.47551110963366-1.7791515446508i</v>
      </c>
      <c r="K3013" t="str">
        <f t="shared" si="883"/>
        <v>0.0000947471468440807-0.00072914313724906i</v>
      </c>
      <c r="L3013" t="str">
        <f t="shared" si="884"/>
        <v>0.0000444444444444444-0.000738781138820922i</v>
      </c>
      <c r="M3013" t="e">
        <f t="shared" si="885"/>
        <v>#DIV/0!</v>
      </c>
      <c r="N3013">
        <f t="shared" si="886"/>
        <v>72.031263449018965</v>
      </c>
      <c r="O3013">
        <f t="shared" si="887"/>
        <v>3.5846484852701757</v>
      </c>
      <c r="P3013" s="3">
        <f t="shared" si="888"/>
        <v>-3.5846484852701757</v>
      </c>
      <c r="Q3013" s="3">
        <f t="shared" si="889"/>
        <v>-107.96873655098103</v>
      </c>
      <c r="R3013">
        <f t="shared" si="890"/>
        <v>72.031263449018965</v>
      </c>
      <c r="S3013">
        <f t="shared" si="891"/>
        <v>77.716119319502141</v>
      </c>
      <c r="T3013">
        <f t="shared" si="874"/>
        <v>-3.5846484852701757</v>
      </c>
    </row>
    <row r="3014" spans="1:20" x14ac:dyDescent="0.25">
      <c r="A3014">
        <f t="shared" si="875"/>
        <v>490160.33719966083</v>
      </c>
      <c r="B3014">
        <f t="shared" si="892"/>
        <v>78011.440572916254</v>
      </c>
      <c r="C3014" t="str">
        <f t="shared" si="876"/>
        <v>-0.20566792678852-0.626716249303682i</v>
      </c>
      <c r="D3014" t="str">
        <f t="shared" si="877"/>
        <v>3.43859260011122-0.572709623859925i</v>
      </c>
      <c r="E3014" t="str">
        <f t="shared" si="878"/>
        <v>248.162491237486-71.6939056830385i</v>
      </c>
      <c r="F3014" t="str">
        <f t="shared" si="879"/>
        <v>2.42120197388019-2.00949618266769i</v>
      </c>
      <c r="G3014" t="str">
        <f t="shared" si="880"/>
        <v>0.998464714925199-0.0391526241079759i</v>
      </c>
      <c r="H3014" t="str">
        <f t="shared" si="881"/>
        <v>0.52758932163601-259.016049117279i</v>
      </c>
      <c r="I3014" t="str">
        <f t="shared" si="882"/>
        <v>-1.46472534812917-1.77215117484701i</v>
      </c>
      <c r="K3014" t="str">
        <f t="shared" si="883"/>
        <v>0.0000943674222200765-0.000726409075918722i</v>
      </c>
      <c r="L3014" t="str">
        <f t="shared" si="884"/>
        <v>0.0000444444444444444-0.00073598439810811i</v>
      </c>
      <c r="M3014" t="e">
        <f t="shared" si="885"/>
        <v>#DIV/0!</v>
      </c>
      <c r="N3014">
        <f t="shared" si="886"/>
        <v>71.831843299149838</v>
      </c>
      <c r="O3014">
        <f t="shared" si="887"/>
        <v>3.6143831350737576</v>
      </c>
      <c r="P3014" s="3">
        <f t="shared" si="888"/>
        <v>-3.6143831350737576</v>
      </c>
      <c r="Q3014" s="3">
        <f t="shared" si="889"/>
        <v>-108.16815670085016</v>
      </c>
      <c r="R3014">
        <f t="shared" si="890"/>
        <v>71.831843299149838</v>
      </c>
      <c r="S3014">
        <f t="shared" si="891"/>
        <v>78.011440572916257</v>
      </c>
      <c r="T3014">
        <f t="shared" si="874"/>
        <v>-3.6143831350737576</v>
      </c>
    </row>
    <row r="3015" spans="1:20" x14ac:dyDescent="0.25">
      <c r="A3015">
        <f t="shared" si="875"/>
        <v>492022.94648101955</v>
      </c>
      <c r="B3015">
        <f t="shared" si="892"/>
        <v>78307.884047093336</v>
      </c>
      <c r="C3015" t="str">
        <f t="shared" si="876"/>
        <v>-0.207142115191146-0.623844193113945i</v>
      </c>
      <c r="D3015" t="str">
        <f t="shared" si="877"/>
        <v>3.43829503014055-0.573306314740124i</v>
      </c>
      <c r="E3015" t="str">
        <f t="shared" si="878"/>
        <v>248.019559321908-72.5346083067379i</v>
      </c>
      <c r="F3015" t="str">
        <f t="shared" si="879"/>
        <v>2.42117366954626-2.00260808508816i</v>
      </c>
      <c r="G3015" t="str">
        <f t="shared" si="880"/>
        <v>0.998453042673565-0.039300944638335i</v>
      </c>
      <c r="H3015" t="str">
        <f t="shared" si="881"/>
        <v>0.521388284701156-258.005104310044i</v>
      </c>
      <c r="I3015" t="str">
        <f t="shared" si="882"/>
        <v>-1.45402337296287-1.76518022133389i</v>
      </c>
      <c r="K3015" t="str">
        <f t="shared" si="883"/>
        <v>0.0000939905400591646-0.000723685070199612i</v>
      </c>
      <c r="L3015" t="str">
        <f t="shared" si="884"/>
        <v>0.0000444444444444444-0.000733198244777952i</v>
      </c>
      <c r="M3015" t="e">
        <f t="shared" si="885"/>
        <v>#DIV/0!</v>
      </c>
      <c r="N3015">
        <f t="shared" si="886"/>
        <v>71.631695754733769</v>
      </c>
      <c r="O3015">
        <f t="shared" si="887"/>
        <v>3.6442635431595543</v>
      </c>
      <c r="P3015" s="3">
        <f t="shared" si="888"/>
        <v>-3.6442635431595543</v>
      </c>
      <c r="Q3015" s="3">
        <f t="shared" si="889"/>
        <v>-108.36830424526623</v>
      </c>
      <c r="R3015">
        <f t="shared" si="890"/>
        <v>71.631695754733769</v>
      </c>
      <c r="S3015">
        <f t="shared" si="891"/>
        <v>78.307884047093339</v>
      </c>
      <c r="T3015">
        <f t="shared" si="874"/>
        <v>-3.6442635431595543</v>
      </c>
    </row>
    <row r="3016" spans="1:20" x14ac:dyDescent="0.25">
      <c r="A3016">
        <f t="shared" si="875"/>
        <v>493892.63367764745</v>
      </c>
      <c r="B3016">
        <f t="shared" si="892"/>
        <v>78605.454006472297</v>
      </c>
      <c r="C3016" t="str">
        <f t="shared" si="876"/>
        <v>-0.208605523001765-0.620963764477052i</v>
      </c>
      <c r="D3016" t="str">
        <f t="shared" si="877"/>
        <v>3.4379952464288-0.573910770705747i</v>
      </c>
      <c r="E3016" t="str">
        <f t="shared" si="878"/>
        <v>247.868803266511-73.3769326209448i</v>
      </c>
      <c r="F3016" t="str">
        <f t="shared" si="879"/>
        <v>2.42114515036003-1.99574877875793i</v>
      </c>
      <c r="G3016" t="str">
        <f t="shared" si="880"/>
        <v>0.998441281820295-0.0394498235400569i</v>
      </c>
      <c r="H3016" t="str">
        <f t="shared" si="881"/>
        <v>0.515268299593807-256.99833535574i</v>
      </c>
      <c r="I3016" t="str">
        <f t="shared" si="882"/>
        <v>-1.44340451592637-1.75823853437109i</v>
      </c>
      <c r="K3016" t="str">
        <f t="shared" si="883"/>
        <v>0.0000936164792859747-0.000720971085322159i</v>
      </c>
      <c r="L3016" t="str">
        <f t="shared" si="884"/>
        <v>0.0000444444444444444-0.000730422638750701i</v>
      </c>
      <c r="M3016" t="e">
        <f t="shared" si="885"/>
        <v>#DIV/0!</v>
      </c>
      <c r="N3016">
        <f t="shared" si="886"/>
        <v>71.430827118694012</v>
      </c>
      <c r="O3016">
        <f t="shared" si="887"/>
        <v>3.6742907619814504</v>
      </c>
      <c r="P3016" s="3">
        <f t="shared" si="888"/>
        <v>-3.6742907619814504</v>
      </c>
      <c r="Q3016" s="3">
        <f t="shared" si="889"/>
        <v>-108.56917288130599</v>
      </c>
      <c r="R3016">
        <f t="shared" si="890"/>
        <v>71.430827118694012</v>
      </c>
      <c r="S3016">
        <f t="shared" si="891"/>
        <v>78.6054540064723</v>
      </c>
      <c r="T3016">
        <f t="shared" si="874"/>
        <v>-3.6742907619814504</v>
      </c>
    </row>
    <row r="3017" spans="1:20" x14ac:dyDescent="0.25">
      <c r="A3017">
        <f t="shared" si="875"/>
        <v>495769.42568562255</v>
      </c>
      <c r="B3017">
        <f t="shared" si="892"/>
        <v>78904.154731696894</v>
      </c>
      <c r="C3017" t="str">
        <f t="shared" si="876"/>
        <v>-0.210057942362445-0.618075039961769i</v>
      </c>
      <c r="D3017" t="str">
        <f t="shared" si="877"/>
        <v>3.43769323290195-0.57452299506257i</v>
      </c>
      <c r="E3017" t="str">
        <f t="shared" si="878"/>
        <v>247.710178737721-74.2207846131212i</v>
      </c>
      <c r="F3017" t="str">
        <f t="shared" si="879"/>
        <v>2.42111641469571-1.98891816481032i</v>
      </c>
      <c r="G3017" t="str">
        <f t="shared" si="880"/>
        <v>0.998429431694946-0.0395992628751221i</v>
      </c>
      <c r="H3017" t="str">
        <f t="shared" si="881"/>
        <v>0.50922821946947-255.995722410303i</v>
      </c>
      <c r="I3017" t="str">
        <f t="shared" si="882"/>
        <v>-1.43286811439654-1.75132596529775i</v>
      </c>
      <c r="K3017" t="str">
        <f t="shared" si="883"/>
        <v>0.0000932452189783641-0.000718267086611743i</v>
      </c>
      <c r="L3017" t="str">
        <f t="shared" si="884"/>
        <v>0.0000444444444444444-0.000727657540098325i</v>
      </c>
      <c r="M3017" t="e">
        <f t="shared" si="885"/>
        <v>#DIV/0!</v>
      </c>
      <c r="N3017">
        <f t="shared" si="886"/>
        <v>71.229243789623098</v>
      </c>
      <c r="O3017">
        <f t="shared" si="887"/>
        <v>3.7044658334906977</v>
      </c>
      <c r="P3017" s="3">
        <f t="shared" si="888"/>
        <v>-3.7044658334906977</v>
      </c>
      <c r="Q3017" s="3">
        <f t="shared" si="889"/>
        <v>-108.7707562103769</v>
      </c>
      <c r="R3017">
        <f t="shared" si="890"/>
        <v>71.229243789623098</v>
      </c>
      <c r="S3017">
        <f t="shared" si="891"/>
        <v>78.904154731696892</v>
      </c>
      <c r="T3017">
        <f t="shared" si="874"/>
        <v>-3.7044658334906977</v>
      </c>
    </row>
    <row r="3018" spans="1:20" x14ac:dyDescent="0.25">
      <c r="A3018">
        <f t="shared" si="875"/>
        <v>497653.34950322798</v>
      </c>
      <c r="B3018">
        <f t="shared" si="892"/>
        <v>79203.990519677347</v>
      </c>
      <c r="C3018" t="str">
        <f t="shared" si="876"/>
        <v>-0.211499166343262-0.615178100067883i</v>
      </c>
      <c r="D3018" t="str">
        <f t="shared" si="877"/>
        <v>3.43738897337534-0.575142991168857i</v>
      </c>
      <c r="E3018" t="str">
        <f t="shared" si="878"/>
        <v>247.543642817411-75.0660691700087i</v>
      </c>
      <c r="F3018" t="str">
        <f t="shared" si="879"/>
        <v>2.4210874609153-1.98211614478921i</v>
      </c>
      <c r="G3018" t="str">
        <f t="shared" si="880"/>
        <v>0.998417491622036-0.0397492647126653i</v>
      </c>
      <c r="H3018" t="str">
        <f t="shared" si="881"/>
        <v>0.503266914644908-254.997245752143i</v>
      </c>
      <c r="I3018" t="str">
        <f t="shared" si="882"/>
        <v>-1.42241351128504-1.74444236652106i</v>
      </c>
      <c r="K3018" t="str">
        <f t="shared" si="883"/>
        <v>0.0000928767383663592-0.000715573039488781i</v>
      </c>
      <c r="L3018" t="str">
        <f t="shared" si="884"/>
        <v>0.0000444444444444444-0.000724902909043959i</v>
      </c>
      <c r="M3018" t="e">
        <f t="shared" si="885"/>
        <v>#DIV/0!</v>
      </c>
      <c r="N3018">
        <f t="shared" si="886"/>
        <v>71.026952260930372</v>
      </c>
      <c r="O3018">
        <f t="shared" si="887"/>
        <v>3.7347897888671229</v>
      </c>
      <c r="P3018" s="3">
        <f t="shared" si="888"/>
        <v>-3.7347897888671229</v>
      </c>
      <c r="Q3018" s="3">
        <f t="shared" si="889"/>
        <v>-108.97304773906963</v>
      </c>
      <c r="R3018">
        <f t="shared" si="890"/>
        <v>71.026952260930372</v>
      </c>
      <c r="S3018">
        <f t="shared" si="891"/>
        <v>79.203990519677347</v>
      </c>
      <c r="T3018">
        <f t="shared" si="874"/>
        <v>-3.7347897888671229</v>
      </c>
    </row>
    <row r="3019" spans="1:20" x14ac:dyDescent="0.25">
      <c r="A3019">
        <f t="shared" si="875"/>
        <v>499544.43223134021</v>
      </c>
      <c r="B3019">
        <f t="shared" si="892"/>
        <v>79504.965683652117</v>
      </c>
      <c r="C3019" t="str">
        <f t="shared" si="876"/>
        <v>-0.212928989026796-0.612273029222912i</v>
      </c>
      <c r="D3019" t="str">
        <f t="shared" si="877"/>
        <v>3.43708245155278-0.575770762434745i</v>
      </c>
      <c r="E3019" t="str">
        <f t="shared" si="878"/>
        <v>247.369154032204-75.9126901022499i</v>
      </c>
      <c r="F3019" t="str">
        <f t="shared" si="879"/>
        <v>2.4210582873685-1.97534262064759i</v>
      </c>
      <c r="G3019" t="str">
        <f t="shared" si="880"/>
        <v>0.998405460921003-0.0398998311289961i</v>
      </c>
      <c r="H3019" t="str">
        <f t="shared" si="881"/>
        <v>0.497383272330074-254.002885781111i</v>
      </c>
      <c r="I3019" t="str">
        <f t="shared" si="882"/>
        <v>-1.4120400549883-1.73758759150486i</v>
      </c>
      <c r="K3019" t="str">
        <f t="shared" si="883"/>
        <v>0.0000925110168310829-0.000712888909468706i</v>
      </c>
      <c r="L3019" t="str">
        <f t="shared" si="884"/>
        <v>0.0000444444444444444-0.000722158705961305i</v>
      </c>
      <c r="M3019" t="e">
        <f t="shared" si="885"/>
        <v>#DIV/0!</v>
      </c>
      <c r="N3019">
        <f t="shared" si="886"/>
        <v>70.823959119945528</v>
      </c>
      <c r="O3019">
        <f t="shared" si="887"/>
        <v>3.7652636482545221</v>
      </c>
      <c r="P3019" s="3">
        <f t="shared" si="888"/>
        <v>-3.7652636482545221</v>
      </c>
      <c r="Q3019" s="3">
        <f t="shared" si="889"/>
        <v>-109.17604088005447</v>
      </c>
      <c r="R3019">
        <f t="shared" si="890"/>
        <v>70.823959119945528</v>
      </c>
      <c r="S3019">
        <f t="shared" si="891"/>
        <v>79.504965683652117</v>
      </c>
      <c r="T3019">
        <f t="shared" si="874"/>
        <v>-3.7652636482545221</v>
      </c>
    </row>
    <row r="3020" spans="1:20" x14ac:dyDescent="0.25">
      <c r="A3020">
        <f t="shared" si="875"/>
        <v>501442.70107381931</v>
      </c>
      <c r="B3020">
        <f t="shared" si="892"/>
        <v>79807.084553249995</v>
      </c>
      <c r="C3020" t="str">
        <f t="shared" si="876"/>
        <v>-0.214347205593032-0.609359915776926i</v>
      </c>
      <c r="D3020" t="str">
        <f t="shared" si="877"/>
        <v>3.43677365102607-0.576406312321675i</v>
      </c>
      <c r="E3020" t="str">
        <f t="shared" si="878"/>
        <v>247.186672382332-76.7605501698688i</v>
      </c>
      <c r="F3020" t="str">
        <f t="shared" si="879"/>
        <v>2.42102889239257-1.96859749474611i</v>
      </c>
      <c r="G3020" t="str">
        <f t="shared" si="880"/>
        <v>0.99839333890617-0.0400509642076175i</v>
      </c>
      <c r="H3020" t="str">
        <f t="shared" si="881"/>
        <v>0.491576196364582-253.01262301748i</v>
      </c>
      <c r="I3020" t="str">
        <f t="shared" si="882"/>
        <v>-1.40174709933803-1.7307614947584i</v>
      </c>
      <c r="K3020" t="str">
        <f t="shared" si="883"/>
        <v>0.0000921480339037143-0.000710214662162076i</v>
      </c>
      <c r="L3020" t="str">
        <f t="shared" si="884"/>
        <v>0.0000444444444444444-0.000719424891374084i</v>
      </c>
      <c r="M3020" t="e">
        <f t="shared" si="885"/>
        <v>#DIV/0!</v>
      </c>
      <c r="N3020">
        <f t="shared" si="886"/>
        <v>70.620271046985863</v>
      </c>
      <c r="O3020">
        <f t="shared" si="887"/>
        <v>3.79588842049459</v>
      </c>
      <c r="P3020" s="3">
        <f t="shared" si="888"/>
        <v>-3.79588842049459</v>
      </c>
      <c r="Q3020" s="3">
        <f t="shared" si="889"/>
        <v>-109.37972895301414</v>
      </c>
      <c r="R3020">
        <f t="shared" si="890"/>
        <v>70.620271046985863</v>
      </c>
      <c r="S3020">
        <f t="shared" si="891"/>
        <v>79.807084553249993</v>
      </c>
      <c r="T3020">
        <f t="shared" si="874"/>
        <v>-3.79588842049459</v>
      </c>
    </row>
    <row r="3021" spans="1:20" x14ac:dyDescent="0.25">
      <c r="A3021">
        <f t="shared" si="875"/>
        <v>503348.1833378998</v>
      </c>
      <c r="B3021">
        <f t="shared" si="892"/>
        <v>80110.351474552343</v>
      </c>
      <c r="C3021" t="str">
        <f t="shared" si="876"/>
        <v>-0.215753612404529-0.606438851994952i</v>
      </c>
      <c r="D3021" t="str">
        <f t="shared" si="877"/>
        <v>3.43646255527417-0.577049644341783i</v>
      </c>
      <c r="E3021" t="str">
        <f t="shared" si="878"/>
        <v>246.996159369973-77.609551108611i</v>
      </c>
      <c r="F3021" t="str">
        <f t="shared" si="879"/>
        <v>2.42099927431235-1.96188066985166i</v>
      </c>
      <c r="G3021" t="str">
        <f t="shared" si="880"/>
        <v>0.998381124886704-0.0402026660392457i</v>
      </c>
      <c r="H3021" t="str">
        <f t="shared" si="881"/>
        <v>0.48584460695823-252.026438100934i</v>
      </c>
      <c r="I3021" t="str">
        <f t="shared" si="882"/>
        <v>-1.39153400355219-1.72396393182538i</v>
      </c>
      <c r="K3021" t="str">
        <f t="shared" si="883"/>
        <v>0.0000917877692644216-0.000707550263274528i</v>
      </c>
      <c r="L3021" t="str">
        <f t="shared" si="884"/>
        <v>0.0000444444444444444-0.000716701425955454i</v>
      </c>
      <c r="M3021" t="e">
        <f t="shared" si="885"/>
        <v>#DIV/0!</v>
      </c>
      <c r="N3021">
        <f t="shared" si="886"/>
        <v>70.415894814379527</v>
      </c>
      <c r="O3021">
        <f t="shared" si="887"/>
        <v>3.8266651028661847</v>
      </c>
      <c r="P3021" s="3">
        <f t="shared" si="888"/>
        <v>-3.8266651028661847</v>
      </c>
      <c r="Q3021" s="3">
        <f t="shared" si="889"/>
        <v>-109.58410518562047</v>
      </c>
      <c r="R3021">
        <f t="shared" si="890"/>
        <v>70.415894814379527</v>
      </c>
      <c r="S3021">
        <f t="shared" si="891"/>
        <v>80.110351474552346</v>
      </c>
      <c r="T3021">
        <f t="shared" si="874"/>
        <v>-3.8266651028661847</v>
      </c>
    </row>
    <row r="3022" spans="1:20" x14ac:dyDescent="0.25">
      <c r="A3022">
        <f t="shared" si="875"/>
        <v>505260.90643458383</v>
      </c>
      <c r="B3022">
        <f t="shared" si="892"/>
        <v>80414.770810155649</v>
      </c>
      <c r="C3022" t="str">
        <f t="shared" si="876"/>
        <v>-0.217148007091827-0.603509934047501i</v>
      </c>
      <c r="D3022" t="str">
        <f t="shared" si="877"/>
        <v>3.43614914766264-0.577700762057307i</v>
      </c>
      <c r="E3022" t="str">
        <f t="shared" si="878"/>
        <v>246.797578027119-78.4595936571123i</v>
      </c>
      <c r="F3022" t="str">
        <f t="shared" si="879"/>
        <v>2.42096943143999-1.95519204913598i</v>
      </c>
      <c r="G3022" t="str">
        <f t="shared" si="880"/>
        <v>0.998368818166584-0.0403549387218298i</v>
      </c>
      <c r="H3022" t="str">
        <f t="shared" si="881"/>
        <v>0.480187440435958-251.04431178957i</v>
      </c>
      <c r="I3022" t="str">
        <f t="shared" si="882"/>
        <v>-1.38140013218657-1.71719475927286i</v>
      </c>
      <c r="K3022" t="str">
        <f t="shared" si="883"/>
        <v>0.0000914302027413386-0.000704895678606862i</v>
      </c>
      <c r="L3022" t="str">
        <f t="shared" si="884"/>
        <v>0.0000444444444444444-0.000713988270527449i</v>
      </c>
      <c r="M3022" t="e">
        <f t="shared" si="885"/>
        <v>#DIV/0!</v>
      </c>
      <c r="N3022">
        <f t="shared" si="886"/>
        <v>70.210837285458169</v>
      </c>
      <c r="O3022">
        <f t="shared" si="887"/>
        <v>3.8575946808229422</v>
      </c>
      <c r="P3022" s="3">
        <f t="shared" si="888"/>
        <v>-3.8575946808229422</v>
      </c>
      <c r="Q3022" s="3">
        <f t="shared" si="889"/>
        <v>-109.78916271454183</v>
      </c>
      <c r="R3022">
        <f t="shared" si="890"/>
        <v>70.210837285458169</v>
      </c>
      <c r="S3022">
        <f t="shared" si="891"/>
        <v>80.414770810155645</v>
      </c>
      <c r="T3022">
        <f t="shared" si="874"/>
        <v>-3.8575946808229422</v>
      </c>
    </row>
    <row r="3023" spans="1:20" x14ac:dyDescent="0.25">
      <c r="A3023">
        <f t="shared" si="875"/>
        <v>507180.89787903527</v>
      </c>
      <c r="B3023">
        <f t="shared" si="892"/>
        <v>80720.346939234238</v>
      </c>
      <c r="C3023" t="str">
        <f t="shared" si="876"/>
        <v>-0.218530188639069-0.600573261998645i</v>
      </c>
      <c r="D3023" t="str">
        <f t="shared" si="877"/>
        <v>3.4358334114429-0.578359669079974i</v>
      </c>
      <c r="E3023" t="str">
        <f t="shared" si="878"/>
        <v>246.590892942839-79.3105775849261i</v>
      </c>
      <c r="F3023" t="str">
        <f t="shared" si="879"/>
        <v>2.42093936207501-1.94853153617418i</v>
      </c>
      <c r="G3023" t="str">
        <f t="shared" si="880"/>
        <v>0.998356418044553-0.0405077843605707i</v>
      </c>
      <c r="H3023" t="str">
        <f t="shared" si="881"/>
        <v>0.474603648986759-250.066224958909i</v>
      </c>
      <c r="I3023" t="str">
        <f t="shared" si="882"/>
        <v>-1.37134485508666-1.71045383468069i</v>
      </c>
      <c r="K3023" t="str">
        <f t="shared" si="883"/>
        <v>0.0000910753143095183-0.000702250874055033i</v>
      </c>
      <c r="L3023" t="str">
        <f t="shared" si="884"/>
        <v>0.0000444444444444444-0.000711285386060419i</v>
      </c>
      <c r="M3023" t="e">
        <f t="shared" si="885"/>
        <v>#DIV/0!</v>
      </c>
      <c r="N3023">
        <f t="shared" si="886"/>
        <v>70.005105413499891</v>
      </c>
      <c r="O3023">
        <f t="shared" si="887"/>
        <v>3.8886781277361786</v>
      </c>
      <c r="P3023" s="3">
        <f t="shared" si="888"/>
        <v>-3.8886781277361786</v>
      </c>
      <c r="Q3023" s="3">
        <f t="shared" si="889"/>
        <v>-109.99489458650011</v>
      </c>
      <c r="R3023">
        <f t="shared" si="890"/>
        <v>70.005105413499891</v>
      </c>
      <c r="S3023">
        <f t="shared" si="891"/>
        <v>80.720346939234233</v>
      </c>
      <c r="T3023">
        <f t="shared" si="874"/>
        <v>-3.8886781277361786</v>
      </c>
    </row>
    <row r="3024" spans="1:20" x14ac:dyDescent="0.25">
      <c r="A3024">
        <f t="shared" si="875"/>
        <v>509108.18529097561</v>
      </c>
      <c r="B3024">
        <f t="shared" si="892"/>
        <v>81027.084257603332</v>
      </c>
      <c r="C3024" t="str">
        <f t="shared" si="876"/>
        <v>-0.219899957469697-0.597628939792052i</v>
      </c>
      <c r="D3024" t="str">
        <f t="shared" si="877"/>
        <v>3.43551532975151-0.579026369070377i</v>
      </c>
      <c r="E3024" t="str">
        <f t="shared" si="878"/>
        <v>246.376070290014-80.1624017213514i</v>
      </c>
      <c r="F3024" t="str">
        <f t="shared" si="879"/>
        <v>2.42090906450414-1.94189903494335i</v>
      </c>
      <c r="G3024" t="str">
        <f t="shared" si="880"/>
        <v>0.998343923814089-0.0406612050679411i</v>
      </c>
      <c r="H3024" t="str">
        <f t="shared" si="881"/>
        <v>0.469092200416749-249.09215860092i</v>
      </c>
      <c r="I3024" t="str">
        <f t="shared" si="882"/>
        <v>-1.3613675473402-1.70374101663079i</v>
      </c>
      <c r="K3024" t="str">
        <f t="shared" si="883"/>
        <v>0.0000907230840899079-0.00069961581561018i</v>
      </c>
      <c r="L3024" t="str">
        <f t="shared" si="884"/>
        <v>0.0000444444444444444-0.000708592733672468i</v>
      </c>
      <c r="M3024" t="e">
        <f t="shared" si="885"/>
        <v>#DIV/0!</v>
      </c>
      <c r="N3024">
        <f t="shared" si="886"/>
        <v>69.798706240641678</v>
      </c>
      <c r="O3024">
        <f t="shared" si="887"/>
        <v>3.9199164046382009</v>
      </c>
      <c r="P3024" s="3">
        <f t="shared" si="888"/>
        <v>-3.9199164046382009</v>
      </c>
      <c r="Q3024" s="3">
        <f t="shared" si="889"/>
        <v>-110.20129375935832</v>
      </c>
      <c r="R3024">
        <f t="shared" si="890"/>
        <v>69.798706240641678</v>
      </c>
      <c r="S3024">
        <f t="shared" si="891"/>
        <v>81.027084257603335</v>
      </c>
      <c r="T3024">
        <f t="shared" si="874"/>
        <v>-3.9199164046382009</v>
      </c>
    </row>
    <row r="3025" spans="1:20" x14ac:dyDescent="0.25">
      <c r="A3025">
        <f t="shared" si="875"/>
        <v>511042.79639508133</v>
      </c>
      <c r="B3025">
        <f t="shared" si="892"/>
        <v>81334.987177782226</v>
      </c>
      <c r="C3025" t="str">
        <f t="shared" si="876"/>
        <v>-0.22125711553221-0.594677075234697i</v>
      </c>
      <c r="D3025" t="str">
        <f t="shared" si="877"/>
        <v>3.43519488560957-0.579700865737374i</v>
      </c>
      <c r="E3025" t="str">
        <f t="shared" si="878"/>
        <v>246.153077851436-81.0149639850814i</v>
      </c>
      <c r="F3025" t="str">
        <f t="shared" si="879"/>
        <v>2.42087853700125-1.93529444982119i</v>
      </c>
      <c r="G3025" t="str">
        <f t="shared" si="880"/>
        <v>0.99833133476336-0.0408152029637041i</v>
      </c>
      <c r="H3025" t="str">
        <f t="shared" si="881"/>
        <v>0.463652077906185-248.122093823049i</v>
      </c>
      <c r="I3025" t="str">
        <f t="shared" si="882"/>
        <v>-1.3514675892301-1.69705616469674i</v>
      </c>
      <c r="K3025" t="str">
        <f t="shared" si="883"/>
        <v>0.000090373492348324-0.000696990469358615i</v>
      </c>
      <c r="L3025" t="str">
        <f t="shared" si="884"/>
        <v>0.0000444444444444444-0.000705910274628874i</v>
      </c>
      <c r="M3025" t="e">
        <f t="shared" si="885"/>
        <v>#DIV/0!</v>
      </c>
      <c r="N3025">
        <f t="shared" si="886"/>
        <v>69.591646896748969</v>
      </c>
      <c r="O3025">
        <f t="shared" si="887"/>
        <v>3.9513104599693105</v>
      </c>
      <c r="P3025" s="3">
        <f t="shared" si="888"/>
        <v>-3.9513104599693105</v>
      </c>
      <c r="Q3025" s="3">
        <f t="shared" si="889"/>
        <v>-110.40835310325103</v>
      </c>
      <c r="R3025">
        <f t="shared" si="890"/>
        <v>69.591646896748969</v>
      </c>
      <c r="S3025">
        <f t="shared" si="891"/>
        <v>81.334987177782224</v>
      </c>
      <c r="T3025">
        <f t="shared" si="874"/>
        <v>-3.9513104599693105</v>
      </c>
    </row>
    <row r="3026" spans="1:20" x14ac:dyDescent="0.25">
      <c r="A3026">
        <f t="shared" si="875"/>
        <v>512984.75902138266</v>
      </c>
      <c r="B3026">
        <f t="shared" si="892"/>
        <v>81644.060129057805</v>
      </c>
      <c r="C3026" t="str">
        <f t="shared" si="876"/>
        <v>-0.222601466385932-0.591717779978451i</v>
      </c>
      <c r="D3026" t="str">
        <f t="shared" si="877"/>
        <v>3.43487206192195-0.58038316283744i</v>
      </c>
      <c r="E3026" t="str">
        <f t="shared" si="878"/>
        <v>245.921885045308-81.8681614146501i</v>
      </c>
      <c r="F3026" t="str">
        <f t="shared" si="879"/>
        <v>2.4208477778272-1.92871768558453i</v>
      </c>
      <c r="G3026" t="str">
        <f t="shared" si="880"/>
        <v>0.998318650175184-0.0409697801749335i</v>
      </c>
      <c r="H3026" t="str">
        <f t="shared" si="881"/>
        <v>0.458282279770477-247.156011847265i</v>
      </c>
      <c r="I3026" t="str">
        <f t="shared" si="882"/>
        <v>-1.34164436618784-1.69039913943342i</v>
      </c>
      <c r="K3026" t="str">
        <f t="shared" si="883"/>
        <v>0.0000900265194944453-0.000694374801481884i</v>
      </c>
      <c r="L3026" t="str">
        <f t="shared" si="884"/>
        <v>0.0000444444444444444-0.00070323797034158i</v>
      </c>
      <c r="M3026" t="e">
        <f t="shared" si="885"/>
        <v>#DIV/0!</v>
      </c>
      <c r="N3026">
        <f t="shared" si="886"/>
        <v>69.38393459824853</v>
      </c>
      <c r="O3026">
        <f t="shared" si="887"/>
        <v>3.982861229325926</v>
      </c>
      <c r="P3026" s="3">
        <f t="shared" si="888"/>
        <v>-3.982861229325926</v>
      </c>
      <c r="Q3026" s="3">
        <f t="shared" si="889"/>
        <v>-110.61606540175147</v>
      </c>
      <c r="R3026">
        <f t="shared" si="890"/>
        <v>69.38393459824853</v>
      </c>
      <c r="S3026">
        <f t="shared" si="891"/>
        <v>81.644060129057806</v>
      </c>
      <c r="T3026">
        <f t="shared" si="874"/>
        <v>-3.982861229325926</v>
      </c>
    </row>
    <row r="3027" spans="1:20" x14ac:dyDescent="0.25">
      <c r="A3027">
        <f t="shared" si="875"/>
        <v>514934.10110566393</v>
      </c>
      <c r="B3027">
        <f t="shared" si="892"/>
        <v>81954.307557548222</v>
      </c>
      <c r="C3027" t="str">
        <f t="shared" si="876"/>
        <v>-0.22393281528664-0.588751169499273i</v>
      </c>
      <c r="D3027" t="str">
        <f t="shared" si="877"/>
        <v>3.43454684147662-0.581073264174051i</v>
      </c>
      <c r="E3027" t="str">
        <f t="shared" si="878"/>
        <v>245.682462950065-82.7218901996517i</v>
      </c>
      <c r="F3027" t="str">
        <f t="shared" si="879"/>
        <v>2.42081678522988-1.92216864740804i</v>
      </c>
      <c r="G3027" t="str">
        <f t="shared" si="880"/>
        <v>0.998305869326995-0.0411249388360324i</v>
      </c>
      <c r="H3027" t="str">
        <f t="shared" si="881"/>
        <v>0.452981819224954-246.19389400911i</v>
      </c>
      <c r="I3027" t="str">
        <f t="shared" si="882"/>
        <v>-1.33189726874741-1.68376980236691i</v>
      </c>
      <c r="K3027" t="str">
        <f t="shared" si="883"/>
        <v>0.0000896821460807921-0.000691768778256701i</v>
      </c>
      <c r="L3027" t="str">
        <f t="shared" si="884"/>
        <v>0.0000444444444444444-0.000700575782368578i</v>
      </c>
      <c r="M3027" t="e">
        <f t="shared" si="885"/>
        <v>#DIV/0!</v>
      </c>
      <c r="N3027">
        <f t="shared" si="886"/>
        <v>69.175576646923176</v>
      </c>
      <c r="O3027">
        <f t="shared" si="887"/>
        <v>4.0145696352136353</v>
      </c>
      <c r="P3027" s="3">
        <f t="shared" si="888"/>
        <v>-4.0145696352136353</v>
      </c>
      <c r="Q3027" s="3">
        <f t="shared" si="889"/>
        <v>-110.82442335307682</v>
      </c>
      <c r="R3027">
        <f t="shared" si="890"/>
        <v>69.175576646923176</v>
      </c>
      <c r="S3027">
        <f t="shared" si="891"/>
        <v>81.954307557548219</v>
      </c>
      <c r="T3027">
        <f t="shared" si="874"/>
        <v>-4.0145696352136353</v>
      </c>
    </row>
    <row r="3028" spans="1:20" x14ac:dyDescent="0.25">
      <c r="A3028">
        <f t="shared" si="875"/>
        <v>516890.85068986547</v>
      </c>
      <c r="B3028">
        <f t="shared" si="892"/>
        <v>82265.733926266912</v>
      </c>
      <c r="C3028" t="str">
        <f t="shared" si="876"/>
        <v>-0.225250969272153-0.585777363074295i</v>
      </c>
      <c r="D3028" t="str">
        <f t="shared" si="877"/>
        <v>3.43421920694401-0.581771173597039i</v>
      </c>
      <c r="E3028" t="str">
        <f t="shared" si="878"/>
        <v>245.43478432852-83.5760457127512i</v>
      </c>
      <c r="F3028" t="str">
        <f t="shared" si="879"/>
        <v>2.4207855574439-1.91564724086271i</v>
      </c>
      <c r="G3028" t="str">
        <f t="shared" si="880"/>
        <v>0.998292991490798-0.0412806810887527i</v>
      </c>
      <c r="H3028" t="str">
        <f t="shared" si="881"/>
        <v>0.447749724153551-245.235721756762i</v>
      </c>
      <c r="I3028" t="str">
        <f t="shared" si="882"/>
        <v>-1.32222569249953-1.67716801598432i</v>
      </c>
      <c r="K3028" t="str">
        <f t="shared" si="883"/>
        <v>0.0000893403528017352-0.000689172366055019i</v>
      </c>
      <c r="L3028" t="str">
        <f t="shared" si="884"/>
        <v>0.0000444444444444444-0.000697923672413405i</v>
      </c>
      <c r="M3028" t="e">
        <f t="shared" si="885"/>
        <v>#DIV/0!</v>
      </c>
      <c r="N3028">
        <f t="shared" si="886"/>
        <v>68.966580428664315</v>
      </c>
      <c r="O3028">
        <f t="shared" si="887"/>
        <v>4.0464365868007954</v>
      </c>
      <c r="P3028" s="3">
        <f t="shared" si="888"/>
        <v>-4.0464365868007954</v>
      </c>
      <c r="Q3028" s="3">
        <f t="shared" si="889"/>
        <v>-111.03341957133568</v>
      </c>
      <c r="R3028">
        <f t="shared" si="890"/>
        <v>68.966580428664315</v>
      </c>
      <c r="S3028">
        <f t="shared" si="891"/>
        <v>82.265733926266918</v>
      </c>
      <c r="T3028">
        <f t="shared" si="874"/>
        <v>-4.0464365868007954</v>
      </c>
    </row>
    <row r="3029" spans="1:20" x14ac:dyDescent="0.25">
      <c r="A3029">
        <f t="shared" si="875"/>
        <v>518855.03592248698</v>
      </c>
      <c r="B3029">
        <f t="shared" si="892"/>
        <v>82578.343715186726</v>
      </c>
      <c r="C3029" t="str">
        <f t="shared" si="876"/>
        <v>-0.226555737247553-0.582796483756532i</v>
      </c>
      <c r="D3029" t="str">
        <f t="shared" si="877"/>
        <v>3.43388914087619-0.582476895001936i</v>
      </c>
      <c r="E3029" t="str">
        <f t="shared" si="878"/>
        <v>245.178823651312-84.4305225424065i</v>
      </c>
      <c r="F3029" t="str">
        <f t="shared" si="879"/>
        <v>2.4207540926907-1.90915337191456i</v>
      </c>
      <c r="G3029" t="str">
        <f t="shared" si="880"/>
        <v>0.99828001593313-0.0414370090822148i</v>
      </c>
      <c r="H3029" t="str">
        <f t="shared" si="881"/>
        <v>0.442585036881114-244.281476650109i</v>
      </c>
      <c r="I3029" t="str">
        <f t="shared" si="882"/>
        <v>-1.31262903804661-1.67059364372401i</v>
      </c>
      <c r="K3029" t="str">
        <f t="shared" si="883"/>
        <v>0.0000890011204924902-0.000686585531343976i</v>
      </c>
      <c r="L3029" t="str">
        <f t="shared" si="884"/>
        <v>0.0000444444444444444-0.000695281602324575i</v>
      </c>
      <c r="M3029" t="e">
        <f t="shared" si="885"/>
        <v>#DIV/0!</v>
      </c>
      <c r="N3029">
        <f t="shared" si="886"/>
        <v>68.756953412196268</v>
      </c>
      <c r="O3029">
        <f t="shared" si="887"/>
        <v>4.0784629796773988</v>
      </c>
      <c r="P3029" s="3">
        <f t="shared" si="888"/>
        <v>-4.0784629796773988</v>
      </c>
      <c r="Q3029" s="3">
        <f t="shared" si="889"/>
        <v>-111.24304658780373</v>
      </c>
      <c r="R3029">
        <f t="shared" si="890"/>
        <v>68.756953412196268</v>
      </c>
      <c r="S3029">
        <f t="shared" si="891"/>
        <v>82.578343715186719</v>
      </c>
      <c r="T3029">
        <f t="shared" si="874"/>
        <v>-4.0784629796773988</v>
      </c>
    </row>
    <row r="3030" spans="1:20" x14ac:dyDescent="0.25">
      <c r="A3030">
        <f t="shared" si="875"/>
        <v>520826.68505899241</v>
      </c>
      <c r="B3030">
        <f t="shared" si="892"/>
        <v>82892.141421304434</v>
      </c>
      <c r="C3030" t="str">
        <f t="shared" si="876"/>
        <v>-0.227846930070263-0.579808658347377i</v>
      </c>
      <c r="D3030" t="str">
        <f t="shared" si="877"/>
        <v>3.43355662570632-0.583190432329349i</v>
      </c>
      <c r="E3030" t="str">
        <f t="shared" si="878"/>
        <v>244.914557119597-85.2852145263621i</v>
      </c>
      <c r="F3030" t="str">
        <f t="shared" si="879"/>
        <v>2.42072238917832-1.90268694692325i</v>
      </c>
      <c r="G3030" t="str">
        <f t="shared" si="880"/>
        <v>0.998266941915021-0.0415939249729263i</v>
      </c>
      <c r="H3030" t="str">
        <f t="shared" si="881"/>
        <v>0.437486813949463-243.331140359831i</v>
      </c>
      <c r="I3030" t="str">
        <f t="shared" si="882"/>
        <v>-1.30310671095791-1.6640465499658i</v>
      </c>
      <c r="K3030" t="str">
        <f t="shared" si="883"/>
        <v>0.0000886644301281356-0.000684008240685906i</v>
      </c>
      <c r="L3030" t="str">
        <f t="shared" si="884"/>
        <v>0.0000444444444444444-0.000692649534095011i</v>
      </c>
      <c r="M3030" t="e">
        <f t="shared" si="885"/>
        <v>#DIV/0!</v>
      </c>
      <c r="N3030">
        <f t="shared" si="886"/>
        <v>68.546703147753206</v>
      </c>
      <c r="O3030">
        <f t="shared" si="887"/>
        <v>4.1106496956158578</v>
      </c>
      <c r="P3030" s="3">
        <f t="shared" si="888"/>
        <v>-4.1106496956158578</v>
      </c>
      <c r="Q3030" s="3">
        <f t="shared" si="889"/>
        <v>-111.45329685224679</v>
      </c>
      <c r="R3030">
        <f t="shared" si="890"/>
        <v>68.546703147753206</v>
      </c>
      <c r="S3030">
        <f t="shared" si="891"/>
        <v>82.89214142130443</v>
      </c>
      <c r="T3030">
        <f t="shared" si="874"/>
        <v>-4.1106496956158578</v>
      </c>
    </row>
    <row r="3031" spans="1:20" x14ac:dyDescent="0.25">
      <c r="A3031">
        <f t="shared" si="875"/>
        <v>522805.82646221662</v>
      </c>
      <c r="B3031">
        <f t="shared" si="892"/>
        <v>83207.131558705398</v>
      </c>
      <c r="C3031" t="str">
        <f t="shared" si="876"/>
        <v>-0.229124360634707-0.576814017366833i</v>
      </c>
      <c r="D3031" t="str">
        <f t="shared" si="877"/>
        <v>3.43322164374784-0.583911789564271i</v>
      </c>
      <c r="E3031" t="str">
        <f t="shared" si="878"/>
        <v>244.641962687005-86.1400147858411i</v>
      </c>
      <c r="F3031" t="str">
        <f t="shared" si="879"/>
        <v>2.42069044510137-1.89624787264064i</v>
      </c>
      <c r="G3031" t="str">
        <f t="shared" si="880"/>
        <v>0.99825376869195-0.0417514309248014i</v>
      </c>
      <c r="H3031" t="str">
        <f t="shared" si="881"/>
        <v>0.432454125897009-242.384694666487i</v>
      </c>
      <c r="I3031" t="str">
        <f t="shared" si="882"/>
        <v>-1.29365812172521-1.65752660002126i</v>
      </c>
      <c r="K3031" t="str">
        <f t="shared" si="883"/>
        <v>0.0000883302628226246-0.000681440460738344i</v>
      </c>
      <c r="L3031" t="str">
        <f t="shared" si="884"/>
        <v>0.0000444444444444444-0.00069002742986154i</v>
      </c>
      <c r="M3031" t="e">
        <f t="shared" si="885"/>
        <v>#DIV/0!</v>
      </c>
      <c r="N3031">
        <f t="shared" si="886"/>
        <v>68.335837265725232</v>
      </c>
      <c r="O3031">
        <f t="shared" si="887"/>
        <v>4.1429976023353907</v>
      </c>
      <c r="P3031" s="3">
        <f t="shared" si="888"/>
        <v>-4.1429976023353907</v>
      </c>
      <c r="Q3031" s="3">
        <f t="shared" si="889"/>
        <v>-111.66416273427477</v>
      </c>
      <c r="R3031">
        <f t="shared" si="890"/>
        <v>68.335837265725232</v>
      </c>
      <c r="S3031">
        <f t="shared" si="891"/>
        <v>83.207131558705399</v>
      </c>
      <c r="T3031">
        <f t="shared" si="874"/>
        <v>-4.1429976023353907</v>
      </c>
    </row>
    <row r="3032" spans="1:20" x14ac:dyDescent="0.25">
      <c r="A3032">
        <f t="shared" si="875"/>
        <v>524792.48860277305</v>
      </c>
      <c r="B3032">
        <f t="shared" si="892"/>
        <v>83523.318658628486</v>
      </c>
      <c r="C3032" t="str">
        <f t="shared" si="876"/>
        <v>-0.230387843956549-0.573812695021423i</v>
      </c>
      <c r="D3032" t="str">
        <f t="shared" si="877"/>
        <v>3.43288417719377-0.584640970735441i</v>
      </c>
      <c r="E3032" t="str">
        <f t="shared" si="878"/>
        <v>244.361020080799-86.9948157604327i</v>
      </c>
      <c r="F3032" t="str">
        <f t="shared" si="879"/>
        <v>2.42065825864084-1.8898360562095i</v>
      </c>
      <c r="G3032" t="str">
        <f t="shared" si="880"/>
        <v>0.99824049551381-0.0419095291091806i</v>
      </c>
      <c r="H3032" t="str">
        <f t="shared" si="881"/>
        <v>0.427486057041946-241.442121459622i</v>
      </c>
      <c r="I3032" t="str">
        <f t="shared" si="882"/>
        <v>-1.28428268571902-1.65103366012425i</v>
      </c>
      <c r="K3032" t="str">
        <f t="shared" si="883"/>
        <v>0.0000879985998278099-0.000678882158253977i</v>
      </c>
      <c r="L3032" t="str">
        <f t="shared" si="884"/>
        <v>0.0000444444444444444-0.000687415251904301i</v>
      </c>
      <c r="M3032" t="e">
        <f t="shared" si="885"/>
        <v>#DIV/0!</v>
      </c>
      <c r="N3032">
        <f t="shared" si="886"/>
        <v>68.124363475266222</v>
      </c>
      <c r="O3032">
        <f t="shared" si="887"/>
        <v>4.1755075532707</v>
      </c>
      <c r="P3032" s="3">
        <f t="shared" si="888"/>
        <v>-4.1755075532707</v>
      </c>
      <c r="Q3032" s="3">
        <f t="shared" si="889"/>
        <v>-111.87563652473378</v>
      </c>
      <c r="R3032">
        <f t="shared" si="890"/>
        <v>68.124363475266222</v>
      </c>
      <c r="S3032">
        <f t="shared" si="891"/>
        <v>83.523318658628483</v>
      </c>
      <c r="T3032">
        <f t="shared" si="874"/>
        <v>-4.1755075532707</v>
      </c>
    </row>
    <row r="3033" spans="1:20" x14ac:dyDescent="0.25">
      <c r="A3033">
        <f t="shared" si="875"/>
        <v>526786.70005946362</v>
      </c>
      <c r="B3033">
        <f t="shared" si="892"/>
        <v>83840.707269531282</v>
      </c>
      <c r="C3033" t="str">
        <f t="shared" si="876"/>
        <v>-0.231637197256454-0.570804829169893i</v>
      </c>
      <c r="D3033" t="str">
        <f t="shared" si="877"/>
        <v>3.43254420811602-0.585377979914653i</v>
      </c>
      <c r="E3033" t="str">
        <f t="shared" si="878"/>
        <v>244.071710822221-87.8495092436567i</v>
      </c>
      <c r="F3033" t="str">
        <f t="shared" si="879"/>
        <v>2.42062582796419-1.88345140516209i</v>
      </c>
      <c r="G3033" t="str">
        <f t="shared" si="880"/>
        <v>0.998227121624859-0.0420682217048493i</v>
      </c>
      <c r="H3033" t="str">
        <f t="shared" si="881"/>
        <v>0.422581705268925-240.503402736872i</v>
      </c>
      <c r="I3033" t="str">
        <f t="shared" si="882"/>
        <v>-1.27497982314509-1.64456759742161i</v>
      </c>
      <c r="K3033" t="str">
        <f t="shared" si="883"/>
        <v>0.0000876694225324758-0.000676333300080666i</v>
      </c>
      <c r="L3033" t="str">
        <f t="shared" si="884"/>
        <v>0.0000444444444444444-0.000684812962646248i</v>
      </c>
      <c r="M3033" t="e">
        <f t="shared" si="885"/>
        <v>#DIV/0!</v>
      </c>
      <c r="N3033">
        <f t="shared" si="886"/>
        <v>67.912289562866732</v>
      </c>
      <c r="O3033">
        <f t="shared" si="887"/>
        <v>4.2081803873434707</v>
      </c>
      <c r="P3033" s="3">
        <f t="shared" si="888"/>
        <v>-4.2081803873434707</v>
      </c>
      <c r="Q3033" s="3">
        <f t="shared" si="889"/>
        <v>-112.08771043713327</v>
      </c>
      <c r="R3033">
        <f t="shared" si="890"/>
        <v>67.912289562866732</v>
      </c>
      <c r="S3033">
        <f t="shared" si="891"/>
        <v>83.840707269531279</v>
      </c>
      <c r="T3033">
        <f t="shared" si="874"/>
        <v>-4.2081803873434707</v>
      </c>
    </row>
    <row r="3034" spans="1:20" x14ac:dyDescent="0.25">
      <c r="A3034">
        <f t="shared" si="875"/>
        <v>528788.4895196897</v>
      </c>
      <c r="B3034">
        <f t="shared" si="892"/>
        <v>84159.301957155505</v>
      </c>
      <c r="C3034" t="str">
        <f t="shared" si="876"/>
        <v>-0.232872240043293-0.567790561286614i</v>
      </c>
      <c r="D3034" t="str">
        <f t="shared" si="877"/>
        <v>3.43220171846477-0.586122821216099i</v>
      </c>
      <c r="E3034" t="str">
        <f t="shared" si="878"/>
        <v>243.77401824602-88.703986419185i</v>
      </c>
      <c r="F3034" t="str">
        <f t="shared" si="879"/>
        <v>2.42059315122499-1.87709382741882i</v>
      </c>
      <c r="G3034" t="str">
        <f t="shared" si="880"/>
        <v>0.998213646263683-0.0422275108980572i</v>
      </c>
      <c r="H3034" t="str">
        <f t="shared" si="881"/>
        <v>0.417740181819144-239.56852060309i</v>
      </c>
      <c r="I3034" t="str">
        <f t="shared" si="882"/>
        <v>-1.26574895900147-1.63812827996379i</v>
      </c>
      <c r="K3034" t="str">
        <f t="shared" si="883"/>
        <v>0.000087342712461368-0.000673793853161382i</v>
      </c>
      <c r="L3034" t="str">
        <f t="shared" si="884"/>
        <v>0.0000444444444444444-0.000682220524652566i</v>
      </c>
      <c r="M3034" t="e">
        <f t="shared" si="885"/>
        <v>#DIV/0!</v>
      </c>
      <c r="N3034">
        <f t="shared" si="886"/>
        <v>67.699623390890068</v>
      </c>
      <c r="O3034">
        <f t="shared" si="887"/>
        <v>4.2410169287382606</v>
      </c>
      <c r="P3034" s="3">
        <f t="shared" si="888"/>
        <v>-4.2410169287382606</v>
      </c>
      <c r="Q3034" s="3">
        <f t="shared" si="889"/>
        <v>-112.30037660910993</v>
      </c>
      <c r="R3034">
        <f t="shared" si="890"/>
        <v>67.699623390890068</v>
      </c>
      <c r="S3034">
        <f t="shared" si="891"/>
        <v>84.159301957155506</v>
      </c>
      <c r="T3034">
        <f t="shared" si="874"/>
        <v>-4.2410169287382606</v>
      </c>
    </row>
    <row r="3035" spans="1:20" x14ac:dyDescent="0.25">
      <c r="A3035">
        <f t="shared" si="875"/>
        <v>530797.8857798645</v>
      </c>
      <c r="B3035">
        <f t="shared" si="892"/>
        <v>84479.107304592704</v>
      </c>
      <c r="C3035" t="str">
        <f t="shared" si="876"/>
        <v>-0.234092794196711-0.564770036422739i</v>
      </c>
      <c r="D3035" t="str">
        <f t="shared" si="877"/>
        <v>3.43185669006759-0.586875498795668i</v>
      </c>
      <c r="E3035" t="str">
        <f t="shared" si="878"/>
        <v>243.467927519113-89.5581378976967i</v>
      </c>
      <c r="F3035" t="str">
        <f t="shared" si="879"/>
        <v>2.42056022656305-1.87076323128689i</v>
      </c>
      <c r="G3035" t="str">
        <f t="shared" si="880"/>
        <v>0.998200068663155-0.0423873988825375i</v>
      </c>
      <c r="H3035" t="str">
        <f t="shared" si="881"/>
        <v>0.412960611083849-238.637457269467i</v>
      </c>
      <c r="I3035" t="str">
        <f t="shared" si="882"/>
        <v>-1.25658952303587-1.63171557669581i</v>
      </c>
      <c r="K3035" t="str">
        <f t="shared" si="883"/>
        <v>0.0000870184512742434-0.00067126378453423i</v>
      </c>
      <c r="L3035" t="str">
        <f t="shared" si="884"/>
        <v>0.0000444444444444444-0.000679637900630174i</v>
      </c>
      <c r="M3035" t="e">
        <f t="shared" si="885"/>
        <v>#DIV/0!</v>
      </c>
      <c r="N3035">
        <f t="shared" si="886"/>
        <v>67.486372896074045</v>
      </c>
      <c r="O3035">
        <f t="shared" si="887"/>
        <v>4.2740179866822468</v>
      </c>
      <c r="P3035" s="3">
        <f t="shared" si="888"/>
        <v>-4.2740179866822468</v>
      </c>
      <c r="Q3035" s="3">
        <f t="shared" si="889"/>
        <v>-112.51362710392596</v>
      </c>
      <c r="R3035">
        <f t="shared" si="890"/>
        <v>67.486372896074045</v>
      </c>
      <c r="S3035">
        <f t="shared" si="891"/>
        <v>84.479107304592702</v>
      </c>
      <c r="T3035">
        <f t="shared" si="874"/>
        <v>-4.2740179866822468</v>
      </c>
    </row>
    <row r="3036" spans="1:20" x14ac:dyDescent="0.25">
      <c r="A3036">
        <f t="shared" si="875"/>
        <v>532814.91774582805</v>
      </c>
      <c r="B3036">
        <f t="shared" si="892"/>
        <v>84800.127912350159</v>
      </c>
      <c r="C3036" t="str">
        <f t="shared" si="876"/>
        <v>-0.235298684048987-0.561743403165085i</v>
      </c>
      <c r="D3036" t="str">
        <f t="shared" si="877"/>
        <v>3.43150910462882-0.587636016850257i</v>
      </c>
      <c r="E3036" t="str">
        <f t="shared" si="878"/>
        <v>243.153425658375-90.4118537543393i</v>
      </c>
      <c r="F3036" t="str">
        <f t="shared" si="879"/>
        <v>2.42052705210417-1.86445952545896i</v>
      </c>
      <c r="G3036" t="str">
        <f t="shared" si="880"/>
        <v>0.99818638805039-0.0425478878595258i</v>
      </c>
      <c r="H3036" t="str">
        <f t="shared" si="881"/>
        <v>0.408242130401082-237.710195052676i</v>
      </c>
      <c r="I3036" t="str">
        <f t="shared" si="882"/>
        <v>-1.24750094970357-1.62532935744821i</v>
      </c>
      <c r="K3036" t="str">
        <f t="shared" si="883"/>
        <v>0.0000866966207649072-0.000668743061332357i</v>
      </c>
      <c r="L3036" t="str">
        <f t="shared" si="884"/>
        <v>0.0000444444444444444-0.000677065053427146i</v>
      </c>
      <c r="M3036" t="e">
        <f t="shared" si="885"/>
        <v>#DIV/0!</v>
      </c>
      <c r="N3036">
        <f t="shared" si="886"/>
        <v>67.272546087998336</v>
      </c>
      <c r="O3036">
        <f t="shared" si="887"/>
        <v>4.3071843552296025</v>
      </c>
      <c r="P3036" s="3">
        <f t="shared" si="888"/>
        <v>-4.3071843552296025</v>
      </c>
      <c r="Q3036" s="3">
        <f t="shared" si="889"/>
        <v>-112.72745391200166</v>
      </c>
      <c r="R3036">
        <f t="shared" si="890"/>
        <v>67.272546087998336</v>
      </c>
      <c r="S3036">
        <f t="shared" si="891"/>
        <v>84.800127912350163</v>
      </c>
      <c r="T3036">
        <f t="shared" si="874"/>
        <v>-4.3071843552296025</v>
      </c>
    </row>
    <row r="3037" spans="1:20" x14ac:dyDescent="0.25">
      <c r="A3037">
        <f t="shared" si="875"/>
        <v>534839.61443326215</v>
      </c>
      <c r="B3037">
        <f t="shared" si="892"/>
        <v>85122.368398417093</v>
      </c>
      <c r="C3037" t="str">
        <f t="shared" si="876"/>
        <v>-0.236489736466148-0.558710813592866i</v>
      </c>
      <c r="D3037" t="str">
        <f t="shared" si="877"/>
        <v>3.43115894372886-0.588404379617079i</v>
      </c>
      <c r="E3037" t="str">
        <f t="shared" si="878"/>
        <v>242.830501547529-91.2650235667761i</v>
      </c>
      <c r="F3037" t="str">
        <f t="shared" si="879"/>
        <v>2.42049362596008-1.85818261901178i</v>
      </c>
      <c r="G3037" t="str">
        <f t="shared" si="880"/>
        <v>0.9981726036467-0.0427089800377798i</v>
      </c>
      <c r="H3037" t="str">
        <f t="shared" si="881"/>
        <v>0.403583889855788-236.786716374015i</v>
      </c>
      <c r="I3037" t="str">
        <f t="shared" si="882"/>
        <v>-1.23848267812566-1.61896949292816i</v>
      </c>
      <c r="K3037" t="str">
        <f t="shared" si="883"/>
        <v>0.0000863772028602821-0.000666231650783993i</v>
      </c>
      <c r="L3037" t="str">
        <f t="shared" si="884"/>
        <v>0.0000444444444444444-0.000674501946032227i</v>
      </c>
      <c r="M3037" t="e">
        <f t="shared" si="885"/>
        <v>#DIV/0!</v>
      </c>
      <c r="N3037">
        <f t="shared" si="886"/>
        <v>67.058151047518919</v>
      </c>
      <c r="O3037">
        <f t="shared" si="887"/>
        <v>4.3405168130489091</v>
      </c>
      <c r="P3037" s="3">
        <f t="shared" si="888"/>
        <v>-4.3405168130489091</v>
      </c>
      <c r="Q3037" s="3">
        <f t="shared" si="889"/>
        <v>-112.94184895248108</v>
      </c>
      <c r="R3037">
        <f t="shared" si="890"/>
        <v>67.058151047518919</v>
      </c>
      <c r="S3037">
        <f t="shared" si="891"/>
        <v>85.122368398417095</v>
      </c>
      <c r="T3037">
        <f t="shared" si="874"/>
        <v>-4.3405168130489091</v>
      </c>
    </row>
    <row r="3038" spans="1:20" x14ac:dyDescent="0.25">
      <c r="A3038">
        <f t="shared" si="875"/>
        <v>536872.00496810861</v>
      </c>
      <c r="B3038">
        <f t="shared" si="892"/>
        <v>85445.833398331073</v>
      </c>
      <c r="C3038" t="str">
        <f t="shared" si="876"/>
        <v>-0.237665780928223-0.555672423232073i</v>
      </c>
      <c r="D3038" t="str">
        <f t="shared" si="877"/>
        <v>3.43080618882341-0.589180591372953i</v>
      </c>
      <c r="E3038" t="str">
        <f t="shared" si="878"/>
        <v>242.499145953109-92.1175364538024i</v>
      </c>
      <c r="F3038" t="str">
        <f t="shared" si="879"/>
        <v>2.42045994622839-1.85193242140486i</v>
      </c>
      <c r="G3038" t="str">
        <f t="shared" si="880"/>
        <v>0.998158714667561-0.0428706776335971i</v>
      </c>
      <c r="H3038" t="str">
        <f t="shared" si="881"/>
        <v>0.398985052083026-235.867003758564i</v>
      </c>
      <c r="I3038" t="str">
        <f t="shared" si="882"/>
        <v>-1.22953415204769-1.61263585471076i</v>
      </c>
      <c r="K3038" t="str">
        <f t="shared" si="883"/>
        <v>0.0000860601796194542-0.000663729520212347i</v>
      </c>
      <c r="L3038" t="str">
        <f t="shared" si="884"/>
        <v>0.0000444444444444444-0.000671948541574242i</v>
      </c>
      <c r="M3038" t="e">
        <f t="shared" si="885"/>
        <v>#DIV/0!</v>
      </c>
      <c r="N3038">
        <f t="shared" si="886"/>
        <v>66.843195925166313</v>
      </c>
      <c r="O3038">
        <f t="shared" si="887"/>
        <v>4.3740161232168981</v>
      </c>
      <c r="P3038" s="3">
        <f t="shared" si="888"/>
        <v>-4.3740161232168981</v>
      </c>
      <c r="Q3038" s="3">
        <f t="shared" si="889"/>
        <v>-113.15680407483369</v>
      </c>
      <c r="R3038">
        <f t="shared" si="890"/>
        <v>66.843195925166313</v>
      </c>
      <c r="S3038">
        <f t="shared" si="891"/>
        <v>85.445833398331075</v>
      </c>
      <c r="T3038">
        <f t="shared" si="874"/>
        <v>-4.3740161232168981</v>
      </c>
    </row>
    <row r="3039" spans="1:20" x14ac:dyDescent="0.25">
      <c r="A3039">
        <f t="shared" si="875"/>
        <v>538912.11858698737</v>
      </c>
      <c r="B3039">
        <f t="shared" si="892"/>
        <v>85770.527565244731</v>
      </c>
      <c r="C3039" t="str">
        <f t="shared" si="876"/>
        <v>-0.2388266496086-0.552628391007787i</v>
      </c>
      <c r="D3039" t="str">
        <f t="shared" si="877"/>
        <v>3.43045082124281-0.589964656433598i</v>
      </c>
      <c r="E3039" t="str">
        <f t="shared" si="878"/>
        <v>242.159351539493-92.9692811144883i</v>
      </c>
      <c r="F3039" t="str">
        <f t="shared" si="879"/>
        <v>2.42042601099237-1.84570884247914i</v>
      </c>
      <c r="G3039" t="str">
        <f t="shared" si="880"/>
        <v>0.998144720322557-0.0430329828708356i</v>
      </c>
      <c r="H3039" t="str">
        <f t="shared" si="881"/>
        <v>0.394444792074415-234.951039834348i</v>
      </c>
      <c r="I3039" t="str">
        <f t="shared" si="882"/>
        <v>-1.22065481979879-1.60632831523028i</v>
      </c>
      <c r="K3039" t="str">
        <f t="shared" si="883"/>
        <v>0.0000857455332327508-0.00066123663703562i</v>
      </c>
      <c r="L3039" t="str">
        <f t="shared" si="884"/>
        <v>0.0000444444444444444-0.000669404803321621i</v>
      </c>
      <c r="M3039" t="e">
        <f t="shared" si="885"/>
        <v>#DIV/0!</v>
      </c>
      <c r="N3039">
        <f t="shared" si="886"/>
        <v>66.627688939515124</v>
      </c>
      <c r="O3039">
        <f t="shared" si="887"/>
        <v>4.4076830330149086</v>
      </c>
      <c r="P3039" s="3">
        <f t="shared" si="888"/>
        <v>-4.4076830330149086</v>
      </c>
      <c r="Q3039" s="3">
        <f t="shared" si="889"/>
        <v>-113.37231106048488</v>
      </c>
      <c r="R3039">
        <f t="shared" si="890"/>
        <v>66.627688939515124</v>
      </c>
      <c r="S3039">
        <f t="shared" si="891"/>
        <v>85.770527565244734</v>
      </c>
      <c r="T3039">
        <f t="shared" si="874"/>
        <v>-4.4076830330149086</v>
      </c>
    </row>
    <row r="3040" spans="1:20" x14ac:dyDescent="0.25">
      <c r="A3040">
        <f t="shared" si="875"/>
        <v>540959.98463761795</v>
      </c>
      <c r="B3040">
        <f t="shared" si="892"/>
        <v>86096.455569992657</v>
      </c>
      <c r="C3040" t="str">
        <f t="shared" si="876"/>
        <v>-0.239972177452369-0.549578879194188i</v>
      </c>
      <c r="D3040" t="str">
        <f t="shared" si="877"/>
        <v>3.43009282219119-0.590756579152898i</v>
      </c>
      <c r="E3040" t="str">
        <f t="shared" si="878"/>
        <v>241.811112882966-93.8201458678273i</v>
      </c>
      <c r="F3040" t="str">
        <f t="shared" si="879"/>
        <v>2.42039181832099-1.83951179245567i</v>
      </c>
      <c r="G3040" t="str">
        <f t="shared" si="880"/>
        <v>0.998130619815346-0.0431958979809316i</v>
      </c>
      <c r="H3040" t="str">
        <f t="shared" si="881"/>
        <v>0.389962296987623-234.038807331512i</v>
      </c>
      <c r="I3040" t="str">
        <f t="shared" si="882"/>
        <v>-1.21184413425117-1.60004674777177i</v>
      </c>
      <c r="K3040" t="str">
        <f t="shared" si="883"/>
        <v>0.0000854332460208058-0.000658752968766931i</v>
      </c>
      <c r="L3040" t="str">
        <f t="shared" si="884"/>
        <v>0.0000444444444444444-0.000666870694681829i</v>
      </c>
      <c r="M3040" t="e">
        <f t="shared" si="885"/>
        <v>#DIV/0!</v>
      </c>
      <c r="N3040">
        <f t="shared" si="886"/>
        <v>66.411638375520354</v>
      </c>
      <c r="O3040">
        <f t="shared" si="887"/>
        <v>4.4415182737318739</v>
      </c>
      <c r="P3040" s="3">
        <f t="shared" si="888"/>
        <v>-4.4415182737318739</v>
      </c>
      <c r="Q3040" s="3">
        <f t="shared" si="889"/>
        <v>-113.58836162447965</v>
      </c>
      <c r="R3040">
        <f t="shared" si="890"/>
        <v>66.411638375520354</v>
      </c>
      <c r="S3040">
        <f t="shared" si="891"/>
        <v>86.096455569992656</v>
      </c>
      <c r="T3040">
        <f t="shared" si="874"/>
        <v>-4.4415182737318739</v>
      </c>
    </row>
    <row r="3041" spans="1:20" x14ac:dyDescent="0.25">
      <c r="A3041">
        <f t="shared" si="875"/>
        <v>543015.63257924083</v>
      </c>
      <c r="B3041">
        <f t="shared" si="892"/>
        <v>86423.622101158631</v>
      </c>
      <c r="C3041" t="str">
        <f t="shared" si="876"/>
        <v>-0.241102202253703-0.546524053362495i</v>
      </c>
      <c r="D3041" t="str">
        <f t="shared" si="877"/>
        <v>3.42973217274592-0.591556363922199i</v>
      </c>
      <c r="E3041" t="str">
        <f t="shared" si="878"/>
        <v>241.454426484811-94.6700186928952i</v>
      </c>
      <c r="F3041" t="str">
        <f t="shared" si="879"/>
        <v>2.42035736626867-1.83334118193426i</v>
      </c>
      <c r="G3041" t="str">
        <f t="shared" si="880"/>
        <v>0.998116412343613-0.0433594252029192i</v>
      </c>
      <c r="H3041" t="str">
        <f t="shared" si="881"/>
        <v>0.385536765958942-233.130289081497i</v>
      </c>
      <c r="I3041" t="str">
        <f t="shared" si="882"/>
        <v>-1.20310155277992-1.59379102646246i</v>
      </c>
      <c r="K3041" t="str">
        <f t="shared" si="883"/>
        <v>0.0000851233004336425-0.000656278483014281i</v>
      </c>
      <c r="L3041" t="str">
        <f t="shared" si="884"/>
        <v>0.0000444444444444444-0.000664346179200866i</v>
      </c>
      <c r="M3041" t="e">
        <f t="shared" si="885"/>
        <v>#DIV/0!</v>
      </c>
      <c r="N3041">
        <f t="shared" si="886"/>
        <v>66.195052582818576</v>
      </c>
      <c r="O3041">
        <f t="shared" si="887"/>
        <v>4.4755225604704743</v>
      </c>
      <c r="P3041" s="3">
        <f t="shared" si="888"/>
        <v>-4.4755225604704743</v>
      </c>
      <c r="Q3041" s="3">
        <f t="shared" si="889"/>
        <v>-113.80494741718142</v>
      </c>
      <c r="R3041">
        <f t="shared" si="890"/>
        <v>66.195052582818576</v>
      </c>
      <c r="S3041">
        <f t="shared" si="891"/>
        <v>86.423622101158628</v>
      </c>
      <c r="T3041">
        <f t="shared" si="874"/>
        <v>-4.4755225604704743</v>
      </c>
    </row>
    <row r="3042" spans="1:20" x14ac:dyDescent="0.25">
      <c r="A3042">
        <f t="shared" si="875"/>
        <v>545079.09198304208</v>
      </c>
      <c r="B3042">
        <f t="shared" si="892"/>
        <v>86752.031865143043</v>
      </c>
      <c r="C3042" t="str">
        <f t="shared" si="876"/>
        <v>-0.242216564732021-0.543464082326722i</v>
      </c>
      <c r="D3042" t="str">
        <f t="shared" si="877"/>
        <v>3.42936885385674-0.592364015169555i</v>
      </c>
      <c r="E3042" t="str">
        <f t="shared" si="878"/>
        <v>241.089290783405-95.5187872694257i</v>
      </c>
      <c r="F3042" t="str">
        <f t="shared" si="879"/>
        <v>2.42032265287525-1.82719692189219i</v>
      </c>
      <c r="G3042" t="str">
        <f t="shared" si="880"/>
        <v>0.998102097099025-0.0435235667834486i</v>
      </c>
      <c r="H3042" t="str">
        <f t="shared" si="881"/>
        <v>0.381167409918837-232.225468016235i</v>
      </c>
      <c r="I3042" t="str">
        <f t="shared" si="882"/>
        <v>-1.19442653722338-1.58756102626357i</v>
      </c>
      <c r="K3042" t="str">
        <f t="shared" si="883"/>
        <v>0.000084815679049756-0.000653813147480507i</v>
      </c>
      <c r="L3042" t="str">
        <f t="shared" si="884"/>
        <v>0.0000444444444444444-0.00066183122056273i</v>
      </c>
      <c r="M3042" t="e">
        <f t="shared" si="885"/>
        <v>#DIV/0!</v>
      </c>
      <c r="N3042">
        <f t="shared" si="886"/>
        <v>65.977939974005878</v>
      </c>
      <c r="O3042">
        <f t="shared" si="887"/>
        <v>4.5096965919594538</v>
      </c>
      <c r="P3042" s="3">
        <f t="shared" si="888"/>
        <v>-4.5096965919594538</v>
      </c>
      <c r="Q3042" s="3">
        <f t="shared" si="889"/>
        <v>-114.02206002599412</v>
      </c>
      <c r="R3042">
        <f t="shared" si="890"/>
        <v>65.977939974005878</v>
      </c>
      <c r="S3042">
        <f t="shared" si="891"/>
        <v>86.752031865143039</v>
      </c>
      <c r="T3042">
        <f t="shared" si="874"/>
        <v>-4.5096965919594538</v>
      </c>
    </row>
    <row r="3043" spans="1:20" x14ac:dyDescent="0.25">
      <c r="A3043">
        <f t="shared" si="875"/>
        <v>547150.39253257762</v>
      </c>
      <c r="B3043">
        <f t="shared" si="892"/>
        <v>87081.689586230583</v>
      </c>
      <c r="C3043" t="str">
        <f t="shared" si="876"/>
        <v>-0.243315108607016-0.540399138087286i</v>
      </c>
      <c r="D3043" t="str">
        <f t="shared" si="877"/>
        <v>3.42900284634506-0.59317953735899i</v>
      </c>
      <c r="E3043" t="str">
        <f t="shared" si="878"/>
        <v>240.715706165279-96.3663390188348i</v>
      </c>
      <c r="F3043" t="str">
        <f t="shared" si="879"/>
        <v>2.42028767616594-1.82107892368287i</v>
      </c>
      <c r="G3043" t="str">
        <f t="shared" si="880"/>
        <v>0.998087673267188-0.0436883249768055i</v>
      </c>
      <c r="H3043" t="str">
        <f t="shared" si="881"/>
        <v>0.376853451410473-231.324327167345i</v>
      </c>
      <c r="I3043" t="str">
        <f t="shared" si="882"/>
        <v>-1.18581855384374-1.58135662296215i</v>
      </c>
      <c r="K3043" t="str">
        <f t="shared" si="883"/>
        <v>0.0000845103645752077-0.000651356929963226i</v>
      </c>
      <c r="L3043" t="str">
        <f t="shared" si="884"/>
        <v>0.0000444444444444444-0.000659325782588889i</v>
      </c>
      <c r="M3043" t="e">
        <f t="shared" si="885"/>
        <v>#DIV/0!</v>
      </c>
      <c r="N3043">
        <f t="shared" si="886"/>
        <v>65.760309022880151</v>
      </c>
      <c r="O3043">
        <f t="shared" si="887"/>
        <v>4.5440410503713302</v>
      </c>
      <c r="P3043" s="3">
        <f t="shared" si="888"/>
        <v>-4.5440410503713302</v>
      </c>
      <c r="Q3043" s="3">
        <f t="shared" si="889"/>
        <v>-114.23969097711985</v>
      </c>
      <c r="R3043">
        <f t="shared" si="890"/>
        <v>65.760309022880151</v>
      </c>
      <c r="S3043">
        <f t="shared" si="891"/>
        <v>87.081689586230581</v>
      </c>
      <c r="T3043">
        <f t="shared" si="874"/>
        <v>-4.5440410503713302</v>
      </c>
    </row>
    <row r="3044" spans="1:20" x14ac:dyDescent="0.25">
      <c r="A3044">
        <f t="shared" si="875"/>
        <v>549229.56402420136</v>
      </c>
      <c r="B3044">
        <f t="shared" si="892"/>
        <v>87412.600006658264</v>
      </c>
      <c r="C3044" t="str">
        <f t="shared" si="876"/>
        <v>-0.244397680672458-0.537329395772649i</v>
      </c>
      <c r="D3044" t="str">
        <f t="shared" si="877"/>
        <v>3.42863413090329-0.594002934989764i</v>
      </c>
      <c r="E3044" t="str">
        <f t="shared" si="878"/>
        <v>240.333674975194-97.2125611456449i</v>
      </c>
      <c r="F3044" t="str">
        <f t="shared" si="879"/>
        <v>2.42025243415101-1.81498709903458i</v>
      </c>
      <c r="G3044" t="str">
        <f t="shared" si="880"/>
        <v>0.998073140027601-0.04385370204493i</v>
      </c>
      <c r="H3044" t="str">
        <f t="shared" si="881"/>
        <v>0.372594124411102-230.42684966534i</v>
      </c>
      <c r="I3044" t="str">
        <f t="shared" si="882"/>
        <v>-1.17727707328814-1.57517769316281i</v>
      </c>
      <c r="K3044" t="str">
        <f t="shared" si="883"/>
        <v>0.0000842073398427168-0.000648909798354783i</v>
      </c>
      <c r="L3044" t="str">
        <f t="shared" si="884"/>
        <v>0.0000444444444444444-0.000656829829237786i</v>
      </c>
      <c r="M3044" t="e">
        <f t="shared" si="885"/>
        <v>#DIV/0!</v>
      </c>
      <c r="N3044">
        <f t="shared" si="886"/>
        <v>65.542168262656915</v>
      </c>
      <c r="O3044">
        <f t="shared" si="887"/>
        <v>4.5785566011436094</v>
      </c>
      <c r="P3044" s="3">
        <f t="shared" si="888"/>
        <v>-4.5785566011436094</v>
      </c>
      <c r="Q3044" s="3">
        <f t="shared" si="889"/>
        <v>-114.45783173734308</v>
      </c>
      <c r="R3044">
        <f t="shared" si="890"/>
        <v>65.542168262656915</v>
      </c>
      <c r="S3044">
        <f t="shared" si="891"/>
        <v>87.412600006658266</v>
      </c>
      <c r="T3044">
        <f t="shared" si="874"/>
        <v>-4.5785566011436094</v>
      </c>
    </row>
    <row r="3045" spans="1:20" x14ac:dyDescent="0.25">
      <c r="A3045">
        <f t="shared" si="875"/>
        <v>551316.63636749331</v>
      </c>
      <c r="B3045">
        <f t="shared" si="892"/>
        <v>87744.767886683563</v>
      </c>
      <c r="C3045" t="str">
        <f t="shared" si="876"/>
        <v>-0.245464130868621-0.534255033578766i</v>
      </c>
      <c r="D3045" t="str">
        <f t="shared" si="877"/>
        <v>3.42826268809402-0.594834212595598i</v>
      </c>
      <c r="E3045" t="str">
        <f t="shared" si="878"/>
        <v>239.943201525121-98.0573406792629i</v>
      </c>
      <c r="F3045" t="str">
        <f t="shared" si="879"/>
        <v>2.42021692482595-1.80892136004909i</v>
      </c>
      <c r="G3045" t="str">
        <f t="shared" si="880"/>
        <v>0.998058496553613-0.0440197002574349i</v>
      </c>
      <c r="H3045" t="str">
        <f t="shared" si="881"/>
        <v>0.368388674156326-229.533018738835i</v>
      </c>
      <c r="I3045" t="str">
        <f t="shared" si="882"/>
        <v>-1.16880157055004-1.5690241142799i</v>
      </c>
      <c r="K3045" t="str">
        <f t="shared" si="883"/>
        <v>0.000083906587810768-0.000646471720642193i</v>
      </c>
      <c r="L3045" t="str">
        <f t="shared" si="884"/>
        <v>0.0000444444444444444-0.000654343324604292i</v>
      </c>
      <c r="M3045" t="e">
        <f t="shared" si="885"/>
        <v>#DIV/0!</v>
      </c>
      <c r="N3045">
        <f t="shared" si="886"/>
        <v>65.323526284156401</v>
      </c>
      <c r="O3045">
        <f t="shared" si="887"/>
        <v>4.6132438928076915</v>
      </c>
      <c r="P3045" s="3">
        <f t="shared" si="888"/>
        <v>-4.6132438928076915</v>
      </c>
      <c r="Q3045" s="3">
        <f t="shared" si="889"/>
        <v>-114.6764737158436</v>
      </c>
      <c r="R3045">
        <f t="shared" si="890"/>
        <v>65.323526284156401</v>
      </c>
      <c r="S3045">
        <f t="shared" si="891"/>
        <v>87.744767886683562</v>
      </c>
      <c r="T3045">
        <f t="shared" si="874"/>
        <v>-4.6132438928076915</v>
      </c>
    </row>
    <row r="3046" spans="1:20" x14ac:dyDescent="0.25">
      <c r="A3046">
        <f t="shared" si="875"/>
        <v>553411.63958568987</v>
      </c>
      <c r="B3046">
        <f t="shared" si="892"/>
        <v>88078.198004652964</v>
      </c>
      <c r="C3046" t="str">
        <f t="shared" si="876"/>
        <v>-0.246514312353357-0.531176232706614i</v>
      </c>
      <c r="D3046" t="str">
        <f t="shared" si="877"/>
        <v>3.4278884983493-0.595673374743918i</v>
      </c>
      <c r="E3046" t="str">
        <f t="shared" si="878"/>
        <v>239.544292102201-98.9005645161036i</v>
      </c>
      <c r="F3046" t="str">
        <f t="shared" si="879"/>
        <v>2.42018114617116-1.80288161920043i</v>
      </c>
      <c r="G3046" t="str">
        <f t="shared" si="880"/>
        <v>0.998043742012376-0.0441863218916245i</v>
      </c>
      <c r="H3046" t="str">
        <f t="shared" si="881"/>
        <v>0.364236356967172-228.642817713779i</v>
      </c>
      <c r="I3046" t="str">
        <f t="shared" si="882"/>
        <v>-1.16039152493108-1.56289576452955i</v>
      </c>
      <c r="K3046" t="str">
        <f t="shared" si="883"/>
        <v>0.0000836080915627169-0.000644042664907069i</v>
      </c>
      <c r="L3046" t="str">
        <f t="shared" si="884"/>
        <v>0.0000444444444444444-0.000651866232919199i</v>
      </c>
      <c r="M3046" t="e">
        <f t="shared" si="885"/>
        <v>#DIV/0!</v>
      </c>
      <c r="N3046">
        <f t="shared" si="886"/>
        <v>65.104391733964775</v>
      </c>
      <c r="O3046">
        <f t="shared" si="887"/>
        <v>4.6481035568217806</v>
      </c>
      <c r="P3046" s="3">
        <f t="shared" si="888"/>
        <v>-4.6481035568217806</v>
      </c>
      <c r="Q3046" s="3">
        <f t="shared" si="889"/>
        <v>-114.89560826603523</v>
      </c>
      <c r="R3046">
        <f t="shared" si="890"/>
        <v>65.104391733964775</v>
      </c>
      <c r="S3046">
        <f t="shared" si="891"/>
        <v>88.078198004652961</v>
      </c>
      <c r="T3046">
        <f t="shared" si="874"/>
        <v>-4.6481035568217806</v>
      </c>
    </row>
    <row r="3047" spans="1:20" x14ac:dyDescent="0.25">
      <c r="A3047">
        <f t="shared" si="875"/>
        <v>555514.60381611541</v>
      </c>
      <c r="B3047">
        <f t="shared" si="892"/>
        <v>88412.895157070641</v>
      </c>
      <c r="C3047" t="str">
        <f t="shared" si="876"/>
        <v>-0.247548081571755-0.528093177297711i</v>
      </c>
      <c r="D3047" t="str">
        <f t="shared" si="877"/>
        <v>3.42751154197-0.596520426035091i</v>
      </c>
      <c r="E3047" t="str">
        <f t="shared" si="878"/>
        <v>239.136954975607-99.7421194620248i</v>
      </c>
      <c r="F3047" t="str">
        <f t="shared" si="879"/>
        <v>2.42014509615188-1.79686778933357i</v>
      </c>
      <c r="G3047" t="str">
        <f t="shared" si="880"/>
        <v>0.998028875564798-0.0443535692325137i</v>
      </c>
      <c r="H3047" t="str">
        <f t="shared" si="881"/>
        <v>0.360136440079896-227.756230012678i</v>
      </c>
      <c r="I3047" t="str">
        <f t="shared" si="882"/>
        <v>-1.15204642000321-1.55679252292189i</v>
      </c>
      <c r="K3047" t="str">
        <f t="shared" si="883"/>
        <v>0.0000833118343059064-0.000641622599325575i</v>
      </c>
      <c r="L3047" t="str">
        <f t="shared" si="884"/>
        <v>0.0000444444444444444-0.000649398518548714i</v>
      </c>
      <c r="M3047" t="e">
        <f t="shared" si="885"/>
        <v>#DIV/0!</v>
      </c>
      <c r="N3047">
        <f t="shared" si="886"/>
        <v>64.884773312564406</v>
      </c>
      <c r="O3047">
        <f t="shared" si="887"/>
        <v>4.6831362074096097</v>
      </c>
      <c r="P3047" s="3">
        <f t="shared" si="888"/>
        <v>-4.6831362074096097</v>
      </c>
      <c r="Q3047" s="3">
        <f t="shared" si="889"/>
        <v>-115.11522668743559</v>
      </c>
      <c r="R3047">
        <f t="shared" si="890"/>
        <v>64.884773312564406</v>
      </c>
      <c r="S3047">
        <f t="shared" si="891"/>
        <v>88.412895157070636</v>
      </c>
      <c r="T3047">
        <f t="shared" si="874"/>
        <v>-4.6831362074096097</v>
      </c>
    </row>
    <row r="3048" spans="1:20" x14ac:dyDescent="0.25">
      <c r="A3048">
        <f t="shared" si="875"/>
        <v>557625.55931061669</v>
      </c>
      <c r="B3048">
        <f t="shared" si="892"/>
        <v>88748.864158667508</v>
      </c>
      <c r="C3048" t="str">
        <f t="shared" si="876"/>
        <v>-0.248565298324199-0.525006054367664i</v>
      </c>
      <c r="D3048" t="str">
        <f t="shared" si="877"/>
        <v>3.42713179912492-0.597375371101633i</v>
      </c>
      <c r="E3048" t="str">
        <f t="shared" si="878"/>
        <v>238.72120040234-100.581892275016i</v>
      </c>
      <c r="F3048" t="str">
        <f t="shared" si="879"/>
        <v>2.42010877271814-1.79087978366312i</v>
      </c>
      <c r="G3048" t="str">
        <f t="shared" si="880"/>
        <v>0.9980138963655-0.0445214445728463i</v>
      </c>
      <c r="H3048" t="str">
        <f t="shared" si="881"/>
        <v>0.356088201478514-226.873239153834i</v>
      </c>
      <c r="I3048" t="str">
        <f t="shared" si="882"/>
        <v>-1.14376574357128-1.55071426925339i</v>
      </c>
      <c r="K3048" t="str">
        <f t="shared" si="883"/>
        <v>0.0000830177993707833-0.000639211492168339i</v>
      </c>
      <c r="L3048" t="str">
        <f t="shared" si="884"/>
        <v>0.0000444444444444444-0.000646940145993936i</v>
      </c>
      <c r="M3048" t="e">
        <f t="shared" si="885"/>
        <v>#DIV/0!</v>
      </c>
      <c r="N3048">
        <f t="shared" si="886"/>
        <v>64.66467977244595</v>
      </c>
      <c r="O3048">
        <f t="shared" si="887"/>
        <v>4.7183424414058699</v>
      </c>
      <c r="P3048" s="3">
        <f t="shared" si="888"/>
        <v>-4.7183424414058699</v>
      </c>
      <c r="Q3048" s="3">
        <f t="shared" si="889"/>
        <v>-115.33532022755405</v>
      </c>
      <c r="R3048">
        <f t="shared" si="890"/>
        <v>64.66467977244595</v>
      </c>
      <c r="S3048">
        <f t="shared" si="891"/>
        <v>88.748864158667502</v>
      </c>
      <c r="T3048">
        <f t="shared" si="874"/>
        <v>-4.7183424414058699</v>
      </c>
    </row>
    <row r="3049" spans="1:20" x14ac:dyDescent="0.25">
      <c r="A3049">
        <f t="shared" si="875"/>
        <v>559744.536435997</v>
      </c>
      <c r="B3049">
        <f t="shared" si="892"/>
        <v>89086.10984247044</v>
      </c>
      <c r="C3049" t="str">
        <f t="shared" si="876"/>
        <v>-0.249565825832946-0.521915053737885i</v>
      </c>
      <c r="D3049" t="str">
        <f t="shared" si="877"/>
        <v>3.42674924985012-0.598238214607428i</v>
      </c>
      <c r="E3049" t="str">
        <f t="shared" si="878"/>
        <v>238.297040631926-101.419769708153i</v>
      </c>
      <c r="F3049" t="str">
        <f t="shared" si="879"/>
        <v>2.42007217380463-1.78491751577209i</v>
      </c>
      <c r="G3049" t="str">
        <f t="shared" si="880"/>
        <v>0.997998803562769-0.0446899502131138i</v>
      </c>
      <c r="H3049" t="str">
        <f t="shared" si="881"/>
        <v>0.352090929730027-225.993828750592i</v>
      </c>
      <c r="I3049" t="str">
        <f t="shared" si="882"/>
        <v>-1.13554898763591-1.54466088409927i</v>
      </c>
      <c r="K3049" t="str">
        <f t="shared" si="883"/>
        <v>0.000082725970210032-0.00063680931180041i</v>
      </c>
      <c r="L3049" t="str">
        <f t="shared" si="884"/>
        <v>0.0000444444444444444-0.000644491079890355i</v>
      </c>
      <c r="M3049" t="e">
        <f t="shared" si="885"/>
        <v>#DIV/0!</v>
      </c>
      <c r="N3049">
        <f t="shared" si="886"/>
        <v>64.444119916189933</v>
      </c>
      <c r="O3049">
        <f t="shared" si="887"/>
        <v>4.753722838105948</v>
      </c>
      <c r="P3049" s="3">
        <f t="shared" si="888"/>
        <v>-4.753722838105948</v>
      </c>
      <c r="Q3049" s="3">
        <f t="shared" si="889"/>
        <v>-115.55588008381007</v>
      </c>
      <c r="R3049">
        <f t="shared" si="890"/>
        <v>64.444119916189933</v>
      </c>
      <c r="S3049">
        <f t="shared" si="891"/>
        <v>89.086109842470435</v>
      </c>
      <c r="T3049">
        <f t="shared" si="874"/>
        <v>-4.753722838105948</v>
      </c>
    </row>
    <row r="3050" spans="1:20" x14ac:dyDescent="0.25">
      <c r="A3050">
        <f t="shared" si="875"/>
        <v>561871.56567445386</v>
      </c>
      <c r="B3050">
        <f t="shared" si="892"/>
        <v>89424.637059871835</v>
      </c>
      <c r="C3050" t="str">
        <f t="shared" si="876"/>
        <v>-0.250549530807025-0.518820367965347i</v>
      </c>
      <c r="D3050" t="str">
        <f t="shared" si="877"/>
        <v>3.42636387404819-0.599108961246934i</v>
      </c>
      <c r="E3050" t="str">
        <f t="shared" si="878"/>
        <v>237.864489909996-102.255638552756i</v>
      </c>
      <c r="F3050" t="str">
        <f t="shared" si="879"/>
        <v>2.42003529733048-1.77898089961056i</v>
      </c>
      <c r="G3050" t="str">
        <f t="shared" si="880"/>
        <v>0.997983596298509-0.0448590884615732i</v>
      </c>
      <c r="H3050" t="str">
        <f t="shared" si="881"/>
        <v>0.348143923822201-225.117982510593i</v>
      </c>
      <c r="I3050" t="str">
        <f t="shared" si="882"/>
        <v>-1.12739564835677-1.538632248806i</v>
      </c>
      <c r="K3050" t="str">
        <f t="shared" si="883"/>
        <v>0.000082436330397697-0.000634416026681147i</v>
      </c>
      <c r="L3050" t="str">
        <f t="shared" si="884"/>
        <v>0.0000444444444444444-0.000642051285007323i</v>
      </c>
      <c r="M3050" t="e">
        <f t="shared" si="885"/>
        <v>#DIV/0!</v>
      </c>
      <c r="N3050">
        <f t="shared" si="886"/>
        <v>64.22310259452442</v>
      </c>
      <c r="O3050">
        <f t="shared" si="887"/>
        <v>4.789277959123317</v>
      </c>
      <c r="P3050" s="3">
        <f t="shared" si="888"/>
        <v>-4.789277959123317</v>
      </c>
      <c r="Q3050" s="3">
        <f t="shared" si="889"/>
        <v>-115.77689740547558</v>
      </c>
      <c r="R3050">
        <f t="shared" si="890"/>
        <v>64.22310259452442</v>
      </c>
      <c r="S3050">
        <f t="shared" si="891"/>
        <v>89.424637059871841</v>
      </c>
      <c r="T3050">
        <f t="shared" si="874"/>
        <v>-4.789277959123317</v>
      </c>
    </row>
    <row r="3051" spans="1:20" x14ac:dyDescent="0.25">
      <c r="A3051">
        <f t="shared" si="875"/>
        <v>564006.67762401677</v>
      </c>
      <c r="B3051">
        <f t="shared" si="892"/>
        <v>89764.450680699345</v>
      </c>
      <c r="C3051" t="str">
        <f t="shared" si="876"/>
        <v>-0.251516283505431-0.515722192270649i</v>
      </c>
      <c r="D3051" t="str">
        <f t="shared" si="877"/>
        <v>3.42597565148748-0.59998761574438i</v>
      </c>
      <c r="E3051" t="str">
        <f t="shared" si="878"/>
        <v>237.423564480773-103.089385681708i</v>
      </c>
      <c r="F3051" t="str">
        <f t="shared" si="879"/>
        <v>2.4199981411993-1.77306984949441i</v>
      </c>
      <c r="G3051" t="str">
        <f t="shared" si="880"/>
        <v>0.997968273708197-0.0450288616342668i</v>
      </c>
      <c r="H3051" t="str">
        <f t="shared" si="881"/>
        <v>0.344246493004009-224.245684235033i</v>
      </c>
      <c r="I3051" t="str">
        <f t="shared" si="882"/>
        <v>-1.11930522601621-1.53262824548393i</v>
      </c>
      <c r="K3051" t="str">
        <f t="shared" si="883"/>
        <v>0.0000821488636283289-0.000632031605364189i</v>
      </c>
      <c r="L3051" t="str">
        <f t="shared" si="884"/>
        <v>0.0000444444444444444-0.000639620726247586i</v>
      </c>
      <c r="M3051" t="e">
        <f t="shared" si="885"/>
        <v>#DIV/0!</v>
      </c>
      <c r="N3051">
        <f t="shared" si="886"/>
        <v>64.001636704366163</v>
      </c>
      <c r="O3051">
        <f t="shared" si="887"/>
        <v>4.8250083482513642</v>
      </c>
      <c r="P3051" s="3">
        <f t="shared" si="888"/>
        <v>-4.8250083482513642</v>
      </c>
      <c r="Q3051" s="3">
        <f t="shared" si="889"/>
        <v>-115.99836329563384</v>
      </c>
      <c r="R3051">
        <f t="shared" si="890"/>
        <v>64.001636704366163</v>
      </c>
      <c r="S3051">
        <f t="shared" si="891"/>
        <v>89.764450680699341</v>
      </c>
      <c r="T3051">
        <f t="shared" si="874"/>
        <v>-4.8250083482513642</v>
      </c>
    </row>
    <row r="3052" spans="1:20" x14ac:dyDescent="0.25">
      <c r="A3052">
        <f t="shared" si="875"/>
        <v>566149.90299898793</v>
      </c>
      <c r="B3052">
        <f t="shared" si="892"/>
        <v>90105.555593286001</v>
      </c>
      <c r="C3052" t="str">
        <f t="shared" si="876"/>
        <v>-0.252465957798571-0.512620724464172i</v>
      </c>
      <c r="D3052" t="str">
        <f t="shared" si="877"/>
        <v>3.42558456180133-0.600874182852953i</v>
      </c>
      <c r="E3052" t="str">
        <f t="shared" si="878"/>
        <v>236.974282588413-103.920898092935i</v>
      </c>
      <c r="F3052" t="str">
        <f t="shared" si="879"/>
        <v>2.41996070329902-1.76718428010412i</v>
      </c>
      <c r="G3052" t="str">
        <f t="shared" si="880"/>
        <v>0.997952834920833-0.0451992720550395i</v>
      </c>
      <c r="H3052" t="str">
        <f t="shared" si="881"/>
        <v>0.340397956628529-223.376917817934i</v>
      </c>
      <c r="I3052" t="str">
        <f t="shared" si="882"/>
        <v>-1.11127722498324-1.52664875700005i</v>
      </c>
      <c r="K3052" t="str">
        <f t="shared" si="883"/>
        <v>0.0000818635537161202-0.000629656016497327i</v>
      </c>
      <c r="L3052" t="str">
        <f t="shared" si="884"/>
        <v>0.0000444444444444444-0.000637199368646729i</v>
      </c>
      <c r="M3052" t="e">
        <f t="shared" si="885"/>
        <v>#DIV/0!</v>
      </c>
      <c r="N3052">
        <f t="shared" si="886"/>
        <v>63.779731186833203</v>
      </c>
      <c r="O3052">
        <f t="shared" si="887"/>
        <v>4.8609145313333473</v>
      </c>
      <c r="P3052" s="3">
        <f t="shared" si="888"/>
        <v>-4.8609145313333473</v>
      </c>
      <c r="Q3052" s="3">
        <f t="shared" si="889"/>
        <v>-116.2202688131668</v>
      </c>
      <c r="R3052">
        <f t="shared" si="890"/>
        <v>63.779731186833203</v>
      </c>
      <c r="S3052">
        <f t="shared" si="891"/>
        <v>90.105555593285999</v>
      </c>
      <c r="T3052">
        <f t="shared" ref="T3052:T3115" si="893">P3052</f>
        <v>-4.8609145313333473</v>
      </c>
    </row>
    <row r="3053" spans="1:20" x14ac:dyDescent="0.25">
      <c r="A3053">
        <f t="shared" ref="A3053:A3116" si="894">2*PI()*B3053</f>
        <v>568301.27263038408</v>
      </c>
      <c r="B3053">
        <f t="shared" si="892"/>
        <v>90447.956704540484</v>
      </c>
      <c r="C3053" t="str">
        <f t="shared" ref="C3053:C3116" si="895">IMPRODUCT(D3053,E3053,$C$40,,K3053,$C$41)</f>
        <v>-0.253398431227946-0.509516164870656i</v>
      </c>
      <c r="D3053" t="str">
        <f t="shared" ref="D3053:D3116" si="896">IMDIV(IMPRODUCT($C$37,$C$38,COMPLEX(1,A3053/$C$38)),IMSUM(-1*A3053*A3053/$C$39,COMPLEX(0,1*A3053)))</f>
        <v>3.42519058448735-0.601768667353978i</v>
      </c>
      <c r="E3053" t="str">
        <f t="shared" ref="E3053:E3116" si="897">IMDIV(IMPRODUCT(IMSUM(F3053,G3053),$C$29,H3053),IMSUM(1,I3053))</f>
        <v>236.516664477242-104.750062953i</v>
      </c>
      <c r="F3053" t="str">
        <f t="shared" ref="F3053:F3116" si="898">IMDIV(IMPRODUCT($C$14,$C$15,COMPLEX(1,A3053/$C$15)),IMSUM(-1*A3053*A3053/$C$16,COMPLEX(0,A3053)))</f>
        <v>2.41992298150167-1.7613241064834i</v>
      </c>
      <c r="G3053" t="str">
        <f t="shared" ref="G3053:G3116" si="899">IMDIV(1,COMPLEX(1,A3053*$C$9*$C$10))</f>
        <v>0.997937279058894-0.0453703220555578i</v>
      </c>
      <c r="H3053" t="str">
        <f t="shared" ref="H3053:H3116" si="900">IMDIV($C$3,IMSUM(K3053,COMPLEX(0,$C$28*A3053)))</f>
        <v>0.336597643998412-222.511667245416i</v>
      </c>
      <c r="I3053" t="str">
        <f t="shared" ref="I3053:I3116" si="901">IMPRODUCT(F3053,$C$29,H3053,$C$31)</f>
        <v>-1.10331115367781-1.52069366697068i</v>
      </c>
      <c r="K3053" t="str">
        <f t="shared" ref="K3053:K3116" si="902">IF($C$26&lt;=0,IMDIV(1,IMSUM(IMDIV(1,L3053),1/$C$18)),IMDIV(1,IMSUM(IMDIV(1,L3053),1/$C$18,IMDIV(1,M3053))))</f>
        <v>0.0000815803845940606-0.00062728922882246i</v>
      </c>
      <c r="L3053" t="str">
        <f t="shared" ref="L3053:L3116" si="903">IMSUM($C$21/$C$22,IMDIV(1,COMPLEX(0,$C$20*$C$22*A3053)))</f>
        <v>0.0000444444444444444-0.000634787177372712i</v>
      </c>
      <c r="M3053" t="e">
        <f t="shared" ref="M3053:M3116" si="904">IMSUM($C$25/$C$26,IMDIV(1,COMPLEX(0,$C$24*$C$26*A3053)))</f>
        <v>#DIV/0!</v>
      </c>
      <c r="N3053">
        <f t="shared" ref="N3053:N3116" si="905">ABS(R3053)</f>
        <v>63.557395025238449</v>
      </c>
      <c r="O3053">
        <f t="shared" ref="O3053:O3116" si="906">ABS(P3053)</f>
        <v>4.8969970161364147</v>
      </c>
      <c r="P3053" s="3">
        <f t="shared" ref="P3053:P3116" si="907">20*LOG10(IMABS(C3053))</f>
        <v>-4.8969970161364147</v>
      </c>
      <c r="Q3053" s="3">
        <f t="shared" ref="Q3053:Q3116" si="908">IMARGUMENT(C3053)*180/PI()</f>
        <v>-116.44260497476155</v>
      </c>
      <c r="R3053">
        <f t="shared" ref="R3053:R3116" si="909">IF(Q3053&lt;0,Q3053+180,Q3053-180)</f>
        <v>63.557395025238449</v>
      </c>
      <c r="S3053">
        <f t="shared" ref="S3053:S3116" si="910">B3053/1000</f>
        <v>90.447956704540488</v>
      </c>
      <c r="T3053">
        <f t="shared" si="893"/>
        <v>-4.8969970161364147</v>
      </c>
    </row>
    <row r="3054" spans="1:20" x14ac:dyDescent="0.25">
      <c r="A3054">
        <f t="shared" si="894"/>
        <v>570460.81746637949</v>
      </c>
      <c r="B3054">
        <f t="shared" ref="B3054:B3117" si="911">B3053*(1+B$42)</f>
        <v>90791.658940017733</v>
      </c>
      <c r="C3054" t="str">
        <f t="shared" si="895"/>
        <v>-0.254313585063891-0.506408716252057i</v>
      </c>
      <c r="D3054" t="str">
        <f t="shared" si="896"/>
        <v>3.4247936989067-0.602671074056099i</v>
      </c>
      <c r="E3054" t="str">
        <f t="shared" si="897"/>
        <v>236.050732390853-105.576767640749i</v>
      </c>
      <c r="F3054" t="str">
        <f t="shared" si="898"/>
        <v>2.41988497366341-1.75548924403803i</v>
      </c>
      <c r="G3054" t="str">
        <f t="shared" si="899"/>
        <v>0.997921605238285-0.0455420139753276i</v>
      </c>
      <c r="H3054" t="str">
        <f t="shared" si="900"/>
        <v>0.332844894213745-221.649916594982i</v>
      </c>
      <c r="I3054" t="str">
        <f t="shared" si="901"/>
        <v>-1.09540652453553-1.51476285975444i</v>
      </c>
      <c r="K3054" t="str">
        <f t="shared" si="902"/>
        <v>0.0000812993403130881-0.000624931211175498i</v>
      </c>
      <c r="L3054" t="str">
        <f t="shared" si="903"/>
        <v>0.0000444444444444444-0.000632384117725356i</v>
      </c>
      <c r="M3054" t="e">
        <f t="shared" si="904"/>
        <v>#DIV/0!</v>
      </c>
      <c r="N3054">
        <f t="shared" si="905"/>
        <v>63.334637243068585</v>
      </c>
      <c r="O3054">
        <f t="shared" si="906"/>
        <v>4.9332562922332635</v>
      </c>
      <c r="P3054" s="3">
        <f t="shared" si="907"/>
        <v>-4.9332562922332635</v>
      </c>
      <c r="Q3054" s="3">
        <f t="shared" si="908"/>
        <v>-116.66536275693142</v>
      </c>
      <c r="R3054">
        <f t="shared" si="909"/>
        <v>63.334637243068585</v>
      </c>
      <c r="S3054">
        <f t="shared" si="910"/>
        <v>90.791658940017726</v>
      </c>
      <c r="T3054">
        <f t="shared" si="893"/>
        <v>-4.9332562922332635</v>
      </c>
    </row>
    <row r="3055" spans="1:20" x14ac:dyDescent="0.25">
      <c r="A3055">
        <f t="shared" si="894"/>
        <v>572628.56857275171</v>
      </c>
      <c r="B3055">
        <f t="shared" si="911"/>
        <v>91136.667243989796</v>
      </c>
      <c r="C3055" t="str">
        <f t="shared" si="895"/>
        <v>-0.255211304361448-0.503298583728725i</v>
      </c>
      <c r="D3055" t="str">
        <f t="shared" si="896"/>
        <v>3.42439388428321-0.603581407794425i</v>
      </c>
      <c r="E3055" t="str">
        <f t="shared" si="897"/>
        <v>235.576510570045-106.400899791022i</v>
      </c>
      <c r="F3055" t="str">
        <f t="shared" si="898"/>
        <v>2.41984667762432-1.74967960853454i</v>
      </c>
      <c r="G3055" t="str">
        <f t="shared" si="899"/>
        <v>0.997905812568293-0.0457143501617128i</v>
      </c>
      <c r="H3055" t="str">
        <f t="shared" si="900"/>
        <v>0.329139056022366-220.791650034809i</v>
      </c>
      <c r="I3055" t="str">
        <f t="shared" si="901"/>
        <v>-1.08756285397265-1.50885622044525i</v>
      </c>
      <c r="K3055" t="str">
        <f t="shared" si="902"/>
        <v>0.0000810204050412511-0.000622581932486272i</v>
      </c>
      <c r="L3055" t="str">
        <f t="shared" si="903"/>
        <v>0.0000444444444444444-0.000629990155135837i</v>
      </c>
      <c r="M3055" t="e">
        <f t="shared" si="904"/>
        <v>#DIV/0!</v>
      </c>
      <c r="N3055">
        <f t="shared" si="905"/>
        <v>63.111466901935628</v>
      </c>
      <c r="O3055">
        <f t="shared" si="906"/>
        <v>4.9696928308908124</v>
      </c>
      <c r="P3055" s="3">
        <f t="shared" si="907"/>
        <v>-4.9696928308908124</v>
      </c>
      <c r="Q3055" s="3">
        <f t="shared" si="908"/>
        <v>-116.88853309806437</v>
      </c>
      <c r="R3055">
        <f t="shared" si="909"/>
        <v>63.111466901935628</v>
      </c>
      <c r="S3055">
        <f t="shared" si="910"/>
        <v>91.136667243989791</v>
      </c>
      <c r="T3055">
        <f t="shared" si="893"/>
        <v>-4.9696928308908124</v>
      </c>
    </row>
    <row r="3056" spans="1:20" x14ac:dyDescent="0.25">
      <c r="A3056">
        <f t="shared" si="894"/>
        <v>574804.55713332829</v>
      </c>
      <c r="B3056">
        <f t="shared" si="911"/>
        <v>91482.986579516961</v>
      </c>
      <c r="C3056" t="str">
        <f t="shared" si="895"/>
        <v>-0.256091478014254-0.500185974699174i</v>
      </c>
      <c r="D3056" t="str">
        <f t="shared" si="896"/>
        <v>3.42399111970278-0.604499673429712i</v>
      </c>
      <c r="E3056" t="str">
        <f t="shared" si="897"/>
        <v>235.094025249656-107.222347338357i</v>
      </c>
      <c r="F3056" t="str">
        <f t="shared" si="898"/>
        <v>2.4198080912083-1.74389511609899i</v>
      </c>
      <c r="G3056" t="str">
        <f t="shared" si="899"/>
        <v>0.997889900151534-0.0458873329699539i</v>
      </c>
      <c r="H3056" t="str">
        <f t="shared" si="900"/>
        <v>0.325479487672531-219.936851823042i</v>
      </c>
      <c r="I3056" t="str">
        <f t="shared" si="901"/>
        <v>-1.07977966235141-1.50297363486533i</v>
      </c>
      <c r="K3056" t="str">
        <f t="shared" si="902"/>
        <v>0.0000807435630628741-0.00062024136177846i</v>
      </c>
      <c r="L3056" t="str">
        <f t="shared" si="903"/>
        <v>0.0000444444444444444-0.000627605255166205i</v>
      </c>
      <c r="M3056" t="e">
        <f t="shared" si="904"/>
        <v>#DIV/0!</v>
      </c>
      <c r="N3056">
        <f t="shared" si="905"/>
        <v>62.88789309951953</v>
      </c>
      <c r="O3056">
        <f t="shared" si="906"/>
        <v>5.006307084963515</v>
      </c>
      <c r="P3056" s="3">
        <f t="shared" si="907"/>
        <v>-5.006307084963515</v>
      </c>
      <c r="Q3056" s="3">
        <f t="shared" si="908"/>
        <v>-117.11210690048047</v>
      </c>
      <c r="R3056">
        <f t="shared" si="909"/>
        <v>62.88789309951953</v>
      </c>
      <c r="S3056">
        <f t="shared" si="910"/>
        <v>91.482986579516961</v>
      </c>
      <c r="T3056">
        <f t="shared" si="893"/>
        <v>-5.006307084963515</v>
      </c>
    </row>
    <row r="3057" spans="1:20" x14ac:dyDescent="0.25">
      <c r="A3057">
        <f t="shared" si="894"/>
        <v>576988.81445043499</v>
      </c>
      <c r="B3057">
        <f t="shared" si="911"/>
        <v>91830.621928519133</v>
      </c>
      <c r="C3057" t="str">
        <f t="shared" si="895"/>
        <v>-0.256953998806396-0.497071098758194i</v>
      </c>
      <c r="D3057" t="str">
        <f t="shared" si="896"/>
        <v>3.4235853841125-0.605425875847483i</v>
      </c>
      <c r="E3057" t="str">
        <f t="shared" si="897"/>
        <v>234.603304654225-108.040998560676i</v>
      </c>
      <c r="F3057" t="str">
        <f t="shared" si="898"/>
        <v>2.41976921222299-1.73813568321571i</v>
      </c>
      <c r="G3057" t="str">
        <f t="shared" si="899"/>
        <v>0.997873867083908-0.0460609647631852i</v>
      </c>
      <c r="H3057" t="str">
        <f t="shared" si="900"/>
        <v>0.321865556767905-219.085506307101i</v>
      </c>
      <c r="I3057" t="str">
        <f t="shared" si="901"/>
        <v>-1.07205647394571-1.49711498955845i</v>
      </c>
      <c r="K3057" t="str">
        <f t="shared" si="902"/>
        <v>0.0000804687987777242-0.000617909468169458i</v>
      </c>
      <c r="L3057" t="str">
        <f t="shared" si="903"/>
        <v>0.0000444444444444444-0.000625229383508871i</v>
      </c>
      <c r="M3057" t="e">
        <f t="shared" si="904"/>
        <v>#DIV/0!</v>
      </c>
      <c r="N3057">
        <f t="shared" si="905"/>
        <v>62.663924967487702</v>
      </c>
      <c r="O3057">
        <f t="shared" si="906"/>
        <v>5.0430994887955061</v>
      </c>
      <c r="P3057" s="3">
        <f t="shared" si="907"/>
        <v>-5.0430994887955061</v>
      </c>
      <c r="Q3057" s="3">
        <f t="shared" si="908"/>
        <v>-117.3360750325123</v>
      </c>
      <c r="R3057">
        <f t="shared" si="909"/>
        <v>62.663924967487702</v>
      </c>
      <c r="S3057">
        <f t="shared" si="910"/>
        <v>91.830621928519136</v>
      </c>
      <c r="T3057">
        <f t="shared" si="893"/>
        <v>-5.0430994887955061</v>
      </c>
    </row>
    <row r="3058" spans="1:20" x14ac:dyDescent="0.25">
      <c r="A3058">
        <f t="shared" si="894"/>
        <v>579181.37194534659</v>
      </c>
      <c r="B3058">
        <f t="shared" si="911"/>
        <v>92179.578291847502</v>
      </c>
      <c r="C3058" t="str">
        <f t="shared" si="895"/>
        <v>-0.257798763462217-0.493954167613659i</v>
      </c>
      <c r="D3058" t="str">
        <f t="shared" si="896"/>
        <v>3.42317665631995-0.606360019957188i</v>
      </c>
      <c r="E3058" t="str">
        <f t="shared" si="897"/>
        <v>234.104378992521-108.856742122898i</v>
      </c>
      <c r="F3058" t="str">
        <f t="shared" si="898"/>
        <v>2.41973003845959-1.73240122672609i</v>
      </c>
      <c r="G3058" t="str">
        <f t="shared" si="899"/>
        <v>0.997857712454546-0.0462352479124535i</v>
      </c>
      <c r="H3058" t="str">
        <f t="shared" si="900"/>
        <v>0.318296640124907-218.237597922991i</v>
      </c>
      <c r="I3058" t="str">
        <f t="shared" si="901"/>
        <v>-1.06439281690711-1.49128017178313i</v>
      </c>
      <c r="K3058" t="str">
        <f t="shared" si="902"/>
        <v>0.0000801960967001978-0.000615586220870341i</v>
      </c>
      <c r="L3058" t="str">
        <f t="shared" si="903"/>
        <v>0.0000444444444444444-0.000622862505986126i</v>
      </c>
      <c r="M3058" t="e">
        <f t="shared" si="904"/>
        <v>#DIV/0!</v>
      </c>
      <c r="N3058">
        <f t="shared" si="905"/>
        <v>62.439571669403506</v>
      </c>
      <c r="O3058">
        <f t="shared" si="906"/>
        <v>5.0800704581274934</v>
      </c>
      <c r="P3058" s="3">
        <f t="shared" si="907"/>
        <v>-5.0800704581274934</v>
      </c>
      <c r="Q3058" s="3">
        <f t="shared" si="908"/>
        <v>-117.56042833059649</v>
      </c>
      <c r="R3058">
        <f t="shared" si="909"/>
        <v>62.439571669403506</v>
      </c>
      <c r="S3058">
        <f t="shared" si="910"/>
        <v>92.179578291847506</v>
      </c>
      <c r="T3058">
        <f t="shared" si="893"/>
        <v>-5.0800704581274934</v>
      </c>
    </row>
    <row r="3059" spans="1:20" x14ac:dyDescent="0.25">
      <c r="A3059">
        <f t="shared" si="894"/>
        <v>581382.26115873898</v>
      </c>
      <c r="B3059">
        <f t="shared" si="911"/>
        <v>92529.86068935653</v>
      </c>
      <c r="C3059" t="str">
        <f t="shared" si="895"/>
        <v>-0.258625672693989-0.490835395001868i</v>
      </c>
      <c r="D3059" t="str">
        <f t="shared" si="896"/>
        <v>3.42276491499246-0.607302110691328i</v>
      </c>
      <c r="E3059" t="str">
        <f t="shared" si="897"/>
        <v>233.597280450936-109.669467120468i</v>
      </c>
      <c r="F3059" t="str">
        <f t="shared" si="898"/>
        <v>2.41969056769282-1.72669166382729i</v>
      </c>
      <c r="G3059" t="str">
        <f t="shared" si="899"/>
        <v>0.997841435345766-0.0464101847967362i</v>
      </c>
      <c r="H3059" t="str">
        <f t="shared" si="900"/>
        <v>0.314772123632234-217.393111194619i</v>
      </c>
      <c r="I3059" t="str">
        <f t="shared" si="901"/>
        <v>-1.05678822323117-1.485469069506i</v>
      </c>
      <c r="K3059" t="str">
        <f t="shared" si="902"/>
        <v>0.0000799254414584928-0.000613271589185707i</v>
      </c>
      <c r="L3059" t="str">
        <f t="shared" si="903"/>
        <v>0.0000444444444444444-0.000620504588549638i</v>
      </c>
      <c r="M3059" t="e">
        <f t="shared" si="904"/>
        <v>#DIV/0!</v>
      </c>
      <c r="N3059">
        <f t="shared" si="905"/>
        <v>62.214842398617847</v>
      </c>
      <c r="O3059">
        <f t="shared" si="906"/>
        <v>5.1172203900117266</v>
      </c>
      <c r="P3059" s="3">
        <f t="shared" si="907"/>
        <v>-5.1172203900117266</v>
      </c>
      <c r="Q3059" s="3">
        <f t="shared" si="908"/>
        <v>-117.78515760138215</v>
      </c>
      <c r="R3059">
        <f t="shared" si="909"/>
        <v>62.214842398617847</v>
      </c>
      <c r="S3059">
        <f t="shared" si="910"/>
        <v>92.529860689356525</v>
      </c>
      <c r="T3059">
        <f t="shared" si="893"/>
        <v>-5.1172203900117266</v>
      </c>
    </row>
    <row r="3060" spans="1:20" x14ac:dyDescent="0.25">
      <c r="A3060">
        <f t="shared" si="894"/>
        <v>583591.51375114219</v>
      </c>
      <c r="B3060">
        <f t="shared" si="911"/>
        <v>92881.474159976089</v>
      </c>
      <c r="C3060" t="str">
        <f t="shared" si="895"/>
        <v>-0.259434631247438-0.487714996601634i</v>
      </c>
      <c r="D3060" t="str">
        <f t="shared" si="896"/>
        <v>3.42235013865625-0.608252153004565i</v>
      </c>
      <c r="E3060" t="str">
        <f t="shared" si="897"/>
        <v>233.082043185733-110.479063122744i</v>
      </c>
      <c r="F3060" t="str">
        <f t="shared" si="898"/>
        <v>2.41965079768065-1.72100691207107i</v>
      </c>
      <c r="G3060" t="str">
        <f t="shared" si="899"/>
        <v>0.997825034833016-0.0465857778029589i</v>
      </c>
      <c r="H3060" t="str">
        <f t="shared" si="900"/>
        <v>0.311291402112658-216.552030733119i</v>
      </c>
      <c r="I3060" t="str">
        <f t="shared" si="901"/>
        <v>-1.0492422287241-1.47968157139512i</v>
      </c>
      <c r="K3060" t="str">
        <f t="shared" si="902"/>
        <v>0.0000796568177938024-0.00061096554251362i</v>
      </c>
      <c r="L3060" t="str">
        <f t="shared" si="903"/>
        <v>0.0000444444444444444-0.000618155597279971i</v>
      </c>
      <c r="M3060" t="e">
        <f t="shared" si="904"/>
        <v>#DIV/0!</v>
      </c>
      <c r="N3060">
        <f t="shared" si="905"/>
        <v>61.989746376149597</v>
      </c>
      <c r="O3060">
        <f t="shared" si="906"/>
        <v>5.1545496627328369</v>
      </c>
      <c r="P3060" s="3">
        <f t="shared" si="907"/>
        <v>-5.1545496627328369</v>
      </c>
      <c r="Q3060" s="3">
        <f t="shared" si="908"/>
        <v>-118.0102536238504</v>
      </c>
      <c r="R3060">
        <f t="shared" si="909"/>
        <v>61.989746376149597</v>
      </c>
      <c r="S3060">
        <f t="shared" si="910"/>
        <v>92.881474159976094</v>
      </c>
      <c r="T3060">
        <f t="shared" si="893"/>
        <v>-5.1545496627328369</v>
      </c>
    </row>
    <row r="3061" spans="1:20" x14ac:dyDescent="0.25">
      <c r="A3061">
        <f t="shared" si="894"/>
        <v>585809.16150339646</v>
      </c>
      <c r="B3061">
        <f t="shared" si="911"/>
        <v>93234.423761783997</v>
      </c>
      <c r="C3061" t="str">
        <f t="shared" si="895"/>
        <v>-0.260225547945057-0.484593189947076i</v>
      </c>
      <c r="D3061" t="str">
        <f t="shared" si="896"/>
        <v>3.42193230569576-0.609210151872851i</v>
      </c>
      <c r="E3061" t="str">
        <f t="shared" si="897"/>
        <v>232.55870331414-111.285420216217i</v>
      </c>
      <c r="F3061" t="str">
        <f t="shared" si="898"/>
        <v>2.41961072616441-1.71534688936252i</v>
      </c>
      <c r="G3061" t="str">
        <f t="shared" si="899"/>
        <v>0.997808509984827-0.0467620293260132i</v>
      </c>
      <c r="H3061" t="str">
        <f t="shared" si="900"/>
        <v>0.307853879187016-215.714341236187i</v>
      </c>
      <c r="I3061" t="str">
        <f t="shared" si="901"/>
        <v>-1.04175437296974-1.47391756681369i</v>
      </c>
      <c r="K3061" t="str">
        <f t="shared" si="902"/>
        <v>0.00007939021055951-0.000608668050345504i</v>
      </c>
      <c r="L3061" t="str">
        <f t="shared" si="903"/>
        <v>0.0000444444444444444-0.000615815498386104i</v>
      </c>
      <c r="M3061" t="e">
        <f t="shared" si="904"/>
        <v>#DIV/0!</v>
      </c>
      <c r="N3061">
        <f t="shared" si="905"/>
        <v>61.7642928485526</v>
      </c>
      <c r="O3061">
        <f t="shared" si="906"/>
        <v>5.1920586357362817</v>
      </c>
      <c r="P3061" s="3">
        <f t="shared" si="907"/>
        <v>-5.1920586357362817</v>
      </c>
      <c r="Q3061" s="3">
        <f t="shared" si="908"/>
        <v>-118.2357071514474</v>
      </c>
      <c r="R3061">
        <f t="shared" si="909"/>
        <v>61.7642928485526</v>
      </c>
      <c r="S3061">
        <f t="shared" si="910"/>
        <v>93.234423761784001</v>
      </c>
      <c r="T3061">
        <f t="shared" si="893"/>
        <v>-5.1920586357362817</v>
      </c>
    </row>
    <row r="3062" spans="1:20" x14ac:dyDescent="0.25">
      <c r="A3062">
        <f t="shared" si="894"/>
        <v>588035.23631710943</v>
      </c>
      <c r="B3062">
        <f t="shared" si="911"/>
        <v>93588.714572078781</v>
      </c>
      <c r="C3062" t="str">
        <f t="shared" si="895"/>
        <v>-0.260998335727189-0.481470194339249i</v>
      </c>
      <c r="D3062" t="str">
        <f t="shared" si="896"/>
        <v>3.42151139435284-0.610176112292522i</v>
      </c>
      <c r="E3062" t="str">
        <f t="shared" si="897"/>
        <v>232.02729890434-112.088429047542i</v>
      </c>
      <c r="F3062" t="str">
        <f t="shared" si="898"/>
        <v>2.4195703508684-1.70971151395887i</v>
      </c>
      <c r="G3062" t="str">
        <f t="shared" si="899"/>
        <v>0.997791859862762-0.046938941768775i</v>
      </c>
      <c r="H3062" t="str">
        <f t="shared" si="900"/>
        <v>0.304458967140295-214.880027487413i</v>
      </c>
      <c r="I3062" t="str">
        <f t="shared" si="901"/>
        <v>-1.03432419929683-1.46817694581341i</v>
      </c>
      <c r="K3062" t="str">
        <f t="shared" si="902"/>
        <v>0.0000791256047203811-0.000606379082266015i</v>
      </c>
      <c r="L3062" t="str">
        <f t="shared" si="903"/>
        <v>0.0000444444444444444-0.000613484258204926i</v>
      </c>
      <c r="M3062" t="e">
        <f t="shared" si="904"/>
        <v>#DIV/0!</v>
      </c>
      <c r="N3062">
        <f t="shared" si="905"/>
        <v>61.538491085771881</v>
      </c>
      <c r="O3062">
        <f t="shared" si="906"/>
        <v>5.2297476495632909</v>
      </c>
      <c r="P3062" s="3">
        <f t="shared" si="907"/>
        <v>-5.2297476495632909</v>
      </c>
      <c r="Q3062" s="3">
        <f t="shared" si="908"/>
        <v>-118.46150891422812</v>
      </c>
      <c r="R3062">
        <f t="shared" si="909"/>
        <v>61.538491085771881</v>
      </c>
      <c r="S3062">
        <f t="shared" si="910"/>
        <v>93.588714572078786</v>
      </c>
      <c r="T3062">
        <f t="shared" si="893"/>
        <v>-5.2297476495632909</v>
      </c>
    </row>
    <row r="3063" spans="1:20" x14ac:dyDescent="0.25">
      <c r="A3063">
        <f t="shared" si="894"/>
        <v>590269.77021511446</v>
      </c>
      <c r="B3063">
        <f t="shared" si="911"/>
        <v>93944.351687452683</v>
      </c>
      <c r="C3063" t="str">
        <f t="shared" si="895"/>
        <v>-0.261752911690811-0.478346230756666i</v>
      </c>
      <c r="D3063" t="str">
        <f t="shared" si="896"/>
        <v>3.42108738272604-0.611150039279398i</v>
      </c>
      <c r="E3063" t="str">
        <f t="shared" si="897"/>
        <v>231.487869964307-112.887980866311i</v>
      </c>
      <c r="F3063" t="str">
        <f t="shared" si="898"/>
        <v>2.41952966950002-1.70410070446824i</v>
      </c>
      <c r="G3063" t="str">
        <f t="shared" si="899"/>
        <v>0.997775083521366-0.0471165175421219i</v>
      </c>
      <c r="H3063" t="str">
        <f t="shared" si="900"/>
        <v>0.301106086789882-214.04907435563i</v>
      </c>
      <c r="I3063" t="str">
        <f t="shared" si="901"/>
        <v>-1.02695125474662-1.46245959912831i</v>
      </c>
      <c r="K3063" t="str">
        <f t="shared" si="902"/>
        <v>0.0000788629853517718-0.000604098607952949i</v>
      </c>
      <c r="L3063" t="str">
        <f t="shared" si="903"/>
        <v>0.0000444444444444444-0.000611161843200763i</v>
      </c>
      <c r="M3063" t="e">
        <f t="shared" si="904"/>
        <v>#DIV/0!</v>
      </c>
      <c r="N3063">
        <f t="shared" si="905"/>
        <v>61.312350378992562</v>
      </c>
      <c r="O3063">
        <f t="shared" si="906"/>
        <v>5.2676170257928545</v>
      </c>
      <c r="P3063" s="3">
        <f t="shared" si="907"/>
        <v>-5.2676170257928545</v>
      </c>
      <c r="Q3063" s="3">
        <f t="shared" si="908"/>
        <v>-118.68764962100744</v>
      </c>
      <c r="R3063">
        <f t="shared" si="909"/>
        <v>61.312350378992562</v>
      </c>
      <c r="S3063">
        <f t="shared" si="910"/>
        <v>93.944351687452681</v>
      </c>
      <c r="T3063">
        <f t="shared" si="893"/>
        <v>-5.2676170257928545</v>
      </c>
    </row>
    <row r="3064" spans="1:20" x14ac:dyDescent="0.25">
      <c r="A3064">
        <f t="shared" si="894"/>
        <v>592512.79534193187</v>
      </c>
      <c r="B3064">
        <f t="shared" si="911"/>
        <v>94301.340223865001</v>
      </c>
      <c r="C3064" t="str">
        <f t="shared" si="895"/>
        <v>-0.262489197126039-0.475221521764752i</v>
      </c>
      <c r="D3064" t="str">
        <f t="shared" si="896"/>
        <v>3.42066024876971-0.612131937867863i</v>
      </c>
      <c r="E3064" t="str">
        <f t="shared" si="897"/>
        <v>230.940458429536-113.683967567584i</v>
      </c>
      <c r="F3064" t="str">
        <f t="shared" si="898"/>
        <v>2.4194886797494-1.69851437984847i</v>
      </c>
      <c r="G3064" t="str">
        <f t="shared" si="899"/>
        <v>0.997758180008112-0.0472947590649508i</v>
      </c>
      <c r="H3064" t="str">
        <f t="shared" si="900"/>
        <v>0.29779466735588-213.221466794264i</v>
      </c>
      <c r="I3064" t="str">
        <f t="shared" si="901"/>
        <v>-1.01963509004077-1.45676541816836i</v>
      </c>
      <c r="K3064" t="str">
        <f t="shared" si="902"/>
        <v>0.0000786023376388391-0.000601826597177141i</v>
      </c>
      <c r="L3064" t="str">
        <f t="shared" si="903"/>
        <v>0.0000444444444444444-0.000608848219964896i</v>
      </c>
      <c r="M3064" t="e">
        <f t="shared" si="904"/>
        <v>#DIV/0!</v>
      </c>
      <c r="N3064">
        <f t="shared" si="905"/>
        <v>61.08588003847602</v>
      </c>
      <c r="O3064">
        <f t="shared" si="906"/>
        <v>5.3056670669906856</v>
      </c>
      <c r="P3064" s="3">
        <f t="shared" si="907"/>
        <v>-5.3056670669906856</v>
      </c>
      <c r="Q3064" s="3">
        <f t="shared" si="908"/>
        <v>-118.91411996152398</v>
      </c>
      <c r="R3064">
        <f t="shared" si="909"/>
        <v>61.08588003847602</v>
      </c>
      <c r="S3064">
        <f t="shared" si="910"/>
        <v>94.301340223864997</v>
      </c>
      <c r="T3064">
        <f t="shared" si="893"/>
        <v>-5.3056670669906856</v>
      </c>
    </row>
    <row r="3065" spans="1:20" x14ac:dyDescent="0.25">
      <c r="A3065">
        <f t="shared" si="894"/>
        <v>594764.34396423132</v>
      </c>
      <c r="B3065">
        <f t="shared" si="911"/>
        <v>94659.685316715695</v>
      </c>
      <c r="C3065" t="str">
        <f t="shared" si="895"/>
        <v>-0.263207117550254-0.472096291424342i</v>
      </c>
      <c r="D3065" t="str">
        <f t="shared" si="896"/>
        <v>3.42022997029339-0.613121813109948i</v>
      </c>
      <c r="E3065" t="str">
        <f t="shared" si="897"/>
        <v>230.385108149647-114.47628173409i</v>
      </c>
      <c r="F3065" t="str">
        <f t="shared" si="898"/>
        <v>2.41944737928951-1.69295245940586i</v>
      </c>
      <c r="G3065" t="str">
        <f t="shared" si="899"/>
        <v>0.997741148363351-0.0474736687641958i</v>
      </c>
      <c r="H3065" t="str">
        <f t="shared" si="900"/>
        <v>0.294524146333458-212.397189840691i</v>
      </c>
      <c r="I3065" t="str">
        <f t="shared" si="901"/>
        <v>-1.01237525954954-1.45109429501343i</v>
      </c>
      <c r="K3065" t="str">
        <f t="shared" si="902"/>
        <v>0.0000783436468757536-0.000599563019802342i</v>
      </c>
      <c r="L3065" t="str">
        <f t="shared" si="903"/>
        <v>0.0000444444444444444-0.00060654335521508i</v>
      </c>
      <c r="M3065" t="e">
        <f t="shared" si="904"/>
        <v>#DIV/0!</v>
      </c>
      <c r="N3065">
        <f t="shared" si="905"/>
        <v>60.859089391392658</v>
      </c>
      <c r="O3065">
        <f t="shared" si="906"/>
        <v>5.3438980566652052</v>
      </c>
      <c r="P3065" s="3">
        <f t="shared" si="907"/>
        <v>-5.3438980566652052</v>
      </c>
      <c r="Q3065" s="3">
        <f t="shared" si="908"/>
        <v>-119.14091060860734</v>
      </c>
      <c r="R3065">
        <f t="shared" si="909"/>
        <v>60.859089391392658</v>
      </c>
      <c r="S3065">
        <f t="shared" si="910"/>
        <v>94.659685316715695</v>
      </c>
      <c r="T3065">
        <f t="shared" si="893"/>
        <v>-5.3438980566652052</v>
      </c>
    </row>
    <row r="3066" spans="1:20" x14ac:dyDescent="0.25">
      <c r="A3066">
        <f t="shared" si="894"/>
        <v>597024.44847129541</v>
      </c>
      <c r="B3066">
        <f t="shared" si="911"/>
        <v>95019.392120919219</v>
      </c>
      <c r="C3066" t="str">
        <f t="shared" si="895"/>
        <v>-0.26390660273986-0.468970765199255i</v>
      </c>
      <c r="D3066" t="str">
        <f t="shared" si="896"/>
        <v>3.41979652496091-0.614119670074387i</v>
      </c>
      <c r="E3066" t="str">
        <f t="shared" si="897"/>
        <v>229.821864873898-115.2648166781i</v>
      </c>
      <c r="F3066" t="str">
        <f t="shared" si="898"/>
        <v>2.41940576577585-1.68741486279402i</v>
      </c>
      <c r="G3066" t="str">
        <f t="shared" si="899"/>
        <v>0.997723987620258-0.0476532490748453i</v>
      </c>
      <c r="H3066" t="str">
        <f t="shared" si="900"/>
        <v>0.291293969367213-211.576228615601i</v>
      </c>
      <c r="I3066" t="str">
        <f t="shared" si="901"/>
        <v>-1.00517132126036-1.44544612240704i</v>
      </c>
      <c r="K3066" t="str">
        <f t="shared" si="902"/>
        <v>0.0000780868984649178-0.000597307845785107i</v>
      </c>
      <c r="L3066" t="str">
        <f t="shared" si="903"/>
        <v>0.0000444444444444444-0.000604247215795059i</v>
      </c>
      <c r="M3066" t="e">
        <f t="shared" si="904"/>
        <v>#DIV/0!</v>
      </c>
      <c r="N3066">
        <f t="shared" si="905"/>
        <v>60.631987779647318</v>
      </c>
      <c r="O3066">
        <f t="shared" si="906"/>
        <v>5.3823102592307306</v>
      </c>
      <c r="P3066" s="3">
        <f t="shared" si="907"/>
        <v>-5.3823102592307306</v>
      </c>
      <c r="Q3066" s="3">
        <f t="shared" si="908"/>
        <v>-119.36801222035268</v>
      </c>
      <c r="R3066">
        <f t="shared" si="909"/>
        <v>60.631987779647318</v>
      </c>
      <c r="S3066">
        <f t="shared" si="910"/>
        <v>95.019392120919221</v>
      </c>
      <c r="T3066">
        <f t="shared" si="893"/>
        <v>-5.3823102592307306</v>
      </c>
    </row>
    <row r="3067" spans="1:20" x14ac:dyDescent="0.25">
      <c r="A3067">
        <f t="shared" si="894"/>
        <v>599293.14137548627</v>
      </c>
      <c r="B3067">
        <f t="shared" si="911"/>
        <v>95380.465810978712</v>
      </c>
      <c r="C3067" t="str">
        <f t="shared" si="895"/>
        <v>-0.264587586759639-0.465845169863043i</v>
      </c>
      <c r="D3067" t="str">
        <f t="shared" si="896"/>
        <v>3.4193598902897-0.61512551384569i</v>
      </c>
      <c r="E3067" t="str">
        <f t="shared" si="897"/>
        <v>229.250776235583-116.049466482927i</v>
      </c>
      <c r="F3067" t="str">
        <f t="shared" si="898"/>
        <v>2.41936383684644-1.68190151001263i</v>
      </c>
      <c r="G3067" t="str">
        <f t="shared" si="899"/>
        <v>0.997706696804781-0.0478335024399598i</v>
      </c>
      <c r="H3067" t="str">
        <f t="shared" si="900"/>
        <v>0.288103590127544-210.758568322368i</v>
      </c>
      <c r="I3067" t="str">
        <f t="shared" si="901"/>
        <v>-0.998022836746593-1.43982079375048i</v>
      </c>
      <c r="K3067" t="str">
        <f t="shared" si="902"/>
        <v>0.0000778320779161981-0.000595061045174692i</v>
      </c>
      <c r="L3067" t="str">
        <f t="shared" si="903"/>
        <v>0.0000444444444444444-0.000601959768674096i</v>
      </c>
      <c r="M3067" t="e">
        <f t="shared" si="904"/>
        <v>#DIV/0!</v>
      </c>
      <c r="N3067">
        <f t="shared" si="905"/>
        <v>60.404584557699508</v>
      </c>
      <c r="O3067">
        <f t="shared" si="906"/>
        <v>5.4209039199776479</v>
      </c>
      <c r="P3067" s="3">
        <f t="shared" si="907"/>
        <v>-5.4209039199776479</v>
      </c>
      <c r="Q3067" s="3">
        <f t="shared" si="908"/>
        <v>-119.59541544230049</v>
      </c>
      <c r="R3067">
        <f t="shared" si="909"/>
        <v>60.404584557699508</v>
      </c>
      <c r="S3067">
        <f t="shared" si="910"/>
        <v>95.380465810978706</v>
      </c>
      <c r="T3067">
        <f t="shared" si="893"/>
        <v>-5.4209039199776479</v>
      </c>
    </row>
    <row r="3068" spans="1:20" x14ac:dyDescent="0.25">
      <c r="A3068">
        <f t="shared" si="894"/>
        <v>601570.45531271317</v>
      </c>
      <c r="B3068">
        <f t="shared" si="911"/>
        <v>95742.911581060427</v>
      </c>
      <c r="C3068" t="str">
        <f t="shared" si="895"/>
        <v>-0.265250007989693-0.462719733404981i</v>
      </c>
      <c r="D3068" t="str">
        <f t="shared" si="896"/>
        <v>3.41892004364997-0.61613934952318i</v>
      </c>
      <c r="E3068" t="str">
        <f t="shared" si="897"/>
        <v>228.671891735373-116.830126044027i</v>
      </c>
      <c r="F3068" t="str">
        <f t="shared" si="898"/>
        <v>2.41932159012158-1.67641232140627i</v>
      </c>
      <c r="G3068" t="str">
        <f t="shared" si="899"/>
        <v>0.997689274935588-0.048014431310689i</v>
      </c>
      <c r="H3068" t="str">
        <f t="shared" si="900"/>
        <v>0.284952470188913-209.944194246427i</v>
      </c>
      <c r="I3068" t="str">
        <f t="shared" si="901"/>
        <v>-0.990929371136639-1.43421820309672i</v>
      </c>
      <c r="K3068" t="str">
        <f t="shared" si="902"/>
        <v>0.0000775791708461458-0.000592822588112916i</v>
      </c>
      <c r="L3068" t="str">
        <f t="shared" si="903"/>
        <v>0.0000444444444444444-0.000599680980946501i</v>
      </c>
      <c r="M3068" t="e">
        <f t="shared" si="904"/>
        <v>#DIV/0!</v>
      </c>
      <c r="N3068">
        <f t="shared" si="905"/>
        <v>60.176889090379007</v>
      </c>
      <c r="O3068">
        <f t="shared" si="906"/>
        <v>5.459679265049509</v>
      </c>
      <c r="P3068" s="3">
        <f t="shared" si="907"/>
        <v>-5.459679265049509</v>
      </c>
      <c r="Q3068" s="3">
        <f t="shared" si="908"/>
        <v>-119.82311090962099</v>
      </c>
      <c r="R3068">
        <f t="shared" si="909"/>
        <v>60.176889090379007</v>
      </c>
      <c r="S3068">
        <f t="shared" si="910"/>
        <v>95.742911581060426</v>
      </c>
      <c r="T3068">
        <f t="shared" si="893"/>
        <v>-5.459679265049509</v>
      </c>
    </row>
    <row r="3069" spans="1:20" x14ac:dyDescent="0.25">
      <c r="A3069">
        <f t="shared" si="894"/>
        <v>603856.42304290144</v>
      </c>
      <c r="B3069">
        <f t="shared" si="911"/>
        <v>96106.734645068456</v>
      </c>
      <c r="C3069" t="str">
        <f t="shared" si="895"/>
        <v>-0.265893809149894-0.459594684935369i</v>
      </c>
      <c r="D3069" t="str">
        <f t="shared" si="896"/>
        <v>3.41847696226394-0.617161182220033i</v>
      </c>
      <c r="E3069" t="str">
        <f t="shared" si="897"/>
        <v>228.085262723561-117.606691109645i</v>
      </c>
      <c r="F3069" t="str">
        <f t="shared" si="898"/>
        <v>2.41927902320387-1.67094721766323i</v>
      </c>
      <c r="G3069" t="str">
        <f t="shared" si="899"/>
        <v>0.997671721024011-0.0481960381462892i</v>
      </c>
      <c r="H3069" t="str">
        <f t="shared" si="900"/>
        <v>0.281840078910086-209.133091754657i</v>
      </c>
      <c r="I3069" t="str">
        <f t="shared" si="901"/>
        <v>-0.983890493083377-1.42863824514467i</v>
      </c>
      <c r="K3069" t="str">
        <f t="shared" si="902"/>
        <v>0.0000773281629772413-0.000590592444834061i</v>
      </c>
      <c r="L3069" t="str">
        <f t="shared" si="903"/>
        <v>0.0000444444444444444-0.000597410819831143i</v>
      </c>
      <c r="M3069" t="e">
        <f t="shared" si="904"/>
        <v>#DIV/0!</v>
      </c>
      <c r="N3069">
        <f t="shared" si="905"/>
        <v>59.948910750702183</v>
      </c>
      <c r="O3069">
        <f t="shared" si="906"/>
        <v>5.4986365014275691</v>
      </c>
      <c r="P3069" s="3">
        <f t="shared" si="907"/>
        <v>-5.4986365014275691</v>
      </c>
      <c r="Q3069" s="3">
        <f t="shared" si="908"/>
        <v>-120.05108924929782</v>
      </c>
      <c r="R3069">
        <f t="shared" si="909"/>
        <v>59.948910750702183</v>
      </c>
      <c r="S3069">
        <f t="shared" si="910"/>
        <v>96.106734645068457</v>
      </c>
      <c r="T3069">
        <f t="shared" si="893"/>
        <v>-5.4986365014275691</v>
      </c>
    </row>
    <row r="3070" spans="1:20" x14ac:dyDescent="0.25">
      <c r="A3070">
        <f t="shared" si="894"/>
        <v>606151.07745046448</v>
      </c>
      <c r="B3070">
        <f t="shared" si="911"/>
        <v>96471.940236719718</v>
      </c>
      <c r="C3070" t="str">
        <f t="shared" si="895"/>
        <v>-0.2665189373219-0.456470254590203i</v>
      </c>
      <c r="D3070" t="str">
        <f t="shared" si="896"/>
        <v>3.41803062320508-0.618191017062309i</v>
      </c>
      <c r="E3070" t="str">
        <f t="shared" si="897"/>
        <v>227.490942381263-118.379058321007i</v>
      </c>
      <c r="F3070" t="str">
        <f t="shared" si="898"/>
        <v>2.41923613367794-1.66550611981431i</v>
      </c>
      <c r="G3070" t="str">
        <f t="shared" si="899"/>
        <v>0.997654034073998-0.0483783254141405i</v>
      </c>
      <c r="H3070" t="str">
        <f t="shared" si="900"/>
        <v>0.278765893316191-208.325246294765i</v>
      </c>
      <c r="I3070" t="str">
        <f t="shared" si="901"/>
        <v>-0.9769057747338-1.42308081523323i</v>
      </c>
      <c r="K3070" t="str">
        <f t="shared" si="902"/>
        <v>0.0000770790401371269-0.000588370585664729i</v>
      </c>
      <c r="L3070" t="str">
        <f t="shared" si="903"/>
        <v>0.0000444444444444444-0.000595149252670991i</v>
      </c>
      <c r="M3070" t="e">
        <f t="shared" si="904"/>
        <v>#DIV/0!</v>
      </c>
      <c r="N3070">
        <f t="shared" si="905"/>
        <v>59.720658917682755</v>
      </c>
      <c r="O3070">
        <f t="shared" si="906"/>
        <v>5.5377758169224292</v>
      </c>
      <c r="P3070" s="3">
        <f t="shared" si="907"/>
        <v>-5.5377758169224292</v>
      </c>
      <c r="Q3070" s="3">
        <f t="shared" si="908"/>
        <v>-120.27934108231725</v>
      </c>
      <c r="R3070">
        <f t="shared" si="909"/>
        <v>59.720658917682755</v>
      </c>
      <c r="S3070">
        <f t="shared" si="910"/>
        <v>96.471940236719718</v>
      </c>
      <c r="T3070">
        <f t="shared" si="893"/>
        <v>-5.5377758169224292</v>
      </c>
    </row>
    <row r="3071" spans="1:20" x14ac:dyDescent="0.25">
      <c r="A3071">
        <f t="shared" si="894"/>
        <v>608454.45154477633</v>
      </c>
      <c r="B3071">
        <f t="shared" si="911"/>
        <v>96838.533609619262</v>
      </c>
      <c r="C3071" t="str">
        <f t="shared" si="895"/>
        <v>-0.267125343968662-0.453346673435357i</v>
      </c>
      <c r="D3071" t="str">
        <f t="shared" si="896"/>
        <v>3.41758100339734-0.619228859187975i</v>
      </c>
      <c r="E3071" t="str">
        <f t="shared" si="897"/>
        <v>226.888985700571-119.147125251998i</v>
      </c>
      <c r="F3071" t="str">
        <f t="shared" si="898"/>
        <v>2.41919291911038-1.66008894923165i</v>
      </c>
      <c r="G3071" t="str">
        <f t="shared" si="899"/>
        <v>0.99763621308205-0.0485612955897637i</v>
      </c>
      <c r="H3071" t="str">
        <f t="shared" si="900"/>
        <v>0.275729397982715-207.520643394687i</v>
      </c>
      <c r="I3071" t="str">
        <f t="shared" si="901"/>
        <v>-0.969974791699028-1.41754580933569i</v>
      </c>
      <c r="K3071" t="str">
        <f t="shared" si="902"/>
        <v>0.0000768317882578622-0.000586156981023751i</v>
      </c>
      <c r="L3071" t="str">
        <f t="shared" si="903"/>
        <v>0.0000444444444444444-0.000592896246932648i</v>
      </c>
      <c r="M3071" t="e">
        <f t="shared" si="904"/>
        <v>#DIV/0!</v>
      </c>
      <c r="N3071">
        <f t="shared" si="905"/>
        <v>59.492142974146404</v>
      </c>
      <c r="O3071">
        <f t="shared" si="906"/>
        <v>5.5770973801722592</v>
      </c>
      <c r="P3071" s="3">
        <f t="shared" si="907"/>
        <v>-5.5770973801722592</v>
      </c>
      <c r="Q3071" s="3">
        <f t="shared" si="908"/>
        <v>-120.5078570258536</v>
      </c>
      <c r="R3071">
        <f t="shared" si="909"/>
        <v>59.492142974146404</v>
      </c>
      <c r="S3071">
        <f t="shared" si="910"/>
        <v>96.838533609619262</v>
      </c>
      <c r="T3071">
        <f t="shared" si="893"/>
        <v>-5.5770973801722592</v>
      </c>
    </row>
    <row r="3072" spans="1:20" x14ac:dyDescent="0.25">
      <c r="A3072">
        <f t="shared" si="894"/>
        <v>610766.57846064644</v>
      </c>
      <c r="B3072">
        <f t="shared" si="911"/>
        <v>97206.520037335824</v>
      </c>
      <c r="C3072" t="str">
        <f t="shared" si="895"/>
        <v>-0.267712984951418-0.450224173370248i</v>
      </c>
      <c r="D3072" t="str">
        <f t="shared" si="896"/>
        <v>3.41712807961432-0.620274713745906i</v>
      </c>
      <c r="E3072" t="str">
        <f t="shared" si="897"/>
        <v>226.279449463689-119.910790448312i</v>
      </c>
      <c r="F3072" t="str">
        <f t="shared" si="898"/>
        <v>2.4191493770496-1.65469562762756i</v>
      </c>
      <c r="G3072" t="str">
        <f t="shared" si="899"/>
        <v>0.997618257037176-0.0487449511568376i</v>
      </c>
      <c r="H3072" t="str">
        <f t="shared" si="900"/>
        <v>0.272730084921215-206.719268661983i</v>
      </c>
      <c r="I3072" t="str">
        <f t="shared" si="901"/>
        <v>-0.963097123024547-1.41203312405394i</v>
      </c>
      <c r="K3072" t="str">
        <f t="shared" si="902"/>
        <v>0.0000765863933751651-0.000583951601422021i</v>
      </c>
      <c r="L3072" t="str">
        <f t="shared" si="903"/>
        <v>0.0000444444444444444-0.000590651770205867i</v>
      </c>
      <c r="M3072" t="e">
        <f t="shared" si="904"/>
        <v>#DIV/0!</v>
      </c>
      <c r="N3072">
        <f t="shared" si="905"/>
        <v>59.263372304544561</v>
      </c>
      <c r="O3072">
        <f t="shared" si="906"/>
        <v>5.6166013406490158</v>
      </c>
      <c r="P3072" s="3">
        <f t="shared" si="907"/>
        <v>-5.6166013406490158</v>
      </c>
      <c r="Q3072" s="3">
        <f t="shared" si="908"/>
        <v>-120.73662769545544</v>
      </c>
      <c r="R3072">
        <f t="shared" si="909"/>
        <v>59.263372304544561</v>
      </c>
      <c r="S3072">
        <f t="shared" si="910"/>
        <v>97.206520037335821</v>
      </c>
      <c r="T3072">
        <f t="shared" si="893"/>
        <v>-5.6166013406490158</v>
      </c>
    </row>
    <row r="3073" spans="1:20" x14ac:dyDescent="0.25">
      <c r="A3073">
        <f t="shared" si="894"/>
        <v>613087.4914587969</v>
      </c>
      <c r="B3073">
        <f t="shared" si="911"/>
        <v>97575.904813477697</v>
      </c>
      <c r="C3073" t="str">
        <f t="shared" si="895"/>
        <v>-0.268281820544183-0.447102987031153i</v>
      </c>
      <c r="D3073" t="str">
        <f t="shared" si="896"/>
        <v>3.41667182847858-0.621328585894894i</v>
      </c>
      <c r="E3073" t="str">
        <f t="shared" si="897"/>
        <v>225.662392221037-120.669953466027i</v>
      </c>
      <c r="F3073" t="str">
        <f t="shared" si="898"/>
        <v>2.41910550502576-1.64932607705332i</v>
      </c>
      <c r="G3073" t="str">
        <f t="shared" si="899"/>
        <v>0.997600164920833-0.0489292946072157i</v>
      </c>
      <c r="H3073" t="str">
        <f t="shared" si="900"/>
        <v>0.269767453466931-205.921107783246i</v>
      </c>
      <c r="I3073" t="str">
        <f t="shared" si="901"/>
        <v>-0.956272351160739-1.40654265661302i</v>
      </c>
      <c r="K3073" t="str">
        <f t="shared" si="902"/>
        <v>0.0000763428416276753-0.000581754417462398i</v>
      </c>
      <c r="L3073" t="str">
        <f t="shared" si="903"/>
        <v>0.0000444444444444444-0.000588415790203096i</v>
      </c>
      <c r="M3073" t="e">
        <f t="shared" si="904"/>
        <v>#DIV/0!</v>
      </c>
      <c r="N3073">
        <f t="shared" si="905"/>
        <v>59.034356292770937</v>
      </c>
      <c r="O3073">
        <f t="shared" si="906"/>
        <v>5.6562878286711555</v>
      </c>
      <c r="P3073" s="3">
        <f t="shared" si="907"/>
        <v>-5.6562878286711555</v>
      </c>
      <c r="Q3073" s="3">
        <f t="shared" si="908"/>
        <v>-120.96564370722906</v>
      </c>
      <c r="R3073">
        <f t="shared" si="909"/>
        <v>59.034356292770937</v>
      </c>
      <c r="S3073">
        <f t="shared" si="910"/>
        <v>97.575904813477692</v>
      </c>
      <c r="T3073">
        <f t="shared" si="893"/>
        <v>-5.6562878286711555</v>
      </c>
    </row>
    <row r="3074" spans="1:20" x14ac:dyDescent="0.25">
      <c r="A3074">
        <f t="shared" si="894"/>
        <v>615417.22392634035</v>
      </c>
      <c r="B3074">
        <f t="shared" si="911"/>
        <v>97946.693251768913</v>
      </c>
      <c r="C3074" t="str">
        <f t="shared" si="895"/>
        <v>-0.268831815445719-0.44398334769421i</v>
      </c>
      <c r="D3074" t="str">
        <f t="shared" si="896"/>
        <v>3.41621222646075-0.622390480802631i</v>
      </c>
      <c r="E3074" t="str">
        <f t="shared" si="897"/>
        <v>225.037874268394-121.424514909606i</v>
      </c>
      <c r="F3074" t="str">
        <f t="shared" si="898"/>
        <v>2.41906130055044-1.64398021989806i</v>
      </c>
      <c r="G3074" t="str">
        <f t="shared" si="899"/>
        <v>0.997581935706869-0.0491143284409429i</v>
      </c>
      <c r="H3074" t="str">
        <f t="shared" si="900"/>
        <v>0.266841010168078-205.126146523512i</v>
      </c>
      <c r="I3074" t="str">
        <f t="shared" si="901"/>
        <v>-0.949500061933712-1.4010743048554i</v>
      </c>
      <c r="K3074" t="str">
        <f t="shared" si="902"/>
        <v>0.0000761011192562115-0.000579565399839561i</v>
      </c>
      <c r="L3074" t="str">
        <f t="shared" si="903"/>
        <v>0.0000444444444444444-0.000586188274759008i</v>
      </c>
      <c r="M3074" t="e">
        <f t="shared" si="904"/>
        <v>#DIV/0!</v>
      </c>
      <c r="N3074">
        <f t="shared" si="905"/>
        <v>58.805104319980572</v>
      </c>
      <c r="O3074">
        <f t="shared" si="906"/>
        <v>5.6961569554235005</v>
      </c>
      <c r="P3074" s="3">
        <f t="shared" si="907"/>
        <v>-5.6961569554235005</v>
      </c>
      <c r="Q3074" s="3">
        <f t="shared" si="908"/>
        <v>-121.19489568001943</v>
      </c>
      <c r="R3074">
        <f t="shared" si="909"/>
        <v>58.805104319980572</v>
      </c>
      <c r="S3074">
        <f t="shared" si="910"/>
        <v>97.946693251768906</v>
      </c>
      <c r="T3074">
        <f t="shared" si="893"/>
        <v>-5.6961569554235005</v>
      </c>
    </row>
    <row r="3075" spans="1:20" x14ac:dyDescent="0.25">
      <c r="A3075">
        <f t="shared" si="894"/>
        <v>617755.80937726051</v>
      </c>
      <c r="B3075">
        <f t="shared" si="911"/>
        <v>98318.89068612564</v>
      </c>
      <c r="C3075" t="str">
        <f t="shared" si="895"/>
        <v>-0.269362938788936-0.440865489178191i</v>
      </c>
      <c r="D3075" t="str">
        <f t="shared" si="896"/>
        <v>3.41574924987883-0.623460403644686i</v>
      </c>
      <c r="E3075" t="str">
        <f t="shared" si="897"/>
        <v>224.405957623035-122.17437646924i</v>
      </c>
      <c r="F3075" t="str">
        <f t="shared" si="898"/>
        <v>2.41901676111678-1.63865797888754i</v>
      </c>
      <c r="G3075" t="str">
        <f t="shared" si="899"/>
        <v>0.997563568361473-0.0493000551662728i</v>
      </c>
      <c r="H3075" t="str">
        <f t="shared" si="900"/>
        <v>0.263950268676934-204.33437072568i</v>
      </c>
      <c r="I3075" t="str">
        <f t="shared" si="901"/>
        <v>-0.94277984451637-1.39562796723574i</v>
      </c>
      <c r="K3075" t="str">
        <f t="shared" si="902"/>
        <v>0.0000758612126030406-0.000577384519339897i</v>
      </c>
      <c r="L3075" t="str">
        <f t="shared" si="903"/>
        <v>0.0000444444444444444-0.000583969191830054i</v>
      </c>
      <c r="M3075" t="e">
        <f t="shared" si="904"/>
        <v>#DIV/0!</v>
      </c>
      <c r="N3075">
        <f t="shared" si="905"/>
        <v>58.575625762417076</v>
      </c>
      <c r="O3075">
        <f t="shared" si="906"/>
        <v>5.7362088129844588</v>
      </c>
      <c r="P3075" s="3">
        <f t="shared" si="907"/>
        <v>-5.7362088129844588</v>
      </c>
      <c r="Q3075" s="3">
        <f t="shared" si="908"/>
        <v>-121.42437423758292</v>
      </c>
      <c r="R3075">
        <f t="shared" si="909"/>
        <v>58.575625762417076</v>
      </c>
      <c r="S3075">
        <f t="shared" si="910"/>
        <v>98.318890686125641</v>
      </c>
      <c r="T3075">
        <f t="shared" si="893"/>
        <v>-5.7362088129844588</v>
      </c>
    </row>
    <row r="3076" spans="1:20" x14ac:dyDescent="0.25">
      <c r="A3076">
        <f t="shared" si="894"/>
        <v>620103.28145289409</v>
      </c>
      <c r="B3076">
        <f t="shared" si="911"/>
        <v>98692.502470732914</v>
      </c>
      <c r="C3076" t="str">
        <f t="shared" si="895"/>
        <v>-0.269875164147797-0.437749645747115i</v>
      </c>
      <c r="D3076" t="str">
        <f t="shared" si="896"/>
        <v>3.4152828748974-0.624538359603489i</v>
      </c>
      <c r="E3076" t="str">
        <f t="shared" si="897"/>
        <v>223.766705998945-122.91944095757i</v>
      </c>
      <c r="F3076" t="str">
        <f t="shared" si="898"/>
        <v>2.41897188419915-1.63335927708304i</v>
      </c>
      <c r="G3076" t="str">
        <f t="shared" si="899"/>
        <v>0.997545061843114-0.0494864772996836i</v>
      </c>
      <c r="H3076" t="str">
        <f t="shared" si="900"/>
        <v>0.261094749642582-203.545766309933i</v>
      </c>
      <c r="I3076" t="str">
        <f t="shared" si="901"/>
        <v>-0.936111291399783-1.39020354281532i</v>
      </c>
      <c r="K3076" t="str">
        <f t="shared" si="902"/>
        <v>0.000075623108111144-0.000575211746841336i</v>
      </c>
      <c r="L3076" t="str">
        <f t="shared" si="903"/>
        <v>0.0000444444444444444-0.000581758509493979i</v>
      </c>
      <c r="M3076" t="e">
        <f t="shared" si="904"/>
        <v>#DIV/0!</v>
      </c>
      <c r="N3076">
        <f t="shared" si="905"/>
        <v>58.345929989241355</v>
      </c>
      <c r="O3076">
        <f t="shared" si="906"/>
        <v>5.7764434743600344</v>
      </c>
      <c r="P3076" s="3">
        <f t="shared" si="907"/>
        <v>-5.7764434743600344</v>
      </c>
      <c r="Q3076" s="3">
        <f t="shared" si="908"/>
        <v>-121.65407001075864</v>
      </c>
      <c r="R3076">
        <f t="shared" si="909"/>
        <v>58.345929989241355</v>
      </c>
      <c r="S3076">
        <f t="shared" si="910"/>
        <v>98.692502470732919</v>
      </c>
      <c r="T3076">
        <f t="shared" si="893"/>
        <v>-5.7764434743600344</v>
      </c>
    </row>
    <row r="3077" spans="1:20" x14ac:dyDescent="0.25">
      <c r="A3077">
        <f t="shared" si="894"/>
        <v>622459.67392241512</v>
      </c>
      <c r="B3077">
        <f t="shared" si="911"/>
        <v>99067.533980121705</v>
      </c>
      <c r="C3077" t="str">
        <f t="shared" si="895"/>
        <v>-0.270368469541645-0.434636052012794i</v>
      </c>
      <c r="D3077" t="str">
        <f t="shared" si="896"/>
        <v>3.41481307752678-0.625624353867266i</v>
      </c>
      <c r="E3077" t="str">
        <f t="shared" si="897"/>
        <v>223.120184781079-123.659612345703i</v>
      </c>
      <c r="F3077" t="str">
        <f t="shared" si="898"/>
        <v>2.41892666725301-1.62808403788019i</v>
      </c>
      <c r="G3077" t="str">
        <f t="shared" si="899"/>
        <v>0.997526415102486-0.0496735973658951i</v>
      </c>
      <c r="H3077" t="str">
        <f t="shared" si="900"/>
        <v>0.258273980605385-202.760319273169i</v>
      </c>
      <c r="I3077" t="str">
        <f t="shared" si="901"/>
        <v>-0.929493998364816-1.38480093125679i</v>
      </c>
      <c r="K3077" t="str">
        <f t="shared" si="902"/>
        <v>0.000075386792323499-0.000573047053313244i</v>
      </c>
      <c r="L3077" t="str">
        <f t="shared" si="903"/>
        <v>0.0000444444444444444-0.000579556195949373i</v>
      </c>
      <c r="M3077" t="e">
        <f t="shared" si="904"/>
        <v>#DIV/0!</v>
      </c>
      <c r="N3077">
        <f t="shared" si="905"/>
        <v>58.116026360371563</v>
      </c>
      <c r="O3077">
        <f t="shared" si="906"/>
        <v>5.8168609935250473</v>
      </c>
      <c r="P3077" s="3">
        <f t="shared" si="907"/>
        <v>-5.8168609935250473</v>
      </c>
      <c r="Q3077" s="3">
        <f t="shared" si="908"/>
        <v>-121.88397363962844</v>
      </c>
      <c r="R3077">
        <f t="shared" si="909"/>
        <v>58.116026360371563</v>
      </c>
      <c r="S3077">
        <f t="shared" si="910"/>
        <v>99.067533980121709</v>
      </c>
      <c r="T3077">
        <f t="shared" si="893"/>
        <v>-5.8168609935250473</v>
      </c>
    </row>
    <row r="3078" spans="1:20" x14ac:dyDescent="0.25">
      <c r="A3078">
        <f t="shared" si="894"/>
        <v>624825.02068332036</v>
      </c>
      <c r="B3078">
        <f t="shared" si="911"/>
        <v>99443.990609246175</v>
      </c>
      <c r="C3078" t="str">
        <f t="shared" si="895"/>
        <v>-0.270842837437014-0.431524942837363i</v>
      </c>
      <c r="D3078" t="str">
        <f t="shared" si="896"/>
        <v>3.41433983362233-0.626718391629014i</v>
      </c>
      <c r="E3078" t="str">
        <f t="shared" si="897"/>
        <v>222.466460998718-124.394795798529i</v>
      </c>
      <c r="F3078" t="str">
        <f t="shared" si="898"/>
        <v>2.41888110771497-1.6228321850078i</v>
      </c>
      <c r="G3078" t="str">
        <f t="shared" si="899"/>
        <v>0.997507627082452-0.049861417897885i</v>
      </c>
      <c r="H3078" t="str">
        <f t="shared" si="900"/>
        <v>0.255487495893067-201.978015688431i</v>
      </c>
      <c r="I3078" t="str">
        <f t="shared" si="901"/>
        <v>-0.92292756445399-1.37942003281892i</v>
      </c>
      <c r="K3078" t="str">
        <f t="shared" si="902"/>
        <v>0.0000751522518823557-0.000570890409816267i</v>
      </c>
      <c r="L3078" t="str">
        <f t="shared" si="903"/>
        <v>0.0000444444444444444-0.000577362219515214i</v>
      </c>
      <c r="M3078" t="e">
        <f t="shared" si="904"/>
        <v>#DIV/0!</v>
      </c>
      <c r="N3078">
        <f t="shared" si="905"/>
        <v>57.885924224328335</v>
      </c>
      <c r="O3078">
        <f t="shared" si="906"/>
        <v>5.8574614054714278</v>
      </c>
      <c r="P3078" s="3">
        <f t="shared" si="907"/>
        <v>-5.8574614054714278</v>
      </c>
      <c r="Q3078" s="3">
        <f t="shared" si="908"/>
        <v>-122.11407577567167</v>
      </c>
      <c r="R3078">
        <f t="shared" si="909"/>
        <v>57.885924224328335</v>
      </c>
      <c r="S3078">
        <f t="shared" si="910"/>
        <v>99.443990609246171</v>
      </c>
      <c r="T3078">
        <f t="shared" si="893"/>
        <v>-5.8574614054714278</v>
      </c>
    </row>
    <row r="3079" spans="1:20" x14ac:dyDescent="0.25">
      <c r="A3079">
        <f t="shared" si="894"/>
        <v>627199.35576191696</v>
      </c>
      <c r="B3079">
        <f t="shared" si="911"/>
        <v>99821.877773561311</v>
      </c>
      <c r="C3079" t="str">
        <f t="shared" si="895"/>
        <v>-0.271298254746906-0.428416553235938i</v>
      </c>
      <c r="D3079" t="str">
        <f t="shared" si="896"/>
        <v>3.41386311888359-0.627820478085417i</v>
      </c>
      <c r="E3079" t="str">
        <f t="shared" si="897"/>
        <v>221.805603297952-125.124897709305i</v>
      </c>
      <c r="F3079" t="str">
        <f t="shared" si="898"/>
        <v>2.41883520300234-1.61760364252673i</v>
      </c>
      <c r="G3079" t="str">
        <f t="shared" si="899"/>
        <v>0.997488696717988-0.0500499414369053i</v>
      </c>
      <c r="H3079" t="str">
        <f t="shared" si="900"/>
        <v>0.252734836518459-201.198841704354i</v>
      </c>
      <c r="I3079" t="str">
        <f t="shared" si="901"/>
        <v>-0.916411591943674-1.37406074835133i</v>
      </c>
      <c r="K3079" t="str">
        <f t="shared" si="902"/>
        <v>0.0000749194735285268-0.000568741787502211i</v>
      </c>
      <c r="L3079" t="str">
        <f t="shared" si="903"/>
        <v>0.0000444444444444444-0.000575176548630419i</v>
      </c>
      <c r="M3079" t="e">
        <f t="shared" si="904"/>
        <v>#DIV/0!</v>
      </c>
      <c r="N3079">
        <f t="shared" si="905"/>
        <v>57.655632916092017</v>
      </c>
      <c r="O3079">
        <f t="shared" si="906"/>
        <v>5.8982447262627051</v>
      </c>
      <c r="P3079" s="3">
        <f t="shared" si="907"/>
        <v>-5.8982447262627051</v>
      </c>
      <c r="Q3079" s="3">
        <f t="shared" si="908"/>
        <v>-122.34436708390798</v>
      </c>
      <c r="R3079">
        <f t="shared" si="909"/>
        <v>57.655632916092017</v>
      </c>
      <c r="S3079">
        <f t="shared" si="910"/>
        <v>99.821877773561312</v>
      </c>
      <c r="T3079">
        <f t="shared" si="893"/>
        <v>-5.8982447262627051</v>
      </c>
    </row>
    <row r="3080" spans="1:20" x14ac:dyDescent="0.25">
      <c r="A3080">
        <f t="shared" si="894"/>
        <v>629582.71331381227</v>
      </c>
      <c r="B3080">
        <f t="shared" si="911"/>
        <v>100201.20090910085</v>
      </c>
      <c r="C3080" t="str">
        <f t="shared" si="895"/>
        <v>-0.271734712827518-0.425311118279344i</v>
      </c>
      <c r="D3080" t="str">
        <f t="shared" si="896"/>
        <v>3.41338290885354-0.628930618435788i</v>
      </c>
      <c r="E3080" t="str">
        <f t="shared" si="897"/>
        <v>221.137681913272-125.849825733466i</v>
      </c>
      <c r="F3080" t="str">
        <f t="shared" si="898"/>
        <v>2.41878895051327-1.61239833482876i</v>
      </c>
      <c r="G3080" t="str">
        <f t="shared" si="899"/>
        <v>0.997469622936121-0.0502391705324983i</v>
      </c>
      <c r="H3080" t="str">
        <f t="shared" si="900"/>
        <v>0.250015550078794-200.422783544603i</v>
      </c>
      <c r="I3080" t="str">
        <f t="shared" si="901"/>
        <v>-0.909945686316476-1.36872297928942i</v>
      </c>
      <c r="K3080" t="str">
        <f t="shared" si="902"/>
        <v>0.0000746884441006717-0.000566601157613875i</v>
      </c>
      <c r="L3080" t="str">
        <f t="shared" si="903"/>
        <v>0.0000444444444444444-0.000572999151853374i</v>
      </c>
      <c r="M3080" t="e">
        <f t="shared" si="904"/>
        <v>#DIV/0!</v>
      </c>
      <c r="N3080">
        <f t="shared" si="905"/>
        <v>57.425161754967817</v>
      </c>
      <c r="O3080">
        <f t="shared" si="906"/>
        <v>5.9392109530968318</v>
      </c>
      <c r="P3080" s="3">
        <f t="shared" si="907"/>
        <v>-5.9392109530968318</v>
      </c>
      <c r="Q3080" s="3">
        <f t="shared" si="908"/>
        <v>-122.57483824503218</v>
      </c>
      <c r="R3080">
        <f t="shared" si="909"/>
        <v>57.425161754967817</v>
      </c>
      <c r="S3080">
        <f t="shared" si="910"/>
        <v>100.20120090910085</v>
      </c>
      <c r="T3080">
        <f t="shared" si="893"/>
        <v>-5.9392109530968318</v>
      </c>
    </row>
    <row r="3081" spans="1:20" x14ac:dyDescent="0.25">
      <c r="A3081">
        <f t="shared" si="894"/>
        <v>631975.12762440485</v>
      </c>
      <c r="B3081">
        <f t="shared" si="911"/>
        <v>100581.96547255544</v>
      </c>
      <c r="C3081" t="str">
        <f t="shared" si="895"/>
        <v>-0.272152207472472-0.422208872997193i</v>
      </c>
      <c r="D3081" t="str">
        <f t="shared" si="896"/>
        <v>3.41289917891783-0.630048817880982i</v>
      </c>
      <c r="E3081" t="str">
        <f t="shared" si="897"/>
        <v>220.462768638353-126.569488821655i</v>
      </c>
      <c r="F3081" t="str">
        <f t="shared" si="898"/>
        <v>2.41874234762648-1.60721618663545i</v>
      </c>
      <c r="G3081" t="str">
        <f t="shared" si="899"/>
        <v>0.997450404655875-0.0504291077425129i</v>
      </c>
      <c r="H3081" t="str">
        <f t="shared" si="900"/>
        <v>0.247329190656646-199.649827507328i</v>
      </c>
      <c r="I3081" t="str">
        <f t="shared" si="901"/>
        <v>-0.903529456233928-1.36340662764926i</v>
      </c>
      <c r="K3081" t="str">
        <f t="shared" si="902"/>
        <v>0.0000744591505346021-0.000564468491484948i</v>
      </c>
      <c r="L3081" t="str">
        <f t="shared" si="903"/>
        <v>0.0000444444444444444-0.000570829997861501i</v>
      </c>
      <c r="M3081" t="e">
        <f t="shared" si="904"/>
        <v>#DIV/0!</v>
      </c>
      <c r="N3081">
        <f t="shared" si="905"/>
        <v>57.194520042467531</v>
      </c>
      <c r="O3081">
        <f t="shared" si="906"/>
        <v>5.9803600643739285</v>
      </c>
      <c r="P3081" s="3">
        <f t="shared" si="907"/>
        <v>-5.9803600643739285</v>
      </c>
      <c r="Q3081" s="3">
        <f t="shared" si="908"/>
        <v>-122.80547995753247</v>
      </c>
      <c r="R3081">
        <f t="shared" si="909"/>
        <v>57.194520042467531</v>
      </c>
      <c r="S3081">
        <f t="shared" si="910"/>
        <v>100.58196547255544</v>
      </c>
      <c r="T3081">
        <f t="shared" si="893"/>
        <v>-5.9803600643739285</v>
      </c>
    </row>
    <row r="3082" spans="1:20" x14ac:dyDescent="0.25">
      <c r="A3082">
        <f t="shared" si="894"/>
        <v>634376.63310937758</v>
      </c>
      <c r="B3082">
        <f t="shared" si="911"/>
        <v>100964.17694135115</v>
      </c>
      <c r="C3082" t="str">
        <f t="shared" si="895"/>
        <v>-0.272550738904516-0.419110052281127i</v>
      </c>
      <c r="D3082" t="str">
        <f t="shared" si="896"/>
        <v>3.41241190430391-0.631175081622293i</v>
      </c>
      <c r="E3082" t="str">
        <f t="shared" si="897"/>
        <v>219.780936795997-127.283797251948i</v>
      </c>
      <c r="F3082" t="str">
        <f t="shared" si="898"/>
        <v>2.41869539170114-1.60205712299696i</v>
      </c>
      <c r="G3082" t="str">
        <f t="shared" si="899"/>
        <v>0.997431040788211-0.0506197556331206i</v>
      </c>
      <c r="H3082" t="str">
        <f t="shared" si="900"/>
        <v>0.244675318722341-198.879959964617i</v>
      </c>
      <c r="I3082" t="str">
        <f t="shared" si="901"/>
        <v>-0.897162513509375-1.35811159602258i</v>
      </c>
      <c r="K3082" t="str">
        <f t="shared" si="902"/>
        <v>0.0000742315798625713-0.000562343760539818i</v>
      </c>
      <c r="L3082" t="str">
        <f t="shared" si="903"/>
        <v>0.0000444444444444444-0.000568669055450789i</v>
      </c>
      <c r="M3082" t="e">
        <f t="shared" si="904"/>
        <v>#DIV/0!</v>
      </c>
      <c r="N3082">
        <f t="shared" si="905"/>
        <v>56.963717060197709</v>
      </c>
      <c r="O3082">
        <f t="shared" si="906"/>
        <v>6.0216920197730914</v>
      </c>
      <c r="P3082" s="3">
        <f t="shared" si="907"/>
        <v>-6.0216920197730914</v>
      </c>
      <c r="Q3082" s="3">
        <f t="shared" si="908"/>
        <v>-123.03628293980229</v>
      </c>
      <c r="R3082">
        <f t="shared" si="909"/>
        <v>56.963717060197709</v>
      </c>
      <c r="S3082">
        <f t="shared" si="910"/>
        <v>100.96417694135116</v>
      </c>
      <c r="T3082">
        <f t="shared" si="893"/>
        <v>-6.0216920197730914</v>
      </c>
    </row>
    <row r="3083" spans="1:20" x14ac:dyDescent="0.25">
      <c r="A3083">
        <f t="shared" si="894"/>
        <v>636787.26431519317</v>
      </c>
      <c r="B3083">
        <f t="shared" si="911"/>
        <v>101347.84081372828</v>
      </c>
      <c r="C3083" t="str">
        <f t="shared" si="895"/>
        <v>-0.272930311764752-0.416014890788591i</v>
      </c>
      <c r="D3083" t="str">
        <f t="shared" si="896"/>
        <v>3.41192106008039-0.632309414860372i</v>
      </c>
      <c r="E3083" t="str">
        <f t="shared" si="897"/>
        <v>219.092261207313-127.992662661233i</v>
      </c>
      <c r="F3083" t="str">
        <f t="shared" si="898"/>
        <v>2.41864808007671-1.59692106929101i</v>
      </c>
      <c r="G3083" t="str">
        <f t="shared" si="899"/>
        <v>0.997411530235969-0.0508111167788315i</v>
      </c>
      <c r="H3083" t="str">
        <f t="shared" si="900"/>
        <v>0.242053501037946-198.113167361961i</v>
      </c>
      <c r="I3083" t="str">
        <f t="shared" si="901"/>
        <v>-0.890844473081216-1.35283778757181i</v>
      </c>
      <c r="K3083" t="str">
        <f t="shared" si="902"/>
        <v>0.0000740057192125879-0.000560226936293459i</v>
      </c>
      <c r="L3083" t="str">
        <f t="shared" si="903"/>
        <v>0.0000444444444444444-0.000566516293535352i</v>
      </c>
      <c r="M3083" t="e">
        <f t="shared" si="904"/>
        <v>#DIV/0!</v>
      </c>
      <c r="N3083">
        <f t="shared" si="905"/>
        <v>56.732762067768874</v>
      </c>
      <c r="O3083">
        <f t="shared" si="906"/>
        <v>6.0632067603336051</v>
      </c>
      <c r="P3083" s="3">
        <f t="shared" si="907"/>
        <v>-6.0632067603336051</v>
      </c>
      <c r="Q3083" s="3">
        <f t="shared" si="908"/>
        <v>-123.26723793223113</v>
      </c>
      <c r="R3083">
        <f t="shared" si="909"/>
        <v>56.732762067768874</v>
      </c>
      <c r="S3083">
        <f t="shared" si="910"/>
        <v>101.34784081372828</v>
      </c>
      <c r="T3083">
        <f t="shared" si="893"/>
        <v>-6.0632067603336051</v>
      </c>
    </row>
    <row r="3084" spans="1:20" x14ac:dyDescent="0.25">
      <c r="A3084">
        <f t="shared" si="894"/>
        <v>639207.05591959087</v>
      </c>
      <c r="B3084">
        <f t="shared" si="911"/>
        <v>101732.96260882045</v>
      </c>
      <c r="C3084" t="str">
        <f t="shared" si="895"/>
        <v>-0.273290935099361-0.412923622846933i</v>
      </c>
      <c r="D3084" t="str">
        <f t="shared" si="896"/>
        <v>3.41142662115607-0.63345182279408i</v>
      </c>
      <c r="E3084" t="str">
        <f t="shared" si="897"/>
        <v>218.396818160106-128.695998075739i</v>
      </c>
      <c r="F3084" t="str">
        <f t="shared" si="898"/>
        <v>2.41860041007282-1.59180795122165i</v>
      </c>
      <c r="G3084" t="str">
        <f t="shared" si="899"/>
        <v>0.997391871893806-0.0510031937625096i</v>
      </c>
      <c r="H3084" t="str">
        <f t="shared" si="900"/>
        <v>0.239463310562728-197.349436217715i</v>
      </c>
      <c r="I3084" t="str">
        <f t="shared" si="901"/>
        <v>-0.88457495298625-1.34758510602521i</v>
      </c>
      <c r="K3084" t="str">
        <f t="shared" si="902"/>
        <v>0.0000737815558077211-0.000558117990351281i</v>
      </c>
      <c r="L3084" t="str">
        <f t="shared" si="903"/>
        <v>0.0000444444444444444-0.000564371681146994i</v>
      </c>
      <c r="M3084" t="e">
        <f t="shared" si="904"/>
        <v>#DIV/0!</v>
      </c>
      <c r="N3084">
        <f t="shared" si="905"/>
        <v>56.501664300714424</v>
      </c>
      <c r="O3084">
        <f t="shared" si="906"/>
        <v>6.1049042085449354</v>
      </c>
      <c r="P3084" s="3">
        <f t="shared" si="907"/>
        <v>-6.1049042085449354</v>
      </c>
      <c r="Q3084" s="3">
        <f t="shared" si="908"/>
        <v>-123.49833569928558</v>
      </c>
      <c r="R3084">
        <f t="shared" si="909"/>
        <v>56.501664300714424</v>
      </c>
      <c r="S3084">
        <f t="shared" si="910"/>
        <v>101.73296260882046</v>
      </c>
      <c r="T3084">
        <f t="shared" si="893"/>
        <v>-6.1049042085449354</v>
      </c>
    </row>
    <row r="3085" spans="1:20" x14ac:dyDescent="0.25">
      <c r="A3085">
        <f t="shared" si="894"/>
        <v>641636.04273208533</v>
      </c>
      <c r="B3085">
        <f t="shared" si="911"/>
        <v>102119.54786673398</v>
      </c>
      <c r="C3085" t="str">
        <f t="shared" si="895"/>
        <v>-0.273632622343913-0.409836482358148i</v>
      </c>
      <c r="D3085" t="str">
        <f t="shared" si="896"/>
        <v>3.41092856227934-0.634602310619389i</v>
      </c>
      <c r="E3085" t="str">
        <f t="shared" si="897"/>
        <v>217.694685376573-129.393717940699i</v>
      </c>
      <c r="F3085" t="str">
        <f t="shared" si="898"/>
        <v>2.41855237898912-1.58671769481824i</v>
      </c>
      <c r="G3085" t="str">
        <f t="shared" si="899"/>
        <v>0.99737206464814-0.0511959891753889i</v>
      </c>
      <c r="H3085" t="str">
        <f t="shared" si="900"/>
        <v>0.236904326360101-196.588753122572i</v>
      </c>
      <c r="I3085" t="str">
        <f t="shared" si="901"/>
        <v>-0.878353574333413-1.34235345567195i</v>
      </c>
      <c r="K3085" t="str">
        <f t="shared" si="902"/>
        <v>0.0000735590769654168-0.000556016894408963i</v>
      </c>
      <c r="L3085" t="str">
        <f t="shared" si="903"/>
        <v>0.0000444444444444444-0.000562235187434743i</v>
      </c>
      <c r="M3085" t="e">
        <f t="shared" si="904"/>
        <v>#DIV/0!</v>
      </c>
      <c r="N3085">
        <f t="shared" si="905"/>
        <v>56.270432968428594</v>
      </c>
      <c r="O3085">
        <f t="shared" si="906"/>
        <v>6.1467842684413121</v>
      </c>
      <c r="P3085" s="3">
        <f t="shared" si="907"/>
        <v>-6.1467842684413121</v>
      </c>
      <c r="Q3085" s="3">
        <f t="shared" si="908"/>
        <v>-123.72956703157141</v>
      </c>
      <c r="R3085">
        <f t="shared" si="909"/>
        <v>56.270432968428594</v>
      </c>
      <c r="S3085">
        <f t="shared" si="910"/>
        <v>102.11954786673398</v>
      </c>
      <c r="T3085">
        <f t="shared" si="893"/>
        <v>-6.1467842684413121</v>
      </c>
    </row>
    <row r="3086" spans="1:20" x14ac:dyDescent="0.25">
      <c r="A3086">
        <f t="shared" si="894"/>
        <v>644074.2596944673</v>
      </c>
      <c r="B3086">
        <f t="shared" si="911"/>
        <v>102507.60214862757</v>
      </c>
      <c r="C3086" t="str">
        <f t="shared" si="895"/>
        <v>-0.27395539130518-0.406753702704151i</v>
      </c>
      <c r="D3086" t="str">
        <f t="shared" si="896"/>
        <v>3.41042685803726-0.635760883528231i</v>
      </c>
      <c r="E3086" t="str">
        <f t="shared" si="897"/>
        <v>216.98594198026-130.08573814909i</v>
      </c>
      <c r="F3086" t="str">
        <f t="shared" si="898"/>
        <v>2.41850398410511-1.58165022643424i</v>
      </c>
      <c r="G3086" t="str">
        <f t="shared" si="899"/>
        <v>0.997352107377089-0.0513895056170892i</v>
      </c>
      <c r="H3086" t="str">
        <f t="shared" si="900"/>
        <v>0.234376133506018-195.831104739039i</v>
      </c>
      <c r="I3086" t="str">
        <f t="shared" si="901"/>
        <v>-0.872179961277643-1.33714274135741i</v>
      </c>
      <c r="K3086" t="str">
        <f t="shared" si="902"/>
        <v>0.0000733382700968178-0.000553923620252323i</v>
      </c>
      <c r="L3086" t="str">
        <f t="shared" si="903"/>
        <v>0.0000444444444444444-0.000560106781664419i</v>
      </c>
      <c r="M3086" t="e">
        <f t="shared" si="904"/>
        <v>#DIV/0!</v>
      </c>
      <c r="N3086">
        <f t="shared" si="905"/>
        <v>56.039077252123349</v>
      </c>
      <c r="O3086">
        <f t="shared" si="906"/>
        <v>6.1888468257044718</v>
      </c>
      <c r="P3086" s="3">
        <f t="shared" si="907"/>
        <v>-6.1888468257044718</v>
      </c>
      <c r="Q3086" s="3">
        <f t="shared" si="908"/>
        <v>-123.96092274787665</v>
      </c>
      <c r="R3086">
        <f t="shared" si="909"/>
        <v>56.039077252123349</v>
      </c>
      <c r="S3086">
        <f t="shared" si="910"/>
        <v>102.50760214862757</v>
      </c>
      <c r="T3086">
        <f t="shared" si="893"/>
        <v>-6.1888468257044718</v>
      </c>
    </row>
    <row r="3087" spans="1:20" x14ac:dyDescent="0.25">
      <c r="A3087">
        <f t="shared" si="894"/>
        <v>646521.74188130628</v>
      </c>
      <c r="B3087">
        <f t="shared" si="911"/>
        <v>102897.13103679236</v>
      </c>
      <c r="C3087" t="str">
        <f t="shared" si="895"/>
        <v>-0.274259264140585-0.403675516652743i</v>
      </c>
      <c r="D3087" t="str">
        <f t="shared" si="896"/>
        <v>3.40992148285481-0.636927546707347i</v>
      </c>
      <c r="E3087" t="str">
        <f t="shared" si="897"/>
        <v>216.270668462357-130.771976069477i</v>
      </c>
      <c r="F3087" t="str">
        <f t="shared" si="898"/>
        <v>2.41845522268005-1.57660547274618i</v>
      </c>
      <c r="G3087" t="str">
        <f t="shared" si="899"/>
        <v>0.997331998950408-0.0515837456956306i</v>
      </c>
      <c r="H3087" t="str">
        <f t="shared" si="900"/>
        <v>0.231878322998778-195.076477800921i</v>
      </c>
      <c r="I3087" t="str">
        <f t="shared" si="901"/>
        <v>-0.866053740994091-1.33195286847846i</v>
      </c>
      <c r="K3087" t="str">
        <f t="shared" si="902"/>
        <v>0.0000731191227060838-0.000551838139757148i</v>
      </c>
      <c r="L3087" t="str">
        <f t="shared" si="903"/>
        <v>0.0000444444444444444-0.000557986433218189i</v>
      </c>
      <c r="M3087" t="e">
        <f t="shared" si="904"/>
        <v>#DIV/0!</v>
      </c>
      <c r="N3087">
        <f t="shared" si="905"/>
        <v>55.807606302799798</v>
      </c>
      <c r="O3087">
        <f t="shared" si="906"/>
        <v>6.2310917477721777</v>
      </c>
      <c r="P3087" s="3">
        <f t="shared" si="907"/>
        <v>-6.2310917477721777</v>
      </c>
      <c r="Q3087" s="3">
        <f t="shared" si="908"/>
        <v>-124.1923936972002</v>
      </c>
      <c r="R3087">
        <f t="shared" si="909"/>
        <v>55.807606302799798</v>
      </c>
      <c r="S3087">
        <f t="shared" si="910"/>
        <v>102.89713103679236</v>
      </c>
      <c r="T3087">
        <f t="shared" si="893"/>
        <v>-6.2310917477721777</v>
      </c>
    </row>
    <row r="3088" spans="1:20" x14ac:dyDescent="0.25">
      <c r="A3088">
        <f t="shared" si="894"/>
        <v>648978.52450045524</v>
      </c>
      <c r="B3088">
        <f t="shared" si="911"/>
        <v>103288.14013473217</v>
      </c>
      <c r="C3088" t="str">
        <f t="shared" si="895"/>
        <v>-0.27454426733527-0.400602156264374i</v>
      </c>
      <c r="D3088" t="str">
        <f t="shared" si="896"/>
        <v>3.40941241099418-0.638102305337137i</v>
      </c>
      <c r="E3088" t="str">
        <f t="shared" si="897"/>
        <v>215.548946647351-131.452350572925i</v>
      </c>
      <c r="F3088" t="str">
        <f t="shared" si="898"/>
        <v>2.41840609195275-1.5715833607525i</v>
      </c>
      <c r="G3088" t="str">
        <f t="shared" si="899"/>
        <v>0.997311738229431-0.0517787120274496i</v>
      </c>
      <c r="H3088" t="str">
        <f t="shared" si="900"/>
        <v>0.229410491670263-194.324859112801i</v>
      </c>
      <c r="I3088" t="str">
        <f t="shared" si="901"/>
        <v>-0.859974543652462-1.32678374297869i</v>
      </c>
      <c r="K3088" t="str">
        <f t="shared" si="902"/>
        <v>0.0000729016223897257-0.000549760424889061i</v>
      </c>
      <c r="L3088" t="str">
        <f t="shared" si="903"/>
        <v>0.0000444444444444444-0.000555874111594132i</v>
      </c>
      <c r="M3088" t="e">
        <f t="shared" si="904"/>
        <v>#DIV/0!</v>
      </c>
      <c r="N3088">
        <f t="shared" si="905"/>
        <v>55.57602923924226</v>
      </c>
      <c r="O3088">
        <f t="shared" si="906"/>
        <v>6.2735188839522849</v>
      </c>
      <c r="P3088" s="3">
        <f t="shared" si="907"/>
        <v>-6.2735188839522849</v>
      </c>
      <c r="Q3088" s="3">
        <f t="shared" si="908"/>
        <v>-124.42397076075774</v>
      </c>
      <c r="R3088">
        <f t="shared" si="909"/>
        <v>55.57602923924226</v>
      </c>
      <c r="S3088">
        <f t="shared" si="910"/>
        <v>103.28814013473216</v>
      </c>
      <c r="T3088">
        <f t="shared" si="893"/>
        <v>-6.2735188839522849</v>
      </c>
    </row>
    <row r="3089" spans="1:20" x14ac:dyDescent="0.25">
      <c r="A3089">
        <f t="shared" si="894"/>
        <v>651444.64289355697</v>
      </c>
      <c r="B3089">
        <f t="shared" si="911"/>
        <v>103680.63506724415</v>
      </c>
      <c r="C3089" t="str">
        <f t="shared" si="895"/>
        <v>-0.274810431676759-0.397533852799633i</v>
      </c>
      <c r="D3089" t="str">
        <f t="shared" si="896"/>
        <v>3.40889961655386-0.639285164590478i</v>
      </c>
      <c r="E3089" t="str">
        <f t="shared" si="897"/>
        <v>214.820859658049-132.12678205894i</v>
      </c>
      <c r="F3089" t="str">
        <f t="shared" si="898"/>
        <v>2.41835658914148-1.56658381777245i</v>
      </c>
      <c r="G3089" t="str">
        <f t="shared" si="899"/>
        <v>0.997291324067009-0.0519744072374141i</v>
      </c>
      <c r="H3089" t="str">
        <f t="shared" si="900"/>
        <v>0.22697224209853-193.576235549536i</v>
      </c>
      <c r="I3089" t="str">
        <f t="shared" si="901"/>
        <v>-0.853942002391673-1.32163527134393i</v>
      </c>
      <c r="K3089" t="str">
        <f t="shared" si="902"/>
        <v>0.0000726857568359341-0.000547690447703345i</v>
      </c>
      <c r="L3089" t="str">
        <f t="shared" si="903"/>
        <v>0.0000444444444444444-0.000553769786405789i</v>
      </c>
      <c r="M3089" t="e">
        <f t="shared" si="904"/>
        <v>#DIV/0!</v>
      </c>
      <c r="N3089">
        <f t="shared" si="905"/>
        <v>55.344355146031674</v>
      </c>
      <c r="O3089">
        <f t="shared" si="906"/>
        <v>6.3161280655449161</v>
      </c>
      <c r="P3089" s="3">
        <f t="shared" si="907"/>
        <v>-6.3161280655449161</v>
      </c>
      <c r="Q3089" s="3">
        <f t="shared" si="908"/>
        <v>-124.65564485396833</v>
      </c>
      <c r="R3089">
        <f t="shared" si="909"/>
        <v>55.344355146031674</v>
      </c>
      <c r="S3089">
        <f t="shared" si="910"/>
        <v>103.68063506724415</v>
      </c>
      <c r="T3089">
        <f t="shared" si="893"/>
        <v>-6.3161280655449161</v>
      </c>
    </row>
    <row r="3090" spans="1:20" x14ac:dyDescent="0.25">
      <c r="A3090">
        <f t="shared" si="894"/>
        <v>653920.13253655261</v>
      </c>
      <c r="B3090">
        <f t="shared" si="911"/>
        <v>104074.62148049969</v>
      </c>
      <c r="C3090" t="str">
        <f t="shared" si="895"/>
        <v>-0.275057792227362-0.394470836627715i</v>
      </c>
      <c r="D3090" t="str">
        <f t="shared" si="896"/>
        <v>3.40838307346793-0.640476129631543i</v>
      </c>
      <c r="E3090" t="str">
        <f t="shared" si="897"/>
        <v>214.086491880031-132.795192480469i</v>
      </c>
      <c r="F3090" t="str">
        <f t="shared" si="898"/>
        <v>2.41830671144375-1.56160677144502i</v>
      </c>
      <c r="G3090" t="str">
        <f t="shared" si="899"/>
        <v>0.997270755307448-0.0521708339588379i</v>
      </c>
      <c r="H3090" t="str">
        <f t="shared" si="900"/>
        <v>0.224563182521787-192.83059405575i</v>
      </c>
      <c r="I3090" t="str">
        <f t="shared" si="901"/>
        <v>-0.847955753294716-1.31650736059754i</v>
      </c>
      <c r="K3090" t="str">
        <f t="shared" si="902"/>
        <v>0.0000724715138239199-0.000545628180344803i</v>
      </c>
      <c r="L3090" t="str">
        <f t="shared" si="903"/>
        <v>0.0000444444444444444-0.00055167342738174i</v>
      </c>
      <c r="M3090" t="e">
        <f t="shared" si="904"/>
        <v>#DIV/0!</v>
      </c>
      <c r="N3090">
        <f t="shared" si="905"/>
        <v>55.112593071580122</v>
      </c>
      <c r="O3090">
        <f t="shared" si="906"/>
        <v>6.3589191059687877</v>
      </c>
      <c r="P3090" s="3">
        <f t="shared" si="907"/>
        <v>-6.3589191059687877</v>
      </c>
      <c r="Q3090" s="3">
        <f t="shared" si="908"/>
        <v>-124.88740692841988</v>
      </c>
      <c r="R3090">
        <f t="shared" si="909"/>
        <v>55.112593071580122</v>
      </c>
      <c r="S3090">
        <f t="shared" si="910"/>
        <v>104.07462148049969</v>
      </c>
      <c r="T3090">
        <f t="shared" si="893"/>
        <v>-6.3589191059687877</v>
      </c>
    </row>
    <row r="3091" spans="1:20" x14ac:dyDescent="0.25">
      <c r="A3091">
        <f t="shared" si="894"/>
        <v>656405.02904019156</v>
      </c>
      <c r="B3091">
        <f t="shared" si="911"/>
        <v>104470.10504212559</v>
      </c>
      <c r="C3091" t="str">
        <f t="shared" si="895"/>
        <v>-0.27528638829423-0.391413337135795i</v>
      </c>
      <c r="D3091" t="str">
        <f t="shared" si="896"/>
        <v>3.40786275550528-0.641675205614614i</v>
      </c>
      <c r="E3091" t="str">
        <f t="shared" si="897"/>
        <v>213.345928925538-133.457505367891i</v>
      </c>
      <c r="F3091" t="str">
        <f t="shared" si="898"/>
        <v>2.41825645603619-1.55665214972781i</v>
      </c>
      <c r="G3091" t="str">
        <f t="shared" si="899"/>
        <v>0.997250030786443-0.0523679948334966i</v>
      </c>
      <c r="H3091" t="str">
        <f t="shared" si="900"/>
        <v>0.222182926753676-192.087921645337i</v>
      </c>
      <c r="I3091" t="str">
        <f t="shared" si="901"/>
        <v>-0.842015435363753-1.31139991829601i</v>
      </c>
      <c r="K3091" t="str">
        <f t="shared" si="902"/>
        <v>0.0000722588812232558-0.000543573595047593i</v>
      </c>
      <c r="L3091" t="str">
        <f t="shared" si="903"/>
        <v>0.0000444444444444444-0.000549585004365151i</v>
      </c>
      <c r="M3091" t="e">
        <f t="shared" si="904"/>
        <v>#DIV/0!</v>
      </c>
      <c r="N3091">
        <f t="shared" si="905"/>
        <v>54.880752026190692</v>
      </c>
      <c r="O3091">
        <f t="shared" si="906"/>
        <v>6.401891800894866</v>
      </c>
      <c r="P3091" s="3">
        <f t="shared" si="907"/>
        <v>-6.401891800894866</v>
      </c>
      <c r="Q3091" s="3">
        <f t="shared" si="908"/>
        <v>-125.11924797380931</v>
      </c>
      <c r="R3091">
        <f t="shared" si="909"/>
        <v>54.880752026190692</v>
      </c>
      <c r="S3091">
        <f t="shared" si="910"/>
        <v>104.4701050421256</v>
      </c>
      <c r="T3091">
        <f t="shared" si="893"/>
        <v>-6.401891800894866</v>
      </c>
    </row>
    <row r="3092" spans="1:20" x14ac:dyDescent="0.25">
      <c r="A3092">
        <f t="shared" si="894"/>
        <v>658899.36815054435</v>
      </c>
      <c r="B3092">
        <f t="shared" si="911"/>
        <v>104867.09144128568</v>
      </c>
      <c r="C3092" t="str">
        <f t="shared" si="895"/>
        <v>-0.275496263397184-0.388361582639423i</v>
      </c>
      <c r="D3092" t="str">
        <f t="shared" si="896"/>
        <v>3.40733863626881-0.642882397682864i</v>
      </c>
      <c r="E3092" t="str">
        <f t="shared" si="897"/>
        <v>212.599257596837-134.113645852029i</v>
      </c>
      <c r="F3092" t="str">
        <f t="shared" si="898"/>
        <v>2.41820582007448-1.55171988089594i</v>
      </c>
      <c r="G3092" t="str">
        <f t="shared" si="899"/>
        <v>0.997229149331025-0.0525658925116413i</v>
      </c>
      <c r="H3092" t="str">
        <f t="shared" si="900"/>
        <v>0.219831094099894-191.348205400966i</v>
      </c>
      <c r="I3092" t="str">
        <f t="shared" si="901"/>
        <v>-0.83612069049544-1.30631285252451i</v>
      </c>
      <c r="K3092" t="str">
        <f t="shared" si="902"/>
        <v>0.0000720478469932206-0.000541526664135063i</v>
      </c>
      <c r="L3092" t="str">
        <f t="shared" si="903"/>
        <v>0.0000444444444444444-0.00054750448731336i</v>
      </c>
      <c r="M3092" t="e">
        <f t="shared" si="904"/>
        <v>#DIV/0!</v>
      </c>
      <c r="N3092">
        <f t="shared" si="905"/>
        <v>54.648840980138061</v>
      </c>
      <c r="O3092">
        <f t="shared" si="906"/>
        <v>6.4450459283856985</v>
      </c>
      <c r="P3092" s="3">
        <f t="shared" si="907"/>
        <v>-6.4450459283856985</v>
      </c>
      <c r="Q3092" s="3">
        <f t="shared" si="908"/>
        <v>-125.35115901986194</v>
      </c>
      <c r="R3092">
        <f t="shared" si="909"/>
        <v>54.648840980138061</v>
      </c>
      <c r="S3092">
        <f t="shared" si="910"/>
        <v>104.86709144128568</v>
      </c>
      <c r="T3092">
        <f t="shared" si="893"/>
        <v>-6.4450459283856985</v>
      </c>
    </row>
    <row r="3093" spans="1:20" x14ac:dyDescent="0.25">
      <c r="A3093">
        <f t="shared" si="894"/>
        <v>661403.18574951647</v>
      </c>
      <c r="B3093">
        <f t="shared" si="911"/>
        <v>105265.58638876257</v>
      </c>
      <c r="C3093" t="str">
        <f t="shared" si="895"/>
        <v>-0.275687465234345-0.385315800294019i</v>
      </c>
      <c r="D3093" t="str">
        <f t="shared" si="896"/>
        <v>3.40681068919459-0.644097710967136i</v>
      </c>
      <c r="E3093" t="str">
        <f t="shared" si="897"/>
        <v>211.846565849098-134.763540686161i</v>
      </c>
      <c r="F3093" t="str">
        <f t="shared" si="898"/>
        <v>2.41815480069305-1.54680989354099i</v>
      </c>
      <c r="G3093" t="str">
        <f t="shared" si="899"/>
        <v>0.997208109759487-0.0527645296520142i</v>
      </c>
      <c r="H3093" t="str">
        <f t="shared" si="900"/>
        <v>0.217507309276115-190.611432473589i</v>
      </c>
      <c r="I3093" t="str">
        <f t="shared" si="901"/>
        <v>-0.83027116345648-1.30124607189239i</v>
      </c>
      <c r="K3093" t="str">
        <f t="shared" si="902"/>
        <v>0.0000718383991821564-0.000539487360019608i</v>
      </c>
      <c r="L3093" t="str">
        <f t="shared" si="903"/>
        <v>0.0000444444444444444-0.00054543184629743i</v>
      </c>
      <c r="M3093" t="e">
        <f t="shared" si="904"/>
        <v>#DIV/0!</v>
      </c>
      <c r="N3093">
        <f t="shared" si="905"/>
        <v>54.416868861772926</v>
      </c>
      <c r="O3093">
        <f t="shared" si="906"/>
        <v>6.4883812490401418</v>
      </c>
      <c r="P3093" s="3">
        <f t="shared" si="907"/>
        <v>-6.4883812490401418</v>
      </c>
      <c r="Q3093" s="3">
        <f t="shared" si="908"/>
        <v>-125.58313113822707</v>
      </c>
      <c r="R3093">
        <f t="shared" si="909"/>
        <v>54.416868861772926</v>
      </c>
      <c r="S3093">
        <f t="shared" si="910"/>
        <v>105.26558638876257</v>
      </c>
      <c r="T3093">
        <f t="shared" si="893"/>
        <v>-6.4883812490401418</v>
      </c>
    </row>
    <row r="3094" spans="1:20" x14ac:dyDescent="0.25">
      <c r="A3094">
        <f t="shared" si="894"/>
        <v>663916.5178553646</v>
      </c>
      <c r="B3094">
        <f t="shared" si="911"/>
        <v>105665.59561703987</v>
      </c>
      <c r="C3094" t="str">
        <f t="shared" si="895"/>
        <v>-0.275860045645551-0.382276216007502i</v>
      </c>
      <c r="D3094" t="str">
        <f t="shared" si="896"/>
        <v>3.40627888755118-0.645321150584733i</v>
      </c>
      <c r="E3094" t="str">
        <f t="shared" si="897"/>
        <v>211.087942752805-135.407118266992i</v>
      </c>
      <c r="F3094" t="str">
        <f t="shared" si="898"/>
        <v>2.41810339500502-1.54192211656988i</v>
      </c>
      <c r="G3094" t="str">
        <f t="shared" si="899"/>
        <v>0.997186910881327-0.0529639089218623i</v>
      </c>
      <c r="H3094" t="str">
        <f t="shared" si="900"/>
        <v>0.215211202327155-189.877590081956i</v>
      </c>
      <c r="I3094" t="str">
        <f t="shared" si="901"/>
        <v>-0.824466501859392-1.29619948552889i</v>
      </c>
      <c r="K3094" t="str">
        <f t="shared" si="902"/>
        <v>0.0000716305259268184-0.000537455655202488i</v>
      </c>
      <c r="L3094" t="str">
        <f t="shared" si="903"/>
        <v>0.0000444444444444444-0.000543367051501724i</v>
      </c>
      <c r="M3094" t="e">
        <f t="shared" si="904"/>
        <v>#DIV/0!</v>
      </c>
      <c r="N3094">
        <f t="shared" si="905"/>
        <v>54.18484455565445</v>
      </c>
      <c r="O3094">
        <f t="shared" si="906"/>
        <v>6.5318975061444036</v>
      </c>
      <c r="P3094" s="3">
        <f t="shared" si="907"/>
        <v>-6.5318975061444036</v>
      </c>
      <c r="Q3094" s="3">
        <f t="shared" si="908"/>
        <v>-125.81515544434555</v>
      </c>
      <c r="R3094">
        <f t="shared" si="909"/>
        <v>54.18484455565445</v>
      </c>
      <c r="S3094">
        <f t="shared" si="910"/>
        <v>105.66559561703987</v>
      </c>
      <c r="T3094">
        <f t="shared" si="893"/>
        <v>-6.5318975061444036</v>
      </c>
    </row>
    <row r="3095" spans="1:20" x14ac:dyDescent="0.25">
      <c r="A3095">
        <f t="shared" si="894"/>
        <v>666439.40062321501</v>
      </c>
      <c r="B3095">
        <f t="shared" si="911"/>
        <v>106067.12488038462</v>
      </c>
      <c r="C3095" t="str">
        <f t="shared" si="895"/>
        <v>-0.276014060573655-0.379243054354137i</v>
      </c>
      <c r="D3095" t="str">
        <f t="shared" si="896"/>
        <v>3.40574320443878-0.646552721638153i</v>
      </c>
      <c r="E3095" t="str">
        <f t="shared" si="897"/>
        <v>210.323478455744-136.044308654607i</v>
      </c>
      <c r="F3095" t="str">
        <f t="shared" si="898"/>
        <v>2.41805160010203-1.53705647920382i</v>
      </c>
      <c r="G3095" t="str">
        <f t="shared" si="899"/>
        <v>0.997165551497184-0.0531640329969521i</v>
      </c>
      <c r="H3095" t="str">
        <f t="shared" si="900"/>
        <v>0.212942408547413-189.146665512137i</v>
      </c>
      <c r="I3095" t="str">
        <f t="shared" si="901"/>
        <v>-0.81870635613853-1.29117300307885i</v>
      </c>
      <c r="K3095" t="str">
        <f t="shared" si="902"/>
        <v>0.0000714242154517372-0.000535431522273676i</v>
      </c>
      <c r="L3095" t="str">
        <f t="shared" si="903"/>
        <v>0.0000444444444444444-0.000541310073223475i</v>
      </c>
      <c r="M3095" t="e">
        <f t="shared" si="904"/>
        <v>#DIV/0!</v>
      </c>
      <c r="N3095">
        <f t="shared" si="905"/>
        <v>53.95277690070823</v>
      </c>
      <c r="O3095">
        <f t="shared" si="906"/>
        <v>6.5755944258283963</v>
      </c>
      <c r="P3095" s="3">
        <f t="shared" si="907"/>
        <v>-6.5755944258283963</v>
      </c>
      <c r="Q3095" s="3">
        <f t="shared" si="908"/>
        <v>-126.04722309929177</v>
      </c>
      <c r="R3095">
        <f t="shared" si="909"/>
        <v>53.95277690070823</v>
      </c>
      <c r="S3095">
        <f t="shared" si="910"/>
        <v>106.06712488038463</v>
      </c>
      <c r="T3095">
        <f t="shared" si="893"/>
        <v>-6.5755944258283963</v>
      </c>
    </row>
    <row r="3096" spans="1:20" x14ac:dyDescent="0.25">
      <c r="A3096">
        <f t="shared" si="894"/>
        <v>668971.8703455833</v>
      </c>
      <c r="B3096">
        <f t="shared" si="911"/>
        <v>106470.17995493009</v>
      </c>
      <c r="C3096" t="str">
        <f t="shared" si="895"/>
        <v>-0.276149570023752-0.376216538489648i</v>
      </c>
      <c r="D3096" t="str">
        <f t="shared" si="896"/>
        <v>3.40520361278849-0.647792429213849i</v>
      </c>
      <c r="E3096" t="str">
        <f t="shared" si="897"/>
        <v>209.553264144594-136.67504359139i</v>
      </c>
      <c r="F3096" t="str">
        <f t="shared" si="898"/>
        <v>2.41799941305406-1.53221291097721i</v>
      </c>
      <c r="G3096" t="str">
        <f t="shared" si="899"/>
        <v>0.99714403039877-0.0533649045615839i</v>
      </c>
      <c r="H3096" t="str">
        <f t="shared" si="900"/>
        <v>0.21070056840255-188.418646117041i</v>
      </c>
      <c r="I3096" t="str">
        <f t="shared" si="901"/>
        <v>-0.812990379526271-1.28616653469841i</v>
      </c>
      <c r="K3096" t="str">
        <f t="shared" si="902"/>
        <v>0.0000712194560685856-0.00053341493391169i</v>
      </c>
      <c r="L3096" t="str">
        <f t="shared" si="903"/>
        <v>0.0000444444444444444-0.000539260881872358i</v>
      </c>
      <c r="M3096" t="e">
        <f t="shared" si="904"/>
        <v>#DIV/0!</v>
      </c>
      <c r="N3096">
        <f t="shared" si="905"/>
        <v>53.720674688409375</v>
      </c>
      <c r="O3096">
        <f t="shared" si="906"/>
        <v>6.619471717227416</v>
      </c>
      <c r="P3096" s="3">
        <f t="shared" si="907"/>
        <v>-6.619471717227416</v>
      </c>
      <c r="Q3096" s="3">
        <f t="shared" si="908"/>
        <v>-126.27932531159063</v>
      </c>
      <c r="R3096">
        <f t="shared" si="909"/>
        <v>53.720674688409375</v>
      </c>
      <c r="S3096">
        <f t="shared" si="910"/>
        <v>106.47017995493009</v>
      </c>
      <c r="T3096">
        <f t="shared" si="893"/>
        <v>-6.619471717227416</v>
      </c>
    </row>
    <row r="3097" spans="1:20" x14ac:dyDescent="0.25">
      <c r="A3097">
        <f t="shared" si="894"/>
        <v>671513.96345289645</v>
      </c>
      <c r="B3097">
        <f t="shared" si="911"/>
        <v>106874.76663875883</v>
      </c>
      <c r="C3097" t="str">
        <f t="shared" si="895"/>
        <v>-0.276266638020328-0.373196890067652i</v>
      </c>
      <c r="D3097" t="str">
        <f t="shared" si="896"/>
        <v>3.40466008536147-0.649040278380952i</v>
      </c>
      <c r="E3097" t="str">
        <f t="shared" si="897"/>
        <v>208.777392006152-137.299256519886i</v>
      </c>
      <c r="F3097" t="str">
        <f t="shared" si="898"/>
        <v>2.41794683090935-1.52739134173656i</v>
      </c>
      <c r="G3097" t="str">
        <f t="shared" si="899"/>
        <v>0.997122346368808-0.0535665263086056i</v>
      </c>
      <c r="H3097" t="str">
        <f t="shared" si="900"/>
        <v>0.208485327452364-187.693519315949i</v>
      </c>
      <c r="I3097" t="str">
        <f t="shared" si="901"/>
        <v>-0.807318228029471-1.28117999105086i</v>
      </c>
      <c r="K3097" t="str">
        <f t="shared" si="902"/>
        <v>0.0000710162361755449-0.000531405862883436i</v>
      </c>
      <c r="L3097" t="str">
        <f t="shared" si="903"/>
        <v>0.0000444444444444444-0.000537219447970073i</v>
      </c>
      <c r="M3097" t="e">
        <f t="shared" si="904"/>
        <v>#DIV/0!</v>
      </c>
      <c r="N3097">
        <f t="shared" si="905"/>
        <v>53.488546660996249</v>
      </c>
      <c r="O3097">
        <f t="shared" si="906"/>
        <v>6.663529072649613</v>
      </c>
      <c r="P3097" s="3">
        <f t="shared" si="907"/>
        <v>-6.663529072649613</v>
      </c>
      <c r="Q3097" s="3">
        <f t="shared" si="908"/>
        <v>-126.51145333900375</v>
      </c>
      <c r="R3097">
        <f t="shared" si="909"/>
        <v>53.488546660996249</v>
      </c>
      <c r="S3097">
        <f t="shared" si="910"/>
        <v>106.87476663875883</v>
      </c>
      <c r="T3097">
        <f t="shared" si="893"/>
        <v>-6.663529072649613</v>
      </c>
    </row>
    <row r="3098" spans="1:20" x14ac:dyDescent="0.25">
      <c r="A3098">
        <f t="shared" si="894"/>
        <v>674065.71651401743</v>
      </c>
      <c r="B3098">
        <f t="shared" si="911"/>
        <v>107280.89075198611</v>
      </c>
      <c r="C3098" t="str">
        <f t="shared" si="895"/>
        <v>-0.276365332562434-0.370184329157477i</v>
      </c>
      <c r="D3098" t="str">
        <f t="shared" si="896"/>
        <v>3.40411259474819-0.650296274189995i</v>
      </c>
      <c r="E3098" t="str">
        <f t="shared" si="897"/>
        <v>207.995955188234-137.916882599618i</v>
      </c>
      <c r="F3098" t="str">
        <f t="shared" si="898"/>
        <v>2.41789385069408-1.52259170163946i</v>
      </c>
      <c r="G3098" t="str">
        <f t="shared" si="899"/>
        <v>0.997100498180968-0.053768900939427i</v>
      </c>
      <c r="H3098" t="str">
        <f t="shared" si="900"/>
        <v>0.206296336274869-186.971272594041i</v>
      </c>
      <c r="I3098" t="str">
        <f t="shared" si="901"/>
        <v>-0.801689560406108-1.2762132833024i</v>
      </c>
      <c r="K3098" t="str">
        <f t="shared" si="902"/>
        <v>0.0000708145442566793-0.000529404282044023i</v>
      </c>
      <c r="L3098" t="str">
        <f t="shared" si="903"/>
        <v>0.0000444444444444444-0.000535185742149902i</v>
      </c>
      <c r="M3098" t="e">
        <f t="shared" si="904"/>
        <v>#DIV/0!</v>
      </c>
      <c r="N3098">
        <f t="shared" si="905"/>
        <v>53.256401509711353</v>
      </c>
      <c r="O3098">
        <f t="shared" si="906"/>
        <v>6.7077661677484439</v>
      </c>
      <c r="P3098" s="3">
        <f t="shared" si="907"/>
        <v>-6.7077661677484439</v>
      </c>
      <c r="Q3098" s="3">
        <f t="shared" si="908"/>
        <v>-126.74359849028865</v>
      </c>
      <c r="R3098">
        <f t="shared" si="909"/>
        <v>53.256401509711353</v>
      </c>
      <c r="S3098">
        <f t="shared" si="910"/>
        <v>107.28089075198611</v>
      </c>
      <c r="T3098">
        <f t="shared" si="893"/>
        <v>-6.7077661677484439</v>
      </c>
    </row>
    <row r="3099" spans="1:20" x14ac:dyDescent="0.25">
      <c r="A3099">
        <f t="shared" si="894"/>
        <v>676627.16623677069</v>
      </c>
      <c r="B3099">
        <f t="shared" si="911"/>
        <v>107688.55813684365</v>
      </c>
      <c r="C3099" t="str">
        <f t="shared" si="895"/>
        <v>-0.276445725576905-0.367179074163421i</v>
      </c>
      <c r="D3099" t="str">
        <f t="shared" si="896"/>
        <v>3.40356111336769-0.651560421671629i</v>
      </c>
      <c r="E3099" t="str">
        <f t="shared" si="897"/>
        <v>207.20904776027-138.527858722836i</v>
      </c>
      <c r="F3099" t="str">
        <f t="shared" si="898"/>
        <v>2.41784046941242-1.51781392115348i</v>
      </c>
      <c r="G3099" t="str">
        <f t="shared" si="899"/>
        <v>0.997078484599795-0.0539720311640331i</v>
      </c>
      <c r="H3099" t="str">
        <f t="shared" si="900"/>
        <v>0.204133250391542-186.25189350194i</v>
      </c>
      <c r="I3099" t="str">
        <f t="shared" si="901"/>
        <v>-0.79610403814216-1.27126632311815i</v>
      </c>
      <c r="K3099" t="str">
        <f t="shared" si="902"/>
        <v>0.0000706143688813127-0.000527410164336611i</v>
      </c>
      <c r="L3099" t="str">
        <f t="shared" si="903"/>
        <v>0.0000444444444444444-0.000533159735156309i</v>
      </c>
      <c r="M3099" t="e">
        <f t="shared" si="904"/>
        <v>#DIV/0!</v>
      </c>
      <c r="N3099">
        <f t="shared" si="905"/>
        <v>53.024247873072781</v>
      </c>
      <c r="O3099">
        <f t="shared" si="906"/>
        <v>6.7521826617002461</v>
      </c>
      <c r="P3099" s="3">
        <f t="shared" si="907"/>
        <v>-6.7521826617002461</v>
      </c>
      <c r="Q3099" s="3">
        <f t="shared" si="908"/>
        <v>-126.97575212692722</v>
      </c>
      <c r="R3099">
        <f t="shared" si="909"/>
        <v>53.024247873072781</v>
      </c>
      <c r="S3099">
        <f t="shared" si="910"/>
        <v>107.68855813684365</v>
      </c>
      <c r="T3099">
        <f t="shared" si="893"/>
        <v>-6.7521826617002461</v>
      </c>
    </row>
    <row r="3100" spans="1:20" x14ac:dyDescent="0.25">
      <c r="A3100">
        <f t="shared" si="894"/>
        <v>679198.34946847043</v>
      </c>
      <c r="B3100">
        <f t="shared" si="911"/>
        <v>108097.77465776366</v>
      </c>
      <c r="C3100" t="str">
        <f t="shared" si="895"/>
        <v>-0.276507892869706-0.364181341745494i</v>
      </c>
      <c r="D3100" t="str">
        <f t="shared" si="896"/>
        <v>3.40300561346675-0.652832725835305i</v>
      </c>
      <c r="E3100" t="str">
        <f t="shared" si="897"/>
        <v>206.416764673641-139.132123529222i</v>
      </c>
      <c r="F3100" t="str">
        <f t="shared" si="898"/>
        <v>2.41778668404618-1.51305793105512i</v>
      </c>
      <c r="G3100" t="str">
        <f t="shared" si="899"/>
        <v>0.997056304380652-0.0541759197009977i</v>
      </c>
      <c r="H3100" t="str">
        <f t="shared" si="900"/>
        <v>0.201995730193741-185.535369655243i</v>
      </c>
      <c r="I3100" t="str">
        <f t="shared" si="901"/>
        <v>-0.790561325428642-1.26633902265794i</v>
      </c>
      <c r="K3100" t="str">
        <f t="shared" si="902"/>
        <v>0.0000704156987034139-0.000525423482792236i</v>
      </c>
      <c r="L3100" t="str">
        <f t="shared" si="903"/>
        <v>0.0000444444444444444-0.0005311413978445i</v>
      </c>
      <c r="M3100" t="e">
        <f t="shared" si="904"/>
        <v>#DIV/0!</v>
      </c>
      <c r="N3100">
        <f t="shared" si="905"/>
        <v>52.792094335172948</v>
      </c>
      <c r="O3100">
        <f t="shared" si="906"/>
        <v>6.7967781973866028</v>
      </c>
      <c r="P3100" s="3">
        <f t="shared" si="907"/>
        <v>-6.7967781973866028</v>
      </c>
      <c r="Q3100" s="3">
        <f t="shared" si="908"/>
        <v>-127.20790566482705</v>
      </c>
      <c r="R3100">
        <f t="shared" si="909"/>
        <v>52.792094335172948</v>
      </c>
      <c r="S3100">
        <f t="shared" si="910"/>
        <v>108.09777465776365</v>
      </c>
      <c r="T3100">
        <f t="shared" si="893"/>
        <v>-6.7967781973866028</v>
      </c>
    </row>
    <row r="3101" spans="1:20" x14ac:dyDescent="0.25">
      <c r="A3101">
        <f t="shared" si="894"/>
        <v>681779.3031964507</v>
      </c>
      <c r="B3101">
        <f t="shared" si="911"/>
        <v>108508.54620146316</v>
      </c>
      <c r="C3101" t="str">
        <f t="shared" si="895"/>
        <v>-0.276551914075387-0.361191346741703i</v>
      </c>
      <c r="D3101" t="str">
        <f t="shared" si="896"/>
        <v>3.4024460671191-0.654113191667969i</v>
      </c>
      <c r="E3101" t="str">
        <f t="shared" si="897"/>
        <v>205.619201721786-139.7296174195i</v>
      </c>
      <c r="F3101" t="str">
        <f t="shared" si="898"/>
        <v>2.41773249155476-1.50832366242873i</v>
      </c>
      <c r="G3101" t="str">
        <f t="shared" si="899"/>
        <v>0.997033956269645-0.0543805692774976i</v>
      </c>
      <c r="H3101" t="str">
        <f t="shared" si="900"/>
        <v>0.199883440870244-184.821688734078i</v>
      </c>
      <c r="I3101" t="str">
        <f t="shared" si="901"/>
        <v>-0.785061089138929-1.26143129457242i</v>
      </c>
      <c r="K3101" t="str">
        <f t="shared" si="902"/>
        <v>0.0000702185224609794-0.000523444210529641i</v>
      </c>
      <c r="L3101" t="str">
        <f t="shared" si="903"/>
        <v>0.0000444444444444444-0.000529130701180016i</v>
      </c>
      <c r="M3101" t="e">
        <f t="shared" si="904"/>
        <v>#DIV/0!</v>
      </c>
      <c r="N3101">
        <f t="shared" si="905"/>
        <v>52.559949424013837</v>
      </c>
      <c r="O3101">
        <f t="shared" si="906"/>
        <v>6.8415524015820175</v>
      </c>
      <c r="P3101" s="3">
        <f t="shared" si="907"/>
        <v>-6.8415524015820175</v>
      </c>
      <c r="Q3101" s="3">
        <f t="shared" si="908"/>
        <v>-127.44005057598616</v>
      </c>
      <c r="R3101">
        <f t="shared" si="909"/>
        <v>52.559949424013837</v>
      </c>
      <c r="S3101">
        <f t="shared" si="910"/>
        <v>108.50854620146316</v>
      </c>
      <c r="T3101">
        <f t="shared" si="893"/>
        <v>-6.8415524015820175</v>
      </c>
    </row>
    <row r="3102" spans="1:20" x14ac:dyDescent="0.25">
      <c r="A3102">
        <f t="shared" si="894"/>
        <v>684370.06454859721</v>
      </c>
      <c r="B3102">
        <f t="shared" si="911"/>
        <v>108920.87867702873</v>
      </c>
      <c r="C3102" t="str">
        <f t="shared" si="895"/>
        <v>-0.276577872604777-0.358209302091908i</v>
      </c>
      <c r="D3102" t="str">
        <f t="shared" si="896"/>
        <v>3.40188244622472-0.655401824132723i</v>
      </c>
      <c r="E3102" t="str">
        <f t="shared" si="897"/>
        <v>204.816455500096-140.320282567993i</v>
      </c>
      <c r="F3102" t="str">
        <f t="shared" si="898"/>
        <v>2.417677888875-1.50361104666551i</v>
      </c>
      <c r="G3102" t="str">
        <f t="shared" si="899"/>
        <v>0.997011439003562-0.0545859826293246i</v>
      </c>
      <c r="H3102" t="str">
        <f t="shared" si="900"/>
        <v>0.197796052335908-184.110838482645i</v>
      </c>
      <c r="I3102" t="str">
        <f t="shared" si="901"/>
        <v>-0.779602998806231-1.25654305199905i</v>
      </c>
      <c r="K3102" t="str">
        <f t="shared" si="902"/>
        <v>0.0000700228289754238-0.000521472320755094i</v>
      </c>
      <c r="L3102" t="str">
        <f t="shared" si="903"/>
        <v>0.0000444444444444444-0.000527127616238311i</v>
      </c>
      <c r="M3102" t="e">
        <f t="shared" si="904"/>
        <v>#DIV/0!</v>
      </c>
      <c r="N3102">
        <f t="shared" si="905"/>
        <v>52.327821609869588</v>
      </c>
      <c r="O3102">
        <f t="shared" si="906"/>
        <v>6.8865048851461914</v>
      </c>
      <c r="P3102" s="3">
        <f t="shared" si="907"/>
        <v>-6.8865048851461914</v>
      </c>
      <c r="Q3102" s="3">
        <f t="shared" si="908"/>
        <v>-127.67217839013041</v>
      </c>
      <c r="R3102">
        <f t="shared" si="909"/>
        <v>52.327821609869588</v>
      </c>
      <c r="S3102">
        <f t="shared" si="910"/>
        <v>108.92087867702872</v>
      </c>
      <c r="T3102">
        <f t="shared" si="893"/>
        <v>-6.8865048851461914</v>
      </c>
    </row>
    <row r="3103" spans="1:20" x14ac:dyDescent="0.25">
      <c r="A3103">
        <f t="shared" si="894"/>
        <v>686970.67079388187</v>
      </c>
      <c r="B3103">
        <f t="shared" si="911"/>
        <v>109334.77801600144</v>
      </c>
      <c r="C3103" t="str">
        <f t="shared" si="895"/>
        <v>-0.276585855590975-0.355235418763337i</v>
      </c>
      <c r="D3103" t="str">
        <f t="shared" si="896"/>
        <v>3.40131472250902-0.656698628167498i</v>
      </c>
      <c r="E3103" t="str">
        <f t="shared" si="897"/>
        <v>204.00862336566-140.904062934122i</v>
      </c>
      <c r="F3103" t="str">
        <f t="shared" si="898"/>
        <v>2.41762287292091-1.4989200154624i</v>
      </c>
      <c r="G3103" t="str">
        <f t="shared" si="899"/>
        <v>0.996988751309801-0.0547921625008998i</v>
      </c>
      <c r="H3103" t="str">
        <f t="shared" si="900"/>
        <v>0.195733239161443-183.402806708772i</v>
      </c>
      <c r="I3103" t="str">
        <f t="shared" si="901"/>
        <v>-0.774186726601273-1.25167420855813i</v>
      </c>
      <c r="K3103" t="str">
        <f t="shared" si="902"/>
        <v>0.0000698286071509772-0.000519507786762231i</v>
      </c>
      <c r="L3103" t="str">
        <f t="shared" si="903"/>
        <v>0.0000444444444444444-0.000525132114204334i</v>
      </c>
      <c r="M3103" t="e">
        <f t="shared" si="904"/>
        <v>#DIV/0!</v>
      </c>
      <c r="N3103">
        <f t="shared" si="905"/>
        <v>52.09571930368044</v>
      </c>
      <c r="O3103">
        <f t="shared" si="906"/>
        <v>6.9316352432201196</v>
      </c>
      <c r="P3103" s="3">
        <f t="shared" si="907"/>
        <v>-6.9316352432201196</v>
      </c>
      <c r="Q3103" s="3">
        <f t="shared" si="908"/>
        <v>-127.90428069631956</v>
      </c>
      <c r="R3103">
        <f t="shared" si="909"/>
        <v>52.09571930368044</v>
      </c>
      <c r="S3103">
        <f t="shared" si="910"/>
        <v>109.33477801600144</v>
      </c>
      <c r="T3103">
        <f t="shared" si="893"/>
        <v>-6.9316352432201196</v>
      </c>
    </row>
    <row r="3104" spans="1:20" x14ac:dyDescent="0.25">
      <c r="A3104">
        <f t="shared" si="894"/>
        <v>689581.15934289864</v>
      </c>
      <c r="B3104">
        <f t="shared" si="911"/>
        <v>109750.25017246224</v>
      </c>
      <c r="C3104" t="str">
        <f t="shared" si="895"/>
        <v>-0.276575953833583-0.352269905677755i</v>
      </c>
      <c r="D3104" t="str">
        <f t="shared" si="896"/>
        <v>3.40074286752203-0.658003608683679i</v>
      </c>
      <c r="E3104" t="str">
        <f t="shared" si="897"/>
        <v>203.195803396865-141.480904272803i</v>
      </c>
      <c r="F3104" t="str">
        <f t="shared" si="898"/>
        <v>2.4175674405836-1.49425050082107i</v>
      </c>
      <c r="G3104" t="str">
        <f t="shared" si="899"/>
        <v>0.996965891906305-0.0549991116452862i</v>
      </c>
      <c r="H3104" t="str">
        <f t="shared" si="900"/>
        <v>0.19369468050427-182.697581283476i</v>
      </c>
      <c r="I3104" t="str">
        <f t="shared" si="901"/>
        <v>-0.768811947310217-1.24682467834897i</v>
      </c>
      <c r="K3104" t="str">
        <f t="shared" si="902"/>
        <v>0.0000696358459740842-0.000517550581931876i</v>
      </c>
      <c r="L3104" t="str">
        <f t="shared" si="903"/>
        <v>0.0000444444444444444-0.000523144166372119i</v>
      </c>
      <c r="M3104" t="e">
        <f t="shared" si="904"/>
        <v>#DIV/0!</v>
      </c>
      <c r="N3104">
        <f t="shared" si="905"/>
        <v>51.863650855485787</v>
      </c>
      <c r="O3104">
        <f t="shared" si="906"/>
        <v>6.9769430554278458</v>
      </c>
      <c r="P3104" s="3">
        <f t="shared" si="907"/>
        <v>-6.9769430554278458</v>
      </c>
      <c r="Q3104" s="3">
        <f t="shared" si="908"/>
        <v>-128.13634914451421</v>
      </c>
      <c r="R3104">
        <f t="shared" si="909"/>
        <v>51.863650855485787</v>
      </c>
      <c r="S3104">
        <f t="shared" si="910"/>
        <v>109.75025017246224</v>
      </c>
      <c r="T3104">
        <f t="shared" si="893"/>
        <v>-6.9769430554278458</v>
      </c>
    </row>
    <row r="3105" spans="1:20" x14ac:dyDescent="0.25">
      <c r="A3105">
        <f t="shared" si="894"/>
        <v>692201.56774840166</v>
      </c>
      <c r="B3105">
        <f t="shared" si="911"/>
        <v>110167.30112311761</v>
      </c>
      <c r="C3105" t="str">
        <f t="shared" si="895"/>
        <v>-0.276548261741405-0.349312969640361i</v>
      </c>
      <c r="D3105" t="str">
        <f t="shared" si="896"/>
        <v>3.40016685263769-0.659316770564746i</v>
      </c>
      <c r="E3105" t="str">
        <f t="shared" si="897"/>
        <v>202.378094352899-142.050754143808i</v>
      </c>
      <c r="F3105" t="str">
        <f t="shared" si="898"/>
        <v>2.41751158873109-1.48960243504686i</v>
      </c>
      <c r="G3105" t="str">
        <f t="shared" si="899"/>
        <v>0.996942859501493-0.0552068328242006i</v>
      </c>
      <c r="H3105" t="str">
        <f t="shared" si="900"/>
        <v>0.191680060040416-181.995150140519i</v>
      </c>
      <c r="I3105" t="str">
        <f t="shared" si="901"/>
        <v>-0.763478338312726-1.24199437594602i</v>
      </c>
      <c r="K3105" t="str">
        <f t="shared" si="902"/>
        <v>0.0000694445345128035-0.000515600679731861i</v>
      </c>
      <c r="L3105" t="str">
        <f t="shared" si="903"/>
        <v>0.0000444444444444444-0.000521163744144371i</v>
      </c>
      <c r="M3105" t="e">
        <f t="shared" si="904"/>
        <v>#DIV/0!</v>
      </c>
      <c r="N3105">
        <f t="shared" si="905"/>
        <v>51.631624552883096</v>
      </c>
      <c r="O3105">
        <f t="shared" si="906"/>
        <v>7.0224278860813607</v>
      </c>
      <c r="P3105" s="3">
        <f t="shared" si="907"/>
        <v>-7.0224278860813607</v>
      </c>
      <c r="Q3105" s="3">
        <f t="shared" si="908"/>
        <v>-128.3683754471169</v>
      </c>
      <c r="R3105">
        <f t="shared" si="909"/>
        <v>51.631624552883096</v>
      </c>
      <c r="S3105">
        <f t="shared" si="910"/>
        <v>110.16730112311761</v>
      </c>
      <c r="T3105">
        <f t="shared" si="893"/>
        <v>-7.0224278860813607</v>
      </c>
    </row>
    <row r="3106" spans="1:20" x14ac:dyDescent="0.25">
      <c r="A3106">
        <f t="shared" si="894"/>
        <v>694831.93370584561</v>
      </c>
      <c r="B3106">
        <f t="shared" si="911"/>
        <v>110585.93686738546</v>
      </c>
      <c r="C3106" t="str">
        <f t="shared" si="895"/>
        <v>-0.276502877273523-0.346364815270439i</v>
      </c>
      <c r="D3106" t="str">
        <f t="shared" si="896"/>
        <v>3.39958664905306-0.660638118664895i</v>
      </c>
      <c r="E3106" t="str">
        <f t="shared" si="897"/>
        <v>201.555595633182-142.613561920037i</v>
      </c>
      <c r="F3106" t="str">
        <f t="shared" si="898"/>
        <v>2.41745531420813-1.48497575074773i</v>
      </c>
      <c r="G3106" t="str">
        <f t="shared" si="899"/>
        <v>0.99691965279419-0.0554153288080278i</v>
      </c>
      <c r="H3106" t="str">
        <f t="shared" si="900"/>
        <v>0.189689065897498-181.29550127598i</v>
      </c>
      <c r="I3106" t="str">
        <f t="shared" si="901"/>
        <v>-0.758185579560284-1.2371832163951i</v>
      </c>
      <c r="K3106" t="str">
        <f t="shared" si="902"/>
        <v>0.0000692546619162194-0.000513658053716857i</v>
      </c>
      <c r="L3106" t="str">
        <f t="shared" si="903"/>
        <v>0.0000444444444444444-0.000519190819032051i</v>
      </c>
      <c r="M3106" t="e">
        <f t="shared" si="904"/>
        <v>#DIV/0!</v>
      </c>
      <c r="N3106">
        <f t="shared" si="905"/>
        <v>51.399648619526772</v>
      </c>
      <c r="O3106">
        <f t="shared" si="906"/>
        <v>7.0680892843903989</v>
      </c>
      <c r="P3106" s="3">
        <f t="shared" si="907"/>
        <v>-7.0680892843903989</v>
      </c>
      <c r="Q3106" s="3">
        <f t="shared" si="908"/>
        <v>-128.60035138047323</v>
      </c>
      <c r="R3106">
        <f t="shared" si="909"/>
        <v>51.399648619526772</v>
      </c>
      <c r="S3106">
        <f t="shared" si="910"/>
        <v>110.58593686738546</v>
      </c>
      <c r="T3106">
        <f t="shared" si="893"/>
        <v>-7.0680892843903989</v>
      </c>
    </row>
    <row r="3107" spans="1:20" x14ac:dyDescent="0.25">
      <c r="A3107">
        <f t="shared" si="894"/>
        <v>697472.29505392793</v>
      </c>
      <c r="B3107">
        <f t="shared" si="911"/>
        <v>111006.16342748153</v>
      </c>
      <c r="C3107" t="str">
        <f t="shared" si="895"/>
        <v>-0.276439901878889-0.343425644933801i</v>
      </c>
      <c r="D3107" t="str">
        <f t="shared" si="896"/>
        <v>3.39900222778757-0.661967657807644i</v>
      </c>
      <c r="E3107" t="str">
        <f t="shared" si="897"/>
        <v>200.728407236758-143.16927879473i</v>
      </c>
      <c r="F3107" t="str">
        <f t="shared" si="898"/>
        <v>2.41739861383603-1.48037038083327i</v>
      </c>
      <c r="G3107" t="str">
        <f t="shared" si="899"/>
        <v>0.996896270473557-0.0556246023758314i</v>
      </c>
      <c r="H3107" t="str">
        <f t="shared" si="900"/>
        <v>0.187721390588717-180.59862274782i</v>
      </c>
      <c r="I3107" t="str">
        <f t="shared" si="901"/>
        <v>-0.752933353554681-1.23239111520963i</v>
      </c>
      <c r="K3107" t="str">
        <f t="shared" si="902"/>
        <v>0.0000690662174138502-0.000511722677528187i</v>
      </c>
      <c r="L3107" t="str">
        <f t="shared" si="903"/>
        <v>0.0000444444444444444-0.000517225362653964i</v>
      </c>
      <c r="M3107" t="e">
        <f t="shared" si="904"/>
        <v>#DIV/0!</v>
      </c>
      <c r="N3107">
        <f t="shared" si="905"/>
        <v>51.167731213659579</v>
      </c>
      <c r="O3107">
        <f t="shared" si="906"/>
        <v>7.1139267846760603</v>
      </c>
      <c r="P3107" s="3">
        <f t="shared" si="907"/>
        <v>-7.1139267846760603</v>
      </c>
      <c r="Q3107" s="3">
        <f t="shared" si="908"/>
        <v>-128.83226878634042</v>
      </c>
      <c r="R3107">
        <f t="shared" si="909"/>
        <v>51.167731213659579</v>
      </c>
      <c r="S3107">
        <f t="shared" si="910"/>
        <v>111.00616342748152</v>
      </c>
      <c r="T3107">
        <f t="shared" si="893"/>
        <v>-7.1139267846760603</v>
      </c>
    </row>
    <row r="3108" spans="1:20" x14ac:dyDescent="0.25">
      <c r="A3108">
        <f t="shared" si="894"/>
        <v>700122.68977513281</v>
      </c>
      <c r="B3108">
        <f t="shared" si="911"/>
        <v>111427.98684850596</v>
      </c>
      <c r="C3108" t="str">
        <f t="shared" si="895"/>
        <v>-0.2763594404345-0.34049565867707i</v>
      </c>
      <c r="D3108" t="str">
        <f t="shared" si="896"/>
        <v>3.39841355968219-0.663305392784409i</v>
      </c>
      <c r="E3108" t="str">
        <f t="shared" si="897"/>
        <v>199.896629721689-143.717857787634i</v>
      </c>
      <c r="F3108" t="str">
        <f t="shared" si="898"/>
        <v>2.4173414844125-1.47578625851362i</v>
      </c>
      <c r="G3108" t="str">
        <f t="shared" si="899"/>
        <v>0.996872711219025-0.0558346563153674i</v>
      </c>
      <c r="H3108" t="str">
        <f t="shared" si="900"/>
        <v>0.185776730947872-179.90450267546i</v>
      </c>
      <c r="I3108" t="str">
        <f t="shared" si="901"/>
        <v>-0.747721345326696-1.22761798836693i</v>
      </c>
      <c r="K3108" t="str">
        <f t="shared" si="902"/>
        <v>0.0000688791903150654-0.000509794524893664i</v>
      </c>
      <c r="L3108" t="str">
        <f t="shared" si="903"/>
        <v>0.0000444444444444444-0.000515267346736366i</v>
      </c>
      <c r="M3108" t="e">
        <f t="shared" si="904"/>
        <v>#DIV/0!</v>
      </c>
      <c r="N3108">
        <f t="shared" si="905"/>
        <v>50.935880426677812</v>
      </c>
      <c r="O3108">
        <f t="shared" si="906"/>
        <v>7.1599399065878426</v>
      </c>
      <c r="P3108" s="3">
        <f t="shared" si="907"/>
        <v>-7.1599399065878426</v>
      </c>
      <c r="Q3108" s="3">
        <f t="shared" si="908"/>
        <v>-129.06411957332219</v>
      </c>
      <c r="R3108">
        <f t="shared" si="909"/>
        <v>50.935880426677812</v>
      </c>
      <c r="S3108">
        <f t="shared" si="910"/>
        <v>111.42798684850595</v>
      </c>
      <c r="T3108">
        <f t="shared" si="893"/>
        <v>-7.1599399065878426</v>
      </c>
    </row>
    <row r="3109" spans="1:20" x14ac:dyDescent="0.25">
      <c r="A3109">
        <f t="shared" si="894"/>
        <v>702783.15599627828</v>
      </c>
      <c r="B3109">
        <f t="shared" si="911"/>
        <v>111851.41319853028</v>
      </c>
      <c r="C3109" t="str">
        <f t="shared" si="895"/>
        <v>-0.27626160118216-0.337575054163834i</v>
      </c>
      <c r="D3109" t="str">
        <f t="shared" si="896"/>
        <v>3.39782061539875-0.664651328353112i</v>
      </c>
      <c r="E3109" t="str">
        <f t="shared" si="897"/>
        <v>199.060364164474-144.259253750098i</v>
      </c>
      <c r="F3109" t="str">
        <f t="shared" si="898"/>
        <v>2.4172839227115-1.47122331729846i</v>
      </c>
      <c r="G3109" t="str">
        <f t="shared" si="899"/>
        <v>0.99684897370022-0.0560454934230954i</v>
      </c>
      <c r="H3109" t="str">
        <f t="shared" si="900"/>
        <v>0.183854788065376-179.213129239356i</v>
      </c>
      <c r="I3109" t="str">
        <f t="shared" si="901"/>
        <v>-0.742549242414971-1.22286375230453i</v>
      </c>
      <c r="K3109" t="str">
        <f t="shared" si="902"/>
        <v>0.0000686935700085046-0.000507873569627397i</v>
      </c>
      <c r="L3109" t="str">
        <f t="shared" si="903"/>
        <v>0.0000444444444444444-0.00051331674311254i</v>
      </c>
      <c r="M3109" t="e">
        <f t="shared" si="904"/>
        <v>#DIV/0!</v>
      </c>
      <c r="N3109">
        <f t="shared" si="905"/>
        <v>50.704104281735965</v>
      </c>
      <c r="O3109">
        <f t="shared" si="906"/>
        <v>7.2061281553245928</v>
      </c>
      <c r="P3109" s="3">
        <f t="shared" si="907"/>
        <v>-7.2061281553245928</v>
      </c>
      <c r="Q3109" s="3">
        <f t="shared" si="908"/>
        <v>-129.29589571826403</v>
      </c>
      <c r="R3109">
        <f t="shared" si="909"/>
        <v>50.704104281735965</v>
      </c>
      <c r="S3109">
        <f t="shared" si="910"/>
        <v>111.85141319853028</v>
      </c>
      <c r="T3109">
        <f t="shared" si="893"/>
        <v>-7.2061281553245928</v>
      </c>
    </row>
    <row r="3110" spans="1:20" x14ac:dyDescent="0.25">
      <c r="A3110">
        <f t="shared" si="894"/>
        <v>705453.73198906425</v>
      </c>
      <c r="B3110">
        <f t="shared" si="911"/>
        <v>112276.4485686847</v>
      </c>
      <c r="C3110" t="str">
        <f t="shared" si="895"/>
        <v>-0.276146495663942-0.334664026612644i</v>
      </c>
      <c r="D3110" t="str">
        <f t="shared" si="896"/>
        <v>3.39722336541915-0.666005469236713i</v>
      </c>
      <c r="E3110" t="str">
        <f t="shared" si="897"/>
        <v>198.219712119502-144.793423369134i</v>
      </c>
      <c r="F3110" t="str">
        <f t="shared" si="898"/>
        <v>2.41722592548301-1.46668149099597i</v>
      </c>
      <c r="G3110" t="str">
        <f t="shared" si="899"/>
        <v>0.996825056576894-0.0562571165041904i</v>
      </c>
      <c r="H3110" t="str">
        <f t="shared" si="900"/>
        <v>0.18195526722526-178.524490680581i</v>
      </c>
      <c r="I3110" t="str">
        <f t="shared" si="901"/>
        <v>-0.737416734845075-1.21812832391655i</v>
      </c>
      <c r="K3110" t="str">
        <f t="shared" si="902"/>
        <v>0.0000685093459615014-0.000505959785629612i</v>
      </c>
      <c r="L3110" t="str">
        <f t="shared" si="903"/>
        <v>0.0000444444444444444-0.000511373523722392i</v>
      </c>
      <c r="M3110" t="e">
        <f t="shared" si="904"/>
        <v>#DIV/0!</v>
      </c>
      <c r="N3110">
        <f t="shared" si="905"/>
        <v>50.472410732381917</v>
      </c>
      <c r="O3110">
        <f t="shared" si="906"/>
        <v>7.2524910218595826</v>
      </c>
      <c r="P3110" s="3">
        <f t="shared" si="907"/>
        <v>-7.2524910218595826</v>
      </c>
      <c r="Q3110" s="3">
        <f t="shared" si="908"/>
        <v>-129.52758926761808</v>
      </c>
      <c r="R3110">
        <f t="shared" si="909"/>
        <v>50.472410732381917</v>
      </c>
      <c r="S3110">
        <f t="shared" si="910"/>
        <v>112.2764485686847</v>
      </c>
      <c r="T3110">
        <f t="shared" si="893"/>
        <v>-7.2524910218595826</v>
      </c>
    </row>
    <row r="3111" spans="1:20" x14ac:dyDescent="0.25">
      <c r="A3111">
        <f t="shared" si="894"/>
        <v>708134.45617062273</v>
      </c>
      <c r="B3111">
        <f t="shared" si="911"/>
        <v>112703.09907324571</v>
      </c>
      <c r="C3111" t="str">
        <f t="shared" si="895"/>
        <v>-0.276014238656394-0.331762768737009i</v>
      </c>
      <c r="D3111" t="str">
        <f t="shared" si="896"/>
        <v>3.39662178004456-0.667367820121791i</v>
      </c>
      <c r="E3111" t="str">
        <f t="shared" si="897"/>
        <v>197.374775578627-145.320325170425i</v>
      </c>
      <c r="F3111" t="str">
        <f t="shared" si="898"/>
        <v>2.41716748945293-1.46216071371184i</v>
      </c>
      <c r="G3111" t="str">
        <f t="shared" si="899"/>
        <v>0.996800958498855-0.0564695283725554i</v>
      </c>
      <c r="H3111" t="str">
        <f t="shared" si="900"/>
        <v>0.180077877843139-177.838575300412i</v>
      </c>
      <c r="I3111" t="str">
        <f t="shared" si="901"/>
        <v>-0.732323515108778-1.21341162055013i</v>
      </c>
      <c r="K3111" t="str">
        <f t="shared" si="902"/>
        <v>0.0000683265077195108-0.000504053146886489i</v>
      </c>
      <c r="L3111" t="str">
        <f t="shared" si="903"/>
        <v>0.0000444444444444444-0.000509437660612067i</v>
      </c>
      <c r="M3111" t="e">
        <f t="shared" si="904"/>
        <v>#DIV/0!</v>
      </c>
      <c r="N3111">
        <f t="shared" si="905"/>
        <v>50.240807661234669</v>
      </c>
      <c r="O3111">
        <f t="shared" si="906"/>
        <v>7.299027983167818</v>
      </c>
      <c r="P3111" s="3">
        <f t="shared" si="907"/>
        <v>-7.299027983167818</v>
      </c>
      <c r="Q3111" s="3">
        <f t="shared" si="908"/>
        <v>-129.75919233876533</v>
      </c>
      <c r="R3111">
        <f t="shared" si="909"/>
        <v>50.240807661234669</v>
      </c>
      <c r="S3111">
        <f t="shared" si="910"/>
        <v>112.70309907324571</v>
      </c>
      <c r="T3111">
        <f t="shared" si="893"/>
        <v>-7.299027983167818</v>
      </c>
    </row>
    <row r="3112" spans="1:20" x14ac:dyDescent="0.25">
      <c r="A3112">
        <f t="shared" si="894"/>
        <v>710825.36710407108</v>
      </c>
      <c r="B3112">
        <f t="shared" si="911"/>
        <v>113131.37084972404</v>
      </c>
      <c r="C3112" t="str">
        <f t="shared" si="895"/>
        <v>-0.275864948103544-0.32887147068727i</v>
      </c>
      <c r="D3112" t="str">
        <f t="shared" si="896"/>
        <v>3.39601582939473-0.66873838565706i</v>
      </c>
      <c r="E3112" t="str">
        <f t="shared" si="897"/>
        <v>196.52565693083-145.839919520313i</v>
      </c>
      <c r="F3112" t="str">
        <f t="shared" si="898"/>
        <v>2.41710861132285-1.45766091984822i</v>
      </c>
      <c r="G3112" t="str">
        <f t="shared" si="899"/>
        <v>0.996776678105894-0.0566827318508319i</v>
      </c>
      <c r="H3112" t="str">
        <f t="shared" si="900"/>
        <v>0.178222333405133-177.155371459916i</v>
      </c>
      <c r="I3112" t="str">
        <f t="shared" si="901"/>
        <v>-0.727269278143466-1.20871356000186i</v>
      </c>
      <c r="K3112" t="str">
        <f t="shared" si="902"/>
        <v>0.0000681450449055411-0.000502153627469954i</v>
      </c>
      <c r="L3112" t="str">
        <f t="shared" si="903"/>
        <v>0.0000444444444444444-0.000507509125933519i</v>
      </c>
      <c r="M3112" t="e">
        <f t="shared" si="904"/>
        <v>#DIV/0!</v>
      </c>
      <c r="N3112">
        <f t="shared" si="905"/>
        <v>50.009302878694513</v>
      </c>
      <c r="O3112">
        <f t="shared" si="906"/>
        <v>7.3457385024577366</v>
      </c>
      <c r="P3112" s="3">
        <f t="shared" si="907"/>
        <v>-7.3457385024577366</v>
      </c>
      <c r="Q3112" s="3">
        <f t="shared" si="908"/>
        <v>-129.99069712130549</v>
      </c>
      <c r="R3112">
        <f t="shared" si="909"/>
        <v>50.009302878694513</v>
      </c>
      <c r="S3112">
        <f t="shared" si="910"/>
        <v>113.13137084972405</v>
      </c>
      <c r="T3112">
        <f t="shared" si="893"/>
        <v>-7.3457385024577366</v>
      </c>
    </row>
    <row r="3113" spans="1:20" x14ac:dyDescent="0.25">
      <c r="A3113">
        <f t="shared" si="894"/>
        <v>713526.50349906657</v>
      </c>
      <c r="B3113">
        <f t="shared" si="911"/>
        <v>113561.270058953</v>
      </c>
      <c r="C3113" t="str">
        <f t="shared" si="895"/>
        <v>-0.275698745048797-0.325990319994495i</v>
      </c>
      <c r="D3113" t="str">
        <f t="shared" si="896"/>
        <v>3.39540548340716-0.670117170451896i</v>
      </c>
      <c r="E3113" t="str">
        <f t="shared" si="897"/>
        <v>195.672458922047-146.352168626761i</v>
      </c>
      <c r="F3113" t="str">
        <f t="shared" si="898"/>
        <v>2.41704928776989-1.45318204410274i</v>
      </c>
      <c r="G3113" t="str">
        <f t="shared" si="899"/>
        <v>0.996752214027711-0.0568967297704116i</v>
      </c>
      <c r="H3113" t="str">
        <f t="shared" si="900"/>
        <v>0.176388351407729-176.474867579547i</v>
      </c>
      <c r="I3113" t="str">
        <f t="shared" si="901"/>
        <v>-0.722253721311805-1.20403406051427i</v>
      </c>
      <c r="K3113" t="str">
        <f t="shared" si="902"/>
        <v>0.0000679649472195898-0.000500261201537517i</v>
      </c>
      <c r="L3113" t="str">
        <f t="shared" si="903"/>
        <v>0.0000444444444444444-0.000505587891944133i</v>
      </c>
      <c r="M3113" t="e">
        <f t="shared" si="904"/>
        <v>#DIV/0!</v>
      </c>
      <c r="N3113">
        <f t="shared" si="905"/>
        <v>49.777904121692671</v>
      </c>
      <c r="O3113">
        <f t="shared" si="906"/>
        <v>7.3926220294049969</v>
      </c>
      <c r="P3113" s="3">
        <f t="shared" si="907"/>
        <v>-7.3926220294049969</v>
      </c>
      <c r="Q3113" s="3">
        <f t="shared" si="908"/>
        <v>-130.22209587830733</v>
      </c>
      <c r="R3113">
        <f t="shared" si="909"/>
        <v>49.777904121692671</v>
      </c>
      <c r="S3113">
        <f t="shared" si="910"/>
        <v>113.561270058953</v>
      </c>
      <c r="T3113">
        <f t="shared" si="893"/>
        <v>-7.3926220294049969</v>
      </c>
    </row>
    <row r="3114" spans="1:20" x14ac:dyDescent="0.25">
      <c r="A3114">
        <f t="shared" si="894"/>
        <v>716237.90421236306</v>
      </c>
      <c r="B3114">
        <f t="shared" si="911"/>
        <v>113992.80288517702</v>
      </c>
      <c r="C3114" t="str">
        <f t="shared" si="895"/>
        <v>-0.275515753565751-0.323119501516335i</v>
      </c>
      <c r="D3114" t="str">
        <f t="shared" si="896"/>
        <v>3.39479071183647-0.671504179074869i</v>
      </c>
      <c r="E3114" t="str">
        <f t="shared" si="897"/>
        <v>194.815284615155-146.857036539298i</v>
      </c>
      <c r="F3114" t="str">
        <f t="shared" si="898"/>
        <v>2.41698951544657-1.44872402146744i</v>
      </c>
      <c r="G3114" t="str">
        <f t="shared" si="899"/>
        <v>0.996727564883846-0.0571115249714479i</v>
      </c>
      <c r="H3114" t="str">
        <f t="shared" si="900"/>
        <v>0.174575653298568-175.79705213874i</v>
      </c>
      <c r="I3114" t="str">
        <f t="shared" si="901"/>
        <v>-0.717276544381507-1.19937304077239i</v>
      </c>
      <c r="K3114" t="str">
        <f t="shared" si="902"/>
        <v>0.0000677862044380824-0.000498375843332074i</v>
      </c>
      <c r="L3114" t="str">
        <f t="shared" si="903"/>
        <v>0.0000444444444444444-0.000503673931006309i</v>
      </c>
      <c r="M3114" t="e">
        <f t="shared" si="904"/>
        <v>#DIV/0!</v>
      </c>
      <c r="N3114">
        <f t="shared" si="905"/>
        <v>49.546619052477325</v>
      </c>
      <c r="O3114">
        <f t="shared" si="906"/>
        <v>7.4396780003898799</v>
      </c>
      <c r="P3114" s="3">
        <f t="shared" si="907"/>
        <v>-7.4396780003898799</v>
      </c>
      <c r="Q3114" s="3">
        <f t="shared" si="908"/>
        <v>-130.45338094752267</v>
      </c>
      <c r="R3114">
        <f t="shared" si="909"/>
        <v>49.546619052477325</v>
      </c>
      <c r="S3114">
        <f t="shared" si="910"/>
        <v>113.99280288517703</v>
      </c>
      <c r="T3114">
        <f t="shared" si="893"/>
        <v>-7.4396780003898799</v>
      </c>
    </row>
    <row r="3115" spans="1:20" x14ac:dyDescent="0.25">
      <c r="A3115">
        <f t="shared" si="894"/>
        <v>718959.60824837</v>
      </c>
      <c r="B3115">
        <f t="shared" si="911"/>
        <v>114425.9755361407</v>
      </c>
      <c r="C3115" t="str">
        <f t="shared" si="895"/>
        <v>-0.275316100688035-0.320259197384917i</v>
      </c>
      <c r="D3115" t="str">
        <f t="shared" si="896"/>
        <v>3.3941714842535-0.6728994160522i</v>
      </c>
      <c r="E3115" t="str">
        <f t="shared" si="897"/>
        <v>193.954237350183-147.354489147976i</v>
      </c>
      <c r="F3115" t="str">
        <f t="shared" si="898"/>
        <v>2.41692929098052-1.44428678722784i</v>
      </c>
      <c r="G3115" t="str">
        <f t="shared" si="899"/>
        <v>0.996702729283603-0.0573271203028657i</v>
      </c>
      <c r="H3115" t="str">
        <f t="shared" si="900"/>
        <v>0.17278396441813-175.121913675511i</v>
      </c>
      <c r="I3115" t="str">
        <f t="shared" si="901"/>
        <v>-0.712337449505361-1.19473041990022i</v>
      </c>
      <c r="K3115" t="str">
        <f t="shared" si="902"/>
        <v>0.0000676088064133159-0.000496497527181732i</v>
      </c>
      <c r="L3115" t="str">
        <f t="shared" si="903"/>
        <v>0.0000444444444444444-0.000501767215587078i</v>
      </c>
      <c r="M3115" t="e">
        <f t="shared" si="904"/>
        <v>#DIV/0!</v>
      </c>
      <c r="N3115">
        <f t="shared" si="905"/>
        <v>49.315455257437833</v>
      </c>
      <c r="O3115">
        <f t="shared" si="906"/>
        <v>7.4869058387368135</v>
      </c>
      <c r="P3115" s="3">
        <f t="shared" si="907"/>
        <v>-7.4869058387368135</v>
      </c>
      <c r="Q3115" s="3">
        <f t="shared" si="908"/>
        <v>-130.68454474256217</v>
      </c>
      <c r="R3115">
        <f t="shared" si="909"/>
        <v>49.315455257437833</v>
      </c>
      <c r="S3115">
        <f t="shared" si="910"/>
        <v>114.4259755361407</v>
      </c>
      <c r="T3115">
        <f t="shared" si="893"/>
        <v>-7.4869058387368135</v>
      </c>
    </row>
    <row r="3116" spans="1:20" x14ac:dyDescent="0.25">
      <c r="A3116">
        <f t="shared" si="894"/>
        <v>721691.65475971391</v>
      </c>
      <c r="B3116">
        <f t="shared" si="911"/>
        <v>114860.79424317804</v>
      </c>
      <c r="C3116" t="str">
        <f t="shared" si="895"/>
        <v>-0.275099916338182-0.317409586956732i</v>
      </c>
      <c r="D3116" t="str">
        <f t="shared" si="896"/>
        <v>3.39354777004467-0.674302885866276i</v>
      </c>
      <c r="E3116" t="str">
        <f t="shared" si="897"/>
        <v>193.089420704728-147.844494181316i</v>
      </c>
      <c r="F3116" t="str">
        <f t="shared" si="898"/>
        <v>2.41686861097441-1.43987027696185i</v>
      </c>
      <c r="G3116" t="str">
        <f t="shared" si="899"/>
        <v>0.996677705825978-0.0575435186223732i</v>
      </c>
      <c r="H3116" t="str">
        <f t="shared" si="900"/>
        <v>0.171013013942325-174.449440786062i</v>
      </c>
      <c r="I3116" t="str">
        <f t="shared" si="901"/>
        <v>-0.707436141201366-1.19010611745746i</v>
      </c>
      <c r="K3116" t="str">
        <f t="shared" si="902"/>
        <v>0.0000674327430729062-0.000494626227499619i</v>
      </c>
      <c r="L3116" t="str">
        <f t="shared" si="903"/>
        <v>0.0000444444444444444-0.000499867718257698i</v>
      </c>
      <c r="M3116" t="e">
        <f t="shared" si="904"/>
        <v>#DIV/0!</v>
      </c>
      <c r="N3116">
        <f t="shared" si="905"/>
        <v>49.084420245967181</v>
      </c>
      <c r="O3116">
        <f t="shared" si="906"/>
        <v>7.534304954957439</v>
      </c>
      <c r="P3116" s="3">
        <f t="shared" si="907"/>
        <v>-7.534304954957439</v>
      </c>
      <c r="Q3116" s="3">
        <f t="shared" si="908"/>
        <v>-130.91557975403282</v>
      </c>
      <c r="R3116">
        <f t="shared" si="909"/>
        <v>49.084420245967181</v>
      </c>
      <c r="S3116">
        <f t="shared" si="910"/>
        <v>114.86079424317803</v>
      </c>
      <c r="T3116">
        <f t="shared" ref="T3116:T3179" si="912">P3116</f>
        <v>-7.534304954957439</v>
      </c>
    </row>
    <row r="3117" spans="1:20" x14ac:dyDescent="0.25">
      <c r="A3117">
        <f t="shared" ref="A3117:A3180" si="913">2*PI()*B3117</f>
        <v>724434.08304780081</v>
      </c>
      <c r="B3117">
        <f t="shared" si="911"/>
        <v>115297.26526130212</v>
      </c>
      <c r="C3117" t="str">
        <f t="shared" ref="C3117:C3180" si="914">IMPRODUCT(D3117,E3117,$C$40,,K3117,$C$41)</f>
        <v>-0.274867333255663-0.314570846764619i</v>
      </c>
      <c r="D3117" t="str">
        <f t="shared" ref="D3117:D3180" si="915">IMDIV(IMPRODUCT($C$37,$C$38,COMPLEX(1,A3117/$C$38)),IMSUM(-1*A3117*A3117/$C$39,COMPLEX(0,1*A3117)))</f>
        <v>3.39291953841121-0.675714592954099i</v>
      </c>
      <c r="E3117" t="str">
        <f t="shared" ref="E3117:E3180" si="916">IMDIV(IMPRODUCT(IMSUM(F3117,G3117),$C$29,H3117),IMSUM(1,I3117))</f>
        <v>192.220938454658-148.327021203297i</v>
      </c>
      <c r="F3117" t="str">
        <f t="shared" ref="F3117:F3180" si="917">IMDIV(IMPRODUCT($C$14,$C$15,COMPLEX(1,A3117/$C$15)),IMSUM(-1*A3117*A3117/$C$16,COMPLEX(0,A3117)))</f>
        <v>2.41680747200574-1.43547442653886i</v>
      </c>
      <c r="G3117" t="str">
        <f t="shared" ref="G3117:G3180" si="918">IMDIV(1,COMPLEX(1,A3117*$C$9*$C$10))</f>
        <v>0.996652493099581-0.057760722796472i</v>
      </c>
      <c r="H3117" t="str">
        <f t="shared" ref="H3117:H3180" si="919">IMDIV($C$3,IMSUM(K3117,COMPLEX(0,$C$28*A3117)))</f>
        <v>0.169262534825964-173.779622124389i</v>
      </c>
      <c r="I3117" t="str">
        <f t="shared" ref="I3117:I3180" si="920">IMPRODUCT(F3117,$C$29,H3117,$C$31)</f>
        <v>-0.702572326333122-1.18550005343609i</v>
      </c>
      <c r="K3117" t="str">
        <f t="shared" ref="K3117:K3180" si="921">IF($C$26&lt;=0,IMDIV(1,IMSUM(IMDIV(1,L3117),1/$C$18)),IMDIV(1,IMSUM(IMDIV(1,L3117),1/$C$18,IMDIV(1,M3117))))</f>
        <v>0.0000672580044192422-0.000492761918783706i</v>
      </c>
      <c r="L3117" t="str">
        <f t="shared" ref="L3117:L3180" si="922">IMSUM($C$21/$C$22,IMDIV(1,COMPLEX(0,$C$20*$C$22*A3117)))</f>
        <v>0.0000444444444444444-0.000497975411693265i</v>
      </c>
      <c r="M3117" t="e">
        <f t="shared" ref="M3117:M3180" si="923">IMSUM($C$25/$C$26,IMDIV(1,COMPLEX(0,$C$24*$C$26*A3117)))</f>
        <v>#DIV/0!</v>
      </c>
      <c r="N3117">
        <f t="shared" ref="N3117:N3180" si="924">ABS(R3117)</f>
        <v>48.853521449364166</v>
      </c>
      <c r="O3117">
        <f t="shared" ref="O3117:O3180" si="925">ABS(P3117)</f>
        <v>7.5818747469948917</v>
      </c>
      <c r="P3117" s="3">
        <f t="shared" ref="P3117:P3180" si="926">20*LOG10(IMABS(C3117))</f>
        <v>-7.5818747469948917</v>
      </c>
      <c r="Q3117" s="3">
        <f t="shared" ref="Q3117:Q3180" si="927">IMARGUMENT(C3117)*180/PI()</f>
        <v>-131.14647855063583</v>
      </c>
      <c r="R3117">
        <f t="shared" ref="R3117:R3180" si="928">IF(Q3117&lt;0,Q3117+180,Q3117-180)</f>
        <v>48.853521449364166</v>
      </c>
      <c r="S3117">
        <f t="shared" ref="S3117:S3180" si="929">B3117/1000</f>
        <v>115.29726526130212</v>
      </c>
      <c r="T3117">
        <f t="shared" si="912"/>
        <v>-7.5818747469948917</v>
      </c>
    </row>
    <row r="3118" spans="1:20" x14ac:dyDescent="0.25">
      <c r="A3118">
        <f t="shared" si="913"/>
        <v>727186.93256338243</v>
      </c>
      <c r="B3118">
        <f t="shared" ref="B3118:B3181" si="930">B3117*(1+B$42)</f>
        <v>115735.39486929507</v>
      </c>
      <c r="C3118" t="str">
        <f t="shared" si="914"/>
        <v>-0.274618486924116-0.311743150471748i</v>
      </c>
      <c r="D3118" t="str">
        <f t="shared" si="915"/>
        <v>3.39228675836844-0.677134541705753i</v>
      </c>
      <c r="E3118" t="str">
        <f t="shared" si="916"/>
        <v>191.348894535079-148.802041609382i</v>
      </c>
      <c r="F3118" t="str">
        <f t="shared" si="917"/>
        <v>2.41674587062665-1.43109917211866i</v>
      </c>
      <c r="G3118" t="str">
        <f t="shared" si="918"/>
        <v>0.996627089682566-0.0579787357004669i</v>
      </c>
      <c r="H3118" t="str">
        <f t="shared" si="919"/>
        <v>0.16753226374708-173.11244640189i</v>
      </c>
      <c r="I3118" t="str">
        <f t="shared" si="920"/>
        <v>-0.697745714090305-1.18091214825703i</v>
      </c>
      <c r="K3118" t="str">
        <f t="shared" si="921"/>
        <v>0.0000670845805289344-0.000490904575616601i</v>
      </c>
      <c r="L3118" t="str">
        <f t="shared" si="922"/>
        <v>0.0000444444444444444-0.000496090268672308i</v>
      </c>
      <c r="M3118" t="e">
        <f t="shared" si="923"/>
        <v>#DIV/0!</v>
      </c>
      <c r="N3118">
        <f t="shared" si="924"/>
        <v>48.622766219769233</v>
      </c>
      <c r="O3118">
        <f t="shared" si="925"/>
        <v>7.6296146004712853</v>
      </c>
      <c r="P3118" s="3">
        <f t="shared" si="926"/>
        <v>-7.6296146004712853</v>
      </c>
      <c r="Q3118" s="3">
        <f t="shared" si="927"/>
        <v>-131.37723378023077</v>
      </c>
      <c r="R3118">
        <f t="shared" si="928"/>
        <v>48.622766219769233</v>
      </c>
      <c r="S3118">
        <f t="shared" si="929"/>
        <v>115.73539486929506</v>
      </c>
      <c r="T3118">
        <f t="shared" si="912"/>
        <v>-7.6296146004712853</v>
      </c>
    </row>
    <row r="3119" spans="1:20" x14ac:dyDescent="0.25">
      <c r="A3119">
        <f t="shared" si="913"/>
        <v>729950.24290712329</v>
      </c>
      <c r="B3119">
        <f t="shared" si="930"/>
        <v>116175.18936979839</v>
      </c>
      <c r="C3119" t="str">
        <f t="shared" si="914"/>
        <v>-0.27435351549781-0.308926668827706i</v>
      </c>
      <c r="D3119" t="str">
        <f t="shared" si="915"/>
        <v>3.39164939874496-0.678562736462827i</v>
      </c>
      <c r="E3119" t="str">
        <f t="shared" si="916"/>
        <v>190.473393001626-149.26952862158i</v>
      </c>
      <c r="F3119" t="str">
        <f t="shared" si="917"/>
        <v>2.4166838033637-1.4267444501505i</v>
      </c>
      <c r="G3119" t="str">
        <f t="shared" si="918"/>
        <v>0.996601494142554-0.0581975602184768i</v>
      </c>
      <c r="H3119" t="str">
        <f t="shared" si="919"/>
        <v>0.165821941052126-172.447902386984i</v>
      </c>
      <c r="I3119" t="str">
        <f t="shared" si="920"/>
        <v>-0.692956015969405-1.17634232276686i</v>
      </c>
      <c r="K3119" t="str">
        <f t="shared" si="921"/>
        <v>0.0000669124615522815-0.000489054172665386i</v>
      </c>
      <c r="L3119" t="str">
        <f t="shared" si="922"/>
        <v>0.0000444444444444444-0.000494212262076418i</v>
      </c>
      <c r="M3119" t="e">
        <f t="shared" si="923"/>
        <v>#DIV/0!</v>
      </c>
      <c r="N3119">
        <f t="shared" si="924"/>
        <v>48.392161829145095</v>
      </c>
      <c r="O3119">
        <f t="shared" si="925"/>
        <v>7.6775238889370812</v>
      </c>
      <c r="P3119" s="3">
        <f t="shared" si="926"/>
        <v>-7.6775238889370812</v>
      </c>
      <c r="Q3119" s="3">
        <f t="shared" si="927"/>
        <v>-131.6078381708549</v>
      </c>
      <c r="R3119">
        <f t="shared" si="928"/>
        <v>48.392161829145095</v>
      </c>
      <c r="S3119">
        <f t="shared" si="929"/>
        <v>116.17518936979839</v>
      </c>
      <c r="T3119">
        <f t="shared" si="912"/>
        <v>-7.6775238889370812</v>
      </c>
    </row>
    <row r="3120" spans="1:20" x14ac:dyDescent="0.25">
      <c r="A3120">
        <f t="shared" si="913"/>
        <v>732724.05383017042</v>
      </c>
      <c r="B3120">
        <f t="shared" si="930"/>
        <v>116616.65508940363</v>
      </c>
      <c r="C3120" t="str">
        <f t="shared" si="914"/>
        <v>-0.274072559727458-0.306121569626649i</v>
      </c>
      <c r="D3120" t="str">
        <f t="shared" si="915"/>
        <v>3.39100742818202-0.679999181516844i</v>
      </c>
      <c r="E3120" t="str">
        <f t="shared" si="916"/>
        <v>189.594537992086-149.72945728259i</v>
      </c>
      <c r="F3120" t="str">
        <f t="shared" si="917"/>
        <v>2.41662126671777-1.42241019737208i</v>
      </c>
      <c r="G3120" t="str">
        <f t="shared" si="918"/>
        <v>0.996575705036555-0.0584171992434436i</v>
      </c>
      <c r="H3120" t="str">
        <f t="shared" si="919"/>
        <v>0.164131310701991-171.785978904724i</v>
      </c>
      <c r="I3120" t="str">
        <f t="shared" si="920"/>
        <v>-0.68820294575457-1.17179049823461i</v>
      </c>
      <c r="K3120" t="str">
        <f t="shared" si="921"/>
        <v>0.0000667416377127274-0.000487210684681412i</v>
      </c>
      <c r="L3120" t="str">
        <f t="shared" si="922"/>
        <v>0.0000444444444444444-0.000492341364889838i</v>
      </c>
      <c r="M3120" t="e">
        <f t="shared" si="923"/>
        <v>#DIV/0!</v>
      </c>
      <c r="N3120">
        <f t="shared" si="924"/>
        <v>48.161715468292698</v>
      </c>
      <c r="O3120">
        <f t="shared" si="925"/>
        <v>7.725601974122247</v>
      </c>
      <c r="P3120" s="3">
        <f t="shared" si="926"/>
        <v>-7.725601974122247</v>
      </c>
      <c r="Q3120" s="3">
        <f t="shared" si="927"/>
        <v>-131.8382845317073</v>
      </c>
      <c r="R3120">
        <f t="shared" si="928"/>
        <v>48.161715468292698</v>
      </c>
      <c r="S3120">
        <f t="shared" si="929"/>
        <v>116.61665508940364</v>
      </c>
      <c r="T3120">
        <f t="shared" si="912"/>
        <v>-7.725601974122247</v>
      </c>
    </row>
    <row r="3121" spans="1:20" x14ac:dyDescent="0.25">
      <c r="A3121">
        <f t="shared" si="913"/>
        <v>735508.4052347251</v>
      </c>
      <c r="B3121">
        <f t="shared" si="930"/>
        <v>117059.79837874338</v>
      </c>
      <c r="C3121" t="str">
        <f t="shared" si="914"/>
        <v>-0.273775762885418-0.303328017667514i</v>
      </c>
      <c r="D3121" t="str">
        <f t="shared" si="915"/>
        <v>3.39036081513271-0.681443881107685i</v>
      </c>
      <c r="E3121" t="str">
        <f t="shared" si="916"/>
        <v>188.712433688382-150.181804449026i</v>
      </c>
      <c r="F3121" t="str">
        <f t="shared" si="917"/>
        <v>2.41655825716381-1.41809635080855i</v>
      </c>
      <c r="G3121" t="str">
        <f t="shared" si="918"/>
        <v>0.996549720910896-0.0586376556771427i</v>
      </c>
      <c r="H3121" t="str">
        <f t="shared" si="919"/>
        <v>0.162460120218849-171.126664836422i</v>
      </c>
      <c r="I3121" t="str">
        <f t="shared" si="920"/>
        <v>-0.683486219498649-1.16725659634851i</v>
      </c>
      <c r="K3121" t="str">
        <f t="shared" si="921"/>
        <v>0.0000665720993063288-0.000485374086500106i</v>
      </c>
      <c r="L3121" t="str">
        <f t="shared" si="922"/>
        <v>0.0000444444444444444-0.00049047755019908i</v>
      </c>
      <c r="M3121" t="e">
        <f t="shared" si="923"/>
        <v>#DIV/0!</v>
      </c>
      <c r="N3121">
        <f t="shared" si="924"/>
        <v>47.931434245904398</v>
      </c>
      <c r="O3121">
        <f t="shared" si="925"/>
        <v>7.7738482061895473</v>
      </c>
      <c r="P3121" s="3">
        <f t="shared" si="926"/>
        <v>-7.7738482061895473</v>
      </c>
      <c r="Q3121" s="3">
        <f t="shared" si="927"/>
        <v>-132.0685657540956</v>
      </c>
      <c r="R3121">
        <f t="shared" si="928"/>
        <v>47.931434245904398</v>
      </c>
      <c r="S3121">
        <f t="shared" si="929"/>
        <v>117.05979837874338</v>
      </c>
      <c r="T3121">
        <f t="shared" si="912"/>
        <v>-7.7738482061895473</v>
      </c>
    </row>
    <row r="3122" spans="1:20" x14ac:dyDescent="0.25">
      <c r="A3122">
        <f t="shared" si="913"/>
        <v>738303.3371746171</v>
      </c>
      <c r="B3122">
        <f t="shared" si="930"/>
        <v>117504.6256125826</v>
      </c>
      <c r="C3122" t="str">
        <f t="shared" si="914"/>
        <v>-0.27346327069034-0.300546174716359i</v>
      </c>
      <c r="D3122" t="str">
        <f t="shared" si="915"/>
        <v>3.38970952786129-0.682896839421954i</v>
      </c>
      <c r="E3122" t="str">
        <f t="shared" si="916"/>
        <v>187.827184278951-150.626548783734i</v>
      </c>
      <c r="F3122" t="str">
        <f t="shared" si="917"/>
        <v>2.41649477115066-1.41380284777155i</v>
      </c>
      <c r="G3122" t="str">
        <f t="shared" si="918"/>
        <v>0.99652354030114-0.0588589324301917i</v>
      </c>
      <c r="H3122" t="str">
        <f t="shared" si="919"/>
        <v>0.160808120633826-170.469949119272i</v>
      </c>
      <c r="I3122" t="str">
        <f t="shared" si="920"/>
        <v>-0.678805555504413-1.16274053921278i</v>
      </c>
      <c r="K3122" t="str">
        <f t="shared" si="921"/>
        <v>0.0000664038367012274-0.000483544353040802i</v>
      </c>
      <c r="L3122" t="str">
        <f t="shared" si="922"/>
        <v>0.0000444444444444444-0.000488620791192549i</v>
      </c>
      <c r="M3122" t="e">
        <f t="shared" si="923"/>
        <v>#DIV/0!</v>
      </c>
      <c r="N3122">
        <f t="shared" si="924"/>
        <v>47.701325187661467</v>
      </c>
      <c r="O3122">
        <f t="shared" si="925"/>
        <v>7.8222619239889184</v>
      </c>
      <c r="P3122" s="3">
        <f t="shared" si="926"/>
        <v>-7.8222619239889184</v>
      </c>
      <c r="Q3122" s="3">
        <f t="shared" si="927"/>
        <v>-132.29867481233853</v>
      </c>
      <c r="R3122">
        <f t="shared" si="928"/>
        <v>47.701325187661467</v>
      </c>
      <c r="S3122">
        <f t="shared" si="929"/>
        <v>117.5046256125826</v>
      </c>
      <c r="T3122">
        <f t="shared" si="912"/>
        <v>-7.8222619239889184</v>
      </c>
    </row>
    <row r="3123" spans="1:20" x14ac:dyDescent="0.25">
      <c r="A3123">
        <f t="shared" si="913"/>
        <v>741108.88985588064</v>
      </c>
      <c r="B3123">
        <f t="shared" si="930"/>
        <v>117951.14318991042</v>
      </c>
      <c r="C3123" t="str">
        <f t="shared" si="914"/>
        <v>-0.27313523123133-0.297776199470729i</v>
      </c>
      <c r="D3123" t="str">
        <f t="shared" si="915"/>
        <v>3.38905353444244-0.684358060591387i</v>
      </c>
      <c r="E3123" t="str">
        <f t="shared" si="916"/>
        <v>186.938893921518-151.063670747233i</v>
      </c>
      <c r="F3123" t="str">
        <f t="shared" si="917"/>
        <v>2.41643080510091-1.40952962585821i</v>
      </c>
      <c r="G3123" t="str">
        <f t="shared" si="918"/>
        <v>0.996497161732012-0.0590810324220597i</v>
      </c>
      <c r="H3123" t="str">
        <f t="shared" si="919"/>
        <v>0.159175066435464-169.815820745978i</v>
      </c>
      <c r="I3123" t="str">
        <f t="shared" si="920"/>
        <v>-0.674160674305912-1.15824224934456i</v>
      </c>
      <c r="K3123" t="str">
        <f t="shared" si="921"/>
        <v>0.0000662368403371231-0.000481721459306527i</v>
      </c>
      <c r="L3123" t="str">
        <f t="shared" si="922"/>
        <v>0.0000444444444444444-0.000486771061160141i</v>
      </c>
      <c r="M3123" t="e">
        <f t="shared" si="923"/>
        <v>#DIV/0!</v>
      </c>
      <c r="N3123">
        <f t="shared" si="924"/>
        <v>47.47139523536481</v>
      </c>
      <c r="O3123">
        <f t="shared" si="925"/>
        <v>7.8708424553142606</v>
      </c>
      <c r="P3123" s="3">
        <f t="shared" si="926"/>
        <v>-7.8708424553142606</v>
      </c>
      <c r="Q3123" s="3">
        <f t="shared" si="927"/>
        <v>-132.52860476463519</v>
      </c>
      <c r="R3123">
        <f t="shared" si="928"/>
        <v>47.47139523536481</v>
      </c>
      <c r="S3123">
        <f t="shared" si="929"/>
        <v>117.95114318991043</v>
      </c>
      <c r="T3123">
        <f t="shared" si="912"/>
        <v>-7.8708424553142606</v>
      </c>
    </row>
    <row r="3124" spans="1:20" x14ac:dyDescent="0.25">
      <c r="A3124">
        <f t="shared" si="913"/>
        <v>743925.10363733303</v>
      </c>
      <c r="B3124">
        <f t="shared" si="930"/>
        <v>118399.35753403208</v>
      </c>
      <c r="C3124" t="str">
        <f t="shared" si="914"/>
        <v>-0.27279179489172-0.295018247526164i</v>
      </c>
      <c r="D3124" t="str">
        <f t="shared" si="915"/>
        <v>3.38839280276057-0.685827548691206i</v>
      </c>
      <c r="E3124" t="str">
        <f t="shared" si="916"/>
        <v>186.047666706317-151.493152588293i</v>
      </c>
      <c r="F3124" t="str">
        <f t="shared" si="917"/>
        <v>2.41636635541062-1.4052766229502i</v>
      </c>
      <c r="G3124" t="str">
        <f t="shared" si="918"/>
        <v>0.996470583717317-0.0593039585810767i</v>
      </c>
      <c r="H3124" t="str">
        <f t="shared" si="919"/>
        <v>0.157560715518961-169.164268764386i</v>
      </c>
      <c r="I3124" t="str">
        <f t="shared" si="920"/>
        <v>-0.669551298650038-1.1537616496707i</v>
      </c>
      <c r="K3124" t="str">
        <f t="shared" si="921"/>
        <v>0.0000660711007247502-0.000479905380383828i</v>
      </c>
      <c r="L3124" t="str">
        <f t="shared" si="922"/>
        <v>0.0000444444444444444-0.000484928333492867i</v>
      </c>
      <c r="M3124" t="e">
        <f t="shared" si="923"/>
        <v>#DIV/0!</v>
      </c>
      <c r="N3124">
        <f t="shared" si="924"/>
        <v>47.241651246107438</v>
      </c>
      <c r="O3124">
        <f t="shared" si="925"/>
        <v>7.9195891171603048</v>
      </c>
      <c r="P3124" s="3">
        <f t="shared" si="926"/>
        <v>-7.9195891171603048</v>
      </c>
      <c r="Q3124" s="3">
        <f t="shared" si="927"/>
        <v>-132.75834875389256</v>
      </c>
      <c r="R3124">
        <f t="shared" si="928"/>
        <v>47.241651246107438</v>
      </c>
      <c r="S3124">
        <f t="shared" si="929"/>
        <v>118.39935753403208</v>
      </c>
      <c r="T3124">
        <f t="shared" si="912"/>
        <v>-7.9195891171603048</v>
      </c>
    </row>
    <row r="3125" spans="1:20" x14ac:dyDescent="0.25">
      <c r="A3125">
        <f t="shared" si="913"/>
        <v>746752.01903115492</v>
      </c>
      <c r="B3125">
        <f t="shared" si="930"/>
        <v>118849.27509266141</v>
      </c>
      <c r="C3125" t="str">
        <f t="shared" si="914"/>
        <v>-0.272433114272426-0.292272471344732i</v>
      </c>
      <c r="D3125" t="str">
        <f t="shared" si="915"/>
        <v>3.38772730050901-0.687305307738456i</v>
      </c>
      <c r="E3125" t="str">
        <f t="shared" si="916"/>
        <v>185.153606619752-151.914978333655i</v>
      </c>
      <c r="F3125" t="str">
        <f t="shared" si="917"/>
        <v>2.41630141844923-1.4010437772127i</v>
      </c>
      <c r="G3125" t="str">
        <f t="shared" si="918"/>
        <v>0.996443804759868-0.0595277138444414i</v>
      </c>
      <c r="H3125" t="str">
        <f t="shared" si="919"/>
        <v>0.155964829136204-168.515282277118i</v>
      </c>
      <c r="I3125" t="str">
        <f t="shared" si="920"/>
        <v>-0.664977153478199-1.14929866352474i</v>
      </c>
      <c r="K3125" t="str">
        <f t="shared" si="921"/>
        <v>0.000065906608445359-0.000478096091442565i</v>
      </c>
      <c r="L3125" t="str">
        <f t="shared" si="922"/>
        <v>0.0000444444444444444-0.000483092581682475i</v>
      </c>
      <c r="M3125" t="e">
        <f t="shared" si="923"/>
        <v>#DIV/0!</v>
      </c>
      <c r="N3125">
        <f t="shared" si="924"/>
        <v>47.012099991486735</v>
      </c>
      <c r="O3125">
        <f t="shared" si="925"/>
        <v>7.96850121598239</v>
      </c>
      <c r="P3125" s="3">
        <f t="shared" si="926"/>
        <v>-7.96850121598239</v>
      </c>
      <c r="Q3125" s="3">
        <f t="shared" si="927"/>
        <v>-132.98790000851326</v>
      </c>
      <c r="R3125">
        <f t="shared" si="928"/>
        <v>47.012099991486735</v>
      </c>
      <c r="S3125">
        <f t="shared" si="929"/>
        <v>118.84927509266141</v>
      </c>
      <c r="T3125">
        <f t="shared" si="912"/>
        <v>-7.96850121598239</v>
      </c>
    </row>
    <row r="3126" spans="1:20" x14ac:dyDescent="0.25">
      <c r="A3126">
        <f t="shared" si="913"/>
        <v>749589.67670347344</v>
      </c>
      <c r="B3126">
        <f t="shared" si="930"/>
        <v>119300.90233801353</v>
      </c>
      <c r="C3126" t="str">
        <f t="shared" si="914"/>
        <v>-0.272059344115084-0.289539020225686i</v>
      </c>
      <c r="D3126" t="str">
        <f t="shared" si="915"/>
        <v>3.38705699518948-0.688791341690365i</v>
      </c>
      <c r="E3126" t="str">
        <f t="shared" si="916"/>
        <v>184.256817508534-152.329133776934i</v>
      </c>
      <c r="F3126" t="str">
        <f t="shared" si="917"/>
        <v>2.41623599055933-1.3968310270935i</v>
      </c>
      <c r="G3126" t="str">
        <f t="shared" si="918"/>
        <v>0.996416823351401-0.0597523011582303i</v>
      </c>
      <c r="H3126" t="str">
        <f t="shared" si="919"/>
        <v>0.154387171846549-167.86885044121i</v>
      </c>
      <c r="I3126" t="str">
        <f t="shared" si="920"/>
        <v>-0.660437965908219-1.14485321464389i</v>
      </c>
      <c r="K3126" t="str">
        <f t="shared" si="921"/>
        <v>0.0000657433541502027-0.000476293567735731i</v>
      </c>
      <c r="L3126" t="str">
        <f t="shared" si="922"/>
        <v>0.0000444444444444444-0.000481263779321054i</v>
      </c>
      <c r="M3126" t="e">
        <f t="shared" si="923"/>
        <v>#DIV/0!</v>
      </c>
      <c r="N3126">
        <f t="shared" si="924"/>
        <v>46.782748156852449</v>
      </c>
      <c r="O3126">
        <f t="shared" si="925"/>
        <v>8.0175780479554426</v>
      </c>
      <c r="P3126" s="3">
        <f t="shared" si="926"/>
        <v>-8.0175780479554426</v>
      </c>
      <c r="Q3126" s="3">
        <f t="shared" si="927"/>
        <v>-133.21725184314755</v>
      </c>
      <c r="R3126">
        <f t="shared" si="928"/>
        <v>46.782748156852449</v>
      </c>
      <c r="S3126">
        <f t="shared" si="929"/>
        <v>119.30090233801353</v>
      </c>
      <c r="T3126">
        <f t="shared" si="912"/>
        <v>-8.0175780479554426</v>
      </c>
    </row>
    <row r="3127" spans="1:20" x14ac:dyDescent="0.25">
      <c r="A3127">
        <f t="shared" si="913"/>
        <v>752438.11747494666</v>
      </c>
      <c r="B3127">
        <f t="shared" si="930"/>
        <v>119754.24576689799</v>
      </c>
      <c r="C3127" t="str">
        <f t="shared" si="914"/>
        <v>-0.27167064122489-0.286818040278174i</v>
      </c>
      <c r="D3127" t="str">
        <f t="shared" si="915"/>
        <v>3.3863818541112-0.690285654442634i</v>
      </c>
      <c r="E3127" t="str">
        <f t="shared" si="916"/>
        <v>183.357403044331-152.735606466711i</v>
      </c>
      <c r="F3127" t="str">
        <f t="shared" si="917"/>
        <v>2.41617006805644-1.39263831132196i</v>
      </c>
      <c r="G3127" t="str">
        <f t="shared" si="918"/>
        <v>0.996389637972498-0.0599777234774056i</v>
      </c>
      <c r="H3127" t="str">
        <f t="shared" si="919"/>
        <v>0.152827511468367-167.224962467755i</v>
      </c>
      <c r="I3127" t="str">
        <f t="shared" si="920"/>
        <v>-0.655933465216341-1.14042522716592i</v>
      </c>
      <c r="K3127" t="str">
        <f t="shared" si="921"/>
        <v>0.0000655813285600253-0.000474497784599253i</v>
      </c>
      <c r="L3127" t="str">
        <f t="shared" si="922"/>
        <v>0.0000444444444444444-0.000479441900100672i</v>
      </c>
      <c r="M3127" t="e">
        <f t="shared" si="923"/>
        <v>#DIV/0!</v>
      </c>
      <c r="N3127">
        <f t="shared" si="924"/>
        <v>46.553602340598417</v>
      </c>
      <c r="O3127">
        <f t="shared" si="925"/>
        <v>8.0668188992350718</v>
      </c>
      <c r="P3127" s="3">
        <f t="shared" si="926"/>
        <v>-8.0668188992350718</v>
      </c>
      <c r="Q3127" s="3">
        <f t="shared" si="927"/>
        <v>-133.44639765940158</v>
      </c>
      <c r="R3127">
        <f t="shared" si="928"/>
        <v>46.553602340598417</v>
      </c>
      <c r="S3127">
        <f t="shared" si="929"/>
        <v>119.75424576689799</v>
      </c>
      <c r="T3127">
        <f t="shared" si="912"/>
        <v>-8.0668188992350718</v>
      </c>
    </row>
    <row r="3128" spans="1:20" x14ac:dyDescent="0.25">
      <c r="A3128">
        <f t="shared" si="913"/>
        <v>755297.38232135144</v>
      </c>
      <c r="B3128">
        <f t="shared" si="930"/>
        <v>120209.3119008122</v>
      </c>
      <c r="C3128" t="str">
        <f t="shared" si="914"/>
        <v>-0.271267164393303-0.284109674395974i</v>
      </c>
      <c r="D3128" t="str">
        <f t="shared" si="915"/>
        <v>3.38570184439034-0.691788249827765i</v>
      </c>
      <c r="E3128" t="str">
        <f t="shared" si="916"/>
        <v>182.455466688894-153.134385693834i</v>
      </c>
      <c r="F3128" t="str">
        <f t="shared" si="917"/>
        <v>2.41610364722883-1.3884655689081i</v>
      </c>
      <c r="G3128" t="str">
        <f t="shared" si="918"/>
        <v>0.996362247092509-0.0602039837658233i</v>
      </c>
      <c r="H3128" t="str">
        <f t="shared" si="919"/>
        <v>0.151285619031305-166.583607621543i</v>
      </c>
      <c r="I3128" t="str">
        <f t="shared" si="920"/>
        <v>-0.651463382819419-1.13601462562626i</v>
      </c>
      <c r="K3128" t="str">
        <f t="shared" si="921"/>
        <v>0.0000654205224645501-0.00047270871745179i</v>
      </c>
      <c r="L3128" t="str">
        <f t="shared" si="922"/>
        <v>0.0000444444444444444-0.000477626917812981i</v>
      </c>
      <c r="M3128" t="e">
        <f t="shared" si="923"/>
        <v>#DIV/0!</v>
      </c>
      <c r="N3128">
        <f t="shared" si="924"/>
        <v>46.324669053485792</v>
      </c>
      <c r="O3128">
        <f t="shared" si="925"/>
        <v>8.1162230462194422</v>
      </c>
      <c r="P3128" s="3">
        <f t="shared" si="926"/>
        <v>-8.1162230462194422</v>
      </c>
      <c r="Q3128" s="3">
        <f t="shared" si="927"/>
        <v>-133.67533094651421</v>
      </c>
      <c r="R3128">
        <f t="shared" si="928"/>
        <v>46.324669053485792</v>
      </c>
      <c r="S3128">
        <f t="shared" si="929"/>
        <v>120.2093119008122</v>
      </c>
      <c r="T3128">
        <f t="shared" si="912"/>
        <v>-8.1162230462194422</v>
      </c>
    </row>
    <row r="3129" spans="1:20" x14ac:dyDescent="0.25">
      <c r="A3129">
        <f t="shared" si="913"/>
        <v>758167.51237417257</v>
      </c>
      <c r="B3129">
        <f t="shared" si="930"/>
        <v>120666.10728603529</v>
      </c>
      <c r="C3129" t="str">
        <f t="shared" si="914"/>
        <v>-0.270849074320649-0.281414062234357i</v>
      </c>
      <c r="D3129" t="str">
        <f t="shared" si="915"/>
        <v>3.38501693294921-0.693299131613333i</v>
      </c>
      <c r="E3129" t="str">
        <f t="shared" si="916"/>
        <v>181.551111659762-153.525462477963i</v>
      </c>
      <c r="F3129" t="str">
        <f t="shared" si="917"/>
        <v>2.41603672433738-1.38431273914163i</v>
      </c>
      <c r="G3129" t="str">
        <f t="shared" si="918"/>
        <v>0.996334649169466-0.0604310849962406i</v>
      </c>
      <c r="H3129" t="str">
        <f t="shared" si="919"/>
        <v>0.149761268729305-165.944775220711i</v>
      </c>
      <c r="I3129" t="str">
        <f t="shared" si="920"/>
        <v>-0.647027452257274-1.13162133495499i</v>
      </c>
      <c r="K3129" t="str">
        <f t="shared" si="921"/>
        <v>0.0000652609267219818-0.000470926341794561i</v>
      </c>
      <c r="L3129" t="str">
        <f t="shared" si="922"/>
        <v>0.0000444444444444444-0.000475818806348856i</v>
      </c>
      <c r="M3129" t="e">
        <f t="shared" si="923"/>
        <v>#DIV/0!</v>
      </c>
      <c r="N3129">
        <f t="shared" si="924"/>
        <v>46.095954718011541</v>
      </c>
      <c r="O3129">
        <f t="shared" si="925"/>
        <v>8.1657897558103141</v>
      </c>
      <c r="P3129" s="3">
        <f t="shared" si="926"/>
        <v>-8.1657897558103141</v>
      </c>
      <c r="Q3129" s="3">
        <f t="shared" si="927"/>
        <v>-133.90404528198846</v>
      </c>
      <c r="R3129">
        <f t="shared" si="928"/>
        <v>46.095954718011541</v>
      </c>
      <c r="S3129">
        <f t="shared" si="929"/>
        <v>120.66610728603528</v>
      </c>
      <c r="T3129">
        <f t="shared" si="912"/>
        <v>-8.1657897558103141</v>
      </c>
    </row>
    <row r="3130" spans="1:20" x14ac:dyDescent="0.25">
      <c r="A3130">
        <f t="shared" si="913"/>
        <v>761048.54892119439</v>
      </c>
      <c r="B3130">
        <f t="shared" si="930"/>
        <v>121124.63849372222</v>
      </c>
      <c r="C3130" t="str">
        <f t="shared" si="914"/>
        <v>-0.270416533538606-0.278731340188893i</v>
      </c>
      <c r="D3130" t="str">
        <f t="shared" si="915"/>
        <v>3.38432708651564-0.694818303500284i</v>
      </c>
      <c r="E3130" t="str">
        <f t="shared" si="916"/>
        <v>180.644440896472-153.908829553344i</v>
      </c>
      <c r="F3130" t="str">
        <f t="shared" si="917"/>
        <v>2.41596929561526-1.38017976159094i</v>
      </c>
      <c r="G3130" t="str">
        <f t="shared" si="918"/>
        <v>0.99630684265001-0.0606590301503238i</v>
      </c>
      <c r="H3130" t="str">
        <f t="shared" si="919"/>
        <v>0.148254237874311-165.308454636393i</v>
      </c>
      <c r="I3130" t="str">
        <f t="shared" si="920"/>
        <v>-0.642625409175161-1.12724528047395i</v>
      </c>
      <c r="K3130" t="str">
        <f t="shared" si="921"/>
        <v>0.0000651025322584999-0.000469150633211122i</v>
      </c>
      <c r="L3130" t="str">
        <f t="shared" si="922"/>
        <v>0.0000444444444444444-0.000474017539698004i</v>
      </c>
      <c r="M3130" t="e">
        <f t="shared" si="923"/>
        <v>#DIV/0!</v>
      </c>
      <c r="N3130">
        <f t="shared" si="924"/>
        <v>45.867465667812269</v>
      </c>
      <c r="O3130">
        <f t="shared" si="925"/>
        <v>8.215518285677021</v>
      </c>
      <c r="P3130" s="3">
        <f t="shared" si="926"/>
        <v>-8.215518285677021</v>
      </c>
      <c r="Q3130" s="3">
        <f t="shared" si="927"/>
        <v>-134.13253433218773</v>
      </c>
      <c r="R3130">
        <f t="shared" si="928"/>
        <v>45.867465667812269</v>
      </c>
      <c r="S3130">
        <f t="shared" si="929"/>
        <v>121.12463849372222</v>
      </c>
      <c r="T3130">
        <f t="shared" si="912"/>
        <v>-8.215518285677021</v>
      </c>
    </row>
    <row r="3131" spans="1:20" x14ac:dyDescent="0.25">
      <c r="A3131">
        <f t="shared" si="913"/>
        <v>763940.53340709489</v>
      </c>
      <c r="B3131">
        <f t="shared" si="930"/>
        <v>121584.91211999836</v>
      </c>
      <c r="C3131" t="str">
        <f t="shared" si="914"/>
        <v>-0.26996970633277-0.276061641376377i</v>
      </c>
      <c r="D3131" t="str">
        <f t="shared" si="915"/>
        <v>3.38363227162227-0.696345769121154i</v>
      </c>
      <c r="E3131" t="str">
        <f t="shared" si="916"/>
        <v>179.735557027378-154.284481353882i</v>
      </c>
      <c r="F3131" t="str">
        <f t="shared" si="917"/>
        <v>2.41590135726791-1.37606657610222i</v>
      </c>
      <c r="G3131" t="str">
        <f t="shared" si="918"/>
        <v>0.996278825969303-0.0608878222186547i</v>
      </c>
      <c r="H3131" t="str">
        <f t="shared" si="919"/>
        <v>0.146764306850698-164.674635292377i</v>
      </c>
      <c r="I3131" t="str">
        <f t="shared" si="920"/>
        <v>-0.638256991306478-1.12288638789389i</v>
      </c>
      <c r="K3131" t="str">
        <f t="shared" si="921"/>
        <v>0.0000649453300677662-0.000467381567367193i</v>
      </c>
      <c r="L3131" t="str">
        <f t="shared" si="922"/>
        <v>0.0000444444444444444-0.000472223091948599i</v>
      </c>
      <c r="M3131" t="e">
        <f t="shared" si="923"/>
        <v>#DIV/0!</v>
      </c>
      <c r="N3131">
        <f t="shared" si="924"/>
        <v>45.639208147108207</v>
      </c>
      <c r="O3131">
        <f t="shared" si="925"/>
        <v>8.2654078845180905</v>
      </c>
      <c r="P3131" s="3">
        <f t="shared" si="926"/>
        <v>-8.2654078845180905</v>
      </c>
      <c r="Q3131" s="3">
        <f t="shared" si="927"/>
        <v>-134.36079185289179</v>
      </c>
      <c r="R3131">
        <f t="shared" si="928"/>
        <v>45.639208147108207</v>
      </c>
      <c r="S3131">
        <f t="shared" si="929"/>
        <v>121.58491211999836</v>
      </c>
      <c r="T3131">
        <f t="shared" si="912"/>
        <v>-8.2654078845180905</v>
      </c>
    </row>
    <row r="3132" spans="1:20" x14ac:dyDescent="0.25">
      <c r="A3132">
        <f t="shared" si="913"/>
        <v>766843.50743404194</v>
      </c>
      <c r="B3132">
        <f t="shared" si="930"/>
        <v>122046.93478605436</v>
      </c>
      <c r="C3132" t="str">
        <f t="shared" si="914"/>
        <v>-0.269508758665255-0.273405095617673i</v>
      </c>
      <c r="D3132" t="str">
        <f t="shared" si="915"/>
        <v>3.38293245460588-0.697881532038335i</v>
      </c>
      <c r="E3132" t="str">
        <f t="shared" si="916"/>
        <v>178.824562337012-154.652413997509i</v>
      </c>
      <c r="F3132" t="str">
        <f t="shared" si="917"/>
        <v>2.41583290547265-1.37197312279844i</v>
      </c>
      <c r="G3132" t="str">
        <f t="shared" si="918"/>
        <v>0.996250597550946-0.0611174642007383i</v>
      </c>
      <c r="H3132" t="str">
        <f t="shared" si="919"/>
        <v>0.145291259070384-164.043306664753i</v>
      </c>
      <c r="I3132" t="str">
        <f t="shared" si="920"/>
        <v>-0.633921938455504-1.11854458331148i</v>
      </c>
      <c r="K3132" t="str">
        <f t="shared" si="921"/>
        <v>0.0000647893112104283-0.000465619120010452i</v>
      </c>
      <c r="L3132" t="str">
        <f t="shared" si="922"/>
        <v>0.0000444444444444444-0.00047043543728691i</v>
      </c>
      <c r="M3132" t="e">
        <f t="shared" si="923"/>
        <v>#DIV/0!</v>
      </c>
      <c r="N3132">
        <f t="shared" si="924"/>
        <v>45.411188310179398</v>
      </c>
      <c r="O3132">
        <f t="shared" si="925"/>
        <v>8.3154577923248603</v>
      </c>
      <c r="P3132" s="3">
        <f t="shared" si="926"/>
        <v>-8.3154577923248603</v>
      </c>
      <c r="Q3132" s="3">
        <f t="shared" si="927"/>
        <v>-134.5888116898206</v>
      </c>
      <c r="R3132">
        <f t="shared" si="928"/>
        <v>45.411188310179398</v>
      </c>
      <c r="S3132">
        <f t="shared" si="929"/>
        <v>122.04693478605436</v>
      </c>
      <c r="T3132">
        <f t="shared" si="912"/>
        <v>-8.3154577923248603</v>
      </c>
    </row>
    <row r="3133" spans="1:20" x14ac:dyDescent="0.25">
      <c r="A3133">
        <f t="shared" si="913"/>
        <v>769757.51276229136</v>
      </c>
      <c r="B3133">
        <f t="shared" si="930"/>
        <v>122510.71313824138</v>
      </c>
      <c r="C3133" t="str">
        <f t="shared" si="914"/>
        <v>-0.269033858097387-0.27076182942261i</v>
      </c>
      <c r="D3133" t="str">
        <f t="shared" si="915"/>
        <v>3.38222760160668-0.699425595742306i</v>
      </c>
      <c r="E3133" t="str">
        <f t="shared" si="916"/>
        <v>177.911558734081-155.012625269853i</v>
      </c>
      <c r="F3133" t="str">
        <f t="shared" si="917"/>
        <v>2.41576393637859-1.36789934207846i</v>
      </c>
      <c r="G3133" t="str">
        <f t="shared" si="918"/>
        <v>0.996222155806903-0.0613479591050087i</v>
      </c>
      <c r="H3133" t="str">
        <f t="shared" si="919"/>
        <v>0.14383488092863-163.414458281582i</v>
      </c>
      <c r="I3133" t="str">
        <f t="shared" si="920"/>
        <v>-0.629619992480425-1.11421979320659i</v>
      </c>
      <c r="K3133" t="str">
        <f t="shared" si="921"/>
        <v>0.0000646344668136291-0.000463863266970331i</v>
      </c>
      <c r="L3133" t="str">
        <f t="shared" si="922"/>
        <v>0.0000444444444444444-0.000468654549996921i</v>
      </c>
      <c r="M3133" t="e">
        <f t="shared" si="923"/>
        <v>#DIV/0!</v>
      </c>
      <c r="N3133">
        <f t="shared" si="924"/>
        <v>45.183412220887789</v>
      </c>
      <c r="O3133">
        <f t="shared" si="925"/>
        <v>8.3656672406445001</v>
      </c>
      <c r="P3133" s="3">
        <f t="shared" si="926"/>
        <v>-8.3656672406445001</v>
      </c>
      <c r="Q3133" s="3">
        <f t="shared" si="927"/>
        <v>-134.81658777911221</v>
      </c>
      <c r="R3133">
        <f t="shared" si="928"/>
        <v>45.183412220887789</v>
      </c>
      <c r="S3133">
        <f t="shared" si="929"/>
        <v>122.51071313824139</v>
      </c>
      <c r="T3133">
        <f t="shared" si="912"/>
        <v>-8.3656672406445001</v>
      </c>
    </row>
    <row r="3134" spans="1:20" x14ac:dyDescent="0.25">
      <c r="A3134">
        <f t="shared" si="913"/>
        <v>772682.59131078806</v>
      </c>
      <c r="B3134">
        <f t="shared" si="930"/>
        <v>122976.2538481667</v>
      </c>
      <c r="C3134" t="str">
        <f t="shared" si="914"/>
        <v>-0.268545173712593-0.268131965976818i</v>
      </c>
      <c r="D3134" t="str">
        <f t="shared" si="915"/>
        <v>3.38151767856772-0.700977963649823i</v>
      </c>
      <c r="E3134" t="str">
        <f t="shared" si="916"/>
        <v>176.996647720039-155.365114607253i</v>
      </c>
      <c r="F3134" t="str">
        <f t="shared" si="917"/>
        <v>2.41569444610648-1.36384517461603i</v>
      </c>
      <c r="G3134" t="str">
        <f t="shared" si="918"/>
        <v>0.996193499137408-0.0615793099488364i</v>
      </c>
      <c r="H3134" t="str">
        <f t="shared" si="919"/>
        <v>0.142394961760511-162.78807972255i</v>
      </c>
      <c r="I3134" t="str">
        <f t="shared" si="920"/>
        <v>-0.625350897276379-1.1099119444395i</v>
      </c>
      <c r="K3134" t="str">
        <f t="shared" si="921"/>
        <v>0.0000644807880705232-0.00046211398415784i</v>
      </c>
      <c r="L3134" t="str">
        <f t="shared" si="922"/>
        <v>0.0000444444444444444-0.000466880404459974i</v>
      </c>
      <c r="M3134" t="e">
        <f t="shared" si="923"/>
        <v>#DIV/0!</v>
      </c>
      <c r="N3134">
        <f t="shared" si="924"/>
        <v>44.9558858522322</v>
      </c>
      <c r="O3134">
        <f t="shared" si="925"/>
        <v>8.4160354528430847</v>
      </c>
      <c r="P3134" s="3">
        <f t="shared" si="926"/>
        <v>-8.4160354528430847</v>
      </c>
      <c r="Q3134" s="3">
        <f t="shared" si="927"/>
        <v>-135.0441141477678</v>
      </c>
      <c r="R3134">
        <f t="shared" si="928"/>
        <v>44.9558858522322</v>
      </c>
      <c r="S3134">
        <f t="shared" si="929"/>
        <v>122.97625384816671</v>
      </c>
      <c r="T3134">
        <f t="shared" si="912"/>
        <v>-8.4160354528430847</v>
      </c>
    </row>
    <row r="3135" spans="1:20" x14ac:dyDescent="0.25">
      <c r="A3135">
        <f t="shared" si="913"/>
        <v>775618.78515776899</v>
      </c>
      <c r="B3135">
        <f t="shared" si="930"/>
        <v>123443.56361278973</v>
      </c>
      <c r="C3135" t="str">
        <f t="shared" si="914"/>
        <v>-0.268042876039528-0.265515625130528i</v>
      </c>
      <c r="D3135" t="str">
        <f t="shared" si="915"/>
        <v>3.38080265123414-0.702538639102131i</v>
      </c>
      <c r="E3135" t="str">
        <f t="shared" si="916"/>
        <v>176.079930358327-155.709883079155i</v>
      </c>
      <c r="F3135" t="str">
        <f t="shared" si="917"/>
        <v>2.41562443074834-1.35981056135887i</v>
      </c>
      <c r="G3135" t="str">
        <f t="shared" si="918"/>
        <v>0.996164625930891-0.0618115197585328i</v>
      </c>
      <c r="H3135" t="str">
        <f t="shared" si="919"/>
        <v>0.140971293798045-162.164160618643i</v>
      </c>
      <c r="I3135" t="str">
        <f t="shared" si="920"/>
        <v>-0.621114398758765-1.10562096424804i</v>
      </c>
      <c r="K3135" t="str">
        <f t="shared" si="921"/>
        <v>0.0000643282662397901-0.000460371247565344i</v>
      </c>
      <c r="L3135" t="str">
        <f t="shared" si="922"/>
        <v>0.0000444444444444444-0.000465112975154385i</v>
      </c>
      <c r="M3135" t="e">
        <f t="shared" si="923"/>
        <v>#DIV/0!</v>
      </c>
      <c r="N3135">
        <f t="shared" si="924"/>
        <v>44.728615085940447</v>
      </c>
      <c r="O3135">
        <f t="shared" si="925"/>
        <v>8.4665616443680101</v>
      </c>
      <c r="P3135" s="3">
        <f t="shared" si="926"/>
        <v>-8.4665616443680101</v>
      </c>
      <c r="Q3135" s="3">
        <f t="shared" si="927"/>
        <v>-135.27138491405955</v>
      </c>
      <c r="R3135">
        <f t="shared" si="928"/>
        <v>44.728615085940447</v>
      </c>
      <c r="S3135">
        <f t="shared" si="929"/>
        <v>123.44356361278973</v>
      </c>
      <c r="T3135">
        <f t="shared" si="912"/>
        <v>-8.4665616443680101</v>
      </c>
    </row>
    <row r="3136" spans="1:20" x14ac:dyDescent="0.25">
      <c r="A3136">
        <f t="shared" si="913"/>
        <v>778566.13654136856</v>
      </c>
      <c r="B3136">
        <f t="shared" si="930"/>
        <v>123912.64915451834</v>
      </c>
      <c r="C3136" t="str">
        <f t="shared" si="914"/>
        <v>-0.267527136975478-0.262912923389292i</v>
      </c>
      <c r="D3136" t="str">
        <f t="shared" si="915"/>
        <v>3.38008248515256-0.704107625363123i</v>
      </c>
      <c r="E3136" t="str">
        <f t="shared" si="916"/>
        <v>175.161507244211-156.046933369883i</v>
      </c>
      <c r="F3136" t="str">
        <f t="shared" si="917"/>
        <v>2.41555388636739-1.35579544352773i</v>
      </c>
      <c r="G3136" t="str">
        <f t="shared" si="918"/>
        <v>0.996135534563885-0.062044591569358i</v>
      </c>
      <c r="H3136" t="str">
        <f t="shared" si="919"/>
        <v>0.139563672127982-161.542690651805i</v>
      </c>
      <c r="I3136" t="str">
        <f t="shared" si="920"/>
        <v>-0.616910244846607-1.10134678024488i</v>
      </c>
      <c r="K3136" t="str">
        <f t="shared" si="921"/>
        <v>0.0000641768926451582-0.000458635033266393i</v>
      </c>
      <c r="L3136" t="str">
        <f t="shared" si="922"/>
        <v>0.0000444444444444444-0.000463352236655098i</v>
      </c>
      <c r="M3136" t="e">
        <f t="shared" si="923"/>
        <v>#DIV/0!</v>
      </c>
      <c r="N3136">
        <f t="shared" si="924"/>
        <v>44.501605712097813</v>
      </c>
      <c r="O3136">
        <f t="shared" si="925"/>
        <v>8.5172450230101582</v>
      </c>
      <c r="P3136" s="3">
        <f t="shared" si="926"/>
        <v>-8.5172450230101582</v>
      </c>
      <c r="Q3136" s="3">
        <f t="shared" si="927"/>
        <v>-135.49839428790219</v>
      </c>
      <c r="R3136">
        <f t="shared" si="928"/>
        <v>44.501605712097813</v>
      </c>
      <c r="S3136">
        <f t="shared" si="929"/>
        <v>123.91264915451833</v>
      </c>
      <c r="T3136">
        <f t="shared" si="912"/>
        <v>-8.5172450230101582</v>
      </c>
    </row>
    <row r="3137" spans="1:20" x14ac:dyDescent="0.25">
      <c r="A3137">
        <f t="shared" si="913"/>
        <v>781524.68786022579</v>
      </c>
      <c r="B3137">
        <f t="shared" si="930"/>
        <v>124383.5172213055</v>
      </c>
      <c r="C3137" t="str">
        <f t="shared" si="914"/>
        <v>-0.266998129710041-0.260323973906587i</v>
      </c>
      <c r="D3137" t="str">
        <f t="shared" si="915"/>
        <v>3.37935714567043-0.705684925617525i</v>
      </c>
      <c r="E3137" t="str">
        <f t="shared" si="916"/>
        <v>174.241478475296-156.376269759799i</v>
      </c>
      <c r="F3137" t="str">
        <f t="shared" si="917"/>
        <v>2.41548280899779-1.35179976261546i</v>
      </c>
      <c r="G3137" t="str">
        <f t="shared" si="918"/>
        <v>0.996106223400948-0.0622785284255244i</v>
      </c>
      <c r="H3137" t="str">
        <f t="shared" si="919"/>
        <v>0.138171894650212-160.923659554617i</v>
      </c>
      <c r="I3137" t="str">
        <f t="shared" si="920"/>
        <v>-0.612738185446132-1.09708932041484i</v>
      </c>
      <c r="K3137" t="str">
        <f t="shared" si="921"/>
        <v>0.000064026658674923-0.000456905317415486i</v>
      </c>
      <c r="L3137" t="str">
        <f t="shared" si="922"/>
        <v>0.0000444444444444444-0.00046159816363329i</v>
      </c>
      <c r="M3137" t="e">
        <f t="shared" si="923"/>
        <v>#DIV/0!</v>
      </c>
      <c r="N3137">
        <f t="shared" si="924"/>
        <v>44.274863428816303</v>
      </c>
      <c r="O3137">
        <f t="shared" si="925"/>
        <v>8.5680847891667717</v>
      </c>
      <c r="P3137" s="3">
        <f t="shared" si="926"/>
        <v>-8.5680847891667717</v>
      </c>
      <c r="Q3137" s="3">
        <f t="shared" si="927"/>
        <v>-135.7251365711837</v>
      </c>
      <c r="R3137">
        <f t="shared" si="928"/>
        <v>44.274863428816303</v>
      </c>
      <c r="S3137">
        <f t="shared" si="929"/>
        <v>124.38351722130551</v>
      </c>
      <c r="T3137">
        <f t="shared" si="912"/>
        <v>-8.5680847891667717</v>
      </c>
    </row>
    <row r="3138" spans="1:20" x14ac:dyDescent="0.25">
      <c r="A3138">
        <f t="shared" si="913"/>
        <v>784494.48167409457</v>
      </c>
      <c r="B3138">
        <f t="shared" si="930"/>
        <v>124856.17458674646</v>
      </c>
      <c r="C3138" t="str">
        <f t="shared" si="914"/>
        <v>-0.266456028649278-0.257748886478345i</v>
      </c>
      <c r="D3138" t="str">
        <f t="shared" si="915"/>
        <v>3.37862659793535-0.707270542969018i</v>
      </c>
      <c r="E3138" t="str">
        <f t="shared" si="916"/>
        <v>173.319943622693-156.697898105928i</v>
      </c>
      <c r="F3138" t="str">
        <f t="shared" si="917"/>
        <v>2.4154111946445-1.34782346038605i</v>
      </c>
      <c r="G3138" t="str">
        <f t="shared" si="918"/>
        <v>0.996076690794574-0.062513333380203i</v>
      </c>
      <c r="H3138" t="str">
        <f t="shared" si="919"/>
        <v>0.136795762036832-160.307057109967i</v>
      </c>
      <c r="I3138" t="str">
        <f t="shared" si="920"/>
        <v>-0.60859797243444-1.09284851311222i</v>
      </c>
      <c r="K3138" t="str">
        <f t="shared" si="921"/>
        <v>0.0000638775557814791-0.000455182076247913i</v>
      </c>
      <c r="L3138" t="str">
        <f t="shared" si="922"/>
        <v>0.0000444444444444444-0.000459850730856038i</v>
      </c>
      <c r="M3138" t="e">
        <f t="shared" si="923"/>
        <v>#DIV/0!</v>
      </c>
      <c r="N3138">
        <f t="shared" si="924"/>
        <v>44.048393841935194</v>
      </c>
      <c r="O3138">
        <f t="shared" si="925"/>
        <v>8.619080136101438</v>
      </c>
      <c r="P3138" s="3">
        <f t="shared" si="926"/>
        <v>-8.619080136101438</v>
      </c>
      <c r="Q3138" s="3">
        <f t="shared" si="927"/>
        <v>-135.95160615806481</v>
      </c>
      <c r="R3138">
        <f t="shared" si="928"/>
        <v>44.048393841935194</v>
      </c>
      <c r="S3138">
        <f t="shared" si="929"/>
        <v>124.85617458674646</v>
      </c>
      <c r="T3138">
        <f t="shared" si="912"/>
        <v>-8.619080136101438</v>
      </c>
    </row>
    <row r="3139" spans="1:20" x14ac:dyDescent="0.25">
      <c r="A3139">
        <f t="shared" si="913"/>
        <v>787475.56070445618</v>
      </c>
      <c r="B3139">
        <f t="shared" si="930"/>
        <v>125330.62805017611</v>
      </c>
      <c r="C3139" t="str">
        <f t="shared" si="914"/>
        <v>-0.265901009340227-0.255187767539289i</v>
      </c>
      <c r="D3139" t="str">
        <f t="shared" si="915"/>
        <v>3.37789080689448-0.708864480438378i</v>
      </c>
      <c r="E3139" t="str">
        <f t="shared" si="916"/>
        <v>172.397001702863-157.011825822021i</v>
      </c>
      <c r="F3139" t="str">
        <f t="shared" si="917"/>
        <v>2.41533903928296-1.34386647887373i</v>
      </c>
      <c r="G3139" t="str">
        <f t="shared" si="918"/>
        <v>0.996046935085109-0.0627490094955281i</v>
      </c>
      <c r="H3139" t="str">
        <f t="shared" si="919"/>
        <v>0.135435077691816-159.69287315073i</v>
      </c>
      <c r="I3139" t="str">
        <f t="shared" si="920"/>
        <v>-0.604489359643363-1.08862428705806i</v>
      </c>
      <c r="K3139" t="str">
        <f t="shared" si="921"/>
        <v>0.0000637295754808488-0.000453465286079526i</v>
      </c>
      <c r="L3139" t="str">
        <f t="shared" si="922"/>
        <v>0.0000444444444444444-0.000458109913185932i</v>
      </c>
      <c r="M3139" t="e">
        <f t="shared" si="923"/>
        <v>#DIV/0!</v>
      </c>
      <c r="N3139">
        <f t="shared" si="924"/>
        <v>43.822202464760466</v>
      </c>
      <c r="O3139">
        <f t="shared" si="925"/>
        <v>8.6702302502051403</v>
      </c>
      <c r="P3139" s="3">
        <f t="shared" si="926"/>
        <v>-8.6702302502051403</v>
      </c>
      <c r="Q3139" s="3">
        <f t="shared" si="927"/>
        <v>-136.17779753523953</v>
      </c>
      <c r="R3139">
        <f t="shared" si="928"/>
        <v>43.822202464760466</v>
      </c>
      <c r="S3139">
        <f t="shared" si="929"/>
        <v>125.3306280501761</v>
      </c>
      <c r="T3139">
        <f t="shared" si="912"/>
        <v>-8.6702302502051403</v>
      </c>
    </row>
    <row r="3140" spans="1:20" x14ac:dyDescent="0.25">
      <c r="A3140">
        <f t="shared" si="913"/>
        <v>790467.9678351332</v>
      </c>
      <c r="B3140">
        <f t="shared" si="930"/>
        <v>125806.88443676678</v>
      </c>
      <c r="C3140" t="str">
        <f t="shared" si="914"/>
        <v>-0.265333248395912-0.252640720161095i</v>
      </c>
      <c r="D3140" t="str">
        <f t="shared" si="915"/>
        <v>3.37714973729387-0.710466740961583i</v>
      </c>
      <c r="E3140" t="str">
        <f t="shared" si="916"/>
        <v>171.472751150123-157.318061858094i</v>
      </c>
      <c r="F3140" t="str">
        <f t="shared" si="917"/>
        <v>2.41526633885897-1.33992876038199i</v>
      </c>
      <c r="G3140" t="str">
        <f t="shared" si="918"/>
        <v>0.996016954600661-0.0629855598426018i</v>
      </c>
      <c r="H3140" t="str">
        <f t="shared" si="919"/>
        <v>0.134089647711296-159.081097559443i</v>
      </c>
      <c r="I3140" t="str">
        <f t="shared" si="920"/>
        <v>-0.600412102843404-1.08441657133756i</v>
      </c>
      <c r="K3140" t="str">
        <f t="shared" si="921"/>
        <v>0.0000635827093522146-0.000451754923306549i</v>
      </c>
      <c r="L3140" t="str">
        <f t="shared" si="922"/>
        <v>0.0000444444444444444-0.000456375685580724i</v>
      </c>
      <c r="M3140" t="e">
        <f t="shared" si="923"/>
        <v>#DIV/0!</v>
      </c>
      <c r="N3140">
        <f t="shared" si="924"/>
        <v>43.596294717837281</v>
      </c>
      <c r="O3140">
        <f t="shared" si="925"/>
        <v>8.721534311256109</v>
      </c>
      <c r="P3140" s="3">
        <f t="shared" si="926"/>
        <v>-8.721534311256109</v>
      </c>
      <c r="Q3140" s="3">
        <f t="shared" si="927"/>
        <v>-136.40370528216272</v>
      </c>
      <c r="R3140">
        <f t="shared" si="928"/>
        <v>43.596294717837281</v>
      </c>
      <c r="S3140">
        <f t="shared" si="929"/>
        <v>125.80688443676678</v>
      </c>
      <c r="T3140">
        <f t="shared" si="912"/>
        <v>-8.721534311256109</v>
      </c>
    </row>
    <row r="3141" spans="1:20" x14ac:dyDescent="0.25">
      <c r="A3141">
        <f t="shared" si="913"/>
        <v>793471.74611290672</v>
      </c>
      <c r="B3141">
        <f t="shared" si="930"/>
        <v>126284.95059762649</v>
      </c>
      <c r="C3141" t="str">
        <f t="shared" si="914"/>
        <v>-0.2647529234209-0.250107844052389i</v>
      </c>
      <c r="D3141" t="str">
        <f t="shared" si="915"/>
        <v>3.37640335367783-0.71207732738792i</v>
      </c>
      <c r="E3141" t="str">
        <f t="shared" si="916"/>
        <v>170.547289789874-157.616616679482i</v>
      </c>
      <c r="F3141" t="str">
        <f t="shared" si="917"/>
        <v>2.4151930892884-1.33601024748272i</v>
      </c>
      <c r="G3141" t="str">
        <f t="shared" si="918"/>
        <v>0.995986747657017-0.0632229875014982i</v>
      </c>
      <c r="H3141" t="str">
        <f t="shared" si="919"/>
        <v>0.132759280844454-158.471720267994i</v>
      </c>
      <c r="I3141" t="str">
        <f t="shared" si="920"/>
        <v>-0.596365959727908-1.08022529539748i</v>
      </c>
      <c r="K3141" t="str">
        <f t="shared" si="921"/>
        <v>0.0000634369490374583-0.000450050964405383i</v>
      </c>
      <c r="L3141" t="str">
        <f t="shared" si="922"/>
        <v>0.0000444444444444444-0.00045464802309297i</v>
      </c>
      <c r="M3141" t="e">
        <f t="shared" si="923"/>
        <v>#DIV/0!</v>
      </c>
      <c r="N3141">
        <f t="shared" si="924"/>
        <v>43.370675928760335</v>
      </c>
      <c r="O3141">
        <f t="shared" si="925"/>
        <v>8.772991492677555</v>
      </c>
      <c r="P3141" s="3">
        <f t="shared" si="926"/>
        <v>-8.772991492677555</v>
      </c>
      <c r="Q3141" s="3">
        <f t="shared" si="927"/>
        <v>-136.62932407123967</v>
      </c>
      <c r="R3141">
        <f t="shared" si="928"/>
        <v>43.370675928760335</v>
      </c>
      <c r="S3141">
        <f t="shared" si="929"/>
        <v>126.28495059762649</v>
      </c>
      <c r="T3141">
        <f t="shared" si="912"/>
        <v>-8.772991492677555</v>
      </c>
    </row>
    <row r="3142" spans="1:20" x14ac:dyDescent="0.25">
      <c r="A3142">
        <f t="shared" si="913"/>
        <v>796486.9387481357</v>
      </c>
      <c r="B3142">
        <f t="shared" si="930"/>
        <v>126764.83340989747</v>
      </c>
      <c r="C3142" t="str">
        <f t="shared" si="914"/>
        <v>-0.264160212937385-0.247589235560447i</v>
      </c>
      <c r="D3142" t="str">
        <f t="shared" si="915"/>
        <v>3.37565162038839-0.713696242478049i</v>
      </c>
      <c r="E3142" t="str">
        <f t="shared" si="916"/>
        <v>169.620714812488-157.907502245399i</v>
      </c>
      <c r="F3142" t="str">
        <f t="shared" si="917"/>
        <v>2.41511928645713-1.33211088301523i</v>
      </c>
      <c r="G3142" t="str">
        <f t="shared" si="918"/>
        <v>0.995956312557553-0.0634612955612678i</v>
      </c>
      <c r="H3142" t="str">
        <f t="shared" si="919"/>
        <v>0.131443788454992-157.864731257299i</v>
      </c>
      <c r="I3142" t="str">
        <f t="shared" si="920"/>
        <v>-0.592350689897261-1.07605038904355i</v>
      </c>
      <c r="K3142" t="str">
        <f t="shared" si="921"/>
        <v>0.0000632922862406984-0.000448353385932397i</v>
      </c>
      <c r="L3142" t="str">
        <f t="shared" si="922"/>
        <v>0.0000444444444444444-0.000452926900869667i</v>
      </c>
      <c r="M3142" t="e">
        <f t="shared" si="923"/>
        <v>#DIV/0!</v>
      </c>
      <c r="N3142">
        <f t="shared" si="924"/>
        <v>43.145351332015935</v>
      </c>
      <c r="O3142">
        <f t="shared" si="925"/>
        <v>8.8246009617960315</v>
      </c>
      <c r="P3142" s="3">
        <f t="shared" si="926"/>
        <v>-8.8246009617960315</v>
      </c>
      <c r="Q3142" s="3">
        <f t="shared" si="927"/>
        <v>-136.85464866798407</v>
      </c>
      <c r="R3142">
        <f t="shared" si="928"/>
        <v>43.145351332015935</v>
      </c>
      <c r="S3142">
        <f t="shared" si="929"/>
        <v>126.76483340989748</v>
      </c>
      <c r="T3142">
        <f t="shared" si="912"/>
        <v>-8.8246009617960315</v>
      </c>
    </row>
    <row r="3143" spans="1:20" x14ac:dyDescent="0.25">
      <c r="A3143">
        <f t="shared" si="913"/>
        <v>799513.58911537868</v>
      </c>
      <c r="B3143">
        <f t="shared" si="930"/>
        <v>127246.53977685509</v>
      </c>
      <c r="C3143" t="str">
        <f t="shared" si="914"/>
        <v>-0.263555296311917-0.24508498767468i</v>
      </c>
      <c r="D3143" t="str">
        <f t="shared" si="915"/>
        <v>3.37489450156455-0.715323488902074i</v>
      </c>
      <c r="E3143" t="str">
        <f t="shared" si="916"/>
        <v>168.693122747937-158.190731987073i</v>
      </c>
      <c r="F3143" t="str">
        <f t="shared" si="917"/>
        <v>2.41504492622062-1.32823061008536i</v>
      </c>
      <c r="G3143" t="str">
        <f t="shared" si="918"/>
        <v>0.995925647593147-0.0637004871199404i</v>
      </c>
      <c r="H3143" t="str">
        <f t="shared" si="919"/>
        <v>0.130142984483197-157.260120556998i</v>
      </c>
      <c r="I3143" t="str">
        <f t="shared" si="920"/>
        <v>-0.588366054843328-1.07189178243788i</v>
      </c>
      <c r="K3143" t="str">
        <f t="shared" si="921"/>
        <v>0.0000631487127278351-0.000446662164523721i</v>
      </c>
      <c r="L3143" t="str">
        <f t="shared" si="922"/>
        <v>0.0000444444444444444-0.000451212294151889i</v>
      </c>
      <c r="M3143" t="e">
        <f t="shared" si="923"/>
        <v>#DIV/0!</v>
      </c>
      <c r="N3143">
        <f t="shared" si="924"/>
        <v>42.920326068861073</v>
      </c>
      <c r="O3143">
        <f t="shared" si="925"/>
        <v>8.8763618800970878</v>
      </c>
      <c r="P3143" s="3">
        <f t="shared" si="926"/>
        <v>-8.8763618800970878</v>
      </c>
      <c r="Q3143" s="3">
        <f t="shared" si="927"/>
        <v>-137.07967393113893</v>
      </c>
      <c r="R3143">
        <f t="shared" si="928"/>
        <v>42.920326068861073</v>
      </c>
      <c r="S3143">
        <f t="shared" si="929"/>
        <v>127.24653977685509</v>
      </c>
      <c r="T3143">
        <f t="shared" si="912"/>
        <v>-8.8763618800970878</v>
      </c>
    </row>
    <row r="3144" spans="1:20" x14ac:dyDescent="0.25">
      <c r="A3144">
        <f t="shared" si="913"/>
        <v>802551.74075401714</v>
      </c>
      <c r="B3144">
        <f t="shared" si="930"/>
        <v>127730.07662800714</v>
      </c>
      <c r="C3144" t="str">
        <f t="shared" si="914"/>
        <v>-0.262938353682769-0.242595190031787i</v>
      </c>
      <c r="D3144" t="str">
        <f t="shared" si="915"/>
        <v>3.37413196114181-0.716959069237581i</v>
      </c>
      <c r="E3144" t="str">
        <f t="shared" si="916"/>
        <v>167.764609441094-158.466320785419i</v>
      </c>
      <c r="F3144" t="str">
        <f t="shared" si="917"/>
        <v>2.41497000440386-1.32436937206455i</v>
      </c>
      <c r="G3144" t="str">
        <f t="shared" si="918"/>
        <v>0.995894751042088-0.0639405652845293i</v>
      </c>
      <c r="H3144" t="str">
        <f t="shared" si="919"/>
        <v>0.128856685408584-156.657878245141i</v>
      </c>
      <c r="I3144" t="str">
        <f t="shared" si="920"/>
        <v>-0.584411817933957-1.06774940609651i</v>
      </c>
      <c r="K3144" t="str">
        <f t="shared" si="921"/>
        <v>0.0000630062203260992-0.00044497727689507i</v>
      </c>
      <c r="L3144" t="str">
        <f t="shared" si="922"/>
        <v>0.0000444444444444444-0.000449504178274445i</v>
      </c>
      <c r="M3144" t="e">
        <f t="shared" si="923"/>
        <v>#DIV/0!</v>
      </c>
      <c r="N3144">
        <f t="shared" si="924"/>
        <v>42.695605187234264</v>
      </c>
      <c r="O3144">
        <f t="shared" si="925"/>
        <v>8.928273403480377</v>
      </c>
      <c r="P3144" s="3">
        <f t="shared" si="926"/>
        <v>-8.928273403480377</v>
      </c>
      <c r="Q3144" s="3">
        <f t="shared" si="927"/>
        <v>-137.30439481276574</v>
      </c>
      <c r="R3144">
        <f t="shared" si="928"/>
        <v>42.695605187234264</v>
      </c>
      <c r="S3144">
        <f t="shared" si="929"/>
        <v>127.73007662800714</v>
      </c>
      <c r="T3144">
        <f t="shared" si="912"/>
        <v>-8.928273403480377</v>
      </c>
    </row>
    <row r="3145" spans="1:20" x14ac:dyDescent="0.25">
      <c r="A3145">
        <f t="shared" si="913"/>
        <v>805601.43736888235</v>
      </c>
      <c r="B3145">
        <f t="shared" si="930"/>
        <v>128215.45091919356</v>
      </c>
      <c r="C3145" t="str">
        <f t="shared" si="914"/>
        <v>-0.262309565888005-0.240119928922579i</v>
      </c>
      <c r="D3145" t="str">
        <f t="shared" si="915"/>
        <v>3.37336396285151-0.718602985967675i</v>
      </c>
      <c r="E3145" t="str">
        <f t="shared" si="916"/>
        <v>166.835270027777-158.734284948341i</v>
      </c>
      <c r="F3145" t="str">
        <f t="shared" si="917"/>
        <v>2.4148945168011-1.32052711258893i</v>
      </c>
      <c r="G3145" t="str">
        <f t="shared" si="918"/>
        <v>0.99586362116999-0.0641815331710339i</v>
      </c>
      <c r="H3145" t="str">
        <f t="shared" si="919"/>
        <v>0.127584710213078-156.057994447879i</v>
      </c>
      <c r="I3145" t="str">
        <f t="shared" si="920"/>
        <v>-0.580487744397644-1.06362319088682i</v>
      </c>
      <c r="K3145" t="str">
        <f t="shared" si="921"/>
        <v>0.0000628648009235978-0.000443298699841512i</v>
      </c>
      <c r="L3145" t="str">
        <f t="shared" si="922"/>
        <v>0.0000444444444444444-0.000447802528665517i</v>
      </c>
      <c r="M3145" t="e">
        <f t="shared" si="923"/>
        <v>#DIV/0!</v>
      </c>
      <c r="N3145">
        <f t="shared" si="924"/>
        <v>42.471193641699244</v>
      </c>
      <c r="O3145">
        <f t="shared" si="925"/>
        <v>8.9803346825131527</v>
      </c>
      <c r="P3145" s="3">
        <f t="shared" si="926"/>
        <v>-8.9803346825131527</v>
      </c>
      <c r="Q3145" s="3">
        <f t="shared" si="927"/>
        <v>-137.52880635830076</v>
      </c>
      <c r="R3145">
        <f t="shared" si="928"/>
        <v>42.471193641699244</v>
      </c>
      <c r="S3145">
        <f t="shared" si="929"/>
        <v>128.21545091919356</v>
      </c>
      <c r="T3145">
        <f t="shared" si="912"/>
        <v>-8.9803346825131527</v>
      </c>
    </row>
    <row r="3146" spans="1:20" x14ac:dyDescent="0.25">
      <c r="A3146">
        <f t="shared" si="913"/>
        <v>808662.72283088416</v>
      </c>
      <c r="B3146">
        <f t="shared" si="930"/>
        <v>128702.66963268651</v>
      </c>
      <c r="C3146" t="str">
        <f t="shared" si="914"/>
        <v>-0.26166911439428-0.237659287300456i</v>
      </c>
      <c r="D3146" t="str">
        <f t="shared" si="915"/>
        <v>3.37259047022021-0.720255241478982i</v>
      </c>
      <c r="E3146" t="str">
        <f t="shared" si="916"/>
        <v>165.905198911506-158.994642187635i</v>
      </c>
      <c r="F3146" t="str">
        <f t="shared" si="917"/>
        <v>2.41481845917562-1.3167037755584i</v>
      </c>
      <c r="G3146" t="str">
        <f t="shared" si="918"/>
        <v>0.995832256229698-0.0644233939044424i</v>
      </c>
      <c r="H3146" t="str">
        <f t="shared" si="919"/>
        <v>0.126326880344781-155.460459339168i</v>
      </c>
      <c r="I3146" t="str">
        <f t="shared" si="920"/>
        <v>-0.576593601308348-1.05951306802512i</v>
      </c>
      <c r="K3146" t="str">
        <f t="shared" si="921"/>
        <v>0.0000627244464688708-0.000441626410237286i</v>
      </c>
      <c r="L3146" t="str">
        <f t="shared" si="922"/>
        <v>0.0000444444444444444-0.000446107320846301i</v>
      </c>
      <c r="M3146" t="e">
        <f t="shared" si="923"/>
        <v>#DIV/0!</v>
      </c>
      <c r="N3146">
        <f t="shared" si="924"/>
        <v>42.247096293424505</v>
      </c>
      <c r="O3146">
        <f t="shared" si="925"/>
        <v>9.0325448626818279</v>
      </c>
      <c r="P3146" s="3">
        <f t="shared" si="926"/>
        <v>-9.0325448626818279</v>
      </c>
      <c r="Q3146" s="3">
        <f t="shared" si="927"/>
        <v>-137.75290370657549</v>
      </c>
      <c r="R3146">
        <f t="shared" si="928"/>
        <v>42.247096293424505</v>
      </c>
      <c r="S3146">
        <f t="shared" si="929"/>
        <v>128.70266963268651</v>
      </c>
      <c r="T3146">
        <f t="shared" si="912"/>
        <v>-9.0325448626818279</v>
      </c>
    </row>
    <row r="3147" spans="1:20" x14ac:dyDescent="0.25">
      <c r="A3147">
        <f t="shared" si="913"/>
        <v>811735.64117764158</v>
      </c>
      <c r="B3147">
        <f t="shared" si="930"/>
        <v>129191.73977729071</v>
      </c>
      <c r="C3147" t="str">
        <f t="shared" si="914"/>
        <v>-0.2610171812264-0.235213344791435i</v>
      </c>
      <c r="D3147" t="str">
        <f t="shared" si="915"/>
        <v>3.37181144656921-0.721915838059652i</v>
      </c>
      <c r="E3147" t="str">
        <f t="shared" si="916"/>
        <v>164.974489740965-159.247411595527i</v>
      </c>
      <c r="F3147" t="str">
        <f t="shared" si="917"/>
        <v>2.41474182725952-1.31289930513571i</v>
      </c>
      <c r="G3147" t="str">
        <f t="shared" si="918"/>
        <v>0.995800654461201-0.0646661506187342i</v>
      </c>
      <c r="H3147" t="str">
        <f t="shared" si="919"/>
        <v>0.125083019682272-154.865263140458i</v>
      </c>
      <c r="I3147" t="str">
        <f t="shared" si="920"/>
        <v>-0.572729157570388-1.05541896907417i</v>
      </c>
      <c r="K3147" t="str">
        <f t="shared" si="921"/>
        <v>0.0000625851489704453-0.000439960385035587i</v>
      </c>
      <c r="L3147" t="str">
        <f t="shared" si="922"/>
        <v>0.0000444444444444444-0.000444418530430665i</v>
      </c>
      <c r="M3147" t="e">
        <f t="shared" si="923"/>
        <v>#DIV/0!</v>
      </c>
      <c r="N3147">
        <f t="shared" si="924"/>
        <v>42.023317910190571</v>
      </c>
      <c r="O3147">
        <f t="shared" si="925"/>
        <v>9.0849030846428818</v>
      </c>
      <c r="P3147" s="3">
        <f t="shared" si="926"/>
        <v>-9.0849030846428818</v>
      </c>
      <c r="Q3147" s="3">
        <f t="shared" si="927"/>
        <v>-137.97668208980943</v>
      </c>
      <c r="R3147">
        <f t="shared" si="928"/>
        <v>42.023317910190571</v>
      </c>
      <c r="S3147">
        <f t="shared" si="929"/>
        <v>129.19173977729071</v>
      </c>
      <c r="T3147">
        <f t="shared" si="912"/>
        <v>-9.0849030846428818</v>
      </c>
    </row>
    <row r="3148" spans="1:20" x14ac:dyDescent="0.25">
      <c r="A3148">
        <f t="shared" si="913"/>
        <v>814820.23661411658</v>
      </c>
      <c r="B3148">
        <f t="shared" si="930"/>
        <v>129682.66838844442</v>
      </c>
      <c r="C3148" t="str">
        <f t="shared" si="914"/>
        <v>-0.260353948897715-0.232782177705792i</v>
      </c>
      <c r="D3148" t="str">
        <f t="shared" si="915"/>
        <v>3.37102685501385-0.723584777897333i</v>
      </c>
      <c r="E3148" t="str">
        <f t="shared" si="916"/>
        <v>164.043235388218-159.492613620898i</v>
      </c>
      <c r="F3148" t="str">
        <f t="shared" si="917"/>
        <v>2.4146646167535-1.30911364574559i</v>
      </c>
      <c r="G3148" t="str">
        <f t="shared" si="918"/>
        <v>0.995768814091538-0.064909806456882i</v>
      </c>
      <c r="H3148" t="str">
        <f t="shared" si="919"/>
        <v>0.123852954499446-154.272396120398i</v>
      </c>
      <c r="I3148" t="str">
        <f t="shared" si="920"/>
        <v>-0.56889418390353-1.05134082594074i</v>
      </c>
      <c r="K3148" t="str">
        <f t="shared" si="921"/>
        <v>0.0000624469004963968-0.000438300601268373i</v>
      </c>
      <c r="L3148" t="str">
        <f t="shared" si="922"/>
        <v>0.0000444444444444444-0.000442736133124791i</v>
      </c>
      <c r="M3148" t="e">
        <f t="shared" si="923"/>
        <v>#DIV/0!</v>
      </c>
      <c r="N3148">
        <f t="shared" si="924"/>
        <v>41.799863166432772</v>
      </c>
      <c r="O3148">
        <f t="shared" si="925"/>
        <v>9.13740848447061</v>
      </c>
      <c r="P3148" s="3">
        <f t="shared" si="926"/>
        <v>-9.13740848447061</v>
      </c>
      <c r="Q3148" s="3">
        <f t="shared" si="927"/>
        <v>-138.20013683356723</v>
      </c>
      <c r="R3148">
        <f t="shared" si="928"/>
        <v>41.799863166432772</v>
      </c>
      <c r="S3148">
        <f t="shared" si="929"/>
        <v>129.68266838844443</v>
      </c>
      <c r="T3148">
        <f t="shared" si="912"/>
        <v>-9.13740848447061</v>
      </c>
    </row>
    <row r="3149" spans="1:20" x14ac:dyDescent="0.25">
      <c r="A3149">
        <f t="shared" si="913"/>
        <v>817916.5535132502</v>
      </c>
      <c r="B3149">
        <f t="shared" si="930"/>
        <v>130175.46252832051</v>
      </c>
      <c r="C3149" t="str">
        <f t="shared" si="914"/>
        <v>-0.259679600341329-0.2303658590512i</v>
      </c>
      <c r="D3149" t="str">
        <f t="shared" si="915"/>
        <v>3.37023665846308-0.72526206307712i</v>
      </c>
      <c r="E3149" t="str">
        <f t="shared" si="916"/>
        <v>163.111527927639-159.730270045176i</v>
      </c>
      <c r="F3149" t="str">
        <f t="shared" si="917"/>
        <v>2.41458682332666-1.30534674207381i</v>
      </c>
      <c r="G3149" t="str">
        <f t="shared" si="918"/>
        <v>0.995736733334709-0.0651543645708534i</v>
      </c>
      <c r="H3149" t="str">
        <f t="shared" si="919"/>
        <v>0.12263651343088-153.681848594543i</v>
      </c>
      <c r="I3149" t="str">
        <f t="shared" si="920"/>
        <v>-0.565088452828178-1.04727857087324i</v>
      </c>
      <c r="K3149" t="str">
        <f t="shared" si="921"/>
        <v>0.0000623096931739084-0.000436647036046153i</v>
      </c>
      <c r="L3149" t="str">
        <f t="shared" si="922"/>
        <v>0.0000444444444444444-0.000441060104726828i</v>
      </c>
      <c r="M3149" t="e">
        <f t="shared" si="923"/>
        <v>#DIV/0!</v>
      </c>
      <c r="N3149">
        <f t="shared" si="924"/>
        <v>41.576736643314405</v>
      </c>
      <c r="O3149">
        <f t="shared" si="925"/>
        <v>9.1900601939039621</v>
      </c>
      <c r="P3149" s="3">
        <f t="shared" si="926"/>
        <v>-9.1900601939039621</v>
      </c>
      <c r="Q3149" s="3">
        <f t="shared" si="927"/>
        <v>-138.4232633566856</v>
      </c>
      <c r="R3149">
        <f t="shared" si="928"/>
        <v>41.576736643314405</v>
      </c>
      <c r="S3149">
        <f t="shared" si="929"/>
        <v>130.17546252832051</v>
      </c>
      <c r="T3149">
        <f t="shared" si="912"/>
        <v>-9.1900601939039621</v>
      </c>
    </row>
    <row r="3150" spans="1:20" x14ac:dyDescent="0.25">
      <c r="A3150">
        <f t="shared" si="913"/>
        <v>821024.63641660055</v>
      </c>
      <c r="B3150">
        <f t="shared" si="930"/>
        <v>130670.12928592812</v>
      </c>
      <c r="C3150" t="str">
        <f t="shared" si="914"/>
        <v>-0.258994318842197-0.227964458547337i</v>
      </c>
      <c r="D3150" t="str">
        <f t="shared" si="915"/>
        <v>3.36944081961877-0.726947695579506i</v>
      </c>
      <c r="E3150" t="str">
        <f t="shared" si="916"/>
        <v>162.17945861556-159.960403957949i</v>
      </c>
      <c r="F3150" t="str">
        <f t="shared" si="917"/>
        <v>2.41450844261621-1.30159853906629i</v>
      </c>
      <c r="G3150" t="str">
        <f t="shared" si="918"/>
        <v>0.99570441039158-0.0653998281216121i</v>
      </c>
      <c r="H3150" t="str">
        <f t="shared" si="919"/>
        <v>0.121433527437742-153.093610925052i</v>
      </c>
      <c r="I3150" t="str">
        <f t="shared" si="920"/>
        <v>-0.561311738650663-1.04323213645928i</v>
      </c>
      <c r="K3150" t="str">
        <f t="shared" si="921"/>
        <v>0.0000621735191888429-0.000434999666557795i</v>
      </c>
      <c r="L3150" t="str">
        <f t="shared" si="922"/>
        <v>0.0000444444444444444-0.000439390421126547i</v>
      </c>
      <c r="M3150" t="e">
        <f t="shared" si="923"/>
        <v>#DIV/0!</v>
      </c>
      <c r="N3150">
        <f t="shared" si="924"/>
        <v>41.353942828827286</v>
      </c>
      <c r="O3150">
        <f t="shared" si="925"/>
        <v>9.2428573405914509</v>
      </c>
      <c r="P3150" s="3">
        <f t="shared" si="926"/>
        <v>-9.2428573405914509</v>
      </c>
      <c r="Q3150" s="3">
        <f t="shared" si="927"/>
        <v>-138.64605717117271</v>
      </c>
      <c r="R3150">
        <f t="shared" si="928"/>
        <v>41.353942828827286</v>
      </c>
      <c r="S3150">
        <f t="shared" si="929"/>
        <v>130.67012928592811</v>
      </c>
      <c r="T3150">
        <f t="shared" si="912"/>
        <v>-9.2428573405914509</v>
      </c>
    </row>
    <row r="3151" spans="1:20" x14ac:dyDescent="0.25">
      <c r="A3151">
        <f t="shared" si="913"/>
        <v>824144.53003498376</v>
      </c>
      <c r="B3151">
        <f t="shared" si="930"/>
        <v>131166.67577721467</v>
      </c>
      <c r="C3151" t="str">
        <f t="shared" si="914"/>
        <v>-0.258298287970113-0.225578042641978i</v>
      </c>
      <c r="D3151" t="str">
        <f t="shared" si="915"/>
        <v>3.36863930097527-0.728641677278314i</v>
      </c>
      <c r="E3151" t="str">
        <f t="shared" si="916"/>
        <v>161.247117870671-160.183039732298i</v>
      </c>
      <c r="F3151" t="str">
        <f t="shared" si="917"/>
        <v>2.41442947022735-1.29786898192818i</v>
      </c>
      <c r="G3151" t="str">
        <f t="shared" si="918"/>
        <v>0.995671843449791-0.0656462002791195i</v>
      </c>
      <c r="H3151" t="str">
        <f t="shared" si="919"/>
        <v>0.120243829774179-152.507673520405i</v>
      </c>
      <c r="I3151" t="str">
        <f t="shared" si="920"/>
        <v>-0.557563817448716-1.03920145562343i</v>
      </c>
      <c r="K3151" t="str">
        <f t="shared" si="921"/>
        <v>0.000062038370785304-0.000433358470070309i</v>
      </c>
      <c r="L3151" t="str">
        <f t="shared" si="922"/>
        <v>0.0000444444444444444-0.000437727058304988i</v>
      </c>
      <c r="M3151" t="e">
        <f t="shared" si="923"/>
        <v>#DIV/0!</v>
      </c>
      <c r="N3151">
        <f t="shared" si="924"/>
        <v>41.131486117928603</v>
      </c>
      <c r="O3151">
        <f t="shared" si="925"/>
        <v>9.2957990483337483</v>
      </c>
      <c r="P3151" s="3">
        <f t="shared" si="926"/>
        <v>-9.2957990483337483</v>
      </c>
      <c r="Q3151" s="3">
        <f t="shared" si="927"/>
        <v>-138.8685138820714</v>
      </c>
      <c r="R3151">
        <f t="shared" si="928"/>
        <v>41.131486117928603</v>
      </c>
      <c r="S3151">
        <f t="shared" si="929"/>
        <v>131.16667577721466</v>
      </c>
      <c r="T3151">
        <f t="shared" si="912"/>
        <v>-9.2957990483337483</v>
      </c>
    </row>
    <row r="3152" spans="1:20" x14ac:dyDescent="0.25">
      <c r="A3152">
        <f t="shared" si="913"/>
        <v>827276.27924911678</v>
      </c>
      <c r="B3152">
        <f t="shared" si="930"/>
        <v>131665.1091451681</v>
      </c>
      <c r="C3152" t="str">
        <f t="shared" si="914"/>
        <v>-0.257591691513668-0.22320667452848i</v>
      </c>
      <c r="D3152" t="str">
        <f t="shared" si="915"/>
        <v>3.36783206481884-0.730344009938591i</v>
      </c>
      <c r="E3152" t="str">
        <f t="shared" si="916"/>
        <v>160.31459525514-160.398202999909i</v>
      </c>
      <c r="F3152" t="str">
        <f t="shared" si="917"/>
        <v>2.4143499017329-1.29415801612302i</v>
      </c>
      <c r="G3152" t="str">
        <f t="shared" si="918"/>
        <v>0.995639030683663-0.0658934842223342i</v>
      </c>
      <c r="H3152" t="str">
        <f t="shared" si="919"/>
        <v>0.11906725595424-151.924026835107i</v>
      </c>
      <c r="I3152" t="str">
        <f t="shared" si="920"/>
        <v>-0.553844467057033-1.03518646162473i</v>
      </c>
      <c r="K3152" t="str">
        <f t="shared" si="921"/>
        <v>0.0000619042402652143-0.000431723423928653i</v>
      </c>
      <c r="L3152" t="str">
        <f t="shared" si="922"/>
        <v>0.0000444444444444444-0.000436069992334119i</v>
      </c>
      <c r="M3152" t="e">
        <f t="shared" si="923"/>
        <v>#DIV/0!</v>
      </c>
      <c r="N3152">
        <f t="shared" si="924"/>
        <v>40.909370812701127</v>
      </c>
      <c r="O3152">
        <f t="shared" si="925"/>
        <v>9.3488844373237772</v>
      </c>
      <c r="P3152" s="3">
        <f t="shared" si="926"/>
        <v>-9.3488844373237772</v>
      </c>
      <c r="Q3152" s="3">
        <f t="shared" si="927"/>
        <v>-139.09062918729887</v>
      </c>
      <c r="R3152">
        <f t="shared" si="928"/>
        <v>40.909370812701127</v>
      </c>
      <c r="S3152">
        <f t="shared" si="929"/>
        <v>131.66510914516809</v>
      </c>
      <c r="T3152">
        <f t="shared" si="912"/>
        <v>-9.3488844373237772</v>
      </c>
    </row>
    <row r="3153" spans="1:20" x14ac:dyDescent="0.25">
      <c r="A3153">
        <f t="shared" si="913"/>
        <v>830419.92911026336</v>
      </c>
      <c r="B3153">
        <f t="shared" si="930"/>
        <v>132165.43655991973</v>
      </c>
      <c r="C3153" t="str">
        <f t="shared" si="914"/>
        <v>-0.256874713415132-0.22085041416463i</v>
      </c>
      <c r="D3153" t="str">
        <f t="shared" si="915"/>
        <v>3.36701907322706-0.7320546952145i</v>
      </c>
      <c r="E3153" t="str">
        <f t="shared" si="916"/>
        <v>159.381979456461-160.605920625936i</v>
      </c>
      <c r="F3153" t="str">
        <f t="shared" si="917"/>
        <v>2.41426973267324-1.29046558737177i</v>
      </c>
      <c r="G3153" t="str">
        <f t="shared" si="918"/>
        <v>0.995605970254104-0.0661416831392135i</v>
      </c>
      <c r="H3153" t="str">
        <f t="shared" si="919"/>
        <v>0.117903643719287-151.342661369405i</v>
      </c>
      <c r="I3153" t="str">
        <f t="shared" si="920"/>
        <v>-0.550153467052955-1.03118708805451i</v>
      </c>
      <c r="K3153" t="str">
        <f t="shared" si="921"/>
        <v>0.0000617711199878875-0.000430094505555523i</v>
      </c>
      <c r="L3153" t="str">
        <f t="shared" si="922"/>
        <v>0.0000444444444444444-0.000434419199376488i</v>
      </c>
      <c r="M3153" t="e">
        <f t="shared" si="923"/>
        <v>#DIV/0!</v>
      </c>
      <c r="N3153">
        <f t="shared" si="924"/>
        <v>40.687601122546425</v>
      </c>
      <c r="O3153">
        <f t="shared" si="925"/>
        <v>9.4021126243855129</v>
      </c>
      <c r="P3153" s="3">
        <f t="shared" si="926"/>
        <v>-9.4021126243855129</v>
      </c>
      <c r="Q3153" s="3">
        <f t="shared" si="927"/>
        <v>-139.31239887745357</v>
      </c>
      <c r="R3153">
        <f t="shared" si="928"/>
        <v>40.687601122546425</v>
      </c>
      <c r="S3153">
        <f t="shared" si="929"/>
        <v>132.16543655991973</v>
      </c>
      <c r="T3153">
        <f t="shared" si="912"/>
        <v>-9.4021126243855129</v>
      </c>
    </row>
    <row r="3154" spans="1:20" x14ac:dyDescent="0.25">
      <c r="A3154">
        <f t="shared" si="913"/>
        <v>833575.5248408824</v>
      </c>
      <c r="B3154">
        <f t="shared" si="930"/>
        <v>132667.66521884743</v>
      </c>
      <c r="C3154" t="str">
        <f t="shared" si="914"/>
        <v>-0.256147537706351-0.218509318292829i</v>
      </c>
      <c r="D3154" t="str">
        <f t="shared" si="915"/>
        <v>3.36620028806841-0.733773734647196i</v>
      </c>
      <c r="E3154" t="str">
        <f t="shared" si="916"/>
        <v>158.449358270027-160.806220683673i</v>
      </c>
      <c r="F3154" t="str">
        <f t="shared" si="917"/>
        <v>2.41418895855593-1.28679164165196i</v>
      </c>
      <c r="G3154" t="str">
        <f t="shared" si="918"/>
        <v>0.995572660308513-0.0663908002267122i</v>
      </c>
      <c r="H3154" t="str">
        <f t="shared" si="919"/>
        <v>0.116752833005891-150.763567669002i</v>
      </c>
      <c r="I3154" t="str">
        <f t="shared" si="920"/>
        <v>-0.546490598742296-1.02720326883404i</v>
      </c>
      <c r="K3154" t="str">
        <f t="shared" si="921"/>
        <v>0.0000616390023696057-0.00042847169245115i</v>
      </c>
      <c r="L3154" t="str">
        <f t="shared" si="922"/>
        <v>0.0000444444444444444-0.000432774655684885i</v>
      </c>
      <c r="M3154" t="e">
        <f t="shared" si="923"/>
        <v>#DIV/0!</v>
      </c>
      <c r="N3154">
        <f t="shared" si="924"/>
        <v>40.466181164403707</v>
      </c>
      <c r="O3154">
        <f t="shared" si="925"/>
        <v>9.4554827232099719</v>
      </c>
      <c r="P3154" s="3">
        <f t="shared" si="926"/>
        <v>-9.4554827232099719</v>
      </c>
      <c r="Q3154" s="3">
        <f t="shared" si="927"/>
        <v>-139.53381883559629</v>
      </c>
      <c r="R3154">
        <f t="shared" si="928"/>
        <v>40.466181164403707</v>
      </c>
      <c r="S3154">
        <f t="shared" si="929"/>
        <v>132.66766521884742</v>
      </c>
      <c r="T3154">
        <f t="shared" si="912"/>
        <v>-9.4554827232099719</v>
      </c>
    </row>
    <row r="3155" spans="1:20" x14ac:dyDescent="0.25">
      <c r="A3155">
        <f t="shared" si="913"/>
        <v>836743.11183527787</v>
      </c>
      <c r="B3155">
        <f t="shared" si="930"/>
        <v>133171.80234667906</v>
      </c>
      <c r="C3155" t="str">
        <f t="shared" si="914"/>
        <v>-0.255410348445667-0.216183440461593i</v>
      </c>
      <c r="D3155" t="str">
        <f t="shared" si="915"/>
        <v>3.36537567100168-0.735501129662673i</v>
      </c>
      <c r="E3155" t="str">
        <f t="shared" si="916"/>
        <v>157.516818582449-160.999132429053i</v>
      </c>
      <c r="F3155" t="str">
        <f t="shared" si="917"/>
        <v>2.41410757485556-1.28313612519681i</v>
      </c>
      <c r="G3155" t="str">
        <f t="shared" si="918"/>
        <v>0.995539098980685-0.0666408386907829i</v>
      </c>
      <c r="H3155" t="str">
        <f t="shared" si="919"/>
        <v>0.115614665914219-150.186736324778i</v>
      </c>
      <c r="I3155" t="str">
        <f t="shared" si="920"/>
        <v>-0.542855645145302-1.02323493821227i</v>
      </c>
      <c r="K3155" t="str">
        <f t="shared" si="921"/>
        <v>0.0000615078798832032-0.000426854962193101i</v>
      </c>
      <c r="L3155" t="str">
        <f t="shared" si="922"/>
        <v>0.0000444444444444444-0.000431136337601998i</v>
      </c>
      <c r="M3155" t="e">
        <f t="shared" si="923"/>
        <v>#DIV/0!</v>
      </c>
      <c r="N3155">
        <f t="shared" si="924"/>
        <v>40.245114962999793</v>
      </c>
      <c r="O3155">
        <f t="shared" si="925"/>
        <v>9.5089938445883</v>
      </c>
      <c r="P3155" s="3">
        <f t="shared" si="926"/>
        <v>-9.5089938445883</v>
      </c>
      <c r="Q3155" s="3">
        <f t="shared" si="927"/>
        <v>-139.75488503700021</v>
      </c>
      <c r="R3155">
        <f t="shared" si="928"/>
        <v>40.245114962999793</v>
      </c>
      <c r="S3155">
        <f t="shared" si="929"/>
        <v>133.17180234667907</v>
      </c>
      <c r="T3155">
        <f t="shared" si="912"/>
        <v>-9.5089938445883</v>
      </c>
    </row>
    <row r="3156" spans="1:20" x14ac:dyDescent="0.25">
      <c r="A3156">
        <f t="shared" si="913"/>
        <v>839922.73566025181</v>
      </c>
      <c r="B3156">
        <f t="shared" si="930"/>
        <v>133677.85519559644</v>
      </c>
      <c r="C3156" t="str">
        <f t="shared" si="914"/>
        <v>-0.254663329655849-0.213872831048255i</v>
      </c>
      <c r="D3156" t="str">
        <f t="shared" si="915"/>
        <v>3.36454518347553-0.73723688156961i</v>
      </c>
      <c r="E3156" t="str">
        <f t="shared" si="916"/>
        <v>156.58444635557-161.184686274969i</v>
      </c>
      <c r="F3156" t="str">
        <f t="shared" si="917"/>
        <v>2.41402557701352-1.27949898449432i</v>
      </c>
      <c r="G3156" t="str">
        <f t="shared" si="918"/>
        <v>0.995505284390715-0.066891801746375i</v>
      </c>
      <c r="H3156" t="str">
        <f t="shared" si="919"/>
        <v>0.114488986676892-149.612157972508i</v>
      </c>
      <c r="I3156" t="str">
        <f t="shared" si="920"/>
        <v>-0.539248390982691-1.01928203076364i</v>
      </c>
      <c r="K3156" t="str">
        <f t="shared" si="921"/>
        <v>0.0000613777450576464-0.00042524429243606i</v>
      </c>
      <c r="L3156" t="str">
        <f t="shared" si="922"/>
        <v>0.0000444444444444444-0.000429504221560069i</v>
      </c>
      <c r="M3156" t="e">
        <f t="shared" si="923"/>
        <v>#DIV/0!</v>
      </c>
      <c r="N3156">
        <f t="shared" si="924"/>
        <v>40.024406451122701</v>
      </c>
      <c r="O3156">
        <f t="shared" si="925"/>
        <v>9.5626450966438696</v>
      </c>
      <c r="P3156" s="3">
        <f t="shared" si="926"/>
        <v>-9.5626450966438696</v>
      </c>
      <c r="Q3156" s="3">
        <f t="shared" si="927"/>
        <v>-139.9755935488773</v>
      </c>
      <c r="R3156">
        <f t="shared" si="928"/>
        <v>40.024406451122701</v>
      </c>
      <c r="S3156">
        <f t="shared" si="929"/>
        <v>133.67785519559644</v>
      </c>
      <c r="T3156">
        <f t="shared" si="912"/>
        <v>-9.5626450966438696</v>
      </c>
    </row>
    <row r="3157" spans="1:20" x14ac:dyDescent="0.25">
      <c r="A3157">
        <f t="shared" si="913"/>
        <v>843114.44205576077</v>
      </c>
      <c r="B3157">
        <f t="shared" si="930"/>
        <v>134185.8310453397</v>
      </c>
      <c r="C3157" t="str">
        <f t="shared" si="914"/>
        <v>-0.253906665263129-0.211577537282928i</v>
      </c>
      <c r="D3157" t="str">
        <f t="shared" si="915"/>
        <v>3.36370878672794-0.738980991557175i</v>
      </c>
      <c r="E3157" t="str">
        <f t="shared" si="916"/>
        <v>155.65232661122-161.362913765479i</v>
      </c>
      <c r="F3157" t="str">
        <f t="shared" si="917"/>
        <v>2.41394296043772-1.27588016628638i</v>
      </c>
      <c r="G3157" t="str">
        <f t="shared" si="918"/>
        <v>0.995471214644903-0.0671436926174327i</v>
      </c>
      <c r="H3157" t="str">
        <f t="shared" si="919"/>
        <v>0.113375641628313-149.039823292582i</v>
      </c>
      <c r="I3157" t="str">
        <f t="shared" si="920"/>
        <v>-0.535668622661826-1.01534448138574i</v>
      </c>
      <c r="K3157" t="str">
        <f t="shared" si="921"/>
        <v>0.0000612485904776268-0.000423639660911644i</v>
      </c>
      <c r="L3157" t="str">
        <f t="shared" si="922"/>
        <v>0.0000444444444444444-0.000427878284080563i</v>
      </c>
      <c r="M3157" t="e">
        <f t="shared" si="923"/>
        <v>#DIV/0!</v>
      </c>
      <c r="N3157">
        <f t="shared" si="924"/>
        <v>39.804059469923743</v>
      </c>
      <c r="O3157">
        <f t="shared" si="925"/>
        <v>9.6164355850601861</v>
      </c>
      <c r="P3157" s="3">
        <f t="shared" si="926"/>
        <v>-9.6164355850601861</v>
      </c>
      <c r="Q3157" s="3">
        <f t="shared" si="927"/>
        <v>-140.19594053007626</v>
      </c>
      <c r="R3157">
        <f t="shared" si="928"/>
        <v>39.804059469923743</v>
      </c>
      <c r="S3157">
        <f t="shared" si="929"/>
        <v>134.18583104533971</v>
      </c>
      <c r="T3157">
        <f t="shared" si="912"/>
        <v>-9.6164355850601861</v>
      </c>
    </row>
    <row r="3158" spans="1:20" x14ac:dyDescent="0.25">
      <c r="A3158">
        <f t="shared" si="913"/>
        <v>846318.27693557262</v>
      </c>
      <c r="B3158">
        <f t="shared" si="930"/>
        <v>134695.73720331199</v>
      </c>
      <c r="C3158" t="str">
        <f t="shared" si="914"/>
        <v>-0.253140539037284-0.209297603273608i</v>
      </c>
      <c r="D3158" t="str">
        <f t="shared" si="915"/>
        <v>3.36286644178579-0.740733460692836i</v>
      </c>
      <c r="E3158" t="str">
        <f t="shared" si="916"/>
        <v>154.720543416685-161.533847549876i</v>
      </c>
      <c r="F3158" t="str">
        <f t="shared" si="917"/>
        <v>2.41385972050238-1.27227961756792i</v>
      </c>
      <c r="G3158" t="str">
        <f t="shared" si="918"/>
        <v>0.995436887835654-0.0673965145368943i</v>
      </c>
      <c r="H3158" t="str">
        <f t="shared" si="919"/>
        <v>0.112274479174452-148.469723009737i</v>
      </c>
      <c r="I3158" t="str">
        <f t="shared" si="920"/>
        <v>-0.532116128263056-1.01142222529726i</v>
      </c>
      <c r="K3158" t="str">
        <f t="shared" si="921"/>
        <v>0.0000611204087831445-0.000422041045428175i</v>
      </c>
      <c r="L3158" t="str">
        <f t="shared" si="922"/>
        <v>0.0000444444444444444-0.000426258501773823i</v>
      </c>
      <c r="M3158" t="e">
        <f t="shared" si="923"/>
        <v>#DIV/0!</v>
      </c>
      <c r="N3158">
        <f t="shared" si="924"/>
        <v>39.584077769245823</v>
      </c>
      <c r="O3158">
        <f t="shared" si="925"/>
        <v>9.6703644133075333</v>
      </c>
      <c r="P3158" s="3">
        <f t="shared" si="926"/>
        <v>-9.6703644133075333</v>
      </c>
      <c r="Q3158" s="3">
        <f t="shared" si="927"/>
        <v>-140.41592223075418</v>
      </c>
      <c r="R3158">
        <f t="shared" si="928"/>
        <v>39.584077769245823</v>
      </c>
      <c r="S3158">
        <f t="shared" si="929"/>
        <v>134.69573720331198</v>
      </c>
      <c r="T3158">
        <f t="shared" si="912"/>
        <v>-9.6703644133075333</v>
      </c>
    </row>
    <row r="3159" spans="1:20" x14ac:dyDescent="0.25">
      <c r="A3159">
        <f t="shared" si="913"/>
        <v>849534.28638792795</v>
      </c>
      <c r="B3159">
        <f t="shared" si="930"/>
        <v>135207.58100468459</v>
      </c>
      <c r="C3159" t="str">
        <f t="shared" si="914"/>
        <v>-0.252365134532852-0.207033070032416i</v>
      </c>
      <c r="D3159" t="str">
        <f t="shared" si="915"/>
        <v>3.36201810946435-0.742494289920146i</v>
      </c>
      <c r="E3159" t="str">
        <f t="shared" si="916"/>
        <v>153.789179870882-161.697521356669i</v>
      </c>
      <c r="F3159" t="str">
        <f t="shared" si="917"/>
        <v>2.41377585254779-1.26869728558598i</v>
      </c>
      <c r="G3159" t="str">
        <f t="shared" si="918"/>
        <v>0.995402302041381-0.06765027074669i</v>
      </c>
      <c r="H3159" t="str">
        <f t="shared" si="919"/>
        <v>0.111185349763084-147.901847892779i</v>
      </c>
      <c r="I3159" t="str">
        <f t="shared" si="920"/>
        <v>-0.528590697526091-1.00751519803569i</v>
      </c>
      <c r="K3159" t="str">
        <f t="shared" si="921"/>
        <v>0.0000609931926691049-0.000420448423870489i</v>
      </c>
      <c r="L3159" t="str">
        <f t="shared" si="922"/>
        <v>0.0000444444444444444-0.000424644851338735i</v>
      </c>
      <c r="M3159" t="e">
        <f t="shared" si="923"/>
        <v>#DIV/0!</v>
      </c>
      <c r="N3159">
        <f t="shared" si="924"/>
        <v>39.364465007975156</v>
      </c>
      <c r="O3159">
        <f t="shared" si="925"/>
        <v>9.7244306828661919</v>
      </c>
      <c r="P3159" s="3">
        <f t="shared" si="926"/>
        <v>-9.7244306828661919</v>
      </c>
      <c r="Q3159" s="3">
        <f t="shared" si="927"/>
        <v>-140.63553499202484</v>
      </c>
      <c r="R3159">
        <f t="shared" si="928"/>
        <v>39.364465007975156</v>
      </c>
      <c r="S3159">
        <f t="shared" si="929"/>
        <v>135.20758100468458</v>
      </c>
      <c r="T3159">
        <f t="shared" si="912"/>
        <v>-9.7244306828661919</v>
      </c>
    </row>
    <row r="3160" spans="1:20" x14ac:dyDescent="0.25">
      <c r="A3160">
        <f t="shared" si="913"/>
        <v>852762.51667620195</v>
      </c>
      <c r="B3160">
        <f t="shared" si="930"/>
        <v>135721.36981250238</v>
      </c>
      <c r="C3160" t="str">
        <f t="shared" si="914"/>
        <v>-0.251580635031449-0.204783975502939i</v>
      </c>
      <c r="D3160" t="str">
        <f t="shared" si="915"/>
        <v>3.36116375036681-0.744263480056491i</v>
      </c>
      <c r="E3160" t="str">
        <f t="shared" si="916"/>
        <v>152.858318091248-161.85396996748i</v>
      </c>
      <c r="F3160" t="str">
        <f t="shared" si="917"/>
        <v>2.4136913518801-1.26513311783889i</v>
      </c>
      <c r="G3160" t="str">
        <f t="shared" si="918"/>
        <v>0.995367455326408-0.0679049644977388i</v>
      </c>
      <c r="H3160" t="str">
        <f t="shared" si="919"/>
        <v>0.110108105854484-147.336188754315i</v>
      </c>
      <c r="I3160" t="str">
        <f t="shared" si="920"/>
        <v>-0.525092121836574-1.00362333545524i</v>
      </c>
      <c r="K3160" t="str">
        <f t="shared" si="921"/>
        <v>0.0000608669348849141-0.000418861774199731i</v>
      </c>
      <c r="L3160" t="str">
        <f t="shared" si="922"/>
        <v>0.0000444444444444444-0.000423037309562399i</v>
      </c>
      <c r="M3160" t="e">
        <f t="shared" si="923"/>
        <v>#DIV/0!</v>
      </c>
      <c r="N3160">
        <f t="shared" si="924"/>
        <v>39.145224754421207</v>
      </c>
      <c r="O3160">
        <f t="shared" si="925"/>
        <v>9.7786334934472503</v>
      </c>
      <c r="P3160" s="3">
        <f t="shared" si="926"/>
        <v>-9.7786334934472503</v>
      </c>
      <c r="Q3160" s="3">
        <f t="shared" si="927"/>
        <v>-140.85477524557879</v>
      </c>
      <c r="R3160">
        <f t="shared" si="928"/>
        <v>39.145224754421207</v>
      </c>
      <c r="S3160">
        <f t="shared" si="929"/>
        <v>135.72136981250239</v>
      </c>
      <c r="T3160">
        <f t="shared" si="912"/>
        <v>-9.7786334934472503</v>
      </c>
    </row>
    <row r="3161" spans="1:20" x14ac:dyDescent="0.25">
      <c r="A3161">
        <f t="shared" si="913"/>
        <v>856003.01423957164</v>
      </c>
      <c r="B3161">
        <f t="shared" si="930"/>
        <v>136237.1110177899</v>
      </c>
      <c r="C3161" t="str">
        <f t="shared" si="914"/>
        <v>-0.250787223485231-0.202550354588601i</v>
      </c>
      <c r="D3161" t="str">
        <f t="shared" si="915"/>
        <v>3.36030332488389-0.746041031790839i</v>
      </c>
      <c r="E3161" t="str">
        <f t="shared" si="916"/>
        <v>151.928039201328-162.003229190884i</v>
      </c>
      <c r="F3161" t="str">
        <f t="shared" si="917"/>
        <v>2.41360621377103-1.26158706207536i</v>
      </c>
      <c r="G3161" t="str">
        <f t="shared" si="918"/>
        <v>0.99533234574087-0.0681605990499462i</v>
      </c>
      <c r="H3161" t="str">
        <f t="shared" si="919"/>
        <v>0.109042601892545-146.772736450485i</v>
      </c>
      <c r="I3161" t="str">
        <f t="shared" si="920"/>
        <v>-0.521620194212715-0.999746573724679i</v>
      </c>
      <c r="K3161" t="str">
        <f t="shared" si="921"/>
        <v>0.0000607416282340763-0.000417281074453137i</v>
      </c>
      <c r="L3161" t="str">
        <f t="shared" si="922"/>
        <v>0.0000444444444444444-0.000421435853319784i</v>
      </c>
      <c r="M3161" t="e">
        <f t="shared" si="923"/>
        <v>#DIV/0!</v>
      </c>
      <c r="N3161">
        <f t="shared" si="924"/>
        <v>38.926360486717556</v>
      </c>
      <c r="O3161">
        <f t="shared" si="925"/>
        <v>9.8329719432108131</v>
      </c>
      <c r="P3161" s="3">
        <f t="shared" si="926"/>
        <v>-9.8329719432108131</v>
      </c>
      <c r="Q3161" s="3">
        <f t="shared" si="927"/>
        <v>-141.07363951328244</v>
      </c>
      <c r="R3161">
        <f t="shared" si="928"/>
        <v>38.926360486717556</v>
      </c>
      <c r="S3161">
        <f t="shared" si="929"/>
        <v>136.23711101778989</v>
      </c>
      <c r="T3161">
        <f t="shared" si="912"/>
        <v>-9.8329719432108131</v>
      </c>
    </row>
    <row r="3162" spans="1:20" x14ac:dyDescent="0.25">
      <c r="A3162">
        <f t="shared" si="913"/>
        <v>859255.82569368195</v>
      </c>
      <c r="B3162">
        <f t="shared" si="930"/>
        <v>136754.8120396575</v>
      </c>
      <c r="C3162" t="str">
        <f t="shared" si="914"/>
        <v>-0.249985082461525-0.200332239182048i</v>
      </c>
      <c r="D3162" t="str">
        <f t="shared" si="915"/>
        <v>3.35943679319336-0.747826945681486i</v>
      </c>
      <c r="E3162" t="str">
        <f t="shared" si="916"/>
        <v>150.998423319054-162.145335836217i</v>
      </c>
      <c r="F3162" t="str">
        <f t="shared" si="917"/>
        <v>2.41352043345764-1.25805906629359i</v>
      </c>
      <c r="G3162" t="str">
        <f t="shared" si="918"/>
        <v>0.995296971320611-0.0684171776722011i</v>
      </c>
      <c r="H3162" t="str">
        <f t="shared" si="919"/>
        <v>0.107988694276341-146.211481880692i</v>
      </c>
      <c r="I3162" t="str">
        <f t="shared" si="920"/>
        <v>-0.51817470929204-0.995884849325183i</v>
      </c>
      <c r="K3162" t="str">
        <f t="shared" si="921"/>
        <v>0.0000606172655737966-0.000415706302743843i</v>
      </c>
      <c r="L3162" t="str">
        <f t="shared" si="922"/>
        <v>0.0000444444444444444-0.000419840459573404i</v>
      </c>
      <c r="M3162" t="e">
        <f t="shared" si="923"/>
        <v>#DIV/0!</v>
      </c>
      <c r="N3162">
        <f t="shared" si="924"/>
        <v>38.707875593245774</v>
      </c>
      <c r="O3162">
        <f t="shared" si="925"/>
        <v>9.8874451289809766</v>
      </c>
      <c r="P3162" s="3">
        <f t="shared" si="926"/>
        <v>-9.8874451289809766</v>
      </c>
      <c r="Q3162" s="3">
        <f t="shared" si="927"/>
        <v>-141.29212440675423</v>
      </c>
      <c r="R3162">
        <f t="shared" si="928"/>
        <v>38.707875593245774</v>
      </c>
      <c r="S3162">
        <f t="shared" si="929"/>
        <v>136.75481203965751</v>
      </c>
      <c r="T3162">
        <f t="shared" si="912"/>
        <v>-9.8874451289809766</v>
      </c>
    </row>
    <row r="3163" spans="1:20" x14ac:dyDescent="0.25">
      <c r="A3163">
        <f t="shared" si="913"/>
        <v>862520.99783131795</v>
      </c>
      <c r="B3163">
        <f t="shared" si="930"/>
        <v>137274.48032540819</v>
      </c>
      <c r="C3163" t="str">
        <f t="shared" si="914"/>
        <v>-0.249174394088603-0.198129658195512i</v>
      </c>
      <c r="D3163" t="str">
        <f t="shared" si="915"/>
        <v>3.35856411525959-0.749621222153738i</v>
      </c>
      <c r="E3163" t="str">
        <f t="shared" si="916"/>
        <v>150.069549545733-162.280327687347i</v>
      </c>
      <c r="F3163" t="str">
        <f t="shared" si="917"/>
        <v>2.41343400614211-1.25454907874043i</v>
      </c>
      <c r="G3163" t="str">
        <f t="shared" si="918"/>
        <v>0.995261330087089-0.0686747036423712i</v>
      </c>
      <c r="H3163" t="str">
        <f t="shared" si="919"/>
        <v>0.10694624133211-145.652415987347i</v>
      </c>
      <c r="I3163" t="str">
        <f t="shared" si="920"/>
        <v>-0.51475546331831-0.992038099048318i</v>
      </c>
      <c r="K3163" t="str">
        <f t="shared" si="921"/>
        <v>0.0000604938398145847-0.000414137437260668i</v>
      </c>
      <c r="L3163" t="str">
        <f t="shared" si="922"/>
        <v>0.0000444444444444444-0.000418251105372988i</v>
      </c>
      <c r="M3163" t="e">
        <f t="shared" si="923"/>
        <v>#DIV/0!</v>
      </c>
      <c r="N3163">
        <f t="shared" si="924"/>
        <v>38.489773373086138</v>
      </c>
      <c r="O3163">
        <f t="shared" si="925"/>
        <v>9.9420521464582432</v>
      </c>
      <c r="P3163" s="3">
        <f t="shared" si="926"/>
        <v>-9.9420521464582432</v>
      </c>
      <c r="Q3163" s="3">
        <f t="shared" si="927"/>
        <v>-141.51022662691386</v>
      </c>
      <c r="R3163">
        <f t="shared" si="928"/>
        <v>38.489773373086138</v>
      </c>
      <c r="S3163">
        <f t="shared" si="929"/>
        <v>137.27448032540821</v>
      </c>
      <c r="T3163">
        <f t="shared" si="912"/>
        <v>-9.9420521464582432</v>
      </c>
    </row>
    <row r="3164" spans="1:20" x14ac:dyDescent="0.25">
      <c r="A3164">
        <f t="shared" si="913"/>
        <v>865798.57762307697</v>
      </c>
      <c r="B3164">
        <f t="shared" si="930"/>
        <v>137796.12335064475</v>
      </c>
      <c r="C3164" t="str">
        <f t="shared" si="914"/>
        <v>-0.248355340002653-0.195942637592087i</v>
      </c>
      <c r="D3164" t="str">
        <f t="shared" si="915"/>
        <v>3.35768525083323-0.751423861497624i</v>
      </c>
      <c r="E3164" t="str">
        <f t="shared" si="916"/>
        <v>149.141495955693-162.408243476455i</v>
      </c>
      <c r="F3164" t="str">
        <f t="shared" si="917"/>
        <v>2.41334692699151-1.25105704791054i</v>
      </c>
      <c r="G3164" t="str">
        <f t="shared" si="918"/>
        <v>0.995225420047268-0.0689331802473004i</v>
      </c>
      <c r="H3164" t="str">
        <f t="shared" si="919"/>
        <v>0.105915103285658-145.095529755595i</v>
      </c>
      <c r="I3164" t="str">
        <f t="shared" si="920"/>
        <v>-0.51136225412848-0.988206259993886i</v>
      </c>
      <c r="K3164" t="str">
        <f t="shared" si="921"/>
        <v>0.0000603713439198625-0.000412574456267911i</v>
      </c>
      <c r="L3164" t="str">
        <f t="shared" si="922"/>
        <v>0.0000444444444444444-0.000416667767855138i</v>
      </c>
      <c r="M3164" t="e">
        <f t="shared" si="923"/>
        <v>#DIV/0!</v>
      </c>
      <c r="N3164">
        <f t="shared" si="924"/>
        <v>38.272057036487155</v>
      </c>
      <c r="O3164">
        <f t="shared" si="925"/>
        <v>9.9967920904289045</v>
      </c>
      <c r="P3164" s="3">
        <f t="shared" si="926"/>
        <v>-9.9967920904289045</v>
      </c>
      <c r="Q3164" s="3">
        <f t="shared" si="927"/>
        <v>-141.72794296351285</v>
      </c>
      <c r="R3164">
        <f t="shared" si="928"/>
        <v>38.272057036487155</v>
      </c>
      <c r="S3164">
        <f t="shared" si="929"/>
        <v>137.79612335064473</v>
      </c>
      <c r="T3164">
        <f t="shared" si="912"/>
        <v>-9.9967920904289045</v>
      </c>
    </row>
    <row r="3165" spans="1:20" x14ac:dyDescent="0.25">
      <c r="A3165">
        <f t="shared" si="913"/>
        <v>869088.6122180447</v>
      </c>
      <c r="B3165">
        <f t="shared" si="930"/>
        <v>138319.74861937721</v>
      </c>
      <c r="C3165" t="str">
        <f t="shared" si="914"/>
        <v>-0.247528101295939-0.193771200417887i</v>
      </c>
      <c r="D3165" t="str">
        <f t="shared" si="915"/>
        <v>3.35680015945069-0.753234863865543i</v>
      </c>
      <c r="E3165" t="str">
        <f t="shared" si="916"/>
        <v>148.214339586622-162.529122857826i</v>
      </c>
      <c r="F3165" t="str">
        <f t="shared" si="917"/>
        <v>2.41325919113744-1.24758292254542i</v>
      </c>
      <c r="G3165" t="str">
        <f t="shared" si="918"/>
        <v>0.995189239193523-0.0691926107828024i</v>
      </c>
      <c r="H3165" t="str">
        <f t="shared" si="919"/>
        <v>0.104895142235178-144.54081421307i</v>
      </c>
      <c r="I3165" t="str">
        <f t="shared" si="920"/>
        <v>-0.507994881139815-0.984389269567917i</v>
      </c>
      <c r="K3165" t="str">
        <f t="shared" si="921"/>
        <v>0.0000602497709055734-0.000411017338105145i</v>
      </c>
      <c r="L3165" t="str">
        <f t="shared" si="922"/>
        <v>0.0000444444444444444-0.000415090424243014i</v>
      </c>
      <c r="M3165" t="e">
        <f t="shared" si="923"/>
        <v>#DIV/0!</v>
      </c>
      <c r="N3165">
        <f t="shared" si="924"/>
        <v>38.054729705356351</v>
      </c>
      <c r="O3165">
        <f t="shared" si="925"/>
        <v>10.051664054971566</v>
      </c>
      <c r="P3165" s="3">
        <f t="shared" si="926"/>
        <v>-10.051664054971566</v>
      </c>
      <c r="Q3165" s="3">
        <f t="shared" si="927"/>
        <v>-141.94527029464365</v>
      </c>
      <c r="R3165">
        <f t="shared" si="928"/>
        <v>38.054729705356351</v>
      </c>
      <c r="S3165">
        <f t="shared" si="929"/>
        <v>138.31974861937721</v>
      </c>
      <c r="T3165">
        <f t="shared" si="912"/>
        <v>-10.051664054971566</v>
      </c>
    </row>
    <row r="3166" spans="1:20" x14ac:dyDescent="0.25">
      <c r="A3166">
        <f t="shared" si="913"/>
        <v>872391.14894447336</v>
      </c>
      <c r="B3166">
        <f t="shared" si="930"/>
        <v>138845.36366413085</v>
      </c>
      <c r="C3166" t="str">
        <f t="shared" si="914"/>
        <v>-0.246692858466156-0.191615366835072i</v>
      </c>
      <c r="D3166" t="str">
        <f t="shared" si="915"/>
        <v>3.35590880043384-0.755054229269943i</v>
      </c>
      <c r="E3166" t="str">
        <f t="shared" si="916"/>
        <v>147.288156430571-162.643006381663i</v>
      </c>
      <c r="F3166" t="str">
        <f t="shared" si="917"/>
        <v>2.41317079367599-1.24412665163266i</v>
      </c>
      <c r="G3166" t="str">
        <f t="shared" si="918"/>
        <v>0.995152785503531-0.0694529985536575i</v>
      </c>
      <c r="H3166" t="str">
        <f t="shared" si="919"/>
        <v>0.103886222124472-143.988260429625i</v>
      </c>
      <c r="I3166" t="str">
        <f t="shared" si="920"/>
        <v>-0.504653145337101-0.980587065480636i</v>
      </c>
      <c r="K3166" t="str">
        <f t="shared" si="921"/>
        <v>0.0000601291138397974-0.000409466061187017i</v>
      </c>
      <c r="L3166" t="str">
        <f t="shared" si="922"/>
        <v>0.0000444444444444444-0.000413519051845999i</v>
      </c>
      <c r="M3166" t="e">
        <f t="shared" si="923"/>
        <v>#DIV/0!</v>
      </c>
      <c r="N3166">
        <f t="shared" si="924"/>
        <v>37.837794413775896</v>
      </c>
      <c r="O3166">
        <f t="shared" si="925"/>
        <v>10.106667133660396</v>
      </c>
      <c r="P3166" s="3">
        <f t="shared" si="926"/>
        <v>-10.106667133660396</v>
      </c>
      <c r="Q3166" s="3">
        <f t="shared" si="927"/>
        <v>-142.1622055862241</v>
      </c>
      <c r="R3166">
        <f t="shared" si="928"/>
        <v>37.837794413775896</v>
      </c>
      <c r="S3166">
        <f t="shared" si="929"/>
        <v>138.84536366413084</v>
      </c>
      <c r="T3166">
        <f t="shared" si="912"/>
        <v>-10.106667133660396</v>
      </c>
    </row>
    <row r="3167" spans="1:20" x14ac:dyDescent="0.25">
      <c r="A3167">
        <f t="shared" si="913"/>
        <v>875706.23531046242</v>
      </c>
      <c r="B3167">
        <f t="shared" si="930"/>
        <v>139372.97604605457</v>
      </c>
      <c r="C3167" t="str">
        <f t="shared" si="914"/>
        <v>-0.245849791367005-0.189475154155648i</v>
      </c>
      <c r="D3167" t="str">
        <f t="shared" si="915"/>
        <v>3.35501113288959-0.756881957580934i</v>
      </c>
      <c r="E3167" t="str">
        <f t="shared" si="916"/>
        <v>146.363021425612-162.74993546797i</v>
      </c>
      <c r="F3167" t="str">
        <f t="shared" si="917"/>
        <v>2.41308172966724-1.24068818440501i</v>
      </c>
      <c r="G3167" t="str">
        <f t="shared" si="918"/>
        <v>0.995116056940175-0.0697143468736058i</v>
      </c>
      <c r="H3167" t="str">
        <f t="shared" si="919"/>
        <v>0.102888208716574-143.437859517085i</v>
      </c>
      <c r="I3167" t="str">
        <f t="shared" si="920"/>
        <v>-0.501336849259968-0.976799585744399i</v>
      </c>
      <c r="K3167" t="str">
        <f t="shared" si="921"/>
        <v>0.0000600093658423635-0.000407920604003029i</v>
      </c>
      <c r="L3167" t="str">
        <f t="shared" si="922"/>
        <v>0.0000444444444444444-0.000411953628059374i</v>
      </c>
      <c r="M3167" t="e">
        <f t="shared" si="923"/>
        <v>#DIV/0!</v>
      </c>
      <c r="N3167">
        <f t="shared" si="924"/>
        <v>37.62125410853298</v>
      </c>
      <c r="O3167">
        <f t="shared" si="925"/>
        <v>10.161800419765628</v>
      </c>
      <c r="P3167" s="3">
        <f t="shared" si="926"/>
        <v>-10.161800419765628</v>
      </c>
      <c r="Q3167" s="3">
        <f t="shared" si="927"/>
        <v>-142.37874589146702</v>
      </c>
      <c r="R3167">
        <f t="shared" si="928"/>
        <v>37.62125410853298</v>
      </c>
      <c r="S3167">
        <f t="shared" si="929"/>
        <v>139.37297604605456</v>
      </c>
      <c r="T3167">
        <f t="shared" si="912"/>
        <v>-10.161800419765628</v>
      </c>
    </row>
    <row r="3168" spans="1:20" x14ac:dyDescent="0.25">
      <c r="A3168">
        <f t="shared" si="913"/>
        <v>879033.91900464229</v>
      </c>
      <c r="B3168">
        <f t="shared" si="930"/>
        <v>139902.59335502959</v>
      </c>
      <c r="C3168" t="str">
        <f t="shared" si="914"/>
        <v>-0.244999079159967-0.187350576876052i</v>
      </c>
      <c r="D3168" t="str">
        <f t="shared" si="915"/>
        <v>3.35410711570954-0.758718048523916i</v>
      </c>
      <c r="E3168" t="str">
        <f t="shared" si="916"/>
        <v>145.439008448151-162.849952380473i</v>
      </c>
      <c r="F3168" t="str">
        <f t="shared" si="917"/>
        <v>2.41299199413524-1.23726747033955i</v>
      </c>
      <c r="G3168" t="str">
        <f t="shared" si="918"/>
        <v>0.995079051451435-0.0699766590653422i</v>
      </c>
      <c r="H3168" t="str">
        <f t="shared" si="919"/>
        <v>0.101900969567771-142.889602628989i</v>
      </c>
      <c r="I3168" t="str">
        <f t="shared" si="920"/>
        <v>-0.498045796990319-0.973026768671757i</v>
      </c>
      <c r="K3168" t="str">
        <f t="shared" si="921"/>
        <v>0.0000598905200844713-0.00040638094511734i</v>
      </c>
      <c r="L3168" t="str">
        <f t="shared" si="922"/>
        <v>0.0000444444444444444-0.00041039413036399i</v>
      </c>
      <c r="M3168" t="e">
        <f t="shared" si="923"/>
        <v>#DIV/0!</v>
      </c>
      <c r="N3168">
        <f t="shared" si="924"/>
        <v>37.405111649674666</v>
      </c>
      <c r="O3168">
        <f t="shared" si="925"/>
        <v>10.217063006451028</v>
      </c>
      <c r="P3168" s="3">
        <f t="shared" si="926"/>
        <v>-10.217063006451028</v>
      </c>
      <c r="Q3168" s="3">
        <f t="shared" si="927"/>
        <v>-142.59488835032533</v>
      </c>
      <c r="R3168">
        <f t="shared" si="928"/>
        <v>37.405111649674666</v>
      </c>
      <c r="S3168">
        <f t="shared" si="929"/>
        <v>139.90259335502958</v>
      </c>
      <c r="T3168">
        <f t="shared" si="912"/>
        <v>-10.217063006451028</v>
      </c>
    </row>
    <row r="3169" spans="1:20" x14ac:dyDescent="0.25">
      <c r="A3169">
        <f t="shared" si="913"/>
        <v>882374.24789685989</v>
      </c>
      <c r="B3169">
        <f t="shared" si="930"/>
        <v>140434.22320977869</v>
      </c>
      <c r="C3169" t="str">
        <f t="shared" si="914"/>
        <v>-0.244140900267327-0.185241646712468i</v>
      </c>
      <c r="D3169" t="str">
        <f t="shared" si="915"/>
        <v>3.35319670756964-0.760562501677174i</v>
      </c>
      <c r="E3169" t="str">
        <f t="shared" si="916"/>
        <v>144.516190305891-162.943100200645i</v>
      </c>
      <c r="F3169" t="str">
        <f t="shared" si="917"/>
        <v>2.41290158206758-1.23386445915681i</v>
      </c>
      <c r="G3169" t="str">
        <f t="shared" si="918"/>
        <v>0.995041766970287-0.0702399384605096i</v>
      </c>
      <c r="H3169" t="str">
        <f t="shared" si="919"/>
        <v>0.100924374002001-142.343480960344i</v>
      </c>
      <c r="I3169" t="str">
        <f t="shared" si="920"/>
        <v>-0.494779794139874-0.969268552873437i</v>
      </c>
      <c r="K3169" t="str">
        <f t="shared" si="921"/>
        <v>0.0000597725697883091-0.000404847063168556i</v>
      </c>
      <c r="L3169" t="str">
        <f t="shared" si="922"/>
        <v>0.0000444444444444444-0.000408840536325951i</v>
      </c>
      <c r="M3169" t="e">
        <f t="shared" si="923"/>
        <v>#DIV/0!</v>
      </c>
      <c r="N3169">
        <f t="shared" si="924"/>
        <v>37.189369811079899</v>
      </c>
      <c r="O3169">
        <f t="shared" si="925"/>
        <v>10.27245398696753</v>
      </c>
      <c r="P3169" s="3">
        <f t="shared" si="926"/>
        <v>-10.27245398696753</v>
      </c>
      <c r="Q3169" s="3">
        <f t="shared" si="927"/>
        <v>-142.8106301889201</v>
      </c>
      <c r="R3169">
        <f t="shared" si="928"/>
        <v>37.189369811079899</v>
      </c>
      <c r="S3169">
        <f t="shared" si="929"/>
        <v>140.43422320977868</v>
      </c>
      <c r="T3169">
        <f t="shared" si="912"/>
        <v>-10.27245398696753</v>
      </c>
    </row>
    <row r="3170" spans="1:20" x14ac:dyDescent="0.25">
      <c r="A3170">
        <f t="shared" si="913"/>
        <v>885727.27003886795</v>
      </c>
      <c r="B3170">
        <f t="shared" si="930"/>
        <v>140967.87325797585</v>
      </c>
      <c r="C3170" t="str">
        <f t="shared" si="914"/>
        <v>-0.243275432326399-0.183148372636797i</v>
      </c>
      <c r="D3170" t="str">
        <f t="shared" si="915"/>
        <v>3.35227986692981-0.762415316469453i</v>
      </c>
      <c r="E3170" t="str">
        <f t="shared" si="916"/>
        <v>143.594638731405-163.029422801812i</v>
      </c>
      <c r="F3170" t="str">
        <f t="shared" si="917"/>
        <v>2.41281048841527-1.23047910081992i</v>
      </c>
      <c r="G3170" t="str">
        <f t="shared" si="918"/>
        <v>0.995004201414595-0.0705041883996922i</v>
      </c>
      <c r="H3170" t="str">
        <f t="shared" si="919"/>
        <v>0.0999582930856505-141.799485747369i</v>
      </c>
      <c r="I3170" t="str">
        <f t="shared" si="920"/>
        <v>-0.49153864783779-0.965524877256392i</v>
      </c>
      <c r="K3170" t="str">
        <f t="shared" si="921"/>
        <v>0.0000596555082266806-0.000403318936869529i</v>
      </c>
      <c r="L3170" t="str">
        <f t="shared" si="922"/>
        <v>0.0000444444444444444-0.000407292823596287i</v>
      </c>
      <c r="M3170" t="e">
        <f t="shared" si="923"/>
        <v>#DIV/0!</v>
      </c>
      <c r="N3170">
        <f t="shared" si="924"/>
        <v>36.974031281047587</v>
      </c>
      <c r="O3170">
        <f t="shared" si="925"/>
        <v>10.327972454844856</v>
      </c>
      <c r="P3170" s="3">
        <f t="shared" si="926"/>
        <v>-10.327972454844856</v>
      </c>
      <c r="Q3170" s="3">
        <f t="shared" si="927"/>
        <v>-143.02596871895241</v>
      </c>
      <c r="R3170">
        <f t="shared" si="928"/>
        <v>36.974031281047587</v>
      </c>
      <c r="S3170">
        <f t="shared" si="929"/>
        <v>140.96787325797584</v>
      </c>
      <c r="T3170">
        <f t="shared" si="912"/>
        <v>-10.327972454844856</v>
      </c>
    </row>
    <row r="3171" spans="1:20" x14ac:dyDescent="0.25">
      <c r="A3171">
        <f t="shared" si="913"/>
        <v>889093.0336650156</v>
      </c>
      <c r="B3171">
        <f t="shared" si="930"/>
        <v>141503.55117635615</v>
      </c>
      <c r="C3171" t="str">
        <f t="shared" si="914"/>
        <v>-0.242402852144989-0.181070760913317i</v>
      </c>
      <c r="D3171" t="str">
        <f t="shared" si="915"/>
        <v>3.35135655203366-0.764276492177511i</v>
      </c>
      <c r="E3171" t="str">
        <f t="shared" si="916"/>
        <v>142.674424376366-163.108964823377i</v>
      </c>
      <c r="F3171" t="str">
        <f t="shared" si="917"/>
        <v>2.41271870809237-1.22711134553378i</v>
      </c>
      <c r="G3171" t="str">
        <f t="shared" si="918"/>
        <v>0.994966352687008-0.0707694122324086i</v>
      </c>
      <c r="H3171" t="str">
        <f t="shared" si="919"/>
        <v>0.0990025996027086-141.257608267255i</v>
      </c>
      <c r="I3171" t="str">
        <f t="shared" si="920"/>
        <v>-0.488322166718451-0.961795681021861i</v>
      </c>
      <c r="K3171" t="str">
        <f t="shared" si="921"/>
        <v>0.0000595393287226289-0.000401796545007136i</v>
      </c>
      <c r="L3171" t="str">
        <f t="shared" si="922"/>
        <v>0.0000444444444444444-0.000405750969910626i</v>
      </c>
      <c r="M3171" t="e">
        <f t="shared" si="923"/>
        <v>#DIV/0!</v>
      </c>
      <c r="N3171">
        <f t="shared" si="924"/>
        <v>36.759098662908514</v>
      </c>
      <c r="O3171">
        <f t="shared" si="925"/>
        <v>10.383617504079059</v>
      </c>
      <c r="P3171" s="3">
        <f t="shared" si="926"/>
        <v>-10.383617504079059</v>
      </c>
      <c r="Q3171" s="3">
        <f t="shared" si="927"/>
        <v>-143.24090133709149</v>
      </c>
      <c r="R3171">
        <f t="shared" si="928"/>
        <v>36.759098662908514</v>
      </c>
      <c r="S3171">
        <f t="shared" si="929"/>
        <v>141.50355117635615</v>
      </c>
      <c r="T3171">
        <f t="shared" si="912"/>
        <v>-10.383617504079059</v>
      </c>
    </row>
    <row r="3172" spans="1:20" x14ac:dyDescent="0.25">
      <c r="A3172">
        <f t="shared" si="913"/>
        <v>892471.58719294274</v>
      </c>
      <c r="B3172">
        <f t="shared" si="930"/>
        <v>142041.26467082632</v>
      </c>
      <c r="C3172" t="str">
        <f t="shared" si="914"/>
        <v>-0.241523335658109-0.17900881513592i</v>
      </c>
      <c r="D3172" t="str">
        <f t="shared" si="915"/>
        <v>3.35042672090818-0.766146027923678i</v>
      </c>
      <c r="E3172" t="str">
        <f t="shared" si="916"/>
        <v>141.755616806358-163.181771645163i</v>
      </c>
      <c r="F3172" t="str">
        <f t="shared" si="917"/>
        <v>2.41262623597581-1.22376114374417i</v>
      </c>
      <c r="G3172" t="str">
        <f t="shared" si="918"/>
        <v>0.994928218674853-0.0710356133171034i</v>
      </c>
      <c r="H3172" t="str">
        <f t="shared" si="919"/>
        <v>0.0980571680303099-140.717839837917i</v>
      </c>
      <c r="I3172" t="str">
        <f t="shared" si="920"/>
        <v>-0.485130160909285-0.958080903663455i</v>
      </c>
      <c r="K3172" t="str">
        <f t="shared" si="921"/>
        <v>0.0000594240246490688-0.000400279866442093i</v>
      </c>
      <c r="L3172" t="str">
        <f t="shared" si="922"/>
        <v>0.0000444444444444444-0.000404214953088888i</v>
      </c>
      <c r="M3172" t="e">
        <f t="shared" si="923"/>
        <v>#DIV/0!</v>
      </c>
      <c r="N3172">
        <f t="shared" si="924"/>
        <v>36.544574475647295</v>
      </c>
      <c r="O3172">
        <f t="shared" si="925"/>
        <v>10.439388229317</v>
      </c>
      <c r="P3172" s="3">
        <f t="shared" si="926"/>
        <v>-10.439388229317</v>
      </c>
      <c r="Q3172" s="3">
        <f t="shared" si="927"/>
        <v>-143.45542552435271</v>
      </c>
      <c r="R3172">
        <f t="shared" si="928"/>
        <v>36.544574475647295</v>
      </c>
      <c r="S3172">
        <f t="shared" si="929"/>
        <v>142.04126467082631</v>
      </c>
      <c r="T3172">
        <f t="shared" si="912"/>
        <v>-10.439388229317</v>
      </c>
    </row>
    <row r="3173" spans="1:20" x14ac:dyDescent="0.25">
      <c r="A3173">
        <f t="shared" si="913"/>
        <v>895862.97922427603</v>
      </c>
      <c r="B3173">
        <f t="shared" si="930"/>
        <v>142581.02147657546</v>
      </c>
      <c r="C3173" t="str">
        <f t="shared" si="914"/>
        <v>-0.240637057885901-0.176962536265928i</v>
      </c>
      <c r="D3173" t="str">
        <f t="shared" si="915"/>
        <v>3.34949033136339-0.768023922673351i</v>
      </c>
      <c r="E3173" t="str">
        <f t="shared" si="916"/>
        <v>140.83828449631-163.247889361908i</v>
      </c>
      <c r="F3173" t="str">
        <f t="shared" si="917"/>
        <v>2.4125330669051-1.22042844613694i</v>
      </c>
      <c r="G3173" t="str">
        <f t="shared" si="918"/>
        <v>0.994889797250027-0.0713027950211397i</v>
      </c>
      <c r="H3173" t="str">
        <f t="shared" si="919"/>
        <v>0.0971218745146255-140.180171817749i</v>
      </c>
      <c r="I3173" t="str">
        <f t="shared" si="920"/>
        <v>-0.48196244201874-0.954380484965227i</v>
      </c>
      <c r="K3173" t="str">
        <f t="shared" si="921"/>
        <v>0.0000593095894284161-0.000398768880108732i</v>
      </c>
      <c r="L3173" t="str">
        <f t="shared" si="922"/>
        <v>0.0000444444444444444-0.000402684751034956i</v>
      </c>
      <c r="M3173" t="e">
        <f t="shared" si="923"/>
        <v>#DIV/0!</v>
      </c>
      <c r="N3173">
        <f t="shared" si="924"/>
        <v>36.330461154545191</v>
      </c>
      <c r="O3173">
        <f t="shared" si="925"/>
        <v>10.495283726037991</v>
      </c>
      <c r="P3173" s="3">
        <f t="shared" si="926"/>
        <v>-10.495283726037991</v>
      </c>
      <c r="Q3173" s="3">
        <f t="shared" si="927"/>
        <v>-143.66953884545481</v>
      </c>
      <c r="R3173">
        <f t="shared" si="928"/>
        <v>36.330461154545191</v>
      </c>
      <c r="S3173">
        <f t="shared" si="929"/>
        <v>142.58102147657547</v>
      </c>
      <c r="T3173">
        <f t="shared" si="912"/>
        <v>-10.495283726037991</v>
      </c>
    </row>
    <row r="3174" spans="1:20" x14ac:dyDescent="0.25">
      <c r="A3174">
        <f t="shared" si="913"/>
        <v>899267.25854532828</v>
      </c>
      <c r="B3174">
        <f t="shared" si="930"/>
        <v>143122.82935818646</v>
      </c>
      <c r="C3174" t="str">
        <f t="shared" si="914"/>
        <v>-0.2397441928928-0.174931922670451i</v>
      </c>
      <c r="D3174" t="str">
        <f t="shared" si="915"/>
        <v>3.34854734099211-0.769910175232523i</v>
      </c>
      <c r="E3174" t="str">
        <f t="shared" si="916"/>
        <v>139.922494826522-163.307364757892i</v>
      </c>
      <c r="F3174" t="str">
        <f t="shared" si="917"/>
        <v>2.41243919568207-1.21711320363711i</v>
      </c>
      <c r="G3174" t="str">
        <f t="shared" si="918"/>
        <v>0.994851086268893-0.0715709607207896i</v>
      </c>
      <c r="H3174" t="str">
        <f t="shared" si="919"/>
        <v>0.0961965968471227-139.644595605388i</v>
      </c>
      <c r="I3174" t="str">
        <f t="shared" si="920"/>
        <v>-0.478818823124332-0.950694364999817i</v>
      </c>
      <c r="K3174" t="str">
        <f t="shared" si="921"/>
        <v>0.0000591960165322222-0.000397263565014794i</v>
      </c>
      <c r="L3174" t="str">
        <f t="shared" si="922"/>
        <v>0.0000444444444444444-0.000401160341736357i</v>
      </c>
      <c r="M3174" t="e">
        <f t="shared" si="923"/>
        <v>#DIV/0!</v>
      </c>
      <c r="N3174">
        <f t="shared" si="924"/>
        <v>36.116761051839205</v>
      </c>
      <c r="O3174">
        <f t="shared" si="925"/>
        <v>10.551303090731958</v>
      </c>
      <c r="P3174" s="3">
        <f t="shared" si="926"/>
        <v>-10.551303090731958</v>
      </c>
      <c r="Q3174" s="3">
        <f t="shared" si="927"/>
        <v>-143.88323894816079</v>
      </c>
      <c r="R3174">
        <f t="shared" si="928"/>
        <v>36.116761051839205</v>
      </c>
      <c r="S3174">
        <f t="shared" si="929"/>
        <v>143.12282935818646</v>
      </c>
      <c r="T3174">
        <f t="shared" si="912"/>
        <v>-10.551303090731958</v>
      </c>
    </row>
    <row r="3175" spans="1:20" x14ac:dyDescent="0.25">
      <c r="A3175">
        <f t="shared" si="913"/>
        <v>902684.47412780055</v>
      </c>
      <c r="B3175">
        <f t="shared" si="930"/>
        <v>143666.69610974757</v>
      </c>
      <c r="C3175" t="str">
        <f t="shared" si="914"/>
        <v>-0.238844913747952-0.172916970161234i</v>
      </c>
      <c r="D3175" t="str">
        <f t="shared" si="915"/>
        <v>3.34759770716968-0.771804784245243i</v>
      </c>
      <c r="E3175" t="str">
        <f t="shared" si="916"/>
        <v>139.008314079263-163.360245281753i</v>
      </c>
      <c r="F3175" t="str">
        <f t="shared" si="917"/>
        <v>2.41234461707064-1.21381536740808i</v>
      </c>
      <c r="G3175" t="str">
        <f t="shared" si="918"/>
        <v>0.994812083572165-0.0718401138012257i</v>
      </c>
      <c r="H3175" t="str">
        <f t="shared" si="919"/>
        <v>0.0952812144411779-139.111102639469i</v>
      </c>
      <c r="I3175" t="str">
        <f t="shared" si="920"/>
        <v>-0.475699118760812-0.947022484126559i</v>
      </c>
      <c r="K3175" t="str">
        <f t="shared" si="921"/>
        <v>0.0000590832994808138-0.000395763900241238i</v>
      </c>
      <c r="L3175" t="str">
        <f t="shared" si="922"/>
        <v>0.0000444444444444444-0.000399641703263954i</v>
      </c>
      <c r="M3175" t="e">
        <f t="shared" si="923"/>
        <v>#DIV/0!</v>
      </c>
      <c r="N3175">
        <f t="shared" si="924"/>
        <v>35.903476437393437</v>
      </c>
      <c r="O3175">
        <f t="shared" si="925"/>
        <v>10.6074454210739</v>
      </c>
      <c r="P3175" s="3">
        <f t="shared" si="926"/>
        <v>-10.6074454210739</v>
      </c>
      <c r="Q3175" s="3">
        <f t="shared" si="927"/>
        <v>-144.09652356260656</v>
      </c>
      <c r="R3175">
        <f t="shared" si="928"/>
        <v>35.903476437393437</v>
      </c>
      <c r="S3175">
        <f t="shared" si="929"/>
        <v>143.66669610974756</v>
      </c>
      <c r="T3175">
        <f t="shared" si="912"/>
        <v>-10.6074454210739</v>
      </c>
    </row>
    <row r="3176" spans="1:20" x14ac:dyDescent="0.25">
      <c r="A3176">
        <f t="shared" si="913"/>
        <v>906114.67512948636</v>
      </c>
      <c r="B3176">
        <f t="shared" si="930"/>
        <v>144212.62955496463</v>
      </c>
      <c r="C3176" t="str">
        <f t="shared" si="914"/>
        <v>-0.237939392486832-0.170917672033946i</v>
      </c>
      <c r="D3176" t="str">
        <f t="shared" si="915"/>
        <v>3.3466413870537-0.773707748191101i</v>
      </c>
      <c r="E3176" t="str">
        <f t="shared" si="916"/>
        <v>138.095807435944-163.406579021462i</v>
      </c>
      <c r="F3176" t="str">
        <f t="shared" si="917"/>
        <v>2.41224932579648-1.21053488885075i</v>
      </c>
      <c r="G3176" t="str">
        <f t="shared" si="918"/>
        <v>0.994772786984805-0.0721102576565112i</v>
      </c>
      <c r="H3176" t="str">
        <f t="shared" si="919"/>
        <v>0.0943756083090322-138.579684398391i</v>
      </c>
      <c r="I3176" t="str">
        <f t="shared" si="920"/>
        <v>-0.472603144908419-0.943364782989615i</v>
      </c>
      <c r="K3176" t="str">
        <f t="shared" si="921"/>
        <v>0.00005897143184293-0.000394269864942014i</v>
      </c>
      <c r="L3176" t="str">
        <f t="shared" si="922"/>
        <v>0.0000444444444444444-0.000398128813771621i</v>
      </c>
      <c r="M3176" t="e">
        <f t="shared" si="923"/>
        <v>#DIV/0!</v>
      </c>
      <c r="N3176">
        <f t="shared" si="924"/>
        <v>35.690609499385488</v>
      </c>
      <c r="O3176">
        <f t="shared" si="925"/>
        <v>10.663709816096144</v>
      </c>
      <c r="P3176" s="3">
        <f t="shared" si="926"/>
        <v>-10.663709816096144</v>
      </c>
      <c r="Q3176" s="3">
        <f t="shared" si="927"/>
        <v>-144.30939050061451</v>
      </c>
      <c r="R3176">
        <f t="shared" si="928"/>
        <v>35.690609499385488</v>
      </c>
      <c r="S3176">
        <f t="shared" si="929"/>
        <v>144.21262955496462</v>
      </c>
      <c r="T3176">
        <f t="shared" si="912"/>
        <v>-10.663709816096144</v>
      </c>
    </row>
    <row r="3177" spans="1:20" x14ac:dyDescent="0.25">
      <c r="A3177">
        <f t="shared" si="913"/>
        <v>909557.91089497844</v>
      </c>
      <c r="B3177">
        <f t="shared" si="930"/>
        <v>144760.63754727351</v>
      </c>
      <c r="C3177" t="str">
        <f t="shared" si="914"/>
        <v>-0.237027800074116-0.168934019107946i</v>
      </c>
      <c r="D3177" t="str">
        <f t="shared" si="915"/>
        <v>3.3456783375838-0.775619065382648i</v>
      </c>
      <c r="E3177" t="str">
        <f t="shared" si="916"/>
        <v>137.185038974869-163.446414679503i</v>
      </c>
      <c r="F3177" t="str">
        <f t="shared" si="917"/>
        <v>2.41215331654684-1.2072717196027i</v>
      </c>
      <c r="G3177" t="str">
        <f t="shared" si="918"/>
        <v>0.994733194315913-0.0723813956895897i</v>
      </c>
      <c r="H3177" t="str">
        <f t="shared" si="919"/>
        <v>0.093479661039095-138.050332400084i</v>
      </c>
      <c r="I3177" t="str">
        <f t="shared" si="920"/>
        <v>-0.46953071898126-0.939721202516195i</v>
      </c>
      <c r="K3177" t="str">
        <f t="shared" si="921"/>
        <v>0.0000588604072353662-0.000392781438343871i</v>
      </c>
      <c r="L3177" t="str">
        <f t="shared" si="922"/>
        <v>0.0000444444444444444-0.000396621651495937i</v>
      </c>
      <c r="M3177" t="e">
        <f t="shared" si="923"/>
        <v>#DIV/0!</v>
      </c>
      <c r="N3177">
        <f t="shared" si="924"/>
        <v>35.47816234501272</v>
      </c>
      <c r="O3177">
        <f t="shared" si="925"/>
        <v>10.720095376355751</v>
      </c>
      <c r="P3177" s="3">
        <f t="shared" si="926"/>
        <v>-10.720095376355751</v>
      </c>
      <c r="Q3177" s="3">
        <f t="shared" si="927"/>
        <v>-144.52183765498728</v>
      </c>
      <c r="R3177">
        <f t="shared" si="928"/>
        <v>35.47816234501272</v>
      </c>
      <c r="S3177">
        <f t="shared" si="929"/>
        <v>144.76063754727352</v>
      </c>
      <c r="T3177">
        <f t="shared" si="912"/>
        <v>-10.720095376355751</v>
      </c>
    </row>
    <row r="3178" spans="1:20" x14ac:dyDescent="0.25">
      <c r="A3178">
        <f t="shared" si="913"/>
        <v>913014.23095637932</v>
      </c>
      <c r="B3178">
        <f t="shared" si="930"/>
        <v>145310.72796995315</v>
      </c>
      <c r="C3178" t="str">
        <f t="shared" si="914"/>
        <v>-0.236110306367761-0.16696599976636i</v>
      </c>
      <c r="D3178" t="str">
        <f t="shared" si="915"/>
        <v>3.3447085154814-0.777538733962843i</v>
      </c>
      <c r="E3178" t="str">
        <f t="shared" si="916"/>
        <v>136.276071669499-163.479801548247i</v>
      </c>
      <c r="F3178" t="str">
        <f t="shared" si="917"/>
        <v>2.4120565839702-1.20402581153732i</v>
      </c>
      <c r="G3178" t="str">
        <f t="shared" si="918"/>
        <v>0.994693303358613-0.072653531312274i</v>
      </c>
      <c r="H3178" t="str">
        <f t="shared" si="919"/>
        <v>0.0925932567735824-137.523038201769i</v>
      </c>
      <c r="I3178" t="str">
        <f t="shared" si="920"/>
        <v>-0.466481659815733-0.936091683914664i</v>
      </c>
      <c r="K3178" t="str">
        <f t="shared" si="921"/>
        <v>0.0000587502193226195-0.000391298599746142i</v>
      </c>
      <c r="L3178" t="str">
        <f t="shared" si="922"/>
        <v>0.0000444444444444444-0.000395120194755865i</v>
      </c>
      <c r="M3178" t="e">
        <f t="shared" si="923"/>
        <v>#DIV/0!</v>
      </c>
      <c r="N3178">
        <f t="shared" si="924"/>
        <v>35.266137001201599</v>
      </c>
      <c r="O3178">
        <f t="shared" si="925"/>
        <v>10.776601204100309</v>
      </c>
      <c r="P3178" s="3">
        <f t="shared" si="926"/>
        <v>-10.776601204100309</v>
      </c>
      <c r="Q3178" s="3">
        <f t="shared" si="927"/>
        <v>-144.7338629987984</v>
      </c>
      <c r="R3178">
        <f t="shared" si="928"/>
        <v>35.266137001201599</v>
      </c>
      <c r="S3178">
        <f t="shared" si="929"/>
        <v>145.31072796995315</v>
      </c>
      <c r="T3178">
        <f t="shared" si="912"/>
        <v>-10.776601204100309</v>
      </c>
    </row>
    <row r="3179" spans="1:20" x14ac:dyDescent="0.25">
      <c r="A3179">
        <f t="shared" si="913"/>
        <v>916483.6850340137</v>
      </c>
      <c r="B3179">
        <f t="shared" si="930"/>
        <v>145862.90873623898</v>
      </c>
      <c r="C3179" t="str">
        <f t="shared" si="914"/>
        <v>-0.23518708008431-0.165013599996585i</v>
      </c>
      <c r="D3179" t="str">
        <f t="shared" si="915"/>
        <v>3.34373187724952-0.77946675190245i</v>
      </c>
      <c r="E3179" t="str">
        <f t="shared" si="916"/>
        <v>135.368967387294-163.506789485538i</v>
      </c>
      <c r="F3179" t="str">
        <f t="shared" si="917"/>
        <v>2.41195912267606-1.20079711676301i</v>
      </c>
      <c r="G3179" t="str">
        <f t="shared" si="918"/>
        <v>0.994653111889944-0.0729266679452356i</v>
      </c>
      <c r="H3179" t="str">
        <f t="shared" si="919"/>
        <v>0.0917162811864856-136.997793399735i</v>
      </c>
      <c r="I3179" t="str">
        <f t="shared" si="920"/>
        <v>-0.463455787659129-0.932476168672814i</v>
      </c>
      <c r="K3179" t="str">
        <f t="shared" si="921"/>
        <v>0.0000586408618165338-0.000389821328520537i</v>
      </c>
      <c r="L3179" t="str">
        <f t="shared" si="922"/>
        <v>0.0000444444444444444-0.000393624421952445i</v>
      </c>
      <c r="M3179" t="e">
        <f t="shared" si="923"/>
        <v>#DIV/0!</v>
      </c>
      <c r="N3179">
        <f t="shared" si="924"/>
        <v>35.054535415340723</v>
      </c>
      <c r="O3179">
        <f t="shared" si="925"/>
        <v>10.833226403429023</v>
      </c>
      <c r="P3179" s="3">
        <f t="shared" si="926"/>
        <v>-10.833226403429023</v>
      </c>
      <c r="Q3179" s="3">
        <f t="shared" si="927"/>
        <v>-144.94546458465928</v>
      </c>
      <c r="R3179">
        <f t="shared" si="928"/>
        <v>35.054535415340723</v>
      </c>
      <c r="S3179">
        <f t="shared" si="929"/>
        <v>145.86290873623898</v>
      </c>
      <c r="T3179">
        <f t="shared" si="912"/>
        <v>-10.833226403429023</v>
      </c>
    </row>
    <row r="3180" spans="1:20" x14ac:dyDescent="0.25">
      <c r="A3180">
        <f t="shared" si="913"/>
        <v>919966.32303714298</v>
      </c>
      <c r="B3180">
        <f t="shared" si="930"/>
        <v>146417.18778943669</v>
      </c>
      <c r="C3180" t="str">
        <f t="shared" si="914"/>
        <v>-0.234258288765414-0.163076803431059i</v>
      </c>
      <c r="D3180" t="str">
        <f t="shared" si="915"/>
        <v>3.34274837917259-0.781403116997423i</v>
      </c>
      <c r="E3180" t="str">
        <f t="shared" si="916"/>
        <v>134.463786889043-163.527428890509i</v>
      </c>
      <c r="F3180" t="str">
        <f t="shared" si="917"/>
        <v>2.41186092723463-1.19758558762231i</v>
      </c>
      <c r="G3180" t="str">
        <f t="shared" si="918"/>
        <v>0.99461261767075-0.0732008090179926i</v>
      </c>
      <c r="H3180" t="str">
        <f t="shared" si="919"/>
        <v>0.0908486214618741-136.474589629101i</v>
      </c>
      <c r="I3180" t="str">
        <f t="shared" si="920"/>
        <v>-0.460452924158239-0.928874598556013i</v>
      </c>
      <c r="K3180" t="str">
        <f t="shared" si="921"/>
        <v>0.0000585323284759538-0.000388349604110946i</v>
      </c>
      <c r="L3180" t="str">
        <f t="shared" si="922"/>
        <v>0.0000444444444444444-0.000392134311568485i</v>
      </c>
      <c r="M3180" t="e">
        <f t="shared" si="923"/>
        <v>#DIV/0!</v>
      </c>
      <c r="N3180">
        <f t="shared" si="924"/>
        <v>34.843359456017566</v>
      </c>
      <c r="O3180">
        <f t="shared" si="925"/>
        <v>10.889970080451302</v>
      </c>
      <c r="P3180" s="3">
        <f t="shared" si="926"/>
        <v>-10.889970080451302</v>
      </c>
      <c r="Q3180" s="3">
        <f t="shared" si="927"/>
        <v>-145.15664054398243</v>
      </c>
      <c r="R3180">
        <f t="shared" si="928"/>
        <v>34.843359456017566</v>
      </c>
      <c r="S3180">
        <f t="shared" si="929"/>
        <v>146.4171877894367</v>
      </c>
      <c r="T3180">
        <f t="shared" ref="T3180:T3243" si="931">P3180</f>
        <v>-10.889970080451302</v>
      </c>
    </row>
    <row r="3181" spans="1:20" x14ac:dyDescent="0.25">
      <c r="A3181">
        <f t="shared" ref="A3181:A3244" si="932">2*PI()*B3181</f>
        <v>923462.19506468414</v>
      </c>
      <c r="B3181">
        <f t="shared" si="930"/>
        <v>146973.57310303656</v>
      </c>
      <c r="C3181" t="str">
        <f t="shared" ref="C3181:C3244" si="933">IMPRODUCT(D3181,E3181,$C$40,,K3181,$C$41)</f>
        <v>-0.233324098745559-0.161155591388337i</v>
      </c>
      <c r="D3181" t="str">
        <f t="shared" ref="D3181:D3244" si="934">IMDIV(IMPRODUCT($C$37,$C$38,COMPLEX(1,A3181/$C$38)),IMSUM(-1*A3181*A3181/$C$39,COMPLEX(0,1*A3181)))</f>
        <v>3.34175797731626-0.783347826866281i</v>
      </c>
      <c r="E3181" t="str">
        <f t="shared" ref="E3181:E3244" si="935">IMDIV(IMPRODUCT(IMSUM(F3181,G3181),$C$29,H3181),IMSUM(1,I3181))</f>
        <v>133.560589828736-163.541770679631i</v>
      </c>
      <c r="F3181" t="str">
        <f t="shared" ref="F3181:F3244" si="936">IMDIV(IMPRODUCT($C$14,$C$15,COMPLEX(1,A3181/$C$15)),IMSUM(-1*A3181*A3181/$C$16,COMPLEX(0,A3181)))</f>
        <v>2.41176199217656-1.19439117669107i</v>
      </c>
      <c r="G3181" t="str">
        <f t="shared" ref="G3181:G3244" si="937">IMDIV(1,COMPLEX(1,A3181*$C$9*$C$10))</f>
        <v>0.994571818445565-0.0734759579688972i</v>
      </c>
      <c r="H3181" t="str">
        <f t="shared" ref="H3181:H3244" si="938">IMDIV($C$3,IMSUM(K3181,COMPLEX(0,$C$28*A3181)))</f>
        <v>0.0899901662725093-135.953418563592i</v>
      </c>
      <c r="I3181" t="str">
        <f t="shared" ref="I3181:I3244" si="939">IMPRODUCT(F3181,$C$29,H3181,$C$31)</f>
        <v>-0.457472892348125-0.925286915605463i</v>
      </c>
      <c r="K3181" t="str">
        <f t="shared" ref="K3181:K3244" si="940">IF($C$26&lt;=0,IMDIV(1,IMSUM(IMDIV(1,L3181),1/$C$18)),IMDIV(1,IMSUM(IMDIV(1,L3181),1/$C$18,IMDIV(1,M3181))))</f>
        <v>0.0000584246131063738-0.00038688340603322i</v>
      </c>
      <c r="L3181" t="str">
        <f t="shared" ref="L3181:L3244" si="941">IMSUM($C$21/$C$22,IMDIV(1,COMPLEX(0,$C$20*$C$22*A3181)))</f>
        <v>0.0000444444444444444-0.000390649842168247i</v>
      </c>
      <c r="M3181" t="e">
        <f t="shared" ref="M3181:M3244" si="942">IMSUM($C$25/$C$26,IMDIV(1,COMPLEX(0,$C$24*$C$26*A3181)))</f>
        <v>#DIV/0!</v>
      </c>
      <c r="N3181">
        <f t="shared" ref="N3181:N3244" si="943">ABS(R3181)</f>
        <v>34.632610913770208</v>
      </c>
      <c r="O3181">
        <f t="shared" ref="O3181:O3244" si="944">ABS(P3181)</f>
        <v>10.946831343441676</v>
      </c>
      <c r="P3181" s="3">
        <f t="shared" ref="P3181:P3244" si="945">20*LOG10(IMABS(C3181))</f>
        <v>-10.946831343441676</v>
      </c>
      <c r="Q3181" s="3">
        <f t="shared" ref="Q3181:Q3244" si="946">IMARGUMENT(C3181)*180/PI()</f>
        <v>-145.36738908622979</v>
      </c>
      <c r="R3181">
        <f t="shared" ref="R3181:R3244" si="947">IF(Q3181&lt;0,Q3181+180,Q3181-180)</f>
        <v>34.632610913770208</v>
      </c>
      <c r="S3181">
        <f t="shared" ref="S3181:S3244" si="948">B3181/1000</f>
        <v>146.97357310303656</v>
      </c>
      <c r="T3181">
        <f t="shared" si="931"/>
        <v>-10.946831343441676</v>
      </c>
    </row>
    <row r="3182" spans="1:20" x14ac:dyDescent="0.25">
      <c r="A3182">
        <f t="shared" si="932"/>
        <v>926971.35140593001</v>
      </c>
      <c r="B3182">
        <f t="shared" ref="B3182:B3245" si="949">B3181*(1+B$42)</f>
        <v>147532.0726808281</v>
      </c>
      <c r="C3182" t="str">
        <f t="shared" si="933"/>
        <v>-0.232384675120978-0.159249942914439i</v>
      </c>
      <c r="D3182" t="str">
        <f t="shared" si="934"/>
        <v>3.34076062752728-0.785300878947449i</v>
      </c>
      <c r="E3182" t="str">
        <f t="shared" si="935"/>
        <v>132.659434753932-163.549866262997i</v>
      </c>
      <c r="F3182" t="str">
        <f t="shared" si="936"/>
        <v>2.41166231199271-1.19121383677765i</v>
      </c>
      <c r="G3182" t="str">
        <f t="shared" si="937"/>
        <v>0.994530711942502-0.0737521182451234i</v>
      </c>
      <c r="H3182" t="str">
        <f t="shared" si="938"/>
        <v>0.0891408057587861-135.434271915315i</v>
      </c>
      <c r="I3182" t="str">
        <f t="shared" si="939"/>
        <v>-0.454515516640979-0.921713062136474i</v>
      </c>
      <c r="K3182" t="str">
        <f t="shared" si="940"/>
        <v>0.0000583177095595944-0.000385422713874964i</v>
      </c>
      <c r="L3182" t="str">
        <f t="shared" si="941"/>
        <v>0.0000444444444444444-0.000389170992397136i</v>
      </c>
      <c r="M3182" t="e">
        <f t="shared" si="942"/>
        <v>#DIV/0!</v>
      </c>
      <c r="N3182">
        <f t="shared" si="943"/>
        <v>34.422291501854971</v>
      </c>
      <c r="O3182">
        <f t="shared" si="944"/>
        <v>11.003809302991421</v>
      </c>
      <c r="P3182" s="3">
        <f t="shared" si="945"/>
        <v>-11.003809302991421</v>
      </c>
      <c r="Q3182" s="3">
        <f t="shared" si="946"/>
        <v>-145.57770849814503</v>
      </c>
      <c r="R3182">
        <f t="shared" si="947"/>
        <v>34.422291501854971</v>
      </c>
      <c r="S3182">
        <f t="shared" si="948"/>
        <v>147.53207268082809</v>
      </c>
      <c r="T3182">
        <f t="shared" si="931"/>
        <v>-11.003809302991421</v>
      </c>
    </row>
    <row r="3183" spans="1:20" x14ac:dyDescent="0.25">
      <c r="A3183">
        <f t="shared" si="932"/>
        <v>930493.84254127252</v>
      </c>
      <c r="B3183">
        <f t="shared" si="949"/>
        <v>148092.69455701526</v>
      </c>
      <c r="C3183" t="str">
        <f t="shared" si="933"/>
        <v>-0.231440181719787-0.157359834824368i</v>
      </c>
      <c r="D3183" t="str">
        <f t="shared" si="934"/>
        <v>3.33975628543328-0.787262270496585i</v>
      </c>
      <c r="E3183" t="str">
        <f t="shared" si="935"/>
        <v>131.760379106599-163.551767520877i</v>
      </c>
      <c r="F3183" t="str">
        <f t="shared" si="936"/>
        <v>2.4115618811338-1.18805352092203i</v>
      </c>
      <c r="G3183" t="str">
        <f t="shared" si="937"/>
        <v>0.994489295873136-0.0740292933026527i</v>
      </c>
      <c r="H3183" t="str">
        <f t="shared" si="938"/>
        <v>0.0883004315079824-134.91714143453i</v>
      </c>
      <c r="I3183" t="str">
        <f t="shared" si="939"/>
        <v>-0.451580622815022-0.918152980736668i</v>
      </c>
      <c r="K3183" t="str">
        <f t="shared" si="940"/>
        <v>0.000058211611733382-0.000383967507295347i</v>
      </c>
      <c r="L3183" t="str">
        <f t="shared" si="941"/>
        <v>0.0000444444444444444-0.000387697740981407i</v>
      </c>
      <c r="M3183" t="e">
        <f t="shared" si="942"/>
        <v>#DIV/0!</v>
      </c>
      <c r="N3183">
        <f t="shared" si="943"/>
        <v>34.212402857012592</v>
      </c>
      <c r="O3183">
        <f t="shared" si="944"/>
        <v>11.060903072156874</v>
      </c>
      <c r="P3183" s="3">
        <f t="shared" si="945"/>
        <v>-11.060903072156874</v>
      </c>
      <c r="Q3183" s="3">
        <f t="shared" si="946"/>
        <v>-145.78759714298741</v>
      </c>
      <c r="R3183">
        <f t="shared" si="947"/>
        <v>34.212402857012592</v>
      </c>
      <c r="S3183">
        <f t="shared" si="948"/>
        <v>148.09269455701525</v>
      </c>
      <c r="T3183">
        <f t="shared" si="931"/>
        <v>-11.060903072156874</v>
      </c>
    </row>
    <row r="3184" spans="1:20" x14ac:dyDescent="0.25">
      <c r="A3184">
        <f t="shared" si="932"/>
        <v>934029.71914292953</v>
      </c>
      <c r="B3184">
        <f t="shared" si="949"/>
        <v>148655.44679633193</v>
      </c>
      <c r="C3184" t="str">
        <f t="shared" si="933"/>
        <v>-0.230490781073263-0.155485241743877i</v>
      </c>
      <c r="D3184" t="str">
        <f t="shared" si="934"/>
        <v>3.33874490644276-0.789231998583906i</v>
      </c>
      <c r="E3184" t="str">
        <f t="shared" si="935"/>
        <v>130.863479224462-163.54752678051i</v>
      </c>
      <c r="F3184" t="str">
        <f t="shared" si="936"/>
        <v>2.41146069401023-1.18491018239504i</v>
      </c>
      <c r="G3184" t="str">
        <f t="shared" si="937"/>
        <v>0.994447567932395-0.0743074866062612i</v>
      </c>
      <c r="H3184" t="str">
        <f t="shared" si="938"/>
        <v>0.0874689365338146-134.402018909431i</v>
      </c>
      <c r="I3184" t="str">
        <f t="shared" si="939"/>
        <v>-0.448668038003574-0.914606614264321i</v>
      </c>
      <c r="K3184" t="str">
        <f t="shared" si="940"/>
        <v>0.000058106313571126-0.000382517766024879i</v>
      </c>
      <c r="L3184" t="str">
        <f t="shared" si="941"/>
        <v>0.0000444444444444444-0.000386230066727842i</v>
      </c>
      <c r="M3184" t="e">
        <f t="shared" si="942"/>
        <v>#DIV/0!</v>
      </c>
      <c r="N3184">
        <f t="shared" si="943"/>
        <v>34.002946540258733</v>
      </c>
      <c r="O3184">
        <f t="shared" si="944"/>
        <v>11.118111766604354</v>
      </c>
      <c r="P3184" s="3">
        <f t="shared" si="945"/>
        <v>-11.118111766604354</v>
      </c>
      <c r="Q3184" s="3">
        <f t="shared" si="946"/>
        <v>-145.99705345974127</v>
      </c>
      <c r="R3184">
        <f t="shared" si="947"/>
        <v>34.002946540258733</v>
      </c>
      <c r="S3184">
        <f t="shared" si="948"/>
        <v>148.65544679633194</v>
      </c>
      <c r="T3184">
        <f t="shared" si="931"/>
        <v>-11.118111766604354</v>
      </c>
    </row>
    <row r="3185" spans="1:20" x14ac:dyDescent="0.25">
      <c r="A3185">
        <f t="shared" si="932"/>
        <v>937579.03207567276</v>
      </c>
      <c r="B3185">
        <f t="shared" si="949"/>
        <v>149220.33749415801</v>
      </c>
      <c r="C3185" t="str">
        <f t="shared" si="933"/>
        <v>-0.229536634388313-0.153626136151336i</v>
      </c>
      <c r="D3185" t="str">
        <f t="shared" si="934"/>
        <v>3.33772644574489-0.791210060091453i</v>
      </c>
      <c r="E3185" t="str">
        <f t="shared" si="935"/>
        <v>129.96879034279-163.537196793189i</v>
      </c>
      <c r="F3185" t="str">
        <f t="shared" si="936"/>
        <v>2.41135874499171-1.18178377469749i</v>
      </c>
      <c r="G3185" t="str">
        <f t="shared" si="937"/>
        <v>0.994405525798439-0.0745867016295041i</v>
      </c>
      <c r="H3185" t="str">
        <f t="shared" si="938"/>
        <v>0.0866462152562946-133.888896165925i</v>
      </c>
      <c r="I3185" t="str">
        <f t="shared" si="939"/>
        <v>-0.445777590684157-0.911073905846616i</v>
      </c>
      <c r="K3185" t="str">
        <f t="shared" si="940"/>
        <v>0.0000580018090615018-0.0003810734698652i</v>
      </c>
      <c r="L3185" t="str">
        <f t="shared" si="941"/>
        <v>0.0000444444444444444-0.000384767948523452i</v>
      </c>
      <c r="M3185" t="e">
        <f t="shared" si="942"/>
        <v>#DIV/0!</v>
      </c>
      <c r="N3185">
        <f t="shared" si="943"/>
        <v>33.793924037672184</v>
      </c>
      <c r="O3185">
        <f t="shared" si="944"/>
        <v>11.175434504752303</v>
      </c>
      <c r="P3185" s="3">
        <f t="shared" si="945"/>
        <v>-11.175434504752303</v>
      </c>
      <c r="Q3185" s="3">
        <f t="shared" si="946"/>
        <v>-146.20607596232782</v>
      </c>
      <c r="R3185">
        <f t="shared" si="947"/>
        <v>33.793924037672184</v>
      </c>
      <c r="S3185">
        <f t="shared" si="948"/>
        <v>149.220337494158</v>
      </c>
      <c r="T3185">
        <f t="shared" si="931"/>
        <v>-11.175434504752303</v>
      </c>
    </row>
    <row r="3186" spans="1:20" x14ac:dyDescent="0.25">
      <c r="A3186">
        <f t="shared" si="932"/>
        <v>941141.83239756036</v>
      </c>
      <c r="B3186">
        <f t="shared" si="949"/>
        <v>149787.37477663581</v>
      </c>
      <c r="C3186" t="str">
        <f t="shared" si="933"/>
        <v>-0.228577901521125-0.151782488419774i</v>
      </c>
      <c r="D3186" t="str">
        <f t="shared" si="934"/>
        <v>3.33670085830945-0.793196451710381i</v>
      </c>
      <c r="E3186" t="str">
        <f t="shared" si="935"/>
        <v>129.076366596651-163.520830711617i</v>
      </c>
      <c r="F3186" t="str">
        <f t="shared" si="936"/>
        <v>2.41125602840701-1.17867425155937i</v>
      </c>
      <c r="G3186" t="str">
        <f t="shared" si="937"/>
        <v>0.994363167132549-0.0748669418547015i</v>
      </c>
      <c r="H3186" t="str">
        <f t="shared" si="938"/>
        <v>0.0858321634818944-133.377765067411i</v>
      </c>
      <c r="I3186" t="str">
        <f t="shared" si="939"/>
        <v>-0.442909110667714-0.907554798877959i</v>
      </c>
      <c r="K3186" t="str">
        <f t="shared" si="940"/>
        <v>0.0000578980922381383-0.000379634598688899i</v>
      </c>
      <c r="L3186" t="str">
        <f t="shared" si="941"/>
        <v>0.0000444444444444444-0.000383311365335178i</v>
      </c>
      <c r="M3186" t="e">
        <f t="shared" si="942"/>
        <v>#DIV/0!</v>
      </c>
      <c r="N3186">
        <f t="shared" si="943"/>
        <v>33.585336761197397</v>
      </c>
      <c r="O3186">
        <f t="shared" si="944"/>
        <v>11.232870407908706</v>
      </c>
      <c r="P3186" s="3">
        <f t="shared" si="945"/>
        <v>-11.232870407908706</v>
      </c>
      <c r="Q3186" s="3">
        <f t="shared" si="946"/>
        <v>-146.4146632388026</v>
      </c>
      <c r="R3186">
        <f t="shared" si="947"/>
        <v>33.585336761197397</v>
      </c>
      <c r="S3186">
        <f t="shared" si="948"/>
        <v>149.7873747766358</v>
      </c>
      <c r="T3186">
        <f t="shared" si="931"/>
        <v>-11.232870407908706</v>
      </c>
    </row>
    <row r="3187" spans="1:20" x14ac:dyDescent="0.25">
      <c r="A3187">
        <f t="shared" si="932"/>
        <v>944718.17136067105</v>
      </c>
      <c r="B3187">
        <f t="shared" si="949"/>
        <v>150356.56680078703</v>
      </c>
      <c r="C3187" t="str">
        <f t="shared" si="933"/>
        <v>-0.227614740951912-0.149954266858982i</v>
      </c>
      <c r="D3187" t="str">
        <f t="shared" si="934"/>
        <v>3.33566809888678-0.795191169938204i</v>
      </c>
      <c r="E3187" t="str">
        <f t="shared" si="935"/>
        <v>128.186261023602-163.498482067535i</v>
      </c>
      <c r="F3187" t="str">
        <f t="shared" si="936"/>
        <v>2.41115253854369-1.17558156693899i</v>
      </c>
      <c r="G3187" t="str">
        <f t="shared" si="937"/>
        <v>0.994320489579006-0.0751482107729221i</v>
      </c>
      <c r="H3187" t="str">
        <f t="shared" si="938"/>
        <v>0.0850266783839907-132.868617514562i</v>
      </c>
      <c r="I3187" t="str">
        <f t="shared" si="939"/>
        <v>-0.440062429087902-0.904049237018293i</v>
      </c>
      <c r="K3187" t="str">
        <f t="shared" si="940"/>
        <v>0.000057795157179282-0.000378201132439278i</v>
      </c>
      <c r="L3187" t="str">
        <f t="shared" si="941"/>
        <v>0.0000444444444444444-0.000381860296209582i</v>
      </c>
      <c r="M3187" t="e">
        <f t="shared" si="942"/>
        <v>#DIV/0!</v>
      </c>
      <c r="N3187">
        <f t="shared" si="943"/>
        <v>33.377186049455361</v>
      </c>
      <c r="O3187">
        <f t="shared" si="944"/>
        <v>11.29041860040731</v>
      </c>
      <c r="P3187" s="3">
        <f t="shared" si="945"/>
        <v>-11.29041860040731</v>
      </c>
      <c r="Q3187" s="3">
        <f t="shared" si="946"/>
        <v>-146.62281395054464</v>
      </c>
      <c r="R3187">
        <f t="shared" si="947"/>
        <v>33.377186049455361</v>
      </c>
      <c r="S3187">
        <f t="shared" si="948"/>
        <v>150.35656680078702</v>
      </c>
      <c r="T3187">
        <f t="shared" si="931"/>
        <v>-11.29041860040731</v>
      </c>
    </row>
    <row r="3188" spans="1:20" x14ac:dyDescent="0.25">
      <c r="A3188">
        <f t="shared" si="932"/>
        <v>948308.10041184153</v>
      </c>
      <c r="B3188">
        <f t="shared" si="949"/>
        <v>150927.92175463002</v>
      </c>
      <c r="C3188" t="str">
        <f t="shared" si="933"/>
        <v>-0.226647309760856-0.148141437757718i</v>
      </c>
      <c r="D3188" t="str">
        <f t="shared" si="934"/>
        <v>3.3346281220077-0.797194211076024i</v>
      </c>
      <c r="E3188" t="str">
        <f t="shared" si="935"/>
        <v>127.298525566817-163.470204749666i</v>
      </c>
      <c r="F3188" t="str">
        <f t="shared" si="936"/>
        <v>2.41104826964781-1.17250567502221i</v>
      </c>
      <c r="G3188" t="str">
        <f t="shared" si="937"/>
        <v>0.994277490764978-0.0754305118839671i</v>
      </c>
      <c r="H3188" t="str">
        <f t="shared" si="938"/>
        <v>0.0842296584836087-132.361445445114i</v>
      </c>
      <c r="I3188" t="str">
        <f t="shared" si="939"/>
        <v>-0.437237378390521-0.900557164191476i</v>
      </c>
      <c r="K3188" t="str">
        <f t="shared" si="940"/>
        <v>0.0000576929980074691-0.000376773051130164i</v>
      </c>
      <c r="L3188" t="str">
        <f t="shared" si="941"/>
        <v>0.0000444444444444444-0.000380414720272547i</v>
      </c>
      <c r="M3188" t="e">
        <f t="shared" si="942"/>
        <v>#DIV/0!</v>
      </c>
      <c r="N3188">
        <f t="shared" si="943"/>
        <v>33.169473168560927</v>
      </c>
      <c r="O3188">
        <f t="shared" si="944"/>
        <v>11.348078209738388</v>
      </c>
      <c r="P3188" s="3">
        <f t="shared" si="945"/>
        <v>-11.348078209738388</v>
      </c>
      <c r="Q3188" s="3">
        <f t="shared" si="946"/>
        <v>-146.83052683143907</v>
      </c>
      <c r="R3188">
        <f t="shared" si="947"/>
        <v>33.169473168560927</v>
      </c>
      <c r="S3188">
        <f t="shared" si="948"/>
        <v>150.92792175463003</v>
      </c>
      <c r="T3188">
        <f t="shared" si="931"/>
        <v>-11.348078209738388</v>
      </c>
    </row>
    <row r="3189" spans="1:20" x14ac:dyDescent="0.25">
      <c r="A3189">
        <f t="shared" si="932"/>
        <v>951911.67119340657</v>
      </c>
      <c r="B3189">
        <f t="shared" si="949"/>
        <v>151501.44785729761</v>
      </c>
      <c r="C3189" t="str">
        <f t="shared" si="933"/>
        <v>-0.225675763605133-0.146343965425924i</v>
      </c>
      <c r="D3189" t="str">
        <f t="shared" si="934"/>
        <v>3.33358088198349-0.799205571225745i</v>
      </c>
      <c r="E3189" t="str">
        <f t="shared" si="935"/>
        <v>126.413211078619-163.436052981938i</v>
      </c>
      <c r="F3189" t="str">
        <f t="shared" si="936"/>
        <v>2.41094321592364-1.16944653022156i</v>
      </c>
      <c r="G3189" t="str">
        <f t="shared" si="937"/>
        <v>0.994234168300398-0.0757138486963534i</v>
      </c>
      <c r="H3189" t="str">
        <f t="shared" si="938"/>
        <v>0.0834410036304472-131.856240833647i</v>
      </c>
      <c r="I3189" t="str">
        <f t="shared" si="939"/>
        <v>-0.434433792322957-0.897078524583595i</v>
      </c>
      <c r="K3189" t="str">
        <f t="shared" si="940"/>
        <v>0.0000575916088891973-0.000375350334845697i</v>
      </c>
      <c r="L3189" t="str">
        <f t="shared" si="941"/>
        <v>0.0000444444444444444-0.000378974616728977i</v>
      </c>
      <c r="M3189" t="e">
        <f t="shared" si="942"/>
        <v>#DIV/0!</v>
      </c>
      <c r="N3189">
        <f t="shared" si="943"/>
        <v>32.962199312947206</v>
      </c>
      <c r="O3189">
        <f t="shared" si="944"/>
        <v>11.405848366677846</v>
      </c>
      <c r="P3189" s="3">
        <f t="shared" si="945"/>
        <v>-11.405848366677846</v>
      </c>
      <c r="Q3189" s="3">
        <f t="shared" si="946"/>
        <v>-147.03780068705279</v>
      </c>
      <c r="R3189">
        <f t="shared" si="947"/>
        <v>32.962199312947206</v>
      </c>
      <c r="S3189">
        <f t="shared" si="948"/>
        <v>151.50144785729762</v>
      </c>
      <c r="T3189">
        <f t="shared" si="931"/>
        <v>-11.405848366677846</v>
      </c>
    </row>
    <row r="3190" spans="1:20" x14ac:dyDescent="0.25">
      <c r="A3190">
        <f t="shared" si="932"/>
        <v>955528.93554394157</v>
      </c>
      <c r="B3190">
        <f t="shared" si="949"/>
        <v>152077.15335915535</v>
      </c>
      <c r="C3190" t="str">
        <f t="shared" si="933"/>
        <v>-0.224700256697081-0.144561812236981i</v>
      </c>
      <c r="D3190" t="str">
        <f t="shared" si="934"/>
        <v>3.33252633290592-0.801225246287266i</v>
      </c>
      <c r="E3190" t="str">
        <f t="shared" si="935"/>
        <v>125.530367324425-163.396081302025i</v>
      </c>
      <c r="F3190" t="str">
        <f t="shared" si="936"/>
        <v>2.41083737153336-1.16640408717547i</v>
      </c>
      <c r="G3190" t="str">
        <f t="shared" si="937"/>
        <v>0.994190519777848-0.0759982247272964i</v>
      </c>
      <c r="H3190" t="str">
        <f t="shared" si="938"/>
        <v>0.0826606149841816-131.352995691376i</v>
      </c>
      <c r="I3190" t="str">
        <f t="shared" si="939"/>
        <v>-0.431651505923792-0.893613262641352i</v>
      </c>
      <c r="K3190" t="str">
        <f t="shared" si="940"/>
        <v>0.0000574909840345991-0.000373932963740124i</v>
      </c>
      <c r="L3190" t="str">
        <f t="shared" si="941"/>
        <v>0.0000444444444444444-0.000377539964862498i</v>
      </c>
      <c r="M3190" t="e">
        <f t="shared" si="942"/>
        <v>#DIV/0!</v>
      </c>
      <c r="N3190">
        <f t="shared" si="943"/>
        <v>32.755365606197302</v>
      </c>
      <c r="O3190">
        <f t="shared" si="944"/>
        <v>11.463728205411821</v>
      </c>
      <c r="P3190" s="3">
        <f t="shared" si="945"/>
        <v>-11.463728205411821</v>
      </c>
      <c r="Q3190" s="3">
        <f t="shared" si="946"/>
        <v>-147.2446343938027</v>
      </c>
      <c r="R3190">
        <f t="shared" si="947"/>
        <v>32.755365606197302</v>
      </c>
      <c r="S3190">
        <f t="shared" si="948"/>
        <v>152.07715335915535</v>
      </c>
      <c r="T3190">
        <f t="shared" si="931"/>
        <v>-11.463728205411821</v>
      </c>
    </row>
    <row r="3191" spans="1:20" x14ac:dyDescent="0.25">
      <c r="A3191">
        <f t="shared" si="932"/>
        <v>959159.94549900852</v>
      </c>
      <c r="B3191">
        <f t="shared" si="949"/>
        <v>152655.04654192014</v>
      </c>
      <c r="C3191" t="str">
        <f t="shared" si="933"/>
        <v>-0.223720941783426-0.142794938669935i</v>
      </c>
      <c r="D3191" t="str">
        <f t="shared" si="934"/>
        <v>3.33146442864714-0.803253231955657i</v>
      </c>
      <c r="E3191" t="str">
        <f t="shared" si="935"/>
        <v>124.650042987085-163.350344540183i</v>
      </c>
      <c r="F3191" t="str">
        <f t="shared" si="936"/>
        <v>2.41073073059683-1.1633783007474i</v>
      </c>
      <c r="G3191" t="str">
        <f t="shared" si="937"/>
        <v>0.994146542772439-0.0762836435026913i</v>
      </c>
      <c r="H3191" t="str">
        <f t="shared" si="938"/>
        <v>0.0818883949960494-130.85170206594i</v>
      </c>
      <c r="I3191" t="str">
        <f t="shared" si="939"/>
        <v>-0.428890355512438-0.89016132307047i</v>
      </c>
      <c r="K3191" t="str">
        <f t="shared" si="940"/>
        <v>0.0000573911176971212-0.000372520918037596i</v>
      </c>
      <c r="L3191" t="str">
        <f t="shared" si="941"/>
        <v>0.0000444444444444444-0.000376110744035166i</v>
      </c>
      <c r="M3191" t="e">
        <f t="shared" si="942"/>
        <v>#DIV/0!</v>
      </c>
      <c r="N3191">
        <f t="shared" si="943"/>
        <v>32.548973101883917</v>
      </c>
      <c r="O3191">
        <f t="shared" si="944"/>
        <v>11.521716863659401</v>
      </c>
      <c r="P3191" s="3">
        <f t="shared" si="945"/>
        <v>-11.521716863659401</v>
      </c>
      <c r="Q3191" s="3">
        <f t="shared" si="946"/>
        <v>-147.45102689811608</v>
      </c>
      <c r="R3191">
        <f t="shared" si="947"/>
        <v>32.548973101883917</v>
      </c>
      <c r="S3191">
        <f t="shared" si="948"/>
        <v>152.65504654192014</v>
      </c>
      <c r="T3191">
        <f t="shared" si="931"/>
        <v>-11.521716863659401</v>
      </c>
    </row>
    <row r="3192" spans="1:20" x14ac:dyDescent="0.25">
      <c r="A3192">
        <f t="shared" si="932"/>
        <v>962804.75329190469</v>
      </c>
      <c r="B3192">
        <f t="shared" si="949"/>
        <v>153235.13571877943</v>
      </c>
      <c r="C3192" t="str">
        <f t="shared" si="933"/>
        <v>-0.222737970125645-0.141043303351685i</v>
      </c>
      <c r="D3192" t="str">
        <f t="shared" si="934"/>
        <v>3.33039512285984-0.805289523718311i</v>
      </c>
      <c r="E3192" t="str">
        <f t="shared" si="935"/>
        <v>123.772285671586-163.298897798432i</v>
      </c>
      <c r="F3192" t="str">
        <f t="shared" si="936"/>
        <v>2.41062328719119-1.16036912602508i</v>
      </c>
      <c r="G3192" t="str">
        <f t="shared" si="937"/>
        <v>0.994102234841692-0.0765701085570949i</v>
      </c>
      <c r="H3192" t="str">
        <f t="shared" si="938"/>
        <v>0.0811242473906974-130.35235204119i</v>
      </c>
      <c r="I3192" t="str">
        <f t="shared" si="939"/>
        <v>-0.426150178678896-0.886722650834029i</v>
      </c>
      <c r="K3192" t="str">
        <f t="shared" si="940"/>
        <v>0.0000572920041732006-0.000371114178031951i</v>
      </c>
      <c r="L3192" t="str">
        <f t="shared" si="941"/>
        <v>0.0000444444444444444-0.000374686933687154i</v>
      </c>
      <c r="M3192" t="e">
        <f t="shared" si="942"/>
        <v>#DIV/0!</v>
      </c>
      <c r="N3192">
        <f t="shared" si="943"/>
        <v>32.343022784408674</v>
      </c>
      <c r="O3192">
        <f t="shared" si="944"/>
        <v>11.579813482790675</v>
      </c>
      <c r="P3192" s="3">
        <f t="shared" si="945"/>
        <v>-11.579813482790675</v>
      </c>
      <c r="Q3192" s="3">
        <f t="shared" si="946"/>
        <v>-147.65697721559133</v>
      </c>
      <c r="R3192">
        <f t="shared" si="947"/>
        <v>32.343022784408674</v>
      </c>
      <c r="S3192">
        <f t="shared" si="948"/>
        <v>153.23513571877945</v>
      </c>
      <c r="T3192">
        <f t="shared" si="931"/>
        <v>-11.579813482790675</v>
      </c>
    </row>
    <row r="3193" spans="1:20" x14ac:dyDescent="0.25">
      <c r="A3193">
        <f t="shared" si="932"/>
        <v>966463.41135441407</v>
      </c>
      <c r="B3193">
        <f t="shared" si="949"/>
        <v>153817.42923451081</v>
      </c>
      <c r="C3193" t="str">
        <f t="shared" si="933"/>
        <v>-0.221751491481351-0.139306863099127i</v>
      </c>
      <c r="D3193" t="str">
        <f t="shared" si="934"/>
        <v>3.3293183689772-0.807334116852069i</v>
      </c>
      <c r="E3193" t="str">
        <f t="shared" si="935"/>
        <v>122.897141910143-163.24179643002i</v>
      </c>
      <c r="F3193" t="str">
        <f t="shared" si="936"/>
        <v>2.41051503535067-1.15737651831964i</v>
      </c>
      <c r="G3193" t="str">
        <f t="shared" si="937"/>
        <v>0.994057593525413-0.0768576234337064i</v>
      </c>
      <c r="H3193" t="str">
        <f t="shared" si="938"/>
        <v>0.0803680771483086-129.854937736985i</v>
      </c>
      <c r="I3193" t="str">
        <f t="shared" si="939"/>
        <v>-0.423430814273583-0.883297191150939i</v>
      </c>
      <c r="K3193" t="str">
        <f t="shared" si="940"/>
        <v>0.0000571936378019496-0.000369712724086526i</v>
      </c>
      <c r="L3193" t="str">
        <f t="shared" si="941"/>
        <v>0.0000444444444444444-0.000373268513336475i</v>
      </c>
      <c r="M3193" t="e">
        <f t="shared" si="942"/>
        <v>#DIV/0!</v>
      </c>
      <c r="N3193">
        <f t="shared" si="943"/>
        <v>32.137515569855395</v>
      </c>
      <c r="O3193">
        <f t="shared" si="944"/>
        <v>11.638017207942482</v>
      </c>
      <c r="P3193" s="3">
        <f t="shared" si="945"/>
        <v>-11.638017207942482</v>
      </c>
      <c r="Q3193" s="3">
        <f t="shared" si="946"/>
        <v>-147.8624844301446</v>
      </c>
      <c r="R3193">
        <f t="shared" si="947"/>
        <v>32.137515569855395</v>
      </c>
      <c r="S3193">
        <f t="shared" si="948"/>
        <v>153.81742923451083</v>
      </c>
      <c r="T3193">
        <f t="shared" si="931"/>
        <v>-11.638017207942482</v>
      </c>
    </row>
    <row r="3194" spans="1:20" x14ac:dyDescent="0.25">
      <c r="A3194">
        <f t="shared" si="932"/>
        <v>970135.97231756081</v>
      </c>
      <c r="B3194">
        <f t="shared" si="949"/>
        <v>154401.93546560194</v>
      </c>
      <c r="C3194" t="str">
        <f t="shared" si="933"/>
        <v>-0.22076165408676-0.137585572961189i</v>
      </c>
      <c r="D3194" t="str">
        <f t="shared" si="934"/>
        <v>3.32823412021301-0.80938700642035i</v>
      </c>
      <c r="E3194" t="str">
        <f t="shared" si="935"/>
        <v>122.024657167636-163.179096019244i</v>
      </c>
      <c r="F3194" t="str">
        <f t="shared" si="936"/>
        <v>2.41040596906622-1.15440043316483i</v>
      </c>
      <c r="G3194" t="str">
        <f t="shared" si="937"/>
        <v>0.994012616345577-0.0771461916843471i</v>
      </c>
      <c r="H3194" t="str">
        <f t="shared" si="938"/>
        <v>0.0796197904869831-129.359451308985i</v>
      </c>
      <c r="I3194" t="str">
        <f t="shared" si="939"/>
        <v>-0.420732102397257-0.879884889494328i</v>
      </c>
      <c r="K3194" t="str">
        <f t="shared" si="940"/>
        <v>0.0000570960129648374-0.000368316536633939i</v>
      </c>
      <c r="L3194" t="str">
        <f t="shared" si="941"/>
        <v>0.0000444444444444444-0.000371855462578676i</v>
      </c>
      <c r="M3194" t="e">
        <f t="shared" si="942"/>
        <v>#DIV/0!</v>
      </c>
      <c r="N3194">
        <f t="shared" si="943"/>
        <v>31.932452306841071</v>
      </c>
      <c r="O3194">
        <f t="shared" si="944"/>
        <v>11.696327188130605</v>
      </c>
      <c r="P3194" s="3">
        <f t="shared" si="945"/>
        <v>-11.696327188130605</v>
      </c>
      <c r="Q3194" s="3">
        <f t="shared" si="946"/>
        <v>-148.06754769315893</v>
      </c>
      <c r="R3194">
        <f t="shared" si="947"/>
        <v>31.932452306841071</v>
      </c>
      <c r="S3194">
        <f t="shared" si="948"/>
        <v>154.40193546560195</v>
      </c>
      <c r="T3194">
        <f t="shared" si="931"/>
        <v>-11.696327188130605</v>
      </c>
    </row>
    <row r="3195" spans="1:20" x14ac:dyDescent="0.25">
      <c r="A3195">
        <f t="shared" si="932"/>
        <v>973822.48901236767</v>
      </c>
      <c r="B3195">
        <f t="shared" si="949"/>
        <v>154988.66282037125</v>
      </c>
      <c r="C3195" t="str">
        <f t="shared" si="933"/>
        <v>-0.219768604640183-0.135879386260761i</v>
      </c>
      <c r="D3195" t="str">
        <f t="shared" si="934"/>
        <v>3.32714232956173-0.811448187270239i</v>
      </c>
      <c r="E3195" t="str">
        <f t="shared" si="935"/>
        <v>121.154875847384-163.110852361585i</v>
      </c>
      <c r="F3195" t="str">
        <f t="shared" si="936"/>
        <v>2.4102960822853-1.1514408263162i</v>
      </c>
      <c r="G3195" t="str">
        <f t="shared" si="937"/>
        <v>0.9939673008062-0.0774358168694398i</v>
      </c>
      <c r="H3195" t="str">
        <f t="shared" si="938"/>
        <v>0.0788792948453824-128.865884948447i</v>
      </c>
      <c r="I3195" t="str">
        <f t="shared" si="939"/>
        <v>-0.418053884391015-0.876485691590016i</v>
      </c>
      <c r="K3195" t="str">
        <f t="shared" si="940"/>
        <v>0.0000569991240853773-0.000366925596175884i</v>
      </c>
      <c r="L3195" t="str">
        <f t="shared" si="941"/>
        <v>0.0000444444444444444-0.000370447761086548i</v>
      </c>
      <c r="M3195" t="e">
        <f t="shared" si="942"/>
        <v>#DIV/0!</v>
      </c>
      <c r="N3195">
        <f t="shared" si="943"/>
        <v>31.727833777373633</v>
      </c>
      <c r="O3195">
        <f t="shared" si="944"/>
        <v>11.754742576359048</v>
      </c>
      <c r="P3195" s="3">
        <f t="shared" si="945"/>
        <v>-11.754742576359048</v>
      </c>
      <c r="Q3195" s="3">
        <f t="shared" si="946"/>
        <v>-148.27216622262637</v>
      </c>
      <c r="R3195">
        <f t="shared" si="947"/>
        <v>31.727833777373633</v>
      </c>
      <c r="S3195">
        <f t="shared" si="948"/>
        <v>154.98866282037125</v>
      </c>
      <c r="T3195">
        <f t="shared" si="931"/>
        <v>-11.754742576359048</v>
      </c>
    </row>
    <row r="3196" spans="1:20" x14ac:dyDescent="0.25">
      <c r="A3196">
        <f t="shared" si="932"/>
        <v>977523.01447061473</v>
      </c>
      <c r="B3196">
        <f t="shared" si="949"/>
        <v>155577.61973908867</v>
      </c>
      <c r="C3196" t="str">
        <f t="shared" si="933"/>
        <v>-0.218772488286544-0.134188254636503i</v>
      </c>
      <c r="D3196" t="str">
        <f t="shared" si="934"/>
        <v>3.32604294979862-0.813517654029555i</v>
      </c>
      <c r="E3196" t="str">
        <f t="shared" si="935"/>
        <v>120.287841297266-163.037121444179i</v>
      </c>
      <c r="F3196" t="str">
        <f t="shared" si="936"/>
        <v>2.41018536891149-1.14849765375027i</v>
      </c>
      <c r="G3196" t="str">
        <f t="shared" si="937"/>
        <v>0.993921644393221-0.0777265025579881i</v>
      </c>
      <c r="H3196" t="str">
        <f t="shared" si="938"/>
        <v>0.0781464988656279-128.374230882023i</v>
      </c>
      <c r="I3196" t="str">
        <f t="shared" si="939"/>
        <v>-0.415396002826377-0.873099543414943i</v>
      </c>
      <c r="K3196" t="str">
        <f t="shared" si="940"/>
        <v>0.000056902965628814-0.000365539883282929i</v>
      </c>
      <c r="L3196" t="str">
        <f t="shared" si="941"/>
        <v>0.0000444444444444444-0.000369045388609831i</v>
      </c>
      <c r="M3196" t="e">
        <f t="shared" si="942"/>
        <v>#DIV/0!</v>
      </c>
      <c r="N3196">
        <f t="shared" si="943"/>
        <v>31.523660697715599</v>
      </c>
      <c r="O3196">
        <f t="shared" si="944"/>
        <v>11.813262529725844</v>
      </c>
      <c r="P3196" s="3">
        <f t="shared" si="945"/>
        <v>-11.813262529725844</v>
      </c>
      <c r="Q3196" s="3">
        <f t="shared" si="946"/>
        <v>-148.4763393022844</v>
      </c>
      <c r="R3196">
        <f t="shared" si="947"/>
        <v>31.523660697715599</v>
      </c>
      <c r="S3196">
        <f t="shared" si="948"/>
        <v>155.57761973908868</v>
      </c>
      <c r="T3196">
        <f t="shared" si="931"/>
        <v>-11.813262529725844</v>
      </c>
    </row>
    <row r="3197" spans="1:20" x14ac:dyDescent="0.25">
      <c r="A3197">
        <f t="shared" si="932"/>
        <v>981237.601925603</v>
      </c>
      <c r="B3197">
        <f t="shared" si="949"/>
        <v>156168.81469409721</v>
      </c>
      <c r="C3197" t="str">
        <f t="shared" si="933"/>
        <v>-0.217773448602911-0.132512128084475i</v>
      </c>
      <c r="D3197" t="str">
        <f t="shared" si="934"/>
        <v>3.32493593347983-0.815595401103928i</v>
      </c>
      <c r="E3197" t="str">
        <f t="shared" si="935"/>
        <v>119.423595816141-162.95795942663i</v>
      </c>
      <c r="F3197" t="str">
        <f t="shared" si="936"/>
        <v>2.41007382280423-1.14557087166375i</v>
      </c>
      <c r="G3197" t="str">
        <f t="shared" si="937"/>
        <v>0.993875644574375-0.0780182523275538i</v>
      </c>
      <c r="H3197" t="str">
        <f t="shared" si="938"/>
        <v>0.0774213123764565-127.884481371556i</v>
      </c>
      <c r="I3197" t="str">
        <f t="shared" si="939"/>
        <v>-0.412758301495457-0.869726391195623i</v>
      </c>
      <c r="K3197" t="str">
        <f t="shared" si="940"/>
        <v>0.0000568075321018172-0.00036415937859431i</v>
      </c>
      <c r="L3197" t="str">
        <f t="shared" si="941"/>
        <v>0.0000444444444444444-0.000367648324974926i</v>
      </c>
      <c r="M3197" t="e">
        <f t="shared" si="942"/>
        <v>#DIV/0!</v>
      </c>
      <c r="N3197">
        <f t="shared" si="943"/>
        <v>31.319933719245455</v>
      </c>
      <c r="O3197">
        <f t="shared" si="944"/>
        <v>11.87188620952597</v>
      </c>
      <c r="P3197" s="3">
        <f t="shared" si="945"/>
        <v>-11.87188620952597</v>
      </c>
      <c r="Q3197" s="3">
        <f t="shared" si="946"/>
        <v>-148.68006628075455</v>
      </c>
      <c r="R3197">
        <f t="shared" si="947"/>
        <v>31.319933719245455</v>
      </c>
      <c r="S3197">
        <f t="shared" si="948"/>
        <v>156.16881469409719</v>
      </c>
      <c r="T3197">
        <f t="shared" si="931"/>
        <v>-11.87188620952597</v>
      </c>
    </row>
    <row r="3198" spans="1:20" x14ac:dyDescent="0.25">
      <c r="A3198">
        <f t="shared" si="932"/>
        <v>984966.3048129204</v>
      </c>
      <c r="B3198">
        <f t="shared" si="949"/>
        <v>156762.25618993479</v>
      </c>
      <c r="C3198" t="str">
        <f t="shared" si="933"/>
        <v>-0.216771627585008-0.130850954999615i</v>
      </c>
      <c r="D3198" t="str">
        <f t="shared" si="934"/>
        <v>3.32382123294261-0.817681422673811i</v>
      </c>
      <c r="E3198" t="str">
        <f t="shared" si="935"/>
        <v>118.562180660596-162.873422622155i</v>
      </c>
      <c r="F3198" t="str">
        <f t="shared" si="936"/>
        <v>2.40996143777853-1.1426604364727i</v>
      </c>
      <c r="G3198" t="str">
        <f t="shared" si="937"/>
        <v>0.99382929879907-0.0783110697642348i</v>
      </c>
      <c r="H3198" t="str">
        <f t="shared" si="938"/>
        <v>0.0767036463766128-127.396628713885i</v>
      </c>
      <c r="I3198" t="str">
        <f t="shared" si="939"/>
        <v>-0.410140625401213-0.866366181406664i</v>
      </c>
      <c r="K3198" t="str">
        <f t="shared" si="940"/>
        <v>0.0000567128180521705-0.000362784062817724i</v>
      </c>
      <c r="L3198" t="str">
        <f t="shared" si="941"/>
        <v>0.0000444444444444444-0.000366256550084603i</v>
      </c>
      <c r="M3198" t="e">
        <f t="shared" si="942"/>
        <v>#DIV/0!</v>
      </c>
      <c r="N3198">
        <f t="shared" si="943"/>
        <v>31.116653429328096</v>
      </c>
      <c r="O3198">
        <f t="shared" si="944"/>
        <v>11.930612781350927</v>
      </c>
      <c r="P3198" s="3">
        <f t="shared" si="945"/>
        <v>-11.930612781350927</v>
      </c>
      <c r="Q3198" s="3">
        <f t="shared" si="946"/>
        <v>-148.8833465706719</v>
      </c>
      <c r="R3198">
        <f t="shared" si="947"/>
        <v>31.116653429328096</v>
      </c>
      <c r="S3198">
        <f t="shared" si="948"/>
        <v>156.76225618993479</v>
      </c>
      <c r="T3198">
        <f t="shared" si="931"/>
        <v>-11.930612781350927</v>
      </c>
    </row>
    <row r="3199" spans="1:20" x14ac:dyDescent="0.25">
      <c r="A3199">
        <f t="shared" si="932"/>
        <v>988709.17677120958</v>
      </c>
      <c r="B3199">
        <f t="shared" si="949"/>
        <v>157357.95276345656</v>
      </c>
      <c r="C3199" t="str">
        <f t="shared" si="933"/>
        <v>-0.215767165634702-0.129204682217004i</v>
      </c>
      <c r="D3199" t="str">
        <f t="shared" si="934"/>
        <v>3.32269880030544-0.819775712691513i</v>
      </c>
      <c r="E3199" t="str">
        <f t="shared" si="935"/>
        <v>117.703636051973-162.783567479074i</v>
      </c>
      <c r="F3199" t="str">
        <f t="shared" si="936"/>
        <v>2.40984820760464-1.13976630481173i</v>
      </c>
      <c r="G3199" t="str">
        <f t="shared" si="937"/>
        <v>0.993782604498261-0.078604958462642i</v>
      </c>
      <c r="H3199" t="str">
        <f t="shared" si="938"/>
        <v>0.0759934130184988-126.910665240644i</v>
      </c>
      <c r="I3199" t="str">
        <f t="shared" si="939"/>
        <v>-0.407542820747777-0.863018860769234i</v>
      </c>
      <c r="K3199" t="str">
        <f t="shared" si="940"/>
        <v>0.0000566188180684707-0.000361413916729131i</v>
      </c>
      <c r="L3199" t="str">
        <f t="shared" si="941"/>
        <v>0.0000444444444444444-0.000364870043917717i</v>
      </c>
      <c r="M3199" t="e">
        <f t="shared" si="942"/>
        <v>#DIV/0!</v>
      </c>
      <c r="N3199">
        <f t="shared" si="943"/>
        <v>30.913820352184445</v>
      </c>
      <c r="O3199">
        <f t="shared" si="944"/>
        <v>11.989441415185457</v>
      </c>
      <c r="P3199" s="3">
        <f t="shared" si="945"/>
        <v>-11.989441415185457</v>
      </c>
      <c r="Q3199" s="3">
        <f t="shared" si="946"/>
        <v>-149.08617964781556</v>
      </c>
      <c r="R3199">
        <f t="shared" si="947"/>
        <v>30.913820352184445</v>
      </c>
      <c r="S3199">
        <f t="shared" si="948"/>
        <v>157.35795276345655</v>
      </c>
      <c r="T3199">
        <f t="shared" si="931"/>
        <v>-11.989441415185457</v>
      </c>
    </row>
    <row r="3200" spans="1:20" x14ac:dyDescent="0.25">
      <c r="A3200">
        <f t="shared" si="932"/>
        <v>992466.27164294035</v>
      </c>
      <c r="B3200">
        <f t="shared" si="949"/>
        <v>157955.91298395771</v>
      </c>
      <c r="C3200" t="str">
        <f t="shared" si="933"/>
        <v>-0.214760201548438-0.127573255052914i</v>
      </c>
      <c r="D3200" t="str">
        <f t="shared" si="934"/>
        <v>3.32156858746824-0.821878264878199i</v>
      </c>
      <c r="E3200" t="str">
        <f t="shared" si="935"/>
        <v>116.848001183689-162.688450562647i</v>
      </c>
      <c r="F3200" t="str">
        <f t="shared" si="936"/>
        <v>2.40973412600778-1.13688843353321i</v>
      </c>
      <c r="G3200" t="str">
        <f t="shared" si="937"/>
        <v>0.993735559084325-0.0788999220258746i</v>
      </c>
      <c r="H3200" t="str">
        <f t="shared" si="938"/>
        <v>0.075290525592052-126.426583318065i</v>
      </c>
      <c r="I3200" t="str">
        <f t="shared" si="939"/>
        <v>-0.404964734930866-0.85968437624957i</v>
      </c>
      <c r="K3200" t="str">
        <f t="shared" si="940"/>
        <v>0.0000565255267798221-0.000360048921172536i</v>
      </c>
      <c r="L3200" t="str">
        <f t="shared" si="941"/>
        <v>0.0000444444444444444-0.000363488786528907i</v>
      </c>
      <c r="M3200" t="e">
        <f t="shared" si="942"/>
        <v>#DIV/0!</v>
      </c>
      <c r="N3200">
        <f t="shared" si="943"/>
        <v>30.711434949763401</v>
      </c>
      <c r="O3200">
        <f t="shared" si="944"/>
        <v>12.048371285501467</v>
      </c>
      <c r="P3200" s="3">
        <f t="shared" si="945"/>
        <v>-12.048371285501467</v>
      </c>
      <c r="Q3200" s="3">
        <f t="shared" si="946"/>
        <v>-149.2885650502366</v>
      </c>
      <c r="R3200">
        <f t="shared" si="947"/>
        <v>30.711434949763401</v>
      </c>
      <c r="S3200">
        <f t="shared" si="948"/>
        <v>157.95591298395772</v>
      </c>
      <c r="T3200">
        <f t="shared" si="931"/>
        <v>-12.048371285501467</v>
      </c>
    </row>
    <row r="3201" spans="1:20" x14ac:dyDescent="0.25">
      <c r="A3201">
        <f t="shared" si="932"/>
        <v>996237.64347518352</v>
      </c>
      <c r="B3201">
        <f t="shared" si="949"/>
        <v>158556.14545329675</v>
      </c>
      <c r="C3201" t="str">
        <f t="shared" si="933"/>
        <v>-0.213750872506633-0.125956617345629i</v>
      </c>
      <c r="D3201" t="str">
        <f t="shared" si="934"/>
        <v>3.32043054611259-0.823989072720856i</v>
      </c>
      <c r="E3201" t="str">
        <f t="shared" si="935"/>
        <v>115.995314228823-162.588128537254i</v>
      </c>
      <c r="F3201" t="str">
        <f t="shared" si="936"/>
        <v>2.4096191866678-1.13402677970645i</v>
      </c>
      <c r="G3201" t="str">
        <f t="shared" si="937"/>
        <v>0.993688159950932-0.0791959640654966i</v>
      </c>
      <c r="H3201" t="str">
        <f t="shared" si="938"/>
        <v>0.0745948985088701-125.944375346785i</v>
      </c>
      <c r="I3201" t="str">
        <f t="shared" si="939"/>
        <v>-0.402406216528282-0.856362675057504i</v>
      </c>
      <c r="K3201" t="str">
        <f t="shared" si="940"/>
        <v>0.0000564329388555385-0.000358689057059798i</v>
      </c>
      <c r="L3201" t="str">
        <f t="shared" si="941"/>
        <v>0.0000444444444444444-0.000362112758048323i</v>
      </c>
      <c r="M3201" t="e">
        <f t="shared" si="942"/>
        <v>#DIV/0!</v>
      </c>
      <c r="N3201">
        <f t="shared" si="943"/>
        <v>30.509497622615413</v>
      </c>
      <c r="O3201">
        <f t="shared" si="944"/>
        <v>12.107401571348088</v>
      </c>
      <c r="P3201" s="3">
        <f t="shared" si="945"/>
        <v>-12.107401571348088</v>
      </c>
      <c r="Q3201" s="3">
        <f t="shared" si="946"/>
        <v>-149.49050237738459</v>
      </c>
      <c r="R3201">
        <f t="shared" si="947"/>
        <v>30.509497622615413</v>
      </c>
      <c r="S3201">
        <f t="shared" si="948"/>
        <v>158.55614545329675</v>
      </c>
      <c r="T3201">
        <f t="shared" si="931"/>
        <v>-12.107401571348088</v>
      </c>
    </row>
    <row r="3202" spans="1:20" x14ac:dyDescent="0.25">
      <c r="A3202">
        <f t="shared" si="932"/>
        <v>1000023.3465203893</v>
      </c>
      <c r="B3202">
        <f t="shared" si="949"/>
        <v>159158.65880601929</v>
      </c>
      <c r="C3202" t="str">
        <f t="shared" si="933"/>
        <v>-0.212739314063966-0.124354711496016i</v>
      </c>
      <c r="D3202" t="str">
        <f t="shared" si="934"/>
        <v>3.31928462770197-0.82610812946926i</v>
      </c>
      <c r="E3202" t="str">
        <f t="shared" si="935"/>
        <v>115.145612347975-162.482658148927i</v>
      </c>
      <c r="F3202" t="str">
        <f t="shared" si="936"/>
        <v>2.40950338321887-1.13118130061689i</v>
      </c>
      <c r="G3202" t="str">
        <f t="shared" si="937"/>
        <v>0.993640404472919-0.0794930882015105i</v>
      </c>
      <c r="H3202" t="str">
        <f t="shared" si="938"/>
        <v>0.0739064472865603-125.464033761653i</v>
      </c>
      <c r="I3202" t="str">
        <f t="shared" si="939"/>
        <v>-0.399867115290479-0.853053704644998i</v>
      </c>
      <c r="K3202" t="str">
        <f t="shared" si="940"/>
        <v>0.0000563410490048432-0.000357334305370419i</v>
      </c>
      <c r="L3202" t="str">
        <f t="shared" si="941"/>
        <v>0.0000444444444444444-0.000360741938681334i</v>
      </c>
      <c r="M3202" t="e">
        <f t="shared" si="942"/>
        <v>#DIV/0!</v>
      </c>
      <c r="N3202">
        <f t="shared" si="943"/>
        <v>30.308008710770224</v>
      </c>
      <c r="O3202">
        <f t="shared" si="944"/>
        <v>12.166531456439449</v>
      </c>
      <c r="P3202" s="3">
        <f t="shared" si="945"/>
        <v>-12.166531456439449</v>
      </c>
      <c r="Q3202" s="3">
        <f t="shared" si="946"/>
        <v>-149.69199128922978</v>
      </c>
      <c r="R3202">
        <f t="shared" si="947"/>
        <v>30.308008710770224</v>
      </c>
      <c r="S3202">
        <f t="shared" si="948"/>
        <v>159.15865880601928</v>
      </c>
      <c r="T3202">
        <f t="shared" si="931"/>
        <v>-12.166531456439449</v>
      </c>
    </row>
    <row r="3203" spans="1:20" x14ac:dyDescent="0.25">
      <c r="A3203">
        <f t="shared" si="932"/>
        <v>1003823.4352371667</v>
      </c>
      <c r="B3203">
        <f t="shared" si="949"/>
        <v>159763.46170948216</v>
      </c>
      <c r="C3203" t="str">
        <f t="shared" si="933"/>
        <v>-0.211725660140584-0.12276747850779i</v>
      </c>
      <c r="D3203" t="str">
        <f t="shared" si="934"/>
        <v>3.31813078348203-0.828235428132918i</v>
      </c>
      <c r="E3203" t="str">
        <f t="shared" si="935"/>
        <v>114.298931697348-162.372096208227i</v>
      </c>
      <c r="F3203" t="str">
        <f t="shared" si="936"/>
        <v>2.40938670924917-1.12835195376531i</v>
      </c>
      <c r="G3203" t="str">
        <f t="shared" si="937"/>
        <v>0.993592290006163-0.0797912980623319i</v>
      </c>
      <c r="H3203" t="str">
        <f t="shared" si="938"/>
        <v>0.0732250885333242-124.985551031535i</v>
      </c>
      <c r="I3203" t="str">
        <f t="shared" si="939"/>
        <v>-0.397347282131208-0.849757412704668i</v>
      </c>
      <c r="K3203" t="str">
        <f t="shared" si="940"/>
        <v>0.0000562498519765735-0.000355984647151336i</v>
      </c>
      <c r="L3203" t="str">
        <f t="shared" si="941"/>
        <v>0.0000444444444444444-0.000359376308708242i</v>
      </c>
      <c r="M3203" t="e">
        <f t="shared" si="942"/>
        <v>#DIV/0!</v>
      </c>
      <c r="N3203">
        <f t="shared" si="943"/>
        <v>30.106968494607401</v>
      </c>
      <c r="O3203">
        <f t="shared" si="944"/>
        <v>12.225760129239628</v>
      </c>
      <c r="P3203" s="3">
        <f t="shared" si="945"/>
        <v>-12.225760129239628</v>
      </c>
      <c r="Q3203" s="3">
        <f t="shared" si="946"/>
        <v>-149.8930315053926</v>
      </c>
      <c r="R3203">
        <f t="shared" si="947"/>
        <v>30.106968494607401</v>
      </c>
      <c r="S3203">
        <f t="shared" si="948"/>
        <v>159.76346170948216</v>
      </c>
      <c r="T3203">
        <f t="shared" si="931"/>
        <v>-12.225760129239628</v>
      </c>
    </row>
    <row r="3204" spans="1:20" x14ac:dyDescent="0.25">
      <c r="A3204">
        <f t="shared" si="932"/>
        <v>1007637.964291068</v>
      </c>
      <c r="B3204">
        <f t="shared" si="949"/>
        <v>160370.56286397821</v>
      </c>
      <c r="C3204" t="str">
        <f t="shared" si="933"/>
        <v>-0.21071004301419-0.121194858027551i</v>
      </c>
      <c r="D3204" t="str">
        <f t="shared" si="934"/>
        <v>3.31696896448091-0.830370961477996i</v>
      </c>
      <c r="E3204" t="str">
        <f t="shared" si="935"/>
        <v>113.455307437107-162.256499573472i</v>
      </c>
      <c r="F3204" t="str">
        <f t="shared" si="936"/>
        <v>2.40926915830064-1.12553869686701i</v>
      </c>
      <c r="G3204" t="str">
        <f t="shared" si="937"/>
        <v>0.99354381388745-0.0800905972847627i</v>
      </c>
      <c r="H3204" t="str">
        <f t="shared" si="938"/>
        <v>0.0725507399327685-124.508919659125i</v>
      </c>
      <c r="I3204" t="str">
        <f t="shared" si="939"/>
        <v>-0.394846569118246-0.846473747168374i</v>
      </c>
      <c r="K3204" t="str">
        <f t="shared" si="940"/>
        <v>0.0000561593425588888-0.000354640063516732i</v>
      </c>
      <c r="L3204" t="str">
        <f t="shared" si="941"/>
        <v>0.0000444444444444444-0.000358015848484004i</v>
      </c>
      <c r="M3204" t="e">
        <f t="shared" si="942"/>
        <v>#DIV/0!</v>
      </c>
      <c r="N3204">
        <f t="shared" si="943"/>
        <v>29.906377195739339</v>
      </c>
      <c r="O3204">
        <f t="shared" si="944"/>
        <v>12.285086783043724</v>
      </c>
      <c r="P3204" s="3">
        <f t="shared" si="945"/>
        <v>-12.285086783043724</v>
      </c>
      <c r="Q3204" s="3">
        <f t="shared" si="946"/>
        <v>-150.09362280426066</v>
      </c>
      <c r="R3204">
        <f t="shared" si="947"/>
        <v>29.906377195739339</v>
      </c>
      <c r="S3204">
        <f t="shared" si="948"/>
        <v>160.37056286397822</v>
      </c>
      <c r="T3204">
        <f t="shared" si="931"/>
        <v>-12.285086783043724</v>
      </c>
    </row>
    <row r="3205" spans="1:20" x14ac:dyDescent="0.25">
      <c r="A3205">
        <f t="shared" si="932"/>
        <v>1011466.9885553742</v>
      </c>
      <c r="B3205">
        <f t="shared" si="949"/>
        <v>160979.97100286133</v>
      </c>
      <c r="C3205" t="str">
        <f t="shared" si="933"/>
        <v>-0.209692593312982-0.119636788384453i</v>
      </c>
      <c r="D3205" t="str">
        <f t="shared" si="934"/>
        <v>3.31579912150949-0.832514722024196i</v>
      </c>
      <c r="E3205" t="str">
        <f t="shared" si="935"/>
        <v>112.614773739929-162.135925134318i</v>
      </c>
      <c r="F3205" t="str">
        <f t="shared" si="936"/>
        <v>2.40915072386859-1.12274148785103i</v>
      </c>
      <c r="G3205" t="str">
        <f t="shared" si="937"/>
        <v>0.993494973434346-0.0803909895139631i</v>
      </c>
      <c r="H3205" t="str">
        <f t="shared" si="938"/>
        <v>0.0718833202289307-124.034132180757i</v>
      </c>
      <c r="I3205" t="str">
        <f t="shared" si="939"/>
        <v>-0.392364829464209-0.843202656205772i</v>
      </c>
      <c r="K3205" t="str">
        <f t="shared" si="940"/>
        <v>0.0000560695155789744-0.000353300535647807i</v>
      </c>
      <c r="L3205" t="str">
        <f t="shared" si="941"/>
        <v>0.0000444444444444444-0.000356660538437939i</v>
      </c>
      <c r="M3205" t="e">
        <f t="shared" si="942"/>
        <v>#DIV/0!</v>
      </c>
      <c r="N3205">
        <f t="shared" si="943"/>
        <v>29.706234977883412</v>
      </c>
      <c r="O3205">
        <f t="shared" si="944"/>
        <v>12.34451061605756</v>
      </c>
      <c r="P3205" s="3">
        <f t="shared" si="945"/>
        <v>-12.34451061605756</v>
      </c>
      <c r="Q3205" s="3">
        <f t="shared" si="946"/>
        <v>-150.29376502211659</v>
      </c>
      <c r="R3205">
        <f t="shared" si="947"/>
        <v>29.706234977883412</v>
      </c>
      <c r="S3205">
        <f t="shared" si="948"/>
        <v>160.97997100286133</v>
      </c>
      <c r="T3205">
        <f t="shared" si="931"/>
        <v>-12.34451061605756</v>
      </c>
    </row>
    <row r="3206" spans="1:20" x14ac:dyDescent="0.25">
      <c r="A3206">
        <f t="shared" si="932"/>
        <v>1015310.5631118846</v>
      </c>
      <c r="B3206">
        <f t="shared" si="949"/>
        <v>161591.69489267221</v>
      </c>
      <c r="C3206" t="str">
        <f t="shared" si="933"/>
        <v>-0.208673440009476-0.118093206629594i</v>
      </c>
      <c r="D3206" t="str">
        <f t="shared" si="934"/>
        <v>3.31462120516175-0.834666702041655i</v>
      </c>
      <c r="E3206" t="str">
        <f t="shared" si="935"/>
        <v>111.777363799785-162.010429795695i</v>
      </c>
      <c r="F3206" t="str">
        <f t="shared" si="936"/>
        <v>2.40903139940133-1.11996028485931i</v>
      </c>
      <c r="G3206" t="str">
        <f t="shared" si="937"/>
        <v>0.993445765945066-0.0806924784034242i</v>
      </c>
      <c r="H3206" t="str">
        <f t="shared" si="938"/>
        <v>0.0712227492115381-123.561181166215i</v>
      </c>
      <c r="I3206" t="str">
        <f t="shared" si="939"/>
        <v>-0.389901917517413-0.83994408822286i</v>
      </c>
      <c r="K3206" t="str">
        <f t="shared" si="940"/>
        <v>0.000055980365902758-0.000351966044792605i</v>
      </c>
      <c r="L3206" t="str">
        <f t="shared" si="941"/>
        <v>0.0000444444444444444-0.000355310359073461i</v>
      </c>
      <c r="M3206" t="e">
        <f t="shared" si="942"/>
        <v>#DIV/0!</v>
      </c>
      <c r="N3206">
        <f t="shared" si="943"/>
        <v>29.506541947737531</v>
      </c>
      <c r="O3206">
        <f t="shared" si="944"/>
        <v>12.404030831472737</v>
      </c>
      <c r="P3206" s="3">
        <f t="shared" si="945"/>
        <v>-12.404030831472737</v>
      </c>
      <c r="Q3206" s="3">
        <f t="shared" si="946"/>
        <v>-150.49345805226247</v>
      </c>
      <c r="R3206">
        <f t="shared" si="947"/>
        <v>29.506541947737531</v>
      </c>
      <c r="S3206">
        <f t="shared" si="948"/>
        <v>161.59169489267222</v>
      </c>
      <c r="T3206">
        <f t="shared" si="931"/>
        <v>-12.404030831472737</v>
      </c>
    </row>
    <row r="3207" spans="1:20" x14ac:dyDescent="0.25">
      <c r="A3207">
        <f t="shared" si="932"/>
        <v>1019168.7432517098</v>
      </c>
      <c r="B3207">
        <f t="shared" si="949"/>
        <v>162205.74333326437</v>
      </c>
      <c r="C3207" t="str">
        <f t="shared" si="933"/>
        <v>-0.207652710415105-0.116564048575069i</v>
      </c>
      <c r="D3207" t="str">
        <f t="shared" si="934"/>
        <v>3.31343516581517-0.836826893547803i</v>
      </c>
      <c r="E3207" t="str">
        <f t="shared" si="935"/>
        <v>110.943109840941-161.880070462081i</v>
      </c>
      <c r="F3207" t="str">
        <f t="shared" si="936"/>
        <v>2.40891117830004-1.11719504624596i</v>
      </c>
      <c r="G3207" t="str">
        <f t="shared" si="937"/>
        <v>0.993396188698344-0.0809950676149384i</v>
      </c>
      <c r="H3207" t="str">
        <f t="shared" si="938"/>
        <v>0.0705689477014672-123.09005921855i</v>
      </c>
      <c r="I3207" t="str">
        <f t="shared" si="939"/>
        <v>-0.387457688752865-0.836697991860663i</v>
      </c>
      <c r="K3207" t="str">
        <f t="shared" si="940"/>
        <v>0.0000558918884346165-0.000350636572265783i</v>
      </c>
      <c r="L3207" t="str">
        <f t="shared" si="941"/>
        <v>0.0000444444444444444-0.000353965290967783i</v>
      </c>
      <c r="M3207" t="e">
        <f t="shared" si="942"/>
        <v>#DIV/0!</v>
      </c>
      <c r="N3207">
        <f t="shared" si="943"/>
        <v>29.307298155860934</v>
      </c>
      <c r="O3207">
        <f t="shared" si="944"/>
        <v>12.46364663754048</v>
      </c>
      <c r="P3207" s="3">
        <f t="shared" si="945"/>
        <v>-12.46364663754048</v>
      </c>
      <c r="Q3207" s="3">
        <f t="shared" si="946"/>
        <v>-150.69270184413907</v>
      </c>
      <c r="R3207">
        <f t="shared" si="947"/>
        <v>29.307298155860934</v>
      </c>
      <c r="S3207">
        <f t="shared" si="948"/>
        <v>162.20574333326437</v>
      </c>
      <c r="T3207">
        <f t="shared" si="931"/>
        <v>-12.46364663754048</v>
      </c>
    </row>
    <row r="3208" spans="1:20" x14ac:dyDescent="0.25">
      <c r="A3208">
        <f t="shared" si="932"/>
        <v>1023041.5844760663</v>
      </c>
      <c r="B3208">
        <f t="shared" si="949"/>
        <v>162822.12515793077</v>
      </c>
      <c r="C3208" t="str">
        <f t="shared" si="933"/>
        <v>-0.206630530175682-0.115049248832655i</v>
      </c>
      <c r="D3208" t="str">
        <f t="shared" si="934"/>
        <v>3.31224095363114-0.838995288304237i</v>
      </c>
      <c r="E3208" t="str">
        <f t="shared" si="935"/>
        <v>110.112043127125-161.744904022144i</v>
      </c>
      <c r="F3208" t="str">
        <f t="shared" si="936"/>
        <v>2.40879005391828-1.11444573057638i</v>
      </c>
      <c r="G3208" t="str">
        <f t="shared" si="937"/>
        <v>0.993346238953298-0.0812987608185699i</v>
      </c>
      <c r="H3208" t="str">
        <f t="shared" si="938"/>
        <v>0.0699218375364268-122.62075897389i</v>
      </c>
      <c r="I3208" t="str">
        <f t="shared" si="939"/>
        <v>-0.385031999763251-0.833464315993741i</v>
      </c>
      <c r="K3208" t="str">
        <f t="shared" si="940"/>
        <v>0.0000558040781170937-0.000349312099448423i</v>
      </c>
      <c r="L3208" t="str">
        <f t="shared" si="941"/>
        <v>0.0000444444444444444-0.00035262531477165i</v>
      </c>
      <c r="M3208" t="e">
        <f t="shared" si="942"/>
        <v>#DIV/0!</v>
      </c>
      <c r="N3208">
        <f t="shared" si="943"/>
        <v>29.108503597543404</v>
      </c>
      <c r="O3208">
        <f t="shared" si="944"/>
        <v>12.523357247641433</v>
      </c>
      <c r="P3208" s="3">
        <f t="shared" si="945"/>
        <v>-12.523357247641433</v>
      </c>
      <c r="Q3208" s="3">
        <f t="shared" si="946"/>
        <v>-150.8914964024566</v>
      </c>
      <c r="R3208">
        <f t="shared" si="947"/>
        <v>29.108503597543404</v>
      </c>
      <c r="S3208">
        <f t="shared" si="948"/>
        <v>162.82212515793077</v>
      </c>
      <c r="T3208">
        <f t="shared" si="931"/>
        <v>-12.523357247641433</v>
      </c>
    </row>
    <row r="3209" spans="1:20" x14ac:dyDescent="0.25">
      <c r="A3209">
        <f t="shared" si="932"/>
        <v>1026929.1424970755</v>
      </c>
      <c r="B3209">
        <f t="shared" si="949"/>
        <v>163440.84923353093</v>
      </c>
      <c r="C3209" t="str">
        <f t="shared" si="933"/>
        <v>-0.205607023267614-0.113548740852149i</v>
      </c>
      <c r="D3209" t="str">
        <f t="shared" si="934"/>
        <v>3.3110385185553-0.841171877813505i</v>
      </c>
      <c r="E3209" t="str">
        <f t="shared" si="935"/>
        <v>109.284193970901-161.604987333721i</v>
      </c>
      <c r="F3209" t="str">
        <f t="shared" si="936"/>
        <v>2.40866801956174-1.11171229662654i</v>
      </c>
      <c r="G3209" t="str">
        <f t="shared" si="937"/>
        <v>0.993295913949303-0.0816035616926245i</v>
      </c>
      <c r="H3209" t="str">
        <f t="shared" si="938"/>
        <v>0.0692813415568474-122.153273101262i</v>
      </c>
      <c r="I3209" t="str">
        <f t="shared" si="939"/>
        <v>-0.382624708250084-0.830243009728873i</v>
      </c>
      <c r="K3209" t="str">
        <f t="shared" si="940"/>
        <v>0.000055716929930617-0.000347992607787829i</v>
      </c>
      <c r="L3209" t="str">
        <f t="shared" si="941"/>
        <v>0.0000444444444444444-0.000351290411209056i</v>
      </c>
      <c r="M3209" t="e">
        <f t="shared" si="942"/>
        <v>#DIV/0!</v>
      </c>
      <c r="N3209">
        <f t="shared" si="943"/>
        <v>28.910158213680944</v>
      </c>
      <c r="O3209">
        <f t="shared" si="944"/>
        <v>12.583161880353677</v>
      </c>
      <c r="P3209" s="3">
        <f t="shared" si="945"/>
        <v>-12.583161880353677</v>
      </c>
      <c r="Q3209" s="3">
        <f t="shared" si="946"/>
        <v>-151.08984178631906</v>
      </c>
      <c r="R3209">
        <f t="shared" si="947"/>
        <v>28.910158213680944</v>
      </c>
      <c r="S3209">
        <f t="shared" si="948"/>
        <v>163.44084923353094</v>
      </c>
      <c r="T3209">
        <f t="shared" si="931"/>
        <v>-12.583161880353677</v>
      </c>
    </row>
    <row r="3210" spans="1:20" x14ac:dyDescent="0.25">
      <c r="A3210">
        <f t="shared" si="932"/>
        <v>1030831.4732385643</v>
      </c>
      <c r="B3210">
        <f t="shared" si="949"/>
        <v>164061.92446061835</v>
      </c>
      <c r="C3210" t="str">
        <f t="shared" si="933"/>
        <v>-0.204582311994913-0.112062456959332i</v>
      </c>
      <c r="D3210" t="str">
        <f t="shared" si="934"/>
        <v>3.30982781031806-0.843356653315945i</v>
      </c>
      <c r="E3210" t="str">
        <f t="shared" si="935"/>
        <v>108.45959174321-161.46037720916i</v>
      </c>
      <c r="F3210" t="str">
        <f t="shared" si="936"/>
        <v>2.40854506848792-1.10899470338211i</v>
      </c>
      <c r="G3210" t="str">
        <f t="shared" si="937"/>
        <v>0.99324521090585-0.0819094739236181i</v>
      </c>
      <c r="H3210" t="str">
        <f t="shared" si="938"/>
        <v>0.0686473835919738-121.687594302406i</v>
      </c>
      <c r="I3210" t="str">
        <f t="shared" si="939"/>
        <v>-0.380235673014845-0.827034022403661i</v>
      </c>
      <c r="K3210" t="str">
        <f t="shared" si="940"/>
        <v>0.0000556304388932144-0.000346678078797316i</v>
      </c>
      <c r="L3210" t="str">
        <f t="shared" si="941"/>
        <v>0.0000444444444444444-0.000349960561076963i</v>
      </c>
      <c r="M3210" t="e">
        <f t="shared" si="942"/>
        <v>#DIV/0!</v>
      </c>
      <c r="N3210">
        <f t="shared" si="943"/>
        <v>28.712261891646989</v>
      </c>
      <c r="O3210">
        <f t="shared" si="944"/>
        <v>12.643059759517277</v>
      </c>
      <c r="P3210" s="3">
        <f t="shared" si="945"/>
        <v>-12.643059759517277</v>
      </c>
      <c r="Q3210" s="3">
        <f t="shared" si="946"/>
        <v>-151.28773810835301</v>
      </c>
      <c r="R3210">
        <f t="shared" si="947"/>
        <v>28.712261891646989</v>
      </c>
      <c r="S3210">
        <f t="shared" si="948"/>
        <v>164.06192446061834</v>
      </c>
      <c r="T3210">
        <f t="shared" si="931"/>
        <v>-12.643059759517277</v>
      </c>
    </row>
    <row r="3211" spans="1:20" x14ac:dyDescent="0.25">
      <c r="A3211">
        <f t="shared" si="932"/>
        <v>1034748.6328368708</v>
      </c>
      <c r="B3211">
        <f t="shared" si="949"/>
        <v>164685.35977356869</v>
      </c>
      <c r="C3211" t="str">
        <f t="shared" si="933"/>
        <v>-0.203556516986938-0.110590328393538i</v>
      </c>
      <c r="D3211" t="str">
        <f t="shared" si="934"/>
        <v>3.30860877843492-0.8455496057864i</v>
      </c>
      <c r="E3211" t="str">
        <f t="shared" si="935"/>
        <v>107.638264883071-161.311130400996i</v>
      </c>
      <c r="F3211" t="str">
        <f t="shared" si="936"/>
        <v>2.40842119390571-1.10629291003769i</v>
      </c>
      <c r="G3211" t="str">
        <f t="shared" si="937"/>
        <v>0.993194127022417-0.0822165012062444i</v>
      </c>
      <c r="H3211" t="str">
        <f t="shared" si="938"/>
        <v>0.0680198884461667-121.223715311595i</v>
      </c>
      <c r="I3211" t="str">
        <f t="shared" si="939"/>
        <v>-0.377864753950252-0.823837303585139i</v>
      </c>
      <c r="K3211" t="str">
        <f t="shared" si="940"/>
        <v>0.0000555446000602381-0.000345368494056018i</v>
      </c>
      <c r="L3211" t="str">
        <f t="shared" si="941"/>
        <v>0.0000444444444444444-0.000348635745245032i</v>
      </c>
      <c r="M3211" t="e">
        <f t="shared" si="942"/>
        <v>#DIV/0!</v>
      </c>
      <c r="N3211">
        <f t="shared" si="943"/>
        <v>28.51481446616225</v>
      </c>
      <c r="O3211">
        <f t="shared" si="944"/>
        <v>12.703050114297065</v>
      </c>
      <c r="P3211" s="3">
        <f t="shared" si="945"/>
        <v>-12.703050114297065</v>
      </c>
      <c r="Q3211" s="3">
        <f t="shared" si="946"/>
        <v>-151.48518553383775</v>
      </c>
      <c r="R3211">
        <f t="shared" si="947"/>
        <v>28.51481446616225</v>
      </c>
      <c r="S3211">
        <f t="shared" si="948"/>
        <v>164.68535977356871</v>
      </c>
      <c r="T3211">
        <f t="shared" si="931"/>
        <v>-12.703050114297065</v>
      </c>
    </row>
    <row r="3212" spans="1:20" x14ac:dyDescent="0.25">
      <c r="A3212">
        <f t="shared" si="932"/>
        <v>1038680.677641651</v>
      </c>
      <c r="B3212">
        <f t="shared" si="949"/>
        <v>165311.16414070825</v>
      </c>
      <c r="C3212" t="str">
        <f t="shared" si="933"/>
        <v>-0.202529757196905-0.109132285344842i</v>
      </c>
      <c r="D3212" t="str">
        <f t="shared" si="934"/>
        <v>3.30738137220721-0.847750725931117i</v>
      </c>
      <c r="E3212" t="str">
        <f t="shared" si="935"/>
        <v>106.82024090745-161.157303587991i</v>
      </c>
      <c r="F3212" t="str">
        <f t="shared" si="936"/>
        <v>2.40829638897524-1.10360687599607i</v>
      </c>
      <c r="G3212" t="str">
        <f t="shared" si="937"/>
        <v>0.993142659478332-0.0825246472433428i</v>
      </c>
      <c r="H3212" t="str">
        <f t="shared" si="938"/>
        <v>0.0673987818853972-120.761628895456i</v>
      </c>
      <c r="I3212" t="str">
        <f t="shared" si="939"/>
        <v>-0.375511812031599-0.820652803068496i</v>
      </c>
      <c r="K3212" t="str">
        <f t="shared" si="940"/>
        <v>0.0000554594085240841-0.000344063835208675i</v>
      </c>
      <c r="L3212" t="str">
        <f t="shared" si="941"/>
        <v>0.0000444444444444444-0.000347315944655342i</v>
      </c>
      <c r="M3212" t="e">
        <f t="shared" si="942"/>
        <v>#DIV/0!</v>
      </c>
      <c r="N3212">
        <f t="shared" si="943"/>
        <v>28.317815720162173</v>
      </c>
      <c r="O3212">
        <f t="shared" si="944"/>
        <v>12.763132179241426</v>
      </c>
      <c r="P3212" s="3">
        <f t="shared" si="945"/>
        <v>-12.763132179241426</v>
      </c>
      <c r="Q3212" s="3">
        <f t="shared" si="946"/>
        <v>-151.68218427983783</v>
      </c>
      <c r="R3212">
        <f t="shared" si="947"/>
        <v>28.317815720162173</v>
      </c>
      <c r="S3212">
        <f t="shared" si="948"/>
        <v>165.31116414070826</v>
      </c>
      <c r="T3212">
        <f t="shared" si="931"/>
        <v>-12.763132179241426</v>
      </c>
    </row>
    <row r="3213" spans="1:20" x14ac:dyDescent="0.25">
      <c r="A3213">
        <f t="shared" si="932"/>
        <v>1042627.6642166892</v>
      </c>
      <c r="B3213">
        <f t="shared" si="949"/>
        <v>165939.34656444294</v>
      </c>
      <c r="C3213" t="str">
        <f t="shared" si="933"/>
        <v>-0.201502149901083-0.107688256990825i</v>
      </c>
      <c r="D3213" t="str">
        <f t="shared" si="934"/>
        <v>3.30614554072242-0.849960004184378i</v>
      </c>
      <c r="E3213" t="str">
        <f t="shared" si="935"/>
        <v>106.005546421261-160.998953361507i</v>
      </c>
      <c r="F3213" t="str">
        <f t="shared" si="936"/>
        <v>2.40817064680737-1.10093656086733i</v>
      </c>
      <c r="G3213" t="str">
        <f t="shared" si="937"/>
        <v>0.993090805432637-0.0828339157458641i</v>
      </c>
      <c r="H3213" t="str">
        <f t="shared" si="938"/>
        <v>0.0667839906239446-120.301327852794i</v>
      </c>
      <c r="I3213" t="str">
        <f t="shared" si="939"/>
        <v>-0.373176709308125-0.817480470875687i</v>
      </c>
      <c r="K3213" t="str">
        <f t="shared" si="940"/>
        <v>0.0000553748594139187-0.000342764083965436i</v>
      </c>
      <c r="L3213" t="str">
        <f t="shared" si="941"/>
        <v>0.0000444444444444444-0.000346001140322118i</v>
      </c>
      <c r="M3213" t="e">
        <f t="shared" si="942"/>
        <v>#DIV/0!</v>
      </c>
      <c r="N3213">
        <f t="shared" si="943"/>
        <v>28.121265385661729</v>
      </c>
      <c r="O3213">
        <f t="shared" si="944"/>
        <v>12.823305194339758</v>
      </c>
      <c r="P3213" s="3">
        <f t="shared" si="945"/>
        <v>-12.823305194339758</v>
      </c>
      <c r="Q3213" s="3">
        <f t="shared" si="946"/>
        <v>-151.87873461433827</v>
      </c>
      <c r="R3213">
        <f t="shared" si="947"/>
        <v>28.121265385661729</v>
      </c>
      <c r="S3213">
        <f t="shared" si="948"/>
        <v>165.93934656444293</v>
      </c>
      <c r="T3213">
        <f t="shared" si="931"/>
        <v>-12.823305194339758</v>
      </c>
    </row>
    <row r="3214" spans="1:20" x14ac:dyDescent="0.25">
      <c r="A3214">
        <f t="shared" si="932"/>
        <v>1046589.6493407126</v>
      </c>
      <c r="B3214">
        <f t="shared" si="949"/>
        <v>166569.91608138781</v>
      </c>
      <c r="C3214" t="str">
        <f t="shared" si="933"/>
        <v>-0.200473810698704-0.106258171532929i</v>
      </c>
      <c r="D3214" t="str">
        <f t="shared" si="934"/>
        <v>3.30490123285483-0.852177430705314i</v>
      </c>
      <c r="E3214" t="str">
        <f t="shared" si="935"/>
        <v>105.194207127506-160.836136212235i</v>
      </c>
      <c r="F3214" t="str">
        <f t="shared" si="936"/>
        <v>2.4080439604635-1.09828192446814i</v>
      </c>
      <c r="G3214" t="str">
        <f t="shared" si="937"/>
        <v>0.993038562023954-0.0831443104328364i</v>
      </c>
      <c r="H3214" t="str">
        <f t="shared" si="938"/>
        <v>0.0661754423112879-119.842805014412i</v>
      </c>
      <c r="I3214" t="str">
        <f t="shared" si="939"/>
        <v>-0.370859308894505-0.814320257254138i</v>
      </c>
      <c r="K3214" t="str">
        <f t="shared" si="940"/>
        <v>0.000055290947895407-0.000341469222101661i</v>
      </c>
      <c r="L3214" t="str">
        <f t="shared" si="941"/>
        <v>0.0000444444444444444-0.000344691313331458i</v>
      </c>
      <c r="M3214" t="e">
        <f t="shared" si="942"/>
        <v>#DIV/0!</v>
      </c>
      <c r="N3214">
        <f t="shared" si="943"/>
        <v>27.925163144617585</v>
      </c>
      <c r="O3214">
        <f t="shared" si="944"/>
        <v>12.883568405076707</v>
      </c>
      <c r="P3214" s="3">
        <f t="shared" si="945"/>
        <v>-12.883568405076707</v>
      </c>
      <c r="Q3214" s="3">
        <f t="shared" si="946"/>
        <v>-152.07483685538242</v>
      </c>
      <c r="R3214">
        <f t="shared" si="947"/>
        <v>27.925163144617585</v>
      </c>
      <c r="S3214">
        <f t="shared" si="948"/>
        <v>166.56991608138782</v>
      </c>
      <c r="T3214">
        <f t="shared" si="931"/>
        <v>-12.883568405076707</v>
      </c>
    </row>
    <row r="3215" spans="1:20" x14ac:dyDescent="0.25">
      <c r="A3215">
        <f t="shared" si="932"/>
        <v>1050566.6900082075</v>
      </c>
      <c r="B3215">
        <f t="shared" si="949"/>
        <v>167202.8817624971</v>
      </c>
      <c r="C3215" t="str">
        <f t="shared" si="933"/>
        <v>-0.199444853512545-0.104841956232378i</v>
      </c>
      <c r="D3215" t="str">
        <f t="shared" si="934"/>
        <v>3.30364839726606-0.854402995374536i</v>
      </c>
      <c r="E3215" t="str">
        <f t="shared" si="935"/>
        <v>104.386247837538-160.668908517256i</v>
      </c>
      <c r="F3215" t="str">
        <f t="shared" si="936"/>
        <v>2.4079163229551-1.09564292682092i</v>
      </c>
      <c r="G3215" t="str">
        <f t="shared" si="937"/>
        <v>0.992985926370341-0.0834558350313298i</v>
      </c>
      <c r="H3215" t="str">
        <f t="shared" si="938"/>
        <v>0.065573065519178-119.386053242933i</v>
      </c>
      <c r="I3215" t="str">
        <f t="shared" si="939"/>
        <v>-0.368559474962362-0.811172112675365i</v>
      </c>
      <c r="K3215" t="str">
        <f t="shared" si="940"/>
        <v>0.0000552076691704374-0.000340179231457714i</v>
      </c>
      <c r="L3215" t="str">
        <f t="shared" si="941"/>
        <v>0.0000444444444444444-0.000343386444841062i</v>
      </c>
      <c r="M3215" t="e">
        <f t="shared" si="942"/>
        <v>#DIV/0!</v>
      </c>
      <c r="N3215">
        <f t="shared" si="943"/>
        <v>27.729508629786068</v>
      </c>
      <c r="O3215">
        <f t="shared" si="944"/>
        <v>12.943921062484243</v>
      </c>
      <c r="P3215" s="3">
        <f t="shared" si="945"/>
        <v>-12.943921062484243</v>
      </c>
      <c r="Q3215" s="3">
        <f t="shared" si="946"/>
        <v>-152.27049137021393</v>
      </c>
      <c r="R3215">
        <f t="shared" si="947"/>
        <v>27.729508629786068</v>
      </c>
      <c r="S3215">
        <f t="shared" si="948"/>
        <v>167.2028817624971</v>
      </c>
      <c r="T3215">
        <f t="shared" si="931"/>
        <v>-12.943921062484243</v>
      </c>
    </row>
    <row r="3216" spans="1:20" x14ac:dyDescent="0.25">
      <c r="A3216">
        <f t="shared" si="932"/>
        <v>1054558.8434302385</v>
      </c>
      <c r="B3216">
        <f t="shared" si="949"/>
        <v>167838.25271319458</v>
      </c>
      <c r="C3216" t="str">
        <f t="shared" si="933"/>
        <v>-0.198415390590179-0.10343953744568i</v>
      </c>
      <c r="D3216" t="str">
        <f t="shared" si="934"/>
        <v>3.30238698240572-0.856636687790925i</v>
      </c>
      <c r="E3216" t="str">
        <f t="shared" si="935"/>
        <v>103.581692481457-160.497326527456i</v>
      </c>
      <c r="F3216" t="str">
        <f t="shared" si="936"/>
        <v>2.40778772724354-1.09301952815307i</v>
      </c>
      <c r="G3216" t="str">
        <f t="shared" si="937"/>
        <v>0.992932895569162-0.0837684932764203i</v>
      </c>
      <c r="H3216" t="str">
        <f t="shared" si="938"/>
        <v>0.0649767897289202-118.931065432634i</v>
      </c>
      <c r="I3216" t="str">
        <f t="shared" si="939"/>
        <v>-0.366277072731905-0.808035987833784i</v>
      </c>
      <c r="K3216" t="str">
        <f t="shared" si="940"/>
        <v>0.000055125018476858-0.000338894093938764i</v>
      </c>
      <c r="L3216" t="str">
        <f t="shared" si="941"/>
        <v>0.0000444444444444444-0.000342086516079959i</v>
      </c>
      <c r="M3216" t="e">
        <f t="shared" si="942"/>
        <v>#DIV/0!</v>
      </c>
      <c r="N3216">
        <f t="shared" si="943"/>
        <v>27.534301425580566</v>
      </c>
      <c r="O3216">
        <f t="shared" si="944"/>
        <v>13.004362423190672</v>
      </c>
      <c r="P3216" s="3">
        <f t="shared" si="945"/>
        <v>-13.004362423190672</v>
      </c>
      <c r="Q3216" s="3">
        <f t="shared" si="946"/>
        <v>-152.46569857441943</v>
      </c>
      <c r="R3216">
        <f t="shared" si="947"/>
        <v>27.534301425580566</v>
      </c>
      <c r="S3216">
        <f t="shared" si="948"/>
        <v>167.83825271319458</v>
      </c>
      <c r="T3216">
        <f t="shared" si="931"/>
        <v>-13.004362423190672</v>
      </c>
    </row>
    <row r="3217" spans="1:20" x14ac:dyDescent="0.25">
      <c r="A3217">
        <f t="shared" si="932"/>
        <v>1058566.1670352735</v>
      </c>
      <c r="B3217">
        <f t="shared" si="949"/>
        <v>168476.03807350472</v>
      </c>
      <c r="C3217" t="str">
        <f t="shared" si="933"/>
        <v>-0.197385532505859-0.102050840659665i</v>
      </c>
      <c r="D3217" t="str">
        <f t="shared" si="934"/>
        <v>3.30111693651202-0.858878497268235i</v>
      </c>
      <c r="E3217" t="str">
        <f t="shared" si="935"/>
        <v>102.780564118593-160.321446355268i</v>
      </c>
      <c r="F3217" t="str">
        <f t="shared" si="936"/>
        <v>2.40765816623958-1.09041168889614i</v>
      </c>
      <c r="G3217" t="str">
        <f t="shared" si="937"/>
        <v>0.992879466696941-0.0840822889111527i</v>
      </c>
      <c r="H3217" t="str">
        <f t="shared" si="938"/>
        <v>0.0643865453188156-118.477834509269i</v>
      </c>
      <c r="I3217" t="str">
        <f t="shared" si="939"/>
        <v>-0.364011968463586-0.804911833645331i</v>
      </c>
      <c r="K3217" t="str">
        <f t="shared" si="940"/>
        <v>0.0000550429910882039-0.000337613791514579i</v>
      </c>
      <c r="L3217" t="str">
        <f t="shared" si="941"/>
        <v>0.0000444444444444444-0.000340791508348235i</v>
      </c>
      <c r="M3217" t="e">
        <f t="shared" si="942"/>
        <v>#DIV/0!</v>
      </c>
      <c r="N3217">
        <f t="shared" si="943"/>
        <v>27.339541068922017</v>
      </c>
      <c r="O3217">
        <f t="shared" si="944"/>
        <v>13.06489174946787</v>
      </c>
      <c r="P3217" s="3">
        <f t="shared" si="945"/>
        <v>-13.06489174946787</v>
      </c>
      <c r="Q3217" s="3">
        <f t="shared" si="946"/>
        <v>-152.66045893107798</v>
      </c>
      <c r="R3217">
        <f t="shared" si="947"/>
        <v>27.339541068922017</v>
      </c>
      <c r="S3217">
        <f t="shared" si="948"/>
        <v>168.47603807350472</v>
      </c>
      <c r="T3217">
        <f t="shared" si="931"/>
        <v>-13.06489174946787</v>
      </c>
    </row>
    <row r="3218" spans="1:20" x14ac:dyDescent="0.25">
      <c r="A3218">
        <f t="shared" si="932"/>
        <v>1062588.7184700074</v>
      </c>
      <c r="B3218">
        <f t="shared" si="949"/>
        <v>169116.24701818405</v>
      </c>
      <c r="C3218" t="str">
        <f t="shared" si="933"/>
        <v>-0.19635538816303-0.100675790526075i</v>
      </c>
      <c r="D3218" t="str">
        <f t="shared" si="934"/>
        <v>3.2998382076124-0.861128412831766i</v>
      </c>
      <c r="E3218" t="str">
        <f t="shared" si="935"/>
        <v>101.98288494809-160.141323962759i</v>
      </c>
      <c r="F3218" t="str">
        <f t="shared" si="936"/>
        <v>2.40752763280315-1.08781936968507i</v>
      </c>
      <c r="G3218" t="str">
        <f t="shared" si="937"/>
        <v>0.992825636809228-0.084397225686503i</v>
      </c>
      <c r="H3218" t="str">
        <f t="shared" si="938"/>
        <v>0.0638022635518026-118.026353429889i</v>
      </c>
      <c r="I3218" t="str">
        <f t="shared" si="939"/>
        <v>-0.361764029449824-0.801799601246166i</v>
      </c>
      <c r="K3218" t="str">
        <f t="shared" si="940"/>
        <v>0.0000549615823134367-0.000336338306219338i</v>
      </c>
      <c r="L3218" t="str">
        <f t="shared" si="941"/>
        <v>0.0000444444444444444-0.000339501403016772i</v>
      </c>
      <c r="M3218" t="e">
        <f t="shared" si="942"/>
        <v>#DIV/0!</v>
      </c>
      <c r="N3218">
        <f t="shared" si="943"/>
        <v>27.145227050085566</v>
      </c>
      <c r="O3218">
        <f t="shared" si="944"/>
        <v>13.125508309275933</v>
      </c>
      <c r="P3218" s="3">
        <f t="shared" si="945"/>
        <v>-13.125508309275933</v>
      </c>
      <c r="Q3218" s="3">
        <f t="shared" si="946"/>
        <v>-152.85477294991443</v>
      </c>
      <c r="R3218">
        <f t="shared" si="947"/>
        <v>27.145227050085566</v>
      </c>
      <c r="S3218">
        <f t="shared" si="948"/>
        <v>169.11624701818405</v>
      </c>
      <c r="T3218">
        <f t="shared" si="931"/>
        <v>-13.125508309275933</v>
      </c>
    </row>
    <row r="3219" spans="1:20" x14ac:dyDescent="0.25">
      <c r="A3219">
        <f t="shared" si="932"/>
        <v>1066626.5556001936</v>
      </c>
      <c r="B3219">
        <f t="shared" si="949"/>
        <v>169758.88875685315</v>
      </c>
      <c r="C3219" t="str">
        <f t="shared" si="933"/>
        <v>-0.195325064797449-0.099314310895732i</v>
      </c>
      <c r="D3219" t="str">
        <f t="shared" si="934"/>
        <v>3.29855074352436-0.863386423215058i</v>
      </c>
      <c r="E3219" t="str">
        <f t="shared" si="935"/>
        <v>101.188676319618-159.957015150043i</v>
      </c>
      <c r="F3219" t="str">
        <f t="shared" si="936"/>
        <v>2.40739611974301-1.08524253135742i</v>
      </c>
      <c r="G3219" t="str">
        <f t="shared" si="937"/>
        <v>0.992771402940454-0.0847133073613399i</v>
      </c>
      <c r="H3219" t="str">
        <f t="shared" si="938"/>
        <v>0.0632238765632786-117.576615182691i</v>
      </c>
      <c r="I3219" t="str">
        <f t="shared" si="939"/>
        <v>-0.35953312400689-0.798699241991529i</v>
      </c>
      <c r="K3219" t="str">
        <f t="shared" si="940"/>
        <v>0.0000548807874966777-0.000335067620151414i</v>
      </c>
      <c r="L3219" t="str">
        <f t="shared" si="941"/>
        <v>0.0000444444444444444-0.000338216181526969i</v>
      </c>
      <c r="M3219" t="e">
        <f t="shared" si="942"/>
        <v>#DIV/0!</v>
      </c>
      <c r="N3219">
        <f t="shared" si="943"/>
        <v>26.951358813551167</v>
      </c>
      <c r="O3219">
        <f t="shared" si="944"/>
        <v>13.186211376304682</v>
      </c>
      <c r="P3219" s="3">
        <f t="shared" si="945"/>
        <v>-13.186211376304682</v>
      </c>
      <c r="Q3219" s="3">
        <f t="shared" si="946"/>
        <v>-153.04864118644883</v>
      </c>
      <c r="R3219">
        <f t="shared" si="947"/>
        <v>26.951358813551167</v>
      </c>
      <c r="S3219">
        <f t="shared" si="948"/>
        <v>169.75888875685314</v>
      </c>
      <c r="T3219">
        <f t="shared" si="931"/>
        <v>-13.186211376304682</v>
      </c>
    </row>
    <row r="3220" spans="1:20" x14ac:dyDescent="0.25">
      <c r="A3220">
        <f t="shared" si="932"/>
        <v>1070679.7365114742</v>
      </c>
      <c r="B3220">
        <f t="shared" si="949"/>
        <v>170403.97253412919</v>
      </c>
      <c r="C3220" t="str">
        <f t="shared" si="933"/>
        <v>-0.194294667980887-0.0979663248521581i</v>
      </c>
      <c r="D3220" t="str">
        <f t="shared" si="934"/>
        <v>3.297254491856-0.865652516856421i</v>
      </c>
      <c r="E3220" t="str">
        <f t="shared" si="935"/>
        <v>100.397958744093-159.768575544037i</v>
      </c>
      <c r="F3220" t="str">
        <f t="shared" si="936"/>
        <v>2.40726361981626-1.08268113495251i</v>
      </c>
      <c r="G3220" t="str">
        <f t="shared" si="937"/>
        <v>0.992716762103791-0.0850305377023848i</v>
      </c>
      <c r="H3220" t="str">
        <f t="shared" si="938"/>
        <v>0.0626513173490855-117.128612786827i</v>
      </c>
      <c r="I3220" t="str">
        <f t="shared" si="939"/>
        <v>-0.35731912146669-0.795610707454286i</v>
      </c>
      <c r="K3220" t="str">
        <f t="shared" si="940"/>
        <v>0.0000548006020169483-0.000333801715473187i</v>
      </c>
      <c r="L3220" t="str">
        <f t="shared" si="941"/>
        <v>0.0000444444444444444-0.000336935825390485i</v>
      </c>
      <c r="M3220" t="e">
        <f t="shared" si="942"/>
        <v>#DIV/0!</v>
      </c>
      <c r="N3220">
        <f t="shared" si="943"/>
        <v>26.757935758831536</v>
      </c>
      <c r="O3220">
        <f t="shared" si="944"/>
        <v>13.247000230014558</v>
      </c>
      <c r="P3220" s="3">
        <f t="shared" si="945"/>
        <v>-13.247000230014558</v>
      </c>
      <c r="Q3220" s="3">
        <f t="shared" si="946"/>
        <v>-153.24206424116846</v>
      </c>
      <c r="R3220">
        <f t="shared" si="947"/>
        <v>26.757935758831536</v>
      </c>
      <c r="S3220">
        <f t="shared" si="948"/>
        <v>170.4039725341292</v>
      </c>
      <c r="T3220">
        <f t="shared" si="931"/>
        <v>-13.247000230014558</v>
      </c>
    </row>
    <row r="3221" spans="1:20" x14ac:dyDescent="0.25">
      <c r="A3221">
        <f t="shared" si="932"/>
        <v>1074748.319510218</v>
      </c>
      <c r="B3221">
        <f t="shared" si="949"/>
        <v>171051.50762975888</v>
      </c>
      <c r="C3221" t="str">
        <f t="shared" si="933"/>
        <v>-0.193264301625406-0.0966317547448293i</v>
      </c>
      <c r="D3221" t="str">
        <f t="shared" si="934"/>
        <v>3.29594940000694-0.867926681895617i</v>
      </c>
      <c r="E3221" t="str">
        <f t="shared" si="935"/>
        <v>99.6107519045579-159.576060587532i</v>
      </c>
      <c r="F3221" t="str">
        <f t="shared" si="936"/>
        <v>2.40713012572819-1.08013514171069i</v>
      </c>
      <c r="G3221" t="str">
        <f t="shared" si="937"/>
        <v>0.99266171129101-0.0853489204841721i</v>
      </c>
      <c r="H3221" t="str">
        <f t="shared" si="938"/>
        <v>0.0620845197536834-116.682339292253i</v>
      </c>
      <c r="I3221" t="str">
        <f t="shared" si="939"/>
        <v>-0.355121892168792-0.792533949423856i</v>
      </c>
      <c r="K3221" t="str">
        <f t="shared" si="940"/>
        <v>0.0000547210212879109-0.00033254057441084i</v>
      </c>
      <c r="L3221" t="str">
        <f t="shared" si="941"/>
        <v>0.0000444444444444444-0.000335660316188968i</v>
      </c>
      <c r="M3221" t="e">
        <f t="shared" si="942"/>
        <v>#DIV/0!</v>
      </c>
      <c r="N3221">
        <f t="shared" si="943"/>
        <v>26.564957241318609</v>
      </c>
      <c r="O3221">
        <f t="shared" si="944"/>
        <v>13.307874155673137</v>
      </c>
      <c r="P3221" s="3">
        <f t="shared" si="945"/>
        <v>-13.307874155673137</v>
      </c>
      <c r="Q3221" s="3">
        <f t="shared" si="946"/>
        <v>-153.43504275868139</v>
      </c>
      <c r="R3221">
        <f t="shared" si="947"/>
        <v>26.564957241318609</v>
      </c>
      <c r="S3221">
        <f t="shared" si="948"/>
        <v>171.05150762975887</v>
      </c>
      <c r="T3221">
        <f t="shared" si="931"/>
        <v>-13.307874155673137</v>
      </c>
    </row>
    <row r="3222" spans="1:20" x14ac:dyDescent="0.25">
      <c r="A3222">
        <f t="shared" si="932"/>
        <v>1078832.3631243568</v>
      </c>
      <c r="B3222">
        <f t="shared" si="949"/>
        <v>171701.50335875197</v>
      </c>
      <c r="C3222" t="str">
        <f t="shared" si="933"/>
        <v>-0.19223406798818-0.0953105222218665i</v>
      </c>
      <c r="D3222" t="str">
        <f t="shared" si="934"/>
        <v>3.29463541516905-0.870208906170432i</v>
      </c>
      <c r="E3222" t="str">
        <f t="shared" si="935"/>
        <v>98.8270746670629-159.379525528596i</v>
      </c>
      <c r="F3222" t="str">
        <f t="shared" si="936"/>
        <v>2.40699563013188-1.07760451307257i</v>
      </c>
      <c r="G3222" t="str">
        <f t="shared" si="937"/>
        <v>0.99260624747234-0.0856684594890067i</v>
      </c>
      <c r="H3222" t="str">
        <f t="shared" si="938"/>
        <v>0.0615234184584856-116.23778777955i</v>
      </c>
      <c r="I3222" t="str">
        <f t="shared" si="939"/>
        <v>-0.352941307452401-0.789468919904869i</v>
      </c>
      <c r="K3222" t="str">
        <f t="shared" si="940"/>
        <v>0.0000546420407576091-0.000331284179254151i</v>
      </c>
      <c r="L3222" t="str">
        <f t="shared" si="941"/>
        <v>0.0000444444444444444-0.000334389635573786i</v>
      </c>
      <c r="M3222" t="e">
        <f t="shared" si="942"/>
        <v>#DIV/0!</v>
      </c>
      <c r="N3222">
        <f t="shared" si="943"/>
        <v>26.372422573106405</v>
      </c>
      <c r="O3222">
        <f t="shared" si="944"/>
        <v>13.368832444391224</v>
      </c>
      <c r="P3222" s="3">
        <f t="shared" si="945"/>
        <v>-13.368832444391224</v>
      </c>
      <c r="Q3222" s="3">
        <f t="shared" si="946"/>
        <v>-153.62757742689359</v>
      </c>
      <c r="R3222">
        <f t="shared" si="947"/>
        <v>26.372422573106405</v>
      </c>
      <c r="S3222">
        <f t="shared" si="948"/>
        <v>171.70150335875198</v>
      </c>
      <c r="T3222">
        <f t="shared" si="931"/>
        <v>-13.368832444391224</v>
      </c>
    </row>
    <row r="3223" spans="1:20" x14ac:dyDescent="0.25">
      <c r="A3223">
        <f t="shared" si="932"/>
        <v>1082931.9261042292</v>
      </c>
      <c r="B3223">
        <f t="shared" si="949"/>
        <v>172353.96907151522</v>
      </c>
      <c r="C3223" t="str">
        <f t="shared" si="933"/>
        <v>-0.191204067676861-0.0940025482622981i</v>
      </c>
      <c r="D3223" t="str">
        <f t="shared" si="934"/>
        <v>3.29331248432727-0.87249917721322i</v>
      </c>
      <c r="E3223" t="str">
        <f t="shared" si="935"/>
        <v>98.046945091641-159.179025410303i</v>
      </c>
      <c r="F3223" t="str">
        <f t="shared" si="936"/>
        <v>2.40686012562772-1.07508921067814i</v>
      </c>
      <c r="G3223" t="str">
        <f t="shared" si="937"/>
        <v>0.992550367596321-0.0859891585069236i</v>
      </c>
      <c r="H3223" t="str">
        <f t="shared" si="938"/>
        <v>0.0609679489703743-115.794951359768i</v>
      </c>
      <c r="I3223" t="str">
        <f t="shared" si="939"/>
        <v>-0.35077723964844-0.786415571115956i</v>
      </c>
      <c r="K3223" t="str">
        <f t="shared" si="940"/>
        <v>0.0000545636559082147-0.000330032512356309i</v>
      </c>
      <c r="L3223" t="str">
        <f t="shared" si="941"/>
        <v>0.0000444444444444444-0.000333123765265777i</v>
      </c>
      <c r="M3223" t="e">
        <f t="shared" si="942"/>
        <v>#DIV/0!</v>
      </c>
      <c r="N3223">
        <f t="shared" si="943"/>
        <v>26.180331023819463</v>
      </c>
      <c r="O3223">
        <f t="shared" si="944"/>
        <v>13.429874393155409</v>
      </c>
      <c r="P3223" s="3">
        <f t="shared" si="945"/>
        <v>-13.429874393155409</v>
      </c>
      <c r="Q3223" s="3">
        <f t="shared" si="946"/>
        <v>-153.81966897618054</v>
      </c>
      <c r="R3223">
        <f t="shared" si="947"/>
        <v>26.180331023819463</v>
      </c>
      <c r="S3223">
        <f t="shared" si="948"/>
        <v>172.35396907151522</v>
      </c>
      <c r="T3223">
        <f t="shared" si="931"/>
        <v>-13.429874393155409</v>
      </c>
    </row>
    <row r="3224" spans="1:20" x14ac:dyDescent="0.25">
      <c r="A3224">
        <f t="shared" si="932"/>
        <v>1087047.0674234254</v>
      </c>
      <c r="B3224">
        <f t="shared" si="949"/>
        <v>173008.91415398699</v>
      </c>
      <c r="C3224" t="str">
        <f t="shared" si="933"/>
        <v>-0.190174399655446-0.0927077532078121i</v>
      </c>
      <c r="D3224" t="str">
        <f t="shared" si="934"/>
        <v>3.29198055426044-0.874797482247455i</v>
      </c>
      <c r="E3224" t="str">
        <f t="shared" si="935"/>
        <v>97.2703804433211-158.974615060773i</v>
      </c>
      <c r="F3224" t="str">
        <f t="shared" si="936"/>
        <v>2.40672360476321-1.07258919636605i</v>
      </c>
      <c r="G3224" t="str">
        <f t="shared" si="937"/>
        <v>0.992494068589661-0.0863110213356428i</v>
      </c>
      <c r="H3224" t="str">
        <f t="shared" si="938"/>
        <v>0.0604180476103743-115.353823174258i</v>
      </c>
      <c r="I3224" t="str">
        <f t="shared" si="939"/>
        <v>-0.348629562071705-0.783373855488556i</v>
      </c>
      <c r="K3224" t="str">
        <f t="shared" si="940"/>
        <v>0.0000544858622557722-0.000328785556133703i</v>
      </c>
      <c r="L3224" t="str">
        <f t="shared" si="941"/>
        <v>0.0000444444444444444-0.000331862687054967i</v>
      </c>
      <c r="M3224" t="e">
        <f t="shared" si="942"/>
        <v>#DIV/0!</v>
      </c>
      <c r="N3224">
        <f t="shared" si="943"/>
        <v>25.988681821432181</v>
      </c>
      <c r="O3224">
        <f t="shared" si="944"/>
        <v>13.490999304859418</v>
      </c>
      <c r="P3224" s="3">
        <f t="shared" si="945"/>
        <v>-13.490999304859418</v>
      </c>
      <c r="Q3224" s="3">
        <f t="shared" si="946"/>
        <v>-154.01131817856782</v>
      </c>
      <c r="R3224">
        <f t="shared" si="947"/>
        <v>25.988681821432181</v>
      </c>
      <c r="S3224">
        <f t="shared" si="948"/>
        <v>173.00891415398698</v>
      </c>
      <c r="T3224">
        <f t="shared" si="931"/>
        <v>-13.490999304859418</v>
      </c>
    </row>
    <row r="3225" spans="1:20" x14ac:dyDescent="0.25">
      <c r="A3225">
        <f t="shared" si="932"/>
        <v>1091177.8462796344</v>
      </c>
      <c r="B3225">
        <f t="shared" si="949"/>
        <v>173666.34802777215</v>
      </c>
      <c r="C3225" t="str">
        <f t="shared" si="933"/>
        <v>-0.189145161250661-0.0914260567940261i</v>
      </c>
      <c r="D3225" t="str">
        <f t="shared" si="934"/>
        <v>3.29063957154227-0.877103808184324i</v>
      </c>
      <c r="E3225" t="str">
        <f t="shared" si="935"/>
        <v>96.4973972031851-158.766349083529i</v>
      </c>
      <c r="F3225" t="str">
        <f t="shared" si="936"/>
        <v>2.4065860600326-1.07010443217285i</v>
      </c>
      <c r="G3225" t="str">
        <f t="shared" si="937"/>
        <v>0.992437347357092-0.0866340517805268i</v>
      </c>
      <c r="H3225" t="str">
        <f t="shared" si="938"/>
        <v>0.0598736515024895-114.914396394505i</v>
      </c>
      <c r="I3225" t="str">
        <f t="shared" si="939"/>
        <v>-0.346498149013069-0.780343725665673i</v>
      </c>
      <c r="K3225" t="str">
        <f t="shared" si="940"/>
        <v>0.0000544086553499474-0.000327543293065729i</v>
      </c>
      <c r="L3225" t="str">
        <f t="shared" si="941"/>
        <v>0.0000444444444444444-0.000330606382800326i</v>
      </c>
      <c r="M3225" t="e">
        <f t="shared" si="942"/>
        <v>#DIV/0!</v>
      </c>
      <c r="N3225">
        <f t="shared" si="943"/>
        <v>25.797474153082192</v>
      </c>
      <c r="O3225">
        <f t="shared" si="944"/>
        <v>13.552206488332629</v>
      </c>
      <c r="P3225" s="3">
        <f t="shared" si="945"/>
        <v>-13.552206488332629</v>
      </c>
      <c r="Q3225" s="3">
        <f t="shared" si="946"/>
        <v>-154.20252584691781</v>
      </c>
      <c r="R3225">
        <f t="shared" si="947"/>
        <v>25.797474153082192</v>
      </c>
      <c r="S3225">
        <f t="shared" si="948"/>
        <v>173.66634802777216</v>
      </c>
      <c r="T3225">
        <f t="shared" si="931"/>
        <v>-13.552206488332629</v>
      </c>
    </row>
    <row r="3226" spans="1:20" x14ac:dyDescent="0.25">
      <c r="A3226">
        <f t="shared" si="932"/>
        <v>1095324.322095497</v>
      </c>
      <c r="B3226">
        <f t="shared" si="949"/>
        <v>174326.28015027769</v>
      </c>
      <c r="C3226" t="str">
        <f t="shared" si="933"/>
        <v>-0.1881164481588-0.0901573781812644i</v>
      </c>
      <c r="D3226" t="str">
        <f t="shared" si="934"/>
        <v>3.28928948254211-0.879418141619135i</v>
      </c>
      <c r="E3226" t="str">
        <f t="shared" si="935"/>
        <v>95.7280110794663-158.55428184817i</v>
      </c>
      <c r="F3226" t="str">
        <f t="shared" si="936"/>
        <v>2.40644748387637-1.06763488033209i</v>
      </c>
      <c r="G3226" t="str">
        <f t="shared" si="937"/>
        <v>0.992380200781219-0.0869582536545346i</v>
      </c>
      <c r="H3226" t="str">
        <f t="shared" si="938"/>
        <v>0.0593346985627093-114.476664221973i</v>
      </c>
      <c r="I3226" t="str">
        <f t="shared" si="939"/>
        <v>-0.344382875731741-0.77732513450067i</v>
      </c>
      <c r="K3226" t="str">
        <f t="shared" si="940"/>
        <v>0.0000543320307737772-0.000326305705694589i</v>
      </c>
      <c r="L3226" t="str">
        <f t="shared" si="941"/>
        <v>0.0000444444444444444-0.000329354834429494i</v>
      </c>
      <c r="M3226" t="e">
        <f t="shared" si="942"/>
        <v>#DIV/0!</v>
      </c>
      <c r="N3226">
        <f t="shared" si="943"/>
        <v>25.606707165881346</v>
      </c>
      <c r="O3226">
        <f t="shared" si="944"/>
        <v>13.613495258367401</v>
      </c>
      <c r="P3226" s="3">
        <f t="shared" si="945"/>
        <v>-13.613495258367401</v>
      </c>
      <c r="Q3226" s="3">
        <f t="shared" si="946"/>
        <v>-154.39329283411865</v>
      </c>
      <c r="R3226">
        <f t="shared" si="947"/>
        <v>25.606707165881346</v>
      </c>
      <c r="S3226">
        <f t="shared" si="948"/>
        <v>174.32628015027768</v>
      </c>
      <c r="T3226">
        <f t="shared" si="931"/>
        <v>-13.613495258367401</v>
      </c>
    </row>
    <row r="3227" spans="1:20" x14ac:dyDescent="0.25">
      <c r="A3227">
        <f t="shared" si="932"/>
        <v>1099486.5545194601</v>
      </c>
      <c r="B3227">
        <f t="shared" si="949"/>
        <v>174988.72001484875</v>
      </c>
      <c r="C3227" t="str">
        <f t="shared" si="933"/>
        <v>-0.187088354453071-0.0889016359848506i</v>
      </c>
      <c r="D3227" t="str">
        <f t="shared" si="934"/>
        <v>3.28793023342612-0.881740468827958i</v>
      </c>
      <c r="E3227" t="str">
        <f t="shared" si="935"/>
        <v>94.9622370186825-158.338467481352i</v>
      </c>
      <c r="F3227" t="str">
        <f t="shared" si="936"/>
        <v>2.40630786868115-1.06518050327366i</v>
      </c>
      <c r="G3227" t="str">
        <f t="shared" si="937"/>
        <v>0.99232262572238-0.0872836307781763i</v>
      </c>
      <c r="H3227" t="str">
        <f t="shared" si="938"/>
        <v>0.0588011274881683-114.04061988794i</v>
      </c>
      <c r="I3227" t="str">
        <f t="shared" si="939"/>
        <v>-0.342283618447628-0.774318035056139i</v>
      </c>
      <c r="K3227" t="str">
        <f t="shared" si="940"/>
        <v>0.0000542559841434214-0.000325072776625093i</v>
      </c>
      <c r="L3227" t="str">
        <f t="shared" si="941"/>
        <v>0.0000444444444444444-0.000328108023938528i</v>
      </c>
      <c r="M3227" t="e">
        <f t="shared" si="942"/>
        <v>#DIV/0!</v>
      </c>
      <c r="N3227">
        <f t="shared" si="943"/>
        <v>25.416379967718683</v>
      </c>
      <c r="O3227">
        <f t="shared" si="944"/>
        <v>13.674864935742647</v>
      </c>
      <c r="P3227" s="3">
        <f t="shared" si="945"/>
        <v>-13.674864935742647</v>
      </c>
      <c r="Q3227" s="3">
        <f t="shared" si="946"/>
        <v>-154.58362003228132</v>
      </c>
      <c r="R3227">
        <f t="shared" si="947"/>
        <v>25.416379967718683</v>
      </c>
      <c r="S3227">
        <f t="shared" si="948"/>
        <v>174.98872001484875</v>
      </c>
      <c r="T3227">
        <f t="shared" si="931"/>
        <v>-13.674864935742647</v>
      </c>
    </row>
    <row r="3228" spans="1:20" x14ac:dyDescent="0.25">
      <c r="A3228">
        <f t="shared" si="932"/>
        <v>1103664.6034266341</v>
      </c>
      <c r="B3228">
        <f t="shared" si="949"/>
        <v>175653.67715090519</v>
      </c>
      <c r="C3228" t="str">
        <f t="shared" si="933"/>
        <v>-0.186060972591336-0.0876587483048694i</v>
      </c>
      <c r="D3228" t="str">
        <f t="shared" si="934"/>
        <v>3.28656177015806-0.884070775763991i</v>
      </c>
      <c r="E3228" t="str">
        <f t="shared" si="935"/>
        <v>94.2000892167687-158.118959858062i</v>
      </c>
      <c r="F3228" t="str">
        <f t="shared" si="936"/>
        <v>2.40616720677908-1.06274126362291i</v>
      </c>
      <c r="G3228" t="str">
        <f t="shared" si="937"/>
        <v>0.992264619018494-0.0876101869794661i</v>
      </c>
      <c r="H3228" t="str">
        <f t="shared" si="938"/>
        <v>0.0582728777464621-113.606256653338i</v>
      </c>
      <c r="I3228" t="str">
        <f t="shared" si="939"/>
        <v>-0.3402002543337-0.771322380602625i</v>
      </c>
      <c r="K3228" t="str">
        <f t="shared" si="940"/>
        <v>0.0000541805111079153-0.000323844488524459i</v>
      </c>
      <c r="L3228" t="str">
        <f t="shared" si="941"/>
        <v>0.0000444444444444444-0.00032686593339164i</v>
      </c>
      <c r="M3228" t="e">
        <f t="shared" si="942"/>
        <v>#DIV/0!</v>
      </c>
      <c r="N3228">
        <f t="shared" si="943"/>
        <v>25.226491628055527</v>
      </c>
      <c r="O3228">
        <f t="shared" si="944"/>
        <v>13.736314847248002</v>
      </c>
      <c r="P3228" s="3">
        <f t="shared" si="945"/>
        <v>-13.736314847248002</v>
      </c>
      <c r="Q3228" s="3">
        <f t="shared" si="946"/>
        <v>-154.77350837194447</v>
      </c>
      <c r="R3228">
        <f t="shared" si="947"/>
        <v>25.226491628055527</v>
      </c>
      <c r="S3228">
        <f t="shared" si="948"/>
        <v>175.6536771509052</v>
      </c>
      <c r="T3228">
        <f t="shared" si="931"/>
        <v>-13.736314847248002</v>
      </c>
    </row>
    <row r="3229" spans="1:20" x14ac:dyDescent="0.25">
      <c r="A3229">
        <f t="shared" si="932"/>
        <v>1107858.5289196554</v>
      </c>
      <c r="B3229">
        <f t="shared" si="949"/>
        <v>176321.16112407864</v>
      </c>
      <c r="C3229" t="str">
        <f t="shared" si="933"/>
        <v>-0.185034393424331-0.0864286327554794i</v>
      </c>
      <c r="D3229" t="str">
        <f t="shared" si="934"/>
        <v>3.28518403850037-0.886409048054063i</v>
      </c>
      <c r="E3229" t="str">
        <f t="shared" si="935"/>
        <v>93.441581130266-157.895812593213i</v>
      </c>
      <c r="F3229" t="str">
        <f t="shared" si="936"/>
        <v>2.40602549044764-1.0603171241999i</v>
      </c>
      <c r="G3229" t="str">
        <f t="shared" si="937"/>
        <v>0.992206177484912-0.0879379260938743i</v>
      </c>
      <c r="H3229" t="str">
        <f t="shared" si="938"/>
        <v>0.0577498895651265-113.1735678086i</v>
      </c>
      <c r="I3229" t="str">
        <f t="shared" si="939"/>
        <v>-0.338132661508483-0.768338124617555i</v>
      </c>
      <c r="K3229" t="str">
        <f t="shared" si="940"/>
        <v>0.0000541056073489274-0.000322620824122126i</v>
      </c>
      <c r="L3229" t="str">
        <f t="shared" si="941"/>
        <v>0.0000444444444444444-0.000325628544920941i</v>
      </c>
      <c r="M3229" t="e">
        <f t="shared" si="942"/>
        <v>#DIV/0!</v>
      </c>
      <c r="N3229">
        <f t="shared" si="943"/>
        <v>25.03704117872195</v>
      </c>
      <c r="O3229">
        <f t="shared" si="944"/>
        <v>13.797844325703263</v>
      </c>
      <c r="P3229" s="3">
        <f t="shared" si="945"/>
        <v>-13.797844325703263</v>
      </c>
      <c r="Q3229" s="3">
        <f t="shared" si="946"/>
        <v>-154.96295882127805</v>
      </c>
      <c r="R3229">
        <f t="shared" si="947"/>
        <v>25.03704117872195</v>
      </c>
      <c r="S3229">
        <f t="shared" si="948"/>
        <v>176.32116112407866</v>
      </c>
      <c r="T3229">
        <f t="shared" si="931"/>
        <v>-13.797844325703263</v>
      </c>
    </row>
    <row r="3230" spans="1:20" x14ac:dyDescent="0.25">
      <c r="A3230">
        <f t="shared" si="932"/>
        <v>1112068.39132955</v>
      </c>
      <c r="B3230">
        <f t="shared" si="949"/>
        <v>176991.18153635014</v>
      </c>
      <c r="C3230" t="str">
        <f t="shared" si="933"/>
        <v>-0.184008706204276-0.0852112064936699i</v>
      </c>
      <c r="D3230" t="str">
        <f t="shared" si="934"/>
        <v>3.28379698401536-0.888755270995158i</v>
      </c>
      <c r="E3230" t="str">
        <f t="shared" si="935"/>
        <v>92.6867254874784-157.669079033518i</v>
      </c>
      <c r="F3230" t="str">
        <f t="shared" si="936"/>
        <v>2.40588271190922-1.05790804801864i</v>
      </c>
      <c r="G3230" t="str">
        <f t="shared" si="937"/>
        <v>0.992147297914269-0.0882668519642785i</v>
      </c>
      <c r="H3230" t="str">
        <f t="shared" si="938"/>
        <v>0.0572321039212527-112.742546673495i</v>
      </c>
      <c r="I3230" t="str">
        <f t="shared" si="939"/>
        <v>-0.336080719028564-0.765365220783995i</v>
      </c>
      <c r="K3230" t="str">
        <f t="shared" si="940"/>
        <v>0.0000540312685805133-0.000321401766209538i</v>
      </c>
      <c r="L3230" t="str">
        <f t="shared" si="941"/>
        <v>0.0000444444444444444-0.000324395840726181i</v>
      </c>
      <c r="M3230" t="e">
        <f t="shared" si="942"/>
        <v>#DIV/0!</v>
      </c>
      <c r="N3230">
        <f t="shared" si="943"/>
        <v>24.848027614696036</v>
      </c>
      <c r="O3230">
        <f t="shared" si="944"/>
        <v>13.859452709977838</v>
      </c>
      <c r="P3230" s="3">
        <f t="shared" si="945"/>
        <v>-13.859452709977838</v>
      </c>
      <c r="Q3230" s="3">
        <f t="shared" si="946"/>
        <v>-155.15197238530396</v>
      </c>
      <c r="R3230">
        <f t="shared" si="947"/>
        <v>24.848027614696036</v>
      </c>
      <c r="S3230">
        <f t="shared" si="948"/>
        <v>176.99118153635013</v>
      </c>
      <c r="T3230">
        <f t="shared" si="931"/>
        <v>-13.859452709977838</v>
      </c>
    </row>
    <row r="3231" spans="1:20" x14ac:dyDescent="0.25">
      <c r="A3231">
        <f t="shared" si="932"/>
        <v>1116294.2512166023</v>
      </c>
      <c r="B3231">
        <f t="shared" si="949"/>
        <v>177663.74802618826</v>
      </c>
      <c r="C3231" t="str">
        <f t="shared" si="933"/>
        <v>-0.182983998593876-0.084006386247552i</v>
      </c>
      <c r="D3231" t="str">
        <f t="shared" si="934"/>
        <v>3.28240055206605-0.891109429550715i</v>
      </c>
      <c r="E3231" t="str">
        <f t="shared" si="935"/>
        <v>91.9355342996611-157.438812249658i</v>
      </c>
      <c r="F3231" t="str">
        <f t="shared" si="936"/>
        <v>2.40573886333076-1.05551399828625i</v>
      </c>
      <c r="G3231" t="str">
        <f t="shared" si="937"/>
        <v>0.992087977076335-0.0885969684409137i</v>
      </c>
      <c r="H3231" t="str">
        <f t="shared" si="938"/>
        <v>0.0567194625312689-112.313186596975i</v>
      </c>
      <c r="I3231" t="str">
        <f t="shared" si="939"/>
        <v>-0.334044306881167-0.762403622989527i</v>
      </c>
      <c r="K3231" t="str">
        <f t="shared" si="940"/>
        <v>0.000053957490548878-0.000320187297639969i</v>
      </c>
      <c r="L3231" t="str">
        <f t="shared" si="941"/>
        <v>0.0000444444444444444-0.000323167803074498i</v>
      </c>
      <c r="M3231" t="e">
        <f t="shared" si="942"/>
        <v>#DIV/0!</v>
      </c>
      <c r="N3231">
        <f t="shared" si="943"/>
        <v>24.659449894887359</v>
      </c>
      <c r="O3231">
        <f t="shared" si="944"/>
        <v>13.921139345007935</v>
      </c>
      <c r="P3231" s="3">
        <f t="shared" si="945"/>
        <v>-13.921139345007935</v>
      </c>
      <c r="Q3231" s="3">
        <f t="shared" si="946"/>
        <v>-155.34055010511264</v>
      </c>
      <c r="R3231">
        <f t="shared" si="947"/>
        <v>24.659449894887359</v>
      </c>
      <c r="S3231">
        <f t="shared" si="948"/>
        <v>177.66374802618827</v>
      </c>
      <c r="T3231">
        <f t="shared" si="931"/>
        <v>-13.921139345007935</v>
      </c>
    </row>
    <row r="3232" spans="1:20" x14ac:dyDescent="0.25">
      <c r="A3232">
        <f t="shared" si="932"/>
        <v>1120536.1693712254</v>
      </c>
      <c r="B3232">
        <f t="shared" si="949"/>
        <v>178338.87026868778</v>
      </c>
      <c r="C3232" t="str">
        <f t="shared" si="933"/>
        <v>-0.181960356675727-0.0828140883441263i</v>
      </c>
      <c r="D3232" t="str">
        <f t="shared" si="934"/>
        <v>3.2809946878175-0.893471508347142i</v>
      </c>
      <c r="E3232" t="str">
        <f t="shared" si="935"/>
        <v>91.1880188721949-157.20506502875i</v>
      </c>
      <c r="F3232" t="str">
        <f t="shared" si="936"/>
        <v>2.40559393682333-1.05313493840218i</v>
      </c>
      <c r="G3232" t="str">
        <f t="shared" si="937"/>
        <v>0.992028211717862-0.0889282793813216i</v>
      </c>
      <c r="H3232" t="str">
        <f t="shared" si="938"/>
        <v>0.0562119078408615-111.885480957021i</v>
      </c>
      <c r="I3232" t="str">
        <f t="shared" si="939"/>
        <v>-0.332023305976802-0.759453285325091i</v>
      </c>
      <c r="K3232" t="str">
        <f t="shared" si="940"/>
        <v>0.0000538842690321337-0.000318977401328306i</v>
      </c>
      <c r="L3232" t="str">
        <f t="shared" si="941"/>
        <v>0.0000444444444444444-0.000321944414300157i</v>
      </c>
      <c r="M3232" t="e">
        <f t="shared" si="942"/>
        <v>#DIV/0!</v>
      </c>
      <c r="N3232">
        <f t="shared" si="943"/>
        <v>24.471306942906153</v>
      </c>
      <c r="O3232">
        <f t="shared" si="944"/>
        <v>13.98290358181146</v>
      </c>
      <c r="P3232" s="3">
        <f t="shared" si="945"/>
        <v>-13.98290358181146</v>
      </c>
      <c r="Q3232" s="3">
        <f t="shared" si="946"/>
        <v>-155.52869305709385</v>
      </c>
      <c r="R3232">
        <f t="shared" si="947"/>
        <v>24.471306942906153</v>
      </c>
      <c r="S3232">
        <f t="shared" si="948"/>
        <v>178.33887026868777</v>
      </c>
      <c r="T3232">
        <f t="shared" si="931"/>
        <v>-13.98290358181146</v>
      </c>
    </row>
    <row r="3233" spans="1:20" x14ac:dyDescent="0.25">
      <c r="A3233">
        <f t="shared" si="932"/>
        <v>1124794.206814836</v>
      </c>
      <c r="B3233">
        <f t="shared" si="949"/>
        <v>179016.5579757088</v>
      </c>
      <c r="C3233" t="str">
        <f t="shared" si="933"/>
        <v>-0.180937864962092-0.0816342287365781i</v>
      </c>
      <c r="D3233" t="str">
        <f t="shared" si="934"/>
        <v>3.27957933623795-0.895841491670231i</v>
      </c>
      <c r="E3233" t="str">
        <f t="shared" si="935"/>
        <v>90.4441898157774-156.967889867093i</v>
      </c>
      <c r="F3233" t="str">
        <f t="shared" si="936"/>
        <v>2.40544792444193-1.05077083195748i</v>
      </c>
      <c r="G3233" t="str">
        <f t="shared" si="937"/>
        <v>0.991967998562434-0.0892607886502986i</v>
      </c>
      <c r="H3233" t="str">
        <f t="shared" si="938"/>
        <v>0.0557093830150436-111.459423160492i</v>
      </c>
      <c r="I3233" t="str">
        <f t="shared" si="939"/>
        <v>-0.330017598141994-0.756514162083926i</v>
      </c>
      <c r="K3233" t="str">
        <f t="shared" si="940"/>
        <v>0.0000538115998400641-0.000317772060250869i</v>
      </c>
      <c r="L3233" t="str">
        <f t="shared" si="941"/>
        <v>0.0000444444444444444-0.0003207256568043i</v>
      </c>
      <c r="M3233" t="e">
        <f t="shared" si="942"/>
        <v>#DIV/0!</v>
      </c>
      <c r="N3233">
        <f t="shared" si="943"/>
        <v>24.283597647834199</v>
      </c>
      <c r="O3233">
        <f t="shared" si="944"/>
        <v>14.044744777500355</v>
      </c>
      <c r="P3233" s="3">
        <f t="shared" si="945"/>
        <v>-14.044744777500355</v>
      </c>
      <c r="Q3233" s="3">
        <f t="shared" si="946"/>
        <v>-155.7164023521658</v>
      </c>
      <c r="R3233">
        <f t="shared" si="947"/>
        <v>24.283597647834199</v>
      </c>
      <c r="S3233">
        <f t="shared" si="948"/>
        <v>179.01655797570879</v>
      </c>
      <c r="T3233">
        <f t="shared" si="931"/>
        <v>-14.044744777500355</v>
      </c>
    </row>
    <row r="3234" spans="1:20" x14ac:dyDescent="0.25">
      <c r="A3234">
        <f t="shared" si="932"/>
        <v>1129068.4248007324</v>
      </c>
      <c r="B3234">
        <f t="shared" si="949"/>
        <v>179696.82089601649</v>
      </c>
      <c r="C3234" t="str">
        <f t="shared" si="933"/>
        <v>-0.179916606404984-0.0804667230310055i</v>
      </c>
      <c r="D3234" t="str">
        <f t="shared" si="934"/>
        <v>3.27815444209992-0.898219363461479i</v>
      </c>
      <c r="E3234" t="str">
        <f t="shared" si="935"/>
        <v>89.7040570575486-156.727338963183i</v>
      </c>
      <c r="F3234" t="str">
        <f t="shared" si="936"/>
        <v>2.40530081818492-1.04842164273394i</v>
      </c>
      <c r="G3234" t="str">
        <f t="shared" si="937"/>
        <v>0.99190733431031-0.0895945001198429i</v>
      </c>
      <c r="H3234" t="str">
        <f t="shared" si="938"/>
        <v>0.055211831928359-111.035006642962i</v>
      </c>
      <c r="I3234" t="str">
        <f t="shared" si="939"/>
        <v>-0.328027066111998-0.753586207760309i</v>
      </c>
      <c r="K3234" t="str">
        <f t="shared" si="940"/>
        <v>0.0000537394788138868-0.000316571257445203i</v>
      </c>
      <c r="L3234" t="str">
        <f t="shared" si="941"/>
        <v>0.0000444444444444444-0.000319511513054693i</v>
      </c>
      <c r="M3234" t="e">
        <f t="shared" si="942"/>
        <v>#DIV/0!</v>
      </c>
      <c r="N3234">
        <f t="shared" si="943"/>
        <v>24.09632086497777</v>
      </c>
      <c r="O3234">
        <f t="shared" si="944"/>
        <v>14.10666229529415</v>
      </c>
      <c r="P3234" s="3">
        <f t="shared" si="945"/>
        <v>-14.10666229529415</v>
      </c>
      <c r="Q3234" s="3">
        <f t="shared" si="946"/>
        <v>-155.90367913502223</v>
      </c>
      <c r="R3234">
        <f t="shared" si="947"/>
        <v>24.09632086497777</v>
      </c>
      <c r="S3234">
        <f t="shared" si="948"/>
        <v>179.6968208960165</v>
      </c>
      <c r="T3234">
        <f t="shared" si="931"/>
        <v>-14.10666229529415</v>
      </c>
    </row>
    <row r="3235" spans="1:20" x14ac:dyDescent="0.25">
      <c r="A3235">
        <f t="shared" si="932"/>
        <v>1133358.8848149753</v>
      </c>
      <c r="B3235">
        <f t="shared" si="949"/>
        <v>180379.66881542135</v>
      </c>
      <c r="C3235" t="str">
        <f t="shared" si="933"/>
        <v>-0.178896662406643-0.0793114865127054i</v>
      </c>
      <c r="D3235" t="str">
        <f t="shared" si="934"/>
        <v>3.27671994998148-0.900605107314472i</v>
      </c>
      <c r="E3235" t="str">
        <f t="shared" si="935"/>
        <v>88.9676298522493-156.483464211025i</v>
      </c>
      <c r="F3235" t="str">
        <f t="shared" si="936"/>
        <v>2.40515260999371-1.04608733470333i</v>
      </c>
      <c r="G3235" t="str">
        <f t="shared" si="937"/>
        <v>0.991846215638279-0.0899294176691003i</v>
      </c>
      <c r="H3235" t="str">
        <f t="shared" si="938"/>
        <v>0.0547191991552461-110.612224868578i</v>
      </c>
      <c r="I3235" t="str">
        <f t="shared" si="939"/>
        <v>-0.326051593523651-0.750669377048527i</v>
      </c>
      <c r="K3235" t="str">
        <f t="shared" si="940"/>
        <v>0.0000536679018260221-0.000315374976009891i</v>
      </c>
      <c r="L3235" t="str">
        <f t="shared" si="941"/>
        <v>0.0000444444444444444-0.000318301965585468i</v>
      </c>
      <c r="M3235" t="e">
        <f t="shared" si="942"/>
        <v>#DIV/0!</v>
      </c>
      <c r="N3235">
        <f t="shared" si="943"/>
        <v>23.90947541662311</v>
      </c>
      <c r="O3235">
        <f t="shared" si="944"/>
        <v>14.168655504528381</v>
      </c>
      <c r="P3235" s="3">
        <f t="shared" si="945"/>
        <v>-14.168655504528381</v>
      </c>
      <c r="Q3235" s="3">
        <f t="shared" si="946"/>
        <v>-156.09052458337689</v>
      </c>
      <c r="R3235">
        <f t="shared" si="947"/>
        <v>23.90947541662311</v>
      </c>
      <c r="S3235">
        <f t="shared" si="948"/>
        <v>180.37966881542135</v>
      </c>
      <c r="T3235">
        <f t="shared" si="931"/>
        <v>-14.168655504528381</v>
      </c>
    </row>
    <row r="3236" spans="1:20" x14ac:dyDescent="0.25">
      <c r="A3236">
        <f t="shared" si="932"/>
        <v>1137665.6485772722</v>
      </c>
      <c r="B3236">
        <f t="shared" si="949"/>
        <v>181065.11155691996</v>
      </c>
      <c r="C3236" t="str">
        <f t="shared" si="933"/>
        <v>-0.177878112830311-0.0781684341719436i</v>
      </c>
      <c r="D3236" t="str">
        <f t="shared" si="934"/>
        <v>3.27527580426766-0.902998706471327i</v>
      </c>
      <c r="E3236" t="str">
        <f t="shared" si="935"/>
        <v>88.2349167933496-156.2363171937i</v>
      </c>
      <c r="F3236" t="str">
        <f t="shared" si="936"/>
        <v>2.40500329175254-1.04376787202666i</v>
      </c>
      <c r="G3236" t="str">
        <f t="shared" si="937"/>
        <v>0.991784639199497-0.0902655451843098i</v>
      </c>
      <c r="H3236" t="str">
        <f t="shared" si="938"/>
        <v>0.0542314299605204-110.191071329908i</v>
      </c>
      <c r="I3236" t="str">
        <f t="shared" si="939"/>
        <v>-0.324091064908269-0.747763624841806i</v>
      </c>
      <c r="K3236" t="str">
        <f t="shared" si="940"/>
        <v>0.0000535968647798568-0.000314183199104352i</v>
      </c>
      <c r="L3236" t="str">
        <f t="shared" si="941"/>
        <v>0.0000444444444444444-0.00031709699699688i</v>
      </c>
      <c r="M3236" t="e">
        <f t="shared" si="942"/>
        <v>#DIV/0!</v>
      </c>
      <c r="N3236">
        <f t="shared" si="943"/>
        <v>23.723060092785033</v>
      </c>
      <c r="O3236">
        <f t="shared" si="944"/>
        <v>14.230723780662476</v>
      </c>
      <c r="P3236" s="3">
        <f t="shared" si="945"/>
        <v>-14.230723780662476</v>
      </c>
      <c r="Q3236" s="3">
        <f t="shared" si="946"/>
        <v>-156.27693990721497</v>
      </c>
      <c r="R3236">
        <f t="shared" si="947"/>
        <v>23.723060092785033</v>
      </c>
      <c r="S3236">
        <f t="shared" si="948"/>
        <v>181.06511155691996</v>
      </c>
      <c r="T3236">
        <f t="shared" si="931"/>
        <v>-14.230723780662476</v>
      </c>
    </row>
    <row r="3237" spans="1:20" x14ac:dyDescent="0.25">
      <c r="A3237">
        <f t="shared" si="932"/>
        <v>1141988.7780418657</v>
      </c>
      <c r="B3237">
        <f t="shared" si="949"/>
        <v>181753.15898083625</v>
      </c>
      <c r="C3237" t="str">
        <f t="shared" si="933"/>
        <v>-0.176861036011292-0.0770374807291779i</v>
      </c>
      <c r="D3237" t="str">
        <f t="shared" si="934"/>
        <v>3.27382194915153-0.905400143818892i</v>
      </c>
      <c r="E3237" t="str">
        <f t="shared" si="935"/>
        <v>87.5059258241041-155.985949177203i</v>
      </c>
      <c r="F3237" t="str">
        <f t="shared" si="936"/>
        <v>2.40485285528781-1.0414632190533i</v>
      </c>
      <c r="G3237" t="str">
        <f t="shared" si="937"/>
        <v>0.991722601623337-0.0906028865587468i</v>
      </c>
      <c r="H3237" t="str">
        <f t="shared" si="938"/>
        <v>0.0537484702900069-109.771539547785i</v>
      </c>
      <c r="I3237" t="str">
        <f t="shared" si="939"/>
        <v>-0.322145365684539-0.744868906231078i</v>
      </c>
      <c r="K3237" t="str">
        <f t="shared" si="940"/>
        <v>0.0000535263636095173-0.000312995909948651i</v>
      </c>
      <c r="L3237" t="str">
        <f t="shared" si="941"/>
        <v>0.0000444444444444444-0.000315896589955051i</v>
      </c>
      <c r="M3237" t="e">
        <f t="shared" si="942"/>
        <v>#DIV/0!</v>
      </c>
      <c r="N3237">
        <f t="shared" si="943"/>
        <v>23.537073651938925</v>
      </c>
      <c r="O3237">
        <f t="shared" si="944"/>
        <v>14.292866505287748</v>
      </c>
      <c r="P3237" s="3">
        <f t="shared" si="945"/>
        <v>-14.292866505287748</v>
      </c>
      <c r="Q3237" s="3">
        <f t="shared" si="946"/>
        <v>-156.46292634806107</v>
      </c>
      <c r="R3237">
        <f t="shared" si="947"/>
        <v>23.537073651938925</v>
      </c>
      <c r="S3237">
        <f t="shared" si="948"/>
        <v>181.75315898083625</v>
      </c>
      <c r="T3237">
        <f t="shared" si="931"/>
        <v>-14.292866505287748</v>
      </c>
    </row>
    <row r="3238" spans="1:20" x14ac:dyDescent="0.25">
      <c r="A3238">
        <f t="shared" si="932"/>
        <v>1146328.3353984249</v>
      </c>
      <c r="B3238">
        <f t="shared" si="949"/>
        <v>182443.82098496344</v>
      </c>
      <c r="C3238" t="str">
        <f t="shared" si="933"/>
        <v>-0.175845508768347-0.0759185406598419i</v>
      </c>
      <c r="D3238" t="str">
        <f t="shared" si="934"/>
        <v>3.2723583286358-0.90780940188523i</v>
      </c>
      <c r="E3238" t="str">
        <f t="shared" si="935"/>
        <v>86.7806642486325-155.732411104543i</v>
      </c>
      <c r="F3238" t="str">
        <f t="shared" si="936"/>
        <v>2.40470129236803-1.0391733403203i</v>
      </c>
      <c r="G3238" t="str">
        <f t="shared" si="937"/>
        <v>0.991660099515232-0.0909414456926666i</v>
      </c>
      <c r="H3238" t="str">
        <f t="shared" si="938"/>
        <v>0.0532702667612982-109.353623071163i</v>
      </c>
      <c r="I3238" t="str">
        <f t="shared" si="939"/>
        <v>-0.320214382151555-0.741985176504023i</v>
      </c>
      <c r="K3238" t="str">
        <f t="shared" si="940"/>
        <v>0.0000534563942796381-0.000311813091823305i</v>
      </c>
      <c r="L3238" t="str">
        <f t="shared" si="941"/>
        <v>0.0000444444444444444-0.000314700727191723i</v>
      </c>
      <c r="M3238" t="e">
        <f t="shared" si="942"/>
        <v>#DIV/0!</v>
      </c>
      <c r="N3238">
        <f t="shared" si="943"/>
        <v>23.351514821757519</v>
      </c>
      <c r="O3238">
        <f t="shared" si="944"/>
        <v>14.355083066130923</v>
      </c>
      <c r="P3238" s="3">
        <f t="shared" si="945"/>
        <v>-14.355083066130923</v>
      </c>
      <c r="Q3238" s="3">
        <f t="shared" si="946"/>
        <v>-156.64848517824248</v>
      </c>
      <c r="R3238">
        <f t="shared" si="947"/>
        <v>23.351514821757519</v>
      </c>
      <c r="S3238">
        <f t="shared" si="948"/>
        <v>182.44382098496345</v>
      </c>
      <c r="T3238">
        <f t="shared" si="931"/>
        <v>-14.355083066130923</v>
      </c>
    </row>
    <row r="3239" spans="1:20" x14ac:dyDescent="0.25">
      <c r="A3239">
        <f t="shared" si="932"/>
        <v>1150684.383072939</v>
      </c>
      <c r="B3239">
        <f t="shared" si="949"/>
        <v>183137.10750470631</v>
      </c>
      <c r="C3239" t="str">
        <f t="shared" si="933"/>
        <v>-0.174831606415335-0.0748115282185861i</v>
      </c>
      <c r="D3239" t="str">
        <f t="shared" si="934"/>
        <v>3.27088488653394-0.910226462835765i</v>
      </c>
      <c r="E3239" t="str">
        <f t="shared" si="935"/>
        <v>86.0591387429266-155.475753590113i</v>
      </c>
      <c r="F3239" t="str">
        <f t="shared" si="936"/>
        <v>2.40454859470312-1.03689820055148i</v>
      </c>
      <c r="G3239" t="str">
        <f t="shared" si="937"/>
        <v>0.991597129456518-0.0912812264932457i</v>
      </c>
      <c r="H3239" t="str">
        <f t="shared" si="938"/>
        <v>0.0527967666546589-108.937315476973i</v>
      </c>
      <c r="I3239" t="str">
        <f t="shared" si="939"/>
        <v>-0.318298001481852-0.739112391143912i</v>
      </c>
      <c r="K3239" t="str">
        <f t="shared" si="940"/>
        <v>0.0000533869527851346-0.00031063472806908i</v>
      </c>
      <c r="L3239" t="str">
        <f t="shared" si="941"/>
        <v>0.0000444444444444444-0.000313509391504007i</v>
      </c>
      <c r="M3239" t="e">
        <f t="shared" si="942"/>
        <v>#DIV/0!</v>
      </c>
      <c r="N3239">
        <f t="shared" si="943"/>
        <v>23.16638229983289</v>
      </c>
      <c r="O3239">
        <f t="shared" si="944"/>
        <v>14.417372857058234</v>
      </c>
      <c r="P3239" s="3">
        <f t="shared" si="945"/>
        <v>-14.417372857058234</v>
      </c>
      <c r="Q3239" s="3">
        <f t="shared" si="946"/>
        <v>-156.83361770016711</v>
      </c>
      <c r="R3239">
        <f t="shared" si="947"/>
        <v>23.16638229983289</v>
      </c>
      <c r="S3239">
        <f t="shared" si="948"/>
        <v>183.13710750470631</v>
      </c>
      <c r="T3239">
        <f t="shared" si="931"/>
        <v>-14.417372857058234</v>
      </c>
    </row>
    <row r="3240" spans="1:20" x14ac:dyDescent="0.25">
      <c r="A3240">
        <f t="shared" si="932"/>
        <v>1155056.983728616</v>
      </c>
      <c r="B3240">
        <f t="shared" si="949"/>
        <v>183833.02851322418</v>
      </c>
      <c r="C3240" t="str">
        <f t="shared" si="933"/>
        <v>-0.173819402773134-0.0737163574630393i</v>
      </c>
      <c r="D3240" t="str">
        <f t="shared" si="934"/>
        <v>3.26940156647189-0.912651308469745i</v>
      </c>
      <c r="E3240" t="str">
        <f t="shared" si="935"/>
        <v>85.3413553658207-155.216026914286i</v>
      </c>
      <c r="F3240" t="str">
        <f t="shared" si="936"/>
        <v>2.4043947539443-1.03463776465676i</v>
      </c>
      <c r="G3240" t="str">
        <f t="shared" si="937"/>
        <v>0.991533688004278-0.0916222328745225i</v>
      </c>
      <c r="H3240" t="str">
        <f t="shared" si="938"/>
        <v>0.0523279179040432-108.522610369968i</v>
      </c>
      <c r="I3240" t="str">
        <f t="shared" si="939"/>
        <v>-0.31639611171452-0.73625050582856i</v>
      </c>
      <c r="K3240" t="str">
        <f t="shared" si="940"/>
        <v>0.0000533180351509793-0.00030946080208681i</v>
      </c>
      <c r="L3240" t="str">
        <f t="shared" si="941"/>
        <v>0.0000444444444444444-0.000312322565754142i</v>
      </c>
      <c r="M3240" t="e">
        <f t="shared" si="942"/>
        <v>#DIV/0!</v>
      </c>
      <c r="N3240">
        <f t="shared" si="943"/>
        <v>22.981674754394334</v>
      </c>
      <c r="O3240">
        <f t="shared" si="944"/>
        <v>14.479735278077028</v>
      </c>
      <c r="P3240" s="3">
        <f t="shared" si="945"/>
        <v>-14.479735278077028</v>
      </c>
      <c r="Q3240" s="3">
        <f t="shared" si="946"/>
        <v>-157.01832524560567</v>
      </c>
      <c r="R3240">
        <f t="shared" si="947"/>
        <v>22.981674754394334</v>
      </c>
      <c r="S3240">
        <f t="shared" si="948"/>
        <v>183.83302851322418</v>
      </c>
      <c r="T3240">
        <f t="shared" si="931"/>
        <v>-14.479735278077028</v>
      </c>
    </row>
    <row r="3241" spans="1:20" x14ac:dyDescent="0.25">
      <c r="A3241">
        <f t="shared" si="932"/>
        <v>1159446.200266785</v>
      </c>
      <c r="B3241">
        <f t="shared" si="949"/>
        <v>184531.59402157445</v>
      </c>
      <c r="C3241" t="str">
        <f t="shared" si="933"/>
        <v>-0.172808970181817-0.0726329422770661i</v>
      </c>
      <c r="D3241" t="str">
        <f t="shared" si="934"/>
        <v>3.26790831188935-0.915083920216433i</v>
      </c>
      <c r="E3241" t="str">
        <f t="shared" si="935"/>
        <v>84.6273195699213-154.953281018294i</v>
      </c>
      <c r="F3241" t="str">
        <f t="shared" si="936"/>
        <v>2.40423976168358-1.03239199773132i</v>
      </c>
      <c r="G3241" t="str">
        <f t="shared" si="937"/>
        <v>0.99146977169118-0.0919644687573373i</v>
      </c>
      <c r="H3241" t="str">
        <f t="shared" si="938"/>
        <v>0.051863669088256-108.109501382583i</v>
      </c>
      <c r="I3241" t="str">
        <f t="shared" si="939"/>
        <v>-0.314508601748374-0.733399476429255i</v>
      </c>
      <c r="K3241" t="str">
        <f t="shared" si="940"/>
        <v>0.000053249637431976-0.000308291297337192i</v>
      </c>
      <c r="L3241" t="str">
        <f t="shared" si="941"/>
        <v>0.0000444444444444444-0.000311140232869238i</v>
      </c>
      <c r="M3241" t="e">
        <f t="shared" si="942"/>
        <v>#DIV/0!</v>
      </c>
      <c r="N3241">
        <f t="shared" si="943"/>
        <v>22.797390825016265</v>
      </c>
      <c r="O3241">
        <f t="shared" si="944"/>
        <v>14.542169735335882</v>
      </c>
      <c r="P3241" s="3">
        <f t="shared" si="945"/>
        <v>-14.542169735335882</v>
      </c>
      <c r="Q3241" s="3">
        <f t="shared" si="946"/>
        <v>-157.20260917498373</v>
      </c>
      <c r="R3241">
        <f t="shared" si="947"/>
        <v>22.797390825016265</v>
      </c>
      <c r="S3241">
        <f t="shared" si="948"/>
        <v>184.53159402157445</v>
      </c>
      <c r="T3241">
        <f t="shared" si="931"/>
        <v>-14.542169735335882</v>
      </c>
    </row>
    <row r="3242" spans="1:20" x14ac:dyDescent="0.25">
      <c r="A3242">
        <f t="shared" si="932"/>
        <v>1163852.0958277988</v>
      </c>
      <c r="B3242">
        <f t="shared" si="949"/>
        <v>185232.81407885643</v>
      </c>
      <c r="C3242" t="str">
        <f t="shared" si="933"/>
        <v>-0.171800379513039-0.0715611963935353i</v>
      </c>
      <c r="D3242" t="str">
        <f t="shared" si="934"/>
        <v>3.26640506604127-0.917524279131346i</v>
      </c>
      <c r="E3242" t="str">
        <f t="shared" si="935"/>
        <v>83.9170362124803-154.687565499323i</v>
      </c>
      <c r="F3242" t="str">
        <f t="shared" si="936"/>
        <v>2.4040836094533-1.03016086505477i</v>
      </c>
      <c r="G3242" t="str">
        <f t="shared" si="937"/>
        <v>0.991405377025323-0.0923079380692697i</v>
      </c>
      <c r="H3242" t="str">
        <f t="shared" si="938"/>
        <v>0.0514039694222345-107.69798217479i</v>
      </c>
      <c r="I3242" t="str">
        <f t="shared" si="939"/>
        <v>-0.312635361335159-0.730559259009681i</v>
      </c>
      <c r="K3242" t="str">
        <f t="shared" si="940"/>
        <v>0.0000531817557125378-0.0003071261973406i</v>
      </c>
      <c r="L3242" t="str">
        <f t="shared" si="941"/>
        <v>0.0000444444444444444-0.000309962375841042i</v>
      </c>
      <c r="M3242" t="e">
        <f t="shared" si="942"/>
        <v>#DIV/0!</v>
      </c>
      <c r="N3242">
        <f t="shared" si="943"/>
        <v>22.613529123323275</v>
      </c>
      <c r="O3242">
        <f t="shared" si="944"/>
        <v>14.604675641124327</v>
      </c>
      <c r="P3242" s="3">
        <f t="shared" si="945"/>
        <v>-14.604675641124327</v>
      </c>
      <c r="Q3242" s="3">
        <f t="shared" si="946"/>
        <v>-157.38647087667673</v>
      </c>
      <c r="R3242">
        <f t="shared" si="947"/>
        <v>22.613529123323275</v>
      </c>
      <c r="S3242">
        <f t="shared" si="948"/>
        <v>185.23281407885642</v>
      </c>
      <c r="T3242">
        <f t="shared" si="931"/>
        <v>-14.604675641124327</v>
      </c>
    </row>
    <row r="3243" spans="1:20" x14ac:dyDescent="0.25">
      <c r="A3243">
        <f t="shared" si="932"/>
        <v>1168274.7337919443</v>
      </c>
      <c r="B3243">
        <f t="shared" si="949"/>
        <v>185936.69877235609</v>
      </c>
      <c r="C3243" t="str">
        <f t="shared" si="933"/>
        <v>-0.170793700182699-0.0705010334166037i</v>
      </c>
      <c r="D3243" t="str">
        <f t="shared" si="934"/>
        <v>3.26489177199958-0.919972365892633i</v>
      </c>
      <c r="E3243" t="str">
        <f t="shared" si="935"/>
        <v>83.2105095662219-154.418929605865i</v>
      </c>
      <c r="F3243" t="str">
        <f t="shared" si="936"/>
        <v>2.40392628872594-1.02794433209046i</v>
      </c>
      <c r="G3243" t="str">
        <f t="shared" si="937"/>
        <v>0.991340500490073-0.092652644744577i</v>
      </c>
      <c r="H3243" t="str">
        <f t="shared" si="938"/>
        <v>0.0509487687484563-107.288046433955i</v>
      </c>
      <c r="I3243" t="str">
        <f t="shared" si="939"/>
        <v>-0.310776281072858-0.727729809824926i</v>
      </c>
      <c r="K3243" t="str">
        <f t="shared" si="940"/>
        <v>0.000053114386106468-0.000305965485676892i</v>
      </c>
      <c r="L3243" t="str">
        <f t="shared" si="941"/>
        <v>0.0000444444444444444-0.000308788977725685i</v>
      </c>
      <c r="M3243" t="e">
        <f t="shared" si="942"/>
        <v>#DIV/0!</v>
      </c>
      <c r="N3243">
        <f t="shared" si="943"/>
        <v>22.430088233683847</v>
      </c>
      <c r="O3243">
        <f t="shared" si="944"/>
        <v>14.667252413868949</v>
      </c>
      <c r="P3243" s="3">
        <f t="shared" si="945"/>
        <v>-14.667252413868949</v>
      </c>
      <c r="Q3243" s="3">
        <f t="shared" si="946"/>
        <v>-157.56991176631615</v>
      </c>
      <c r="R3243">
        <f t="shared" si="947"/>
        <v>22.430088233683847</v>
      </c>
      <c r="S3243">
        <f t="shared" si="948"/>
        <v>185.9366987723561</v>
      </c>
      <c r="T3243">
        <f t="shared" si="931"/>
        <v>-14.667252413868949</v>
      </c>
    </row>
    <row r="3244" spans="1:20" x14ac:dyDescent="0.25">
      <c r="A3244">
        <f t="shared" si="932"/>
        <v>1172714.1777803539</v>
      </c>
      <c r="B3244">
        <f t="shared" si="949"/>
        <v>186643.25822769105</v>
      </c>
      <c r="C3244" t="str">
        <f t="shared" si="933"/>
        <v>-0.169789000163755-0.069452366843485i</v>
      </c>
      <c r="D3244" t="str">
        <f t="shared" si="934"/>
        <v>3.26336837265454-0.922428160797185i</v>
      </c>
      <c r="E3244" t="str">
        <f t="shared" si="935"/>
        <v>82.50774333009-154.147422233299i</v>
      </c>
      <c r="F3244" t="str">
        <f t="shared" si="936"/>
        <v>2.40376779091352-1.02574236448458i</v>
      </c>
      <c r="G3244" t="str">
        <f t="shared" si="937"/>
        <v>0.991275138543903-0.0929985927241296i</v>
      </c>
      <c r="H3244" t="str">
        <f t="shared" si="938"/>
        <v>0.0504980175284694-106.879687874691i</v>
      </c>
      <c r="I3244" t="str">
        <f t="shared" si="939"/>
        <v>-0.308931252398975-0.724911085320354i</v>
      </c>
      <c r="K3244" t="str">
        <f t="shared" si="940"/>
        <v>0.0000530475247567384-0.00030480914598521i</v>
      </c>
      <c r="L3244" t="str">
        <f t="shared" si="941"/>
        <v>0.0000444444444444444-0.00030762002164344i</v>
      </c>
      <c r="M3244" t="e">
        <f t="shared" si="942"/>
        <v>#DIV/0!</v>
      </c>
      <c r="N3244">
        <f t="shared" si="943"/>
        <v>22.247066713895606</v>
      </c>
      <c r="O3244">
        <f t="shared" si="944"/>
        <v>14.72989947813109</v>
      </c>
      <c r="P3244" s="3">
        <f t="shared" si="945"/>
        <v>-14.72989947813109</v>
      </c>
      <c r="Q3244" s="3">
        <f t="shared" si="946"/>
        <v>-157.75293328610439</v>
      </c>
      <c r="R3244">
        <f t="shared" si="947"/>
        <v>22.247066713895606</v>
      </c>
      <c r="S3244">
        <f t="shared" si="948"/>
        <v>186.64325822769106</v>
      </c>
      <c r="T3244">
        <f t="shared" ref="T3244:T3307" si="950">P3244</f>
        <v>-14.72989947813109</v>
      </c>
    </row>
    <row r="3245" spans="1:20" x14ac:dyDescent="0.25">
      <c r="A3245">
        <f t="shared" ref="A3245:A3308" si="951">2*PI()*B3245</f>
        <v>1177170.4916559192</v>
      </c>
      <c r="B3245">
        <f t="shared" si="949"/>
        <v>187352.50260895627</v>
      </c>
      <c r="C3245" t="str">
        <f t="shared" ref="C3245:C3308" si="952">IMPRODUCT(D3245,E3245,$C$40,,K3245,$C$41)</f>
        <v>-0.168786345999288-0.0684151100857773i</v>
      </c>
      <c r="D3245" t="str">
        <f t="shared" ref="D3245:D3308" si="953">IMDIV(IMPRODUCT($C$37,$C$38,COMPLEX(1,A3245/$C$38)),IMSUM(-1*A3245*A3245/$C$39,COMPLEX(0,1*A3245)))</f>
        <v>3.2618348107166-0.924891643756968i</v>
      </c>
      <c r="E3245" t="str">
        <f t="shared" ref="E3245:E3308" si="954">IMDIV(IMPRODUCT(IMSUM(F3245,G3245),$C$29,H3245),IMSUM(1,I3245))</f>
        <v>81.8087406399661-153.873091919702i</v>
      </c>
      <c r="F3245" t="str">
        <f t="shared" ref="F3245:F3308" si="955">IMDIV(IMPRODUCT($C$14,$C$15,COMPLEX(1,A3245/$C$15)),IMSUM(-1*A3245*A3245/$C$16,COMPLEX(0,A3245)))</f>
        <v>2.40360810736739-1.02355492806547i</v>
      </c>
      <c r="G3245" t="str">
        <f t="shared" ref="G3245:G3308" si="956">IMDIV(1,COMPLEX(1,A3245*$C$9*$C$10))</f>
        <v>0.991209287620235-0.093345785955346i</v>
      </c>
      <c r="H3245" t="str">
        <f t="shared" ref="H3245:H3308" si="957">IMDIV($C$3,IMSUM(K3245,COMPLEX(0,$C$28*A3245)))</f>
        <v>0.0500516668345456-106.472900238724i</v>
      </c>
      <c r="I3245" t="str">
        <f t="shared" ref="I3245:I3308" si="958">IMPRODUCT(F3245,$C$29,H3245,$C$31)</f>
        <v>-0.307100167583972-0.72210304213067i</v>
      </c>
      <c r="K3245" t="str">
        <f t="shared" ref="K3245:K3308" si="959">IF($C$26&lt;=0,IMDIV(1,IMSUM(IMDIV(1,L3245),1/$C$18)),IMDIV(1,IMSUM(IMDIV(1,L3245),1/$C$18,IMDIV(1,M3245))))</f>
        <v>0.0000529811678352737-0.000303657161963796i</v>
      </c>
      <c r="L3245" t="str">
        <f t="shared" ref="L3245:L3308" si="960">IMSUM($C$21/$C$22,IMDIV(1,COMPLEX(0,$C$20*$C$22*A3245)))</f>
        <v>0.0000444444444444444-0.000306455490778481i</v>
      </c>
      <c r="M3245" t="e">
        <f t="shared" ref="M3245:M3308" si="961">IMSUM($C$25/$C$26,IMDIV(1,COMPLEX(0,$C$24*$C$26*A3245)))</f>
        <v>#DIV/0!</v>
      </c>
      <c r="N3245">
        <f t="shared" ref="N3245:N3308" si="962">ABS(R3245)</f>
        <v>22.064463095870138</v>
      </c>
      <c r="O3245">
        <f t="shared" ref="O3245:O3308" si="963">ABS(P3245)</f>
        <v>14.792616264600365</v>
      </c>
      <c r="P3245" s="3">
        <f t="shared" ref="P3245:P3308" si="964">20*LOG10(IMABS(C3245))</f>
        <v>-14.792616264600365</v>
      </c>
      <c r="Q3245" s="3">
        <f t="shared" ref="Q3245:Q3308" si="965">IMARGUMENT(C3245)*180/PI()</f>
        <v>-157.93553690412986</v>
      </c>
      <c r="R3245">
        <f t="shared" ref="R3245:R3308" si="966">IF(Q3245&lt;0,Q3245+180,Q3245-180)</f>
        <v>22.064463095870138</v>
      </c>
      <c r="S3245">
        <f t="shared" ref="S3245:S3308" si="967">B3245/1000</f>
        <v>187.35250260895629</v>
      </c>
      <c r="T3245">
        <f t="shared" si="950"/>
        <v>-14.792616264600365</v>
      </c>
    </row>
    <row r="3246" spans="1:20" x14ac:dyDescent="0.25">
      <c r="A3246">
        <f t="shared" si="951"/>
        <v>1181643.7395242117</v>
      </c>
      <c r="B3246">
        <f t="shared" ref="B3246:B3309" si="968">B3245*(1+B$42)</f>
        <v>188064.44211887033</v>
      </c>
      <c r="C3246" t="str">
        <f t="shared" si="952"/>
        <v>-0.167785802815728-0.0673891764902593i</v>
      </c>
      <c r="D3246" t="str">
        <f t="shared" si="953"/>
        <v>3.26029102871793-0.927362794295202i</v>
      </c>
      <c r="E3246" t="str">
        <f t="shared" si="954"/>
        <v>81.113504079283-153.59598684189i</v>
      </c>
      <c r="F3246" t="str">
        <f t="shared" si="955"/>
        <v>2.4034472293777-1.02138198884277i</v>
      </c>
      <c r="G3246" t="str">
        <f t="shared" si="956"/>
        <v>0.991142944127271-0.0936942283921268i</v>
      </c>
      <c r="H3246" t="str">
        <f t="shared" si="957"/>
        <v>0.0496096683414498-106.067677294743i</v>
      </c>
      <c r="I3246" t="str">
        <f t="shared" si="958"/>
        <v>-0.305282919724661-0.719305637078794i</v>
      </c>
      <c r="K3246" t="str">
        <f t="shared" si="959"/>
        <v>0.0000529153115427348-0.000302509517369798i</v>
      </c>
      <c r="L3246" t="str">
        <f t="shared" si="960"/>
        <v>0.0000444444444444444-0.000305295368378642i</v>
      </c>
      <c r="M3246" t="e">
        <f t="shared" si="961"/>
        <v>#DIV/0!</v>
      </c>
      <c r="N3246">
        <f t="shared" si="962"/>
        <v>21.882275886298629</v>
      </c>
      <c r="O3246">
        <f t="shared" si="963"/>
        <v>14.855402210088833</v>
      </c>
      <c r="P3246" s="3">
        <f t="shared" si="964"/>
        <v>-14.855402210088833</v>
      </c>
      <c r="Q3246" s="3">
        <f t="shared" si="965"/>
        <v>-158.11772411370137</v>
      </c>
      <c r="R3246">
        <f t="shared" si="966"/>
        <v>21.882275886298629</v>
      </c>
      <c r="S3246">
        <f t="shared" si="967"/>
        <v>188.06444211887032</v>
      </c>
      <c r="T3246">
        <f t="shared" si="950"/>
        <v>-14.855402210088833</v>
      </c>
    </row>
    <row r="3247" spans="1:20" x14ac:dyDescent="0.25">
      <c r="A3247">
        <f t="shared" si="951"/>
        <v>1186133.9857344038</v>
      </c>
      <c r="B3247">
        <f t="shared" si="968"/>
        <v>188779.08699892205</v>
      </c>
      <c r="C3247" t="str">
        <f t="shared" si="952"/>
        <v>-0.166787434336264-0.0663744793592542i</v>
      </c>
      <c r="D3247" t="str">
        <f t="shared" si="953"/>
        <v>3.2587369690142-0.929841591542549i</v>
      </c>
      <c r="E3247" t="str">
        <f t="shared" si="954"/>
        <v>80.4220356896056-153.316154811678i</v>
      </c>
      <c r="F3247" t="str">
        <f t="shared" si="955"/>
        <v>2.40328514817306-1.01922351300664i</v>
      </c>
      <c r="G3247" t="str">
        <f t="shared" si="956"/>
        <v>0.991076104447837-0.0940439239947871i</v>
      </c>
      <c r="H3247" t="str">
        <f t="shared" si="957"/>
        <v>0.0491719743183345-105.66401283827i</v>
      </c>
      <c r="I3247" t="str">
        <f t="shared" si="958"/>
        <v>-0.303479402737729-0.716518827174925i</v>
      </c>
      <c r="K3247" t="str">
        <f t="shared" si="959"/>
        <v>0.0000528499521083059-0.000301366196019078i</v>
      </c>
      <c r="L3247" t="str">
        <f t="shared" si="960"/>
        <v>0.0000444444444444444-0.000304139637755172i</v>
      </c>
      <c r="M3247" t="e">
        <f t="shared" si="961"/>
        <v>#DIV/0!</v>
      </c>
      <c r="N3247">
        <f t="shared" si="962"/>
        <v>21.700503567322642</v>
      </c>
      <c r="O3247">
        <f t="shared" si="963"/>
        <v>14.918256757522744</v>
      </c>
      <c r="P3247" s="3">
        <f t="shared" si="964"/>
        <v>-14.918256757522744</v>
      </c>
      <c r="Q3247" s="3">
        <f t="shared" si="965"/>
        <v>-158.29949643267736</v>
      </c>
      <c r="R3247">
        <f t="shared" si="966"/>
        <v>21.700503567322642</v>
      </c>
      <c r="S3247">
        <f t="shared" si="967"/>
        <v>188.77908699892205</v>
      </c>
      <c r="T3247">
        <f t="shared" si="950"/>
        <v>-14.918256757522744</v>
      </c>
    </row>
    <row r="3248" spans="1:20" x14ac:dyDescent="0.25">
      <c r="A3248">
        <f t="shared" si="951"/>
        <v>1190641.2948801946</v>
      </c>
      <c r="B3248">
        <f t="shared" si="968"/>
        <v>189496.44752951796</v>
      </c>
      <c r="C3248" t="str">
        <f t="shared" si="952"/>
        <v>-0.165791302894413-0.0653709319704854i</v>
      </c>
      <c r="D3248" t="str">
        <f t="shared" si="953"/>
        <v>3.25717257378629-0.932328014233343i</v>
      </c>
      <c r="E3248" t="str">
        <f t="shared" si="954"/>
        <v>79.7343369811154-153.033643272358i</v>
      </c>
      <c r="F3248" t="str">
        <f t="shared" si="955"/>
        <v>2.40312185492017-1.01707946692697i</v>
      </c>
      <c r="G3248" t="str">
        <f t="shared" si="956"/>
        <v>0.991008764939212-0.0943948767299877i</v>
      </c>
      <c r="H3248" t="str">
        <f t="shared" si="957"/>
        <v>0.0487385376207433-105.261900691516i</v>
      </c>
      <c r="I3248" t="str">
        <f t="shared" si="958"/>
        <v>-0.301689511353261-0.713742569615505i</v>
      </c>
      <c r="K3248" t="str">
        <f t="shared" si="959"/>
        <v>0.0000527850857894794-0.00030022718178602i</v>
      </c>
      <c r="L3248" t="str">
        <f t="shared" si="960"/>
        <v>0.0000444444444444444-0.000302988282282499i</v>
      </c>
      <c r="M3248" t="e">
        <f t="shared" si="961"/>
        <v>#DIV/0!</v>
      </c>
      <c r="N3248">
        <f t="shared" si="962"/>
        <v>21.519144597187619</v>
      </c>
      <c r="O3248">
        <f t="shared" si="963"/>
        <v>14.981179355933886</v>
      </c>
      <c r="P3248" s="3">
        <f t="shared" si="964"/>
        <v>-14.981179355933886</v>
      </c>
      <c r="Q3248" s="3">
        <f t="shared" si="965"/>
        <v>-158.48085540281238</v>
      </c>
      <c r="R3248">
        <f t="shared" si="966"/>
        <v>21.519144597187619</v>
      </c>
      <c r="S3248">
        <f t="shared" si="967"/>
        <v>189.49644752951795</v>
      </c>
      <c r="T3248">
        <f t="shared" si="950"/>
        <v>-14.981179355933886</v>
      </c>
    </row>
    <row r="3249" spans="1:20" x14ac:dyDescent="0.25">
      <c r="A3249">
        <f t="shared" si="951"/>
        <v>1195165.7318007394</v>
      </c>
      <c r="B3249">
        <f t="shared" si="968"/>
        <v>190216.53403013013</v>
      </c>
      <c r="C3249" t="str">
        <f t="shared" si="952"/>
        <v>-0.164797469447749-0.0643784475964774i</v>
      </c>
      <c r="D3249" t="str">
        <f t="shared" si="953"/>
        <v>3.25559778504215-0.934822040701739i</v>
      </c>
      <c r="E3249" t="str">
        <f t="shared" si="954"/>
        <v>79.050408943027-152.748499295391i</v>
      </c>
      <c r="F3249" t="str">
        <f t="shared" si="955"/>
        <v>2.40295734072334-1.01494981715261i</v>
      </c>
      <c r="G3249" t="str">
        <f t="shared" si="956"/>
        <v>0.99094092193297-0.0947470905706654i</v>
      </c>
      <c r="H3249" t="str">
        <f t="shared" si="957"/>
        <v>0.0483093116827292-104.861334703244i</v>
      </c>
      <c r="I3249" t="str">
        <f t="shared" si="958"/>
        <v>-0.299913141108352-0.710976821782191i</v>
      </c>
      <c r="K3249" t="str">
        <f t="shared" si="959"/>
        <v>0.0000527207088718467-0.00029909245860334i</v>
      </c>
      <c r="L3249" t="str">
        <f t="shared" si="960"/>
        <v>0.0000444444444444444-0.000301841285397987i</v>
      </c>
      <c r="M3249" t="e">
        <f t="shared" si="961"/>
        <v>#DIV/0!</v>
      </c>
      <c r="N3249">
        <f t="shared" si="962"/>
        <v>21.338197410892917</v>
      </c>
      <c r="O3249">
        <f t="shared" si="963"/>
        <v>15.044169460449115</v>
      </c>
      <c r="P3249" s="3">
        <f t="shared" si="964"/>
        <v>-15.044169460449115</v>
      </c>
      <c r="Q3249" s="3">
        <f t="shared" si="965"/>
        <v>-158.66180258910708</v>
      </c>
      <c r="R3249">
        <f t="shared" si="966"/>
        <v>21.338197410892917</v>
      </c>
      <c r="S3249">
        <f t="shared" si="967"/>
        <v>190.21653403013013</v>
      </c>
      <c r="T3249">
        <f t="shared" si="950"/>
        <v>-15.044169460449115</v>
      </c>
    </row>
    <row r="3250" spans="1:20" x14ac:dyDescent="0.25">
      <c r="A3250">
        <f t="shared" si="951"/>
        <v>1199707.3615815823</v>
      </c>
      <c r="B3250">
        <f t="shared" si="968"/>
        <v>190939.35685944464</v>
      </c>
      <c r="C3250" t="str">
        <f t="shared" si="952"/>
        <v>-0.163805993591767-0.0633969395234862i</v>
      </c>
      <c r="D3250" t="str">
        <f t="shared" si="953"/>
        <v>3.25401254461864-0.937323648877938i</v>
      </c>
      <c r="E3250" t="str">
        <f t="shared" si="954"/>
        <v>78.3702520539272-152.460769577298i</v>
      </c>
      <c r="F3250" t="str">
        <f t="shared" si="955"/>
        <v>2.4027915966242-1.01283453041055i</v>
      </c>
      <c r="G3250" t="str">
        <f t="shared" si="956"/>
        <v>0.990872571734807-0.0951005694959619i</v>
      </c>
      <c r="H3250" t="str">
        <f t="shared" si="957"/>
        <v>0.0478842505090903-104.462308748632i</v>
      </c>
      <c r="I3250" t="str">
        <f t="shared" si="958"/>
        <v>-0.298150188340738-0.708221541240902i</v>
      </c>
      <c r="K3250" t="str">
        <f t="shared" si="959"/>
        <v>0.0000526568176688881-0.000297962010461897i</v>
      </c>
      <c r="L3250" t="str">
        <f t="shared" si="960"/>
        <v>0.0000444444444444444-0.0003006986306017i</v>
      </c>
      <c r="M3250" t="e">
        <f t="shared" si="961"/>
        <v>#DIV/0!</v>
      </c>
      <c r="N3250">
        <f t="shared" si="962"/>
        <v>21.157660420833537</v>
      </c>
      <c r="O3250">
        <f t="shared" si="963"/>
        <v>15.107226532279112</v>
      </c>
      <c r="P3250" s="3">
        <f t="shared" si="964"/>
        <v>-15.107226532279112</v>
      </c>
      <c r="Q3250" s="3">
        <f t="shared" si="965"/>
        <v>-158.84233957916646</v>
      </c>
      <c r="R3250">
        <f t="shared" si="966"/>
        <v>21.157660420833537</v>
      </c>
      <c r="S3250">
        <f t="shared" si="967"/>
        <v>190.93935685944464</v>
      </c>
      <c r="T3250">
        <f t="shared" si="950"/>
        <v>-15.107226532279112</v>
      </c>
    </row>
    <row r="3251" spans="1:20" x14ac:dyDescent="0.25">
      <c r="A3251">
        <f t="shared" si="951"/>
        <v>1204266.2495555924</v>
      </c>
      <c r="B3251">
        <f t="shared" si="968"/>
        <v>191664.92641551053</v>
      </c>
      <c r="C3251" t="str">
        <f t="shared" si="952"/>
        <v>-0.162816933573883-0.062426321069967i</v>
      </c>
      <c r="D3251" t="str">
        <f t="shared" si="953"/>
        <v>3.25241679418339-0.939832816284277i</v>
      </c>
      <c r="E3251" t="str">
        <f t="shared" si="954"/>
        <v>77.6938662920323-152.170500436774i</v>
      </c>
      <c r="F3251" t="str">
        <f t="shared" si="955"/>
        <v>2.40262461360117-1.01073357360513i</v>
      </c>
      <c r="G3251" t="str">
        <f t="shared" si="956"/>
        <v>0.990803710624383-0.0954553174911513i</v>
      </c>
      <c r="H3251" t="str">
        <f t="shared" si="957"/>
        <v>0.0474633086677119-104.064816729138i</v>
      </c>
      <c r="I3251" t="str">
        <f t="shared" si="958"/>
        <v>-0.296400550182504-0.705476685740791i</v>
      </c>
      <c r="K3251" t="str">
        <f t="shared" si="959"/>
        <v>0.0000525934085217649-0.000296835821410502i</v>
      </c>
      <c r="L3251" t="str">
        <f t="shared" si="960"/>
        <v>0.0000444444444444444-0.000299560301456167i</v>
      </c>
      <c r="M3251" t="e">
        <f t="shared" si="961"/>
        <v>#DIV/0!</v>
      </c>
      <c r="N3251">
        <f t="shared" si="962"/>
        <v>20.97753201743339</v>
      </c>
      <c r="O3251">
        <f t="shared" si="963"/>
        <v>15.170350038705781</v>
      </c>
      <c r="P3251" s="3">
        <f t="shared" si="964"/>
        <v>-15.170350038705781</v>
      </c>
      <c r="Q3251" s="3">
        <f t="shared" si="965"/>
        <v>-159.02246798256661</v>
      </c>
      <c r="R3251">
        <f t="shared" si="966"/>
        <v>20.97753201743339</v>
      </c>
      <c r="S3251">
        <f t="shared" si="967"/>
        <v>191.66492641551054</v>
      </c>
      <c r="T3251">
        <f t="shared" si="950"/>
        <v>-15.170350038705781</v>
      </c>
    </row>
    <row r="3252" spans="1:20" x14ac:dyDescent="0.25">
      <c r="A3252">
        <f t="shared" si="951"/>
        <v>1208842.4613039037</v>
      </c>
      <c r="B3252">
        <f t="shared" si="968"/>
        <v>192393.25313588948</v>
      </c>
      <c r="C3252" t="str">
        <f t="shared" si="952"/>
        <v>-0.161830346307555-0.0614665056045885i</v>
      </c>
      <c r="D3252" t="str">
        <f t="shared" si="953"/>
        <v>3.25081047523677-0.942349520031434i</v>
      </c>
      <c r="E3252" t="str">
        <f t="shared" si="954"/>
        <v>77.0212511453667-151.877737811978i</v>
      </c>
      <c r="F3252" t="str">
        <f t="shared" si="955"/>
        <v>2.40245638256917-1.00864691381728i</v>
      </c>
      <c r="G3252" t="str">
        <f t="shared" si="956"/>
        <v>0.990734334855147-0.0958113385475666i</v>
      </c>
      <c r="H3252" t="str">
        <f t="shared" si="957"/>
        <v>0.0470464412820182-103.668852572366i</v>
      </c>
      <c r="I3252" t="str">
        <f t="shared" si="958"/>
        <v>-0.294664124553847-0.702742213213313i</v>
      </c>
      <c r="K3252" t="str">
        <f t="shared" si="959"/>
        <v>0.0000525304777991116-0.000295713875555728i</v>
      </c>
      <c r="L3252" t="str">
        <f t="shared" si="960"/>
        <v>0.0000444444444444444-0.00029842628158614i</v>
      </c>
      <c r="M3252" t="e">
        <f t="shared" si="961"/>
        <v>#DIV/0!</v>
      </c>
      <c r="N3252">
        <f t="shared" si="962"/>
        <v>20.79781056977248</v>
      </c>
      <c r="O3252">
        <f t="shared" si="963"/>
        <v>15.233539453068428</v>
      </c>
      <c r="P3252" s="3">
        <f t="shared" si="964"/>
        <v>-15.233539453068428</v>
      </c>
      <c r="Q3252" s="3">
        <f t="shared" si="965"/>
        <v>-159.20218943022752</v>
      </c>
      <c r="R3252">
        <f t="shared" si="966"/>
        <v>20.79781056977248</v>
      </c>
      <c r="S3252">
        <f t="shared" si="967"/>
        <v>192.39325313588947</v>
      </c>
      <c r="T3252">
        <f t="shared" si="950"/>
        <v>-15.233539453068428</v>
      </c>
    </row>
    <row r="3253" spans="1:20" x14ac:dyDescent="0.25">
      <c r="A3253">
        <f t="shared" si="951"/>
        <v>1213436.0626568585</v>
      </c>
      <c r="B3253">
        <f t="shared" si="968"/>
        <v>193124.34749780587</v>
      </c>
      <c r="C3253" t="str">
        <f t="shared" si="952"/>
        <v>-0.160846287386505-0.0605174065637878i</v>
      </c>
      <c r="D3253" t="str">
        <f t="shared" si="953"/>
        <v>3.24919352911384-0.944873736814538i</v>
      </c>
      <c r="E3253" t="str">
        <f t="shared" si="954"/>
        <v>76.3524056218483-151.582527258035i</v>
      </c>
      <c r="F3253" t="str">
        <f t="shared" si="955"/>
        <v>2.40228689437911-1.00657451830366i</v>
      </c>
      <c r="G3253" t="str">
        <f t="shared" si="956"/>
        <v>0.990664440654172-0.0961686366625246i</v>
      </c>
      <c r="H3253" t="str">
        <f t="shared" si="957"/>
        <v>0.0466336040235382-103.274410231932i</v>
      </c>
      <c r="I3253" t="str">
        <f t="shared" si="958"/>
        <v>-0.292940810156852-0.700018081771216i</v>
      </c>
      <c r="K3253" t="str">
        <f t="shared" si="959"/>
        <v>0.0000524680218968333-0.000294596157061723i</v>
      </c>
      <c r="L3253" t="str">
        <f t="shared" si="960"/>
        <v>0.0000444444444444444-0.000297296554678362i</v>
      </c>
      <c r="M3253" t="e">
        <f t="shared" si="961"/>
        <v>#DIV/0!</v>
      </c>
      <c r="N3253">
        <f t="shared" si="962"/>
        <v>20.61849442620516</v>
      </c>
      <c r="O3253">
        <f t="shared" si="963"/>
        <v>15.296794254749436</v>
      </c>
      <c r="P3253" s="3">
        <f t="shared" si="964"/>
        <v>-15.296794254749436</v>
      </c>
      <c r="Q3253" s="3">
        <f t="shared" si="965"/>
        <v>-159.38150557379484</v>
      </c>
      <c r="R3253">
        <f t="shared" si="966"/>
        <v>20.61849442620516</v>
      </c>
      <c r="S3253">
        <f t="shared" si="967"/>
        <v>193.12434749780587</v>
      </c>
      <c r="T3253">
        <f t="shared" si="950"/>
        <v>-15.296794254749436</v>
      </c>
    </row>
    <row r="3254" spans="1:20" x14ac:dyDescent="0.25">
      <c r="A3254">
        <f t="shared" si="951"/>
        <v>1218047.1196949545</v>
      </c>
      <c r="B3254">
        <f t="shared" si="968"/>
        <v>193858.22001829752</v>
      </c>
      <c r="C3254" t="str">
        <f t="shared" si="952"/>
        <v>-0.159864811099055-0.0595789374688715i</v>
      </c>
      <c r="D3254" t="str">
        <f t="shared" si="953"/>
        <v>3.24756589698647-0.947405442909339i</v>
      </c>
      <c r="E3254" t="str">
        <f t="shared" si="954"/>
        <v>75.6873282592821-151.284913944717i</v>
      </c>
      <c r="F3254" t="str">
        <f t="shared" si="955"/>
        <v>2.40211613981759-1.00451635449595i</v>
      </c>
      <c r="G3254" t="str">
        <f t="shared" si="956"/>
        <v>0.990594024221986-0.09652721583925i</v>
      </c>
      <c r="H3254" t="str">
        <f t="shared" si="957"/>
        <v>0.0462247531045642-102.881483687325i</v>
      </c>
      <c r="I3254" t="str">
        <f t="shared" si="958"/>
        <v>-0.291230506469356-0.697304249707576i</v>
      </c>
      <c r="K3254" t="str">
        <f t="shared" si="959"/>
        <v>0.0000524060372379001-0.000293482650150016i</v>
      </c>
      <c r="L3254" t="str">
        <f t="shared" si="960"/>
        <v>0.0000444444444444444-0.000296171104481333i</v>
      </c>
      <c r="M3254" t="e">
        <f t="shared" si="961"/>
        <v>#DIV/0!</v>
      </c>
      <c r="N3254">
        <f t="shared" si="962"/>
        <v>20.439581914967789</v>
      </c>
      <c r="O3254">
        <f t="shared" si="963"/>
        <v>15.36011392915832</v>
      </c>
      <c r="P3254" s="3">
        <f t="shared" si="964"/>
        <v>-15.36011392915832</v>
      </c>
      <c r="Q3254" s="3">
        <f t="shared" si="965"/>
        <v>-159.56041808503221</v>
      </c>
      <c r="R3254">
        <f t="shared" si="966"/>
        <v>20.439581914967789</v>
      </c>
      <c r="S3254">
        <f t="shared" si="967"/>
        <v>193.85822001829752</v>
      </c>
      <c r="T3254">
        <f t="shared" si="950"/>
        <v>-15.36011392915832</v>
      </c>
    </row>
    <row r="3255" spans="1:20" x14ac:dyDescent="0.25">
      <c r="A3255">
        <f t="shared" si="951"/>
        <v>1222675.6987497953</v>
      </c>
      <c r="B3255">
        <f t="shared" si="968"/>
        <v>194594.88125436706</v>
      </c>
      <c r="C3255" t="str">
        <f t="shared" si="952"/>
        <v>-0.15888597044254-0.0586510119426925i</v>
      </c>
      <c r="D3255" t="str">
        <f t="shared" si="953"/>
        <v>3.24592751986523-0.949944614168238i</v>
      </c>
      <c r="E3255" t="str">
        <f t="shared" si="954"/>
        <v>75.0260171352837-150.984942654319i</v>
      </c>
      <c r="F3255" t="str">
        <f t="shared" si="955"/>
        <v>2.40194410960635-1.00247238999995i</v>
      </c>
      <c r="G3255" t="str">
        <f t="shared" si="956"/>
        <v>0.990523081732404-0.0968870800867974i</v>
      </c>
      <c r="H3255" t="str">
        <f t="shared" si="957"/>
        <v>0.0458198452709322-102.490066943786i</v>
      </c>
      <c r="I3255" t="str">
        <f t="shared" si="958"/>
        <v>-0.289533113738847-0.694600675494868i</v>
      </c>
      <c r="K3255" t="str">
        <f t="shared" si="959"/>
        <v>0.0000523445202721459-0.000292373339099338i</v>
      </c>
      <c r="L3255" t="str">
        <f t="shared" si="960"/>
        <v>0.0000444444444444444-0.000295049914805074i</v>
      </c>
      <c r="M3255" t="e">
        <f t="shared" si="961"/>
        <v>#DIV/0!</v>
      </c>
      <c r="N3255">
        <f t="shared" si="962"/>
        <v>20.261071344786103</v>
      </c>
      <c r="O3255">
        <f t="shared" si="963"/>
        <v>15.42349796771509</v>
      </c>
      <c r="P3255" s="3">
        <f t="shared" si="964"/>
        <v>-15.42349796771509</v>
      </c>
      <c r="Q3255" s="3">
        <f t="shared" si="965"/>
        <v>-159.7389286552139</v>
      </c>
      <c r="R3255">
        <f t="shared" si="966"/>
        <v>20.261071344786103</v>
      </c>
      <c r="S3255">
        <f t="shared" si="967"/>
        <v>194.59488125436707</v>
      </c>
      <c r="T3255">
        <f t="shared" si="950"/>
        <v>-15.42349796771509</v>
      </c>
    </row>
    <row r="3256" spans="1:20" x14ac:dyDescent="0.25">
      <c r="A3256">
        <f t="shared" si="951"/>
        <v>1227321.8664050447</v>
      </c>
      <c r="B3256">
        <f t="shared" si="968"/>
        <v>195334.34180313366</v>
      </c>
      <c r="C3256" t="str">
        <f t="shared" si="952"/>
        <v>-0.157909817137815-0.057733543725869i</v>
      </c>
      <c r="D3256" t="str">
        <f t="shared" si="953"/>
        <v>3.24427833860178-0.952491226016552i</v>
      </c>
      <c r="E3256" t="str">
        <f t="shared" si="954"/>
        <v>74.3684698770895-150.682657779705i</v>
      </c>
      <c r="F3256" t="str">
        <f t="shared" si="955"/>
        <v>2.40177079440203-1.00044259259491i</v>
      </c>
      <c r="G3256" t="str">
        <f t="shared" si="956"/>
        <v>0.990451609332352-0.0972482334199731i</v>
      </c>
      <c r="H3256" t="str">
        <f t="shared" si="957"/>
        <v>0.0454188377948875-102.100154032167i</v>
      </c>
      <c r="I3256" t="str">
        <f t="shared" si="958"/>
        <v>-0.287848532976423-0.691907317784003i</v>
      </c>
      <c r="K3256" t="str">
        <f t="shared" si="959"/>
        <v>0.0000522834674760681-0.000291268208245422i</v>
      </c>
      <c r="L3256" t="str">
        <f t="shared" si="960"/>
        <v>0.0000444444444444444-0.000293932969520894i</v>
      </c>
      <c r="M3256" t="e">
        <f t="shared" si="961"/>
        <v>#DIV/0!</v>
      </c>
      <c r="N3256">
        <f t="shared" si="962"/>
        <v>20.082961005467638</v>
      </c>
      <c r="O3256">
        <f t="shared" si="963"/>
        <v>15.486945867832343</v>
      </c>
      <c r="P3256" s="3">
        <f t="shared" si="964"/>
        <v>-15.486945867832343</v>
      </c>
      <c r="Q3256" s="3">
        <f t="shared" si="965"/>
        <v>-159.91703899453236</v>
      </c>
      <c r="R3256">
        <f t="shared" si="966"/>
        <v>20.082961005467638</v>
      </c>
      <c r="S3256">
        <f t="shared" si="967"/>
        <v>195.33434180313367</v>
      </c>
      <c r="T3256">
        <f t="shared" si="950"/>
        <v>-15.486945867832343</v>
      </c>
    </row>
    <row r="3257" spans="1:20" x14ac:dyDescent="0.25">
      <c r="A3257">
        <f t="shared" si="951"/>
        <v>1231985.689497384</v>
      </c>
      <c r="B3257">
        <f t="shared" si="968"/>
        <v>196076.61230198559</v>
      </c>
      <c r="C3257" t="str">
        <f t="shared" si="952"/>
        <v>-0.15693640164382-0.056826446692575i</v>
      </c>
      <c r="D3257" t="str">
        <f t="shared" si="953"/>
        <v>3.24261829389076-0.955045253448421i</v>
      </c>
      <c r="E3257" t="str">
        <f t="shared" si="954"/>
        <v>73.7146836712789-150.378103322544i</v>
      </c>
      <c r="F3257" t="str">
        <f t="shared" si="955"/>
        <v>2.40159618479558-0.998426930232599i</v>
      </c>
      <c r="G3257" t="str">
        <f t="shared" si="956"/>
        <v>0.990379603141703-0.0976106798592541i</v>
      </c>
      <c r="H3257" t="str">
        <f t="shared" si="957"/>
        <v>0.0450216884680671-101.711739008806i</v>
      </c>
      <c r="I3257" t="str">
        <f t="shared" si="958"/>
        <v>-0.286176665950766-0.689224135403373i</v>
      </c>
      <c r="K3257" t="str">
        <f t="shared" si="959"/>
        <v>0.0000522228753526291-0.000290167241980827i</v>
      </c>
      <c r="L3257" t="str">
        <f t="shared" si="960"/>
        <v>0.0000444444444444444-0.000292820252561161i</v>
      </c>
      <c r="M3257" t="e">
        <f t="shared" si="961"/>
        <v>#DIV/0!</v>
      </c>
      <c r="N3257">
        <f t="shared" si="962"/>
        <v>19.905249168489348</v>
      </c>
      <c r="O3257">
        <f t="shared" si="963"/>
        <v>15.550457132896991</v>
      </c>
      <c r="P3257" s="3">
        <f t="shared" si="964"/>
        <v>-15.550457132896991</v>
      </c>
      <c r="Q3257" s="3">
        <f t="shared" si="965"/>
        <v>-160.09475083151065</v>
      </c>
      <c r="R3257">
        <f t="shared" si="966"/>
        <v>19.905249168489348</v>
      </c>
      <c r="S3257">
        <f t="shared" si="967"/>
        <v>196.07661230198559</v>
      </c>
      <c r="T3257">
        <f t="shared" si="950"/>
        <v>-15.550457132896991</v>
      </c>
    </row>
    <row r="3258" spans="1:20" x14ac:dyDescent="0.25">
      <c r="A3258">
        <f t="shared" si="951"/>
        <v>1236667.2351174741</v>
      </c>
      <c r="B3258">
        <f t="shared" si="968"/>
        <v>196821.70342873313</v>
      </c>
      <c r="C3258" t="str">
        <f t="shared" si="952"/>
        <v>-0.155965773172224-0.0559296348659023i</v>
      </c>
      <c r="D3258" t="str">
        <f t="shared" si="953"/>
        <v>3.24094732627223-0.957606671023079i</v>
      </c>
      <c r="E3258" t="str">
        <f t="shared" si="954"/>
        <v>73.0646552734041-150.071322891708i</v>
      </c>
      <c r="F3258" t="str">
        <f t="shared" si="955"/>
        <v>2.40142027131194-0.99642537103661i</v>
      </c>
      <c r="G3258" t="str">
        <f t="shared" si="956"/>
        <v>0.990307059253097-0.0979744234307075i</v>
      </c>
      <c r="H3258" t="str">
        <f t="shared" si="957"/>
        <v>0.0446283555945694-101.324815955394i</v>
      </c>
      <c r="I3258" t="str">
        <f t="shared" si="958"/>
        <v>-0.284517415182212-0.686551087357915i</v>
      </c>
      <c r="K3258" t="str">
        <f t="shared" si="959"/>
        <v>0.0000521627404310568-0.000289070424754745i</v>
      </c>
      <c r="L3258" t="str">
        <f t="shared" si="960"/>
        <v>0.0000444444444444444-0.000291711747919069i</v>
      </c>
      <c r="M3258" t="e">
        <f t="shared" si="961"/>
        <v>#DIV/0!</v>
      </c>
      <c r="N3258">
        <f t="shared" si="962"/>
        <v>19.727934087576301</v>
      </c>
      <c r="O3258">
        <f t="shared" si="963"/>
        <v>15.614031272250305</v>
      </c>
      <c r="P3258" s="3">
        <f t="shared" si="964"/>
        <v>-15.614031272250305</v>
      </c>
      <c r="Q3258" s="3">
        <f t="shared" si="965"/>
        <v>-160.2720659124237</v>
      </c>
      <c r="R3258">
        <f t="shared" si="966"/>
        <v>19.727934087576301</v>
      </c>
      <c r="S3258">
        <f t="shared" si="967"/>
        <v>196.82170342873314</v>
      </c>
      <c r="T3258">
        <f t="shared" si="950"/>
        <v>-15.614031272250305</v>
      </c>
    </row>
    <row r="3259" spans="1:20" x14ac:dyDescent="0.25">
      <c r="A3259">
        <f t="shared" si="951"/>
        <v>1241366.5706109204</v>
      </c>
      <c r="B3259">
        <f t="shared" si="968"/>
        <v>197569.62590176234</v>
      </c>
      <c r="C3259" t="str">
        <f t="shared" si="952"/>
        <v>-0.154997979702102-0.0550430224328046i</v>
      </c>
      <c r="D3259" t="str">
        <f t="shared" si="953"/>
        <v>3.2392653761338-0.96017545286083i</v>
      </c>
      <c r="E3259" t="str">
        <f t="shared" si="954"/>
        <v>72.4183810175227-149.76235970184i</v>
      </c>
      <c r="F3259" t="str">
        <f t="shared" si="955"/>
        <v>2.40124304440963-0.994437883301503i</v>
      </c>
      <c r="G3259" t="str">
        <f t="shared" si="956"/>
        <v>0.990233973731775-0.098339468165907i</v>
      </c>
      <c r="H3259" t="str">
        <f t="shared" si="957"/>
        <v>0.0442387979841334-100.939378978851i</v>
      </c>
      <c r="I3259" t="str">
        <f t="shared" si="958"/>
        <v>-0.282870683936837-0.683888132828221i</v>
      </c>
      <c r="K3259" t="str">
        <f t="shared" si="959"/>
        <v>0.0000521030592666504-0.000287977741072811i</v>
      </c>
      <c r="L3259" t="str">
        <f t="shared" si="960"/>
        <v>0.0000444444444444444-0.000290607439648405i</v>
      </c>
      <c r="M3259" t="e">
        <f t="shared" si="961"/>
        <v>#DIV/0!</v>
      </c>
      <c r="N3259">
        <f t="shared" si="962"/>
        <v>19.551013999276307</v>
      </c>
      <c r="O3259">
        <f t="shared" si="963"/>
        <v>15.677667801167978</v>
      </c>
      <c r="P3259" s="3">
        <f t="shared" si="964"/>
        <v>-15.677667801167978</v>
      </c>
      <c r="Q3259" s="3">
        <f t="shared" si="965"/>
        <v>-160.44898600072369</v>
      </c>
      <c r="R3259">
        <f t="shared" si="966"/>
        <v>19.551013999276307</v>
      </c>
      <c r="S3259">
        <f t="shared" si="967"/>
        <v>197.56962590176235</v>
      </c>
      <c r="T3259">
        <f t="shared" si="950"/>
        <v>-15.677667801167978</v>
      </c>
    </row>
    <row r="3260" spans="1:20" x14ac:dyDescent="0.25">
      <c r="A3260">
        <f t="shared" si="951"/>
        <v>1246083.7635792419</v>
      </c>
      <c r="B3260">
        <f t="shared" si="968"/>
        <v>198320.39048018903</v>
      </c>
      <c r="C3260" t="str">
        <f t="shared" si="952"/>
        <v>-0.154033067994682-0.0541665237586117i</v>
      </c>
      <c r="D3260" t="str">
        <f t="shared" si="953"/>
        <v>3.23757238371305-0.962751572639191i</v>
      </c>
      <c r="E3260" t="str">
        <f t="shared" si="954"/>
        <v>71.7758568256222-149.451256572092i</v>
      </c>
      <c r="F3260" t="str">
        <f t="shared" si="955"/>
        <v>2.40106449448028-0.992464435492037i</v>
      </c>
      <c r="G3260" t="str">
        <f t="shared" si="956"/>
        <v>0.990160342615398-0.0987058181018486i</v>
      </c>
      <c r="H3260" t="str">
        <f t="shared" si="957"/>
        <v>0.0438529749454039-100.555422211192i</v>
      </c>
      <c r="I3260" t="str">
        <f t="shared" si="958"/>
        <v>-0.281236376220596-0.681235231169555i</v>
      </c>
      <c r="K3260" t="str">
        <f t="shared" si="959"/>
        <v>0.0000520438284405852-0.000286889175496924i</v>
      </c>
      <c r="L3260" t="str">
        <f t="shared" si="960"/>
        <v>0.0000444444444444444-0.000289507311863324i</v>
      </c>
      <c r="M3260" t="e">
        <f t="shared" si="961"/>
        <v>#DIV/0!</v>
      </c>
      <c r="N3260">
        <f t="shared" si="962"/>
        <v>19.374487123520709</v>
      </c>
      <c r="O3260">
        <f t="shared" si="963"/>
        <v>15.741366240838401</v>
      </c>
      <c r="P3260" s="3">
        <f t="shared" si="964"/>
        <v>-15.741366240838401</v>
      </c>
      <c r="Q3260" s="3">
        <f t="shared" si="965"/>
        <v>-160.62551287647929</v>
      </c>
      <c r="R3260">
        <f t="shared" si="966"/>
        <v>19.374487123520709</v>
      </c>
      <c r="S3260">
        <f t="shared" si="967"/>
        <v>198.32039048018902</v>
      </c>
      <c r="T3260">
        <f t="shared" si="950"/>
        <v>-15.741366240838401</v>
      </c>
    </row>
    <row r="3261" spans="1:20" x14ac:dyDescent="0.25">
      <c r="A3261">
        <f t="shared" si="951"/>
        <v>1250818.8818808431</v>
      </c>
      <c r="B3261">
        <f t="shared" si="968"/>
        <v>199074.00796401376</v>
      </c>
      <c r="C3261" t="str">
        <f t="shared" si="952"/>
        <v>-0.153071083608109-0.0533000534011397i</v>
      </c>
      <c r="D3261" t="str">
        <f t="shared" si="953"/>
        <v>3.2358682890998-0.965335003588909i</v>
      </c>
      <c r="E3261" t="str">
        <f t="shared" si="954"/>
        <v>71.1370782169531-149.138055925016i</v>
      </c>
      <c r="F3261" t="str">
        <f t="shared" si="955"/>
        <v>2.40088461184823-0.990504996242329i</v>
      </c>
      <c r="G3261" t="str">
        <f t="shared" si="956"/>
        <v>0.99008616191388-0.0990734772808648i</v>
      </c>
      <c r="H3261" t="str">
        <f t="shared" si="957"/>
        <v>0.0434708462793033-100.172939809404i</v>
      </c>
      <c r="I3261" t="str">
        <f t="shared" si="958"/>
        <v>-0.279614396773508-0.678592341910973i</v>
      </c>
      <c r="K3261" t="str">
        <f t="shared" si="959"/>
        <v>0.0000519850445597193-0.000285804712645056i</v>
      </c>
      <c r="L3261" t="str">
        <f t="shared" si="960"/>
        <v>0.0000444444444444444-0.000288411348738119i</v>
      </c>
      <c r="M3261" t="e">
        <f t="shared" si="961"/>
        <v>#DIV/0!</v>
      </c>
      <c r="N3261">
        <f t="shared" si="962"/>
        <v>19.198351664182468</v>
      </c>
      <c r="O3261">
        <f t="shared" si="963"/>
        <v>15.805126118340954</v>
      </c>
      <c r="P3261" s="3">
        <f t="shared" si="964"/>
        <v>-15.805126118340954</v>
      </c>
      <c r="Q3261" s="3">
        <f t="shared" si="965"/>
        <v>-160.80164833581753</v>
      </c>
      <c r="R3261">
        <f t="shared" si="966"/>
        <v>19.198351664182468</v>
      </c>
      <c r="S3261">
        <f t="shared" si="967"/>
        <v>199.07400796401376</v>
      </c>
      <c r="T3261">
        <f t="shared" si="950"/>
        <v>-15.805126118340954</v>
      </c>
    </row>
    <row r="3262" spans="1:20" x14ac:dyDescent="0.25">
      <c r="A3262">
        <f t="shared" si="951"/>
        <v>1255571.9936319904</v>
      </c>
      <c r="B3262">
        <f t="shared" si="968"/>
        <v>199830.489194277</v>
      </c>
      <c r="C3262" t="str">
        <f t="shared" si="952"/>
        <v>-0.152112070912256-0.0524435261243967i</v>
      </c>
      <c r="D3262" t="str">
        <f t="shared" si="953"/>
        <v>3.23415303223858-0.967925718490062i</v>
      </c>
      <c r="E3262" t="str">
        <f t="shared" si="954"/>
        <v>70.5020403172621-148.822799785616i</v>
      </c>
      <c r="F3262" t="str">
        <f t="shared" si="955"/>
        <v>2.40070338677007-0.988559534355085i</v>
      </c>
      <c r="G3262" t="str">
        <f t="shared" si="956"/>
        <v>0.990011427609205-0.0994424497505392i</v>
      </c>
      <c r="H3262" t="str">
        <f t="shared" si="957"/>
        <v>0.043092372272489-99.7919259553238i</v>
      </c>
      <c r="I3262" t="str">
        <f t="shared" si="958"/>
        <v>-0.278004651063913-0.675959424754434i</v>
      </c>
      <c r="K3262" t="str">
        <f t="shared" si="959"/>
        <v>0.0000519267042564014-0.000284724337191068i</v>
      </c>
      <c r="L3262" t="str">
        <f t="shared" si="960"/>
        <v>0.0000444444444444444-0.000287319534506993i</v>
      </c>
      <c r="M3262" t="e">
        <f t="shared" si="961"/>
        <v>#DIV/0!</v>
      </c>
      <c r="N3262">
        <f t="shared" si="962"/>
        <v>19.022605809625702</v>
      </c>
      <c r="O3262">
        <f t="shared" si="963"/>
        <v>15.868946966622591</v>
      </c>
      <c r="P3262" s="3">
        <f t="shared" si="964"/>
        <v>-15.868946966622591</v>
      </c>
      <c r="Q3262" s="3">
        <f t="shared" si="965"/>
        <v>-160.9773941903743</v>
      </c>
      <c r="R3262">
        <f t="shared" si="966"/>
        <v>19.022605809625702</v>
      </c>
      <c r="S3262">
        <f t="shared" si="967"/>
        <v>199.83048919427699</v>
      </c>
      <c r="T3262">
        <f t="shared" si="950"/>
        <v>-15.868946966622591</v>
      </c>
    </row>
    <row r="3263" spans="1:20" x14ac:dyDescent="0.25">
      <c r="A3263">
        <f t="shared" si="951"/>
        <v>1260343.1672077919</v>
      </c>
      <c r="B3263">
        <f t="shared" si="968"/>
        <v>200589.84505321525</v>
      </c>
      <c r="C3263" t="str">
        <f t="shared" si="952"/>
        <v>-0.151156073103539-0.0515968569118729i</v>
      </c>
      <c r="D3263" t="str">
        <f t="shared" si="953"/>
        <v>3.23242655293108-0.970523689668115i</v>
      </c>
      <c r="E3263" t="str">
        <f t="shared" si="954"/>
        <v>69.8707378679084-148.505529780548i</v>
      </c>
      <c r="F3263" t="str">
        <f t="shared" si="955"/>
        <v>2.4005208094343-0.986628018800788i</v>
      </c>
      <c r="G3263" t="str">
        <f t="shared" si="956"/>
        <v>0.989936135655257-0.0998127395636147i</v>
      </c>
      <c r="H3263" t="str">
        <f t="shared" si="957"/>
        <v>0.0427175136909066-99.4123748555039i</v>
      </c>
      <c r="I3263" t="str">
        <f t="shared" si="958"/>
        <v>-0.276407045282729-0.673336439573856i</v>
      </c>
      <c r="K3263" t="str">
        <f t="shared" si="959"/>
        <v>0.0000518688041882814-0.000283648033864524i</v>
      </c>
      <c r="L3263" t="str">
        <f t="shared" si="960"/>
        <v>0.0000444444444444444-0.00028623185346383i</v>
      </c>
      <c r="M3263" t="e">
        <f t="shared" si="961"/>
        <v>#DIV/0!</v>
      </c>
      <c r="N3263">
        <f t="shared" si="962"/>
        <v>18.847247733244956</v>
      </c>
      <c r="O3263">
        <f t="shared" si="963"/>
        <v>15.9328283244748</v>
      </c>
      <c r="P3263" s="3">
        <f t="shared" si="964"/>
        <v>-15.9328283244748</v>
      </c>
      <c r="Q3263" s="3">
        <f t="shared" si="965"/>
        <v>-161.15275226675504</v>
      </c>
      <c r="R3263">
        <f t="shared" si="966"/>
        <v>18.847247733244956</v>
      </c>
      <c r="S3263">
        <f t="shared" si="967"/>
        <v>200.58984505321524</v>
      </c>
      <c r="T3263">
        <f t="shared" si="950"/>
        <v>-15.9328283244748</v>
      </c>
    </row>
    <row r="3264" spans="1:20" x14ac:dyDescent="0.25">
      <c r="A3264">
        <f t="shared" si="951"/>
        <v>1265132.4712431815</v>
      </c>
      <c r="B3264">
        <f t="shared" si="968"/>
        <v>201352.08646441746</v>
      </c>
      <c r="C3264" t="str">
        <f t="shared" si="952"/>
        <v>-0.150203132219758-0.050759960979446i</v>
      </c>
      <c r="D3264" t="str">
        <f t="shared" si="953"/>
        <v>3.2306887908387-0.973128888989955i</v>
      </c>
      <c r="E3264" t="str">
        <f t="shared" si="954"/>
        <v>69.2431652348852-148.186287137462i</v>
      </c>
      <c r="F3264" t="str">
        <f t="shared" si="955"/>
        <v>2.40033686996079-0.98471041871688i</v>
      </c>
      <c r="G3264" t="str">
        <f t="shared" si="956"/>
        <v>0.989860281977636-0.100184350777908i</v>
      </c>
      <c r="H3264" t="str">
        <f t="shared" si="957"/>
        <v>0.0423462317734342-99.0342807410932i</v>
      </c>
      <c r="I3264" t="str">
        <f t="shared" si="958"/>
        <v>-0.274821486337789-0.670723346414232i</v>
      </c>
      <c r="K3264" t="str">
        <f t="shared" si="959"/>
        <v>0.0000518113410381206-0.000282575787450507i</v>
      </c>
      <c r="L3264" t="str">
        <f t="shared" si="960"/>
        <v>0.0000444444444444444-0.000285148289961975i</v>
      </c>
      <c r="M3264" t="e">
        <f t="shared" si="961"/>
        <v>#DIV/0!</v>
      </c>
      <c r="N3264">
        <f t="shared" si="962"/>
        <v>18.672275593999302</v>
      </c>
      <c r="O3264">
        <f t="shared" si="963"/>
        <v>15.996769736509105</v>
      </c>
      <c r="P3264" s="3">
        <f t="shared" si="964"/>
        <v>-15.996769736509105</v>
      </c>
      <c r="Q3264" s="3">
        <f t="shared" si="965"/>
        <v>-161.3277244060007</v>
      </c>
      <c r="R3264">
        <f t="shared" si="966"/>
        <v>18.672275593999302</v>
      </c>
      <c r="S3264">
        <f t="shared" si="967"/>
        <v>201.35208646441745</v>
      </c>
      <c r="T3264">
        <f t="shared" si="950"/>
        <v>-15.996769736509105</v>
      </c>
    </row>
    <row r="3265" spans="1:20" x14ac:dyDescent="0.25">
      <c r="A3265">
        <f t="shared" si="951"/>
        <v>1269939.9746339056</v>
      </c>
      <c r="B3265">
        <f t="shared" si="968"/>
        <v>202117.22439298226</v>
      </c>
      <c r="C3265" t="str">
        <f t="shared" si="952"/>
        <v>-0.149253289154949-0.0499327537878982i</v>
      </c>
      <c r="D3265" t="str">
        <f t="shared" si="953"/>
        <v>3.22893968548503-0.975741287859948i</v>
      </c>
      <c r="E3265" t="str">
        <f t="shared" si="954"/>
        <v>68.619316417743-147.865112684503i</v>
      </c>
      <c r="F3265" t="str">
        <f t="shared" si="955"/>
        <v>2.40015155840042-0.982806703406959i</v>
      </c>
      <c r="G3265" t="str">
        <f t="shared" si="956"/>
        <v>0.989783862473489-0.10055728745621i</v>
      </c>
      <c r="H3265" t="str">
        <f t="shared" si="957"/>
        <v>0.0419784882256195-98.6576378677151i</v>
      </c>
      <c r="I3265" t="str">
        <f t="shared" si="958"/>
        <v>-0.27324788184822-0.668120105490766i</v>
      </c>
      <c r="K3265" t="str">
        <f t="shared" si="959"/>
        <v>0.0000517543115136045-0.000281507582789436i</v>
      </c>
      <c r="L3265" t="str">
        <f t="shared" si="960"/>
        <v>0.0000444444444444444-0.000284068828414002i</v>
      </c>
      <c r="M3265" t="e">
        <f t="shared" si="961"/>
        <v>#DIV/0!</v>
      </c>
      <c r="N3265">
        <f t="shared" si="962"/>
        <v>18.497687536939537</v>
      </c>
      <c r="O3265">
        <f t="shared" si="963"/>
        <v>16.06077075313156</v>
      </c>
      <c r="P3265" s="3">
        <f t="shared" si="964"/>
        <v>-16.06077075313156</v>
      </c>
      <c r="Q3265" s="3">
        <f t="shared" si="965"/>
        <v>-161.50231246306046</v>
      </c>
      <c r="R3265">
        <f t="shared" si="966"/>
        <v>18.497687536939537</v>
      </c>
      <c r="S3265">
        <f t="shared" si="967"/>
        <v>202.11722439298225</v>
      </c>
      <c r="T3265">
        <f t="shared" si="950"/>
        <v>-16.06077075313156</v>
      </c>
    </row>
    <row r="3266" spans="1:20" x14ac:dyDescent="0.25">
      <c r="A3266">
        <f t="shared" si="951"/>
        <v>1274765.7465375145</v>
      </c>
      <c r="B3266">
        <f t="shared" si="968"/>
        <v>202885.26984567559</v>
      </c>
      <c r="C3266" t="str">
        <f t="shared" si="952"/>
        <v>-0.14830658367423-0.0491151510550418i</v>
      </c>
      <c r="D3266" t="str">
        <f t="shared" si="953"/>
        <v>3.22717917625862-0.978360857216016i</v>
      </c>
      <c r="E3266" t="str">
        <f t="shared" si="954"/>
        <v>67.9991850583953-147.54204684994i</v>
      </c>
      <c r="F3266" t="str">
        <f t="shared" si="955"/>
        <v>2.39996486473467-0.980916842340001i</v>
      </c>
      <c r="G3266" t="str">
        <f t="shared" si="956"/>
        <v>0.989706873011321-0.100931553666207i</v>
      </c>
      <c r="H3266" t="str">
        <f t="shared" si="957"/>
        <v>0.0416142452135006-98.2824405153426i</v>
      </c>
      <c r="I3266" t="str">
        <f t="shared" si="958"/>
        <v>-0.271686140138866-0.665526677187987i</v>
      </c>
      <c r="K3266" t="str">
        <f t="shared" si="959"/>
        <v>0.0000516977123471563-0.000280443404776876i</v>
      </c>
      <c r="L3266" t="str">
        <f t="shared" si="960"/>
        <v>0.0000444444444444444-0.000282993453291494i</v>
      </c>
      <c r="M3266" t="e">
        <f t="shared" si="961"/>
        <v>#DIV/0!</v>
      </c>
      <c r="N3266">
        <f t="shared" si="962"/>
        <v>18.323481693725739</v>
      </c>
      <c r="O3266">
        <f t="shared" si="963"/>
        <v>16.124830930517035</v>
      </c>
      <c r="P3266" s="3">
        <f t="shared" si="964"/>
        <v>-16.124830930517035</v>
      </c>
      <c r="Q3266" s="3">
        <f t="shared" si="965"/>
        <v>-161.67651830627426</v>
      </c>
      <c r="R3266">
        <f t="shared" si="966"/>
        <v>18.323481693725739</v>
      </c>
      <c r="S3266">
        <f t="shared" si="967"/>
        <v>202.88526984567559</v>
      </c>
      <c r="T3266">
        <f t="shared" si="950"/>
        <v>-16.124830930517035</v>
      </c>
    </row>
    <row r="3267" spans="1:20" x14ac:dyDescent="0.25">
      <c r="A3267">
        <f t="shared" si="951"/>
        <v>1279609.8563743569</v>
      </c>
      <c r="B3267">
        <f t="shared" si="968"/>
        <v>203656.23387108915</v>
      </c>
      <c r="C3267" t="str">
        <f t="shared" si="952"/>
        <v>-0.147363054428629-0.0483070687674558i</v>
      </c>
      <c r="D3267" t="str">
        <f t="shared" si="953"/>
        <v>3.22540720241546-0.980987567525573i</v>
      </c>
      <c r="E3267" t="str">
        <f t="shared" si="954"/>
        <v>67.382764449807-147.217129661924i</v>
      </c>
      <c r="F3267" t="str">
        <f t="shared" si="955"/>
        <v>2.39977677887504-0.979040805149469i</v>
      </c>
      <c r="G3267" t="str">
        <f t="shared" si="956"/>
        <v>0.989629309430823-0.101307153480371i</v>
      </c>
      <c r="H3267" t="str">
        <f t="shared" si="957"/>
        <v>0.0412534653575148-97.9086829881727i</v>
      </c>
      <c r="I3267" t="str">
        <f t="shared" si="958"/>
        <v>-0.270136170234716-0.662943022058806i</v>
      </c>
      <c r="K3267" t="str">
        <f t="shared" si="959"/>
        <v>0.0000516415402957529-0.000279383238363367i</v>
      </c>
      <c r="L3267" t="str">
        <f t="shared" si="960"/>
        <v>0.0000444444444444444-0.00028192214912482i</v>
      </c>
      <c r="M3267" t="e">
        <f t="shared" si="961"/>
        <v>#DIV/0!</v>
      </c>
      <c r="N3267">
        <f t="shared" si="962"/>
        <v>18.149656183135704</v>
      </c>
      <c r="O3267">
        <f t="shared" si="963"/>
        <v>16.188949830583649</v>
      </c>
      <c r="P3267" s="3">
        <f t="shared" si="964"/>
        <v>-16.188949830583649</v>
      </c>
      <c r="Q3267" s="3">
        <f t="shared" si="965"/>
        <v>-161.8503438168643</v>
      </c>
      <c r="R3267">
        <f t="shared" si="966"/>
        <v>18.149656183135704</v>
      </c>
      <c r="S3267">
        <f t="shared" si="967"/>
        <v>203.65623387108914</v>
      </c>
      <c r="T3267">
        <f t="shared" si="950"/>
        <v>-16.188949830583649</v>
      </c>
    </row>
    <row r="3268" spans="1:20" x14ac:dyDescent="0.25">
      <c r="A3268">
        <f t="shared" si="951"/>
        <v>1284472.3738285794</v>
      </c>
      <c r="B3268">
        <f t="shared" si="968"/>
        <v>204430.12755979929</v>
      </c>
      <c r="C3268" t="str">
        <f t="shared" si="952"/>
        <v>-0.14642273896993-0.0475084231918807i</v>
      </c>
      <c r="D3268" t="str">
        <f t="shared" si="953"/>
        <v>3.2236237030819-0.983621388781714i</v>
      </c>
      <c r="E3268" t="str">
        <f t="shared" si="954"/>
        <v>66.7700475446134-146.890400748398i</v>
      </c>
      <c r="F3268" t="str">
        <f t="shared" si="955"/>
        <v>2.39958729066283-0.977178561632616i</v>
      </c>
      <c r="G3268" t="str">
        <f t="shared" si="956"/>
        <v>0.98955116754269-0.101684090975872i</v>
      </c>
      <c r="H3268" t="str">
        <f t="shared" si="957"/>
        <v>0.0408961117265-97.5363596145133i</v>
      </c>
      <c r="I3268" t="str">
        <f t="shared" si="958"/>
        <v>-0.268597881855469-0.660369100823765i</v>
      </c>
      <c r="K3268" t="str">
        <f t="shared" si="959"/>
        <v>0.0000515857921407401-0.000278327068554223i</v>
      </c>
      <c r="L3268" t="str">
        <f t="shared" si="960"/>
        <v>0.0000444444444444444-0.000280854900502909i</v>
      </c>
      <c r="M3268" t="e">
        <f t="shared" si="961"/>
        <v>#DIV/0!</v>
      </c>
      <c r="N3268">
        <f t="shared" si="962"/>
        <v>17.976209111573098</v>
      </c>
      <c r="O3268">
        <f t="shared" si="963"/>
        <v>16.253127020964392</v>
      </c>
      <c r="P3268" s="3">
        <f t="shared" si="964"/>
        <v>-16.253127020964392</v>
      </c>
      <c r="Q3268" s="3">
        <f t="shared" si="965"/>
        <v>-162.0237908884269</v>
      </c>
      <c r="R3268">
        <f t="shared" si="966"/>
        <v>17.976209111573098</v>
      </c>
      <c r="S3268">
        <f t="shared" si="967"/>
        <v>204.4301275597993</v>
      </c>
      <c r="T3268">
        <f t="shared" si="950"/>
        <v>-16.253127020964392</v>
      </c>
    </row>
    <row r="3269" spans="1:20" x14ac:dyDescent="0.25">
      <c r="A3269">
        <f t="shared" si="951"/>
        <v>1289353.368849128</v>
      </c>
      <c r="B3269">
        <f t="shared" si="968"/>
        <v>205206.96204452653</v>
      </c>
      <c r="C3269" t="str">
        <f t="shared" si="952"/>
        <v>-0.14548567376547-0.0467191308862119i</v>
      </c>
      <c r="D3269" t="str">
        <f t="shared" si="953"/>
        <v>3.22182861725728-0.986262290499092i</v>
      </c>
      <c r="E3269" t="str">
        <f t="shared" si="954"/>
        <v>66.1610269635867-146.561899337116i</v>
      </c>
      <c r="F3269" t="str">
        <f t="shared" si="955"/>
        <v>2.3993963898685-0.975330081749571i</v>
      </c>
      <c r="G3269" t="str">
        <f t="shared" si="956"/>
        <v>0.989472443128436-0.102062370234482i</v>
      </c>
      <c r="H3269" t="str">
        <f t="shared" si="957"/>
        <v>0.040542147831773-97.1654647466575i</v>
      </c>
      <c r="I3269" t="str">
        <f t="shared" si="958"/>
        <v>-0.26707118541004-0.657804874370077i</v>
      </c>
      <c r="K3269" t="str">
        <f t="shared" si="959"/>
        <v>0.0000515304646876516-0.000277274880409365i</v>
      </c>
      <c r="L3269" t="str">
        <f t="shared" si="960"/>
        <v>0.0000444444444444444-0.000279791692073032i</v>
      </c>
      <c r="M3269" t="e">
        <f t="shared" si="961"/>
        <v>#DIV/0!</v>
      </c>
      <c r="N3269">
        <f t="shared" si="962"/>
        <v>17.803138573559721</v>
      </c>
      <c r="O3269">
        <f t="shared" si="963"/>
        <v>16.317362074980284</v>
      </c>
      <c r="P3269" s="3">
        <f t="shared" si="964"/>
        <v>-16.317362074980284</v>
      </c>
      <c r="Q3269" s="3">
        <f t="shared" si="965"/>
        <v>-162.19686142644028</v>
      </c>
      <c r="R3269">
        <f t="shared" si="966"/>
        <v>17.803138573559721</v>
      </c>
      <c r="S3269">
        <f t="shared" si="967"/>
        <v>205.20696204452653</v>
      </c>
      <c r="T3269">
        <f t="shared" si="950"/>
        <v>-16.317362074980284</v>
      </c>
    </row>
    <row r="3270" spans="1:20" x14ac:dyDescent="0.25">
      <c r="A3270">
        <f t="shared" si="951"/>
        <v>1294252.911650755</v>
      </c>
      <c r="B3270">
        <f t="shared" si="968"/>
        <v>205986.74850029574</v>
      </c>
      <c r="C3270" t="str">
        <f t="shared" si="952"/>
        <v>-0.144551894212921-0.0459391087101472i</v>
      </c>
      <c r="D3270" t="str">
        <f t="shared" si="953"/>
        <v>3.22002188381684-0.988910241710065i</v>
      </c>
      <c r="E3270" t="str">
        <f t="shared" si="954"/>
        <v>65.5556950040171-146.23166425579i</v>
      </c>
      <c r="F3270" t="str">
        <f t="shared" si="955"/>
        <v>2.39920406619137-0.973495335622587i</v>
      </c>
      <c r="G3270" t="str">
        <f t="shared" si="956"/>
        <v>0.989393131940216-0.10244199534247i</v>
      </c>
      <c r="H3270" t="str">
        <f t="shared" si="957"/>
        <v>0.0401915376212938-96.7959927607637i</v>
      </c>
      <c r="I3270" t="str">
        <f t="shared" si="958"/>
        <v>-0.26555599199117-0.655250303750812i</v>
      </c>
      <c r="K3270" t="str">
        <f t="shared" si="959"/>
        <v>0.0000514755547660282-0.00027622665904313i</v>
      </c>
      <c r="L3270" t="str">
        <f t="shared" si="960"/>
        <v>0.0000444444444444444-0.000278732508540577i</v>
      </c>
      <c r="M3270" t="e">
        <f t="shared" si="961"/>
        <v>#DIV/0!</v>
      </c>
      <c r="N3270">
        <f t="shared" si="962"/>
        <v>17.630442652224843</v>
      </c>
      <c r="O3270">
        <f t="shared" si="963"/>
        <v>16.381654571612209</v>
      </c>
      <c r="P3270" s="3">
        <f t="shared" si="964"/>
        <v>-16.381654571612209</v>
      </c>
      <c r="Q3270" s="3">
        <f t="shared" si="965"/>
        <v>-162.36955734777516</v>
      </c>
      <c r="R3270">
        <f t="shared" si="966"/>
        <v>17.630442652224843</v>
      </c>
      <c r="S3270">
        <f t="shared" si="967"/>
        <v>205.98674850029573</v>
      </c>
      <c r="T3270">
        <f t="shared" si="950"/>
        <v>-16.381654571612209</v>
      </c>
    </row>
    <row r="3271" spans="1:20" x14ac:dyDescent="0.25">
      <c r="A3271">
        <f t="shared" si="951"/>
        <v>1299171.0727150277</v>
      </c>
      <c r="B3271">
        <f t="shared" si="968"/>
        <v>206769.49814459687</v>
      </c>
      <c r="C3271" t="str">
        <f t="shared" si="952"/>
        <v>-0.14362143465505-0.0451682738354804i</v>
      </c>
      <c r="D3271" t="str">
        <f t="shared" si="953"/>
        <v>3.21820344151455-0.991565210960623i</v>
      </c>
      <c r="E3271" t="str">
        <f t="shared" si="954"/>
        <v>64.9540436479823-145.899733932367i</v>
      </c>
      <c r="F3271" t="str">
        <f t="shared" si="955"/>
        <v>2.39901030925906-0.971674293535174i</v>
      </c>
      <c r="G3271" t="str">
        <f t="shared" si="956"/>
        <v>0.989313229700642-0.102822970390508i</v>
      </c>
      <c r="H3271" t="str">
        <f t="shared" si="957"/>
        <v>0.0398442454739139-96.4279380567384i</v>
      </c>
      <c r="I3271" t="str">
        <f t="shared" si="958"/>
        <v>-0.264052213370062-0.652705350184019i</v>
      </c>
      <c r="K3271" t="str">
        <f t="shared" si="959"/>
        <v>0.0000514210592292379-0.000275182389624095i</v>
      </c>
      <c r="L3271" t="str">
        <f t="shared" si="960"/>
        <v>0.0000444444444444444-0.000277677334668835i</v>
      </c>
      <c r="M3271" t="e">
        <f t="shared" si="961"/>
        <v>#DIV/0!</v>
      </c>
      <c r="N3271">
        <f t="shared" si="962"/>
        <v>17.458119419786613</v>
      </c>
      <c r="O3271">
        <f t="shared" si="963"/>
        <v>16.446004095471608</v>
      </c>
      <c r="P3271" s="3">
        <f t="shared" si="964"/>
        <v>-16.446004095471608</v>
      </c>
      <c r="Q3271" s="3">
        <f t="shared" si="965"/>
        <v>-162.54188058021339</v>
      </c>
      <c r="R3271">
        <f t="shared" si="966"/>
        <v>17.458119419786613</v>
      </c>
      <c r="S3271">
        <f t="shared" si="967"/>
        <v>206.76949814459687</v>
      </c>
      <c r="T3271">
        <f t="shared" si="950"/>
        <v>-16.446004095471608</v>
      </c>
    </row>
    <row r="3272" spans="1:20" x14ac:dyDescent="0.25">
      <c r="A3272">
        <f t="shared" si="951"/>
        <v>1304107.9227913448</v>
      </c>
      <c r="B3272">
        <f t="shared" si="968"/>
        <v>207555.22223754635</v>
      </c>
      <c r="C3272" t="str">
        <f t="shared" si="952"/>
        <v>-0.142694328394438-0.0444065437560462i</v>
      </c>
      <c r="D3272" t="str">
        <f t="shared" si="953"/>
        <v>3.21637322898617-0.994227166306526i</v>
      </c>
      <c r="E3272" t="str">
        <f t="shared" si="954"/>
        <v>64.3560645705109-145.566146395415i</v>
      </c>
      <c r="F3272" t="str">
        <f t="shared" si="955"/>
        <v>2.39881510862718-0.96986692593136i</v>
      </c>
      <c r="G3272" t="str">
        <f t="shared" si="956"/>
        <v>0.989232732102598-0.103205299473562i</v>
      </c>
      <c r="H3272" t="str">
        <f t="shared" si="957"/>
        <v>0.0395002361937068-96.0612950581211i</v>
      </c>
      <c r="I3272" t="str">
        <f t="shared" si="958"/>
        <v>-0.262559761991083-0.650169975051945i</v>
      </c>
      <c r="K3272" t="str">
        <f t="shared" si="959"/>
        <v>0.0000513669749542979-0.000274142057374889i</v>
      </c>
      <c r="L3272" t="str">
        <f t="shared" si="960"/>
        <v>0.0000444444444444444-0.000276626155278776i</v>
      </c>
      <c r="M3272" t="e">
        <f t="shared" si="961"/>
        <v>#DIV/0!</v>
      </c>
      <c r="N3272">
        <f t="shared" si="962"/>
        <v>17.286166938027492</v>
      </c>
      <c r="O3272">
        <f t="shared" si="963"/>
        <v>16.510410236770912</v>
      </c>
      <c r="P3272" s="3">
        <f t="shared" si="964"/>
        <v>-16.510410236770912</v>
      </c>
      <c r="Q3272" s="3">
        <f t="shared" si="965"/>
        <v>-162.71383306197251</v>
      </c>
      <c r="R3272">
        <f t="shared" si="966"/>
        <v>17.286166938027492</v>
      </c>
      <c r="S3272">
        <f t="shared" si="967"/>
        <v>207.55522223754636</v>
      </c>
      <c r="T3272">
        <f t="shared" si="950"/>
        <v>-16.510410236770912</v>
      </c>
    </row>
    <row r="3273" spans="1:20" x14ac:dyDescent="0.25">
      <c r="A3273">
        <f t="shared" si="951"/>
        <v>1309063.532897952</v>
      </c>
      <c r="B3273">
        <f t="shared" si="968"/>
        <v>208343.93208204902</v>
      </c>
      <c r="C3273" t="str">
        <f t="shared" si="952"/>
        <v>-0.141770607708136-0.0436538362973018i</v>
      </c>
      <c r="D3273" t="str">
        <f t="shared" si="953"/>
        <v>3.21453118475205-0.9968960753092i</v>
      </c>
      <c r="E3273" t="str">
        <f t="shared" si="954"/>
        <v>63.7617491476134-145.230939274613i</v>
      </c>
      <c r="F3273" t="str">
        <f t="shared" si="955"/>
        <v>2.39861845377873-0.968073203414764i</v>
      </c>
      <c r="G3273" t="str">
        <f t="shared" si="956"/>
        <v>0.989151634809059-0.103588986690794i</v>
      </c>
      <c r="H3273" t="str">
        <f t="shared" si="957"/>
        <v>0.0391594750043713-95.6960582119603i</v>
      </c>
      <c r="I3273" t="str">
        <f t="shared" si="958"/>
        <v>-0.261078550966447-0.647644139900102i</v>
      </c>
      <c r="K3273" t="str">
        <f t="shared" si="959"/>
        <v>0.0000513132988416982-0.000273105647572018i</v>
      </c>
      <c r="L3273" t="str">
        <f t="shared" si="960"/>
        <v>0.0000444444444444444-0.000275578955248831i</v>
      </c>
      <c r="M3273" t="e">
        <f t="shared" si="961"/>
        <v>#DIV/0!</v>
      </c>
      <c r="N3273">
        <f t="shared" si="962"/>
        <v>17.114583258757534</v>
      </c>
      <c r="O3273">
        <f t="shared" si="963"/>
        <v>16.574872591294891</v>
      </c>
      <c r="P3273" s="3">
        <f t="shared" si="964"/>
        <v>-16.574872591294891</v>
      </c>
      <c r="Q3273" s="3">
        <f t="shared" si="965"/>
        <v>-162.88541674124247</v>
      </c>
      <c r="R3273">
        <f t="shared" si="966"/>
        <v>17.114583258757534</v>
      </c>
      <c r="S3273">
        <f t="shared" si="967"/>
        <v>208.34393208204904</v>
      </c>
      <c r="T3273">
        <f t="shared" si="950"/>
        <v>-16.574872591294891</v>
      </c>
    </row>
    <row r="3274" spans="1:20" x14ac:dyDescent="0.25">
      <c r="A3274">
        <f t="shared" si="951"/>
        <v>1314037.9743229644</v>
      </c>
      <c r="B3274">
        <f t="shared" si="968"/>
        <v>209135.63902396083</v>
      </c>
      <c r="C3274" t="str">
        <f t="shared" si="952"/>
        <v>-0.14085030386231-0.0429100696256i</v>
      </c>
      <c r="D3274" t="str">
        <f t="shared" si="953"/>
        <v>3.2126772472204-0.999571905031871i</v>
      </c>
      <c r="E3274" t="str">
        <f t="shared" si="954"/>
        <v>63.171088464235-144.894149801372i</v>
      </c>
      <c r="F3274" t="str">
        <f t="shared" si="955"/>
        <v>2.39842033412378-0.966293096747879i</v>
      </c>
      <c r="G3274" t="str">
        <f t="shared" si="956"/>
        <v>0.989069933452899-0.103974036145456i</v>
      </c>
      <c r="H3274" t="str">
        <f t="shared" si="957"/>
        <v>0.0388219275437222-95.3322219887026i</v>
      </c>
      <c r="I3274" t="str">
        <f t="shared" si="958"/>
        <v>-0.259608494071021-0.645127806436515i</v>
      </c>
      <c r="K3274" t="str">
        <f t="shared" si="959"/>
        <v>0.0000512600278152254-0.000272073145545675i</v>
      </c>
      <c r="L3274" t="str">
        <f t="shared" si="960"/>
        <v>0.0000444444444444444-0.000274535719514675i</v>
      </c>
      <c r="M3274" t="e">
        <f t="shared" si="961"/>
        <v>#DIV/0!</v>
      </c>
      <c r="N3274">
        <f t="shared" si="962"/>
        <v>16.943366424277116</v>
      </c>
      <c r="O3274">
        <f t="shared" si="963"/>
        <v>16.639390760369078</v>
      </c>
      <c r="P3274" s="3">
        <f t="shared" si="964"/>
        <v>-16.639390760369078</v>
      </c>
      <c r="Q3274" s="3">
        <f t="shared" si="965"/>
        <v>-163.05663357572288</v>
      </c>
      <c r="R3274">
        <f t="shared" si="966"/>
        <v>16.943366424277116</v>
      </c>
      <c r="S3274">
        <f t="shared" si="967"/>
        <v>209.13563902396083</v>
      </c>
      <c r="T3274">
        <f t="shared" si="950"/>
        <v>-16.639390760369078</v>
      </c>
    </row>
    <row r="3275" spans="1:20" x14ac:dyDescent="0.25">
      <c r="A3275">
        <f t="shared" si="951"/>
        <v>1319031.3186253917</v>
      </c>
      <c r="B3275">
        <f t="shared" si="968"/>
        <v>209930.35445225189</v>
      </c>
      <c r="C3275" t="str">
        <f t="shared" si="952"/>
        <v>-0.139933447126813-0.0421751622571091i</v>
      </c>
      <c r="D3275" t="str">
        <f t="shared" si="953"/>
        <v>3.21081135469022-1.00225462203551i</v>
      </c>
      <c r="E3275" t="str">
        <f t="shared" si="954"/>
        <v>62.5840733220759-144.555814809545i</v>
      </c>
      <c r="F3275" t="str">
        <f t="shared" si="955"/>
        <v>2.39822073899894-0.964526576851174i</v>
      </c>
      <c r="G3275" t="str">
        <f t="shared" si="956"/>
        <v>0.988987623636715-0.104360451944778i</v>
      </c>
      <c r="H3275" t="str">
        <f t="shared" si="957"/>
        <v>0.038487559858255-94.9697808820762i</v>
      </c>
      <c r="I3275" t="str">
        <f t="shared" si="958"/>
        <v>-0.258149505737111-0.642620936530861i</v>
      </c>
      <c r="K3275" t="str">
        <f t="shared" si="959"/>
        <v>0.0000512071588217896-0.000271044536679573i</v>
      </c>
      <c r="L3275" t="str">
        <f t="shared" si="960"/>
        <v>0.0000444444444444444-0.000273496433069012i</v>
      </c>
      <c r="M3275" t="e">
        <f t="shared" si="961"/>
        <v>#DIV/0!</v>
      </c>
      <c r="N3275">
        <f t="shared" si="962"/>
        <v>16.772514467827676</v>
      </c>
      <c r="O3275">
        <f t="shared" si="963"/>
        <v>16.703964350829189</v>
      </c>
      <c r="P3275" s="3">
        <f t="shared" si="964"/>
        <v>-16.703964350829189</v>
      </c>
      <c r="Q3275" s="3">
        <f t="shared" si="965"/>
        <v>-163.22748553217232</v>
      </c>
      <c r="R3275">
        <f t="shared" si="966"/>
        <v>16.772514467827676</v>
      </c>
      <c r="S3275">
        <f t="shared" si="967"/>
        <v>209.93035445225189</v>
      </c>
      <c r="T3275">
        <f t="shared" si="950"/>
        <v>-16.703964350829189</v>
      </c>
    </row>
    <row r="3276" spans="1:20" x14ac:dyDescent="0.25">
      <c r="A3276">
        <f t="shared" si="951"/>
        <v>1324043.6376361684</v>
      </c>
      <c r="B3276">
        <f t="shared" si="968"/>
        <v>210728.08979917047</v>
      </c>
      <c r="C3276" t="str">
        <f t="shared" si="952"/>
        <v>-0.139020066789697-0.041449033066412i</v>
      </c>
      <c r="D3276" t="str">
        <f t="shared" si="953"/>
        <v>3.20893344535456-1.0049441923749i</v>
      </c>
      <c r="E3276" t="str">
        <f t="shared" si="954"/>
        <v>62.0006942473056-144.215970736242i</v>
      </c>
      <c r="F3276" t="str">
        <f t="shared" si="955"/>
        <v>2.39801965766696-0.962773614802312i</v>
      </c>
      <c r="G3276" t="str">
        <f t="shared" si="956"/>
        <v>0.988904700932629-0.104748238199867i</v>
      </c>
      <c r="H3276" t="str">
        <f t="shared" si="957"/>
        <v>0.0381563383977846-94.6087294089739i</v>
      </c>
      <c r="I3276" t="str">
        <f t="shared" si="958"/>
        <v>-0.256701501049317-0.640123492213658i</v>
      </c>
      <c r="K3276" t="str">
        <f t="shared" si="959"/>
        <v>0.000051154688831251-0.000270019806410759i</v>
      </c>
      <c r="L3276" t="str">
        <f t="shared" si="960"/>
        <v>0.0000444444444444444-0.000272461080961359i</v>
      </c>
      <c r="M3276" t="e">
        <f t="shared" si="961"/>
        <v>#DIV/0!</v>
      </c>
      <c r="N3276">
        <f t="shared" si="962"/>
        <v>16.60202541403703</v>
      </c>
      <c r="O3276">
        <f t="shared" si="963"/>
        <v>16.768592974990192</v>
      </c>
      <c r="P3276" s="3">
        <f t="shared" si="964"/>
        <v>-16.768592974990192</v>
      </c>
      <c r="Q3276" s="3">
        <f t="shared" si="965"/>
        <v>-163.39797458596297</v>
      </c>
      <c r="R3276">
        <f t="shared" si="966"/>
        <v>16.60202541403703</v>
      </c>
      <c r="S3276">
        <f t="shared" si="967"/>
        <v>210.72808979917048</v>
      </c>
      <c r="T3276">
        <f t="shared" si="950"/>
        <v>-16.768592974990192</v>
      </c>
    </row>
    <row r="3277" spans="1:20" x14ac:dyDescent="0.25">
      <c r="A3277">
        <f t="shared" si="951"/>
        <v>1329075.0034591858</v>
      </c>
      <c r="B3277">
        <f t="shared" si="968"/>
        <v>211528.85654040732</v>
      </c>
      <c r="C3277" t="str">
        <f t="shared" si="952"/>
        <v>-0.138110191171671-0.040731601294784i</v>
      </c>
      <c r="D3277" t="str">
        <f t="shared" si="953"/>
        <v>3.20704345730375-1.00764058159466i</v>
      </c>
      <c r="E3277" t="str">
        <f t="shared" si="954"/>
        <v>61.4209414981676-143.87465362275i</v>
      </c>
      <c r="F3277" t="str">
        <f t="shared" si="955"/>
        <v>2.39781707931622-0.961034181835308i</v>
      </c>
      <c r="G3277" t="str">
        <f t="shared" si="956"/>
        <v>0.98882116088211-0.105137399025593i</v>
      </c>
      <c r="H3277" t="str">
        <f t="shared" si="957"/>
        <v>0.0378282300101615-94.2490621093391i</v>
      </c>
      <c r="I3277" t="str">
        <f t="shared" si="958"/>
        <v>-0.255264395739423-0.637635435675432i</v>
      </c>
      <c r="K3277" t="str">
        <f t="shared" si="959"/>
        <v>0.0000511026148362475-0.000268998940229429i</v>
      </c>
      <c r="L3277" t="str">
        <f t="shared" si="960"/>
        <v>0.0000444444444444444-0.000271429648297828i</v>
      </c>
      <c r="M3277" t="e">
        <f t="shared" si="961"/>
        <v>#DIV/0!</v>
      </c>
      <c r="N3277">
        <f t="shared" si="962"/>
        <v>16.431897279357173</v>
      </c>
      <c r="O3277">
        <f t="shared" si="963"/>
        <v>16.833276250614546</v>
      </c>
      <c r="P3277" s="3">
        <f t="shared" si="964"/>
        <v>-16.833276250614546</v>
      </c>
      <c r="Q3277" s="3">
        <f t="shared" si="965"/>
        <v>-163.56810272064283</v>
      </c>
      <c r="R3277">
        <f t="shared" si="966"/>
        <v>16.431897279357173</v>
      </c>
      <c r="S3277">
        <f t="shared" si="967"/>
        <v>211.5288565404073</v>
      </c>
      <c r="T3277">
        <f t="shared" si="950"/>
        <v>-16.833276250614546</v>
      </c>
    </row>
    <row r="3278" spans="1:20" x14ac:dyDescent="0.25">
      <c r="A3278">
        <f t="shared" si="951"/>
        <v>1334125.4884723306</v>
      </c>
      <c r="B3278">
        <f t="shared" si="968"/>
        <v>212332.66619526086</v>
      </c>
      <c r="C3278" t="str">
        <f t="shared" si="952"/>
        <v>-0.137203847640495-0.0400227865581651i</v>
      </c>
      <c r="D3278" t="str">
        <f t="shared" si="953"/>
        <v>3.20514132852861-1.01034375472524i</v>
      </c>
      <c r="E3278" t="str">
        <f t="shared" si="954"/>
        <v>60.8448050724818-143.531899115545i</v>
      </c>
      <c r="F3278" t="str">
        <f t="shared" si="955"/>
        <v>2.39761299306033-0.959308249339706i</v>
      </c>
      <c r="G3278" t="str">
        <f t="shared" si="956"/>
        <v>0.988736998995777-0.105527938540472i</v>
      </c>
      <c r="H3278" t="str">
        <f t="shared" si="957"/>
        <v>0.0375032019360666-93.8907735460567i</v>
      </c>
      <c r="I3278" t="str">
        <f t="shared" si="958"/>
        <v>-0.253838106181337-0.635156729265951i</v>
      </c>
      <c r="K3278" t="str">
        <f t="shared" si="959"/>
        <v>0.0000510509338520257-0.000267981923678755i</v>
      </c>
      <c r="L3278" t="str">
        <f t="shared" si="960"/>
        <v>0.0000444444444444444-0.000270402120240912i</v>
      </c>
      <c r="M3278" t="e">
        <f t="shared" si="961"/>
        <v>#DIV/0!</v>
      </c>
      <c r="N3278">
        <f t="shared" si="962"/>
        <v>16.262128072498029</v>
      </c>
      <c r="O3278">
        <f t="shared" si="963"/>
        <v>16.898013800879756</v>
      </c>
      <c r="P3278" s="3">
        <f t="shared" si="964"/>
        <v>-16.898013800879756</v>
      </c>
      <c r="Q3278" s="3">
        <f t="shared" si="965"/>
        <v>-163.73787192750197</v>
      </c>
      <c r="R3278">
        <f t="shared" si="966"/>
        <v>16.262128072498029</v>
      </c>
      <c r="S3278">
        <f t="shared" si="967"/>
        <v>212.33266619526086</v>
      </c>
      <c r="T3278">
        <f t="shared" si="950"/>
        <v>-16.898013800879756</v>
      </c>
    </row>
    <row r="3279" spans="1:20" x14ac:dyDescent="0.25">
      <c r="A3279">
        <f t="shared" si="951"/>
        <v>1339195.1653285257</v>
      </c>
      <c r="B3279">
        <f t="shared" si="968"/>
        <v>213139.53032680287</v>
      </c>
      <c r="C3279" t="str">
        <f t="shared" si="952"/>
        <v>-0.136301062625298-0.0393225088548061i</v>
      </c>
      <c r="D3279" t="str">
        <f t="shared" si="953"/>
        <v>3.20322699692382-1.01305367627895i</v>
      </c>
      <c r="E3279" t="str">
        <f t="shared" si="954"/>
        <v>60.2722747150167-143.187742467395i</v>
      </c>
      <c r="F3279" t="str">
        <f t="shared" si="955"/>
        <v>2.3974073879376-0.957595788859719i</v>
      </c>
      <c r="G3279" t="str">
        <f t="shared" si="956"/>
        <v>0.988652210753218-0.105919860866565i</v>
      </c>
      <c r="H3279" t="str">
        <f t="shared" si="957"/>
        <v>0.0371812218038687-93.5338583048339i</v>
      </c>
      <c r="I3279" t="str">
        <f t="shared" si="958"/>
        <v>-0.252422549386038-0.632687335493367i</v>
      </c>
      <c r="K3279" t="str">
        <f t="shared" si="959"/>
        <v>0.0000509996429162712-0.000266968742354709i</v>
      </c>
      <c r="L3279" t="str">
        <f t="shared" si="960"/>
        <v>0.0000444444444444444-0.000269378482009277i</v>
      </c>
      <c r="M3279" t="e">
        <f t="shared" si="961"/>
        <v>#DIV/0!</v>
      </c>
      <c r="N3279">
        <f t="shared" si="962"/>
        <v>16.092715794848232</v>
      </c>
      <c r="O3279">
        <f t="shared" si="963"/>
        <v>16.96280525434619</v>
      </c>
      <c r="P3279" s="3">
        <f t="shared" si="964"/>
        <v>-16.96280525434619</v>
      </c>
      <c r="Q3279" s="3">
        <f t="shared" si="965"/>
        <v>-163.90728420515177</v>
      </c>
      <c r="R3279">
        <f t="shared" si="966"/>
        <v>16.092715794848232</v>
      </c>
      <c r="S3279">
        <f t="shared" si="967"/>
        <v>213.13953032680286</v>
      </c>
      <c r="T3279">
        <f t="shared" si="950"/>
        <v>-16.96280525434619</v>
      </c>
    </row>
    <row r="3280" spans="1:20" x14ac:dyDescent="0.25">
      <c r="A3280">
        <f t="shared" si="951"/>
        <v>1344284.1069567739</v>
      </c>
      <c r="B3280">
        <f t="shared" si="968"/>
        <v>213949.46054204472</v>
      </c>
      <c r="C3280" t="str">
        <f t="shared" si="952"/>
        <v>-0.135401861630825-0.0386306885726245i</v>
      </c>
      <c r="D3280" t="str">
        <f t="shared" si="953"/>
        <v>3.20130040029138-1.01577031024606i</v>
      </c>
      <c r="E3280" t="str">
        <f t="shared" si="954"/>
        <v>59.7033399247686-142.842218538555i</v>
      </c>
      <c r="F3280" t="str">
        <f t="shared" si="955"/>
        <v>2.39720025291069-0.955896772093463i</v>
      </c>
      <c r="G3280" t="str">
        <f t="shared" si="956"/>
        <v>0.988566791602794-0.106313170129351i</v>
      </c>
      <c r="H3280" t="str">
        <f t="shared" si="957"/>
        <v>0.0368622576245629-93.1783109940912i</v>
      </c>
      <c r="I3280" t="str">
        <f t="shared" si="958"/>
        <v>-0.251017642996619-0.630227217023463i</v>
      </c>
      <c r="K3280" t="str">
        <f t="shared" si="959"/>
        <v>0.0000509487390889406-0.000265959381905878i</v>
      </c>
      <c r="L3280" t="str">
        <f t="shared" si="960"/>
        <v>0.0000444444444444444-0.000268358718877542i</v>
      </c>
      <c r="M3280" t="e">
        <f t="shared" si="961"/>
        <v>#DIV/0!</v>
      </c>
      <c r="N3280">
        <f t="shared" si="962"/>
        <v>15.92365844089403</v>
      </c>
      <c r="O3280">
        <f t="shared" si="963"/>
        <v>17.027650244924097</v>
      </c>
      <c r="P3280" s="3">
        <f t="shared" si="964"/>
        <v>-17.027650244924097</v>
      </c>
      <c r="Q3280" s="3">
        <f t="shared" si="965"/>
        <v>-164.07634155910597</v>
      </c>
      <c r="R3280">
        <f t="shared" si="966"/>
        <v>15.92365844089403</v>
      </c>
      <c r="S3280">
        <f t="shared" si="967"/>
        <v>213.94946054204473</v>
      </c>
      <c r="T3280">
        <f t="shared" si="950"/>
        <v>-17.027650244924097</v>
      </c>
    </row>
    <row r="3281" spans="1:20" x14ac:dyDescent="0.25">
      <c r="A3281">
        <f t="shared" si="951"/>
        <v>1349392.3865632098</v>
      </c>
      <c r="B3281">
        <f t="shared" si="968"/>
        <v>214762.4684921045</v>
      </c>
      <c r="C3281" t="str">
        <f t="shared" si="952"/>
        <v>-0.134506269251604-0.0379472464962614i</v>
      </c>
      <c r="D3281" t="str">
        <f t="shared" si="953"/>
        <v>3.1993614763439-1.01849362009072i</v>
      </c>
      <c r="E3281" t="str">
        <f t="shared" si="954"/>
        <v>59.1379899621252-142.495361798049i</v>
      </c>
      <c r="F3281" t="str">
        <f t="shared" si="955"/>
        <v>2.39699157686597-0.95421117089203i</v>
      </c>
      <c r="G3281" t="str">
        <f t="shared" si="956"/>
        <v>0.98848073696145-0.106707870457614i</v>
      </c>
      <c r="H3281" t="str">
        <f t="shared" si="957"/>
        <v>0.0365462777867786-92.824126244853i</v>
      </c>
      <c r="I3281" t="str">
        <f t="shared" si="958"/>
        <v>-0.249623305283313-0.627776336678829i</v>
      </c>
      <c r="K3281" t="str">
        <f t="shared" si="959"/>
        <v>0.0000508982194520954-0.000264953828033293i</v>
      </c>
      <c r="L3281" t="str">
        <f t="shared" si="960"/>
        <v>0.0000444444444444444-0.000267342816176073i</v>
      </c>
      <c r="M3281" t="e">
        <f t="shared" si="961"/>
        <v>#DIV/0!</v>
      </c>
      <c r="N3281">
        <f t="shared" si="962"/>
        <v>15.754953998630356</v>
      </c>
      <c r="O3281">
        <f t="shared" si="963"/>
        <v>17.09254841184045</v>
      </c>
      <c r="P3281" s="3">
        <f t="shared" si="964"/>
        <v>-17.09254841184045</v>
      </c>
      <c r="Q3281" s="3">
        <f t="shared" si="965"/>
        <v>-164.24504600136964</v>
      </c>
      <c r="R3281">
        <f t="shared" si="966"/>
        <v>15.754953998630356</v>
      </c>
      <c r="S3281">
        <f t="shared" si="967"/>
        <v>214.76246849210449</v>
      </c>
      <c r="T3281">
        <f t="shared" si="950"/>
        <v>-17.09254841184045</v>
      </c>
    </row>
    <row r="3282" spans="1:20" x14ac:dyDescent="0.25">
      <c r="A3282">
        <f t="shared" si="951"/>
        <v>1354520.0776321499</v>
      </c>
      <c r="B3282">
        <f t="shared" si="968"/>
        <v>215578.56587237449</v>
      </c>
      <c r="C3282" t="str">
        <f t="shared" si="952"/>
        <v>-0.133614309186033-0.0372721038138495i</v>
      </c>
      <c r="D3282" t="str">
        <f t="shared" si="953"/>
        <v>3.19741016270832-1.0212235687471i</v>
      </c>
      <c r="E3282" t="str">
        <f t="shared" si="954"/>
        <v>58.5762138559227-142.147206325032i</v>
      </c>
      <c r="F3282" t="str">
        <f t="shared" si="955"/>
        <v>2.3967813486133-0.952538957258748i</v>
      </c>
      <c r="G3282" t="str">
        <f t="shared" si="956"/>
        <v>0.988394042214524-0.107103965983326i</v>
      </c>
      <c r="H3282" t="str">
        <f t="shared" si="957"/>
        <v>0.0362332510518546-92.4712987106352i</v>
      </c>
      <c r="I3282" t="str">
        <f t="shared" si="958"/>
        <v>-0.248239455138606-0.625334657438128i</v>
      </c>
      <c r="K3282" t="str">
        <f t="shared" si="959"/>
        <v>0.0000508480811097363-0.000263952066490245i</v>
      </c>
      <c r="L3282" t="str">
        <f t="shared" si="960"/>
        <v>0.0000444444444444444-0.000266330759290768i</v>
      </c>
      <c r="M3282" t="e">
        <f t="shared" si="961"/>
        <v>#DIV/0!</v>
      </c>
      <c r="N3282">
        <f t="shared" si="962"/>
        <v>15.586600449966454</v>
      </c>
      <c r="O3282">
        <f t="shared" si="963"/>
        <v>17.157499399605317</v>
      </c>
      <c r="P3282" s="3">
        <f t="shared" si="964"/>
        <v>-17.157499399605317</v>
      </c>
      <c r="Q3282" s="3">
        <f t="shared" si="965"/>
        <v>-164.41339955003355</v>
      </c>
      <c r="R3282">
        <f t="shared" si="966"/>
        <v>15.586600449966454</v>
      </c>
      <c r="S3282">
        <f t="shared" si="967"/>
        <v>215.5785658723745</v>
      </c>
      <c r="T3282">
        <f t="shared" si="950"/>
        <v>-17.157499399605317</v>
      </c>
    </row>
    <row r="3283" spans="1:20" x14ac:dyDescent="0.25">
      <c r="A3283">
        <f t="shared" si="951"/>
        <v>1359667.2539271521</v>
      </c>
      <c r="B3283">
        <f t="shared" si="968"/>
        <v>216397.76442268951</v>
      </c>
      <c r="C3283" t="str">
        <f t="shared" si="952"/>
        <v>-0.132726004250385-0.0366051821234799i</v>
      </c>
      <c r="D3283" t="str">
        <f t="shared" si="953"/>
        <v>3.19544639692934-1.02396011861541i</v>
      </c>
      <c r="E3283" t="str">
        <f t="shared" si="954"/>
        <v>58.0180004103793-141.797785810233i</v>
      </c>
      <c r="F3283" t="str">
        <f t="shared" si="955"/>
        <v>2.39656955688532-0.950880103348273i</v>
      </c>
      <c r="G3283" t="str">
        <f t="shared" si="956"/>
        <v>0.988306702715556-0.107501460841524i</v>
      </c>
      <c r="H3283" t="str">
        <f t="shared" si="957"/>
        <v>0.0359231465489827-92.1198230673335i</v>
      </c>
      <c r="I3283" t="str">
        <f t="shared" si="958"/>
        <v>-0.246866012072346-0.622902142435242i</v>
      </c>
      <c r="K3283" t="str">
        <f t="shared" si="959"/>
        <v>0.0000507983211876391-0.000262954083082115i</v>
      </c>
      <c r="L3283" t="str">
        <f t="shared" si="960"/>
        <v>0.0000444444444444444-0.000265322533662849i</v>
      </c>
      <c r="M3283" t="e">
        <f t="shared" si="961"/>
        <v>#DIV/0!</v>
      </c>
      <c r="N3283">
        <f t="shared" si="962"/>
        <v>15.418595771118248</v>
      </c>
      <c r="O3283">
        <f t="shared" si="963"/>
        <v>17.22250285797794</v>
      </c>
      <c r="P3283" s="3">
        <f t="shared" si="964"/>
        <v>-17.22250285797794</v>
      </c>
      <c r="Q3283" s="3">
        <f t="shared" si="965"/>
        <v>-164.58140422888175</v>
      </c>
      <c r="R3283">
        <f t="shared" si="966"/>
        <v>15.418595771118248</v>
      </c>
      <c r="S3283">
        <f t="shared" si="967"/>
        <v>216.39776442268951</v>
      </c>
      <c r="T3283">
        <f t="shared" si="950"/>
        <v>-17.22250285797794</v>
      </c>
    </row>
    <row r="3284" spans="1:20" x14ac:dyDescent="0.25">
      <c r="A3284">
        <f t="shared" si="951"/>
        <v>1364833.9894920753</v>
      </c>
      <c r="B3284">
        <f t="shared" si="968"/>
        <v>217220.07592749572</v>
      </c>
      <c r="C3284" t="str">
        <f t="shared" si="952"/>
        <v>-0.131841376392711-0.0359464034394117i</v>
      </c>
      <c r="D3284" t="str">
        <f t="shared" si="953"/>
        <v>3.19347011647308-1.0267032315579i</v>
      </c>
      <c r="E3284" t="str">
        <f t="shared" si="954"/>
        <v>57.4633382119396-141.447133557475i</v>
      </c>
      <c r="F3284" t="str">
        <f t="shared" si="955"/>
        <v>2.39635619033713-0.949234581465761i</v>
      </c>
      <c r="G3284" t="str">
        <f t="shared" si="956"/>
        <v>0.98821871378609-0.107900359170192i</v>
      </c>
      <c r="H3284" t="str">
        <f t="shared" si="957"/>
        <v>0.0356159337704248-91.7696940131186i</v>
      </c>
      <c r="I3284" t="str">
        <f t="shared" si="958"/>
        <v>-0.245502896206926-0.620478754958563i</v>
      </c>
      <c r="K3284" t="str">
        <f t="shared" si="959"/>
        <v>0.0000507489368331918-0.000261959863666191i</v>
      </c>
      <c r="L3284" t="str">
        <f t="shared" si="960"/>
        <v>0.0000444444444444444-0.000264318124788653i</v>
      </c>
      <c r="M3284" t="e">
        <f t="shared" si="961"/>
        <v>#DIV/0!</v>
      </c>
      <c r="N3284">
        <f t="shared" si="962"/>
        <v>15.250937933004423</v>
      </c>
      <c r="O3284">
        <f t="shared" si="963"/>
        <v>17.287558441933008</v>
      </c>
      <c r="P3284" s="3">
        <f t="shared" si="964"/>
        <v>-17.287558441933008</v>
      </c>
      <c r="Q3284" s="3">
        <f t="shared" si="965"/>
        <v>-164.74906206699558</v>
      </c>
      <c r="R3284">
        <f t="shared" si="966"/>
        <v>15.250937933004423</v>
      </c>
      <c r="S3284">
        <f t="shared" si="967"/>
        <v>217.22007592749571</v>
      </c>
      <c r="T3284">
        <f t="shared" si="950"/>
        <v>-17.287558441933008</v>
      </c>
    </row>
    <row r="3285" spans="1:20" x14ac:dyDescent="0.25">
      <c r="A3285">
        <f t="shared" si="951"/>
        <v>1370020.3586521451</v>
      </c>
      <c r="B3285">
        <f t="shared" si="968"/>
        <v>218045.5122160202</v>
      </c>
      <c r="C3285" t="str">
        <f t="shared" si="952"/>
        <v>-0.130960446706673-0.0352956901979887i</v>
      </c>
      <c r="D3285" t="str">
        <f t="shared" si="953"/>
        <v>3.19148125873084-1.02945286889499i</v>
      </c>
      <c r="E3285" t="str">
        <f t="shared" si="954"/>
        <v>56.912215635994-141.095282485273i</v>
      </c>
      <c r="F3285" t="str">
        <f t="shared" si="955"/>
        <v>2.3961412375458-0.947602364066061i</v>
      </c>
      <c r="G3285" t="str">
        <f t="shared" si="956"/>
        <v>0.988130070715485-0.108300665110128i</v>
      </c>
      <c r="H3285" t="str">
        <f t="shared" si="957"/>
        <v>0.0353115825667887-91.4209062683223i</v>
      </c>
      <c r="I3285" t="str">
        <f t="shared" si="958"/>
        <v>-0.244150028272485-0.618064458450181i</v>
      </c>
      <c r="K3285" t="str">
        <f t="shared" si="959"/>
        <v>0.0000506999252152333-0.000260969394151498i</v>
      </c>
      <c r="L3285" t="str">
        <f t="shared" si="960"/>
        <v>0.0000444444444444444-0.000263317518219418i</v>
      </c>
      <c r="M3285" t="e">
        <f t="shared" si="961"/>
        <v>#DIV/0!</v>
      </c>
      <c r="N3285">
        <f t="shared" si="962"/>
        <v>15.083624901626536</v>
      </c>
      <c r="O3285">
        <f t="shared" si="963"/>
        <v>17.352665811625588</v>
      </c>
      <c r="P3285" s="3">
        <f t="shared" si="964"/>
        <v>-17.352665811625588</v>
      </c>
      <c r="Q3285" s="3">
        <f t="shared" si="965"/>
        <v>-164.91637509837346</v>
      </c>
      <c r="R3285">
        <f t="shared" si="966"/>
        <v>15.083624901626536</v>
      </c>
      <c r="S3285">
        <f t="shared" si="967"/>
        <v>218.0455122160202</v>
      </c>
      <c r="T3285">
        <f t="shared" si="950"/>
        <v>-17.352665811625588</v>
      </c>
    </row>
    <row r="3286" spans="1:20" x14ac:dyDescent="0.25">
      <c r="A3286">
        <f t="shared" si="951"/>
        <v>1375226.4360150232</v>
      </c>
      <c r="B3286">
        <f t="shared" si="968"/>
        <v>218874.08516244107</v>
      </c>
      <c r="C3286" t="str">
        <f t="shared" si="952"/>
        <v>-0.130083235445263-0.0346529652633018i</v>
      </c>
      <c r="D3286" t="str">
        <f t="shared" si="953"/>
        <v>3.18947976102276-1.03220899140126i</v>
      </c>
      <c r="E3286" t="str">
        <f t="shared" si="954"/>
        <v>56.3646208535043-140.742265128499i</v>
      </c>
      <c r="F3286" t="str">
        <f t="shared" si="955"/>
        <v>2.39592468700986-0.945983423752825i</v>
      </c>
      <c r="G3286" t="str">
        <f t="shared" si="956"/>
        <v>0.988040768760718-0.108702382804828i</v>
      </c>
      <c r="H3286" t="str">
        <f t="shared" si="957"/>
        <v>0.0350100631423792-91.0734545753363i</v>
      </c>
      <c r="I3286" t="str">
        <f t="shared" si="958"/>
        <v>-0.24280732960216-0.61565921650516i</v>
      </c>
      <c r="K3286" t="str">
        <f t="shared" si="959"/>
        <v>0.0000506512835238923-0.000259982660498621i</v>
      </c>
      <c r="L3286" t="str">
        <f t="shared" si="960"/>
        <v>0.0000444444444444444-0.000262320699561087i</v>
      </c>
      <c r="M3286" t="e">
        <f t="shared" si="961"/>
        <v>#DIV/0!</v>
      </c>
      <c r="N3286">
        <f t="shared" si="962"/>
        <v>14.916654638450382</v>
      </c>
      <c r="O3286">
        <f t="shared" si="963"/>
        <v>17.417824632356758</v>
      </c>
      <c r="P3286" s="3">
        <f t="shared" si="964"/>
        <v>-17.417824632356758</v>
      </c>
      <c r="Q3286" s="3">
        <f t="shared" si="965"/>
        <v>-165.08334536154962</v>
      </c>
      <c r="R3286">
        <f t="shared" si="966"/>
        <v>14.916654638450382</v>
      </c>
      <c r="S3286">
        <f t="shared" si="967"/>
        <v>218.87408516244108</v>
      </c>
      <c r="T3286">
        <f t="shared" si="950"/>
        <v>-17.417824632356758</v>
      </c>
    </row>
    <row r="3287" spans="1:20" x14ac:dyDescent="0.25">
      <c r="A3287">
        <f t="shared" si="951"/>
        <v>1380452.2964718803</v>
      </c>
      <c r="B3287">
        <f t="shared" si="968"/>
        <v>219705.80668605835</v>
      </c>
      <c r="C3287" t="str">
        <f t="shared" si="952"/>
        <v>-0.129209762034424-0.0340181519325658i</v>
      </c>
      <c r="D3287" t="str">
        <f t="shared" si="953"/>
        <v>3.18746556060167-1.03497155930157i</v>
      </c>
      <c r="E3287" t="str">
        <f t="shared" si="954"/>
        <v>55.8205418374961-140.38811364011i</v>
      </c>
      <c r="F3287" t="str">
        <f t="shared" si="955"/>
        <v>2.3957065271488-0.944377733277658i</v>
      </c>
      <c r="G3287" t="str">
        <f t="shared" si="956"/>
        <v>0.987950803146191-0.109105516400351i</v>
      </c>
      <c r="H3287" t="str">
        <f t="shared" si="957"/>
        <v>0.0347113460506029-90.7273336984968i</v>
      </c>
      <c r="I3287" t="str">
        <f t="shared" si="958"/>
        <v>-0.241474722127347-0.613262992870712i</v>
      </c>
      <c r="K3287" t="str">
        <f t="shared" si="959"/>
        <v>0.0000506030089704282-0.000258999648719523i</v>
      </c>
      <c r="L3287" t="str">
        <f t="shared" si="960"/>
        <v>0.0000444444444444444-0.000261327654474085i</v>
      </c>
      <c r="M3287" t="e">
        <f t="shared" si="961"/>
        <v>#DIV/0!</v>
      </c>
      <c r="N3287">
        <f t="shared" si="962"/>
        <v>14.750025100771921</v>
      </c>
      <c r="O3287">
        <f t="shared" si="963"/>
        <v>17.483034574539374</v>
      </c>
      <c r="P3287" s="3">
        <f t="shared" si="964"/>
        <v>-17.483034574539374</v>
      </c>
      <c r="Q3287" s="3">
        <f t="shared" si="965"/>
        <v>-165.24997489922808</v>
      </c>
      <c r="R3287">
        <f t="shared" si="966"/>
        <v>14.750025100771921</v>
      </c>
      <c r="S3287">
        <f t="shared" si="967"/>
        <v>219.70580668605834</v>
      </c>
      <c r="T3287">
        <f t="shared" si="950"/>
        <v>-17.483034574539374</v>
      </c>
    </row>
    <row r="3288" spans="1:20" x14ac:dyDescent="0.25">
      <c r="A3288">
        <f t="shared" si="951"/>
        <v>1385698.0151984736</v>
      </c>
      <c r="B3288">
        <f t="shared" si="968"/>
        <v>220540.68875146538</v>
      </c>
      <c r="C3288" t="str">
        <f t="shared" si="952"/>
        <v>-0.128340045086598-0.0333911739412747i</v>
      </c>
      <c r="D3288" t="str">
        <f t="shared" si="953"/>
        <v>3.18543859465704-1.03774053226713i</v>
      </c>
      <c r="E3288" t="str">
        <f t="shared" si="954"/>
        <v>55.2799663694847-140.032859792961i</v>
      </c>
      <c r="F3288" t="str">
        <f t="shared" si="955"/>
        <v>2.39548674630271-0.94278526553932i</v>
      </c>
      <c r="G3288" t="str">
        <f t="shared" si="956"/>
        <v>0.98786016906353-0.109510070045197i</v>
      </c>
      <c r="H3288" t="str">
        <f t="shared" si="957"/>
        <v>0.0344154021894502-90.3825384239871i</v>
      </c>
      <c r="I3288" t="str">
        <f t="shared" si="958"/>
        <v>-0.240152128373059-0.610875751445535i</v>
      </c>
      <c r="K3288" t="str">
        <f t="shared" si="959"/>
        <v>0.0000505550987870731-0.000258020344877383i</v>
      </c>
      <c r="L3288" t="str">
        <f t="shared" si="960"/>
        <v>0.0000444444444444444-0.000260338368673127i</v>
      </c>
      <c r="M3288" t="e">
        <f t="shared" si="961"/>
        <v>#DIV/0!</v>
      </c>
      <c r="N3288">
        <f t="shared" si="962"/>
        <v>14.583734242088639</v>
      </c>
      <c r="O3288">
        <f t="shared" si="963"/>
        <v>17.548295313661328</v>
      </c>
      <c r="P3288" s="3">
        <f t="shared" si="964"/>
        <v>-17.548295313661328</v>
      </c>
      <c r="Q3288" s="3">
        <f t="shared" si="965"/>
        <v>-165.41626575791136</v>
      </c>
      <c r="R3288">
        <f t="shared" si="966"/>
        <v>14.583734242088639</v>
      </c>
      <c r="S3288">
        <f t="shared" si="967"/>
        <v>220.54068875146538</v>
      </c>
      <c r="T3288">
        <f t="shared" si="950"/>
        <v>-17.548295313661328</v>
      </c>
    </row>
    <row r="3289" spans="1:20" x14ac:dyDescent="0.25">
      <c r="A3289">
        <f t="shared" si="951"/>
        <v>1390963.6676562277</v>
      </c>
      <c r="B3289">
        <f t="shared" si="968"/>
        <v>221378.74336872096</v>
      </c>
      <c r="C3289" t="str">
        <f t="shared" si="952"/>
        <v>-0.12747410241413-0.0327719554680674i</v>
      </c>
      <c r="D3289" t="str">
        <f t="shared" si="953"/>
        <v>3.18339880031879-1.04051586941158i</v>
      </c>
      <c r="E3289" t="str">
        <f t="shared" si="954"/>
        <v>54.742882045753-139.676534981655i</v>
      </c>
      <c r="F3289" t="str">
        <f t="shared" si="955"/>
        <v>2.39526533273168-0.941205993582807i</v>
      </c>
      <c r="G3289" t="str">
        <f t="shared" si="956"/>
        <v>0.987768861671394-0.109916047890164i</v>
      </c>
      <c r="H3289" t="str">
        <f t="shared" si="957"/>
        <v>0.034122202797028-90.0390635597247i</v>
      </c>
      <c r="I3289" t="str">
        <f t="shared" si="958"/>
        <v>-0.238839471453248-0.608497456278988i</v>
      </c>
      <c r="K3289" t="str">
        <f t="shared" si="959"/>
        <v>0.0000505075502268752-0.000257044735086413i</v>
      </c>
      <c r="L3289" t="str">
        <f t="shared" si="960"/>
        <v>0.0000444444444444444-0.000259352827927005i</v>
      </c>
      <c r="M3289" t="e">
        <f t="shared" si="961"/>
        <v>#DIV/0!</v>
      </c>
      <c r="N3289">
        <f t="shared" si="962"/>
        <v>14.417780012453875</v>
      </c>
      <c r="O3289">
        <f t="shared" si="963"/>
        <v>17.613606530251726</v>
      </c>
      <c r="P3289" s="3">
        <f t="shared" si="964"/>
        <v>-17.613606530251726</v>
      </c>
      <c r="Q3289" s="3">
        <f t="shared" si="965"/>
        <v>-165.58221998754613</v>
      </c>
      <c r="R3289">
        <f t="shared" si="966"/>
        <v>14.417780012453875</v>
      </c>
      <c r="S3289">
        <f t="shared" si="967"/>
        <v>221.37874336872096</v>
      </c>
      <c r="T3289">
        <f t="shared" si="950"/>
        <v>-17.613606530251726</v>
      </c>
    </row>
    <row r="3290" spans="1:20" x14ac:dyDescent="0.25">
      <c r="A3290">
        <f t="shared" si="951"/>
        <v>1396249.3295933213</v>
      </c>
      <c r="B3290">
        <f t="shared" si="968"/>
        <v>222219.98259352209</v>
      </c>
      <c r="C3290" t="str">
        <f t="shared" si="952"/>
        <v>-0.126611951042601-0.0321604211393699i</v>
      </c>
      <c r="D3290" t="str">
        <f t="shared" si="953"/>
        <v>3.18134611466142-1.04329752928711i</v>
      </c>
      <c r="E3290" t="str">
        <f t="shared" si="954"/>
        <v>54.2092762835495-139.319170224478i</v>
      </c>
      <c r="F3290" t="str">
        <f t="shared" si="955"/>
        <v>2.39504227461541-0.939639890598553i</v>
      </c>
      <c r="G3290" t="str">
        <f t="shared" si="956"/>
        <v>0.987676876095271-0.110323454088228i</v>
      </c>
      <c r="H3290" t="str">
        <f t="shared" si="957"/>
        <v>0.0338317194471634-89.6969039352611i</v>
      </c>
      <c r="I3290" t="str">
        <f t="shared" si="958"/>
        <v>-0.237536675066228-0.606128071570405i</v>
      </c>
      <c r="K3290" t="str">
        <f t="shared" si="959"/>
        <v>0.0000504603605635416-0.000256072805511682i</v>
      </c>
      <c r="L3290" t="str">
        <f t="shared" si="960"/>
        <v>0.0000444444444444444-0.000258371018058382i</v>
      </c>
      <c r="M3290" t="e">
        <f t="shared" si="961"/>
        <v>#DIV/0!</v>
      </c>
      <c r="N3290">
        <f t="shared" si="962"/>
        <v>14.252160358830622</v>
      </c>
      <c r="O3290">
        <f t="shared" si="963"/>
        <v>17.678967909844392</v>
      </c>
      <c r="P3290" s="3">
        <f t="shared" si="964"/>
        <v>-17.678967909844392</v>
      </c>
      <c r="Q3290" s="3">
        <f t="shared" si="965"/>
        <v>-165.74783964116938</v>
      </c>
      <c r="R3290">
        <f t="shared" si="966"/>
        <v>14.252160358830622</v>
      </c>
      <c r="S3290">
        <f t="shared" si="967"/>
        <v>222.21998259352208</v>
      </c>
      <c r="T3290">
        <f t="shared" si="950"/>
        <v>-17.678967909844392</v>
      </c>
    </row>
    <row r="3291" spans="1:20" x14ac:dyDescent="0.25">
      <c r="A3291">
        <f t="shared" si="951"/>
        <v>1401555.0770457759</v>
      </c>
      <c r="B3291">
        <f t="shared" si="968"/>
        <v>223064.41852737748</v>
      </c>
      <c r="C3291" t="str">
        <f t="shared" si="952"/>
        <v>-0.125753607224034-0.0315564960337873i</v>
      </c>
      <c r="D3291" t="str">
        <f t="shared" si="953"/>
        <v>3.179280474708-1.0460854698805i</v>
      </c>
      <c r="E3291" t="str">
        <f t="shared" si="954"/>
        <v>53.679136327167-138.960796165373i</v>
      </c>
      <c r="F3291" t="str">
        <f t="shared" si="955"/>
        <v>2.39481756005265-0.938086929921513i</v>
      </c>
      <c r="G3291" t="str">
        <f t="shared" si="956"/>
        <v>0.987584207427288-0.110732292794395i</v>
      </c>
      <c r="H3291" t="str">
        <f t="shared" si="957"/>
        <v>0.0335439240450623-89.356054401673i</v>
      </c>
      <c r="I3291" t="str">
        <f t="shared" si="958"/>
        <v>-0.236243663490076-0.603767561668303i</v>
      </c>
      <c r="K3291" t="str">
        <f t="shared" si="959"/>
        <v>0.0000504135270912855-0.000255104542368953i</v>
      </c>
      <c r="L3291" t="str">
        <f t="shared" si="960"/>
        <v>0.0000444444444444444-0.000257392924943597i</v>
      </c>
      <c r="M3291" t="e">
        <f t="shared" si="961"/>
        <v>#DIV/0!</v>
      </c>
      <c r="N3291">
        <f t="shared" si="962"/>
        <v>14.086873225437643</v>
      </c>
      <c r="O3291">
        <f t="shared" si="963"/>
        <v>17.744379142942485</v>
      </c>
      <c r="P3291" s="3">
        <f t="shared" si="964"/>
        <v>-17.744379142942485</v>
      </c>
      <c r="Q3291" s="3">
        <f t="shared" si="965"/>
        <v>-165.91312677456236</v>
      </c>
      <c r="R3291">
        <f t="shared" si="966"/>
        <v>14.086873225437643</v>
      </c>
      <c r="S3291">
        <f t="shared" si="967"/>
        <v>223.06441852737748</v>
      </c>
      <c r="T3291">
        <f t="shared" si="950"/>
        <v>-17.744379142942485</v>
      </c>
    </row>
    <row r="3292" spans="1:20" x14ac:dyDescent="0.25">
      <c r="A3292">
        <f t="shared" si="951"/>
        <v>1406880.98633855</v>
      </c>
      <c r="B3292">
        <f t="shared" si="968"/>
        <v>223912.06331778152</v>
      </c>
      <c r="C3292" t="str">
        <f t="shared" si="952"/>
        <v>-0.124899086449996-0.0309601056862597i</v>
      </c>
      <c r="D3292" t="str">
        <f t="shared" si="953"/>
        <v>3.17720181743432-1.04887964860937i</v>
      </c>
      <c r="E3292" t="str">
        <f t="shared" si="954"/>
        <v>53.1524492539259-138.60144307598i</v>
      </c>
      <c r="F3292" t="str">
        <f t="shared" si="955"/>
        <v>2.3945911770608-0.936547085030366i</v>
      </c>
      <c r="G3292" t="str">
        <f t="shared" si="956"/>
        <v>0.987490850726001-0.111142568165575i</v>
      </c>
      <c r="H3292" t="str">
        <f t="shared" si="957"/>
        <v>0.0332587888230333-89.0165098314615i</v>
      </c>
      <c r="I3292" t="str">
        <f t="shared" si="958"/>
        <v>-0.234960361578128-0.601415891069695i</v>
      </c>
      <c r="K3292" t="str">
        <f t="shared" si="959"/>
        <v>0.0000503670471246712-0.0002541399319245i</v>
      </c>
      <c r="L3292" t="str">
        <f t="shared" si="960"/>
        <v>0.0000444444444444444-0.00025641853451245i</v>
      </c>
      <c r="M3292" t="e">
        <f t="shared" si="961"/>
        <v>#DIV/0!</v>
      </c>
      <c r="N3292">
        <f t="shared" si="962"/>
        <v>13.921916554089194</v>
      </c>
      <c r="O3292">
        <f t="shared" si="963"/>
        <v>17.809839924982629</v>
      </c>
      <c r="P3292" s="3">
        <f t="shared" si="964"/>
        <v>-17.809839924982629</v>
      </c>
      <c r="Q3292" s="3">
        <f t="shared" si="965"/>
        <v>-166.07808344591081</v>
      </c>
      <c r="R3292">
        <f t="shared" si="966"/>
        <v>13.921916554089194</v>
      </c>
      <c r="S3292">
        <f t="shared" si="967"/>
        <v>223.91206331778153</v>
      </c>
      <c r="T3292">
        <f t="shared" si="950"/>
        <v>-17.809839924982629</v>
      </c>
    </row>
    <row r="3293" spans="1:20" x14ac:dyDescent="0.25">
      <c r="A3293">
        <f t="shared" si="951"/>
        <v>1412227.1340866366</v>
      </c>
      <c r="B3293">
        <f t="shared" si="968"/>
        <v>224762.9291583891</v>
      </c>
      <c r="C3293" t="str">
        <f t="shared" si="952"/>
        <v>-0.124048403464589-0.0303711760919965i</v>
      </c>
      <c r="D3293" t="str">
        <f t="shared" si="953"/>
        <v>3.17511007977307-1.05168002231814i</v>
      </c>
      <c r="E3293" t="str">
        <f t="shared" si="954"/>
        <v>52.629201980051-138.241140857728i</v>
      </c>
      <c r="F3293" t="str">
        <f t="shared" si="955"/>
        <v>2.39436311357533-0.935020329546579i</v>
      </c>
      <c r="G3293" t="str">
        <f t="shared" si="956"/>
        <v>0.987396801016206-0.111554284360434i</v>
      </c>
      <c r="H3293" t="str">
        <f t="shared" si="957"/>
        <v>0.0329762863362696-88.6782651184489i</v>
      </c>
      <c r="I3293" t="str">
        <f t="shared" si="958"/>
        <v>-0.233686694754462-0.599073024419337i</v>
      </c>
      <c r="K3293" t="str">
        <f t="shared" si="959"/>
        <v>0.0000503209179984634-0.000253178960494942i</v>
      </c>
      <c r="L3293" t="str">
        <f t="shared" si="960"/>
        <v>0.0000444444444444444-0.000255447832748007i</v>
      </c>
      <c r="M3293" t="e">
        <f t="shared" si="961"/>
        <v>#DIV/0!</v>
      </c>
      <c r="N3293">
        <f t="shared" si="962"/>
        <v>13.757288284531938</v>
      </c>
      <c r="O3293">
        <f t="shared" si="963"/>
        <v>17.875349956298638</v>
      </c>
      <c r="P3293" s="3">
        <f t="shared" si="964"/>
        <v>-17.875349956298638</v>
      </c>
      <c r="Q3293" s="3">
        <f t="shared" si="965"/>
        <v>-166.24271171546806</v>
      </c>
      <c r="R3293">
        <f t="shared" si="966"/>
        <v>13.757288284531938</v>
      </c>
      <c r="S3293">
        <f t="shared" si="967"/>
        <v>224.76292915838911</v>
      </c>
      <c r="T3293">
        <f t="shared" si="950"/>
        <v>-17.875349956298638</v>
      </c>
    </row>
    <row r="3294" spans="1:20" x14ac:dyDescent="0.25">
      <c r="A3294">
        <f t="shared" si="951"/>
        <v>1417593.5971961659</v>
      </c>
      <c r="B3294">
        <f t="shared" si="968"/>
        <v>225617.02828919099</v>
      </c>
      <c r="C3294" t="str">
        <f t="shared" si="952"/>
        <v>-0.123201572277326-0.0297896337101682i</v>
      </c>
      <c r="D3294" t="str">
        <f t="shared" si="953"/>
        <v>3.17300519861814-1.05448654727435i</v>
      </c>
      <c r="E3294" t="str">
        <f t="shared" si="954"/>
        <v>52.1093812664395-137.879919043972i</v>
      </c>
      <c r="F3294" t="str">
        <f t="shared" si="955"/>
        <v>2.3941333574494-0.933506637233613i</v>
      </c>
      <c r="G3294" t="str">
        <f t="shared" si="956"/>
        <v>0.987302053288731-0.111967445539258i</v>
      </c>
      <c r="H3294" t="str">
        <f t="shared" si="957"/>
        <v>0.0326963894586863-88.341315177675i</v>
      </c>
      <c r="I3294" t="str">
        <f t="shared" si="958"/>
        <v>-0.23242258900945-0.596738926509026i</v>
      </c>
      <c r="K3294" t="str">
        <f t="shared" si="959"/>
        <v>0.0000502751370674733-0.000252221614447067i</v>
      </c>
      <c r="L3294" t="str">
        <f t="shared" si="960"/>
        <v>0.0000444444444444444-0.000254480805686399i</v>
      </c>
      <c r="M3294" t="e">
        <f t="shared" si="961"/>
        <v>#DIV/0!</v>
      </c>
      <c r="N3294">
        <f t="shared" si="962"/>
        <v>13.59298635476938</v>
      </c>
      <c r="O3294">
        <f t="shared" si="963"/>
        <v>17.940908942085489</v>
      </c>
      <c r="P3294" s="3">
        <f t="shared" si="964"/>
        <v>-17.940908942085489</v>
      </c>
      <c r="Q3294" s="3">
        <f t="shared" si="965"/>
        <v>-166.40701364523062</v>
      </c>
      <c r="R3294">
        <f t="shared" si="966"/>
        <v>13.59298635476938</v>
      </c>
      <c r="S3294">
        <f t="shared" si="967"/>
        <v>225.61702828919098</v>
      </c>
      <c r="T3294">
        <f t="shared" si="950"/>
        <v>-17.940908942085489</v>
      </c>
    </row>
    <row r="3295" spans="1:20" x14ac:dyDescent="0.25">
      <c r="A3295">
        <f t="shared" si="951"/>
        <v>1422980.4528655114</v>
      </c>
      <c r="B3295">
        <f t="shared" si="968"/>
        <v>226474.37299668993</v>
      </c>
      <c r="C3295" t="str">
        <f t="shared" si="952"/>
        <v>-0.122358606175891-0.0292154054673961i</v>
      </c>
      <c r="D3295" t="str">
        <f t="shared" si="953"/>
        <v>3.17088711082891-1.0572991791647i</v>
      </c>
      <c r="E3295" t="str">
        <f t="shared" si="954"/>
        <v>51.5929737243355-137.517806802183i</v>
      </c>
      <c r="F3295" t="str">
        <f t="shared" si="955"/>
        <v>2.39390189645328-0.932005981996004i</v>
      </c>
      <c r="G3295" t="str">
        <f t="shared" si="956"/>
        <v>0.987206602500237-0.112382055863809i</v>
      </c>
      <c r="H3295" t="str">
        <f t="shared" si="957"/>
        <v>0.0324190713788212-88.0056549452965i</v>
      </c>
      <c r="I3295" t="str">
        <f t="shared" si="958"/>
        <v>-0.231167970895327-0.594413562276866i</v>
      </c>
      <c r="K3295" t="str">
        <f t="shared" si="959"/>
        <v>0.0000502297017064115-0.000251267880197662i</v>
      </c>
      <c r="L3295" t="str">
        <f t="shared" si="960"/>
        <v>0.0000444444444444444-0.000253517439416616i</v>
      </c>
      <c r="M3295" t="e">
        <f t="shared" si="961"/>
        <v>#DIV/0!</v>
      </c>
      <c r="N3295">
        <f t="shared" si="962"/>
        <v>13.429008701388113</v>
      </c>
      <c r="O3295">
        <f t="shared" si="963"/>
        <v>18.006516592362878</v>
      </c>
      <c r="P3295" s="3">
        <f t="shared" si="964"/>
        <v>-18.006516592362878</v>
      </c>
      <c r="Q3295" s="3">
        <f t="shared" si="965"/>
        <v>-166.57099129861189</v>
      </c>
      <c r="R3295">
        <f t="shared" si="966"/>
        <v>13.429008701388113</v>
      </c>
      <c r="S3295">
        <f t="shared" si="967"/>
        <v>226.47437299668994</v>
      </c>
      <c r="T3295">
        <f t="shared" si="950"/>
        <v>-18.006516592362878</v>
      </c>
    </row>
    <row r="3296" spans="1:20" x14ac:dyDescent="0.25">
      <c r="A3296">
        <f t="shared" si="951"/>
        <v>1428387.7785864004</v>
      </c>
      <c r="B3296">
        <f t="shared" si="968"/>
        <v>227334.97561407735</v>
      </c>
      <c r="C3296" t="str">
        <f t="shared" si="952"/>
        <v>-0.121519517738783-0.0286484187610109i</v>
      </c>
      <c r="D3296" t="str">
        <f t="shared" si="953"/>
        <v>3.16875575323463-1.06011787309126i</v>
      </c>
      <c r="E3296" t="str">
        <f t="shared" si="954"/>
        <v>51.0799658208923-137.154832936184i</v>
      </c>
      <c r="F3296" t="str">
        <f t="shared" si="955"/>
        <v>2.39366871827391-0.930518337878493i</v>
      </c>
      <c r="G3296" t="str">
        <f t="shared" si="956"/>
        <v>0.987110443573016-0.112798119497176i</v>
      </c>
      <c r="H3296" t="str">
        <f t="shared" si="957"/>
        <v>0.032144305595786-87.6712793784833i</v>
      </c>
      <c r="I3296" t="str">
        <f t="shared" si="958"/>
        <v>-0.229922767521791-0.592096896806551i</v>
      </c>
      <c r="K3296" t="str">
        <f t="shared" si="959"/>
        <v>0.0000501846093097372-0.000250317744213343i</v>
      </c>
      <c r="L3296" t="str">
        <f t="shared" si="960"/>
        <v>0.0000444444444444444-0.000252557720080311i</v>
      </c>
      <c r="M3296" t="e">
        <f t="shared" si="961"/>
        <v>#DIV/0!</v>
      </c>
      <c r="N3296">
        <f t="shared" si="962"/>
        <v>13.265353259871262</v>
      </c>
      <c r="O3296">
        <f t="shared" si="963"/>
        <v>18.072172621938851</v>
      </c>
      <c r="P3296" s="3">
        <f t="shared" si="964"/>
        <v>-18.072172621938851</v>
      </c>
      <c r="Q3296" s="3">
        <f t="shared" si="965"/>
        <v>-166.73464674012874</v>
      </c>
      <c r="R3296">
        <f t="shared" si="966"/>
        <v>13.265353259871262</v>
      </c>
      <c r="S3296">
        <f t="shared" si="967"/>
        <v>227.33497561407736</v>
      </c>
      <c r="T3296">
        <f t="shared" si="950"/>
        <v>-18.072172621938851</v>
      </c>
    </row>
    <row r="3297" spans="1:20" x14ac:dyDescent="0.25">
      <c r="A3297">
        <f t="shared" si="951"/>
        <v>1433815.6521450288</v>
      </c>
      <c r="B3297">
        <f t="shared" si="968"/>
        <v>228198.84852141087</v>
      </c>
      <c r="C3297" t="str">
        <f t="shared" si="952"/>
        <v>-0.12068431884784-0.0280886014621142i</v>
      </c>
      <c r="D3297" t="str">
        <f t="shared" si="953"/>
        <v>3.16661106263889-1.06294258356766i</v>
      </c>
      <c r="E3297" t="str">
        <f t="shared" si="954"/>
        <v>50.570343884647-136.791025888428i</v>
      </c>
      <c r="F3297" t="str">
        <f t="shared" si="955"/>
        <v>2.39343381051439-0.929043679065182i</v>
      </c>
      <c r="G3297" t="str">
        <f t="shared" si="956"/>
        <v>0.987013571394791-0.113215640603633i</v>
      </c>
      <c r="H3297" t="str">
        <f t="shared" si="957"/>
        <v>0.0318720659152799-87.3381834553211i</v>
      </c>
      <c r="I3297" t="str">
        <f t="shared" si="958"/>
        <v>-0.228686906551664-0.589788895326678i</v>
      </c>
      <c r="K3297" t="str">
        <f t="shared" si="959"/>
        <v>0.0000501398572915104-0.000249371193010381i</v>
      </c>
      <c r="L3297" t="str">
        <f t="shared" si="960"/>
        <v>0.0000444444444444444-0.000251601633871598i</v>
      </c>
      <c r="M3297" t="e">
        <f t="shared" si="961"/>
        <v>#DIV/0!</v>
      </c>
      <c r="N3297">
        <f t="shared" si="962"/>
        <v>13.102017964912164</v>
      </c>
      <c r="O3297">
        <f t="shared" si="963"/>
        <v>18.13787675037317</v>
      </c>
      <c r="P3297" s="3">
        <f t="shared" si="964"/>
        <v>-18.13787675037317</v>
      </c>
      <c r="Q3297" s="3">
        <f t="shared" si="965"/>
        <v>-166.89798203508784</v>
      </c>
      <c r="R3297">
        <f t="shared" si="966"/>
        <v>13.102017964912164</v>
      </c>
      <c r="S3297">
        <f t="shared" si="967"/>
        <v>228.19884852141087</v>
      </c>
      <c r="T3297">
        <f t="shared" si="950"/>
        <v>-18.13787675037317</v>
      </c>
    </row>
    <row r="3298" spans="1:20" x14ac:dyDescent="0.25">
      <c r="A3298">
        <f t="shared" si="951"/>
        <v>1439264.1516231799</v>
      </c>
      <c r="B3298">
        <f t="shared" si="968"/>
        <v>229066.00414579222</v>
      </c>
      <c r="C3298" t="str">
        <f t="shared" si="952"/>
        <v>-0.119853020700647-0.0275358819184296i</v>
      </c>
      <c r="D3298" t="str">
        <f t="shared" si="953"/>
        <v>3.16445297582415-1.06577326451533i</v>
      </c>
      <c r="E3298" t="str">
        <f t="shared" si="954"/>
        <v>50.0640941108886-136.426413742317i</v>
      </c>
      <c r="F3298" t="str">
        <f t="shared" si="955"/>
        <v>2.39319716069352-0.927581979878627i</v>
      </c>
      <c r="G3298" t="str">
        <f t="shared" si="956"/>
        <v>0.986915980818506-0.113634623348488i</v>
      </c>
      <c r="H3298" t="str">
        <f t="shared" si="957"/>
        <v>0.0316023264456555-87.0063621747111i</v>
      </c>
      <c r="I3298" t="str">
        <f t="shared" si="958"/>
        <v>-0.227460316196564-0.587489523210049i</v>
      </c>
      <c r="K3298" t="str">
        <f t="shared" si="959"/>
        <v>0.0000500954430852463-0.00024842821315454i</v>
      </c>
      <c r="L3298" t="str">
        <f t="shared" si="960"/>
        <v>0.0000444444444444444-0.000250649167036859i</v>
      </c>
      <c r="M3298" t="e">
        <f t="shared" si="961"/>
        <v>#DIV/0!</v>
      </c>
      <c r="N3298">
        <f t="shared" si="962"/>
        <v>12.939000750719742</v>
      </c>
      <c r="O3298">
        <f t="shared" si="963"/>
        <v>18.203628701940431</v>
      </c>
      <c r="P3298" s="3">
        <f t="shared" si="964"/>
        <v>-18.203628701940431</v>
      </c>
      <c r="Q3298" s="3">
        <f t="shared" si="965"/>
        <v>-167.06099924928026</v>
      </c>
      <c r="R3298">
        <f t="shared" si="966"/>
        <v>12.939000750719742</v>
      </c>
      <c r="S3298">
        <f t="shared" si="967"/>
        <v>229.06600414579222</v>
      </c>
      <c r="T3298">
        <f t="shared" si="950"/>
        <v>-18.203628701940431</v>
      </c>
    </row>
    <row r="3299" spans="1:20" x14ac:dyDescent="0.25">
      <c r="A3299">
        <f t="shared" si="951"/>
        <v>1444733.3553993478</v>
      </c>
      <c r="B3299">
        <f t="shared" si="968"/>
        <v>229936.45496154623</v>
      </c>
      <c r="C3299" t="str">
        <f t="shared" si="952"/>
        <v>-0.119025633822808-0.0269901889569442i</v>
      </c>
      <c r="D3299" t="str">
        <f t="shared" si="953"/>
        <v>3.1622814295563-1.06860986925965i</v>
      </c>
      <c r="E3299" t="str">
        <f t="shared" si="954"/>
        <v>49.5612025669157-136.061024224558i</v>
      </c>
      <c r="F3299" t="str">
        <f t="shared" si="955"/>
        <v>2.39295875624525-0.926133214778962i</v>
      </c>
      <c r="G3299" t="str">
        <f t="shared" si="956"/>
        <v>0.986817666662127-0.114055071897931i</v>
      </c>
      <c r="H3299" t="str">
        <f t="shared" si="957"/>
        <v>0.0313350615940345-86.675810556266i</v>
      </c>
      <c r="I3299" t="str">
        <f t="shared" si="958"/>
        <v>-0.226242925212605-0.585198745972925i</v>
      </c>
      <c r="K3299" t="str">
        <f t="shared" si="959"/>
        <v>0.0000500513641437675-0.000247488791260892i</v>
      </c>
      <c r="L3299" t="str">
        <f t="shared" si="960"/>
        <v>0.0000444444444444444-0.000249700305874535i</v>
      </c>
      <c r="M3299" t="e">
        <f t="shared" si="961"/>
        <v>#DIV/0!</v>
      </c>
      <c r="N3299">
        <f t="shared" si="962"/>
        <v>12.776299551315617</v>
      </c>
      <c r="O3299">
        <f t="shared" si="963"/>
        <v>18.26942820559422</v>
      </c>
      <c r="P3299" s="3">
        <f t="shared" si="964"/>
        <v>-18.26942820559422</v>
      </c>
      <c r="Q3299" s="3">
        <f t="shared" si="965"/>
        <v>-167.22370044868438</v>
      </c>
      <c r="R3299">
        <f t="shared" si="966"/>
        <v>12.776299551315617</v>
      </c>
      <c r="S3299">
        <f t="shared" si="967"/>
        <v>229.93645496154622</v>
      </c>
      <c r="T3299">
        <f t="shared" si="950"/>
        <v>-18.26942820559422</v>
      </c>
    </row>
    <row r="3300" spans="1:20" x14ac:dyDescent="0.25">
      <c r="A3300">
        <f t="shared" si="951"/>
        <v>1450223.3421498656</v>
      </c>
      <c r="B3300">
        <f t="shared" si="968"/>
        <v>230810.21349040011</v>
      </c>
      <c r="C3300" t="str">
        <f t="shared" si="952"/>
        <v>-0.118202168080117-0.026451451886372i</v>
      </c>
      <c r="D3300" t="str">
        <f t="shared" si="953"/>
        <v>3.16009636058932-1.07145235052624i</v>
      </c>
      <c r="E3300" t="str">
        <f t="shared" si="954"/>
        <v>49.0616551972179-135.694884707565i</v>
      </c>
      <c r="F3300" t="str">
        <f t="shared" si="955"/>
        <v>2.3927185845182-0.924697358363021i</v>
      </c>
      <c r="G3300" t="str">
        <f t="shared" si="956"/>
        <v>0.986718623708438-0.114476990418877i</v>
      </c>
      <c r="H3300" t="str">
        <f t="shared" si="957"/>
        <v>0.0310702460624883-86.3465236402179i</v>
      </c>
      <c r="I3300" t="str">
        <f t="shared" si="958"/>
        <v>-0.225034662896161-0.582916529274388i</v>
      </c>
      <c r="K3300" t="str">
        <f t="shared" si="959"/>
        <v>0.0000500076179390618-0.000246552913993665i</v>
      </c>
      <c r="L3300" t="str">
        <f t="shared" si="960"/>
        <v>0.0000444444444444444-0.000248755036734942i</v>
      </c>
      <c r="M3300" t="e">
        <f t="shared" si="961"/>
        <v>#DIV/0!</v>
      </c>
      <c r="N3300">
        <f t="shared" si="962"/>
        <v>12.613912300831146</v>
      </c>
      <c r="O3300">
        <f t="shared" si="963"/>
        <v>18.335274994929442</v>
      </c>
      <c r="P3300" s="3">
        <f t="shared" si="964"/>
        <v>-18.335274994929442</v>
      </c>
      <c r="Q3300" s="3">
        <f t="shared" si="965"/>
        <v>-167.38608769916885</v>
      </c>
      <c r="R3300">
        <f t="shared" si="966"/>
        <v>12.613912300831146</v>
      </c>
      <c r="S3300">
        <f t="shared" si="967"/>
        <v>230.81021349040012</v>
      </c>
      <c r="T3300">
        <f t="shared" si="950"/>
        <v>-18.335274994929442</v>
      </c>
    </row>
    <row r="3301" spans="1:20" x14ac:dyDescent="0.25">
      <c r="A3301">
        <f t="shared" si="951"/>
        <v>1455734.1908500351</v>
      </c>
      <c r="B3301">
        <f t="shared" si="968"/>
        <v>231687.29230166363</v>
      </c>
      <c r="C3301" t="str">
        <f t="shared" si="952"/>
        <v>-0.117382632690597-0.0259196004994167i</v>
      </c>
      <c r="D3301" t="str">
        <f t="shared" si="953"/>
        <v>3.15789770567003-1.07430066043723i</v>
      </c>
      <c r="E3301" t="str">
        <f t="shared" si="954"/>
        <v>48.565437828549-135.32802221189i</v>
      </c>
      <c r="F3301" t="str">
        <f t="shared" si="955"/>
        <v>2.39247663277522-0.923274385363448i</v>
      </c>
      <c r="G3301" t="str">
        <f t="shared" si="956"/>
        <v>0.986618846704831-0.11490038307882i</v>
      </c>
      <c r="H3301" t="str">
        <f t="shared" si="957"/>
        <v>0.0308078548442607-86.0184964873159i</v>
      </c>
      <c r="I3301" t="str">
        <f t="shared" si="958"/>
        <v>-0.22383545907964-0.580642838915635i</v>
      </c>
      <c r="K3301" t="str">
        <f t="shared" si="959"/>
        <v>0.000049964201962137-0.000245620568066063i</v>
      </c>
      <c r="L3301" t="str">
        <f t="shared" si="960"/>
        <v>0.0000444444444444444-0.000247813346020066i</v>
      </c>
      <c r="M3301" t="e">
        <f t="shared" si="961"/>
        <v>#DIV/0!</v>
      </c>
      <c r="N3301">
        <f t="shared" si="962"/>
        <v>12.451836933795676</v>
      </c>
      <c r="O3301">
        <f t="shared" si="963"/>
        <v>18.401168808145304</v>
      </c>
      <c r="P3301" s="3">
        <f t="shared" si="964"/>
        <v>-18.401168808145304</v>
      </c>
      <c r="Q3301" s="3">
        <f t="shared" si="965"/>
        <v>-167.54816306620432</v>
      </c>
      <c r="R3301">
        <f t="shared" si="966"/>
        <v>12.451836933795676</v>
      </c>
      <c r="S3301">
        <f t="shared" si="967"/>
        <v>231.68729230166363</v>
      </c>
      <c r="T3301">
        <f t="shared" si="950"/>
        <v>-18.401168808145304</v>
      </c>
    </row>
    <row r="3302" spans="1:20" x14ac:dyDescent="0.25">
      <c r="A3302">
        <f t="shared" si="951"/>
        <v>1461265.9807752653</v>
      </c>
      <c r="B3302">
        <f t="shared" si="968"/>
        <v>232567.70401240996</v>
      </c>
      <c r="C3302" t="str">
        <f t="shared" si="952"/>
        <v>-0.116567036236394-0.0253945650748473i</v>
      </c>
      <c r="D3302" t="str">
        <f t="shared" si="953"/>
        <v>3.15568540154282-1.0771547505075i</v>
      </c>
      <c r="E3302" t="str">
        <f t="shared" si="954"/>
        <v>48.0725361748996-134.960463408681i</v>
      </c>
      <c r="F3302" t="str">
        <f t="shared" si="955"/>
        <v>2.39223288819281-0.9218642706478i</v>
      </c>
      <c r="G3302" t="str">
        <f t="shared" si="956"/>
        <v>0.986518330363104-0.115325254045665i</v>
      </c>
      <c r="H3302" t="str">
        <f t="shared" si="957"/>
        <v>0.0305478632200481-85.6917241787302i</v>
      </c>
      <c r="I3302" t="str">
        <f t="shared" si="958"/>
        <v>-0.222645244127293-0.578377640839285i</v>
      </c>
      <c r="K3302" t="str">
        <f t="shared" si="959"/>
        <v>0.0000499211137228788-0.000244691740240098i</v>
      </c>
      <c r="L3302" t="str">
        <f t="shared" si="960"/>
        <v>0.0000444444444444444-0.000246875220183369i</v>
      </c>
      <c r="M3302" t="e">
        <f t="shared" si="961"/>
        <v>#DIV/0!</v>
      </c>
      <c r="N3302">
        <f t="shared" si="962"/>
        <v>12.290071385420674</v>
      </c>
      <c r="O3302">
        <f t="shared" si="963"/>
        <v>18.467109388009696</v>
      </c>
      <c r="P3302" s="3">
        <f t="shared" si="964"/>
        <v>-18.467109388009696</v>
      </c>
      <c r="Q3302" s="3">
        <f t="shared" si="965"/>
        <v>-167.70992861457933</v>
      </c>
      <c r="R3302">
        <f t="shared" si="966"/>
        <v>12.290071385420674</v>
      </c>
      <c r="S3302">
        <f t="shared" si="967"/>
        <v>232.56770401240996</v>
      </c>
      <c r="T3302">
        <f t="shared" si="950"/>
        <v>-18.467109388009696</v>
      </c>
    </row>
    <row r="3303" spans="1:20" x14ac:dyDescent="0.25">
      <c r="A3303">
        <f t="shared" si="951"/>
        <v>1466818.7915022112</v>
      </c>
      <c r="B3303">
        <f t="shared" si="968"/>
        <v>233451.46128765712</v>
      </c>
      <c r="C3303" t="str">
        <f t="shared" si="952"/>
        <v>-0.115755386675584-0.0248762763793961i</v>
      </c>
      <c r="D3303" t="str">
        <f t="shared" si="953"/>
        <v>3.15345938495454-1.08001457164101i</v>
      </c>
      <c r="E3303" t="str">
        <f t="shared" si="954"/>
        <v>47.5829358423815-134.592234622187i</v>
      </c>
      <c r="F3303" t="str">
        <f t="shared" si="955"/>
        <v>2.39198733786065-0.92046698921766i</v>
      </c>
      <c r="G3303" t="str">
        <f t="shared" si="956"/>
        <v>0.986417069359251-0.115751607487575i</v>
      </c>
      <c r="H3303" t="str">
        <f t="shared" si="957"/>
        <v>0.0302902467543293-85.3662018159538i</v>
      </c>
      <c r="I3303" t="str">
        <f t="shared" si="958"/>
        <v>-0.221463948931066-0.576120901128703i</v>
      </c>
      <c r="K3303" t="str">
        <f t="shared" si="959"/>
        <v>0.0000498783507499097-0.00024376641732643i</v>
      </c>
      <c r="L3303" t="str">
        <f t="shared" si="960"/>
        <v>0.0000444444444444444-0.000245940645729597i</v>
      </c>
      <c r="M3303" t="e">
        <f t="shared" si="961"/>
        <v>#DIV/0!</v>
      </c>
      <c r="N3303">
        <f t="shared" si="962"/>
        <v>12.128613591876473</v>
      </c>
      <c r="O3303">
        <f t="shared" si="963"/>
        <v>18.533096481820763</v>
      </c>
      <c r="P3303" s="3">
        <f t="shared" si="964"/>
        <v>-18.533096481820763</v>
      </c>
      <c r="Q3303" s="3">
        <f t="shared" si="965"/>
        <v>-167.87138640812353</v>
      </c>
      <c r="R3303">
        <f t="shared" si="966"/>
        <v>12.128613591876473</v>
      </c>
      <c r="S3303">
        <f t="shared" si="967"/>
        <v>233.45146128765711</v>
      </c>
      <c r="T3303">
        <f t="shared" si="950"/>
        <v>-18.533096481820763</v>
      </c>
    </row>
    <row r="3304" spans="1:20" x14ac:dyDescent="0.25">
      <c r="A3304">
        <f t="shared" si="951"/>
        <v>1472392.7029099197</v>
      </c>
      <c r="B3304">
        <f t="shared" si="968"/>
        <v>234338.57684055023</v>
      </c>
      <c r="C3304" t="str">
        <f t="shared" si="952"/>
        <v>-0.114947691353817-0.0243646656694796i</v>
      </c>
      <c r="D3304" t="str">
        <f t="shared" si="953"/>
        <v>3.15121959265941-1.08288007412708i</v>
      </c>
      <c r="E3304" t="str">
        <f t="shared" si="954"/>
        <v>47.0966223340153-134.223361832277i</v>
      </c>
      <c r="F3304" t="str">
        <f t="shared" si="955"/>
        <v>2.39173996878109-0.919082516207719i</v>
      </c>
      <c r="G3304" t="str">
        <f t="shared" si="956"/>
        <v>0.986315058333256-0.116179447572805i</v>
      </c>
      <c r="H3304" t="str">
        <f t="shared" si="957"/>
        <v>0.0300349812917477-85.0419245207085i</v>
      </c>
      <c r="I3304" t="str">
        <f t="shared" si="958"/>
        <v>-0.220291504906473-0.573872586007336i</v>
      </c>
      <c r="K3304" t="str">
        <f t="shared" si="959"/>
        <v>0.0000498359105904481-0.000242844586184189i</v>
      </c>
      <c r="L3304" t="str">
        <f t="shared" si="960"/>
        <v>0.0000444444444444444-0.000245009609214581i</v>
      </c>
      <c r="M3304" t="e">
        <f t="shared" si="961"/>
        <v>#DIV/0!</v>
      </c>
      <c r="N3304">
        <f t="shared" si="962"/>
        <v>11.96746149056716</v>
      </c>
      <c r="O3304">
        <f t="shared" si="963"/>
        <v>18.599129841371024</v>
      </c>
      <c r="P3304" s="3">
        <f t="shared" si="964"/>
        <v>-18.599129841371024</v>
      </c>
      <c r="Q3304" s="3">
        <f t="shared" si="965"/>
        <v>-168.03253850943284</v>
      </c>
      <c r="R3304">
        <f t="shared" si="966"/>
        <v>11.96746149056716</v>
      </c>
      <c r="S3304">
        <f t="shared" si="967"/>
        <v>234.33857684055022</v>
      </c>
      <c r="T3304">
        <f t="shared" si="950"/>
        <v>-18.599129841371024</v>
      </c>
    </row>
    <row r="3305" spans="1:20" x14ac:dyDescent="0.25">
      <c r="A3305">
        <f t="shared" si="951"/>
        <v>1477987.7951809773</v>
      </c>
      <c r="B3305">
        <f t="shared" si="968"/>
        <v>235229.06343254432</v>
      </c>
      <c r="C3305" t="str">
        <f t="shared" si="952"/>
        <v>-0.114143957015857-0.0238596646927459i</v>
      </c>
      <c r="D3305" t="str">
        <f t="shared" si="953"/>
        <v>3.14896596142401-1.0857512076368i</v>
      </c>
      <c r="E3305" t="str">
        <f t="shared" si="954"/>
        <v>46.6135810544253-133.853870676998i</v>
      </c>
      <c r="F3305" t="str">
        <f t="shared" si="955"/>
        <v>2.39149076786869-0.917710826884913i</v>
      </c>
      <c r="G3305" t="str">
        <f t="shared" si="956"/>
        <v>0.986212291888885-0.116608778469538i</v>
      </c>
      <c r="H3305" t="str">
        <f t="shared" si="957"/>
        <v>0.0297820429535405-84.7188874348462i</v>
      </c>
      <c r="I3305" t="str">
        <f t="shared" si="958"/>
        <v>-0.219127843988515-0.571632661838035i</v>
      </c>
      <c r="K3305" t="str">
        <f t="shared" si="959"/>
        <v>0.0000497937908101696-0.000241926233720816i</v>
      </c>
      <c r="L3305" t="str">
        <f t="shared" si="960"/>
        <v>0.0000444444444444444-0.00024408209724505i</v>
      </c>
      <c r="M3305" t="e">
        <f t="shared" si="961"/>
        <v>#DIV/0!</v>
      </c>
      <c r="N3305">
        <f t="shared" si="962"/>
        <v>11.806613020397407</v>
      </c>
      <c r="O3305">
        <f t="shared" si="963"/>
        <v>18.665209222909873</v>
      </c>
      <c r="P3305" s="3">
        <f t="shared" si="964"/>
        <v>-18.665209222909873</v>
      </c>
      <c r="Q3305" s="3">
        <f t="shared" si="965"/>
        <v>-168.19338697960259</v>
      </c>
      <c r="R3305">
        <f t="shared" si="966"/>
        <v>11.806613020397407</v>
      </c>
      <c r="S3305">
        <f t="shared" si="967"/>
        <v>235.22906343254434</v>
      </c>
      <c r="T3305">
        <f t="shared" si="950"/>
        <v>-18.665209222909873</v>
      </c>
    </row>
    <row r="3306" spans="1:20" x14ac:dyDescent="0.25">
      <c r="A3306">
        <f t="shared" si="951"/>
        <v>1483604.1488026651</v>
      </c>
      <c r="B3306">
        <f t="shared" si="968"/>
        <v>236122.93387358799</v>
      </c>
      <c r="C3306" t="str">
        <f t="shared" si="952"/>
        <v>-0.113344189816984-0.0233612056894564i</v>
      </c>
      <c r="D3306" t="str">
        <f t="shared" si="953"/>
        <v>3.14669842803236-1.08862792121936i</v>
      </c>
      <c r="E3306" t="str">
        <f t="shared" si="954"/>
        <v>46.1337973144421-133.483786455149i</v>
      </c>
      <c r="F3306" t="str">
        <f t="shared" si="955"/>
        <v>2.39123972194964-0.916351896647485i</v>
      </c>
      <c r="G3306" t="str">
        <f t="shared" si="956"/>
        <v>0.986108764593477-0.117039604345724i</v>
      </c>
      <c r="H3306" t="str">
        <f t="shared" si="957"/>
        <v>0.0295314081340201-84.397085720256i</v>
      </c>
      <c r="I3306" t="str">
        <f t="shared" si="958"/>
        <v>-0.217972898627619-0.569401095122391i</v>
      </c>
      <c r="K3306" t="str">
        <f t="shared" si="959"/>
        <v>0.0000497519889930686-0.000241011346891892i</v>
      </c>
      <c r="L3306" t="str">
        <f t="shared" si="960"/>
        <v>0.0000444444444444444-0.000243158096478432i</v>
      </c>
      <c r="M3306" t="e">
        <f t="shared" si="961"/>
        <v>#DIV/0!</v>
      </c>
      <c r="N3306">
        <f t="shared" si="962"/>
        <v>11.646066122036189</v>
      </c>
      <c r="O3306">
        <f t="shared" si="963"/>
        <v>18.731334387106738</v>
      </c>
      <c r="P3306" s="3">
        <f t="shared" si="964"/>
        <v>-18.731334387106738</v>
      </c>
      <c r="Q3306" s="3">
        <f t="shared" si="965"/>
        <v>-168.35393387796381</v>
      </c>
      <c r="R3306">
        <f t="shared" si="966"/>
        <v>11.646066122036189</v>
      </c>
      <c r="S3306">
        <f t="shared" si="967"/>
        <v>236.12293387358798</v>
      </c>
      <c r="T3306">
        <f t="shared" si="950"/>
        <v>-18.731334387106738</v>
      </c>
    </row>
    <row r="3307" spans="1:20" x14ac:dyDescent="0.25">
      <c r="A3307">
        <f t="shared" si="951"/>
        <v>1489241.8445681152</v>
      </c>
      <c r="B3307">
        <f t="shared" si="968"/>
        <v>237020.20102230762</v>
      </c>
      <c r="C3307" t="str">
        <f t="shared" si="952"/>
        <v>-0.112548395334272-0.0228692213937031i</v>
      </c>
      <c r="D3307" t="str">
        <f t="shared" si="953"/>
        <v>3.14441692929099-1.09151016329844i</v>
      </c>
      <c r="E3307" t="str">
        <f t="shared" si="954"/>
        <v>45.6572563356154-133.113134128891i</v>
      </c>
      <c r="F3307" t="str">
        <f t="shared" si="955"/>
        <v>2.39098681776132-0.915005701024091i</v>
      </c>
      <c r="G3307" t="str">
        <f t="shared" si="956"/>
        <v>0.986004470977734-0.117471929368903i</v>
      </c>
      <c r="H3307" t="str">
        <f t="shared" si="957"/>
        <v>0.0292830534971016-84.0765145587689i</v>
      </c>
      <c r="I3307" t="str">
        <f t="shared" si="958"/>
        <v>-0.216826601785619-0.567177852500082i</v>
      </c>
      <c r="K3307" t="str">
        <f t="shared" si="959"/>
        <v>0.0000497105027413201-0.000240099912700973i</v>
      </c>
      <c r="L3307" t="str">
        <f t="shared" si="960"/>
        <v>0.0000444444444444444-0.000242237593622666i</v>
      </c>
      <c r="M3307" t="e">
        <f t="shared" si="961"/>
        <v>#DIV/0!</v>
      </c>
      <c r="N3307">
        <f t="shared" si="962"/>
        <v>11.485818738174459</v>
      </c>
      <c r="O3307">
        <f t="shared" si="963"/>
        <v>18.797505099013964</v>
      </c>
      <c r="P3307" s="3">
        <f t="shared" si="964"/>
        <v>-18.797505099013964</v>
      </c>
      <c r="Q3307" s="3">
        <f t="shared" si="965"/>
        <v>-168.51418126182554</v>
      </c>
      <c r="R3307">
        <f t="shared" si="966"/>
        <v>11.485818738174459</v>
      </c>
      <c r="S3307">
        <f t="shared" si="967"/>
        <v>237.02020102230762</v>
      </c>
      <c r="T3307">
        <f t="shared" si="950"/>
        <v>-18.797505099013964</v>
      </c>
    </row>
    <row r="3308" spans="1:20" x14ac:dyDescent="0.25">
      <c r="A3308">
        <f t="shared" si="951"/>
        <v>1494900.963577474</v>
      </c>
      <c r="B3308">
        <f t="shared" si="968"/>
        <v>237920.8777861924</v>
      </c>
      <c r="C3308" t="str">
        <f t="shared" si="952"/>
        <v>-0.111756578577731-0.0223836450344649i</v>
      </c>
      <c r="D3308" t="str">
        <f t="shared" si="953"/>
        <v>3.14212140203422-1.09439788166863i</v>
      </c>
      <c r="E3308" t="str">
        <f t="shared" si="954"/>
        <v>45.1839432546291-132.741938326364i</v>
      </c>
      <c r="F3308" t="str">
        <f t="shared" si="955"/>
        <v>2.39073204195173-0.913672215672886i</v>
      </c>
      <c r="G3308" t="str">
        <f t="shared" si="956"/>
        <v>0.985899405535513-0.11790575770604i</v>
      </c>
      <c r="H3308" t="str">
        <f t="shared" si="957"/>
        <v>0.0290369559728786-83.7571691520626i</v>
      </c>
      <c r="I3308" t="str">
        <f t="shared" si="958"/>
        <v>-0.215688886931754-0.564962900748196i</v>
      </c>
      <c r="K3308" t="str">
        <f t="shared" si="959"/>
        <v>0.0000496693296751445-0.000239191918199425i</v>
      </c>
      <c r="L3308" t="str">
        <f t="shared" si="960"/>
        <v>0.0000444444444444444-0.000241320575436009i</v>
      </c>
      <c r="M3308" t="e">
        <f t="shared" si="961"/>
        <v>#DIV/0!</v>
      </c>
      <c r="N3308">
        <f t="shared" si="962"/>
        <v>11.325868813777731</v>
      </c>
      <c r="O3308">
        <f t="shared" si="963"/>
        <v>18.863721128030264</v>
      </c>
      <c r="P3308" s="3">
        <f t="shared" si="964"/>
        <v>-18.863721128030264</v>
      </c>
      <c r="Q3308" s="3">
        <f t="shared" si="965"/>
        <v>-168.67413118622227</v>
      </c>
      <c r="R3308">
        <f t="shared" si="966"/>
        <v>11.325868813777731</v>
      </c>
      <c r="S3308">
        <f t="shared" si="967"/>
        <v>237.92087778619239</v>
      </c>
      <c r="T3308">
        <f t="shared" ref="T3308:T3371" si="969">P3308</f>
        <v>-18.863721128030264</v>
      </c>
    </row>
    <row r="3309" spans="1:20" x14ac:dyDescent="0.25">
      <c r="A3309">
        <f t="shared" ref="A3309:A3372" si="970">2*PI()*B3309</f>
        <v>1500581.5872390685</v>
      </c>
      <c r="B3309">
        <f t="shared" si="968"/>
        <v>238824.97712177993</v>
      </c>
      <c r="C3309" t="str">
        <f t="shared" ref="C3309:C3372" si="971">IMPRODUCT(D3309,E3309,$C$40,,K3309,$C$41)</f>
        <v>-0.110968744001328-0.0219044103365167i</v>
      </c>
      <c r="D3309" t="str">
        <f t="shared" ref="D3309:D3372" si="972">IMDIV(IMPRODUCT($C$37,$C$38,COMPLEX(1,A3309/$C$38)),IMSUM(-1*A3309*A3309/$C$39,COMPLEX(0,1*A3309)))</f>
        <v>3.13981178312931-1.09729102349185i</v>
      </c>
      <c r="E3309" t="str">
        <f t="shared" ref="E3309:E3372" si="973">IMDIV(IMPRODUCT(IMSUM(F3309,G3309),$C$29,H3309),IMSUM(1,I3309))</f>
        <v>44.713843127642-132.37022334434i</v>
      </c>
      <c r="F3309" t="str">
        <f t="shared" ref="F3309:F3372" si="974">IMDIV(IMPRODUCT($C$14,$C$15,COMPLEX(1,A3309/$C$15)),IMSUM(-1*A3309*A3309/$C$16,COMPLEX(0,A3309)))</f>
        <v>2.39047538107902-0.912351416380584i</v>
      </c>
      <c r="G3309" t="str">
        <f t="shared" ref="G3309:G3372" si="975">IMDIV(1,COMPLEX(1,A3309*$C$9*$C$10))</f>
        <v>0.98579356272361-0.118341093523348i</v>
      </c>
      <c r="H3309" t="str">
        <f t="shared" ref="H3309:H3372" si="976">IMDIV($C$3,IMSUM(K3309,COMPLEX(0,$C$28*A3309)))</f>
        <v>0.0287930927542489-83.4390447215713i</v>
      </c>
      <c r="I3309" t="str">
        <f t="shared" ref="I3309:I3372" si="977">IMPRODUCT(F3309,$C$29,H3309,$C$31)</f>
        <v>-0.214559688038714-0.562756206780611i</v>
      </c>
      <c r="K3309" t="str">
        <f t="shared" ref="K3309:K3372" si="978">IF($C$26&lt;=0,IMDIV(1,IMSUM(IMDIV(1,L3309),1/$C$18)),IMDIV(1,IMSUM(IMDIV(1,L3309),1/$C$18,IMDIV(1,M3309))))</f>
        <v>0.0000496284674326722-0.000238287350486258i</v>
      </c>
      <c r="L3309" t="str">
        <f t="shared" ref="L3309:L3372" si="979">IMSUM($C$21/$C$22,IMDIV(1,COMPLEX(0,$C$20*$C$22*A3309)))</f>
        <v>0.0000444444444444444-0.000240407028726847i</v>
      </c>
      <c r="M3309" t="e">
        <f t="shared" ref="M3309:M3372" si="980">IMSUM($C$25/$C$26,IMDIV(1,COMPLEX(0,$C$24*$C$26*A3309)))</f>
        <v>#DIV/0!</v>
      </c>
      <c r="N3309">
        <f t="shared" ref="N3309:N3372" si="981">ABS(R3309)</f>
        <v>11.166214296336165</v>
      </c>
      <c r="O3309">
        <f t="shared" ref="O3309:O3372" si="982">ABS(P3309)</f>
        <v>18.929982247863467</v>
      </c>
      <c r="P3309" s="3">
        <f t="shared" ref="P3309:P3372" si="983">20*LOG10(IMABS(C3309))</f>
        <v>-18.929982247863467</v>
      </c>
      <c r="Q3309" s="3">
        <f t="shared" ref="Q3309:Q3372" si="984">IMARGUMENT(C3309)*180/PI()</f>
        <v>-168.83378570366384</v>
      </c>
      <c r="R3309">
        <f t="shared" ref="R3309:R3372" si="985">IF(Q3309&lt;0,Q3309+180,Q3309-180)</f>
        <v>11.166214296336165</v>
      </c>
      <c r="S3309">
        <f t="shared" ref="S3309:S3372" si="986">B3309/1000</f>
        <v>238.82497712177994</v>
      </c>
      <c r="T3309">
        <f t="shared" si="969"/>
        <v>-18.929982247863467</v>
      </c>
    </row>
    <row r="3310" spans="1:20" x14ac:dyDescent="0.25">
      <c r="A3310">
        <f t="shared" si="970"/>
        <v>1506283.7972705769</v>
      </c>
      <c r="B3310">
        <f t="shared" ref="B3310:B3373" si="987">B3309*(1+B$42)</f>
        <v>239732.51203484269</v>
      </c>
      <c r="C3310" t="str">
        <f t="shared" si="971"/>
        <v>-0.110184895513881-0.021431451521177i</v>
      </c>
      <c r="D3310" t="str">
        <f t="shared" si="972"/>
        <v>3.1374880094819-1.1001895352939i</v>
      </c>
      <c r="E3310" t="str">
        <f t="shared" si="973"/>
        <v>44.2469409345251-131.99801315089i</v>
      </c>
      <c r="F3310" t="str">
        <f t="shared" si="974"/>
        <v>2.39021682161097-0.911043279061594i</v>
      </c>
      <c r="G3310" t="str">
        <f t="shared" si="975"/>
        <v>0.985686936961556-0.118777940986116i</v>
      </c>
      <c r="H3310" t="str">
        <f t="shared" si="976"/>
        <v>0.0285514412935808-83.1221365083893i</v>
      </c>
      <c r="I3310" t="str">
        <f t="shared" si="977"/>
        <v>-0.213438939578716-0.560557737647326i</v>
      </c>
      <c r="K3310" t="str">
        <f t="shared" si="978"/>
        <v>0.000049587913669809-0.000237386196707961i</v>
      </c>
      <c r="L3310" t="str">
        <f t="shared" si="979"/>
        <v>0.0000444444444444444-0.000239496940353504i</v>
      </c>
      <c r="M3310" t="e">
        <f t="shared" si="980"/>
        <v>#DIV/0!</v>
      </c>
      <c r="N3310">
        <f t="shared" si="981"/>
        <v>11.006853136104979</v>
      </c>
      <c r="O3310">
        <f t="shared" si="982"/>
        <v>18.996288236493285</v>
      </c>
      <c r="P3310" s="3">
        <f t="shared" si="983"/>
        <v>-18.996288236493285</v>
      </c>
      <c r="Q3310" s="3">
        <f t="shared" si="984"/>
        <v>-168.99314686389502</v>
      </c>
      <c r="R3310">
        <f t="shared" si="985"/>
        <v>11.006853136104979</v>
      </c>
      <c r="S3310">
        <f t="shared" si="986"/>
        <v>239.7325120348427</v>
      </c>
      <c r="T3310">
        <f t="shared" si="969"/>
        <v>-18.996288236493285</v>
      </c>
    </row>
    <row r="3311" spans="1:20" x14ac:dyDescent="0.25">
      <c r="A3311">
        <f t="shared" si="970"/>
        <v>1512007.6757002051</v>
      </c>
      <c r="B3311">
        <f t="shared" si="987"/>
        <v>240643.49558057511</v>
      </c>
      <c r="C3311" t="str">
        <f t="shared" si="971"/>
        <v>-0.109405036489805-0.0209647033069173i</v>
      </c>
      <c r="D3311" t="str">
        <f t="shared" si="972"/>
        <v>3.13515001804138-1.10309336296086i</v>
      </c>
      <c r="E3311" t="str">
        <f t="shared" si="973"/>
        <v>43.783221583017-131.625331388056i</v>
      </c>
      <c r="F3311" t="str">
        <f t="shared" si="974"/>
        <v>2.38995634992449-0.909747779757048i</v>
      </c>
      <c r="G3311" t="str">
        <f t="shared" si="975"/>
        <v>0.985579522631399-0.119216304258529i</v>
      </c>
      <c r="H3311" t="str">
        <f t="shared" si="976"/>
        <v>0.028311979299429-82.8064397731783i</v>
      </c>
      <c r="I3311" t="str">
        <f t="shared" si="977"/>
        <v>-0.212326576519588-0.558367460533811i</v>
      </c>
      <c r="K3311" t="str">
        <f t="shared" si="978"/>
        <v>0.000049547666060103-0.000236488444058335i</v>
      </c>
      <c r="L3311" t="str">
        <f t="shared" si="979"/>
        <v>0.0000444444444444444-0.000238590297224052i</v>
      </c>
      <c r="M3311" t="e">
        <f t="shared" si="980"/>
        <v>#DIV/0!</v>
      </c>
      <c r="N3311">
        <f t="shared" si="981"/>
        <v>10.847783286345106</v>
      </c>
      <c r="O3311">
        <f t="shared" si="982"/>
        <v>19.062638876135324</v>
      </c>
      <c r="P3311" s="3">
        <f t="shared" si="983"/>
        <v>-19.062638876135324</v>
      </c>
      <c r="Q3311" s="3">
        <f t="shared" si="984"/>
        <v>-169.15221671365489</v>
      </c>
      <c r="R3311">
        <f t="shared" si="985"/>
        <v>10.847783286345106</v>
      </c>
      <c r="S3311">
        <f t="shared" si="986"/>
        <v>240.64349558057512</v>
      </c>
      <c r="T3311">
        <f t="shared" si="969"/>
        <v>-19.062638876135324</v>
      </c>
    </row>
    <row r="3312" spans="1:20" x14ac:dyDescent="0.25">
      <c r="A3312">
        <f t="shared" si="970"/>
        <v>1517753.304867866</v>
      </c>
      <c r="B3312">
        <f t="shared" si="987"/>
        <v>241557.94086378129</v>
      </c>
      <c r="C3312" t="str">
        <f t="shared" si="971"/>
        <v>-0.108629169779756-0.020504100909831i</v>
      </c>
      <c r="D3312" t="str">
        <f t="shared" si="972"/>
        <v>3.13279774580634-1.1060024517357i</v>
      </c>
      <c r="E3312" t="str">
        <f t="shared" si="973"/>
        <v>43.3226699128044-131.252201374566i</v>
      </c>
      <c r="F3312" t="str">
        <f t="shared" si="974"/>
        <v>2.38969395230504-0.90846489463389i</v>
      </c>
      <c r="G3312" t="str">
        <f t="shared" si="975"/>
        <v>0.985471314077496-0.119656187503488i</v>
      </c>
      <c r="H3312" t="str">
        <f t="shared" si="976"/>
        <v>0.028074684733298-82.491949796081i</v>
      </c>
      <c r="I3312" t="str">
        <f t="shared" si="977"/>
        <v>-0.211222534320921-0.556185342760399i</v>
      </c>
      <c r="K3312" t="str">
        <f t="shared" si="978"/>
        <v>0.0000495077222946125-0.000235594079778337i</v>
      </c>
      <c r="L3312" t="str">
        <f t="shared" si="979"/>
        <v>0.0000444444444444444-0.000237687086296127i</v>
      </c>
      <c r="M3312" t="e">
        <f t="shared" si="980"/>
        <v>#DIV/0!</v>
      </c>
      <c r="N3312">
        <f t="shared" si="981"/>
        <v>10.689002703557577</v>
      </c>
      <c r="O3312">
        <f t="shared" si="982"/>
        <v>19.129033953203056</v>
      </c>
      <c r="P3312" s="3">
        <f t="shared" si="983"/>
        <v>-19.129033953203056</v>
      </c>
      <c r="Q3312" s="3">
        <f t="shared" si="984"/>
        <v>-169.31099729644242</v>
      </c>
      <c r="R3312">
        <f t="shared" si="985"/>
        <v>10.689002703557577</v>
      </c>
      <c r="S3312">
        <f t="shared" si="986"/>
        <v>241.55794086378128</v>
      </c>
      <c r="T3312">
        <f t="shared" si="969"/>
        <v>-19.129033953203056</v>
      </c>
    </row>
    <row r="3313" spans="1:20" x14ac:dyDescent="0.25">
      <c r="A3313">
        <f t="shared" si="970"/>
        <v>1523520.7674263639</v>
      </c>
      <c r="B3313">
        <f t="shared" si="987"/>
        <v>242475.86103906366</v>
      </c>
      <c r="C3313" t="str">
        <f t="shared" si="971"/>
        <v>-0.107857297721117-0.0200495800439539i</v>
      </c>
      <c r="D3313" t="str">
        <f t="shared" si="972"/>
        <v>3.13043112983014-1.10891674621478i</v>
      </c>
      <c r="E3313" t="str">
        <f t="shared" si="973"/>
        <v>42.8652706994958-130.878646108535i</v>
      </c>
      <c r="F3313" t="str">
        <f t="shared" si="974"/>
        <v>2.3894296149462-0.907194599983952i</v>
      </c>
      <c r="G3313" t="str">
        <f t="shared" si="975"/>
        <v>0.985362305606293-0.120097594882425i</v>
      </c>
      <c r="H3313" t="str">
        <f t="shared" si="976"/>
        <v>0.0278395358064427-82.1786618766234i</v>
      </c>
      <c r="I3313" t="str">
        <f t="shared" si="977"/>
        <v>-0.210126748930216-0.554011351781621i</v>
      </c>
      <c r="K3313" t="str">
        <f t="shared" si="978"/>
        <v>0.0000494680800817749-0.000234703091155909i</v>
      </c>
      <c r="L3313" t="str">
        <f t="shared" si="979"/>
        <v>0.0000444444444444444-0.000236787294576736i</v>
      </c>
      <c r="M3313" t="e">
        <f t="shared" si="980"/>
        <v>#DIV/0!</v>
      </c>
      <c r="N3313">
        <f t="shared" si="981"/>
        <v>10.530509347711671</v>
      </c>
      <c r="O3313">
        <f t="shared" si="982"/>
        <v>19.195473258272102</v>
      </c>
      <c r="P3313" s="3">
        <f t="shared" si="983"/>
        <v>-19.195473258272102</v>
      </c>
      <c r="Q3313" s="3">
        <f t="shared" si="984"/>
        <v>-169.46949065228833</v>
      </c>
      <c r="R3313">
        <f t="shared" si="985"/>
        <v>10.530509347711671</v>
      </c>
      <c r="S3313">
        <f t="shared" si="986"/>
        <v>242.47586103906366</v>
      </c>
      <c r="T3313">
        <f t="shared" si="969"/>
        <v>-19.195473258272102</v>
      </c>
    </row>
    <row r="3314" spans="1:20" x14ac:dyDescent="0.25">
      <c r="A3314">
        <f t="shared" si="970"/>
        <v>1529310.1463425842</v>
      </c>
      <c r="B3314">
        <f t="shared" si="987"/>
        <v>243397.26931101212</v>
      </c>
      <c r="C3314" t="str">
        <f t="shared" si="971"/>
        <v>-0.107089422148372-0.0196010769214617i</v>
      </c>
      <c r="D3314" t="str">
        <f t="shared" si="972"/>
        <v>3.12805010722649-1.11183619034447i</v>
      </c>
      <c r="E3314" t="str">
        <f t="shared" si="973"/>
        <v>42.4110086585327-130.504688270201i</v>
      </c>
      <c r="F3314" t="str">
        <f t="shared" si="974"/>
        <v>2.38916332394909-0.905936872222995i</v>
      </c>
      <c r="G3314" t="str">
        <f t="shared" si="975"/>
        <v>0.985252491486123-0.120540530555123i</v>
      </c>
      <c r="H3314" t="str">
        <f t="shared" si="976"/>
        <v>0.0276065109767189-81.8665713336279i</v>
      </c>
      <c r="I3314" t="str">
        <f t="shared" si="977"/>
        <v>-0.209039156779081-0.551845455185591i</v>
      </c>
      <c r="K3314" t="str">
        <f t="shared" si="978"/>
        <v>0.0000494287371472757-0.000233815465525814i</v>
      </c>
      <c r="L3314" t="str">
        <f t="shared" si="979"/>
        <v>0.0000444444444444444-0.000235890909122072i</v>
      </c>
      <c r="M3314" t="e">
        <f t="shared" si="980"/>
        <v>#DIV/0!</v>
      </c>
      <c r="N3314">
        <f t="shared" si="981"/>
        <v>10.372301182471006</v>
      </c>
      <c r="O3314">
        <f t="shared" si="982"/>
        <v>19.261956586043027</v>
      </c>
      <c r="P3314" s="3">
        <f t="shared" si="983"/>
        <v>-19.261956586043027</v>
      </c>
      <c r="Q3314" s="3">
        <f t="shared" si="984"/>
        <v>-169.62769881752899</v>
      </c>
      <c r="R3314">
        <f t="shared" si="985"/>
        <v>10.372301182471006</v>
      </c>
      <c r="S3314">
        <f t="shared" si="986"/>
        <v>243.39726931101211</v>
      </c>
      <c r="T3314">
        <f t="shared" si="969"/>
        <v>-19.261956586043027</v>
      </c>
    </row>
    <row r="3315" spans="1:20" x14ac:dyDescent="0.25">
      <c r="A3315">
        <f t="shared" si="970"/>
        <v>1535121.524898686</v>
      </c>
      <c r="B3315">
        <f t="shared" si="987"/>
        <v>244322.17893439397</v>
      </c>
      <c r="C3315" t="str">
        <f t="shared" si="971"/>
        <v>-0.106325544403346-0.0191585282527294i</v>
      </c>
      <c r="D3315" t="str">
        <f t="shared" si="972"/>
        <v>3.12565461517515-1.11476072741775i</v>
      </c>
      <c r="E3315" t="str">
        <f t="shared" si="973"/>
        <v>41.9598684490035-130.130350224658i</v>
      </c>
      <c r="F3315" t="str">
        <f t="shared" si="974"/>
        <v>2.38889506532187-0.904691687889796i</v>
      </c>
      <c r="G3315" t="str">
        <f t="shared" si="975"/>
        <v>0.985141865946978-0.120984998679525i</v>
      </c>
      <c r="H3315" t="str">
        <f t="shared" si="976"/>
        <v>0.0273755889454743-81.5556735051214i</v>
      </c>
      <c r="I3315" t="str">
        <f t="shared" si="977"/>
        <v>-0.207959694779456-0.549687620693372i</v>
      </c>
      <c r="K3315" t="str">
        <f t="shared" si="978"/>
        <v>0.00004938969123392-0.000232931190269481i</v>
      </c>
      <c r="L3315" t="str">
        <f t="shared" si="979"/>
        <v>0.0000444444444444444-0.00023499791703733i</v>
      </c>
      <c r="M3315" t="e">
        <f t="shared" si="980"/>
        <v>#DIV/0!</v>
      </c>
      <c r="N3315">
        <f t="shared" si="981"/>
        <v>10.214376175413406</v>
      </c>
      <c r="O3315">
        <f t="shared" si="982"/>
        <v>19.328483735304619</v>
      </c>
      <c r="P3315" s="3">
        <f t="shared" si="983"/>
        <v>-19.328483735304619</v>
      </c>
      <c r="Q3315" s="3">
        <f t="shared" si="984"/>
        <v>-169.78562382458659</v>
      </c>
      <c r="R3315">
        <f t="shared" si="985"/>
        <v>10.214376175413406</v>
      </c>
      <c r="S3315">
        <f t="shared" si="986"/>
        <v>244.32217893439397</v>
      </c>
      <c r="T3315">
        <f t="shared" si="969"/>
        <v>-19.328483735304619</v>
      </c>
    </row>
    <row r="3316" spans="1:20" x14ac:dyDescent="0.25">
      <c r="A3316">
        <f t="shared" si="970"/>
        <v>1540954.986693301</v>
      </c>
      <c r="B3316">
        <f t="shared" si="987"/>
        <v>245250.60321434468</v>
      </c>
      <c r="C3316" t="str">
        <f t="shared" si="971"/>
        <v>-0.105565665345316-0.0187218712462707i</v>
      </c>
      <c r="D3316" t="str">
        <f t="shared" si="972"/>
        <v>3.12324459092777-1.11769030007094i</v>
      </c>
      <c r="E3316" t="str">
        <f t="shared" si="973"/>
        <v>41.5118346773878-129.755654024613i</v>
      </c>
      <c r="F3316" t="str">
        <f t="shared" si="974"/>
        <v>2.38862482497927-0.903459023645215i</v>
      </c>
      <c r="G3316" t="str">
        <f t="shared" si="975"/>
        <v>0.985030423180305-0.121431003411544i</v>
      </c>
      <c r="H3316" t="str">
        <f t="shared" si="976"/>
        <v>0.0271467486544841-81.2459637482485i</v>
      </c>
      <c r="I3316" t="str">
        <f t="shared" si="977"/>
        <v>-0.206888300319869-0.547537816158386i</v>
      </c>
      <c r="K3316" t="str">
        <f t="shared" si="978"/>
        <v>0.0000493509401015039-0.000232050252814836i</v>
      </c>
      <c r="L3316" t="str">
        <f t="shared" si="979"/>
        <v>0.0000444444444444444-0.000234108305476519i</v>
      </c>
      <c r="M3316" t="e">
        <f t="shared" si="980"/>
        <v>#DIV/0!</v>
      </c>
      <c r="N3316">
        <f t="shared" si="981"/>
        <v>10.056732298248193</v>
      </c>
      <c r="O3316">
        <f t="shared" si="982"/>
        <v>19.39505450889709</v>
      </c>
      <c r="P3316" s="3">
        <f t="shared" si="983"/>
        <v>-19.39505450889709</v>
      </c>
      <c r="Q3316" s="3">
        <f t="shared" si="984"/>
        <v>-169.94326770175181</v>
      </c>
      <c r="R3316">
        <f t="shared" si="985"/>
        <v>10.056732298248193</v>
      </c>
      <c r="S3316">
        <f t="shared" si="986"/>
        <v>245.25060321434469</v>
      </c>
      <c r="T3316">
        <f t="shared" si="969"/>
        <v>-19.39505450889709</v>
      </c>
    </row>
    <row r="3317" spans="1:20" x14ac:dyDescent="0.25">
      <c r="A3317">
        <f t="shared" si="970"/>
        <v>1546810.6156427357</v>
      </c>
      <c r="B3317">
        <f t="shared" si="987"/>
        <v>246182.55550655921</v>
      </c>
      <c r="C3317" t="str">
        <f t="shared" si="971"/>
        <v>-0.104809785360984-0.0182910436085436i</v>
      </c>
      <c r="D3317" t="str">
        <f t="shared" si="972"/>
        <v>3.12081997181355-1.12062485028028i</v>
      </c>
      <c r="E3317" t="str">
        <f t="shared" si="973"/>
        <v>41.0668919012031-129.380621413137i</v>
      </c>
      <c r="F3317" t="str">
        <f t="shared" si="974"/>
        <v>2.38835258874194-0.902238856271194i</v>
      </c>
      <c r="G3317" t="str">
        <f t="shared" si="975"/>
        <v>0.984918157338785-0.121878548904873i</v>
      </c>
      <c r="H3317" t="str">
        <f t="shared" si="976"/>
        <v>0.0269199692829229-80.9374374391776i</v>
      </c>
      <c r="I3317" t="str">
        <f t="shared" si="977"/>
        <v>-0.205824911261702-0.545396009565732i</v>
      </c>
      <c r="K3317" t="str">
        <f t="shared" si="978"/>
        <v>0.0000493124815266864-0.000231172640636145i</v>
      </c>
      <c r="L3317" t="str">
        <f t="shared" si="979"/>
        <v>0.0000444444444444444-0.000233222061642279i</v>
      </c>
      <c r="M3317" t="e">
        <f t="shared" si="980"/>
        <v>#DIV/0!</v>
      </c>
      <c r="N3317">
        <f t="shared" si="981"/>
        <v>9.8993675270253618</v>
      </c>
      <c r="O3317">
        <f t="shared" si="982"/>
        <v>19.461668713676133</v>
      </c>
      <c r="P3317" s="3">
        <f t="shared" si="983"/>
        <v>-19.461668713676133</v>
      </c>
      <c r="Q3317" s="3">
        <f t="shared" si="984"/>
        <v>-170.10063247297464</v>
      </c>
      <c r="R3317">
        <f t="shared" si="985"/>
        <v>9.8993675270253618</v>
      </c>
      <c r="S3317">
        <f t="shared" si="986"/>
        <v>246.1825555065592</v>
      </c>
      <c r="T3317">
        <f t="shared" si="969"/>
        <v>-19.461668713676133</v>
      </c>
    </row>
    <row r="3318" spans="1:20" x14ac:dyDescent="0.25">
      <c r="A3318">
        <f t="shared" si="970"/>
        <v>1552688.4959821783</v>
      </c>
      <c r="B3318">
        <f t="shared" si="987"/>
        <v>247118.04921748413</v>
      </c>
      <c r="C3318" t="str">
        <f t="shared" si="971"/>
        <v>-0.104057904374334-0.0178659835436533i</v>
      </c>
      <c r="D3318" t="str">
        <f t="shared" si="972"/>
        <v>3.11838069524529-1.12356431935875i</v>
      </c>
      <c r="E3318" t="str">
        <f t="shared" si="973"/>
        <v>40.6250246325951-129.00527382644i</v>
      </c>
      <c r="F3318" t="str">
        <f t="shared" si="974"/>
        <v>2.38807834233608-0.901031162669869i</v>
      </c>
      <c r="G3318" t="str">
        <f t="shared" si="975"/>
        <v>0.984805062536119-0.122327639310787i</v>
      </c>
      <c r="H3318" t="str">
        <f t="shared" si="976"/>
        <v>0.0266952302443869-80.6300899730178i</v>
      </c>
      <c r="I3318" t="str">
        <f t="shared" si="977"/>
        <v>-0.204769465935521-0.543262169031649i</v>
      </c>
      <c r="K3318" t="str">
        <f t="shared" si="978"/>
        <v>0.0000492743133028641-0.000230298341253846i</v>
      </c>
      <c r="L3318" t="str">
        <f t="shared" si="979"/>
        <v>0.0000444444444444444-0.000232339172785693i</v>
      </c>
      <c r="M3318" t="e">
        <f t="shared" si="980"/>
        <v>#DIV/0!</v>
      </c>
      <c r="N3318">
        <f t="shared" si="981"/>
        <v>9.742279842347358</v>
      </c>
      <c r="O3318">
        <f t="shared" si="982"/>
        <v>19.5283261604758</v>
      </c>
      <c r="P3318" s="3">
        <f t="shared" si="983"/>
        <v>-19.5283261604758</v>
      </c>
      <c r="Q3318" s="3">
        <f t="shared" si="984"/>
        <v>-170.25772015765264</v>
      </c>
      <c r="R3318">
        <f t="shared" si="985"/>
        <v>9.742279842347358</v>
      </c>
      <c r="S3318">
        <f t="shared" si="986"/>
        <v>247.11804921748413</v>
      </c>
      <c r="T3318">
        <f t="shared" si="969"/>
        <v>-19.5283261604758</v>
      </c>
    </row>
    <row r="3319" spans="1:20" x14ac:dyDescent="0.25">
      <c r="A3319">
        <f t="shared" si="970"/>
        <v>1558588.7122669106</v>
      </c>
      <c r="B3319">
        <f t="shared" si="987"/>
        <v>248057.09780451059</v>
      </c>
      <c r="C3319" t="str">
        <f t="shared" si="971"/>
        <v>-0.103310021856344-0.0174466297529213i</v>
      </c>
      <c r="D3319" t="str">
        <f t="shared" si="972"/>
        <v>3.11592669872526-1.12650864795277i</v>
      </c>
      <c r="E3319" t="str">
        <f t="shared" si="973"/>
        <v>40.1862173418249-128.629632396636i</v>
      </c>
      <c r="F3319" t="str">
        <f t="shared" si="974"/>
        <v>2.38780207139279-0.89983591986257i</v>
      </c>
      <c r="G3319" t="str">
        <f t="shared" si="975"/>
        <v>0.98469113284681-0.122778278777949i</v>
      </c>
      <c r="H3319" t="str">
        <f t="shared" si="976"/>
        <v>0.026472511183947-80.3239167637257i</v>
      </c>
      <c r="I3319" t="str">
        <f t="shared" si="977"/>
        <v>-0.203721903137398-0.541136262802839i</v>
      </c>
      <c r="K3319" t="str">
        <f t="shared" si="978"/>
        <v>0.0000492364332400448-0.000229427342234397i</v>
      </c>
      <c r="L3319" t="str">
        <f t="shared" si="979"/>
        <v>0.0000444444444444444-0.000231459626206109i</v>
      </c>
      <c r="M3319" t="e">
        <f t="shared" si="980"/>
        <v>#DIV/0!</v>
      </c>
      <c r="N3319">
        <f t="shared" si="981"/>
        <v>9.5854672295686782</v>
      </c>
      <c r="O3319">
        <f t="shared" si="982"/>
        <v>19.595026664072975</v>
      </c>
      <c r="P3319" s="3">
        <f t="shared" si="983"/>
        <v>-19.595026664072975</v>
      </c>
      <c r="Q3319" s="3">
        <f t="shared" si="984"/>
        <v>-170.41453277043132</v>
      </c>
      <c r="R3319">
        <f t="shared" si="985"/>
        <v>9.5854672295686782</v>
      </c>
      <c r="S3319">
        <f t="shared" si="986"/>
        <v>248.05709780451059</v>
      </c>
      <c r="T3319">
        <f t="shared" si="969"/>
        <v>-19.595026664072975</v>
      </c>
    </row>
    <row r="3320" spans="1:20" x14ac:dyDescent="0.25">
      <c r="A3320">
        <f t="shared" si="970"/>
        <v>1564511.3493735248</v>
      </c>
      <c r="B3320">
        <f t="shared" si="987"/>
        <v>248999.71477616773</v>
      </c>
      <c r="C3320" t="str">
        <f t="shared" si="971"/>
        <v>-0.10256613683459-0.0170329214343579i</v>
      </c>
      <c r="D3320" t="str">
        <f t="shared" si="972"/>
        <v>3.1134579198513-1.12945777603905i</v>
      </c>
      <c r="E3320" t="str">
        <f t="shared" si="973"/>
        <v>39.7504544607009-128.253717954532i</v>
      </c>
      <c r="F3320" t="str">
        <f t="shared" si="974"/>
        <v>2.38752376144762-0.898653104988879i</v>
      </c>
      <c r="G3320" t="str">
        <f t="shared" si="975"/>
        <v>0.98457636230595-0.123230471452205i</v>
      </c>
      <c r="H3320" t="str">
        <f t="shared" si="976"/>
        <v>0.026251791975251-80.0189132440224i</v>
      </c>
      <c r="I3320" t="str">
        <f t="shared" si="977"/>
        <v>-0.202682162125293-0.539018259255913i</v>
      </c>
      <c r="K3320" t="str">
        <f t="shared" si="978"/>
        <v>0.000049198839164724-0.000228559631190113i</v>
      </c>
      <c r="L3320" t="str">
        <f t="shared" si="979"/>
        <v>0.0000444444444444444-0.000230583409250956i</v>
      </c>
      <c r="M3320" t="e">
        <f t="shared" si="980"/>
        <v>#DIV/0!</v>
      </c>
      <c r="N3320">
        <f t="shared" si="981"/>
        <v>9.4289276789977805</v>
      </c>
      <c r="O3320">
        <f t="shared" si="982"/>
        <v>19.661770043150032</v>
      </c>
      <c r="P3320" s="3">
        <f t="shared" si="983"/>
        <v>-19.661770043150032</v>
      </c>
      <c r="Q3320" s="3">
        <f t="shared" si="984"/>
        <v>-170.57107232100222</v>
      </c>
      <c r="R3320">
        <f t="shared" si="985"/>
        <v>9.4289276789977805</v>
      </c>
      <c r="S3320">
        <f t="shared" si="986"/>
        <v>248.99971477616774</v>
      </c>
      <c r="T3320">
        <f t="shared" si="969"/>
        <v>-19.661770043150032</v>
      </c>
    </row>
    <row r="3321" spans="1:20" x14ac:dyDescent="0.25">
      <c r="A3321">
        <f t="shared" si="970"/>
        <v>1570456.4925011443</v>
      </c>
      <c r="B3321">
        <f t="shared" si="987"/>
        <v>249945.91369231718</v>
      </c>
      <c r="C3321" t="str">
        <f t="shared" si="971"/>
        <v>-0.101826247902698-0.0166247982820153i</v>
      </c>
      <c r="D3321" t="str">
        <f t="shared" si="972"/>
        <v>3.11097429632288-1.13241164292137i</v>
      </c>
      <c r="E3321" t="str">
        <f t="shared" si="973"/>
        <v>39.3177203859179-127.877551032406i</v>
      </c>
      <c r="F3321" t="str">
        <f t="shared" si="974"/>
        <v>2.38724339793999-0.897482695305661i</v>
      </c>
      <c r="G3321" t="str">
        <f t="shared" si="975"/>
        <v>0.984460744908996-0.123684221476388i</v>
      </c>
      <c r="H3321" t="str">
        <f t="shared" si="976"/>
        <v>0.0260330527176572-79.7150748653033i</v>
      </c>
      <c r="I3321" t="str">
        <f t="shared" si="977"/>
        <v>-0.201650182615444-0.536908126896753i</v>
      </c>
      <c r="K3321" t="str">
        <f t="shared" si="978"/>
        <v>0.0000491615289197593-0.000227695195778997i</v>
      </c>
      <c r="L3321" t="str">
        <f t="shared" si="979"/>
        <v>0.0000444444444444444-0.000229710509315557i</v>
      </c>
      <c r="M3321" t="e">
        <f t="shared" si="980"/>
        <v>#DIV/0!</v>
      </c>
      <c r="N3321">
        <f t="shared" si="981"/>
        <v>9.2726591860911469</v>
      </c>
      <c r="O3321">
        <f t="shared" si="982"/>
        <v>19.728556120259629</v>
      </c>
      <c r="P3321" s="3">
        <f t="shared" si="983"/>
        <v>-19.728556120259629</v>
      </c>
      <c r="Q3321" s="3">
        <f t="shared" si="984"/>
        <v>-170.72734081390885</v>
      </c>
      <c r="R3321">
        <f t="shared" si="985"/>
        <v>9.2726591860911469</v>
      </c>
      <c r="S3321">
        <f t="shared" si="986"/>
        <v>249.94591369231716</v>
      </c>
      <c r="T3321">
        <f t="shared" si="969"/>
        <v>-19.728556120259629</v>
      </c>
    </row>
    <row r="3322" spans="1:20" x14ac:dyDescent="0.25">
      <c r="A3322">
        <f t="shared" si="970"/>
        <v>1576424.2271726485</v>
      </c>
      <c r="B3322">
        <f t="shared" si="987"/>
        <v>250895.70816434798</v>
      </c>
      <c r="C3322" t="str">
        <f t="shared" si="971"/>
        <v>-0.101090353229687-0.0162222004852417i</v>
      </c>
      <c r="D3322" t="str">
        <f t="shared" si="972"/>
        <v>3.10847576594733-1.13537018722755i</v>
      </c>
      <c r="E3322" t="str">
        <f t="shared" si="973"/>
        <v>38.8879994823329-127.501151866797i</v>
      </c>
      <c r="F3322" t="str">
        <f t="shared" si="974"/>
        <v>2.38696096621271-0.896324668186097i</v>
      </c>
      <c r="G3322" t="str">
        <f t="shared" si="975"/>
        <v>0.984344274611559-0.124139532990108i</v>
      </c>
      <c r="H3322" t="str">
        <f t="shared" si="976"/>
        <v>0.025816273733414-79.4123970975541i</v>
      </c>
      <c r="I3322" t="str">
        <f t="shared" si="977"/>
        <v>-0.200625904778794-0.534805834359947i</v>
      </c>
      <c r="K3322" t="str">
        <f t="shared" si="978"/>
        <v>0.0000491245003642498-0.000226834023704593i</v>
      </c>
      <c r="L3322" t="str">
        <f t="shared" si="979"/>
        <v>0.0000444444444444444-0.000228840913842954i</v>
      </c>
      <c r="M3322" t="e">
        <f t="shared" si="980"/>
        <v>#DIV/0!</v>
      </c>
      <c r="N3322">
        <f t="shared" si="981"/>
        <v>9.1166597516452725</v>
      </c>
      <c r="O3322">
        <f t="shared" si="982"/>
        <v>19.795384721788054</v>
      </c>
      <c r="P3322" s="3">
        <f t="shared" si="983"/>
        <v>-19.795384721788054</v>
      </c>
      <c r="Q3322" s="3">
        <f t="shared" si="984"/>
        <v>-170.88334024835473</v>
      </c>
      <c r="R3322">
        <f t="shared" si="985"/>
        <v>9.1166597516452725</v>
      </c>
      <c r="S3322">
        <f t="shared" si="986"/>
        <v>250.89570816434798</v>
      </c>
      <c r="T3322">
        <f t="shared" si="969"/>
        <v>-19.795384721788054</v>
      </c>
    </row>
    <row r="3323" spans="1:20" x14ac:dyDescent="0.25">
      <c r="A3323">
        <f t="shared" si="970"/>
        <v>1582414.6392359047</v>
      </c>
      <c r="B3323">
        <f t="shared" si="987"/>
        <v>251849.1118553725</v>
      </c>
      <c r="C3323" t="str">
        <f t="shared" si="971"/>
        <v>-0.100358450569175-0.0158250687278314i</v>
      </c>
      <c r="D3323" t="str">
        <f t="shared" si="972"/>
        <v>3.10596226664612-1.1383333469063i</v>
      </c>
      <c r="E3323" t="str">
        <f t="shared" si="973"/>
        <v>38.4612760861579-127.124540401293i</v>
      </c>
      <c r="F3323" t="str">
        <f t="shared" si="974"/>
        <v>2.38667645151146-0.895179001118725i</v>
      </c>
      <c r="G3323" t="str">
        <f t="shared" si="975"/>
        <v>0.984226945329181-0.124596410129546i</v>
      </c>
      <c r="H3323" t="str">
        <f t="shared" si="976"/>
        <v>0.0256014355648717-79.1108754292617i</v>
      </c>
      <c r="I3323" t="str">
        <f t="shared" si="977"/>
        <v>-0.199609269237444-0.532711350408171i</v>
      </c>
      <c r="K3323" t="str">
        <f t="shared" si="978"/>
        <v>0.0000490877513734133-0.000225976102715822i</v>
      </c>
      <c r="L3323" t="str">
        <f t="shared" si="979"/>
        <v>0.0000444444444444444-0.000227974610323723i</v>
      </c>
      <c r="M3323" t="e">
        <f t="shared" si="980"/>
        <v>#DIV/0!</v>
      </c>
      <c r="N3323">
        <f t="shared" si="981"/>
        <v>8.9609273819840212</v>
      </c>
      <c r="O3323">
        <f t="shared" si="982"/>
        <v>19.86225567791934</v>
      </c>
      <c r="P3323" s="3">
        <f t="shared" si="983"/>
        <v>-19.86225567791934</v>
      </c>
      <c r="Q3323" s="3">
        <f t="shared" si="984"/>
        <v>-171.03907261801598</v>
      </c>
      <c r="R3323">
        <f t="shared" si="985"/>
        <v>8.9609273819840212</v>
      </c>
      <c r="S3323">
        <f t="shared" si="986"/>
        <v>251.84911185537248</v>
      </c>
      <c r="T3323">
        <f t="shared" si="969"/>
        <v>-19.86225567791934</v>
      </c>
    </row>
    <row r="3324" spans="1:20" x14ac:dyDescent="0.25">
      <c r="A3324">
        <f t="shared" si="970"/>
        <v>1588427.8148650012</v>
      </c>
      <c r="B3324">
        <f t="shared" si="987"/>
        <v>252806.13848042293</v>
      </c>
      <c r="C3324" t="str">
        <f t="shared" si="971"/>
        <v>-0.0996305372684589-0.0154333441870737i</v>
      </c>
      <c r="D3324" t="str">
        <f t="shared" si="972"/>
        <v>3.10343373646105-1.1413010592242i</v>
      </c>
      <c r="E3324" t="str">
        <f t="shared" si="973"/>
        <v>38.0375345080851-126.747736289325i</v>
      </c>
      <c r="F3324" t="str">
        <f t="shared" si="974"/>
        <v>2.38638983898415-0.894045671706417i</v>
      </c>
      <c r="G3324" t="str">
        <f t="shared" si="975"/>
        <v>0.984108750937117-0.125054857027246i</v>
      </c>
      <c r="H3324" t="str">
        <f t="shared" si="976"/>
        <v>0.0253885189717382-78.8105053673326i</v>
      </c>
      <c r="I3324" t="str">
        <f t="shared" si="977"/>
        <v>-0.198600217061133-0.530624643931607i</v>
      </c>
      <c r="K3324" t="str">
        <f t="shared" si="978"/>
        <v>0.0000490512798384652-0.000225121420606824i</v>
      </c>
      <c r="L3324" t="str">
        <f t="shared" si="979"/>
        <v>0.0000444444444444444-0.0002271115862958i</v>
      </c>
      <c r="M3324" t="e">
        <f t="shared" si="980"/>
        <v>#DIV/0!</v>
      </c>
      <c r="N3324">
        <f t="shared" si="981"/>
        <v>8.8054600891410928</v>
      </c>
      <c r="O3324">
        <f t="shared" si="982"/>
        <v>19.929168822599578</v>
      </c>
      <c r="P3324" s="3">
        <f t="shared" si="983"/>
        <v>-19.929168822599578</v>
      </c>
      <c r="Q3324" s="3">
        <f t="shared" si="984"/>
        <v>-171.19453991085891</v>
      </c>
      <c r="R3324">
        <f t="shared" si="985"/>
        <v>8.8054600891410928</v>
      </c>
      <c r="S3324">
        <f t="shared" si="986"/>
        <v>252.80613848042293</v>
      </c>
      <c r="T3324">
        <f t="shared" si="969"/>
        <v>-19.929168822599578</v>
      </c>
    </row>
    <row r="3325" spans="1:20" x14ac:dyDescent="0.25">
      <c r="A3325">
        <f t="shared" si="970"/>
        <v>1594463.8405614882</v>
      </c>
      <c r="B3325">
        <f t="shared" si="987"/>
        <v>253766.80180664855</v>
      </c>
      <c r="C3325" t="str">
        <f t="shared" si="971"/>
        <v>-0.0989066102774691-0.0150469685327136i</v>
      </c>
      <c r="D3325" t="str">
        <f t="shared" si="972"/>
        <v>3.10089011356085-1.14427326076272i</v>
      </c>
      <c r="E3325" t="str">
        <f t="shared" si="973"/>
        <v>37.61675903634-126.370758896955i</v>
      </c>
      <c r="F3325" t="str">
        <f t="shared" si="974"/>
        <v>2.38610111368054-0.892924657665454i</v>
      </c>
      <c r="G3325" t="str">
        <f t="shared" si="975"/>
        <v>0.983989685270115-0.125514877811894i</v>
      </c>
      <c r="H3325" t="str">
        <f t="shared" si="976"/>
        <v>0.0251775049283656-78.5112824370047i</v>
      </c>
      <c r="I3325" t="str">
        <f t="shared" si="977"/>
        <v>-0.197598689763747-0.528545683947367i</v>
      </c>
      <c r="K3325" t="str">
        <f t="shared" si="978"/>
        <v>0.0000490150836664985-0.000224269965216795i</v>
      </c>
      <c r="L3325" t="str">
        <f t="shared" si="979"/>
        <v>0.0000444444444444444-0.000226251829344291i</v>
      </c>
      <c r="M3325" t="e">
        <f t="shared" si="980"/>
        <v>#DIV/0!</v>
      </c>
      <c r="N3325">
        <f t="shared" si="981"/>
        <v>8.6502558910423772</v>
      </c>
      <c r="O3325">
        <f t="shared" si="982"/>
        <v>19.996123993501083</v>
      </c>
      <c r="P3325" s="3">
        <f t="shared" si="983"/>
        <v>-19.996123993501083</v>
      </c>
      <c r="Q3325" s="3">
        <f t="shared" si="984"/>
        <v>-171.34974410895762</v>
      </c>
      <c r="R3325">
        <f t="shared" si="985"/>
        <v>8.6502558910423772</v>
      </c>
      <c r="S3325">
        <f t="shared" si="986"/>
        <v>253.76680180664854</v>
      </c>
      <c r="T3325">
        <f t="shared" si="969"/>
        <v>-19.996123993501083</v>
      </c>
    </row>
    <row r="3326" spans="1:20" x14ac:dyDescent="0.25">
      <c r="A3326">
        <f t="shared" si="970"/>
        <v>1600522.803155622</v>
      </c>
      <c r="B3326">
        <f t="shared" si="987"/>
        <v>254731.11565351381</v>
      </c>
      <c r="C3326" t="str">
        <f t="shared" si="971"/>
        <v>-0.0981866661575978-0.0146658839258106i</v>
      </c>
      <c r="D3326" t="str">
        <f t="shared" si="972"/>
        <v>3.09833133624747-1.14724988741529i</v>
      </c>
      <c r="E3326" t="str">
        <f t="shared" si="973"/>
        <v>37.1989339396599-125.993627305667i</v>
      </c>
      <c r="F3326" t="str">
        <f t="shared" si="974"/>
        <v>2.38581026055159-0.891815936824501i</v>
      </c>
      <c r="G3326" t="str">
        <f t="shared" si="975"/>
        <v>0.983869742122201-0.125976476608114i</v>
      </c>
      <c r="H3326" t="str">
        <f t="shared" si="976"/>
        <v>0.0249683746210797-78.2132021817646i</v>
      </c>
      <c r="I3326" t="str">
        <f t="shared" si="977"/>
        <v>-0.196604629299858-0.526474439598897i</v>
      </c>
      <c r="K3326" t="str">
        <f t="shared" si="978"/>
        <v>0.0000489791607803656-0.000223421724429838i</v>
      </c>
      <c r="L3326" t="str">
        <f t="shared" si="979"/>
        <v>0.0000444444444444444-0.000225395327101306i</v>
      </c>
      <c r="M3326" t="e">
        <f t="shared" si="980"/>
        <v>#DIV/0!</v>
      </c>
      <c r="N3326">
        <f t="shared" si="981"/>
        <v>8.4953128116790708</v>
      </c>
      <c r="O3326">
        <f t="shared" si="982"/>
        <v>20.063121031986849</v>
      </c>
      <c r="P3326" s="3">
        <f t="shared" si="983"/>
        <v>-20.063121031986849</v>
      </c>
      <c r="Q3326" s="3">
        <f t="shared" si="984"/>
        <v>-171.50468718832093</v>
      </c>
      <c r="R3326">
        <f t="shared" si="985"/>
        <v>8.4953128116790708</v>
      </c>
      <c r="S3326">
        <f t="shared" si="986"/>
        <v>254.73111565351383</v>
      </c>
      <c r="T3326">
        <f t="shared" si="969"/>
        <v>-20.063121031986849</v>
      </c>
    </row>
    <row r="3327" spans="1:20" x14ac:dyDescent="0.25">
      <c r="A3327">
        <f t="shared" si="970"/>
        <v>1606604.7898076132</v>
      </c>
      <c r="B3327">
        <f t="shared" si="987"/>
        <v>255699.09389299716</v>
      </c>
      <c r="C3327" t="str">
        <f t="shared" si="971"/>
        <v>-0.0974707010904062-0.014290033017518i</v>
      </c>
      <c r="D3327" t="str">
        <f t="shared" si="972"/>
        <v>3.09575734296272-1.15023087438434i</v>
      </c>
      <c r="E3327" t="str">
        <f t="shared" si="973"/>
        <v>36.7840434702093-125.616360315162i</v>
      </c>
      <c r="F3327" t="str">
        <f t="shared" si="974"/>
        <v>2.38551726444898-0.890719487123616i</v>
      </c>
      <c r="G3327" t="str">
        <f t="shared" si="975"/>
        <v>0.983748915246452-0.126439657536239i</v>
      </c>
      <c r="H3327" t="str">
        <f t="shared" si="976"/>
        <v>0.0247611094455413-77.9162601632631i</v>
      </c>
      <c r="I3327" t="str">
        <f t="shared" si="977"/>
        <v>-0.195617978061281-0.524410880155409i</v>
      </c>
      <c r="K3327" t="str">
        <f t="shared" si="978"/>
        <v>0.000048943509118559-0.000222576686174801i</v>
      </c>
      <c r="L3327" t="str">
        <f t="shared" si="979"/>
        <v>0.0000444444444444444-0.000224542067245772i</v>
      </c>
      <c r="M3327" t="e">
        <f t="shared" si="980"/>
        <v>#DIV/0!</v>
      </c>
      <c r="N3327">
        <f t="shared" si="981"/>
        <v>8.3406288812825267</v>
      </c>
      <c r="O3327">
        <f t="shared" si="982"/>
        <v>20.13015978307466</v>
      </c>
      <c r="P3327" s="3">
        <f t="shared" si="983"/>
        <v>-20.13015978307466</v>
      </c>
      <c r="Q3327" s="3">
        <f t="shared" si="984"/>
        <v>-171.65937111871747</v>
      </c>
      <c r="R3327">
        <f t="shared" si="985"/>
        <v>8.3406288812825267</v>
      </c>
      <c r="S3327">
        <f t="shared" si="986"/>
        <v>255.69909389299715</v>
      </c>
      <c r="T3327">
        <f t="shared" si="969"/>
        <v>-20.13015978307466</v>
      </c>
    </row>
    <row r="3328" spans="1:20" x14ac:dyDescent="0.25">
      <c r="A3328">
        <f t="shared" si="970"/>
        <v>1612709.8880088823</v>
      </c>
      <c r="B3328">
        <f t="shared" si="987"/>
        <v>256670.75044979056</v>
      </c>
      <c r="C3328" t="str">
        <f t="shared" si="971"/>
        <v>-0.0967587108861937-0.0139193589477675i</v>
      </c>
      <c r="D3328" t="str">
        <f t="shared" si="972"/>
        <v>3.09316807229486-1.1532161561785i</v>
      </c>
      <c r="E3328" t="str">
        <f t="shared" si="973"/>
        <v>36.3720718664171-125.238976446133i</v>
      </c>
      <c r="F3328" t="str">
        <f t="shared" si="974"/>
        <v>2.38522211012457-0.889635286613268i</v>
      </c>
      <c r="G3328" t="str">
        <f t="shared" si="975"/>
        <v>0.983627198354778-0.126904424712098i</v>
      </c>
      <c r="H3328" t="str">
        <f t="shared" si="976"/>
        <v>0.0245556910041446-77.6204519612313i</v>
      </c>
      <c r="I3328" t="str">
        <f t="shared" si="977"/>
        <v>-0.194638678873667-0.522354975011305i</v>
      </c>
      <c r="K3328" t="str">
        <f t="shared" si="978"/>
        <v>0.0000489081266350944-0.000221734838425118i</v>
      </c>
      <c r="L3328" t="str">
        <f t="shared" si="979"/>
        <v>0.0000444444444444444-0.00022369203750326i</v>
      </c>
      <c r="M3328" t="e">
        <f t="shared" si="980"/>
        <v>#DIV/0!</v>
      </c>
      <c r="N3328">
        <f t="shared" si="981"/>
        <v>8.1862021364916018</v>
      </c>
      <c r="O3328">
        <f t="shared" si="982"/>
        <v>20.197240095402563</v>
      </c>
      <c r="P3328" s="3">
        <f t="shared" si="983"/>
        <v>-20.197240095402563</v>
      </c>
      <c r="Q3328" s="3">
        <f t="shared" si="984"/>
        <v>-171.8137978635084</v>
      </c>
      <c r="R3328">
        <f t="shared" si="985"/>
        <v>8.1862021364916018</v>
      </c>
      <c r="S3328">
        <f t="shared" si="986"/>
        <v>256.67075044979055</v>
      </c>
      <c r="T3328">
        <f t="shared" si="969"/>
        <v>-20.197240095402563</v>
      </c>
    </row>
    <row r="3329" spans="1:20" x14ac:dyDescent="0.25">
      <c r="A3329">
        <f t="shared" si="970"/>
        <v>1618838.185583316</v>
      </c>
      <c r="B3329">
        <f t="shared" si="987"/>
        <v>257646.09930149978</v>
      </c>
      <c r="C3329" t="str">
        <f t="shared" si="971"/>
        <v>-0.096050690992466-0.0135538053438783i</v>
      </c>
      <c r="D3329" t="str">
        <f t="shared" si="972"/>
        <v>3.0905634629853-1.15620566660978i</v>
      </c>
      <c r="E3329" t="str">
        <f t="shared" si="973"/>
        <v>35.9630033557595-124.861493943063i</v>
      </c>
      <c r="F3329" t="str">
        <f t="shared" si="974"/>
        <v>2.38492478222986-0.888563313453325i</v>
      </c>
      <c r="G3329" t="str">
        <f t="shared" si="975"/>
        <v>0.983504585117703-0.127370782246785i</v>
      </c>
      <c r="H3329" t="str">
        <f t="shared" si="976"/>
        <v>0.0243521011034525-77.3257731733993i</v>
      </c>
      <c r="I3329" t="str">
        <f t="shared" si="977"/>
        <v>-0.193666674993121-0.520306693685612i</v>
      </c>
      <c r="K3329" t="str">
        <f t="shared" si="978"/>
        <v>0.000048873011299394-0.000220896169198658i</v>
      </c>
      <c r="L3329" t="str">
        <f t="shared" si="979"/>
        <v>0.0000444444444444444-0.000222845225645806i</v>
      </c>
      <c r="M3329" t="e">
        <f t="shared" si="980"/>
        <v>#DIV/0!</v>
      </c>
      <c r="N3329">
        <f t="shared" si="981"/>
        <v>8.032030620519123</v>
      </c>
      <c r="O3329">
        <f t="shared" si="982"/>
        <v>20.264361821192441</v>
      </c>
      <c r="P3329" s="3">
        <f t="shared" si="983"/>
        <v>-20.264361821192441</v>
      </c>
      <c r="Q3329" s="3">
        <f t="shared" si="984"/>
        <v>-171.96796937948088</v>
      </c>
      <c r="R3329">
        <f t="shared" si="985"/>
        <v>8.032030620519123</v>
      </c>
      <c r="S3329">
        <f t="shared" si="986"/>
        <v>257.64609930149976</v>
      </c>
      <c r="T3329">
        <f t="shared" si="969"/>
        <v>-20.264361821192441</v>
      </c>
    </row>
    <row r="3330" spans="1:20" x14ac:dyDescent="0.25">
      <c r="A3330">
        <f t="shared" si="970"/>
        <v>1624989.7706885326</v>
      </c>
      <c r="B3330">
        <f t="shared" si="987"/>
        <v>258625.15447884548</v>
      </c>
      <c r="C3330" t="str">
        <f t="shared" si="971"/>
        <v>-0.095346636502255-0.0131933163190768i</v>
      </c>
      <c r="D3330" t="str">
        <f t="shared" si="972"/>
        <v>3.08794345393537-1.15919933879084i</v>
      </c>
      <c r="E3330" t="str">
        <f t="shared" si="973"/>
        <v>35.5568221574591-124.48393077699i</v>
      </c>
      <c r="F3330" t="str">
        <f t="shared" si="974"/>
        <v>2.38462526531545-0.887503545912063i</v>
      </c>
      <c r="G3330" t="str">
        <f t="shared" si="975"/>
        <v>0.983381069164141-0.127838734246439i</v>
      </c>
      <c r="H3330" t="str">
        <f t="shared" si="976"/>
        <v>0.0241503217516627-77.0322194154102i</v>
      </c>
      <c r="I3330" t="str">
        <f t="shared" si="977"/>
        <v>-0.192701910102845-0.518266005821397i</v>
      </c>
      <c r="K3330" t="str">
        <f t="shared" si="978"/>
        <v>0.0000488381610961717-0.000220060666557565i</v>
      </c>
      <c r="L3330" t="str">
        <f t="shared" si="979"/>
        <v>0.0000444444444444444-0.000222001619491737i</v>
      </c>
      <c r="M3330" t="e">
        <f t="shared" si="980"/>
        <v>#DIV/0!</v>
      </c>
      <c r="N3330">
        <f t="shared" si="981"/>
        <v>7.8781123833115032</v>
      </c>
      <c r="O3330">
        <f t="shared" si="982"/>
        <v>20.331524816215985</v>
      </c>
      <c r="P3330" s="3">
        <f t="shared" si="983"/>
        <v>-20.331524816215985</v>
      </c>
      <c r="Q3330" s="3">
        <f t="shared" si="984"/>
        <v>-172.1218876166885</v>
      </c>
      <c r="R3330">
        <f t="shared" si="985"/>
        <v>7.8781123833115032</v>
      </c>
      <c r="S3330">
        <f t="shared" si="986"/>
        <v>258.6251544788455</v>
      </c>
      <c r="T3330">
        <f t="shared" si="969"/>
        <v>-20.331524816215985</v>
      </c>
    </row>
    <row r="3331" spans="1:20" x14ac:dyDescent="0.25">
      <c r="A3331">
        <f t="shared" si="970"/>
        <v>1631164.7318171491</v>
      </c>
      <c r="B3331">
        <f t="shared" si="987"/>
        <v>259607.9300658651</v>
      </c>
      <c r="C3331" t="str">
        <f t="shared" si="971"/>
        <v>-0.094646542162334-0.0128378364709498i</v>
      </c>
      <c r="D3331" t="str">
        <f t="shared" si="972"/>
        <v>3.08530798421308-1.16219710513219i</v>
      </c>
      <c r="E3331" t="str">
        <f t="shared" si="973"/>
        <v>35.1535124851362-124.106304648291i</v>
      </c>
      <c r="F3331" t="str">
        <f t="shared" si="974"/>
        <v>2.38432354383048-0.886455962365113i</v>
      </c>
      <c r="G3331" t="str">
        <f t="shared" si="975"/>
        <v>0.983256644081176-0.128308284812008i</v>
      </c>
      <c r="H3331" t="str">
        <f t="shared" si="976"/>
        <v>0.0239503351561127-76.7397863207418i</v>
      </c>
      <c r="I3331" t="str">
        <f t="shared" si="977"/>
        <v>-0.1917443283098-0.516232881185225i</v>
      </c>
      <c r="K3331" t="str">
        <f t="shared" si="978"/>
        <v>0.0000488035740253172-0.000219228318608106i</v>
      </c>
      <c r="L3331" t="str">
        <f t="shared" si="979"/>
        <v>0.0000444444444444444-0.000221161206905496i</v>
      </c>
      <c r="M3331" t="e">
        <f t="shared" si="980"/>
        <v>#DIV/0!</v>
      </c>
      <c r="N3331">
        <f t="shared" si="981"/>
        <v>7.7244454817100063</v>
      </c>
      <c r="O3331">
        <f t="shared" si="982"/>
        <v>20.39872893975911</v>
      </c>
      <c r="P3331" s="3">
        <f t="shared" si="983"/>
        <v>-20.39872893975911</v>
      </c>
      <c r="Q3331" s="3">
        <f t="shared" si="984"/>
        <v>-172.27555451828999</v>
      </c>
      <c r="R3331">
        <f t="shared" si="985"/>
        <v>7.7244454817100063</v>
      </c>
      <c r="S3331">
        <f t="shared" si="986"/>
        <v>259.60793006586511</v>
      </c>
      <c r="T3331">
        <f t="shared" si="969"/>
        <v>-20.39872893975911</v>
      </c>
    </row>
    <row r="3332" spans="1:20" x14ac:dyDescent="0.25">
      <c r="A3332">
        <f t="shared" si="970"/>
        <v>1637363.1577980544</v>
      </c>
      <c r="B3332">
        <f t="shared" si="987"/>
        <v>260594.44020011541</v>
      </c>
      <c r="C3332" t="str">
        <f t="shared" si="971"/>
        <v>-0.0939504023813052-0.0124873108798129i</v>
      </c>
      <c r="D3332" t="str">
        <f t="shared" si="972"/>
        <v>3.08265699306012-1.16519889733969i</v>
      </c>
      <c r="E3332" t="str">
        <f t="shared" si="973"/>
        <v>34.7530585493848-123.728632989446i</v>
      </c>
      <c r="F3332" t="str">
        <f t="shared" si="974"/>
        <v>2.38401960212215-0.885420541294497i</v>
      </c>
      <c r="G3332" t="str">
        <f t="shared" si="975"/>
        <v>0.983131303413837-0.128779438039023i</v>
      </c>
      <c r="H3332" t="str">
        <f t="shared" si="976"/>
        <v>0.0237521237208148-76.4484695406239i</v>
      </c>
      <c r="I3332" t="str">
        <f t="shared" si="977"/>
        <v>-0.190793874141415-0.514207289666601i</v>
      </c>
      <c r="K3332" t="str">
        <f t="shared" si="978"/>
        <v>0.0000487692481017825-0.000218399113500513i</v>
      </c>
      <c r="L3332" t="str">
        <f t="shared" si="979"/>
        <v>0.0000444444444444444-0.000220323975797466i</v>
      </c>
      <c r="M3332" t="e">
        <f t="shared" si="980"/>
        <v>#DIV/0!</v>
      </c>
      <c r="N3332">
        <f t="shared" si="981"/>
        <v>7.571027979603258</v>
      </c>
      <c r="O3332">
        <f t="shared" si="982"/>
        <v>20.4659740545872</v>
      </c>
      <c r="P3332" s="3">
        <f t="shared" si="983"/>
        <v>-20.4659740545872</v>
      </c>
      <c r="Q3332" s="3">
        <f t="shared" si="984"/>
        <v>-172.42897202039674</v>
      </c>
      <c r="R3332">
        <f t="shared" si="985"/>
        <v>7.571027979603258</v>
      </c>
      <c r="S3332">
        <f t="shared" si="986"/>
        <v>260.5944402001154</v>
      </c>
      <c r="T3332">
        <f t="shared" si="969"/>
        <v>-20.4659740545872</v>
      </c>
    </row>
    <row r="3333" spans="1:20" x14ac:dyDescent="0.25">
      <c r="A3333">
        <f t="shared" si="970"/>
        <v>1643585.137797687</v>
      </c>
      <c r="B3333">
        <f t="shared" si="987"/>
        <v>261584.69907287584</v>
      </c>
      <c r="C3333" t="str">
        <f t="shared" si="971"/>
        <v>-0.0932582112375609-0.012141685107014i</v>
      </c>
      <c r="D3333" t="str">
        <f t="shared" si="972"/>
        <v>3.07999041989874-1.16820464641179i</v>
      </c>
      <c r="E3333" t="str">
        <f t="shared" si="973"/>
        <v>34.3554445602865-123.350932967798i</v>
      </c>
      <c r="F3333" t="str">
        <f t="shared" si="974"/>
        <v>2.3837134244351-0.884397261287554i</v>
      </c>
      <c r="G3333" t="str">
        <f t="shared" si="975"/>
        <v>0.983005040664879-0.12925219801736i</v>
      </c>
      <c r="H3333" t="str">
        <f t="shared" si="976"/>
        <v>0.0235556700440258-76.1582647439552i</v>
      </c>
      <c r="I3333" t="str">
        <f t="shared" si="977"/>
        <v>-0.189850492542292-0.512189201277388i</v>
      </c>
      <c r="K3333" t="str">
        <f t="shared" si="978"/>
        <v>0.0000487351813554697-0.000217573039428828i</v>
      </c>
      <c r="L3333" t="str">
        <f t="shared" si="979"/>
        <v>0.0000444444444444444-0.000219489914123795i</v>
      </c>
      <c r="M3333" t="e">
        <f t="shared" si="980"/>
        <v>#DIV/0!</v>
      </c>
      <c r="N3333">
        <f t="shared" si="981"/>
        <v>7.4178579480809219</v>
      </c>
      <c r="O3333">
        <f t="shared" si="982"/>
        <v>20.533260026910909</v>
      </c>
      <c r="P3333" s="3">
        <f t="shared" si="983"/>
        <v>-20.533260026910909</v>
      </c>
      <c r="Q3333" s="3">
        <f t="shared" si="984"/>
        <v>-172.58214205191908</v>
      </c>
      <c r="R3333">
        <f t="shared" si="985"/>
        <v>7.4178579480809219</v>
      </c>
      <c r="S3333">
        <f t="shared" si="986"/>
        <v>261.58469907287582</v>
      </c>
      <c r="T3333">
        <f t="shared" si="969"/>
        <v>-20.533260026910909</v>
      </c>
    </row>
    <row r="3334" spans="1:20" x14ac:dyDescent="0.25">
      <c r="A3334">
        <f t="shared" si="970"/>
        <v>1649830.7613213183</v>
      </c>
      <c r="B3334">
        <f t="shared" si="987"/>
        <v>262578.7209293528</v>
      </c>
      <c r="C3334" t="str">
        <f t="shared" si="971"/>
        <v>-0.0925699624871426-0.0118009051931629i</v>
      </c>
      <c r="D3334" t="str">
        <f t="shared" si="972"/>
        <v>3.07730820433889-1.17121428263713i</v>
      </c>
      <c r="E3334" t="str">
        <f t="shared" si="973"/>
        <v>33.9606547298675-122.973221488315i</v>
      </c>
      <c r="F3334" t="str">
        <f t="shared" si="974"/>
        <v>2.38340499491097-0.883386101035965i</v>
      </c>
      <c r="G3334" t="str">
        <f t="shared" si="975"/>
        <v>0.982877849294556-0.129726568830999i</v>
      </c>
      <c r="H3334" t="str">
        <f t="shared" si="976"/>
        <v>0.0233609569158499-75.8691676172256i</v>
      </c>
      <c r="I3334" t="str">
        <f t="shared" si="977"/>
        <v>-0.188914128870969-0.510178586151293i</v>
      </c>
      <c r="K3334" t="str">
        <f t="shared" si="978"/>
        <v>0.0000487013718311173-0.000216750084630755i</v>
      </c>
      <c r="L3334" t="str">
        <f t="shared" si="979"/>
        <v>0.0000444444444444444-0.000218659009886227i</v>
      </c>
      <c r="M3334" t="e">
        <f t="shared" si="980"/>
        <v>#DIV/0!</v>
      </c>
      <c r="N3334">
        <f t="shared" si="981"/>
        <v>7.264933465580242</v>
      </c>
      <c r="O3334">
        <f t="shared" si="982"/>
        <v>20.600586726350514</v>
      </c>
      <c r="P3334" s="3">
        <f t="shared" si="983"/>
        <v>-20.600586726350514</v>
      </c>
      <c r="Q3334" s="3">
        <f t="shared" si="984"/>
        <v>-172.73506653441976</v>
      </c>
      <c r="R3334">
        <f t="shared" si="985"/>
        <v>7.264933465580242</v>
      </c>
      <c r="S3334">
        <f t="shared" si="986"/>
        <v>262.57872092935281</v>
      </c>
      <c r="T3334">
        <f t="shared" si="969"/>
        <v>-20.600586726350514</v>
      </c>
    </row>
    <row r="3335" spans="1:20" x14ac:dyDescent="0.25">
      <c r="A3335">
        <f t="shared" si="970"/>
        <v>1656100.1182143395</v>
      </c>
      <c r="B3335">
        <f t="shared" si="987"/>
        <v>263576.52006888436</v>
      </c>
      <c r="C3335" t="str">
        <f t="shared" si="971"/>
        <v>-0.0918856495714552-0.011464917656297i</v>
      </c>
      <c r="D3335" t="str">
        <f t="shared" si="972"/>
        <v>3.07461028618529-1.17422773559194i</v>
      </c>
      <c r="E3335" t="str">
        <f t="shared" si="973"/>
        <v>33.5686732744857-122.595515196326i</v>
      </c>
      <c r="F3335" t="str">
        <f t="shared" si="974"/>
        <v>2.38309429758776-0.882387039334673i</v>
      </c>
      <c r="G3335" t="str">
        <f t="shared" si="975"/>
        <v>0.982749722720403-0.130202554557789i</v>
      </c>
      <c r="H3335" t="str">
        <f t="shared" si="976"/>
        <v>0.023167967315873-75.5811738644345i</v>
      </c>
      <c r="I3335" t="str">
        <f t="shared" si="977"/>
        <v>-0.18798472889668-0.508175414543294i</v>
      </c>
      <c r="K3335" t="str">
        <f t="shared" si="978"/>
        <v>0.0000486678175881905-0.000215930237387499i</v>
      </c>
      <c r="L3335" t="str">
        <f t="shared" si="979"/>
        <v>0.0000444444444444444-0.000217831251131926i</v>
      </c>
      <c r="M3335" t="e">
        <f t="shared" si="980"/>
        <v>#DIV/0!</v>
      </c>
      <c r="N3335">
        <f t="shared" si="981"/>
        <v>7.112252618032926</v>
      </c>
      <c r="O3335">
        <f t="shared" si="982"/>
        <v>20.667954025902759</v>
      </c>
      <c r="P3335" s="3">
        <f t="shared" si="983"/>
        <v>-20.667954025902759</v>
      </c>
      <c r="Q3335" s="3">
        <f t="shared" si="984"/>
        <v>-172.88774738196707</v>
      </c>
      <c r="R3335">
        <f t="shared" si="985"/>
        <v>7.112252618032926</v>
      </c>
      <c r="S3335">
        <f t="shared" si="986"/>
        <v>263.57652006888435</v>
      </c>
      <c r="T3335">
        <f t="shared" si="969"/>
        <v>-20.667954025902759</v>
      </c>
    </row>
    <row r="3336" spans="1:20" x14ac:dyDescent="0.25">
      <c r="A3336">
        <f t="shared" si="970"/>
        <v>1662393.298663554</v>
      </c>
      <c r="B3336">
        <f t="shared" si="987"/>
        <v>264578.11084514612</v>
      </c>
      <c r="C3336" t="str">
        <f t="shared" si="971"/>
        <v>-0.0912052656248875-0.0111336694899819i</v>
      </c>
      <c r="D3336" t="str">
        <f t="shared" si="972"/>
        <v>3.07189660544462-1.17724493413767i</v>
      </c>
      <c r="E3336" t="str">
        <f t="shared" si="973"/>
        <v>33.1794844171672-122.21783048027i</v>
      </c>
      <c r="F3336" t="str">
        <f t="shared" si="974"/>
        <v>2.38278131639936-0.881400055080867i</v>
      </c>
      <c r="G3336" t="str">
        <f t="shared" si="975"/>
        <v>0.982620654317008-0.130680159269199i</v>
      </c>
      <c r="H3336" t="str">
        <f t="shared" si="976"/>
        <v>0.0229766844108286-75.2942792070106i</v>
      </c>
      <c r="I3336" t="str">
        <f t="shared" si="977"/>
        <v>-0.187062238796157-0.506179656829099i</v>
      </c>
      <c r="K3336" t="str">
        <f t="shared" si="978"/>
        <v>0.0000486345167007689-0.000215113486023616i</v>
      </c>
      <c r="L3336" t="str">
        <f t="shared" si="979"/>
        <v>0.0000444444444444444-0.000217006625953304i</v>
      </c>
      <c r="M3336" t="e">
        <f t="shared" si="980"/>
        <v>#DIV/0!</v>
      </c>
      <c r="N3336">
        <f t="shared" si="981"/>
        <v>6.959813499006458</v>
      </c>
      <c r="O3336">
        <f t="shared" si="982"/>
        <v>20.735361801905636</v>
      </c>
      <c r="P3336" s="3">
        <f t="shared" si="983"/>
        <v>-20.735361801905636</v>
      </c>
      <c r="Q3336" s="3">
        <f t="shared" si="984"/>
        <v>-173.04018650099354</v>
      </c>
      <c r="R3336">
        <f t="shared" si="985"/>
        <v>6.959813499006458</v>
      </c>
      <c r="S3336">
        <f t="shared" si="986"/>
        <v>264.57811084514611</v>
      </c>
      <c r="T3336">
        <f t="shared" si="969"/>
        <v>-20.735361801905636</v>
      </c>
    </row>
    <row r="3337" spans="1:20" x14ac:dyDescent="0.25">
      <c r="A3337">
        <f t="shared" si="970"/>
        <v>1668710.3931984755</v>
      </c>
      <c r="B3337">
        <f t="shared" si="987"/>
        <v>265583.50766635768</v>
      </c>
      <c r="C3337" t="str">
        <f t="shared" si="971"/>
        <v>-0.0905288034822956-0.010807108161347i</v>
      </c>
      <c r="D3337" t="str">
        <f t="shared" si="972"/>
        <v>3.06916710233274-1.18026580641858i</v>
      </c>
      <c r="E3337" t="str">
        <f t="shared" si="973"/>
        <v>32.7930723898717-121.840183474414i</v>
      </c>
      <c r="F3337" t="str">
        <f t="shared" si="974"/>
        <v>2.38246603517492-0.880425127272924i</v>
      </c>
      <c r="G3337" t="str">
        <f t="shared" si="975"/>
        <v>0.98249063741579-0.131159387030074i</v>
      </c>
      <c r="H3337" t="str">
        <f t="shared" si="976"/>
        <v>0.022787091552296-75.0084793837332i</v>
      </c>
      <c r="I3337" t="str">
        <f t="shared" si="977"/>
        <v>-0.186146605150447-0.5041912835046i</v>
      </c>
      <c r="K3337" t="str">
        <f t="shared" si="978"/>
        <v>0.0000486014672574385-0.000214299818906862i</v>
      </c>
      <c r="L3337" t="str">
        <f t="shared" si="979"/>
        <v>0.0000444444444444444-0.00021618512248785i</v>
      </c>
      <c r="M3337" t="e">
        <f t="shared" si="980"/>
        <v>#DIV/0!</v>
      </c>
      <c r="N3337">
        <f t="shared" si="981"/>
        <v>6.8076142098420576</v>
      </c>
      <c r="O3337">
        <f t="shared" si="982"/>
        <v>20.802809934005168</v>
      </c>
      <c r="P3337" s="3">
        <f t="shared" si="983"/>
        <v>-20.802809934005168</v>
      </c>
      <c r="Q3337" s="3">
        <f t="shared" si="984"/>
        <v>-173.19238579015794</v>
      </c>
      <c r="R3337">
        <f t="shared" si="985"/>
        <v>6.8076142098420576</v>
      </c>
      <c r="S3337">
        <f t="shared" si="986"/>
        <v>265.58350766635766</v>
      </c>
      <c r="T3337">
        <f t="shared" si="969"/>
        <v>-20.802809934005168</v>
      </c>
    </row>
    <row r="3338" spans="1:20" x14ac:dyDescent="0.25">
      <c r="A3338">
        <f t="shared" si="970"/>
        <v>1675051.4926926296</v>
      </c>
      <c r="B3338">
        <f t="shared" si="987"/>
        <v>266592.72499548981</v>
      </c>
      <c r="C3338" t="str">
        <f t="shared" si="971"/>
        <v>-0.0898562556863905-0.0104851816090711i</v>
      </c>
      <c r="D3338" t="str">
        <f t="shared" si="972"/>
        <v>3.06642171728215-1.18329027985949i</v>
      </c>
      <c r="E3338" t="str">
        <f t="shared" si="973"/>
        <v>32.4094214357172-121.462590061583i</v>
      </c>
      <c r="F3338" t="str">
        <f t="shared" si="974"/>
        <v>2.38214843763846-0.879462235009398i</v>
      </c>
      <c r="G3338" t="str">
        <f t="shared" si="975"/>
        <v>0.982359665304776-0.131640241898383i</v>
      </c>
      <c r="H3338" t="str">
        <f t="shared" si="976"/>
        <v>0.02259917227443-74.7237701506549i</v>
      </c>
      <c r="I3338" t="str">
        <f t="shared" si="977"/>
        <v>-0.185237774941777-0.50221026518537i</v>
      </c>
      <c r="K3338" t="str">
        <f t="shared" si="978"/>
        <v>0.0000485686673611813-0.000213489224448037i</v>
      </c>
      <c r="L3338" t="str">
        <f t="shared" si="979"/>
        <v>0.0000444444444444444-0.000215366728917962i</v>
      </c>
      <c r="M3338" t="e">
        <f t="shared" si="980"/>
        <v>#DIV/0!</v>
      </c>
      <c r="N3338">
        <f t="shared" si="981"/>
        <v>6.655652859793264</v>
      </c>
      <c r="O3338">
        <f t="shared" si="982"/>
        <v>20.870298305120343</v>
      </c>
      <c r="P3338" s="3">
        <f t="shared" si="983"/>
        <v>-20.870298305120343</v>
      </c>
      <c r="Q3338" s="3">
        <f t="shared" si="984"/>
        <v>-173.34434714020674</v>
      </c>
      <c r="R3338">
        <f t="shared" si="985"/>
        <v>6.655652859793264</v>
      </c>
      <c r="S3338">
        <f t="shared" si="986"/>
        <v>266.59272499548979</v>
      </c>
      <c r="T3338">
        <f t="shared" si="969"/>
        <v>-20.870298305120343</v>
      </c>
    </row>
    <row r="3339" spans="1:20" x14ac:dyDescent="0.25">
      <c r="A3339">
        <f t="shared" si="970"/>
        <v>1681416.6883648618</v>
      </c>
      <c r="B3339">
        <f t="shared" si="987"/>
        <v>267605.77735047269</v>
      </c>
      <c r="C3339" t="str">
        <f t="shared" si="971"/>
        <v>-0.0891876144949867-0.010167838241297i</v>
      </c>
      <c r="D3339" t="str">
        <f t="shared" si="972"/>
        <v>3.06366039094926-1.18631828116346i</v>
      </c>
      <c r="E3339" t="str">
        <f t="shared" si="973"/>
        <v>32.0285158111232-121.085065875856i</v>
      </c>
      <c r="F3339" t="str">
        <f t="shared" si="974"/>
        <v>2.38182850740814-0.878511357487903i</v>
      </c>
      <c r="G3339" t="str">
        <f t="shared" si="975"/>
        <v>0.982227731228373-0.132122727924971i</v>
      </c>
      <c r="H3339" t="str">
        <f t="shared" si="976"/>
        <v>0.0224129102917181-74.4401472810199i</v>
      </c>
      <c r="I3339" t="str">
        <f t="shared" si="977"/>
        <v>-0.184335695550398-0.500236572606073i</v>
      </c>
      <c r="K3339" t="str">
        <f t="shared" si="978"/>
        <v>0.000048536115129269-0.000212681691100837i</v>
      </c>
      <c r="L3339" t="str">
        <f t="shared" si="979"/>
        <v>0.0000444444444444444-0.000214551433470773i</v>
      </c>
      <c r="M3339" t="e">
        <f t="shared" si="980"/>
        <v>#DIV/0!</v>
      </c>
      <c r="N3339">
        <f t="shared" si="981"/>
        <v>6.5039275661554257</v>
      </c>
      <c r="O3339">
        <f t="shared" si="982"/>
        <v>20.937826801410594</v>
      </c>
      <c r="P3339" s="3">
        <f t="shared" si="983"/>
        <v>-20.937826801410594</v>
      </c>
      <c r="Q3339" s="3">
        <f t="shared" si="984"/>
        <v>-173.49607243384457</v>
      </c>
      <c r="R3339">
        <f t="shared" si="985"/>
        <v>6.5039275661554257</v>
      </c>
      <c r="S3339">
        <f t="shared" si="986"/>
        <v>267.60577735047269</v>
      </c>
      <c r="T3339">
        <f t="shared" si="969"/>
        <v>-20.937826801410594</v>
      </c>
    </row>
    <row r="3340" spans="1:20" x14ac:dyDescent="0.25">
      <c r="A3340">
        <f t="shared" si="970"/>
        <v>1687806.0717806481</v>
      </c>
      <c r="B3340">
        <f t="shared" si="987"/>
        <v>268622.67930440448</v>
      </c>
      <c r="C3340" t="str">
        <f t="shared" si="971"/>
        <v>-0.0885228718881601-0.00985502693350717i</v>
      </c>
      <c r="D3340" t="str">
        <f t="shared" si="972"/>
        <v>3.06088306422192-1.18934973630961i</v>
      </c>
      <c r="E3340" t="str">
        <f t="shared" si="973"/>
        <v>31.6503397879242-120.707626305278i</v>
      </c>
      <c r="F3340" t="str">
        <f t="shared" si="974"/>
        <v>2.38150622799586-0.8775724740041i</v>
      </c>
      <c r="G3340" t="str">
        <f t="shared" si="975"/>
        <v>0.982094828387149-0.132606849153296i</v>
      </c>
      <c r="H3340" t="str">
        <f t="shared" si="976"/>
        <v>0.0222282894967716-74.1576065651899i</v>
      </c>
      <c r="I3340" t="str">
        <f t="shared" si="977"/>
        <v>-0.183440314751506-0.498270176619987i</v>
      </c>
      <c r="K3340" t="str">
        <f t="shared" si="978"/>
        <v>0.0000485038086931533-0.000211877207361699i</v>
      </c>
      <c r="L3340" t="str">
        <f t="shared" si="979"/>
        <v>0.0000444444444444444-0.000213739224417984i</v>
      </c>
      <c r="M3340" t="e">
        <f t="shared" si="980"/>
        <v>#DIV/0!</v>
      </c>
      <c r="N3340">
        <f t="shared" si="981"/>
        <v>6.352436454399367</v>
      </c>
      <c r="O3340">
        <f t="shared" si="982"/>
        <v>21.005395312240989</v>
      </c>
      <c r="P3340" s="3">
        <f t="shared" si="983"/>
        <v>-21.005395312240989</v>
      </c>
      <c r="Q3340" s="3">
        <f t="shared" si="984"/>
        <v>-173.64756354560063</v>
      </c>
      <c r="R3340">
        <f t="shared" si="985"/>
        <v>6.352436454399367</v>
      </c>
      <c r="S3340">
        <f t="shared" si="986"/>
        <v>268.62267930440447</v>
      </c>
      <c r="T3340">
        <f t="shared" si="969"/>
        <v>-21.005395312240989</v>
      </c>
    </row>
    <row r="3341" spans="1:20" x14ac:dyDescent="0.25">
      <c r="A3341">
        <f t="shared" si="970"/>
        <v>1694219.7348534146</v>
      </c>
      <c r="B3341">
        <f t="shared" si="987"/>
        <v>269643.44548576121</v>
      </c>
      <c r="C3341" t="str">
        <f t="shared" si="971"/>
        <v>-0.0878620195752745-0.00954669702633317i</v>
      </c>
      <c r="D3341" t="str">
        <f t="shared" si="972"/>
        <v>3.058089678227-1.19238457055105i</v>
      </c>
      <c r="E3341" t="str">
        <f t="shared" si="973"/>
        <v>31.2748776554057-120.330286494532i</v>
      </c>
      <c r="F3341" t="str">
        <f t="shared" si="974"/>
        <v>2.38118158280666-0.876645563950624i</v>
      </c>
      <c r="G3341" t="str">
        <f t="shared" si="975"/>
        <v>0.981960949937604-0.133092609619175i</v>
      </c>
      <c r="H3341" t="str">
        <f t="shared" si="976"/>
        <v>0.0220452939581428-73.8761438105627i</v>
      </c>
      <c r="I3341" t="str">
        <f t="shared" si="977"/>
        <v>-0.182551580712148-0.496311048198441i</v>
      </c>
      <c r="K3341" t="str">
        <f t="shared" si="978"/>
        <v>0.0000484717461983615-0.000211075761769656i</v>
      </c>
      <c r="L3341" t="str">
        <f t="shared" si="979"/>
        <v>0.0000444444444444444-0.000212930090075697i</v>
      </c>
      <c r="M3341" t="e">
        <f t="shared" si="980"/>
        <v>#DIV/0!</v>
      </c>
      <c r="N3341">
        <f t="shared" si="981"/>
        <v>6.2011776582954781</v>
      </c>
      <c r="O3341">
        <f t="shared" si="982"/>
        <v>21.073003730149509</v>
      </c>
      <c r="P3341" s="3">
        <f t="shared" si="983"/>
        <v>-21.073003730149509</v>
      </c>
      <c r="Q3341" s="3">
        <f t="shared" si="984"/>
        <v>-173.79882234170452</v>
      </c>
      <c r="R3341">
        <f t="shared" si="985"/>
        <v>6.2011776582954781</v>
      </c>
      <c r="S3341">
        <f t="shared" si="986"/>
        <v>269.64344548576122</v>
      </c>
      <c r="T3341">
        <f t="shared" si="969"/>
        <v>-21.073003730149509</v>
      </c>
    </row>
    <row r="3342" spans="1:20" x14ac:dyDescent="0.25">
      <c r="A3342">
        <f t="shared" si="970"/>
        <v>1700657.7698458575</v>
      </c>
      <c r="B3342">
        <f t="shared" si="987"/>
        <v>270668.09057860711</v>
      </c>
      <c r="C3342" t="str">
        <f t="shared" si="971"/>
        <v>-0.0872050490019042-0.00924279832332446i</v>
      </c>
      <c r="D3342" t="str">
        <f t="shared" si="972"/>
        <v>3.05528017433793-1.19542270841274i</v>
      </c>
      <c r="E3342" t="str">
        <f t="shared" si="973"/>
        <v>30.9021137222987-119.953061347623i</v>
      </c>
      <c r="F3342" t="str">
        <f t="shared" si="974"/>
        <v>2.38085455513812-0.875730606815974i</v>
      </c>
      <c r="G3342" t="str">
        <f t="shared" si="975"/>
        <v>0.981826088991946-0.133580013350522i</v>
      </c>
      <c r="H3342" t="str">
        <f t="shared" si="976"/>
        <v>0.0218639079181751-73.5957548414992i</v>
      </c>
      <c r="I3342" t="str">
        <f t="shared" si="977"/>
        <v>-0.18166944198817-0.494359158430307i</v>
      </c>
      <c r="K3342" t="str">
        <f t="shared" si="978"/>
        <v>0.0000484399258043906-0.000210277342906177i</v>
      </c>
      <c r="L3342" t="str">
        <f t="shared" si="979"/>
        <v>0.0000444444444444444-0.000212124018804241i</v>
      </c>
      <c r="M3342" t="e">
        <f t="shared" si="980"/>
        <v>#DIV/0!</v>
      </c>
      <c r="N3342">
        <f t="shared" si="981"/>
        <v>6.0501493200399352</v>
      </c>
      <c r="O3342">
        <f t="shared" si="982"/>
        <v>21.140651950813535</v>
      </c>
      <c r="P3342" s="3">
        <f t="shared" si="983"/>
        <v>-21.140651950813535</v>
      </c>
      <c r="Q3342" s="3">
        <f t="shared" si="984"/>
        <v>-173.94985067996006</v>
      </c>
      <c r="R3342">
        <f t="shared" si="985"/>
        <v>6.0501493200399352</v>
      </c>
      <c r="S3342">
        <f t="shared" si="986"/>
        <v>270.66809057860712</v>
      </c>
      <c r="T3342">
        <f t="shared" si="969"/>
        <v>-21.140651950813535</v>
      </c>
    </row>
    <row r="3343" spans="1:20" x14ac:dyDescent="0.25">
      <c r="A3343">
        <f t="shared" si="970"/>
        <v>1707120.2693712721</v>
      </c>
      <c r="B3343">
        <f t="shared" si="987"/>
        <v>271696.62932280585</v>
      </c>
      <c r="C3343" t="str">
        <f t="shared" si="971"/>
        <v>-0.0865519513566455-0.00894328108866372i</v>
      </c>
      <c r="D3343" t="str">
        <f t="shared" si="972"/>
        <v>3.05245449418246-1.19846407368959i</v>
      </c>
      <c r="E3343" t="str">
        <f t="shared" si="973"/>
        <v>30.5320323187169-119.575965530534i</v>
      </c>
      <c r="F3343" t="str">
        <f t="shared" si="974"/>
        <v>2.38052512817996-0.874827582183499i</v>
      </c>
      <c r="G3343" t="str">
        <f t="shared" si="975"/>
        <v>0.981690238617866-0.134069064367079i</v>
      </c>
      <c r="H3343" t="str">
        <f t="shared" si="976"/>
        <v>0.0216841157908775-73.3164354992434i</v>
      </c>
      <c r="I3343" t="str">
        <f t="shared" si="977"/>
        <v>-0.180793847521189-0.492414478521485i</v>
      </c>
      <c r="K3343" t="str">
        <f t="shared" si="978"/>
        <v>0.000048408345684601-0.000209481939395026i</v>
      </c>
      <c r="L3343" t="str">
        <f t="shared" si="979"/>
        <v>0.0000444444444444444-0.00021132099900801i</v>
      </c>
      <c r="M3343" t="e">
        <f t="shared" si="980"/>
        <v>#DIV/0!</v>
      </c>
      <c r="N3343">
        <f t="shared" si="981"/>
        <v>5.8993495903747828</v>
      </c>
      <c r="O3343">
        <f t="shared" si="982"/>
        <v>21.20833987301657</v>
      </c>
      <c r="P3343" s="3">
        <f t="shared" si="983"/>
        <v>-21.20833987301657</v>
      </c>
      <c r="Q3343" s="3">
        <f t="shared" si="984"/>
        <v>-174.10065040962522</v>
      </c>
      <c r="R3343">
        <f t="shared" si="985"/>
        <v>5.8993495903747828</v>
      </c>
      <c r="S3343">
        <f t="shared" si="986"/>
        <v>271.69662932280585</v>
      </c>
      <c r="T3343">
        <f t="shared" si="969"/>
        <v>-21.20833987301657</v>
      </c>
    </row>
    <row r="3344" spans="1:20" x14ac:dyDescent="0.25">
      <c r="A3344">
        <f t="shared" si="970"/>
        <v>1713607.3263948828</v>
      </c>
      <c r="B3344">
        <f t="shared" si="987"/>
        <v>272729.0765142325</v>
      </c>
      <c r="C3344" t="str">
        <f t="shared" si="971"/>
        <v>-0.0859027175778158-0.00864809604484048i</v>
      </c>
      <c r="D3344" t="str">
        <f t="shared" si="972"/>
        <v>3.04961257965036-1.20150858944443i</v>
      </c>
      <c r="E3344" t="str">
        <f t="shared" si="973"/>
        <v>30.1646177980413-119.199013473878i</v>
      </c>
      <c r="F3344" t="str">
        <f t="shared" si="974"/>
        <v>2.38019328501333-0.873936469730247i</v>
      </c>
      <c r="G3344" t="str">
        <f t="shared" si="975"/>
        <v>0.981553391838312-0.134559766680151i</v>
      </c>
      <c r="H3344" t="str">
        <f t="shared" si="976"/>
        <v>0.0215059021598318-73.0381816418481i</v>
      </c>
      <c r="I3344" t="str">
        <f t="shared" si="977"/>
        <v>-0.179924746635579-0.490476979794369i</v>
      </c>
      <c r="K3344" t="str">
        <f t="shared" si="978"/>
        <v>0.0000483770040261143-0.000208689539902109i</v>
      </c>
      <c r="L3344" t="str">
        <f t="shared" si="979"/>
        <v>0.0000444444444444444-0.000210521019135296i</v>
      </c>
      <c r="M3344" t="e">
        <f t="shared" si="980"/>
        <v>#DIV/0!</v>
      </c>
      <c r="N3344">
        <f t="shared" si="981"/>
        <v>5.7487766287081854</v>
      </c>
      <c r="O3344">
        <f t="shared" si="982"/>
        <v>21.276067398615229</v>
      </c>
      <c r="P3344" s="3">
        <f t="shared" si="983"/>
        <v>-21.276067398615229</v>
      </c>
      <c r="Q3344" s="3">
        <f t="shared" si="984"/>
        <v>-174.25122337129181</v>
      </c>
      <c r="R3344">
        <f t="shared" si="985"/>
        <v>5.7487766287081854</v>
      </c>
      <c r="S3344">
        <f t="shared" si="986"/>
        <v>272.72907651423247</v>
      </c>
      <c r="T3344">
        <f t="shared" si="969"/>
        <v>-21.276067398615229</v>
      </c>
    </row>
    <row r="3345" spans="1:20" x14ac:dyDescent="0.25">
      <c r="A3345">
        <f t="shared" si="970"/>
        <v>1720119.0342351834</v>
      </c>
      <c r="B3345">
        <f t="shared" si="987"/>
        <v>273765.44700498658</v>
      </c>
      <c r="C3345" t="str">
        <f t="shared" si="971"/>
        <v>-0.0852573383600414-0.00835719437027644i</v>
      </c>
      <c r="D3345" t="str">
        <f t="shared" si="972"/>
        <v>3.04675437290129-1.20455617800624i</v>
      </c>
      <c r="E3345" t="str">
        <f t="shared" si="973"/>
        <v>29.7998545387532-118.822219375528i</v>
      </c>
      <c r="F3345" t="str">
        <f t="shared" si="974"/>
        <v>2.37985900861036-0.87305724922592i</v>
      </c>
      <c r="G3345" t="str">
        <f t="shared" si="975"/>
        <v>0.981415541631269-0.135052124292335i</v>
      </c>
      <c r="H3345" t="str">
        <f t="shared" si="976"/>
        <v>0.0213292517761241-72.7609891440988i</v>
      </c>
      <c r="I3345" t="str">
        <f t="shared" si="977"/>
        <v>-0.17906208903549-0.48854663368735i</v>
      </c>
      <c r="K3345" t="str">
        <f t="shared" si="978"/>
        <v>0.0000483458990297073-0.000207900133135324i</v>
      </c>
      <c r="L3345" t="str">
        <f t="shared" si="979"/>
        <v>0.0000444444444444444-0.000209724067678119i</v>
      </c>
      <c r="M3345" t="e">
        <f t="shared" si="980"/>
        <v>#DIV/0!</v>
      </c>
      <c r="N3345">
        <f t="shared" si="981"/>
        <v>5.5984286032290242</v>
      </c>
      <c r="O3345">
        <f t="shared" si="982"/>
        <v>21.343834432506711</v>
      </c>
      <c r="P3345" s="3">
        <f t="shared" si="983"/>
        <v>-21.343834432506711</v>
      </c>
      <c r="Q3345" s="3">
        <f t="shared" si="984"/>
        <v>-174.40157139677098</v>
      </c>
      <c r="R3345">
        <f t="shared" si="985"/>
        <v>5.5984286032290242</v>
      </c>
      <c r="S3345">
        <f t="shared" si="986"/>
        <v>273.76544700498658</v>
      </c>
      <c r="T3345">
        <f t="shared" si="969"/>
        <v>-21.343834432506711</v>
      </c>
    </row>
    <row r="3346" spans="1:20" x14ac:dyDescent="0.25">
      <c r="A3346">
        <f t="shared" si="970"/>
        <v>1726655.486565277</v>
      </c>
      <c r="B3346">
        <f t="shared" si="987"/>
        <v>274805.75570360554</v>
      </c>
      <c r="C3346" t="str">
        <f t="shared" si="971"/>
        <v>-0.0846158041607435-0.00807052769691384i</v>
      </c>
      <c r="D3346" t="str">
        <f t="shared" si="972"/>
        <v>3.04387981637266-1.2076067609683i</v>
      </c>
      <c r="E3346" t="str">
        <f t="shared" si="973"/>
        <v>29.4377269462179-118.445597203244i</v>
      </c>
      <c r="F3346" t="str">
        <f t="shared" si="974"/>
        <v>2.3795222818336-0.872189900531753i</v>
      </c>
      <c r="G3346" t="str">
        <f t="shared" si="975"/>
        <v>0.981276680929522-0.135546141197242i</v>
      </c>
      <c r="H3346" t="str">
        <f t="shared" si="976"/>
        <v>0.0211541495563073-72.4848538974383i</v>
      </c>
      <c r="I3346" t="str">
        <f t="shared" si="977"/>
        <v>-0.178205824801884-0.486623411754301i</v>
      </c>
      <c r="K3346" t="str">
        <f t="shared" si="978"/>
        <v>0.0000483150289097132-0.000207113707844414i</v>
      </c>
      <c r="L3346" t="str">
        <f t="shared" si="979"/>
        <v>0.0000444444444444444-0.000208930133172065i</v>
      </c>
      <c r="M3346" t="e">
        <f t="shared" si="980"/>
        <v>#DIV/0!</v>
      </c>
      <c r="N3346">
        <f t="shared" si="981"/>
        <v>5.4483036910217777</v>
      </c>
      <c r="O3346">
        <f t="shared" si="982"/>
        <v>21.411640882595734</v>
      </c>
      <c r="P3346" s="3">
        <f t="shared" si="983"/>
        <v>-21.411640882595734</v>
      </c>
      <c r="Q3346" s="3">
        <f t="shared" si="984"/>
        <v>-174.55169630897822</v>
      </c>
      <c r="R3346">
        <f t="shared" si="985"/>
        <v>5.4483036910217777</v>
      </c>
      <c r="S3346">
        <f t="shared" si="986"/>
        <v>274.80575570360554</v>
      </c>
      <c r="T3346">
        <f t="shared" si="969"/>
        <v>-21.411640882595734</v>
      </c>
    </row>
    <row r="3347" spans="1:20" x14ac:dyDescent="0.25">
      <c r="A3347">
        <f t="shared" si="970"/>
        <v>1733216.777414225</v>
      </c>
      <c r="B3347">
        <f t="shared" si="987"/>
        <v>275850.01757527923</v>
      </c>
      <c r="C3347" t="str">
        <f t="shared" si="971"/>
        <v>-0.0839781052065117-0.00778804810776067i</v>
      </c>
      <c r="D3347" t="str">
        <f t="shared" si="972"/>
        <v>3.04098885278764-1.21066025918654i</v>
      </c>
      <c r="E3347" t="str">
        <f t="shared" si="973"/>
        <v>29.078219454419-118.069160697276i</v>
      </c>
      <c r="F3347" t="str">
        <f t="shared" si="974"/>
        <v>2.37918308743546-0.871334403599434i</v>
      </c>
      <c r="G3347" t="str">
        <f t="shared" si="975"/>
        <v>0.981136802620443-0.136041821379224i</v>
      </c>
      <c r="H3347" t="str">
        <f t="shared" si="976"/>
        <v>0.0209805805803876-72.2097718098917i</v>
      </c>
      <c r="I3347" t="str">
        <f t="shared" si="977"/>
        <v>-0.177355904389601-0.484707285664071i</v>
      </c>
      <c r="K3347" t="str">
        <f t="shared" si="978"/>
        <v>0.000048284391893917-0.000206330252820817i</v>
      </c>
      <c r="L3347" t="str">
        <f t="shared" si="979"/>
        <v>0.0000444444444444444-0.00020813920419612i</v>
      </c>
      <c r="M3347" t="e">
        <f t="shared" si="980"/>
        <v>#DIV/0!</v>
      </c>
      <c r="N3347">
        <f t="shared" si="981"/>
        <v>5.2984000781767975</v>
      </c>
      <c r="O3347">
        <f t="shared" si="982"/>
        <v>21.479486659762188</v>
      </c>
      <c r="P3347" s="3">
        <f t="shared" si="983"/>
        <v>-21.479486659762188</v>
      </c>
      <c r="Q3347" s="3">
        <f t="shared" si="984"/>
        <v>-174.7015999218232</v>
      </c>
      <c r="R3347">
        <f t="shared" si="985"/>
        <v>5.2984000781767975</v>
      </c>
      <c r="S3347">
        <f t="shared" si="986"/>
        <v>275.85001757527925</v>
      </c>
      <c r="T3347">
        <f t="shared" si="969"/>
        <v>-21.479486659762188</v>
      </c>
    </row>
    <row r="3348" spans="1:20" x14ac:dyDescent="0.25">
      <c r="A3348">
        <f t="shared" si="970"/>
        <v>1739803.0011683991</v>
      </c>
      <c r="B3348">
        <f t="shared" si="987"/>
        <v>276898.24764206528</v>
      </c>
      <c r="C3348" t="str">
        <f t="shared" si="971"/>
        <v>-0.0833442314993725-0.00750970813439591i</v>
      </c>
      <c r="D3348" t="str">
        <f t="shared" si="972"/>
        <v>3.03808142516314-1.21371659277786i</v>
      </c>
      <c r="E3348" t="str">
        <f t="shared" si="973"/>
        <v>28.7213165276387-117.692923372957i</v>
      </c>
      <c r="F3348" t="str">
        <f t="shared" si="974"/>
        <v>2.37884140805765-0.870490738469971i</v>
      </c>
      <c r="G3348" t="str">
        <f t="shared" si="975"/>
        <v>0.980995899545756-0.136539168813088i</v>
      </c>
      <c r="H3348" t="str">
        <f t="shared" si="976"/>
        <v>0.0208085300898393-71.9357388059919i</v>
      </c>
      <c r="I3348" t="str">
        <f t="shared" si="977"/>
        <v>-0.176512278624438-0.482798227199974i</v>
      </c>
      <c r="K3348" t="str">
        <f t="shared" si="978"/>
        <v>0.0000482539862234542-0.00020554975689752i</v>
      </c>
      <c r="L3348" t="str">
        <f t="shared" si="979"/>
        <v>0.0000444444444444444-0.000207351269372505i</v>
      </c>
      <c r="M3348" t="e">
        <f t="shared" si="980"/>
        <v>#DIV/0!</v>
      </c>
      <c r="N3348">
        <f t="shared" si="981"/>
        <v>5.1487159598968333</v>
      </c>
      <c r="O3348">
        <f t="shared" si="982"/>
        <v>21.547371677828892</v>
      </c>
      <c r="P3348" s="3">
        <f t="shared" si="983"/>
        <v>-21.547371677828892</v>
      </c>
      <c r="Q3348" s="3">
        <f t="shared" si="984"/>
        <v>-174.85128404010317</v>
      </c>
      <c r="R3348">
        <f t="shared" si="985"/>
        <v>5.1487159598968333</v>
      </c>
      <c r="S3348">
        <f t="shared" si="986"/>
        <v>276.89824764206526</v>
      </c>
      <c r="T3348">
        <f t="shared" si="969"/>
        <v>-21.547371677828892</v>
      </c>
    </row>
    <row r="3349" spans="1:20" x14ac:dyDescent="0.25">
      <c r="A3349">
        <f t="shared" si="970"/>
        <v>1746414.2525728389</v>
      </c>
      <c r="B3349">
        <f t="shared" si="987"/>
        <v>277950.46098310512</v>
      </c>
      <c r="C3349" t="str">
        <f t="shared" si="971"/>
        <v>-0.082714172822953-0.00723546075444628i</v>
      </c>
      <c r="D3349" t="str">
        <f t="shared" si="972"/>
        <v>3.03515747681794-1.21677568111853i</v>
      </c>
      <c r="E3349" t="str">
        <f t="shared" si="973"/>
        <v>28.3670026620982-117.316898523279i</v>
      </c>
      <c r="F3349" t="str">
        <f t="shared" si="974"/>
        <v>2.37849722623066-0.869658885272583i</v>
      </c>
      <c r="G3349" t="str">
        <f t="shared" si="975"/>
        <v>0.980853964501316-0.137038187463814i</v>
      </c>
      <c r="H3349" t="str">
        <f t="shared" si="976"/>
        <v>0.0206379834856461-71.6627508267043i</v>
      </c>
      <c r="I3349" t="str">
        <f t="shared" si="977"/>
        <v>-0.175674898700253-0.480896208259291i</v>
      </c>
      <c r="K3349" t="str">
        <f t="shared" si="978"/>
        <v>0.0000482238101527126-0.00020477220894891i</v>
      </c>
      <c r="L3349" t="str">
        <f t="shared" si="979"/>
        <v>0.0000444444444444444-0.000206566317366512i</v>
      </c>
      <c r="M3349" t="e">
        <f t="shared" si="980"/>
        <v>#DIV/0!</v>
      </c>
      <c r="N3349">
        <f t="shared" si="981"/>
        <v>4.9992495406057742</v>
      </c>
      <c r="O3349">
        <f t="shared" si="982"/>
        <v>21.615295853529478</v>
      </c>
      <c r="P3349" s="3">
        <f t="shared" si="983"/>
        <v>-21.615295853529478</v>
      </c>
      <c r="Q3349" s="3">
        <f t="shared" si="984"/>
        <v>-175.00075045939423</v>
      </c>
      <c r="R3349">
        <f t="shared" si="985"/>
        <v>4.9992495406057742</v>
      </c>
      <c r="S3349">
        <f t="shared" si="986"/>
        <v>277.95046098310513</v>
      </c>
      <c r="T3349">
        <f t="shared" si="969"/>
        <v>-21.615295853529478</v>
      </c>
    </row>
    <row r="3350" spans="1:20" x14ac:dyDescent="0.25">
      <c r="A3350">
        <f t="shared" si="970"/>
        <v>1753050.626732616</v>
      </c>
      <c r="B3350">
        <f t="shared" si="987"/>
        <v>279006.67273484095</v>
      </c>
      <c r="C3350" t="str">
        <f t="shared" si="971"/>
        <v>-0.0820879187485444-0.00696525938902274i</v>
      </c>
      <c r="D3350" t="str">
        <f t="shared" si="972"/>
        <v>3.03221695138087-1.21983744284278i</v>
      </c>
      <c r="E3350" t="str">
        <f t="shared" si="973"/>
        <v>28.0152623875491-116.941099221456i</v>
      </c>
      <c r="F3350" t="str">
        <f t="shared" si="974"/>
        <v>2.37815052437321-0.868838824223586i</v>
      </c>
      <c r="G3350" t="str">
        <f t="shared" si="975"/>
        <v>0.980710990236881-0.137538881286266i</v>
      </c>
      <c r="H3350" t="str">
        <f t="shared" si="976"/>
        <v>0.0204689263263701-71.3908038293578i</v>
      </c>
      <c r="I3350" t="str">
        <f t="shared" si="977"/>
        <v>-0.17484371617611-0.479001200852801i</v>
      </c>
      <c r="K3350" t="str">
        <f t="shared" si="978"/>
        <v>0.0000481938619492316-0.00020399759789063i</v>
      </c>
      <c r="L3350" t="str">
        <f t="shared" si="979"/>
        <v>0.0000444444444444444-0.000205784336886344i</v>
      </c>
      <c r="M3350" t="e">
        <f t="shared" si="980"/>
        <v>#DIV/0!</v>
      </c>
      <c r="N3350">
        <f t="shared" si="981"/>
        <v>4.8499990340511658</v>
      </c>
      <c r="O3350">
        <f t="shared" si="982"/>
        <v>21.683259106476033</v>
      </c>
      <c r="P3350" s="3">
        <f t="shared" si="983"/>
        <v>-21.683259106476033</v>
      </c>
      <c r="Q3350" s="3">
        <f t="shared" si="984"/>
        <v>-175.15000096594883</v>
      </c>
      <c r="R3350">
        <f t="shared" si="985"/>
        <v>4.8499990340511658</v>
      </c>
      <c r="S3350">
        <f t="shared" si="986"/>
        <v>279.00667273484095</v>
      </c>
      <c r="T3350">
        <f t="shared" si="969"/>
        <v>-21.683259106476033</v>
      </c>
    </row>
    <row r="3351" spans="1:20" x14ac:dyDescent="0.25">
      <c r="A3351">
        <f t="shared" si="970"/>
        <v>1759712.2191141997</v>
      </c>
      <c r="B3351">
        <f t="shared" si="987"/>
        <v>280066.89809123334</v>
      </c>
      <c r="C3351" t="str">
        <f t="shared" si="971"/>
        <v>-0.0814654586410605-0.00669905790012281i</v>
      </c>
      <c r="D3351" t="str">
        <f t="shared" si="972"/>
        <v>3.02925979279903-1.22290179584135i</v>
      </c>
      <c r="E3351" t="str">
        <f t="shared" si="973"/>
        <v>27.6660802688122-116.565538323474i</v>
      </c>
      <c r="F3351" t="str">
        <f t="shared" si="974"/>
        <v>2.37780128479168-0.868030535625269i</v>
      </c>
      <c r="G3351" t="str">
        <f t="shared" si="975"/>
        <v>0.980566969455887-0.138041254224904i</v>
      </c>
      <c r="H3351" t="str">
        <f t="shared" si="976"/>
        <v>0.0203013443262409-71.1198937875647i</v>
      </c>
      <c r="I3351" t="str">
        <f t="shared" si="977"/>
        <v>-0.174018682973414-0.477113177104237i</v>
      </c>
      <c r="K3351" t="str">
        <f t="shared" si="978"/>
        <v>0.000048164139893603-0.000203225912679429i</v>
      </c>
      <c r="L3351" t="str">
        <f t="shared" si="979"/>
        <v>0.0000444444444444444-0.000205005316682949i</v>
      </c>
      <c r="M3351" t="e">
        <f t="shared" si="980"/>
        <v>#DIV/0!</v>
      </c>
      <c r="N3351">
        <f t="shared" si="981"/>
        <v>4.7009626634027484</v>
      </c>
      <c r="O3351">
        <f t="shared" si="982"/>
        <v>21.751261359127263</v>
      </c>
      <c r="P3351" s="3">
        <f t="shared" si="983"/>
        <v>-21.751261359127263</v>
      </c>
      <c r="Q3351" s="3">
        <f t="shared" si="984"/>
        <v>-175.29903733659725</v>
      </c>
      <c r="R3351">
        <f t="shared" si="985"/>
        <v>4.7009626634027484</v>
      </c>
      <c r="S3351">
        <f t="shared" si="986"/>
        <v>280.06689809123333</v>
      </c>
      <c r="T3351">
        <f t="shared" si="969"/>
        <v>-21.751261359127263</v>
      </c>
    </row>
    <row r="3352" spans="1:20" x14ac:dyDescent="0.25">
      <c r="A3352">
        <f t="shared" si="970"/>
        <v>1766399.1255468337</v>
      </c>
      <c r="B3352">
        <f t="shared" si="987"/>
        <v>281131.15230398002</v>
      </c>
      <c r="C3352" t="str">
        <f t="shared" si="971"/>
        <v>-0.0808467816648863-0.00643681058800927i</v>
      </c>
      <c r="D3352" t="str">
        <f t="shared" si="972"/>
        <v>3.02628594534611-1.22596865726012i</v>
      </c>
      <c r="E3352" t="str">
        <f t="shared" si="973"/>
        <v>27.3194409072782-116.190228470609i</v>
      </c>
      <c r="F3352" t="str">
        <f t="shared" si="974"/>
        <v>2.37744948967956-0.867233999864734i</v>
      </c>
      <c r="G3352" t="str">
        <f t="shared" si="975"/>
        <v>0.980421894815223-0.138545310213487i</v>
      </c>
      <c r="H3352" t="str">
        <f t="shared" si="976"/>
        <v>0.0201352233532777-70.8500166911539i</v>
      </c>
      <c r="I3352" t="str">
        <f t="shared" si="977"/>
        <v>-0.173199751373094-0.47523210924984i</v>
      </c>
      <c r="K3352" t="str">
        <f t="shared" si="978"/>
        <v>0.0000481346422793741-0.000202457142313018i</v>
      </c>
      <c r="L3352" t="str">
        <f t="shared" si="979"/>
        <v>0.0000444444444444444-0.000204229245549859i</v>
      </c>
      <c r="M3352" t="e">
        <f t="shared" si="980"/>
        <v>#DIV/0!</v>
      </c>
      <c r="N3352">
        <f t="shared" si="981"/>
        <v>4.5521386613544621</v>
      </c>
      <c r="O3352">
        <f t="shared" si="982"/>
        <v>21.81930253675754</v>
      </c>
      <c r="P3352" s="3">
        <f t="shared" si="983"/>
        <v>-21.81930253675754</v>
      </c>
      <c r="Q3352" s="3">
        <f t="shared" si="984"/>
        <v>-175.44786133864554</v>
      </c>
      <c r="R3352">
        <f t="shared" si="985"/>
        <v>4.5521386613544621</v>
      </c>
      <c r="S3352">
        <f t="shared" si="986"/>
        <v>281.13115230398</v>
      </c>
      <c r="T3352">
        <f t="shared" si="969"/>
        <v>-21.81930253675754</v>
      </c>
    </row>
    <row r="3353" spans="1:20" x14ac:dyDescent="0.25">
      <c r="A3353">
        <f t="shared" si="970"/>
        <v>1773111.4422239116</v>
      </c>
      <c r="B3353">
        <f t="shared" si="987"/>
        <v>282199.45068273513</v>
      </c>
      <c r="C3353" t="str">
        <f t="shared" si="971"/>
        <v>-0.0802318767896439-0.00617847218855292i</v>
      </c>
      <c r="D3353" t="str">
        <f t="shared" si="972"/>
        <v>3.02329535363072-1.22903794349892i</v>
      </c>
      <c r="E3353" t="str">
        <f t="shared" si="973"/>
        <v>26.9753289423635-115.815182091955i</v>
      </c>
      <c r="F3353" t="str">
        <f t="shared" si="974"/>
        <v>2.37709512111694-0.866449197412778i</v>
      </c>
      <c r="G3353" t="str">
        <f t="shared" si="975"/>
        <v>0.980275758925002-0.139051053174772i</v>
      </c>
      <c r="H3353" t="str">
        <f t="shared" si="976"/>
        <v>0.0199705494274292-70.5811685460944i</v>
      </c>
      <c r="I3353" t="str">
        <f t="shared" si="977"/>
        <v>-0.172386874012795-0.473357969637844i</v>
      </c>
      <c r="K3353" t="str">
        <f t="shared" si="978"/>
        <v>0.0000481053674129491-0.000201691275829925i</v>
      </c>
      <c r="L3353" t="str">
        <f t="shared" si="979"/>
        <v>0.0000444444444444444-0.000203456112323032i</v>
      </c>
      <c r="M3353" t="e">
        <f t="shared" si="980"/>
        <v>#DIV/0!</v>
      </c>
      <c r="N3353">
        <f t="shared" si="981"/>
        <v>4.4035252702177559</v>
      </c>
      <c r="O3353">
        <f t="shared" si="982"/>
        <v>21.8873825674244</v>
      </c>
      <c r="P3353" s="3">
        <f t="shared" si="983"/>
        <v>-21.8873825674244</v>
      </c>
      <c r="Q3353" s="3">
        <f t="shared" si="984"/>
        <v>-175.59647472978224</v>
      </c>
      <c r="R3353">
        <f t="shared" si="985"/>
        <v>4.4035252702177559</v>
      </c>
      <c r="S3353">
        <f t="shared" si="986"/>
        <v>282.19945068273512</v>
      </c>
      <c r="T3353">
        <f t="shared" si="969"/>
        <v>-21.8873825674244</v>
      </c>
    </row>
    <row r="3354" spans="1:20" x14ac:dyDescent="0.25">
      <c r="A3354">
        <f t="shared" si="970"/>
        <v>1779849.2657043624</v>
      </c>
      <c r="B3354">
        <f t="shared" si="987"/>
        <v>283271.80859532952</v>
      </c>
      <c r="C3354" t="str">
        <f t="shared" si="971"/>
        <v>-0.0796207327958409-0.00592399787055264i</v>
      </c>
      <c r="D3354" t="str">
        <f t="shared" si="972"/>
        <v>3.0202879626049-1.23210957021033i</v>
      </c>
      <c r="E3354" t="str">
        <f t="shared" si="973"/>
        <v>26.6337290529187-115.440411406908i</v>
      </c>
      <c r="F3354" t="str">
        <f t="shared" si="974"/>
        <v>2.37673816106992-0.865676108822741i</v>
      </c>
      <c r="G3354" t="str">
        <f t="shared" si="975"/>
        <v>0.98012855434834-0.139558487020222i</v>
      </c>
      <c r="H3354" t="str">
        <f t="shared" si="976"/>
        <v>0.0198073087187434-70.3133453744259i</v>
      </c>
      <c r="I3354" t="str">
        <f t="shared" si="977"/>
        <v>-0.1715800038841-0.47149073072801i</v>
      </c>
      <c r="K3354" t="str">
        <f t="shared" si="978"/>
        <v>0.0000480763136134938-0.000200928302309348i</v>
      </c>
      <c r="L3354" t="str">
        <f t="shared" si="979"/>
        <v>0.0000444444444444444-0.000202685905880685i</v>
      </c>
      <c r="M3354" t="e">
        <f t="shared" si="980"/>
        <v>#DIV/0!</v>
      </c>
      <c r="N3354">
        <f t="shared" si="981"/>
        <v>4.2551207420177661</v>
      </c>
      <c r="O3354">
        <f t="shared" si="982"/>
        <v>21.955501381938003</v>
      </c>
      <c r="P3354" s="3">
        <f t="shared" si="983"/>
        <v>-21.955501381938003</v>
      </c>
      <c r="Q3354" s="3">
        <f t="shared" si="984"/>
        <v>-175.74487925798223</v>
      </c>
      <c r="R3354">
        <f t="shared" si="985"/>
        <v>4.2551207420177661</v>
      </c>
      <c r="S3354">
        <f t="shared" si="986"/>
        <v>283.2718085953295</v>
      </c>
      <c r="T3354">
        <f t="shared" si="969"/>
        <v>-21.955501381938003</v>
      </c>
    </row>
    <row r="3355" spans="1:20" x14ac:dyDescent="0.25">
      <c r="A3355">
        <f t="shared" si="970"/>
        <v>1786612.6929140391</v>
      </c>
      <c r="B3355">
        <f t="shared" si="987"/>
        <v>284348.24146799179</v>
      </c>
      <c r="C3355" t="str">
        <f t="shared" si="971"/>
        <v>-0.0790133382804349-0.00567334323302665i</v>
      </c>
      <c r="D3355" t="str">
        <f t="shared" si="972"/>
        <v>3.01726371757256-1.23518345229858i</v>
      </c>
      <c r="E3355" t="str">
        <f t="shared" si="973"/>
        <v>26.2946259585985-115.065928427657i</v>
      </c>
      <c r="F3355" t="str">
        <f t="shared" si="974"/>
        <v>2.37637859139011-0.864914714729343i</v>
      </c>
      <c r="G3355" t="str">
        <f t="shared" si="975"/>
        <v>0.979980273601124-0.140067615649691i</v>
      </c>
      <c r="H3355" t="str">
        <f t="shared" si="976"/>
        <v>0.0196454875455584-70.0465432141856i</v>
      </c>
      <c r="I3355" t="str">
        <f t="shared" si="977"/>
        <v>-0.170779094329766-0.469630365091138i</v>
      </c>
      <c r="K3355" t="str">
        <f t="shared" si="978"/>
        <v>0.000048047479212838-0.000200168210871012i</v>
      </c>
      <c r="L3355" t="str">
        <f t="shared" si="979"/>
        <v>0.0000444444444444444-0.000201918615143141i</v>
      </c>
      <c r="M3355" t="e">
        <f t="shared" si="980"/>
        <v>#DIV/0!</v>
      </c>
      <c r="N3355">
        <f t="shared" si="981"/>
        <v>4.1069233385834139</v>
      </c>
      <c r="O3355">
        <f t="shared" si="982"/>
        <v>22.023658913829326</v>
      </c>
      <c r="P3355" s="3">
        <f t="shared" si="983"/>
        <v>-22.023658913829326</v>
      </c>
      <c r="Q3355" s="3">
        <f t="shared" si="984"/>
        <v>-175.89307666141659</v>
      </c>
      <c r="R3355">
        <f t="shared" si="985"/>
        <v>4.1069233385834139</v>
      </c>
      <c r="S3355">
        <f t="shared" si="986"/>
        <v>284.34824146799178</v>
      </c>
      <c r="T3355">
        <f t="shared" si="969"/>
        <v>-22.023658913829326</v>
      </c>
    </row>
    <row r="3356" spans="1:20" x14ac:dyDescent="0.25">
      <c r="A3356">
        <f t="shared" si="970"/>
        <v>1793401.8211471124</v>
      </c>
      <c r="B3356">
        <f t="shared" si="987"/>
        <v>285428.76478557015</v>
      </c>
      <c r="C3356" t="str">
        <f t="shared" si="971"/>
        <v>-0.0784096816622911-0.00542646430247977i</v>
      </c>
      <c r="D3356" t="str">
        <f t="shared" si="972"/>
        <v>3.01422256419806-1.23825950391859i</v>
      </c>
      <c r="E3356" t="str">
        <f t="shared" si="973"/>
        <v>25.9580044211855-114.691744961641i</v>
      </c>
      <c r="F3356" t="str">
        <f t="shared" si="974"/>
        <v>2.37601639381404-0.864164995847536i</v>
      </c>
      <c r="G3356" t="str">
        <f t="shared" si="975"/>
        <v>0.979830909151794-0.140578442951125i</v>
      </c>
      <c r="H3356" t="str">
        <f t="shared" si="976"/>
        <v>0.0194850723727191-69.7807581193374i</v>
      </c>
      <c r="I3356" t="str">
        <f t="shared" si="977"/>
        <v>-0.169984099040987-0.467776845408585i</v>
      </c>
      <c r="K3356" t="str">
        <f t="shared" si="978"/>
        <v>0.0000480188625553829-0.000199410990675024i</v>
      </c>
      <c r="L3356" t="str">
        <f t="shared" si="979"/>
        <v>0.0000444444444444444-0.000201154229072665i</v>
      </c>
      <c r="M3356" t="e">
        <f t="shared" si="980"/>
        <v>#DIV/0!</v>
      </c>
      <c r="N3356">
        <f t="shared" si="981"/>
        <v>3.9589313316368191</v>
      </c>
      <c r="O3356">
        <f t="shared" si="982"/>
        <v>22.091855099319524</v>
      </c>
      <c r="P3356" s="3">
        <f t="shared" si="983"/>
        <v>-22.091855099319524</v>
      </c>
      <c r="Q3356" s="3">
        <f t="shared" si="984"/>
        <v>-176.04106866836318</v>
      </c>
      <c r="R3356">
        <f t="shared" si="985"/>
        <v>3.9589313316368191</v>
      </c>
      <c r="S3356">
        <f t="shared" si="986"/>
        <v>285.42876478557014</v>
      </c>
      <c r="T3356">
        <f t="shared" si="969"/>
        <v>-22.091855099319524</v>
      </c>
    </row>
    <row r="3357" spans="1:20" x14ac:dyDescent="0.25">
      <c r="A3357">
        <f t="shared" si="970"/>
        <v>1800216.7480674714</v>
      </c>
      <c r="B3357">
        <f t="shared" si="987"/>
        <v>286513.39409175533</v>
      </c>
      <c r="C3357" t="str">
        <f t="shared" si="971"/>
        <v>-0.077809751187546-0.0051833175301511i</v>
      </c>
      <c r="D3357" t="str">
        <f t="shared" si="972"/>
        <v>3.01116444851486-1.24133763847499i</v>
      </c>
      <c r="E3357" t="str">
        <f t="shared" si="973"/>
        <v>25.6238492458779-114.317872613993i</v>
      </c>
      <c r="F3357" t="str">
        <f t="shared" si="974"/>
        <v>2.3756515499626-0.863426932971311i</v>
      </c>
      <c r="G3357" t="str">
        <f t="shared" si="975"/>
        <v>0.97968045342111-0.141090972800242i</v>
      </c>
      <c r="H3357" t="str">
        <f t="shared" si="976"/>
        <v>0.0193260498098158-69.5159861597017i</v>
      </c>
      <c r="I3357" t="str">
        <f t="shared" si="977"/>
        <v>-0.169194972054674-0.465930144471794i</v>
      </c>
      <c r="K3357" t="str">
        <f t="shared" si="978"/>
        <v>0.000047990461998004-0.000198656630921728i</v>
      </c>
      <c r="L3357" t="str">
        <f t="shared" si="979"/>
        <v>0.0000444444444444444-0.000200392736673306i</v>
      </c>
      <c r="M3357" t="e">
        <f t="shared" si="980"/>
        <v>#DIV/0!</v>
      </c>
      <c r="N3357">
        <f t="shared" si="981"/>
        <v>3.8111430028822326</v>
      </c>
      <c r="O3357">
        <f t="shared" si="982"/>
        <v>22.160089877289263</v>
      </c>
      <c r="P3357" s="3">
        <f t="shared" si="983"/>
        <v>-22.160089877289263</v>
      </c>
      <c r="Q3357" s="3">
        <f t="shared" si="984"/>
        <v>-176.18885699711777</v>
      </c>
      <c r="R3357">
        <f t="shared" si="985"/>
        <v>3.8111430028822326</v>
      </c>
      <c r="S3357">
        <f t="shared" si="986"/>
        <v>286.51339409175534</v>
      </c>
      <c r="T3357">
        <f t="shared" si="969"/>
        <v>-22.160089877289263</v>
      </c>
    </row>
    <row r="3358" spans="1:20" x14ac:dyDescent="0.25">
      <c r="A3358">
        <f t="shared" si="970"/>
        <v>1807057.5717101281</v>
      </c>
      <c r="B3358">
        <f t="shared" si="987"/>
        <v>287602.14498930401</v>
      </c>
      <c r="C3358" t="str">
        <f t="shared" si="971"/>
        <v>-0.0772135349348835-0.0049438597892354i</v>
      </c>
      <c r="D3358" t="str">
        <f t="shared" si="972"/>
        <v>3.00808931693423-1.24441776862134i</v>
      </c>
      <c r="E3358" t="str">
        <f t="shared" si="973"/>
        <v>25.2921452825325-113.944322789973i</v>
      </c>
      <c r="F3358" t="str">
        <f t="shared" si="974"/>
        <v>2.37528404134056-0.862700506972547i</v>
      </c>
      <c r="G3358" t="str">
        <f t="shared" si="975"/>
        <v>0.979528898781931-0.141605209060221i</v>
      </c>
      <c r="H3358" t="str">
        <f t="shared" si="976"/>
        <v>0.019168406609447-69.2522234208833i</v>
      </c>
      <c r="I3358" t="str">
        <f t="shared" si="977"/>
        <v>-0.168411667750758-0.464090235181822i</v>
      </c>
      <c r="K3358" t="str">
        <f t="shared" si="978"/>
        <v>0.0000479622759099585-0.000197905120851566i</v>
      </c>
      <c r="L3358" t="str">
        <f t="shared" si="979"/>
        <v>0.0000444444444444444-0.000199634126990741i</v>
      </c>
      <c r="M3358" t="e">
        <f t="shared" si="980"/>
        <v>#DIV/0!</v>
      </c>
      <c r="N3358">
        <f t="shared" si="981"/>
        <v>3.6635566440890557</v>
      </c>
      <c r="O3358">
        <f t="shared" si="982"/>
        <v>22.2283631892474</v>
      </c>
      <c r="P3358" s="3">
        <f t="shared" si="983"/>
        <v>-22.2283631892474</v>
      </c>
      <c r="Q3358" s="3">
        <f t="shared" si="984"/>
        <v>-176.33644335591094</v>
      </c>
      <c r="R3358">
        <f t="shared" si="985"/>
        <v>3.6635566440890557</v>
      </c>
      <c r="S3358">
        <f t="shared" si="986"/>
        <v>287.60214498930401</v>
      </c>
      <c r="T3358">
        <f t="shared" si="969"/>
        <v>-22.2283631892474</v>
      </c>
    </row>
    <row r="3359" spans="1:20" x14ac:dyDescent="0.25">
      <c r="A3359">
        <f t="shared" si="970"/>
        <v>1813924.3904826264</v>
      </c>
      <c r="B3359">
        <f t="shared" si="987"/>
        <v>288695.03314026335</v>
      </c>
      <c r="C3359" t="str">
        <f t="shared" si="971"/>
        <v>-0.0766210208207052-0.00470804837208868i</v>
      </c>
      <c r="D3359" t="str">
        <f t="shared" si="972"/>
        <v>3.00499711625393-1.2474998062594i</v>
      </c>
      <c r="E3359" t="str">
        <f t="shared" si="973"/>
        <v>24.9628774268722-113.571106697373i</v>
      </c>
      <c r="F3359" t="str">
        <f t="shared" si="974"/>
        <v>2.37491384933598-0.86198569879982i</v>
      </c>
      <c r="G3359" t="str">
        <f t="shared" si="975"/>
        <v>0.979376237558988-0.142121155581388i</v>
      </c>
      <c r="H3359" t="str">
        <f t="shared" si="976"/>
        <v>0.0190121296655059-68.9894660042032i</v>
      </c>
      <c r="I3359" t="str">
        <f t="shared" si="977"/>
        <v>-0.167634140849518-0.462257090548879i</v>
      </c>
      <c r="K3359" t="str">
        <f t="shared" si="978"/>
        <v>0.0000479343026727936-0.000197156449744932i</v>
      </c>
      <c r="L3359" t="str">
        <f t="shared" si="979"/>
        <v>0.0000444444444444444-0.000198878389112116i</v>
      </c>
      <c r="M3359" t="e">
        <f t="shared" si="980"/>
        <v>#DIV/0!</v>
      </c>
      <c r="N3359">
        <f t="shared" si="981"/>
        <v>3.5161705571759114</v>
      </c>
      <c r="O3359">
        <f t="shared" si="982"/>
        <v>22.296674979301201</v>
      </c>
      <c r="P3359" s="3">
        <f t="shared" si="983"/>
        <v>-22.296674979301201</v>
      </c>
      <c r="Q3359" s="3">
        <f t="shared" si="984"/>
        <v>-176.48382944282409</v>
      </c>
      <c r="R3359">
        <f t="shared" si="985"/>
        <v>3.5161705571759114</v>
      </c>
      <c r="S3359">
        <f t="shared" si="986"/>
        <v>288.69503314026332</v>
      </c>
      <c r="T3359">
        <f t="shared" si="969"/>
        <v>-22.296674979301201</v>
      </c>
    </row>
    <row r="3360" spans="1:20" x14ac:dyDescent="0.25">
      <c r="A3360">
        <f t="shared" si="970"/>
        <v>1820817.3031664602</v>
      </c>
      <c r="B3360">
        <f t="shared" si="987"/>
        <v>289792.07426619634</v>
      </c>
      <c r="C3360" t="str">
        <f t="shared" si="971"/>
        <v>-0.0760321966042184-0.00447584098741406i</v>
      </c>
      <c r="D3360" t="str">
        <f t="shared" si="972"/>
        <v>3.00188779366716-1.25058366253843i</v>
      </c>
      <c r="E3360" t="str">
        <f t="shared" si="973"/>
        <v>24.6360306216516-113.198235348914i</v>
      </c>
      <c r="F3360" t="str">
        <f t="shared" si="974"/>
        <v>2.37454095521965-0.861282489477213i</v>
      </c>
      <c r="G3360" t="str">
        <f t="shared" si="975"/>
        <v>0.97922246202866-0.142638816200884i</v>
      </c>
      <c r="H3360" t="str">
        <f t="shared" si="976"/>
        <v>0.0188572060114876-68.7277100266282i</v>
      </c>
      <c r="I3360" t="str">
        <f t="shared" si="977"/>
        <v>-0.166862346408925-0.460430683691851i</v>
      </c>
      <c r="K3360" t="str">
        <f t="shared" si="978"/>
        <v>0.0000479065406802513-0.000196410606922025i</v>
      </c>
      <c r="L3360" t="str">
        <f t="shared" si="979"/>
        <v>0.0000444444444444444-0.000198125512165885i</v>
      </c>
      <c r="M3360" t="e">
        <f t="shared" si="980"/>
        <v>#DIV/0!</v>
      </c>
      <c r="N3360">
        <f t="shared" si="981"/>
        <v>3.3689830542921015</v>
      </c>
      <c r="O3360">
        <f t="shared" si="982"/>
        <v>22.365025194125543</v>
      </c>
      <c r="P3360" s="3">
        <f t="shared" si="983"/>
        <v>-22.365025194125543</v>
      </c>
      <c r="Q3360" s="3">
        <f t="shared" si="984"/>
        <v>-176.6310169457079</v>
      </c>
      <c r="R3360">
        <f t="shared" si="985"/>
        <v>3.3689830542921015</v>
      </c>
      <c r="S3360">
        <f t="shared" si="986"/>
        <v>289.79207426619632</v>
      </c>
      <c r="T3360">
        <f t="shared" si="969"/>
        <v>-22.365025194125543</v>
      </c>
    </row>
    <row r="3361" spans="1:20" x14ac:dyDescent="0.25">
      <c r="A3361">
        <f t="shared" si="970"/>
        <v>1827736.4089184932</v>
      </c>
      <c r="B3361">
        <f t="shared" si="987"/>
        <v>290893.28414840793</v>
      </c>
      <c r="C3361" t="str">
        <f t="shared" si="971"/>
        <v>-0.0754470498924289-0.00424719575742959i</v>
      </c>
      <c r="D3361" t="str">
        <f t="shared" si="972"/>
        <v>2.99876129677132-1.25366924785467i</v>
      </c>
      <c r="E3361" t="str">
        <f t="shared" si="973"/>
        <v>24.3115898577876-112.825719564618i</v>
      </c>
      <c r="F3361" t="str">
        <f t="shared" si="974"/>
        <v>2.37416534014457-0.860590860103106i</v>
      </c>
      <c r="G3361" t="str">
        <f t="shared" si="975"/>
        <v>0.97906756441875-0.143158194742344i</v>
      </c>
      <c r="H3361" t="str">
        <f t="shared" si="976"/>
        <v>0.0187036228188198-68.4669516207014i</v>
      </c>
      <c r="I3361" t="str">
        <f t="shared" si="977"/>
        <v>-0.166096239822002-0.458610987837841i</v>
      </c>
      <c r="K3361" t="str">
        <f t="shared" si="978"/>
        <v>0.000047878988338179-0.000195667581742717i</v>
      </c>
      <c r="L3361" t="str">
        <f t="shared" si="979"/>
        <v>0.0000444444444444444-0.000197375485321663i</v>
      </c>
      <c r="M3361" t="e">
        <f t="shared" si="980"/>
        <v>#DIV/0!</v>
      </c>
      <c r="N3361">
        <f t="shared" si="981"/>
        <v>3.2219924578955386</v>
      </c>
      <c r="O3361">
        <f t="shared" si="982"/>
        <v>22.43341378293275</v>
      </c>
      <c r="P3361" s="3">
        <f t="shared" si="983"/>
        <v>-22.43341378293275</v>
      </c>
      <c r="Q3361" s="3">
        <f t="shared" si="984"/>
        <v>-176.77800754210446</v>
      </c>
      <c r="R3361">
        <f t="shared" si="985"/>
        <v>3.2219924578955386</v>
      </c>
      <c r="S3361">
        <f t="shared" si="986"/>
        <v>290.89328414840793</v>
      </c>
      <c r="T3361">
        <f t="shared" si="969"/>
        <v>-22.43341378293275</v>
      </c>
    </row>
    <row r="3362" spans="1:20" x14ac:dyDescent="0.25">
      <c r="A3362">
        <f t="shared" si="970"/>
        <v>1834681.8072723837</v>
      </c>
      <c r="B3362">
        <f t="shared" si="987"/>
        <v>291998.67862817191</v>
      </c>
      <c r="C3362" t="str">
        <f t="shared" si="971"/>
        <v>-0.0748655681450397-0.0040220712150207i</v>
      </c>
      <c r="D3362" t="str">
        <f t="shared" si="972"/>
        <v>2.995617573577-1.25675647185085i</v>
      </c>
      <c r="E3362" t="str">
        <f t="shared" si="973"/>
        <v>23.9895401754485-112.453569974162i</v>
      </c>
      <c r="F3362" t="str">
        <f t="shared" si="974"/>
        <v>2.3737869851454-0.85991079184899i</v>
      </c>
      <c r="G3362" t="str">
        <f t="shared" si="975"/>
        <v>0.978911536908257-0.143679295015571i</v>
      </c>
      <c r="H3362" t="str">
        <f t="shared" si="976"/>
        <v>0.018551367395215-68.2071869344723i</v>
      </c>
      <c r="I3362" t="str">
        <f t="shared" si="977"/>
        <v>-0.165335776814216-0.456797976321708i</v>
      </c>
      <c r="K3362" t="str">
        <f t="shared" si="978"/>
        <v>0.0000478516440644381-0.000194927363606403i</v>
      </c>
      <c r="L3362" t="str">
        <f t="shared" si="979"/>
        <v>0.0000444444444444444-0.00019662829779006i</v>
      </c>
      <c r="M3362" t="e">
        <f t="shared" si="980"/>
        <v>#DIV/0!</v>
      </c>
      <c r="N3362">
        <f t="shared" si="981"/>
        <v>3.0751971008299108</v>
      </c>
      <c r="O3362">
        <f t="shared" si="982"/>
        <v>22.501840697442951</v>
      </c>
      <c r="P3362" s="3">
        <f t="shared" si="983"/>
        <v>-22.501840697442951</v>
      </c>
      <c r="Q3362" s="3">
        <f t="shared" si="984"/>
        <v>-176.92480289917009</v>
      </c>
      <c r="R3362">
        <f t="shared" si="985"/>
        <v>3.0751971008299108</v>
      </c>
      <c r="S3362">
        <f t="shared" si="986"/>
        <v>291.99867862817189</v>
      </c>
      <c r="T3362">
        <f t="shared" si="969"/>
        <v>-22.501840697442951</v>
      </c>
    </row>
    <row r="3363" spans="1:20" x14ac:dyDescent="0.25">
      <c r="A3363">
        <f t="shared" si="970"/>
        <v>1841653.5981400188</v>
      </c>
      <c r="B3363">
        <f t="shared" si="987"/>
        <v>293108.27360695897</v>
      </c>
      <c r="C3363" t="str">
        <f t="shared" si="971"/>
        <v>-0.0742877386792702-0.00380042630088102i</v>
      </c>
      <c r="D3363" t="str">
        <f t="shared" si="972"/>
        <v>2.99245657251704-1.25984524341586i</v>
      </c>
      <c r="E3363" t="str">
        <f t="shared" si="973"/>
        <v>23.6698666651159-112.081797019218i</v>
      </c>
      <c r="F3363" t="str">
        <f t="shared" si="974"/>
        <v>2.37340587113792-0.859242265958249i</v>
      </c>
      <c r="G3363" t="str">
        <f t="shared" si="975"/>
        <v>0.978754371627155-0.144202120816194i</v>
      </c>
      <c r="H3363" t="str">
        <f t="shared" si="976"/>
        <v>0.0184004271830456-67.9484121314316i</v>
      </c>
      <c r="I3363" t="str">
        <f t="shared" si="977"/>
        <v>-0.164580913440885-0.454991622585626i</v>
      </c>
      <c r="K3363" t="str">
        <f t="shared" si="978"/>
        <v>0.0000478245062888127-0.000194189941951867i</v>
      </c>
      <c r="L3363" t="str">
        <f t="shared" si="979"/>
        <v>0.0000444444444444444-0.000195883938822535i</v>
      </c>
      <c r="M3363" t="e">
        <f t="shared" si="980"/>
        <v>#DIV/0!</v>
      </c>
      <c r="N3363">
        <f t="shared" si="981"/>
        <v>2.9285953264010516</v>
      </c>
      <c r="O3363">
        <f t="shared" si="982"/>
        <v>22.570305891853579</v>
      </c>
      <c r="P3363" s="3">
        <f t="shared" si="983"/>
        <v>-22.570305891853579</v>
      </c>
      <c r="Q3363" s="3">
        <f t="shared" si="984"/>
        <v>-177.07140467359895</v>
      </c>
      <c r="R3363">
        <f t="shared" si="985"/>
        <v>2.9285953264010516</v>
      </c>
      <c r="S3363">
        <f t="shared" si="986"/>
        <v>293.10827360695896</v>
      </c>
      <c r="T3363">
        <f t="shared" si="969"/>
        <v>-22.570305891853579</v>
      </c>
    </row>
    <row r="3364" spans="1:20" x14ac:dyDescent="0.25">
      <c r="A3364">
        <f t="shared" si="970"/>
        <v>1848651.8818129511</v>
      </c>
      <c r="B3364">
        <f t="shared" si="987"/>
        <v>294222.08504666545</v>
      </c>
      <c r="C3364" t="str">
        <f t="shared" si="971"/>
        <v>-0.0737135486745753-0.00358222036063308i</v>
      </c>
      <c r="D3364" t="str">
        <f t="shared" si="972"/>
        <v>2.9892782424555-1.26293547068446i</v>
      </c>
      <c r="E3364" t="str">
        <f t="shared" si="973"/>
        <v>23.3525544685971-111.710410955771i</v>
      </c>
      <c r="F3364" t="str">
        <f t="shared" si="974"/>
        <v>2.37302197891849-0.858585263744949i</v>
      </c>
      <c r="G3364" t="str">
        <f t="shared" si="975"/>
        <v>0.978596060656167-0.144726675925341i</v>
      </c>
      <c r="H3364" t="str">
        <f t="shared" si="976"/>
        <v>0.0182507897577376-67.6906233904385i</v>
      </c>
      <c r="I3364" t="str">
        <f t="shared" si="977"/>
        <v>-0.163831606084601-0.453191900178605i</v>
      </c>
      <c r="K3364" t="str">
        <f t="shared" si="978"/>
        <v>0.0000477975734529216-0.000193455306257132i</v>
      </c>
      <c r="L3364" t="str">
        <f t="shared" si="979"/>
        <v>0.0000444444444444444-0.000195142397711232i</v>
      </c>
      <c r="M3364" t="e">
        <f t="shared" si="980"/>
        <v>#DIV/0!</v>
      </c>
      <c r="N3364">
        <f t="shared" si="981"/>
        <v>2.7821854884471691</v>
      </c>
      <c r="O3364">
        <f t="shared" si="982"/>
        <v>22.638809322810353</v>
      </c>
      <c r="P3364" s="3">
        <f t="shared" si="983"/>
        <v>-22.638809322810353</v>
      </c>
      <c r="Q3364" s="3">
        <f t="shared" si="984"/>
        <v>-177.21781451155283</v>
      </c>
      <c r="R3364">
        <f t="shared" si="985"/>
        <v>2.7821854884471691</v>
      </c>
      <c r="S3364">
        <f t="shared" si="986"/>
        <v>294.22208504666543</v>
      </c>
      <c r="T3364">
        <f t="shared" si="969"/>
        <v>-22.638809322810353</v>
      </c>
    </row>
    <row r="3365" spans="1:20" x14ac:dyDescent="0.25">
      <c r="A3365">
        <f t="shared" si="970"/>
        <v>1855676.7589638403</v>
      </c>
      <c r="B3365">
        <f t="shared" si="987"/>
        <v>295340.1289698428</v>
      </c>
      <c r="C3365" t="str">
        <f t="shared" si="971"/>
        <v>-0.0731429851772848-0.00336741314194459i</v>
      </c>
      <c r="D3365" t="str">
        <f t="shared" si="972"/>
        <v>2.98608253269686-1.26602706103708i</v>
      </c>
      <c r="E3365" t="str">
        <f t="shared" si="973"/>
        <v>23.0375887800147-111.339421856414i</v>
      </c>
      <c r="F3365" t="str">
        <f t="shared" si="974"/>
        <v>2.37263528916346-0.857939766592585i</v>
      </c>
      <c r="G3365" t="str">
        <f t="shared" si="975"/>
        <v>0.978436596026542-0.145252964109292i</v>
      </c>
      <c r="H3365" t="str">
        <f t="shared" si="976"/>
        <v>0.018102442826188-67.4338169056557i</v>
      </c>
      <c r="I3365" t="str">
        <f t="shared" si="977"/>
        <v>-0.163087811452673-0.451398782756051i</v>
      </c>
      <c r="K3365" t="str">
        <f t="shared" si="978"/>
        <v>0.0000477708440101276-0.000192723446039329i</v>
      </c>
      <c r="L3365" t="str">
        <f t="shared" si="979"/>
        <v>0.0000444444444444444-0.000194403663788834i</v>
      </c>
      <c r="M3365" t="e">
        <f t="shared" si="980"/>
        <v>#DIV/0!</v>
      </c>
      <c r="N3365">
        <f t="shared" si="981"/>
        <v>2.6359659514123734</v>
      </c>
      <c r="O3365">
        <f t="shared" si="982"/>
        <v>22.707350949377648</v>
      </c>
      <c r="P3365" s="3">
        <f t="shared" si="983"/>
        <v>-22.707350949377648</v>
      </c>
      <c r="Q3365" s="3">
        <f t="shared" si="984"/>
        <v>-177.36403404858763</v>
      </c>
      <c r="R3365">
        <f t="shared" si="985"/>
        <v>2.6359659514123734</v>
      </c>
      <c r="S3365">
        <f t="shared" si="986"/>
        <v>295.34012896984279</v>
      </c>
      <c r="T3365">
        <f t="shared" si="969"/>
        <v>-22.707350949377648</v>
      </c>
    </row>
    <row r="3366" spans="1:20" x14ac:dyDescent="0.25">
      <c r="A3366">
        <f t="shared" si="970"/>
        <v>1862728.330647903</v>
      </c>
      <c r="B3366">
        <f t="shared" si="987"/>
        <v>296462.42145992821</v>
      </c>
      <c r="C3366" t="str">
        <f t="shared" si="971"/>
        <v>-0.0725760351051612-0.00315596479163064i</v>
      </c>
      <c r="D3366" t="str">
        <f t="shared" si="972"/>
        <v>2.98286939299515-1.26911992109977i</v>
      </c>
      <c r="E3366" t="str">
        <f t="shared" si="973"/>
        <v>22.7249548467604-110.96883961264i</v>
      </c>
      <c r="F3366" t="str">
        <f t="shared" si="974"/>
        <v>2.37224578242872-0.85730575595288i</v>
      </c>
      <c r="G3366" t="str">
        <f t="shared" si="975"/>
        <v>0.978275969719833-0.145780989119134i</v>
      </c>
      <c r="H3366" t="str">
        <f t="shared" si="976"/>
        <v>0.0179553742252027-67.1779888864826i</v>
      </c>
      <c r="I3366" t="str">
        <f t="shared" si="977"/>
        <v>-0.162349486574605-0.449612244079337i</v>
      </c>
      <c r="K3366" t="str">
        <f t="shared" si="978"/>
        <v>0.0000477443164254504-0.000191994350854553i</v>
      </c>
      <c r="L3366" t="str">
        <f t="shared" si="979"/>
        <v>0.0000444444444444444-0.000193667726428407i</v>
      </c>
      <c r="M3366" t="e">
        <f t="shared" si="980"/>
        <v>#DIV/0!</v>
      </c>
      <c r="N3366">
        <f t="shared" si="981"/>
        <v>2.4899350904161395</v>
      </c>
      <c r="O3366">
        <f t="shared" si="982"/>
        <v>22.77593073300844</v>
      </c>
      <c r="P3366" s="3">
        <f t="shared" si="983"/>
        <v>-22.77593073300844</v>
      </c>
      <c r="Q3366" s="3">
        <f t="shared" si="984"/>
        <v>-177.51006490958386</v>
      </c>
      <c r="R3366">
        <f t="shared" si="985"/>
        <v>2.4899350904161395</v>
      </c>
      <c r="S3366">
        <f t="shared" si="986"/>
        <v>296.46242145992824</v>
      </c>
      <c r="T3366">
        <f t="shared" si="969"/>
        <v>-22.77593073300844</v>
      </c>
    </row>
    <row r="3367" spans="1:20" x14ac:dyDescent="0.25">
      <c r="A3367">
        <f t="shared" si="970"/>
        <v>1869806.6983043649</v>
      </c>
      <c r="B3367">
        <f t="shared" si="987"/>
        <v>297588.97866147594</v>
      </c>
      <c r="C3367" t="str">
        <f t="shared" si="971"/>
        <v>-0.0720126852518612-0.00294783585274458i</v>
      </c>
      <c r="D3367" t="str">
        <f t="shared" si="972"/>
        <v>2.97963877356324-1.27221395674423i</v>
      </c>
      <c r="E3367" t="str">
        <f t="shared" si="973"/>
        <v>22.4146379704077-110.598673937096i</v>
      </c>
      <c r="F3367" t="str">
        <f t="shared" si="974"/>
        <v>2.37185343914909-0.856683213344516i</v>
      </c>
      <c r="G3367" t="str">
        <f t="shared" si="975"/>
        <v>0.978114173667671-0.14631075469042i</v>
      </c>
      <c r="H3367" t="str">
        <f t="shared" si="976"/>
        <v>0.0178095719199525-66.9231355574853i</v>
      </c>
      <c r="I3367" t="str">
        <f t="shared" si="977"/>
        <v>-0.16161658879957-0.447832258015327i</v>
      </c>
      <c r="K3367" t="str">
        <f t="shared" si="978"/>
        <v>0.0000477179891754794-0.00019126801029772i</v>
      </c>
      <c r="L3367" t="str">
        <f t="shared" si="979"/>
        <v>0.0000444444444444444-0.000192934575043242i</v>
      </c>
      <c r="M3367" t="e">
        <f t="shared" si="980"/>
        <v>#DIV/0!</v>
      </c>
      <c r="N3367">
        <f t="shared" si="981"/>
        <v>2.3440912913194154</v>
      </c>
      <c r="O3367">
        <f t="shared" si="982"/>
        <v>22.844548637515874</v>
      </c>
      <c r="P3367" s="3">
        <f t="shared" si="983"/>
        <v>-22.844548637515874</v>
      </c>
      <c r="Q3367" s="3">
        <f t="shared" si="984"/>
        <v>-177.65590870868058</v>
      </c>
      <c r="R3367">
        <f t="shared" si="985"/>
        <v>2.3440912913194154</v>
      </c>
      <c r="S3367">
        <f t="shared" si="986"/>
        <v>297.58897866147595</v>
      </c>
      <c r="T3367">
        <f t="shared" si="969"/>
        <v>-22.844548637515874</v>
      </c>
    </row>
    <row r="3368" spans="1:20" x14ac:dyDescent="0.25">
      <c r="A3368">
        <f t="shared" si="970"/>
        <v>1876911.9637579217</v>
      </c>
      <c r="B3368">
        <f t="shared" si="987"/>
        <v>298719.81678038958</v>
      </c>
      <c r="C3368" t="str">
        <f t="shared" si="971"/>
        <v>-0.0714529222913183-0.00274298726166097i</v>
      </c>
      <c r="D3368" t="str">
        <f t="shared" si="972"/>
        <v>2.97639062508207-1.27530907308791i</v>
      </c>
      <c r="E3368" t="str">
        <f t="shared" si="973"/>
        <v>22.1066235075973-110.22893436582i</v>
      </c>
      <c r="F3368" t="str">
        <f t="shared" si="974"/>
        <v>2.37145823963775-0.856072120351897i</v>
      </c>
      <c r="G3368" t="str">
        <f t="shared" si="975"/>
        <v>0.977951199751544-0.146842264542807i</v>
      </c>
      <c r="H3368" t="str">
        <f t="shared" si="976"/>
        <v>0.0176650240024519-66.669253158332i</v>
      </c>
      <c r="I3368" t="str">
        <f t="shared" si="977"/>
        <v>-0.160889075793919-0.446058798535944i</v>
      </c>
      <c r="K3368" t="str">
        <f t="shared" si="978"/>
        <v>0.0000476918607482847-0.000190544414002439i</v>
      </c>
      <c r="L3368" t="str">
        <f t="shared" si="979"/>
        <v>0.0000444444444444444-0.000192204199086713i</v>
      </c>
      <c r="M3368" t="e">
        <f t="shared" si="980"/>
        <v>#DIV/0!</v>
      </c>
      <c r="N3368">
        <f t="shared" si="981"/>
        <v>2.1984329507903055</v>
      </c>
      <c r="O3368">
        <f t="shared" si="982"/>
        <v>22.913204629044401</v>
      </c>
      <c r="P3368" s="3">
        <f t="shared" si="983"/>
        <v>-22.913204629044401</v>
      </c>
      <c r="Q3368" s="3">
        <f t="shared" si="984"/>
        <v>-177.80156704920969</v>
      </c>
      <c r="R3368">
        <f t="shared" si="985"/>
        <v>2.1984329507903055</v>
      </c>
      <c r="S3368">
        <f t="shared" si="986"/>
        <v>298.71981678038958</v>
      </c>
      <c r="T3368">
        <f t="shared" si="969"/>
        <v>-22.913204629044401</v>
      </c>
    </row>
    <row r="3369" spans="1:20" x14ac:dyDescent="0.25">
      <c r="A3369">
        <f t="shared" si="970"/>
        <v>1884044.229220202</v>
      </c>
      <c r="B3369">
        <f t="shared" si="987"/>
        <v>299854.95208415505</v>
      </c>
      <c r="C3369" t="str">
        <f t="shared" si="971"/>
        <v>-0.0708967327820538-0.00254138034515533i</v>
      </c>
      <c r="D3369" t="str">
        <f t="shared" si="972"/>
        <v>2.97312489871006-1.27840517449427i</v>
      </c>
      <c r="E3369" t="str">
        <f t="shared" si="973"/>
        <v>21.8008968708955-109.859630260484i</v>
      </c>
      <c r="F3369" t="str">
        <f t="shared" si="974"/>
        <v>2.37106016408583-0.855472458623901i</v>
      </c>
      <c r="G3369" t="str">
        <f t="shared" si="975"/>
        <v>0.977787039802576-0.147375522379708i</v>
      </c>
      <c r="H3369" t="str">
        <f t="shared" si="976"/>
        <v>0.0175217186900576-66.416337943727i</v>
      </c>
      <c r="I3369" t="str">
        <f t="shared" si="977"/>
        <v>-0.16016690553871-0.444291839717754i</v>
      </c>
      <c r="K3369" t="str">
        <f t="shared" si="978"/>
        <v>0.0000476659296433339-0.00018982355164086i</v>
      </c>
      <c r="L3369" t="str">
        <f t="shared" si="979"/>
        <v>0.0000444444444444444-0.000191476588052115i</v>
      </c>
      <c r="M3369" t="e">
        <f t="shared" si="980"/>
        <v>#DIV/0!</v>
      </c>
      <c r="N3369">
        <f t="shared" si="981"/>
        <v>2.0529584763700086</v>
      </c>
      <c r="O3369">
        <f t="shared" si="982"/>
        <v>22.981898676039751</v>
      </c>
      <c r="P3369" s="3">
        <f t="shared" si="983"/>
        <v>-22.981898676039751</v>
      </c>
      <c r="Q3369" s="3">
        <f t="shared" si="984"/>
        <v>-177.94704152362999</v>
      </c>
      <c r="R3369">
        <f t="shared" si="985"/>
        <v>2.0529584763700086</v>
      </c>
      <c r="S3369">
        <f t="shared" si="986"/>
        <v>299.85495208415506</v>
      </c>
      <c r="T3369">
        <f t="shared" si="969"/>
        <v>-22.981898676039751</v>
      </c>
    </row>
    <row r="3370" spans="1:20" x14ac:dyDescent="0.25">
      <c r="A3370">
        <f t="shared" si="970"/>
        <v>1891203.5972912388</v>
      </c>
      <c r="B3370">
        <f t="shared" si="987"/>
        <v>300994.40090207488</v>
      </c>
      <c r="C3370" t="str">
        <f t="shared" si="971"/>
        <v>-0.0703441031713857-0.00234297681746924i</v>
      </c>
      <c r="D3370" t="str">
        <f t="shared" si="972"/>
        <v>2.96984154609249-1.28150216457311i</v>
      </c>
      <c r="E3370" t="str">
        <f t="shared" si="973"/>
        <v>21.4974435296089-109.490770810579i</v>
      </c>
      <c r="F3370" t="str">
        <f t="shared" si="974"/>
        <v>2.37065919256172-0.854884209872589i</v>
      </c>
      <c r="G3370" t="str">
        <f t="shared" si="975"/>
        <v>0.977621685601303-0.147910531887929i</v>
      </c>
      <c r="H3370" t="str">
        <f t="shared" si="976"/>
        <v>0.0173796443239834-66.1643861833427i</v>
      </c>
      <c r="I3370" t="str">
        <f t="shared" si="977"/>
        <v>-0.159450036327245-0.442531355741493i</v>
      </c>
      <c r="K3370" t="str">
        <f t="shared" si="978"/>
        <v>0.0000476401943714023-0.000189105412923544i</v>
      </c>
      <c r="L3370" t="str">
        <f t="shared" si="979"/>
        <v>0.0000444444444444444-0.000190751731472519i</v>
      </c>
      <c r="M3370" t="e">
        <f t="shared" si="980"/>
        <v>#DIV/0!</v>
      </c>
      <c r="N3370">
        <f t="shared" si="981"/>
        <v>1.907666286532077</v>
      </c>
      <c r="O3370">
        <f t="shared" si="982"/>
        <v>23.050630749221583</v>
      </c>
      <c r="P3370" s="3">
        <f t="shared" si="983"/>
        <v>-23.050630749221583</v>
      </c>
      <c r="Q3370" s="3">
        <f t="shared" si="984"/>
        <v>-178.09233371346792</v>
      </c>
      <c r="R3370">
        <f t="shared" si="985"/>
        <v>1.907666286532077</v>
      </c>
      <c r="S3370">
        <f t="shared" si="986"/>
        <v>300.99440090207486</v>
      </c>
      <c r="T3370">
        <f t="shared" si="969"/>
        <v>-23.050630749221583</v>
      </c>
    </row>
    <row r="3371" spans="1:20" x14ac:dyDescent="0.25">
      <c r="A3371">
        <f t="shared" si="970"/>
        <v>1898390.1709609458</v>
      </c>
      <c r="B3371">
        <f t="shared" si="987"/>
        <v>302138.17962550279</v>
      </c>
      <c r="C3371" t="str">
        <f t="shared" si="971"/>
        <v>-0.0697950197995781-0.00214773877737874i</v>
      </c>
      <c r="D3371" t="str">
        <f t="shared" si="972"/>
        <v>2.96654051937097-1.284599946181i</v>
      </c>
      <c r="E3371" t="str">
        <f t="shared" si="973"/>
        <v>21.196249010581-109.122365035612i</v>
      </c>
      <c r="F3371" t="str">
        <f t="shared" si="974"/>
        <v>2.37025530501064-0.854307355871955i</v>
      </c>
      <c r="G3371" t="str">
        <f t="shared" si="975"/>
        <v>0.977455128877454-0.148447296737306i</v>
      </c>
      <c r="H3371" t="str">
        <f t="shared" si="976"/>
        <v>0.0172387893678396-65.9133941617557i</v>
      </c>
      <c r="I3371" t="str">
        <f t="shared" si="977"/>
        <v>-0.158738426762639-0.440777320891659i</v>
      </c>
      <c r="K3371" t="str">
        <f t="shared" si="978"/>
        <v>0.0000476146534544924-0.000188389987599328i</v>
      </c>
      <c r="L3371" t="str">
        <f t="shared" si="979"/>
        <v>0.0000444444444444444-0.000190029618920621i</v>
      </c>
      <c r="M3371" t="e">
        <f t="shared" si="980"/>
        <v>#DIV/0!</v>
      </c>
      <c r="N3371">
        <f t="shared" si="981"/>
        <v>1.7625548107457973</v>
      </c>
      <c r="O3371">
        <f t="shared" si="982"/>
        <v>23.119400821553782</v>
      </c>
      <c r="P3371" s="3">
        <f t="shared" si="983"/>
        <v>-23.119400821553782</v>
      </c>
      <c r="Q3371" s="3">
        <f t="shared" si="984"/>
        <v>-178.2374451892542</v>
      </c>
      <c r="R3371">
        <f t="shared" si="985"/>
        <v>1.7625548107457973</v>
      </c>
      <c r="S3371">
        <f t="shared" si="986"/>
        <v>302.1381796255028</v>
      </c>
      <c r="T3371">
        <f t="shared" si="969"/>
        <v>-23.119400821553782</v>
      </c>
    </row>
    <row r="3372" spans="1:20" x14ac:dyDescent="0.25">
      <c r="A3372">
        <f t="shared" si="970"/>
        <v>1905604.0536105975</v>
      </c>
      <c r="B3372">
        <f t="shared" si="987"/>
        <v>303286.30470807973</v>
      </c>
      <c r="C3372" t="str">
        <f t="shared" si="971"/>
        <v>-0.0692494689038963-0.00195562870525158i</v>
      </c>
      <c r="D3372" t="str">
        <f t="shared" si="972"/>
        <v>2.96322177119293-1.28769842142185i</v>
      </c>
      <c r="E3372" t="str">
        <f t="shared" si="973"/>
        <v>20.8972988989508-108.754421787271i</v>
      </c>
      <c r="F3372" t="str">
        <f t="shared" si="974"/>
        <v>2.36984848125407-0.853741878456641i</v>
      </c>
      <c r="G3372" t="str">
        <f t="shared" si="975"/>
        <v>0.977287361309728-0.148985820580338i</v>
      </c>
      <c r="H3372" t="str">
        <f t="shared" si="976"/>
        <v>0.0170991424061874-65.6633581783816i</v>
      </c>
      <c r="I3372" t="str">
        <f t="shared" si="977"/>
        <v>-0.158032035755401-0.439029709556082i</v>
      </c>
      <c r="K3372" t="str">
        <f t="shared" si="978"/>
        <v>0.0000475893054257459-0.000187677265455177i</v>
      </c>
      <c r="L3372" t="str">
        <f t="shared" si="979"/>
        <v>0.0000444444444444444-0.000189310240008588i</v>
      </c>
      <c r="M3372" t="e">
        <f t="shared" si="980"/>
        <v>#DIV/0!</v>
      </c>
      <c r="N3372">
        <f t="shared" si="981"/>
        <v>1.6176224895333178</v>
      </c>
      <c r="O3372">
        <f t="shared" si="982"/>
        <v>23.188208868216712</v>
      </c>
      <c r="P3372" s="3">
        <f t="shared" si="983"/>
        <v>-23.188208868216712</v>
      </c>
      <c r="Q3372" s="3">
        <f t="shared" si="984"/>
        <v>-178.38237751046668</v>
      </c>
      <c r="R3372">
        <f t="shared" si="985"/>
        <v>1.6176224895333178</v>
      </c>
      <c r="S3372">
        <f t="shared" si="986"/>
        <v>303.28630470807974</v>
      </c>
      <c r="T3372">
        <f t="shared" ref="T3372:T3435" si="988">P3372</f>
        <v>-23.188208868216712</v>
      </c>
    </row>
    <row r="3373" spans="1:20" x14ac:dyDescent="0.25">
      <c r="A3373">
        <f t="shared" ref="A3373:A3436" si="989">2*PI()*B3373</f>
        <v>1912845.3490143178</v>
      </c>
      <c r="B3373">
        <f t="shared" si="987"/>
        <v>304438.79266597045</v>
      </c>
      <c r="C3373" t="str">
        <f t="shared" ref="C3373:C3436" si="990">IMPRODUCT(D3373,E3373,$C$40,,K3373,$C$41)</f>
        <v>-0.0687074366225883-0.00176660946010356i</v>
      </c>
      <c r="D3373" t="str">
        <f t="shared" ref="D3373:D3436" si="991">IMDIV(IMPRODUCT($C$37,$C$38,COMPLEX(1,A3373/$C$38)),IMSUM(-1*A3373*A3373/$C$39,COMPLEX(0,1*A3373)))</f>
        <v>2.9598852547212-1.29079749164753i</v>
      </c>
      <c r="E3373" t="str">
        <f t="shared" ref="E3373:E3436" si="992">IMDIV(IMPRODUCT(IMSUM(F3373,G3373),$C$29,H3373),IMSUM(1,I3373))</f>
        <v>20.6005788388817-108.386949751564i</v>
      </c>
      <c r="F3373" t="str">
        <f t="shared" ref="F3373:F3436" si="993">IMDIV(IMPRODUCT($C$14,$C$15,COMPLEX(1,A3373/$C$15)),IMSUM(-1*A3373*A3373/$C$16,COMPLEX(0,A3373)))</f>
        <v>2.3694387009892-0.853187759520632i</v>
      </c>
      <c r="G3373" t="str">
        <f t="shared" ref="G3373:G3436" si="994">IMDIV(1,COMPLEX(1,A3373*$C$9*$C$10))</f>
        <v>0.977118374525578-0.149526107051814i</v>
      </c>
      <c r="H3373" t="str">
        <f t="shared" ref="H3373:H3436" si="995">IMDIV($C$3,IMSUM(K3373,COMPLEX(0,$C$28*A3373)))</f>
        <v>0.016960692143113-65.4142745474077i</v>
      </c>
      <c r="I3373" t="str">
        <f t="shared" ref="I3373:I3436" si="996">IMPRODUCT(F3373,$C$29,H3373,$C$31)</f>
        <v>-0.157330822521026-0.437288496225473i</v>
      </c>
      <c r="K3373" t="str">
        <f t="shared" ref="K3373:K3436" si="997">IF($C$26&lt;=0,IMDIV(1,IMSUM(IMDIV(1,L3373),1/$C$18)),IMDIV(1,IMSUM(IMDIV(1,L3373),1/$C$18,IMDIV(1,M3373))))</f>
        <v>0.0000475641488293625-0.000186967236316058i</v>
      </c>
      <c r="L3373" t="str">
        <f t="shared" ref="L3373:L3436" si="998">IMSUM($C$21/$C$22,IMDIV(1,COMPLEX(0,$C$20*$C$22*A3373)))</f>
        <v>0.0000444444444444444-0.000188593584387914i</v>
      </c>
      <c r="M3373" t="e">
        <f t="shared" ref="M3373:M3436" si="999">IMSUM($C$25/$C$26,IMDIV(1,COMPLEX(0,$C$24*$C$26*A3373)))</f>
        <v>#DIV/0!</v>
      </c>
      <c r="N3373">
        <f t="shared" ref="N3373:N3436" si="1000">ABS(R3373)</f>
        <v>1.4728677745270318</v>
      </c>
      <c r="O3373">
        <f t="shared" ref="O3373:O3436" si="1001">ABS(P3373)</f>
        <v>23.257054866579153</v>
      </c>
      <c r="P3373" s="3">
        <f t="shared" ref="P3373:P3436" si="1002">20*LOG10(IMABS(C3373))</f>
        <v>-23.257054866579153</v>
      </c>
      <c r="Q3373" s="3">
        <f t="shared" ref="Q3373:Q3436" si="1003">IMARGUMENT(C3373)*180/PI()</f>
        <v>-178.52713222547297</v>
      </c>
      <c r="R3373">
        <f t="shared" ref="R3373:R3436" si="1004">IF(Q3373&lt;0,Q3373+180,Q3373-180)</f>
        <v>1.4728677745270318</v>
      </c>
      <c r="S3373">
        <f t="shared" ref="S3373:S3436" si="1005">B3373/1000</f>
        <v>304.43879266597048</v>
      </c>
      <c r="T3373">
        <f t="shared" si="988"/>
        <v>-23.257054866579153</v>
      </c>
    </row>
    <row r="3374" spans="1:20" x14ac:dyDescent="0.25">
      <c r="A3374">
        <f t="shared" si="989"/>
        <v>1920114.1613405724</v>
      </c>
      <c r="B3374">
        <f t="shared" ref="B3374:B3437" si="1006">B3373*(1+B$42)</f>
        <v>305595.66007810115</v>
      </c>
      <c r="C3374" t="str">
        <f t="shared" si="990"/>
        <v>-0.0681689089987974-0.00158064427665276i</v>
      </c>
      <c r="D3374" t="str">
        <f t="shared" si="991"/>
        <v>2.95653092364364-1.29389705745872i</v>
      </c>
      <c r="E3374" t="str">
        <f t="shared" si="992"/>
        <v>20.3060745342705-108.019957450957i</v>
      </c>
      <c r="F3374" t="str">
        <f t="shared" si="993"/>
        <v>2.36902594378842-0.852644981015974i</v>
      </c>
      <c r="G3374" t="str">
        <f t="shared" si="994"/>
        <v>0.976948160100984-0.150068159768441i</v>
      </c>
      <c r="H3374" t="str">
        <f t="shared" si="995"/>
        <v>0.0168234274008218-65.1661395977318i</v>
      </c>
      <c r="I3374" t="str">
        <f t="shared" si="996"/>
        <v>-0.156634746577628-0.435553655493025i</v>
      </c>
      <c r="K3374" t="str">
        <f t="shared" si="997"/>
        <v>0.000047539182220514-0.0001862598900448i</v>
      </c>
      <c r="L3374" t="str">
        <f t="shared" si="998"/>
        <v>0.0000444444444444444-0.000187879641749267i</v>
      </c>
      <c r="M3374" t="e">
        <f t="shared" si="999"/>
        <v>#DIV/0!</v>
      </c>
      <c r="N3374">
        <f t="shared" si="1000"/>
        <v>1.3282891285254834</v>
      </c>
      <c r="O3374">
        <f t="shared" si="1001"/>
        <v>23.325938796169293</v>
      </c>
      <c r="P3374" s="3">
        <f t="shared" si="1002"/>
        <v>-23.325938796169293</v>
      </c>
      <c r="Q3374" s="3">
        <f t="shared" si="1003"/>
        <v>-178.67171087147452</v>
      </c>
      <c r="R3374">
        <f t="shared" si="1004"/>
        <v>1.3282891285254834</v>
      </c>
      <c r="S3374">
        <f t="shared" si="1005"/>
        <v>305.59566007810116</v>
      </c>
      <c r="T3374">
        <f t="shared" si="988"/>
        <v>-23.325938796169293</v>
      </c>
    </row>
    <row r="3375" spans="1:20" x14ac:dyDescent="0.25">
      <c r="A3375">
        <f t="shared" si="989"/>
        <v>1927410.5951536668</v>
      </c>
      <c r="B3375">
        <f t="shared" si="1006"/>
        <v>306756.92358639796</v>
      </c>
      <c r="C3375" t="str">
        <f t="shared" si="990"/>
        <v>-0.0676338719843839-0.00139769676237099i</v>
      </c>
      <c r="D3375" t="str">
        <f t="shared" si="991"/>
        <v>2.95315873218273-1.29699701870568i</v>
      </c>
      <c r="E3375" t="str">
        <f t="shared" si="992"/>
        <v>20.0137717494158-107.653453246477i</v>
      </c>
      <c r="F3375" t="str">
        <f t="shared" si="993"/>
        <v>2.36861018909878-0.852113524951454i</v>
      </c>
      <c r="G3375" t="str">
        <f t="shared" si="994"/>
        <v>0.976776709560243-0.150611982328459i</v>
      </c>
      <c r="H3375" t="str">
        <f t="shared" si="995"/>
        <v>0.0166873371182487-64.9189496728947i</v>
      </c>
      <c r="I3375" t="str">
        <f t="shared" si="996"/>
        <v>-0.155943767743564-0.433825162053975i</v>
      </c>
      <c r="K3375" t="str">
        <f t="shared" si="997"/>
        <v>0.0000475144041652651-0.000185555216541953i</v>
      </c>
      <c r="L3375" t="str">
        <f t="shared" si="998"/>
        <v>0.0000444444444444444-0.000187168401822342i</v>
      </c>
      <c r="M3375" t="e">
        <f t="shared" si="999"/>
        <v>#DIV/0!</v>
      </c>
      <c r="N3375">
        <f t="shared" si="1000"/>
        <v>1.1838850255473403</v>
      </c>
      <c r="O3375">
        <f t="shared" si="1001"/>
        <v>23.394860638647824</v>
      </c>
      <c r="P3375" s="3">
        <f t="shared" si="1002"/>
        <v>-23.394860638647824</v>
      </c>
      <c r="Q3375" s="3">
        <f t="shared" si="1003"/>
        <v>-178.81611497445266</v>
      </c>
      <c r="R3375">
        <f t="shared" si="1004"/>
        <v>1.1838850255473403</v>
      </c>
      <c r="S3375">
        <f t="shared" si="1005"/>
        <v>306.75692358639793</v>
      </c>
      <c r="T3375">
        <f t="shared" si="988"/>
        <v>-23.394860638647824</v>
      </c>
    </row>
    <row r="3376" spans="1:20" x14ac:dyDescent="0.25">
      <c r="A3376">
        <f t="shared" si="989"/>
        <v>1934734.7554152505</v>
      </c>
      <c r="B3376">
        <f t="shared" si="1006"/>
        <v>307922.59989602625</v>
      </c>
      <c r="C3376" t="str">
        <f t="shared" si="990"/>
        <v>-0.0671023114436869-0.00121773089453451i</v>
      </c>
      <c r="D3376" t="str">
        <f t="shared" si="991"/>
        <v>2.94976863510542-1.30009727448938i</v>
      </c>
      <c r="E3376" t="str">
        <f t="shared" si="992"/>
        <v>19.7236563096694-107.287445339799i</v>
      </c>
      <c r="F3376" t="str">
        <f t="shared" si="993"/>
        <v>2.36819141624148-0.851593373391318i</v>
      </c>
      <c r="G3376" t="str">
        <f t="shared" si="994"/>
        <v>0.976604014375744-0.151157578311264i</v>
      </c>
      <c r="H3376" t="str">
        <f t="shared" si="995"/>
        <v>0.0165524103496886-64.6727011310187i</v>
      </c>
      <c r="I3376" t="str">
        <f t="shared" si="996"/>
        <v>-0.155257846135103-0.432102990705193i</v>
      </c>
      <c r="K3376" t="str">
        <f t="shared" si="997"/>
        <v>0.0000474898132404892-0.000184853205745663i</v>
      </c>
      <c r="L3376" t="str">
        <f t="shared" si="998"/>
        <v>0.0000444444444444444-0.000186459854375714i</v>
      </c>
      <c r="M3376" t="e">
        <f t="shared" si="999"/>
        <v>#DIV/0!</v>
      </c>
      <c r="N3376">
        <f t="shared" si="1000"/>
        <v>1.0396539508833769</v>
      </c>
      <c r="O3376">
        <f t="shared" si="1001"/>
        <v>23.463820377779236</v>
      </c>
      <c r="P3376" s="3">
        <f t="shared" si="1002"/>
        <v>-23.463820377779236</v>
      </c>
      <c r="Q3376" s="3">
        <f t="shared" si="1003"/>
        <v>-178.96034604911662</v>
      </c>
      <c r="R3376">
        <f t="shared" si="1004"/>
        <v>1.0396539508833769</v>
      </c>
      <c r="S3376">
        <f t="shared" si="1005"/>
        <v>307.92259989602627</v>
      </c>
      <c r="T3376">
        <f t="shared" si="988"/>
        <v>-23.463820377779236</v>
      </c>
    </row>
    <row r="3377" spans="1:20" x14ac:dyDescent="0.25">
      <c r="A3377">
        <f t="shared" si="989"/>
        <v>1942086.7474858286</v>
      </c>
      <c r="B3377">
        <f t="shared" si="1006"/>
        <v>309092.70577563118</v>
      </c>
      <c r="C3377" t="str">
        <f t="shared" si="990"/>
        <v>-0.0665742131571982-0.00104071101727482i</v>
      </c>
      <c r="D3377" t="str">
        <f t="shared" si="991"/>
        <v>2.94636058773272-1.30319772316249i</v>
      </c>
      <c r="E3377" t="str">
        <f t="shared" si="992"/>
        <v>19.4357141020539-106.921941775317i</v>
      </c>
      <c r="F3377" t="str">
        <f t="shared" si="993"/>
        <v>2.36776960441129-0.851084508453897i</v>
      </c>
      <c r="G3377" t="str">
        <f t="shared" si="994"/>
        <v>0.976430065967754-0.151704951277015i</v>
      </c>
      <c r="H3377" t="str">
        <f t="shared" si="995"/>
        <v>0.0164186362634423-64.4273903447424i</v>
      </c>
      <c r="I3377" t="str">
        <f t="shared" si="996"/>
        <v>-0.154576942164086-0.430387116344754i</v>
      </c>
      <c r="K3377" t="str">
        <f t="shared" si="997"/>
        <v>0.0000474654080337873-0.000184153847631527i</v>
      </c>
      <c r="L3377" t="str">
        <f t="shared" si="998"/>
        <v>0.0000444444444444444-0.000185753989216691i</v>
      </c>
      <c r="M3377" t="e">
        <f t="shared" si="999"/>
        <v>#DIV/0!</v>
      </c>
      <c r="N3377">
        <f t="shared" si="1000"/>
        <v>0.89559440114774702</v>
      </c>
      <c r="O3377">
        <f t="shared" si="1001"/>
        <v>23.532817999405104</v>
      </c>
      <c r="P3377" s="3">
        <f t="shared" si="1002"/>
        <v>-23.532817999405104</v>
      </c>
      <c r="Q3377" s="3">
        <f t="shared" si="1003"/>
        <v>-179.10440559885225</v>
      </c>
      <c r="R3377">
        <f t="shared" si="1004"/>
        <v>0.89559440114774702</v>
      </c>
      <c r="S3377">
        <f t="shared" si="1005"/>
        <v>309.0927057756312</v>
      </c>
      <c r="T3377">
        <f t="shared" si="988"/>
        <v>-23.532817999405104</v>
      </c>
    </row>
    <row r="3378" spans="1:20" x14ac:dyDescent="0.25">
      <c r="A3378">
        <f t="shared" si="989"/>
        <v>1949466.6771262749</v>
      </c>
      <c r="B3378">
        <f t="shared" si="1006"/>
        <v>310267.25805757858</v>
      </c>
      <c r="C3378" t="str">
        <f t="shared" si="990"/>
        <v>-0.0660495628251779-0.000866601838630852i</v>
      </c>
      <c r="D3378" t="str">
        <f t="shared" si="991"/>
        <v>2.94293454594965-1.3062982623307i</v>
      </c>
      <c r="E3378" t="str">
        <f t="shared" si="992"/>
        <v>19.1499310758591-106.556950442196i</v>
      </c>
      <c r="F3378" t="str">
        <f t="shared" si="993"/>
        <v>2.36734473267611-0.85058691231033i</v>
      </c>
      <c r="G3378" t="str">
        <f t="shared" si="994"/>
        <v>0.976254855704201-0.152254104766245i</v>
      </c>
      <c r="H3378" t="str">
        <f t="shared" si="995"/>
        <v>0.0162860041404821-64.1830137011586i</v>
      </c>
      <c r="I3378" t="str">
        <f t="shared" si="996"/>
        <v>-0.153901016535632-0.428677513971543i</v>
      </c>
      <c r="K3378" t="str">
        <f t="shared" si="997"/>
        <v>0.000047441187143408-0.000183457132212464i</v>
      </c>
      <c r="L3378" t="str">
        <f t="shared" si="998"/>
        <v>0.0000444444444444444-0.000185050796191165i</v>
      </c>
      <c r="M3378" t="e">
        <f t="shared" si="999"/>
        <v>#DIV/0!</v>
      </c>
      <c r="N3378">
        <f t="shared" si="1000"/>
        <v>0.75170488432712546</v>
      </c>
      <c r="O3378">
        <f t="shared" si="1001"/>
        <v>23.601853491415653</v>
      </c>
      <c r="P3378" s="3">
        <f t="shared" si="1002"/>
        <v>-23.601853491415653</v>
      </c>
      <c r="Q3378" s="3">
        <f t="shared" si="1003"/>
        <v>-179.24829511567287</v>
      </c>
      <c r="R3378">
        <f t="shared" si="1004"/>
        <v>0.75170488432712546</v>
      </c>
      <c r="S3378">
        <f t="shared" si="1005"/>
        <v>310.2672580575786</v>
      </c>
      <c r="T3378">
        <f t="shared" si="988"/>
        <v>-23.601853491415653</v>
      </c>
    </row>
    <row r="3379" spans="1:20" x14ac:dyDescent="0.25">
      <c r="A3379">
        <f t="shared" si="989"/>
        <v>1956874.6504993548</v>
      </c>
      <c r="B3379">
        <f t="shared" si="1006"/>
        <v>311446.2736381974</v>
      </c>
      <c r="C3379" t="str">
        <f t="shared" si="990"/>
        <v>-0.0655283460711838-0.000695368427602042i</v>
      </c>
      <c r="D3379" t="str">
        <f t="shared" si="991"/>
        <v>2.93949046621499-1.309398788854i</v>
      </c>
      <c r="E3379" t="str">
        <f t="shared" si="992"/>
        <v>18.8662932432077-106.192479076397i</v>
      </c>
      <c r="F3379" t="str">
        <f t="shared" si="993"/>
        <v>2.36691677997634-0.850100567183175i</v>
      </c>
      <c r="G3379" t="str">
        <f t="shared" si="994"/>
        <v>0.976078374900456-0.152805042299464i</v>
      </c>
      <c r="H3379" t="str">
        <f t="shared" si="995"/>
        <v>0.016154503373134-63.939567601751i</v>
      </c>
      <c r="I3379" t="str">
        <f t="shared" si="996"/>
        <v>-0.153230030245837-0.426974158684823i</v>
      </c>
      <c r="K3379" t="str">
        <f t="shared" si="997"/>
        <v>0.000047417149178168-0.000182763049538577i</v>
      </c>
      <c r="L3379" t="str">
        <f t="shared" si="998"/>
        <v>0.0000444444444444444-0.000184350265183467i</v>
      </c>
      <c r="M3379" t="e">
        <f t="shared" si="999"/>
        <v>#DIV/0!</v>
      </c>
      <c r="N3379">
        <f t="shared" si="1000"/>
        <v>0.60798391982919497</v>
      </c>
      <c r="O3379">
        <f t="shared" si="1001"/>
        <v>23.670926843723329</v>
      </c>
      <c r="P3379" s="3">
        <f t="shared" si="1002"/>
        <v>-23.670926843723329</v>
      </c>
      <c r="Q3379" s="3">
        <f t="shared" si="1003"/>
        <v>-179.39201608017081</v>
      </c>
      <c r="R3379">
        <f t="shared" si="1004"/>
        <v>0.60798391982919497</v>
      </c>
      <c r="S3379">
        <f t="shared" si="1005"/>
        <v>311.4462736381974</v>
      </c>
      <c r="T3379">
        <f t="shared" si="988"/>
        <v>-23.670926843723329</v>
      </c>
    </row>
    <row r="3380" spans="1:20" x14ac:dyDescent="0.25">
      <c r="A3380">
        <f t="shared" si="989"/>
        <v>1964310.7741712523</v>
      </c>
      <c r="B3380">
        <f t="shared" si="1006"/>
        <v>312629.76947802253</v>
      </c>
      <c r="C3380" t="str">
        <f t="shared" si="990"/>
        <v>-0.0650105484455434-0.000526976211201893i</v>
      </c>
      <c r="D3380" t="str">
        <f t="shared" si="991"/>
        <v>2.93602830557123-1.31249919884821i</v>
      </c>
      <c r="E3380" t="str">
        <f t="shared" si="992"/>
        <v>18.5847866795992-105.828535262692i</v>
      </c>
      <c r="F3380" t="str">
        <f t="shared" si="993"/>
        <v>2.36648572512444-0.849625455345097i</v>
      </c>
      <c r="G3380" t="str">
        <f t="shared" si="994"/>
        <v>0.975900614819118-0.153357767376763i</v>
      </c>
      <c r="H3380" t="str">
        <f t="shared" si="995"/>
        <v>0.016024123463775-63.6970484623306i</v>
      </c>
      <c r="I3380" t="str">
        <f t="shared" si="996"/>
        <v>-0.152563944579507-0.425277025683833i</v>
      </c>
      <c r="K3380" t="str">
        <f t="shared" si="997"/>
        <v>0.0000473932927573702-0.000182071589697026i</v>
      </c>
      <c r="L3380" t="str">
        <f t="shared" si="998"/>
        <v>0.0000444444444444444-0.000183652386116226i</v>
      </c>
      <c r="M3380" t="e">
        <f t="shared" si="999"/>
        <v>#DIV/0!</v>
      </c>
      <c r="N3380">
        <f t="shared" si="1000"/>
        <v>0.46443003852670017</v>
      </c>
      <c r="O3380">
        <f t="shared" si="1001"/>
        <v>23.740038048234826</v>
      </c>
      <c r="P3380" s="3">
        <f t="shared" si="1002"/>
        <v>-23.740038048234826</v>
      </c>
      <c r="Q3380" s="3">
        <f t="shared" si="1003"/>
        <v>-179.5355699614733</v>
      </c>
      <c r="R3380">
        <f t="shared" si="1004"/>
        <v>0.46443003852670017</v>
      </c>
      <c r="S3380">
        <f t="shared" si="1005"/>
        <v>312.62976947802252</v>
      </c>
      <c r="T3380">
        <f t="shared" si="988"/>
        <v>-23.740038048234826</v>
      </c>
    </row>
    <row r="3381" spans="1:20" x14ac:dyDescent="0.25">
      <c r="A3381">
        <f t="shared" si="989"/>
        <v>1971775.1551131031</v>
      </c>
      <c r="B3381">
        <f t="shared" si="1006"/>
        <v>313817.76260203903</v>
      </c>
      <c r="C3381" t="str">
        <f t="shared" si="990"/>
        <v>-0.0644961554287465-0.000361390971520407i</v>
      </c>
      <c r="D3381" t="str">
        <f t="shared" si="991"/>
        <v>2.9325480216545-1.31559938768653i</v>
      </c>
      <c r="E3381" t="str">
        <f t="shared" si="992"/>
        <v>18.3053975244302-105.465126436654i</v>
      </c>
      <c r="F3381" t="str">
        <f t="shared" si="993"/>
        <v>2.36605154680441-0.849161559117501i</v>
      </c>
      <c r="G3381" t="str">
        <f t="shared" si="994"/>
        <v>0.975721566669802-0.153912283477404i</v>
      </c>
      <c r="H3381" t="str">
        <f t="shared" si="995"/>
        <v>0.0158948540235515-63.4554527129753i</v>
      </c>
      <c r="I3381" t="str">
        <f t="shared" si="996"/>
        <v>-0.151902721107902-0.423586090267396i</v>
      </c>
      <c r="K3381" t="str">
        <f t="shared" si="997"/>
        <v>0.0000473696165107284-0.000181382742811885i</v>
      </c>
      <c r="L3381" t="str">
        <f t="shared" si="998"/>
        <v>0.0000444444444444444-0.000182957148950215i</v>
      </c>
      <c r="M3381" t="e">
        <f t="shared" si="999"/>
        <v>#DIV/0!</v>
      </c>
      <c r="N3381">
        <f t="shared" si="1000"/>
        <v>0.32104178280613382</v>
      </c>
      <c r="O3381">
        <f t="shared" si="1001"/>
        <v>23.809187098824491</v>
      </c>
      <c r="P3381" s="3">
        <f t="shared" si="1002"/>
        <v>-23.809187098824491</v>
      </c>
      <c r="Q3381" s="3">
        <f t="shared" si="1003"/>
        <v>-179.67895821719387</v>
      </c>
      <c r="R3381">
        <f t="shared" si="1004"/>
        <v>0.32104178280613382</v>
      </c>
      <c r="S3381">
        <f t="shared" si="1005"/>
        <v>313.81776260203901</v>
      </c>
      <c r="T3381">
        <f t="shared" si="988"/>
        <v>-23.809187098824491</v>
      </c>
    </row>
    <row r="3382" spans="1:20" x14ac:dyDescent="0.25">
      <c r="A3382">
        <f t="shared" si="989"/>
        <v>1979267.9007025331</v>
      </c>
      <c r="B3382">
        <f t="shared" si="1006"/>
        <v>315010.2700999268</v>
      </c>
      <c r="C3382" t="str">
        <f t="shared" si="990"/>
        <v>-0.0639851524347749-0.000198578842782397i</v>
      </c>
      <c r="D3382" t="str">
        <f t="shared" si="991"/>
        <v>2.92904957270451-1.31869925000125i</v>
      </c>
      <c r="E3382" t="str">
        <f t="shared" si="992"/>
        <v>18.0281119814865-105.10225988663i</v>
      </c>
      <c r="F3382" t="str">
        <f t="shared" si="993"/>
        <v>2.36561422357119-0.848708860869155i</v>
      </c>
      <c r="G3382" t="str">
        <f t="shared" si="994"/>
        <v>0.975541221608924-0.154468594059415i</v>
      </c>
      <c r="H3382" t="str">
        <f t="shared" si="995"/>
        <v>0.0157666847711094-63.2147767979667i</v>
      </c>
      <c r="I3382" t="str">
        <f t="shared" si="996"/>
        <v>-0.1512463216865-0.421901327833491i</v>
      </c>
      <c r="K3382" t="str">
        <f t="shared" si="997"/>
        <v>0.000047346119078285-0.000180696499044019i</v>
      </c>
      <c r="L3382" t="str">
        <f t="shared" si="998"/>
        <v>0.0000444444444444444-0.000182264543684215i</v>
      </c>
      <c r="M3382" t="e">
        <f t="shared" si="999"/>
        <v>#DIV/0!</v>
      </c>
      <c r="N3382">
        <f t="shared" si="1000"/>
        <v>0.17781770660761254</v>
      </c>
      <c r="O3382">
        <f t="shared" si="1001"/>
        <v>23.878373991307175</v>
      </c>
      <c r="P3382" s="3">
        <f t="shared" si="1002"/>
        <v>-23.878373991307175</v>
      </c>
      <c r="Q3382" s="3">
        <f t="shared" si="1003"/>
        <v>-179.82218229339239</v>
      </c>
      <c r="R3382">
        <f t="shared" si="1004"/>
        <v>0.17781770660761254</v>
      </c>
      <c r="S3382">
        <f t="shared" si="1005"/>
        <v>315.0102700999268</v>
      </c>
      <c r="T3382">
        <f t="shared" si="988"/>
        <v>-23.878373991307175</v>
      </c>
    </row>
    <row r="3383" spans="1:20" x14ac:dyDescent="0.25">
      <c r="A3383">
        <f t="shared" si="989"/>
        <v>1986789.1187252025</v>
      </c>
      <c r="B3383">
        <f t="shared" si="1006"/>
        <v>316207.3091263065</v>
      </c>
      <c r="C3383" t="str">
        <f t="shared" si="990"/>
        <v>-0.063477524814359-0.0000385063084174103i</v>
      </c>
      <c r="D3383" t="str">
        <f t="shared" si="991"/>
        <v>2.9255329175746-1.3217986796856i</v>
      </c>
      <c r="E3383" t="str">
        <f t="shared" si="992"/>
        <v>17.7529163194152-104.739942755691i</v>
      </c>
      <c r="F3383" t="str">
        <f t="shared" si="993"/>
        <v>2.36517373385026-0.848267343014828i</v>
      </c>
      <c r="G3383" t="str">
        <f t="shared" si="994"/>
        <v>0.975359570739487-0.155026702559175i</v>
      </c>
      <c r="H3383" t="str">
        <f t="shared" si="995"/>
        <v>0.0156396055313442-62.9750171757288i</v>
      </c>
      <c r="I3383" t="str">
        <f t="shared" si="996"/>
        <v>-0.150594708452774-0.420222713878874i</v>
      </c>
      <c r="K3383" t="str">
        <f t="shared" si="997"/>
        <v>0.0000473227991103373-0.000180012848590941i</v>
      </c>
      <c r="L3383" t="str">
        <f t="shared" si="998"/>
        <v>0.0000444444444444444-0.000181574560354866i</v>
      </c>
      <c r="M3383" t="e">
        <f t="shared" si="999"/>
        <v>#DIV/0!</v>
      </c>
      <c r="N3383">
        <f t="shared" si="1000"/>
        <v>3.47563754695841E-2</v>
      </c>
      <c r="O3383">
        <f t="shared" si="1001"/>
        <v>23.947598723411915</v>
      </c>
      <c r="P3383" s="3">
        <f t="shared" si="1002"/>
        <v>-23.947598723411915</v>
      </c>
      <c r="Q3383" s="3">
        <f t="shared" si="1003"/>
        <v>-179.96524362453042</v>
      </c>
      <c r="R3383">
        <f t="shared" si="1004"/>
        <v>3.47563754695841E-2</v>
      </c>
      <c r="S3383">
        <f t="shared" si="1005"/>
        <v>316.20730912630648</v>
      </c>
      <c r="T3383">
        <f t="shared" si="988"/>
        <v>-23.947598723411915</v>
      </c>
    </row>
    <row r="3384" spans="1:20" x14ac:dyDescent="0.25">
      <c r="A3384">
        <f t="shared" si="989"/>
        <v>1994338.9173763585</v>
      </c>
      <c r="B3384">
        <f t="shared" si="1006"/>
        <v>317408.8969009865</v>
      </c>
      <c r="C3384" t="str">
        <f t="shared" si="990"/>
        <v>-0.062973257858176+0.000118859801870857i</v>
      </c>
      <c r="D3384" t="str">
        <f t="shared" si="991"/>
        <v>2.9219980157418-1.32489756989569i</v>
      </c>
      <c r="E3384" t="str">
        <f t="shared" si="992"/>
        <v>17.4797968721718-104.378182043568i</v>
      </c>
      <c r="F3384" t="str">
        <f t="shared" si="993"/>
        <v>2.36473005593702-0.847836988013898i</v>
      </c>
      <c r="G3384" t="str">
        <f t="shared" si="994"/>
        <v>0.975176605110869-0.155586612391005i</v>
      </c>
      <c r="H3384" t="str">
        <f t="shared" si="995"/>
        <v>0.0155136062341652-62.7361703187665i</v>
      </c>
      <c r="I3384" t="str">
        <f t="shared" si="996"/>
        <v>-0.149947843823992-0.418550223998664i</v>
      </c>
      <c r="K3384" t="str">
        <f t="shared" si="997"/>
        <v>0.000047299655267357-0.000179331781686691i</v>
      </c>
      <c r="L3384" t="str">
        <f t="shared" si="998"/>
        <v>0.0000444444444444444-0.000180887189036527i</v>
      </c>
      <c r="M3384" t="e">
        <f t="shared" si="999"/>
        <v>#DIV/0!</v>
      </c>
      <c r="N3384">
        <f t="shared" si="1000"/>
        <v>0.10814363343234845</v>
      </c>
      <c r="O3384">
        <f t="shared" si="1001"/>
        <v>24.016861294754669</v>
      </c>
      <c r="P3384" s="3">
        <f t="shared" si="1002"/>
        <v>-24.016861294754669</v>
      </c>
      <c r="Q3384" s="3">
        <f t="shared" si="1003"/>
        <v>179.89185636656765</v>
      </c>
      <c r="R3384">
        <f t="shared" si="1004"/>
        <v>-0.10814363343234845</v>
      </c>
      <c r="S3384">
        <f t="shared" si="1005"/>
        <v>317.40889690098652</v>
      </c>
      <c r="T3384">
        <f t="shared" si="988"/>
        <v>-24.016861294754669</v>
      </c>
    </row>
    <row r="3385" spans="1:20" x14ac:dyDescent="0.25">
      <c r="A3385">
        <f t="shared" si="989"/>
        <v>2001917.4052623888</v>
      </c>
      <c r="B3385">
        <f t="shared" si="1006"/>
        <v>318615.05070921028</v>
      </c>
      <c r="C3385" t="str">
        <f t="shared" si="990"/>
        <v>-0.0624723367999741+0.000273552315026154i</v>
      </c>
      <c r="D3385" t="str">
        <f t="shared" si="991"/>
        <v>2.91844482731689-1.32799581305264i</v>
      </c>
      <c r="E3385" t="str">
        <f t="shared" si="992"/>
        <v>17.2087400394467-104.016984608564i</v>
      </c>
      <c r="F3385" t="str">
        <f t="shared" si="993"/>
        <v>2.36428316799635-0.847417778368973i</v>
      </c>
      <c r="G3385" t="str">
        <f t="shared" si="994"/>
        <v>0.974992315718618-0.156148326946735i</v>
      </c>
      <c r="H3385" t="str">
        <f t="shared" si="995"/>
        <v>0.0153886769132764-62.4982327136049i</v>
      </c>
      <c r="I3385" t="str">
        <f t="shared" si="996"/>
        <v>-0.149305690495029-0.416883833885956i</v>
      </c>
      <c r="K3385" t="str">
        <f t="shared" si="997"/>
        <v>0.0000472766862199155-0.000178653288601698i</v>
      </c>
      <c r="L3385" t="str">
        <f t="shared" si="998"/>
        <v>0.0000444444444444444-0.000180202419841131i</v>
      </c>
      <c r="M3385" t="e">
        <f t="shared" si="999"/>
        <v>#DIV/0!</v>
      </c>
      <c r="N3385">
        <f t="shared" si="1000"/>
        <v>0.25088373124577856</v>
      </c>
      <c r="O3385">
        <f t="shared" si="1001"/>
        <v>24.086161706812369</v>
      </c>
      <c r="P3385" s="3">
        <f t="shared" si="1002"/>
        <v>-24.086161706812369</v>
      </c>
      <c r="Q3385" s="3">
        <f t="shared" si="1003"/>
        <v>179.74911626875422</v>
      </c>
      <c r="R3385">
        <f t="shared" si="1004"/>
        <v>-0.25088373124577856</v>
      </c>
      <c r="S3385">
        <f t="shared" si="1005"/>
        <v>318.61505070921027</v>
      </c>
      <c r="T3385">
        <f t="shared" si="988"/>
        <v>-24.086161706812369</v>
      </c>
    </row>
    <row r="3386" spans="1:20" x14ac:dyDescent="0.25">
      <c r="A3386">
        <f t="shared" si="989"/>
        <v>2009524.6914023862</v>
      </c>
      <c r="B3386">
        <f t="shared" si="1006"/>
        <v>319825.78790190531</v>
      </c>
      <c r="C3386" t="str">
        <f t="shared" si="990"/>
        <v>-0.0619747468196372+0.000425603717553633i</v>
      </c>
      <c r="D3386" t="str">
        <f t="shared" si="991"/>
        <v>2.91487331305454-1.33109330084472i</v>
      </c>
      <c r="E3386" t="str">
        <f t="shared" si="992"/>
        <v>16.9397322870699-103.656357169451i</v>
      </c>
      <c r="F3386" t="str">
        <f t="shared" si="993"/>
        <v>2.36383304806207-0.847009696624466i</v>
      </c>
      <c r="G3386" t="str">
        <f t="shared" si="994"/>
        <v>0.974806693504235-0.156711849595286i</v>
      </c>
      <c r="H3386" t="str">
        <f t="shared" si="995"/>
        <v>0.0152648077049734-62.261200860729i</v>
      </c>
      <c r="I3386" t="str">
        <f t="shared" si="996"/>
        <v>-0.1486682114362-0.415223519331426i</v>
      </c>
      <c r="K3386" t="str">
        <f t="shared" si="997"/>
        <v>0.0000472538906486085-0.000177977359642648i</v>
      </c>
      <c r="L3386" t="str">
        <f t="shared" si="998"/>
        <v>0.0000444444444444444-0.000179520242918043i</v>
      </c>
      <c r="M3386" t="e">
        <f t="shared" si="999"/>
        <v>#DIV/0!</v>
      </c>
      <c r="N3386">
        <f t="shared" si="1000"/>
        <v>0.39346531740133628</v>
      </c>
      <c r="O3386">
        <f t="shared" si="1001"/>
        <v>24.155499962896357</v>
      </c>
      <c r="P3386" s="3">
        <f t="shared" si="1002"/>
        <v>-24.155499962896357</v>
      </c>
      <c r="Q3386" s="3">
        <f t="shared" si="1003"/>
        <v>179.60653468259866</v>
      </c>
      <c r="R3386">
        <f t="shared" si="1004"/>
        <v>-0.39346531740133628</v>
      </c>
      <c r="S3386">
        <f t="shared" si="1005"/>
        <v>319.8257879019053</v>
      </c>
      <c r="T3386">
        <f t="shared" si="988"/>
        <v>-24.155499962896357</v>
      </c>
    </row>
    <row r="3387" spans="1:20" x14ac:dyDescent="0.25">
      <c r="A3387">
        <f t="shared" si="989"/>
        <v>2017160.8852297151</v>
      </c>
      <c r="B3387">
        <f t="shared" si="1006"/>
        <v>321041.12589593255</v>
      </c>
      <c r="C3387" t="str">
        <f t="shared" si="990"/>
        <v>-0.0614804730461853+0.000575046158432641i</v>
      </c>
      <c r="D3387" t="str">
        <f t="shared" si="991"/>
        <v>2.91128343436351-1.33418992422977i</v>
      </c>
      <c r="E3387" t="str">
        <f t="shared" si="992"/>
        <v>16.6727601473904-103.296306307345i</v>
      </c>
      <c r="F3387" t="str">
        <f t="shared" si="993"/>
        <v>2.36337967403644-0.846612725365209i</v>
      </c>
      <c r="G3387" t="str">
        <f t="shared" si="994"/>
        <v>0.974619729354968-0.157277183682241i</v>
      </c>
      <c r="H3387" t="str">
        <f t="shared" si="995"/>
        <v>0.0151419888469543-62.0250712745224i</v>
      </c>
      <c r="I3387" t="str">
        <f t="shared" si="996"/>
        <v>-0.148035369891109-0.413569256222939i</v>
      </c>
      <c r="K3387" t="str">
        <f t="shared" si="997"/>
        <v>0.0000472312672439781-0.000177303985152356i</v>
      </c>
      <c r="L3387" t="str">
        <f t="shared" si="998"/>
        <v>0.0000444444444444444-0.000178840648453918i</v>
      </c>
      <c r="M3387" t="e">
        <f t="shared" si="999"/>
        <v>#DIV/0!</v>
      </c>
      <c r="N3387">
        <f t="shared" si="1000"/>
        <v>0.53588977957980433</v>
      </c>
      <c r="O3387">
        <f t="shared" si="1001"/>
        <v>24.224876068126086</v>
      </c>
      <c r="P3387" s="3">
        <f t="shared" si="1002"/>
        <v>-24.224876068126086</v>
      </c>
      <c r="Q3387" s="3">
        <f t="shared" si="1003"/>
        <v>179.4641102204202</v>
      </c>
      <c r="R3387">
        <f t="shared" si="1004"/>
        <v>-0.53588977957980433</v>
      </c>
      <c r="S3387">
        <f t="shared" si="1005"/>
        <v>321.04112589593257</v>
      </c>
      <c r="T3387">
        <f t="shared" si="988"/>
        <v>-24.224876068126086</v>
      </c>
    </row>
    <row r="3388" spans="1:20" x14ac:dyDescent="0.25">
      <c r="A3388">
        <f t="shared" si="989"/>
        <v>2024826.0965935884</v>
      </c>
      <c r="B3388">
        <f t="shared" si="1006"/>
        <v>322261.08217433712</v>
      </c>
      <c r="C3388" t="str">
        <f t="shared" si="990"/>
        <v>-0.0609895005607098+0.000721911452014471i</v>
      </c>
      <c r="D3388" t="str">
        <f t="shared" si="991"/>
        <v>2.90767515331679-1.33728557343764i</v>
      </c>
      <c r="E3388" t="str">
        <f t="shared" si="992"/>
        <v>16.4078102196421-102.936838467561i</v>
      </c>
      <c r="F3388" t="str">
        <f t="shared" si="993"/>
        <v>2.36292302368967-0.84622684721502i</v>
      </c>
      <c r="G3388" t="str">
        <f t="shared" si="994"/>
        <v>0.974431414103605-0.157844332529406i</v>
      </c>
      <c r="H3388" t="str">
        <f t="shared" si="995"/>
        <v>0.0150202106771484-61.7898404832093i</v>
      </c>
      <c r="I3388" t="str">
        <f t="shared" si="996"/>
        <v>-0.147407129374512-0.411921020545172i</v>
      </c>
      <c r="K3388" t="str">
        <f t="shared" si="997"/>
        <v>0.0000472088147064403-0.000176633155509634i</v>
      </c>
      <c r="L3388" t="str">
        <f t="shared" si="998"/>
        <v>0.0000444444444444444-0.000178163626672562i</v>
      </c>
      <c r="M3388" t="e">
        <f t="shared" si="999"/>
        <v>#DIV/0!</v>
      </c>
      <c r="N3388">
        <f t="shared" si="1000"/>
        <v>0.67815849367292458</v>
      </c>
      <c r="O3388">
        <f t="shared" si="1001"/>
        <v>24.294290029403307</v>
      </c>
      <c r="P3388" s="3">
        <f t="shared" si="1002"/>
        <v>-24.294290029403307</v>
      </c>
      <c r="Q3388" s="3">
        <f t="shared" si="1003"/>
        <v>179.32184150632708</v>
      </c>
      <c r="R3388">
        <f t="shared" si="1004"/>
        <v>-0.67815849367292458</v>
      </c>
      <c r="S3388">
        <f t="shared" si="1005"/>
        <v>322.2610821743371</v>
      </c>
      <c r="T3388">
        <f t="shared" si="988"/>
        <v>-24.294290029403307</v>
      </c>
    </row>
    <row r="3389" spans="1:20" x14ac:dyDescent="0.25">
      <c r="A3389">
        <f t="shared" si="989"/>
        <v>2032520.435760644</v>
      </c>
      <c r="B3389">
        <f t="shared" si="1006"/>
        <v>323485.67428659962</v>
      </c>
      <c r="C3389" t="str">
        <f t="shared" si="990"/>
        <v>-0.0605018143992488+0.000866231080918758i</v>
      </c>
      <c r="D3389" t="str">
        <f t="shared" si="991"/>
        <v>2.90404843266184-1.34038013797278i</v>
      </c>
      <c r="E3389" t="str">
        <f t="shared" si="992"/>
        <v>16.1448691702797-102.57795996145i</v>
      </c>
      <c r="F3389" t="str">
        <f t="shared" si="993"/>
        <v>2.3624630746594-0.84585204483527i</v>
      </c>
      <c r="G3389" t="str">
        <f t="shared" si="994"/>
        <v>0.974241738528269-0.158413299434375i</v>
      </c>
      <c r="H3389" t="str">
        <f t="shared" si="995"/>
        <v>0.0148994636325557-61.5555050287908i</v>
      </c>
      <c r="I3389" t="str">
        <f t="shared" si="996"/>
        <v>-0.146783453670192-0.410278788379202i</v>
      </c>
      <c r="K3389" t="str">
        <f t="shared" si="997"/>
        <v>0.00004718653174621-0.000175964861129164i</v>
      </c>
      <c r="L3389" t="str">
        <f t="shared" si="998"/>
        <v>0.0000444444444444444-0.00017748916783479i</v>
      </c>
      <c r="M3389" t="e">
        <f t="shared" si="999"/>
        <v>#DIV/0!</v>
      </c>
      <c r="N3389">
        <f t="shared" si="1000"/>
        <v>0.82027282375253208</v>
      </c>
      <c r="O3389">
        <f t="shared" si="1001"/>
        <v>24.363741855386142</v>
      </c>
      <c r="P3389" s="3">
        <f t="shared" si="1002"/>
        <v>-24.363741855386142</v>
      </c>
      <c r="Q3389" s="3">
        <f t="shared" si="1003"/>
        <v>179.17972717624747</v>
      </c>
      <c r="R3389">
        <f t="shared" si="1004"/>
        <v>-0.82027282375253208</v>
      </c>
      <c r="S3389">
        <f t="shared" si="1005"/>
        <v>323.48567428659965</v>
      </c>
      <c r="T3389">
        <f t="shared" si="988"/>
        <v>-24.363741855386142</v>
      </c>
    </row>
    <row r="3390" spans="1:20" x14ac:dyDescent="0.25">
      <c r="A3390">
        <f t="shared" si="989"/>
        <v>2040244.0134165345</v>
      </c>
      <c r="B3390">
        <f t="shared" si="1006"/>
        <v>324714.91984888871</v>
      </c>
      <c r="C3390" t="str">
        <f t="shared" si="990"/>
        <v>-0.0600173995556031+0.00100803619891647i</v>
      </c>
      <c r="D3390" t="str">
        <f t="shared" si="991"/>
        <v>2.90040323583085-1.34347350661698i</v>
      </c>
      <c r="E3390" t="str">
        <f t="shared" si="992"/>
        <v>15.8839237333031-102.219676968221i</v>
      </c>
      <c r="F3390" t="str">
        <f t="shared" si="993"/>
        <v>2.36199980445018-0.84548830092345i</v>
      </c>
      <c r="G3390" t="str">
        <f t="shared" si="994"/>
        <v>0.974050693352209-0.158984087670086i</v>
      </c>
      <c r="H3390" t="str">
        <f t="shared" si="995"/>
        <v>0.0147797382481071-61.3220614669906i</v>
      </c>
      <c r="I3390" t="str">
        <f t="shared" si="996"/>
        <v>-0.146164306828872-0.40864253590215i</v>
      </c>
      <c r="K3390" t="str">
        <f t="shared" si="997"/>
        <v>0.0000471644170832269-0.000175299092461364i</v>
      </c>
      <c r="L3390" t="str">
        <f t="shared" si="998"/>
        <v>0.0000444444444444444-0.000176817262238284i</v>
      </c>
      <c r="M3390" t="e">
        <f t="shared" si="999"/>
        <v>#DIV/0!</v>
      </c>
      <c r="N3390">
        <f t="shared" si="1000"/>
        <v>0.96223412203585212</v>
      </c>
      <c r="O3390">
        <f t="shared" si="1001"/>
        <v>24.433231556463095</v>
      </c>
      <c r="P3390" s="3">
        <f t="shared" si="1002"/>
        <v>-24.433231556463095</v>
      </c>
      <c r="Q3390" s="3">
        <f t="shared" si="1003"/>
        <v>179.03776587796415</v>
      </c>
      <c r="R3390">
        <f t="shared" si="1004"/>
        <v>-0.96223412203585212</v>
      </c>
      <c r="S3390">
        <f t="shared" si="1005"/>
        <v>324.71491984888871</v>
      </c>
      <c r="T3390">
        <f t="shared" si="988"/>
        <v>-24.433231556463095</v>
      </c>
    </row>
    <row r="3391" spans="1:20" x14ac:dyDescent="0.25">
      <c r="A3391">
        <f t="shared" si="989"/>
        <v>2047996.9406675175</v>
      </c>
      <c r="B3391">
        <f t="shared" si="1006"/>
        <v>325948.83654431452</v>
      </c>
      <c r="C3391" t="str">
        <f t="shared" si="990"/>
        <v>-0.0595362409840905+0.00114735763380584i</v>
      </c>
      <c r="D3391" t="str">
        <f t="shared" si="991"/>
        <v>2.89673952695103-1.3465655674323i</v>
      </c>
      <c r="E3391" t="str">
        <f t="shared" si="992"/>
        <v>15.6249607105599-101.861995536738i</v>
      </c>
      <c r="F3391" t="str">
        <f t="shared" si="993"/>
        <v>2.36153319043305-0.845135598211722i</v>
      </c>
      <c r="G3391" t="str">
        <f t="shared" si="994"/>
        <v>0.9738582692436-0.159556700484372i</v>
      </c>
      <c r="H3391" t="str">
        <f t="shared" si="995"/>
        <v>0.0146610251555335-61.0895063671918i</v>
      </c>
      <c r="I3391" t="str">
        <f t="shared" si="996"/>
        <v>-0.14554965316611-0.407012239386789i</v>
      </c>
      <c r="K3391" t="str">
        <f t="shared" si="997"/>
        <v>0.0000471424694470827-0.000174635839992261i</v>
      </c>
      <c r="L3391" t="str">
        <f t="shared" si="998"/>
        <v>0.0000444444444444444-0.000176147900217458i</v>
      </c>
      <c r="M3391" t="e">
        <f t="shared" si="999"/>
        <v>#DIV/0!</v>
      </c>
      <c r="N3391">
        <f t="shared" si="1000"/>
        <v>1.1040437288544354</v>
      </c>
      <c r="O3391">
        <f t="shared" si="1001"/>
        <v>24.502759144727474</v>
      </c>
      <c r="P3391" s="3">
        <f t="shared" si="1002"/>
        <v>-24.502759144727474</v>
      </c>
      <c r="Q3391" s="3">
        <f t="shared" si="1003"/>
        <v>178.89595627114556</v>
      </c>
      <c r="R3391">
        <f t="shared" si="1004"/>
        <v>-1.1040437288544354</v>
      </c>
      <c r="S3391">
        <f t="shared" si="1005"/>
        <v>325.94883654431453</v>
      </c>
      <c r="T3391">
        <f t="shared" si="988"/>
        <v>-24.502759144727474</v>
      </c>
    </row>
    <row r="3392" spans="1:20" x14ac:dyDescent="0.25">
      <c r="A3392">
        <f t="shared" si="989"/>
        <v>2055779.3290420542</v>
      </c>
      <c r="B3392">
        <f t="shared" si="1006"/>
        <v>327187.44212318293</v>
      </c>
      <c r="C3392" t="str">
        <f t="shared" si="990"/>
        <v>-0.0590583236022435+0.00128422589027874i</v>
      </c>
      <c r="D3392" t="str">
        <f t="shared" si="991"/>
        <v>2.89305727085494-1.34965620776403i</v>
      </c>
      <c r="E3392" t="str">
        <f t="shared" si="992"/>
        <v>15.3679669720262-101.504921587302i</v>
      </c>
      <c r="F3392" t="str">
        <f t="shared" si="993"/>
        <v>2.361063209845-0.844793919465476i</v>
      </c>
      <c r="G3392" t="str">
        <f t="shared" si="994"/>
        <v>0.973664456815336-0.160131141099514i</v>
      </c>
      <c r="H3392" t="str">
        <f t="shared" si="995"/>
        <v>0.0145433150822534-60.8578363123809i</v>
      </c>
      <c r="I3392" t="str">
        <f t="shared" si="996"/>
        <v>-0.144939457260249-0.405387875201175i</v>
      </c>
      <c r="K3392" t="str">
        <f t="shared" si="997"/>
        <v>0.0000471206875769489-0.000173975094243365i</v>
      </c>
      <c r="L3392" t="str">
        <f t="shared" si="998"/>
        <v>0.0000444444444444444-0.000175481072143313i</v>
      </c>
      <c r="M3392" t="e">
        <f t="shared" si="999"/>
        <v>#DIV/0!</v>
      </c>
      <c r="N3392">
        <f t="shared" si="1000"/>
        <v>1.2457029726239739</v>
      </c>
      <c r="O3392">
        <f t="shared" si="1001"/>
        <v>24.572324633951588</v>
      </c>
      <c r="P3392" s="3">
        <f t="shared" si="1002"/>
        <v>-24.572324633951588</v>
      </c>
      <c r="Q3392" s="3">
        <f t="shared" si="1003"/>
        <v>178.75429702737603</v>
      </c>
      <c r="R3392">
        <f t="shared" si="1004"/>
        <v>-1.2457029726239739</v>
      </c>
      <c r="S3392">
        <f t="shared" si="1005"/>
        <v>327.1874421231829</v>
      </c>
      <c r="T3392">
        <f t="shared" si="988"/>
        <v>-24.572324633951588</v>
      </c>
    </row>
    <row r="3393" spans="1:20" x14ac:dyDescent="0.25">
      <c r="A3393">
        <f t="shared" si="989"/>
        <v>2063591.2904924143</v>
      </c>
      <c r="B3393">
        <f t="shared" si="1006"/>
        <v>328430.75440325105</v>
      </c>
      <c r="C3393" t="str">
        <f t="shared" si="990"/>
        <v>-0.058583632293442+0.00141867115277648i</v>
      </c>
      <c r="D3393" t="str">
        <f t="shared" si="991"/>
        <v>2.88935643309076-1.35274531424383i</v>
      </c>
      <c r="E3393" t="str">
        <f t="shared" si="992"/>
        <v>15.1129294560708-101.148460913409i</v>
      </c>
      <c r="F3393" t="str">
        <f t="shared" si="993"/>
        <v>2.36058983978845-0.844463247481827i</v>
      </c>
      <c r="G3393" t="str">
        <f t="shared" si="994"/>
        <v>0.973469246624833-0.160707412711777i</v>
      </c>
      <c r="H3393" t="str">
        <f t="shared" si="995"/>
        <v>0.0144265988502719-60.6270478990869i</v>
      </c>
      <c r="I3393" t="str">
        <f t="shared" si="996"/>
        <v>-0.144333683950342-0.403769419808252i</v>
      </c>
      <c r="K3393" t="str">
        <f t="shared" si="997"/>
        <v>0.0000470990702215036-0.000173316845771536i</v>
      </c>
      <c r="L3393" t="str">
        <f t="shared" si="998"/>
        <v>0.0000444444444444444-0.000174816768423305i</v>
      </c>
      <c r="M3393" t="e">
        <f t="shared" si="999"/>
        <v>#DIV/0!</v>
      </c>
      <c r="N3393">
        <f t="shared" si="1000"/>
        <v>1.3872131698155101</v>
      </c>
      <c r="O3393">
        <f t="shared" si="1001"/>
        <v>24.641928039562167</v>
      </c>
      <c r="P3393" s="3">
        <f t="shared" si="1002"/>
        <v>-24.641928039562167</v>
      </c>
      <c r="Q3393" s="3">
        <f t="shared" si="1003"/>
        <v>178.61278683018449</v>
      </c>
      <c r="R3393">
        <f t="shared" si="1004"/>
        <v>-1.3872131698155101</v>
      </c>
      <c r="S3393">
        <f t="shared" si="1005"/>
        <v>328.43075440325106</v>
      </c>
      <c r="T3393">
        <f t="shared" si="988"/>
        <v>-24.641928039562167</v>
      </c>
    </row>
    <row r="3394" spans="1:20" x14ac:dyDescent="0.25">
      <c r="A3394">
        <f t="shared" si="989"/>
        <v>2071432.9373962854</v>
      </c>
      <c r="B3394">
        <f t="shared" si="1006"/>
        <v>329678.7912699834</v>
      </c>
      <c r="C3394" t="str">
        <f t="shared" si="990"/>
        <v>-0.0581121519094995+0.00155072328833449i</v>
      </c>
      <c r="D3394" t="str">
        <f t="shared" si="991"/>
        <v>2.88563697993269-1.35583277279302i</v>
      </c>
      <c r="E3394" t="str">
        <f t="shared" si="992"/>
        <v>14.8598351697028-100.792619183499i</v>
      </c>
      <c r="F3394" t="str">
        <f t="shared" si="993"/>
        <v>2.36011305723082-0.844143565088168i</v>
      </c>
      <c r="G3394" t="str">
        <f t="shared" si="994"/>
        <v>0.973272629173824-0.161285518490955i</v>
      </c>
      <c r="H3394" t="str">
        <f t="shared" si="995"/>
        <v>0.0143108673750958-60.3971377373252i</v>
      </c>
      <c r="I3394" t="str">
        <f t="shared" si="996"/>
        <v>-0.14373229833413-0.402156849765497i</v>
      </c>
      <c r="K3394" t="str">
        <f t="shared" si="997"/>
        <v>0.000047077616138861-0.000172661085168858i</v>
      </c>
      <c r="L3394" t="str">
        <f t="shared" si="998"/>
        <v>0.0000444444444444444-0.0001741549795012i</v>
      </c>
      <c r="M3394" t="e">
        <f t="shared" si="999"/>
        <v>#DIV/0!</v>
      </c>
      <c r="N3394">
        <f t="shared" si="1000"/>
        <v>1.5285756249267877</v>
      </c>
      <c r="O3394">
        <f t="shared" si="1001"/>
        <v>24.711569378614335</v>
      </c>
      <c r="P3394" s="3">
        <f t="shared" si="1002"/>
        <v>-24.711569378614335</v>
      </c>
      <c r="Q3394" s="3">
        <f t="shared" si="1003"/>
        <v>178.47142437507321</v>
      </c>
      <c r="R3394">
        <f t="shared" si="1004"/>
        <v>-1.5285756249267877</v>
      </c>
      <c r="S3394">
        <f t="shared" si="1005"/>
        <v>329.67879126998338</v>
      </c>
      <c r="T3394">
        <f t="shared" si="988"/>
        <v>-24.711569378614335</v>
      </c>
    </row>
    <row r="3395" spans="1:20" x14ac:dyDescent="0.25">
      <c r="A3395">
        <f t="shared" si="989"/>
        <v>2079304.3825583914</v>
      </c>
      <c r="B3395">
        <f t="shared" si="1006"/>
        <v>330931.57067680935</v>
      </c>
      <c r="C3395" t="str">
        <f t="shared" si="990"/>
        <v>-0.0576438672731878+0.00168041184941803i</v>
      </c>
      <c r="D3395" t="str">
        <f t="shared" si="991"/>
        <v>2.88189887839137-1.35891846862608i</v>
      </c>
      <c r="E3395" t="str">
        <f t="shared" si="992"/>
        <v>14.6086711887995-100.437401942677i</v>
      </c>
      <c r="F3395" t="str">
        <f t="shared" si="993"/>
        <v>2.35963283900404-0.843834855140688i</v>
      </c>
      <c r="G3395" t="str">
        <f t="shared" si="994"/>
        <v>0.973074594908166-0.161865461579902i</v>
      </c>
      <c r="H3395" t="str">
        <f t="shared" si="995"/>
        <v>0.0141961116646614-60.1681024505382i</v>
      </c>
      <c r="I3395" t="str">
        <f t="shared" si="996"/>
        <v>-0.143135265766013-0.400550141724545i</v>
      </c>
      <c r="K3395" t="str">
        <f t="shared" si="997"/>
        <v>0.0000470563240964998-0.000172007803062514i</v>
      </c>
      <c r="L3395" t="str">
        <f t="shared" si="998"/>
        <v>0.0000444444444444444-0.000173495695856944i</v>
      </c>
      <c r="M3395" t="e">
        <f t="shared" si="999"/>
        <v>#DIV/0!</v>
      </c>
      <c r="N3395">
        <f t="shared" si="1000"/>
        <v>1.6697916304570128</v>
      </c>
      <c r="O3395">
        <f t="shared" si="1001"/>
        <v>24.781248669766462</v>
      </c>
      <c r="P3395" s="3">
        <f t="shared" si="1002"/>
        <v>-24.781248669766462</v>
      </c>
      <c r="Q3395" s="3">
        <f t="shared" si="1003"/>
        <v>178.33020836954299</v>
      </c>
      <c r="R3395">
        <f t="shared" si="1004"/>
        <v>-1.6697916304570128</v>
      </c>
      <c r="S3395">
        <f t="shared" si="1005"/>
        <v>330.93157067680937</v>
      </c>
      <c r="T3395">
        <f t="shared" si="988"/>
        <v>-24.781248669766462</v>
      </c>
    </row>
    <row r="3396" spans="1:20" x14ac:dyDescent="0.25">
      <c r="A3396">
        <f t="shared" si="989"/>
        <v>2087205.7392121132</v>
      </c>
      <c r="B3396">
        <f t="shared" si="1006"/>
        <v>332189.11064538121</v>
      </c>
      <c r="C3396" t="str">
        <f t="shared" si="990"/>
        <v>-0.0571787631807031+0.0018077660767428i</v>
      </c>
      <c r="D3396" t="str">
        <f t="shared" si="991"/>
        <v>2.87814209622417-1.36200228625408i</v>
      </c>
      <c r="E3396" t="str">
        <f t="shared" si="992"/>
        <v>14.3594246583186-100.08281461442i</v>
      </c>
      <c r="F3396" t="str">
        <f t="shared" si="993"/>
        <v>2.35914916180403-0.843537100522837i</v>
      </c>
      <c r="G3396" t="str">
        <f t="shared" si="994"/>
        <v>0.972875134217638-0.162447245094065i</v>
      </c>
      <c r="H3396" t="str">
        <f t="shared" si="995"/>
        <v>0.0140823228182763-59.9399386755393i</v>
      </c>
      <c r="I3396" t="str">
        <f t="shared" si="996"/>
        <v>-0.142542551855045-0.39894927243082i</v>
      </c>
      <c r="K3396" t="str">
        <f t="shared" si="997"/>
        <v>0.0000470351928711929-0.000171356990114655i</v>
      </c>
      <c r="L3396" t="str">
        <f t="shared" si="998"/>
        <v>0.0000444444444444444-0.000172838908006519i</v>
      </c>
      <c r="M3396" t="e">
        <f t="shared" si="999"/>
        <v>#DIV/0!</v>
      </c>
      <c r="N3396">
        <f t="shared" si="1000"/>
        <v>1.8108624668790299</v>
      </c>
      <c r="O3396">
        <f t="shared" si="1001"/>
        <v>24.850965933255793</v>
      </c>
      <c r="P3396" s="3">
        <f t="shared" si="1002"/>
        <v>-24.850965933255793</v>
      </c>
      <c r="Q3396" s="3">
        <f t="shared" si="1003"/>
        <v>178.18913753312097</v>
      </c>
      <c r="R3396">
        <f t="shared" si="1004"/>
        <v>-1.8108624668790299</v>
      </c>
      <c r="S3396">
        <f t="shared" si="1005"/>
        <v>332.18911064538122</v>
      </c>
      <c r="T3396">
        <f t="shared" si="988"/>
        <v>-24.850965933255793</v>
      </c>
    </row>
    <row r="3397" spans="1:20" x14ac:dyDescent="0.25">
      <c r="A3397">
        <f t="shared" si="989"/>
        <v>2095137.1210211194</v>
      </c>
      <c r="B3397">
        <f t="shared" si="1006"/>
        <v>333451.42926583369</v>
      </c>
      <c r="C3397" t="str">
        <f t="shared" si="990"/>
        <v>-0.0567168244040864+0.00193281490208835i</v>
      </c>
      <c r="D3397" t="str">
        <f t="shared" si="991"/>
        <v>2.87436660194569-1.3650841094885i</v>
      </c>
      <c r="E3397" t="str">
        <f t="shared" si="992"/>
        <v>14.1120827924916-99.728862502267i</v>
      </c>
      <c r="F3397" t="str">
        <f t="shared" si="993"/>
        <v>2.35866200219029-0.843250284143858i</v>
      </c>
      <c r="G3397" t="str">
        <f t="shared" si="994"/>
        <v>0.972674237435747-0.163030872121004i</v>
      </c>
      <c r="H3397" t="str">
        <f t="shared" si="995"/>
        <v>0.0139694920255747-59.7126430624539i</v>
      </c>
      <c r="I3397" t="str">
        <f t="shared" si="996"/>
        <v>-0.14195412246294-0.39735421872317i</v>
      </c>
      <c r="K3397" t="str">
        <f t="shared" si="997"/>
        <v>0.0000470142212489378-0.000170708637022277i</v>
      </c>
      <c r="L3397" t="str">
        <f t="shared" si="998"/>
        <v>0.0000444444444444444-0.000172184606501812i</v>
      </c>
      <c r="M3397" t="e">
        <f t="shared" si="999"/>
        <v>#DIV/0!</v>
      </c>
      <c r="N3397">
        <f t="shared" si="1000"/>
        <v>1.9517894026176634</v>
      </c>
      <c r="O3397">
        <f t="shared" si="1001"/>
        <v>24.920721190872726</v>
      </c>
      <c r="P3397" s="3">
        <f t="shared" si="1002"/>
        <v>-24.920721190872726</v>
      </c>
      <c r="Q3397" s="3">
        <f t="shared" si="1003"/>
        <v>178.04821059738234</v>
      </c>
      <c r="R3397">
        <f t="shared" si="1004"/>
        <v>-1.9517894026176634</v>
      </c>
      <c r="S3397">
        <f t="shared" si="1005"/>
        <v>333.45142926583367</v>
      </c>
      <c r="T3397">
        <f t="shared" si="988"/>
        <v>-24.920721190872726</v>
      </c>
    </row>
    <row r="3398" spans="1:20" x14ac:dyDescent="0.25">
      <c r="A3398">
        <f t="shared" si="989"/>
        <v>2103098.6420809999</v>
      </c>
      <c r="B3398">
        <f t="shared" si="1006"/>
        <v>334718.54469704389</v>
      </c>
      <c r="C3398" t="str">
        <f t="shared" si="990"/>
        <v>-0.0562580356935811+0.00205558695109535i</v>
      </c>
      <c r="D3398" t="str">
        <f t="shared" si="991"/>
        <v>2.87057236483819-1.36816382144504i</v>
      </c>
      <c r="E3398" t="str">
        <f t="shared" si="992"/>
        <v>13.8666328750025-99.3755507914844i</v>
      </c>
      <c r="F3398" t="str">
        <f t="shared" si="993"/>
        <v>2.35817133658536-0.842974388937261i</v>
      </c>
      <c r="G3398" t="str">
        <f t="shared" si="994"/>
        <v>0.972471894839535-0.163616345719917i</v>
      </c>
      <c r="H3398" t="str">
        <f t="shared" si="995"/>
        <v>0.0138576105654854-59.4862122746635i</v>
      </c>
      <c r="I3398" t="str">
        <f t="shared" si="996"/>
        <v>-0.141369943702101-0.395764957533499i</v>
      </c>
      <c r="K3398" t="str">
        <f t="shared" si="997"/>
        <v>0.0000469934080248869-0.000170062734517091i</v>
      </c>
      <c r="L3398" t="str">
        <f t="shared" si="998"/>
        <v>0.0000444444444444444-0.000171532781930476i</v>
      </c>
      <c r="M3398" t="e">
        <f t="shared" si="999"/>
        <v>#DIV/0!</v>
      </c>
      <c r="N3398">
        <f t="shared" si="1000"/>
        <v>2.0925736940247646</v>
      </c>
      <c r="O3398">
        <f t="shared" si="1001"/>
        <v>24.990514465936791</v>
      </c>
      <c r="P3398" s="3">
        <f t="shared" si="1002"/>
        <v>-24.990514465936791</v>
      </c>
      <c r="Q3398" s="3">
        <f t="shared" si="1003"/>
        <v>177.90742630597524</v>
      </c>
      <c r="R3398">
        <f t="shared" si="1004"/>
        <v>-2.0925736940247646</v>
      </c>
      <c r="S3398">
        <f t="shared" si="1005"/>
        <v>334.71854469704391</v>
      </c>
      <c r="T3398">
        <f t="shared" si="988"/>
        <v>-24.990514465936791</v>
      </c>
    </row>
    <row r="3399" spans="1:20" x14ac:dyDescent="0.25">
      <c r="A3399">
        <f t="shared" si="989"/>
        <v>2111090.4169209078</v>
      </c>
      <c r="B3399">
        <f t="shared" si="1006"/>
        <v>335990.47516689269</v>
      </c>
      <c r="C3399" t="str">
        <f t="shared" si="990"/>
        <v>-0.0558023817799452+0.002176110546052i</v>
      </c>
      <c r="D3399" t="str">
        <f t="shared" si="991"/>
        <v>2.866759354962-1.37124130454761i</v>
      </c>
      <c r="E3399" t="str">
        <f t="shared" si="992"/>
        <v>13.6230622591511-99.0228845507195i</v>
      </c>
      <c r="F3399" t="str">
        <f t="shared" si="993"/>
        <v>2.3576771412744-0.842709397859282i</v>
      </c>
      <c r="G3399" t="str">
        <f t="shared" si="994"/>
        <v>0.972268096649384-0.164203668921156i</v>
      </c>
      <c r="H3399" t="str">
        <f t="shared" si="995"/>
        <v>0.0137466698052142-59.2606429887488i</v>
      </c>
      <c r="I3399" t="str">
        <f t="shared" si="996"/>
        <v>-0.140789981933655-0.394181465886415i</v>
      </c>
      <c r="K3399" t="str">
        <f t="shared" si="997"/>
        <v>0.0000469727520032785-0.000169419273365401i</v>
      </c>
      <c r="L3399" t="str">
        <f t="shared" si="998"/>
        <v>0.0000444444444444444-0.000170883424915796i</v>
      </c>
      <c r="M3399" t="e">
        <f t="shared" si="999"/>
        <v>#DIV/0!</v>
      </c>
      <c r="N3399">
        <f t="shared" si="1000"/>
        <v>2.2332165853574679</v>
      </c>
      <c r="O3399">
        <f t="shared" si="1001"/>
        <v>25.060345783271558</v>
      </c>
      <c r="P3399" s="3">
        <f t="shared" si="1002"/>
        <v>-25.060345783271558</v>
      </c>
      <c r="Q3399" s="3">
        <f t="shared" si="1003"/>
        <v>177.76678341464253</v>
      </c>
      <c r="R3399">
        <f t="shared" si="1004"/>
        <v>-2.2332165853574679</v>
      </c>
      <c r="S3399">
        <f t="shared" si="1005"/>
        <v>335.99047516689268</v>
      </c>
      <c r="T3399">
        <f t="shared" si="988"/>
        <v>-25.060345783271558</v>
      </c>
    </row>
    <row r="3400" spans="1:20" x14ac:dyDescent="0.25">
      <c r="A3400">
        <f t="shared" si="989"/>
        <v>2119112.5605052076</v>
      </c>
      <c r="B3400">
        <f t="shared" si="1006"/>
        <v>337267.23897252692</v>
      </c>
      <c r="C3400" t="str">
        <f t="shared" si="990"/>
        <v>-0.0553498473767091+0.00229441370866779i</v>
      </c>
      <c r="D3400" t="str">
        <f t="shared" si="991"/>
        <v>2.86292754316598-1.37431644053249i</v>
      </c>
      <c r="E3400" t="str">
        <f t="shared" si="992"/>
        <v>13.3813583679997-98.6708687336359i</v>
      </c>
      <c r="F3400" t="str">
        <f t="shared" si="993"/>
        <v>2.35717939240473-0.842455293887366i</v>
      </c>
      <c r="G3400" t="str">
        <f t="shared" si="994"/>
        <v>0.972062833028825-0.164792844725733i</v>
      </c>
      <c r="H3400" t="str">
        <f t="shared" si="995"/>
        <v>0.0136366611992372-59.035931894433i</v>
      </c>
      <c r="I3400" t="str">
        <f t="shared" si="996"/>
        <v>-0.140214203765512-0.392603720898867i</v>
      </c>
      <c r="K3400" t="str">
        <f t="shared" si="997"/>
        <v>0.0000469522519973682-0.000168778244367977i</v>
      </c>
      <c r="L3400" t="str">
        <f t="shared" si="998"/>
        <v>0.0000444444444444444-0.000170236526116553i</v>
      </c>
      <c r="M3400" t="e">
        <f t="shared" si="999"/>
        <v>#DIV/0!</v>
      </c>
      <c r="N3400">
        <f t="shared" si="1000"/>
        <v>2.3737193087578135</v>
      </c>
      <c r="O3400">
        <f t="shared" si="1001"/>
        <v>25.130215169180126</v>
      </c>
      <c r="P3400" s="3">
        <f t="shared" si="1002"/>
        <v>-25.130215169180126</v>
      </c>
      <c r="Q3400" s="3">
        <f t="shared" si="1003"/>
        <v>177.62628069124219</v>
      </c>
      <c r="R3400">
        <f t="shared" si="1004"/>
        <v>-2.3737193087578135</v>
      </c>
      <c r="S3400">
        <f t="shared" si="1005"/>
        <v>337.26723897252691</v>
      </c>
      <c r="T3400">
        <f t="shared" si="988"/>
        <v>-25.130215169180126</v>
      </c>
    </row>
    <row r="3401" spans="1:20" x14ac:dyDescent="0.25">
      <c r="A3401">
        <f t="shared" si="989"/>
        <v>2127165.1882351274</v>
      </c>
      <c r="B3401">
        <f t="shared" si="1006"/>
        <v>338548.85448062251</v>
      </c>
      <c r="C3401" t="str">
        <f t="shared" si="990"/>
        <v>-0.0549004171823812+0.0024105241628332i</v>
      </c>
      <c r="D3401" t="str">
        <f t="shared" si="991"/>
        <v>2.85907690109804-1.37738911045261i</v>
      </c>
      <c r="E3401" t="str">
        <f t="shared" si="992"/>
        <v>13.141508694503-98.3195081805242i</v>
      </c>
      <c r="F3401" t="str">
        <f t="shared" si="993"/>
        <v>2.35667806598533-0.842212060018605i</v>
      </c>
      <c r="G3401" t="str">
        <f t="shared" si="994"/>
        <v>0.971856094084353-0.165383876104832i</v>
      </c>
      <c r="H3401" t="str">
        <f t="shared" si="995"/>
        <v>0.0135275762883092-58.8120756945261i</v>
      </c>
      <c r="I3401" t="str">
        <f t="shared" si="996"/>
        <v>-0.13964257605043-0.391031699779787i</v>
      </c>
      <c r="K3401" t="str">
        <f t="shared" si="997"/>
        <v>0.0000469319068293618-0.000168139638359929i</v>
      </c>
      <c r="L3401" t="str">
        <f t="shared" si="998"/>
        <v>0.0000444444444444444-0.000169592076226891i</v>
      </c>
      <c r="M3401" t="e">
        <f t="shared" si="999"/>
        <v>#DIV/0!</v>
      </c>
      <c r="N3401">
        <f t="shared" si="1000"/>
        <v>2.5140830842327375</v>
      </c>
      <c r="O3401">
        <f t="shared" si="1001"/>
        <v>25.200122651420962</v>
      </c>
      <c r="P3401" s="3">
        <f t="shared" si="1002"/>
        <v>-25.200122651420962</v>
      </c>
      <c r="Q3401" s="3">
        <f t="shared" si="1003"/>
        <v>177.48591691576726</v>
      </c>
      <c r="R3401">
        <f t="shared" si="1004"/>
        <v>-2.5140830842327375</v>
      </c>
      <c r="S3401">
        <f t="shared" si="1005"/>
        <v>338.54885448062254</v>
      </c>
      <c r="T3401">
        <f t="shared" si="988"/>
        <v>-25.200122651420962</v>
      </c>
    </row>
    <row r="3402" spans="1:20" x14ac:dyDescent="0.25">
      <c r="A3402">
        <f t="shared" si="989"/>
        <v>2135248.4159504208</v>
      </c>
      <c r="B3402">
        <f t="shared" si="1006"/>
        <v>339835.3401276489</v>
      </c>
      <c r="C3402" t="str">
        <f t="shared" si="990"/>
        <v>-0.0544540758826053+0.0025244693373655i</v>
      </c>
      <c r="D3402" t="str">
        <f t="shared" si="991"/>
        <v>2.85520740121556-1.38045919468197i</v>
      </c>
      <c r="E3402" t="str">
        <f t="shared" si="992"/>
        <v>12.9035008016271-97.9688076199029i</v>
      </c>
      <c r="F3402" t="str">
        <f t="shared" si="993"/>
        <v>2.35617313788641-0.841979679268192i</v>
      </c>
      <c r="G3402" t="str">
        <f t="shared" si="994"/>
        <v>0.971647869865232-0.165976765999307i</v>
      </c>
      <c r="H3402" t="str">
        <f t="shared" si="995"/>
        <v>0.0134194066984824-58.5890711048685i</v>
      </c>
      <c r="I3402" t="str">
        <f t="shared" si="996"/>
        <v>-0.139075065884104-0.389465379829736i</v>
      </c>
      <c r="K3402" t="str">
        <f t="shared" si="997"/>
        <v>0.0000469117153303475-0.000167503446210583i</v>
      </c>
      <c r="L3402" t="str">
        <f t="shared" si="998"/>
        <v>0.0000444444444444444-0.000168950065976181i</v>
      </c>
      <c r="M3402" t="e">
        <f t="shared" si="999"/>
        <v>#DIV/0!</v>
      </c>
      <c r="N3402">
        <f t="shared" si="1000"/>
        <v>2.6543091196349451</v>
      </c>
      <c r="O3402">
        <f t="shared" si="1001"/>
        <v>25.27006825918351</v>
      </c>
      <c r="P3402" s="3">
        <f t="shared" si="1002"/>
        <v>-25.27006825918351</v>
      </c>
      <c r="Q3402" s="3">
        <f t="shared" si="1003"/>
        <v>177.34569088036505</v>
      </c>
      <c r="R3402">
        <f t="shared" si="1004"/>
        <v>-2.6543091196349451</v>
      </c>
      <c r="S3402">
        <f t="shared" si="1005"/>
        <v>339.83534012764892</v>
      </c>
      <c r="T3402">
        <f t="shared" si="988"/>
        <v>-25.27006825918351</v>
      </c>
    </row>
    <row r="3403" spans="1:20" x14ac:dyDescent="0.25">
      <c r="A3403">
        <f t="shared" si="989"/>
        <v>2143362.3599310326</v>
      </c>
      <c r="B3403">
        <f t="shared" si="1006"/>
        <v>341126.71442013397</v>
      </c>
      <c r="C3403" t="str">
        <f t="shared" si="990"/>
        <v>-0.0540108081522704+0.00263627636874254i</v>
      </c>
      <c r="D3403" t="str">
        <f t="shared" si="991"/>
        <v>2.85131901679588-1.38352657292028i</v>
      </c>
      <c r="E3403" t="str">
        <f t="shared" si="992"/>
        <v>12.6673223224518-97.6187716700963i</v>
      </c>
      <c r="F3403" t="str">
        <f t="shared" si="993"/>
        <v>2.35566458383898-0.841758134667841i</v>
      </c>
      <c r="G3403" t="str">
        <f t="shared" si="994"/>
        <v>0.971438150363317-0.166571517319181i</v>
      </c>
      <c r="H3403" t="str">
        <f t="shared" si="995"/>
        <v>0.0133121441401391-58.3669148542755i</v>
      </c>
      <c r="I3403" t="str">
        <f t="shared" si="996"/>
        <v>-0.138511640603264-0.387904738440559i</v>
      </c>
      <c r="K3403" t="str">
        <f t="shared" si="997"/>
        <v>0.0000468916763402289-0.000166869658823362i</v>
      </c>
      <c r="L3403" t="str">
        <f t="shared" si="998"/>
        <v>0.0000444444444444444-0.000168310486128892i</v>
      </c>
      <c r="M3403" t="e">
        <f t="shared" si="999"/>
        <v>#DIV/0!</v>
      </c>
      <c r="N3403">
        <f t="shared" si="1000"/>
        <v>2.7943986106463967</v>
      </c>
      <c r="O3403">
        <f t="shared" si="1001"/>
        <v>25.340052023063745</v>
      </c>
      <c r="P3403" s="3">
        <f t="shared" si="1002"/>
        <v>-25.340052023063745</v>
      </c>
      <c r="Q3403" s="3">
        <f t="shared" si="1003"/>
        <v>177.2056013893536</v>
      </c>
      <c r="R3403">
        <f t="shared" si="1004"/>
        <v>-2.7943986106463967</v>
      </c>
      <c r="S3403">
        <f t="shared" si="1005"/>
        <v>341.12671442013396</v>
      </c>
      <c r="T3403">
        <f t="shared" si="988"/>
        <v>-25.340052023063745</v>
      </c>
    </row>
    <row r="3404" spans="1:20" x14ac:dyDescent="0.25">
      <c r="A3404">
        <f t="shared" si="989"/>
        <v>2151507.1368987705</v>
      </c>
      <c r="B3404">
        <f t="shared" si="1006"/>
        <v>342422.99593493051</v>
      </c>
      <c r="C3404" t="str">
        <f t="shared" si="990"/>
        <v>-0.0535705986575666+0.0027459721038185i</v>
      </c>
      <c r="D3404" t="str">
        <f t="shared" si="991"/>
        <v>2.84741172194684-1.38659112419759i</v>
      </c>
      <c r="E3404" t="str">
        <f t="shared" si="992"/>
        <v>12.4329609602578-97.2694048407979i</v>
      </c>
      <c r="F3404" t="str">
        <f t="shared" si="993"/>
        <v>2.35515237943435-0.841547409264224i</v>
      </c>
      <c r="G3404" t="str">
        <f t="shared" si="994"/>
        <v>0.971226925512864-0.167168132943135i</v>
      </c>
      <c r="H3404" t="str">
        <f t="shared" si="995"/>
        <v>0.0132057804070362-58.1456036844834i</v>
      </c>
      <c r="I3404" t="str">
        <f t="shared" si="996"/>
        <v>-0.13795226778379-0.386349753095031i</v>
      </c>
      <c r="K3404" t="str">
        <f t="shared" si="997"/>
        <v>0.0000468717887076588-0.00016623826713565i</v>
      </c>
      <c r="L3404" t="str">
        <f t="shared" si="998"/>
        <v>0.0000444444444444444-0.000167673327484451i</v>
      </c>
      <c r="M3404" t="e">
        <f t="shared" si="999"/>
        <v>#DIV/0!</v>
      </c>
      <c r="N3404">
        <f t="shared" si="1000"/>
        <v>2.9343527407597776</v>
      </c>
      <c r="O3404">
        <f t="shared" si="1001"/>
        <v>25.410073975040667</v>
      </c>
      <c r="P3404" s="3">
        <f t="shared" si="1002"/>
        <v>-25.410073975040667</v>
      </c>
      <c r="Q3404" s="3">
        <f t="shared" si="1003"/>
        <v>177.06564725924022</v>
      </c>
      <c r="R3404">
        <f t="shared" si="1004"/>
        <v>-2.9343527407597776</v>
      </c>
      <c r="S3404">
        <f t="shared" si="1005"/>
        <v>342.4229959349305</v>
      </c>
      <c r="T3404">
        <f t="shared" si="988"/>
        <v>-25.410073975040667</v>
      </c>
    </row>
    <row r="3405" spans="1:20" x14ac:dyDescent="0.25">
      <c r="A3405">
        <f t="shared" si="989"/>
        <v>2159682.864018986</v>
      </c>
      <c r="B3405">
        <f t="shared" si="1006"/>
        <v>343724.20331948326</v>
      </c>
      <c r="C3405" t="str">
        <f t="shared" si="990"/>
        <v>-0.0531334320580005+0.00285358310253021i</v>
      </c>
      <c r="D3405" t="str">
        <f t="shared" si="991"/>
        <v>2.8434854916172-1.38965272687931i</v>
      </c>
      <c r="E3405" t="str">
        <f t="shared" si="992"/>
        <v>12.2004044886038-96.9207115346133i</v>
      </c>
      <c r="F3405" t="str">
        <f t="shared" si="993"/>
        <v>2.35463650012375-0.841347486117372i</v>
      </c>
      <c r="G3405" t="str">
        <f t="shared" si="994"/>
        <v>0.971014185190351-0.167766615717997i</v>
      </c>
      <c r="H3405" t="str">
        <f t="shared" si="995"/>
        <v>0.0131003073753609-57.9251343500921i</v>
      </c>
      <c r="I3405" t="str">
        <f t="shared" si="996"/>
        <v>-0.137396915238838-0.38480040136651i</v>
      </c>
      <c r="K3405" t="str">
        <f t="shared" si="997"/>
        <v>0.0000468520512899732-0.000165609262118683i</v>
      </c>
      <c r="L3405" t="str">
        <f t="shared" si="998"/>
        <v>0.0000444444444444444-0.000167038580877118i</v>
      </c>
      <c r="M3405" t="e">
        <f t="shared" si="999"/>
        <v>#DIV/0!</v>
      </c>
      <c r="N3405">
        <f t="shared" si="1000"/>
        <v>3.074172681265452</v>
      </c>
      <c r="O3405">
        <f t="shared" si="1001"/>
        <v>25.480134148451828</v>
      </c>
      <c r="P3405" s="3">
        <f t="shared" si="1002"/>
        <v>-25.480134148451828</v>
      </c>
      <c r="Q3405" s="3">
        <f t="shared" si="1003"/>
        <v>176.92582731873455</v>
      </c>
      <c r="R3405">
        <f t="shared" si="1004"/>
        <v>-3.074172681265452</v>
      </c>
      <c r="S3405">
        <f t="shared" si="1005"/>
        <v>343.72420331948325</v>
      </c>
      <c r="T3405">
        <f t="shared" si="988"/>
        <v>-25.480134148451828</v>
      </c>
    </row>
    <row r="3406" spans="1:20" x14ac:dyDescent="0.25">
      <c r="A3406">
        <f t="shared" si="989"/>
        <v>2167889.6589022581</v>
      </c>
      <c r="B3406">
        <f t="shared" si="1006"/>
        <v>345030.35529209732</v>
      </c>
      <c r="C3406" t="str">
        <f t="shared" si="990"/>
        <v>-0.0526992930083583+0.00295913564058469i</v>
      </c>
      <c r="D3406" t="str">
        <f t="shared" si="991"/>
        <v>2.83954030160718-1.39271125867118i</v>
      </c>
      <c r="E3406" t="str">
        <f t="shared" si="992"/>
        <v>11.9696407513858-96.5726960485882i</v>
      </c>
      <c r="F3406" t="str">
        <f t="shared" si="993"/>
        <v>2.35411692121785-0.841158348299088i</v>
      </c>
      <c r="G3406" t="str">
        <f t="shared" si="994"/>
        <v>0.970799919214295-0.168366968458226i</v>
      </c>
      <c r="H3406" t="str">
        <f t="shared" si="995"/>
        <v>0.0129957170027997-57.7055036185122i</v>
      </c>
      <c r="I3406" t="str">
        <f t="shared" si="996"/>
        <v>-0.136845551016989-0.383256660918594i</v>
      </c>
      <c r="K3406" t="str">
        <f t="shared" si="997"/>
        <v>0.0000468324629531266-0.000164982634777415i</v>
      </c>
      <c r="L3406" t="str">
        <f t="shared" si="998"/>
        <v>0.0000444444444444444-0.00016640623717585i</v>
      </c>
      <c r="M3406" t="e">
        <f t="shared" si="999"/>
        <v>#DIV/0!</v>
      </c>
      <c r="N3406">
        <f t="shared" si="1000"/>
        <v>3.213859591235888</v>
      </c>
      <c r="O3406">
        <f t="shared" si="1001"/>
        <v>25.55023257796983</v>
      </c>
      <c r="P3406" s="3">
        <f t="shared" si="1002"/>
        <v>-25.55023257796983</v>
      </c>
      <c r="Q3406" s="3">
        <f t="shared" si="1003"/>
        <v>176.78614040876411</v>
      </c>
      <c r="R3406">
        <f t="shared" si="1004"/>
        <v>-3.213859591235888</v>
      </c>
      <c r="S3406">
        <f t="shared" si="1005"/>
        <v>345.03035529209734</v>
      </c>
      <c r="T3406">
        <f t="shared" si="988"/>
        <v>-25.55023257796983</v>
      </c>
    </row>
    <row r="3407" spans="1:20" x14ac:dyDescent="0.25">
      <c r="A3407">
        <f t="shared" si="989"/>
        <v>2176127.639606087</v>
      </c>
      <c r="B3407">
        <f t="shared" si="1006"/>
        <v>346341.47064220731</v>
      </c>
      <c r="C3407" t="str">
        <f t="shared" si="990"/>
        <v>-0.0522681661606273+0.00306265571213157i</v>
      </c>
      <c r="D3407" t="str">
        <f t="shared" si="991"/>
        <v>2.83557612857897-1.3957665966244i</v>
      </c>
      <c r="E3407" t="str">
        <f t="shared" si="992"/>
        <v>11.7406576628882-96.2253625757189i</v>
      </c>
      <c r="F3407" t="str">
        <f t="shared" si="993"/>
        <v>2.35359361788634-0.840979978891319i</v>
      </c>
      <c r="G3407" t="str">
        <f t="shared" si="994"/>
        <v>0.970584117345079-0.168969193945384i</v>
      </c>
      <c r="H3407" t="str">
        <f t="shared" si="995"/>
        <v>0.0128920013276182-57.4867082699106i</v>
      </c>
      <c r="I3407" t="str">
        <f t="shared" si="996"/>
        <v>-0.136298143400402-0.381718509504784i</v>
      </c>
      <c r="K3407" t="str">
        <f t="shared" si="997"/>
        <v>0.0000468130225716263-0.000164358376150403i</v>
      </c>
      <c r="L3407" t="str">
        <f t="shared" si="998"/>
        <v>0.0000444444444444444-0.00016577628728417i</v>
      </c>
      <c r="M3407" t="e">
        <f t="shared" si="999"/>
        <v>#DIV/0!</v>
      </c>
      <c r="N3407">
        <f t="shared" si="1000"/>
        <v>3.3534146175107367</v>
      </c>
      <c r="O3407">
        <f t="shared" si="1001"/>
        <v>25.620369299578272</v>
      </c>
      <c r="P3407" s="3">
        <f t="shared" si="1002"/>
        <v>-25.620369299578272</v>
      </c>
      <c r="Q3407" s="3">
        <f t="shared" si="1003"/>
        <v>176.64658538248926</v>
      </c>
      <c r="R3407">
        <f t="shared" si="1004"/>
        <v>-3.3534146175107367</v>
      </c>
      <c r="S3407">
        <f t="shared" si="1005"/>
        <v>346.3414706422073</v>
      </c>
      <c r="T3407">
        <f t="shared" si="988"/>
        <v>-25.620369299578272</v>
      </c>
    </row>
    <row r="3408" spans="1:20" x14ac:dyDescent="0.25">
      <c r="A3408">
        <f t="shared" si="989"/>
        <v>2184396.9246365903</v>
      </c>
      <c r="B3408">
        <f t="shared" si="1006"/>
        <v>347657.56823064771</v>
      </c>
      <c r="C3408" t="str">
        <f t="shared" si="990"/>
        <v>-0.0518400361658667+0.00316416903242531i</v>
      </c>
      <c r="D3408" t="str">
        <f t="shared" si="991"/>
        <v>2.83159295006712-1.39881861714112i</v>
      </c>
      <c r="E3408" t="str">
        <f t="shared" si="992"/>
        <v>11.5134432078172-95.8787152064421i</v>
      </c>
      <c r="F3408" t="str">
        <f t="shared" si="993"/>
        <v>2.35306656515751-0.840812360984557i</v>
      </c>
      <c r="G3408" t="str">
        <f t="shared" si="994"/>
        <v>0.97036676928477-0.169573294927615i</v>
      </c>
      <c r="H3408" t="str">
        <f t="shared" si="995"/>
        <v>0.0127891524677518-57.2687450971545i</v>
      </c>
      <c r="I3408" t="str">
        <f t="shared" si="996"/>
        <v>-0.135754660902989-0.380185924968131i</v>
      </c>
      <c r="K3408" t="str">
        <f t="shared" si="997"/>
        <v>0.0000467937290284679-0.000163736477309681i</v>
      </c>
      <c r="L3408" t="str">
        <f t="shared" si="998"/>
        <v>0.0000444444444444444-0.000165148722140037i</v>
      </c>
      <c r="M3408" t="e">
        <f t="shared" si="999"/>
        <v>#DIV/0!</v>
      </c>
      <c r="N3408">
        <f t="shared" si="1000"/>
        <v>3.4928388946886741</v>
      </c>
      <c r="O3408">
        <f t="shared" si="1001"/>
        <v>25.690544350548645</v>
      </c>
      <c r="P3408" s="3">
        <f t="shared" si="1002"/>
        <v>-25.690544350548645</v>
      </c>
      <c r="Q3408" s="3">
        <f t="shared" si="1003"/>
        <v>176.50716110531133</v>
      </c>
      <c r="R3408">
        <f t="shared" si="1004"/>
        <v>-3.4928388946886741</v>
      </c>
      <c r="S3408">
        <f t="shared" si="1005"/>
        <v>347.65756823064771</v>
      </c>
      <c r="T3408">
        <f t="shared" si="988"/>
        <v>-25.690544350548645</v>
      </c>
    </row>
    <row r="3409" spans="1:20" x14ac:dyDescent="0.25">
      <c r="A3409">
        <f t="shared" si="989"/>
        <v>2192697.6329502091</v>
      </c>
      <c r="B3409">
        <f t="shared" si="1006"/>
        <v>348978.66698992415</v>
      </c>
      <c r="C3409" t="str">
        <f t="shared" si="990"/>
        <v>-0.0514148876760404+0.00326370104046401i</v>
      </c>
      <c r="D3409" t="str">
        <f t="shared" si="991"/>
        <v>2.82759074448911-1.40186719597981i</v>
      </c>
      <c r="E3409" t="str">
        <f t="shared" si="992"/>
        <v>11.2879854413276-95.5327579301139i</v>
      </c>
      <c r="F3409" t="str">
        <f t="shared" si="993"/>
        <v>2.35253573791783-0.840655477676186i</v>
      </c>
      <c r="G3409" t="str">
        <f t="shared" si="994"/>
        <v>0.970147864676948-0.170179274119108i</v>
      </c>
      <c r="H3409" t="str">
        <f t="shared" si="995"/>
        <v>0.0126871626199103-57.0516109057597i</v>
      </c>
      <c r="I3409" t="str">
        <f t="shared" si="996"/>
        <v>-0.135215072268598-0.378658885240914i</v>
      </c>
      <c r="K3409" t="str">
        <f t="shared" si="997"/>
        <v>0.0000467745812150728-0.000163116929360639i</v>
      </c>
      <c r="L3409" t="str">
        <f t="shared" si="998"/>
        <v>0.0000444444444444444-0.000164523532715718i</v>
      </c>
      <c r="M3409" t="e">
        <f t="shared" si="999"/>
        <v>#DIV/0!</v>
      </c>
      <c r="N3409">
        <f t="shared" si="1000"/>
        <v>3.6321335451114294</v>
      </c>
      <c r="O3409">
        <f t="shared" si="1001"/>
        <v>25.760757769416401</v>
      </c>
      <c r="P3409" s="3">
        <f t="shared" si="1002"/>
        <v>-25.760757769416401</v>
      </c>
      <c r="Q3409" s="3">
        <f t="shared" si="1003"/>
        <v>176.36786645488857</v>
      </c>
      <c r="R3409">
        <f t="shared" si="1004"/>
        <v>-3.6321335451114294</v>
      </c>
      <c r="S3409">
        <f t="shared" si="1005"/>
        <v>348.97866698992414</v>
      </c>
      <c r="T3409">
        <f t="shared" si="988"/>
        <v>-25.760757769416401</v>
      </c>
    </row>
    <row r="3410" spans="1:20" x14ac:dyDescent="0.25">
      <c r="A3410">
        <f t="shared" si="989"/>
        <v>2201029.88395542</v>
      </c>
      <c r="B3410">
        <f t="shared" si="1006"/>
        <v>350304.78592448588</v>
      </c>
      <c r="C3410" t="str">
        <f t="shared" si="990"/>
        <v>-0.050992705345801+0.00336127690161968i</v>
      </c>
      <c r="D3410" t="str">
        <f t="shared" si="991"/>
        <v>2.82356949115582-1.404912208261i</v>
      </c>
      <c r="E3410" t="str">
        <f t="shared" si="992"/>
        <v>11.0642724890314-95.1874946364655i</v>
      </c>
      <c r="F3410" t="str">
        <f t="shared" si="993"/>
        <v>2.35200111091149-0.840509312068865i</v>
      </c>
      <c r="G3410" t="str">
        <f t="shared" si="994"/>
        <v>0.969927393106534-0.170787134199557i</v>
      </c>
      <c r="H3410" t="str">
        <f t="shared" si="995"/>
        <v>0.0125860240586907-56.8353025138354i</v>
      </c>
      <c r="I3410" t="str">
        <f t="shared" si="996"/>
        <v>-0.134679346469216-0.377137368344289i</v>
      </c>
      <c r="K3410" t="str">
        <f t="shared" si="997"/>
        <v>0.000046755578031223-0.0001624997234419i</v>
      </c>
      <c r="L3410" t="str">
        <f t="shared" si="998"/>
        <v>0.0000444444444444444-0.000163900710017651i</v>
      </c>
      <c r="M3410" t="e">
        <f t="shared" si="999"/>
        <v>#DIV/0!</v>
      </c>
      <c r="N3410">
        <f t="shared" si="1000"/>
        <v>3.771299678856991</v>
      </c>
      <c r="O3410">
        <f t="shared" si="1001"/>
        <v>25.831009595957859</v>
      </c>
      <c r="P3410" s="3">
        <f t="shared" si="1002"/>
        <v>-25.831009595957859</v>
      </c>
      <c r="Q3410" s="3">
        <f t="shared" si="1003"/>
        <v>176.22870032114301</v>
      </c>
      <c r="R3410">
        <f t="shared" si="1004"/>
        <v>-3.771299678856991</v>
      </c>
      <c r="S3410">
        <f t="shared" si="1005"/>
        <v>350.30478592448588</v>
      </c>
      <c r="T3410">
        <f t="shared" si="988"/>
        <v>-25.831009595957859</v>
      </c>
    </row>
    <row r="3411" spans="1:20" x14ac:dyDescent="0.25">
      <c r="A3411">
        <f t="shared" si="989"/>
        <v>2209393.7975144507</v>
      </c>
      <c r="B3411">
        <f t="shared" si="1006"/>
        <v>351635.94411099894</v>
      </c>
      <c r="C3411" t="str">
        <f t="shared" si="990"/>
        <v>-0.0505734738342353+0.00345692151024782i</v>
      </c>
      <c r="D3411" t="str">
        <f t="shared" si="991"/>
        <v>2.81952917028193-1.40795352847304i</v>
      </c>
      <c r="E3411" t="str">
        <f t="shared" si="992"/>
        <v>10.8422925470015-94.8429291170479i</v>
      </c>
      <c r="F3411" t="str">
        <f t="shared" si="993"/>
        <v>2.35146265874007-0.840373847268857i</v>
      </c>
      <c r="G3411" t="str">
        <f t="shared" si="994"/>
        <v>0.969705344099619-0.171396877813625i</v>
      </c>
      <c r="H3411" t="str">
        <f t="shared" si="995"/>
        <v>0.012485729135703-56.6198167520317i</v>
      </c>
      <c r="I3411" t="str">
        <f t="shared" si="996"/>
        <v>-0.134147452703186-0.375621352387973i</v>
      </c>
      <c r="K3411" t="str">
        <f t="shared" si="997"/>
        <v>0.0000467367183849992-0.000161884850725204i</v>
      </c>
      <c r="L3411" t="str">
        <f t="shared" si="998"/>
        <v>0.0000444444444444444-0.000163280245086323i</v>
      </c>
      <c r="M3411" t="e">
        <f t="shared" si="999"/>
        <v>#DIV/0!</v>
      </c>
      <c r="N3411">
        <f t="shared" si="1000"/>
        <v>3.9103383937281819</v>
      </c>
      <c r="O3411">
        <f t="shared" si="1001"/>
        <v>25.901299871166582</v>
      </c>
      <c r="P3411" s="3">
        <f t="shared" si="1002"/>
        <v>-25.901299871166582</v>
      </c>
      <c r="Q3411" s="3">
        <f t="shared" si="1003"/>
        <v>176.08966160627182</v>
      </c>
      <c r="R3411">
        <f t="shared" si="1004"/>
        <v>-3.9103383937281819</v>
      </c>
      <c r="S3411">
        <f t="shared" si="1005"/>
        <v>351.63594411099893</v>
      </c>
      <c r="T3411">
        <f t="shared" si="988"/>
        <v>-25.901299871166582</v>
      </c>
    </row>
    <row r="3412" spans="1:20" x14ac:dyDescent="0.25">
      <c r="A3412">
        <f t="shared" si="989"/>
        <v>2217789.4939450053</v>
      </c>
      <c r="B3412">
        <f t="shared" si="1006"/>
        <v>352972.16069862072</v>
      </c>
      <c r="C3412" t="str">
        <f t="shared" si="990"/>
        <v>-0.0501571778065635+0.00355065949228388i</v>
      </c>
      <c r="D3412" t="str">
        <f t="shared" si="991"/>
        <v>2.8154697629964-1.41099103047812i</v>
      </c>
      <c r="E3412" t="str">
        <f t="shared" si="992"/>
        <v>10.6220338817578-94.4990650666544i</v>
      </c>
      <c r="F3412" t="str">
        <f t="shared" si="993"/>
        <v>2.35092035586205-0.840249066384371i</v>
      </c>
      <c r="G3412" t="str">
        <f t="shared" si="994"/>
        <v>0.969481707123298-0.172008507570393i</v>
      </c>
      <c r="H3412" t="str">
        <f t="shared" si="995"/>
        <v>0.0123862702787068-56.4051504634863i</v>
      </c>
      <c r="I3412" t="str">
        <f t="shared" si="996"/>
        <v>-0.133619360393428-0.374110815569898i</v>
      </c>
      <c r="K3412" t="str">
        <f t="shared" si="997"/>
        <v>0.0000467180011927187-0.000161272302415284i</v>
      </c>
      <c r="L3412" t="str">
        <f t="shared" si="998"/>
        <v>0.0000444444444444444-0.000162662128996138i</v>
      </c>
      <c r="M3412" t="e">
        <f t="shared" si="999"/>
        <v>#DIV/0!</v>
      </c>
      <c r="N3412">
        <f t="shared" si="1000"/>
        <v>4.0492507752463212</v>
      </c>
      <c r="O3412">
        <f t="shared" si="1001"/>
        <v>25.971628637230527</v>
      </c>
      <c r="P3412" s="3">
        <f t="shared" si="1002"/>
        <v>-25.971628637230527</v>
      </c>
      <c r="Q3412" s="3">
        <f t="shared" si="1003"/>
        <v>175.95074922475368</v>
      </c>
      <c r="R3412">
        <f t="shared" si="1004"/>
        <v>-4.0492507752463212</v>
      </c>
      <c r="S3412">
        <f t="shared" si="1005"/>
        <v>352.97216069862071</v>
      </c>
      <c r="T3412">
        <f t="shared" si="988"/>
        <v>-25.971628637230527</v>
      </c>
    </row>
    <row r="3413" spans="1:20" x14ac:dyDescent="0.25">
      <c r="A3413">
        <f t="shared" si="989"/>
        <v>2226217.0940219965</v>
      </c>
      <c r="B3413">
        <f t="shared" si="1006"/>
        <v>354313.45490927546</v>
      </c>
      <c r="C3413" t="str">
        <f t="shared" si="990"/>
        <v>-0.0497438019358+0.0036425152078208i</v>
      </c>
      <c r="D3413" t="str">
        <f t="shared" si="991"/>
        <v>2.81139125135294-1.41402458751838i</v>
      </c>
      <c r="E3413" t="str">
        <f t="shared" si="992"/>
        <v>10.4034848302475-94.1559060847323i</v>
      </c>
      <c r="F3413" t="str">
        <f t="shared" si="993"/>
        <v>2.35037417659247-0.8401349525239i</v>
      </c>
      <c r="G3413" t="str">
        <f t="shared" si="994"/>
        <v>0.969256471585503-0.172622026042808i</v>
      </c>
      <c r="H3413" t="str">
        <f t="shared" si="995"/>
        <v>0.012287639990758-56.1913005037721i</v>
      </c>
      <c r="I3413" t="str">
        <f t="shared" si="996"/>
        <v>-0.133095039185689-0.372605736175899i</v>
      </c>
      <c r="K3413" t="str">
        <f t="shared" si="997"/>
        <v>0.0000466994253788716-0.000160662069749743i</v>
      </c>
      <c r="L3413" t="str">
        <f t="shared" si="998"/>
        <v>0.0000444444444444444-0.000162046352855287i</v>
      </c>
      <c r="M3413" t="e">
        <f t="shared" si="999"/>
        <v>#DIV/0!</v>
      </c>
      <c r="N3413">
        <f t="shared" si="1000"/>
        <v>4.1880378966422427</v>
      </c>
      <c r="O3413">
        <f t="shared" si="1001"/>
        <v>26.04199593750878</v>
      </c>
      <c r="P3413" s="3">
        <f t="shared" si="1002"/>
        <v>-26.04199593750878</v>
      </c>
      <c r="Q3413" s="3">
        <f t="shared" si="1003"/>
        <v>175.81196210335776</v>
      </c>
      <c r="R3413">
        <f t="shared" si="1004"/>
        <v>-4.1880378966422427</v>
      </c>
      <c r="S3413">
        <f t="shared" si="1005"/>
        <v>354.31345490927544</v>
      </c>
      <c r="T3413">
        <f t="shared" si="988"/>
        <v>-26.04199593750878</v>
      </c>
    </row>
    <row r="3414" spans="1:20" x14ac:dyDescent="0.25">
      <c r="A3414">
        <f t="shared" si="989"/>
        <v>2234676.71897928</v>
      </c>
      <c r="B3414">
        <f t="shared" si="1006"/>
        <v>355659.84603793069</v>
      </c>
      <c r="C3414" t="str">
        <f t="shared" si="990"/>
        <v>-0.049333330904373+0.00373251275367177i</v>
      </c>
      <c r="D3414" t="str">
        <f t="shared" si="991"/>
        <v>2.80729361834039-1.41705407222217i</v>
      </c>
      <c r="E3414" t="str">
        <f t="shared" si="992"/>
        <v>10.1866337998111-93.8134556767718i</v>
      </c>
      <c r="F3414" t="str">
        <f t="shared" si="993"/>
        <v>2.34982409510251-0.840031488794514i</v>
      </c>
      <c r="G3414" t="str">
        <f t="shared" si="994"/>
        <v>0.969029626834844-0.17323743576712i</v>
      </c>
      <c r="H3414" t="str">
        <f t="shared" si="995"/>
        <v>0.012189830849366-55.978263740843i</v>
      </c>
      <c r="I3414" t="str">
        <f t="shared" si="996"/>
        <v>-0.132574458946793-0.371106092579367i</v>
      </c>
      <c r="K3414" t="str">
        <f t="shared" si="997"/>
        <v>0.0000466809898760614-0.000160054143998943i</v>
      </c>
      <c r="L3414" t="str">
        <f t="shared" si="998"/>
        <v>0.0000444444444444444-0.000161432907805626i</v>
      </c>
      <c r="M3414" t="e">
        <f t="shared" si="999"/>
        <v>#DIV/0!</v>
      </c>
      <c r="N3414">
        <f t="shared" si="1000"/>
        <v>4.3267008188505258</v>
      </c>
      <c r="O3414">
        <f t="shared" si="1001"/>
        <v>26.112401816508527</v>
      </c>
      <c r="P3414" s="3">
        <f t="shared" si="1002"/>
        <v>-26.112401816508527</v>
      </c>
      <c r="Q3414" s="3">
        <f t="shared" si="1003"/>
        <v>175.67329918114947</v>
      </c>
      <c r="R3414">
        <f t="shared" si="1004"/>
        <v>-4.3267008188505258</v>
      </c>
      <c r="S3414">
        <f t="shared" si="1005"/>
        <v>355.65984603793072</v>
      </c>
      <c r="T3414">
        <f t="shared" si="988"/>
        <v>-26.112401816508527</v>
      </c>
    </row>
    <row r="3415" spans="1:20" x14ac:dyDescent="0.25">
      <c r="A3415">
        <f t="shared" si="989"/>
        <v>2243168.4905114011</v>
      </c>
      <c r="B3415">
        <f t="shared" si="1006"/>
        <v>357011.35345287481</v>
      </c>
      <c r="C3415" t="str">
        <f t="shared" si="990"/>
        <v>-0.0489257494057012+0.00382067596591694i</v>
      </c>
      <c r="D3415" t="str">
        <f t="shared" si="991"/>
        <v>2.80317684789308-1.42007935661055i</v>
      </c>
      <c r="E3415" t="str">
        <f t="shared" si="992"/>
        <v>9.97146926813832-93.4717172556842i</v>
      </c>
      <c r="F3415" t="str">
        <f t="shared" si="993"/>
        <v>2.34927008541909-0.839938658300172i</v>
      </c>
      <c r="G3415" t="str">
        <f t="shared" si="994"/>
        <v>0.968801162160442-0.17385473924233i</v>
      </c>
      <c r="H3415" t="str">
        <f t="shared" si="995"/>
        <v>0.0120928355056632-55.7660370549835i</v>
      </c>
      <c r="I3415" t="str">
        <f t="shared" si="996"/>
        <v>-0.132057589762909-0.36961186324094i</v>
      </c>
      <c r="K3415" t="str">
        <f t="shared" si="997"/>
        <v>0.0000466626936249429-0.000159448516465877i</v>
      </c>
      <c r="L3415" t="str">
        <f t="shared" si="998"/>
        <v>0.0000444444444444444-0.00016082178502254i</v>
      </c>
      <c r="M3415" t="e">
        <f t="shared" si="999"/>
        <v>#DIV/0!</v>
      </c>
      <c r="N3415">
        <f t="shared" si="1000"/>
        <v>4.465240590505914</v>
      </c>
      <c r="O3415">
        <f t="shared" si="1001"/>
        <v>26.182846319862595</v>
      </c>
      <c r="P3415" s="3">
        <f t="shared" si="1002"/>
        <v>-26.182846319862595</v>
      </c>
      <c r="Q3415" s="3">
        <f t="shared" si="1003"/>
        <v>175.53475940949409</v>
      </c>
      <c r="R3415">
        <f t="shared" si="1004"/>
        <v>-4.465240590505914</v>
      </c>
      <c r="S3415">
        <f t="shared" si="1005"/>
        <v>357.0113534528748</v>
      </c>
      <c r="T3415">
        <f t="shared" si="988"/>
        <v>-26.182846319862595</v>
      </c>
    </row>
    <row r="3416" spans="1:20" x14ac:dyDescent="0.25">
      <c r="A3416">
        <f t="shared" si="989"/>
        <v>2251692.5307753445</v>
      </c>
      <c r="B3416">
        <f t="shared" si="1006"/>
        <v>358367.99659599573</v>
      </c>
      <c r="C3416" t="str">
        <f t="shared" si="990"/>
        <v>-0.0485210421457376+0.00390702842243052i</v>
      </c>
      <c r="D3416" t="str">
        <f t="shared" si="991"/>
        <v>2.7990409249013-1.42310031210388i</v>
      </c>
      <c r="E3416" t="str">
        <f t="shared" si="992"/>
        <v>9.75797978321784-93.130694143162i</v>
      </c>
      <c r="F3416" t="str">
        <f t="shared" si="993"/>
        <v>2.34871212142451-0.839856444140027i</v>
      </c>
      <c r="G3416" t="str">
        <f t="shared" si="994"/>
        <v>0.968571066791779-0.174473938929613i</v>
      </c>
      <c r="H3416" t="str">
        <f t="shared" si="995"/>
        <v>0.0119966466835822-55.554617338756i</v>
      </c>
      <c r="I3416" t="str">
        <f t="shared" si="996"/>
        <v>-0.131544401937843-0.36812302670818i</v>
      </c>
      <c r="K3416" t="str">
        <f t="shared" si="997"/>
        <v>0.0000466445355741611-0.000158845178486056i</v>
      </c>
      <c r="L3416" t="str">
        <f t="shared" si="998"/>
        <v>0.0000444444444444444-0.000160212975714824i</v>
      </c>
      <c r="M3416" t="e">
        <f t="shared" si="999"/>
        <v>#DIV/0!</v>
      </c>
      <c r="N3416">
        <f t="shared" si="1000"/>
        <v>4.6036582479365507</v>
      </c>
      <c r="O3416">
        <f t="shared" si="1001"/>
        <v>26.253329494306008</v>
      </c>
      <c r="P3416" s="3">
        <f t="shared" si="1002"/>
        <v>-26.253329494306008</v>
      </c>
      <c r="Q3416" s="3">
        <f t="shared" si="1003"/>
        <v>175.39634175206345</v>
      </c>
      <c r="R3416">
        <f t="shared" si="1004"/>
        <v>-4.6036582479365507</v>
      </c>
      <c r="S3416">
        <f t="shared" si="1005"/>
        <v>358.36799659599575</v>
      </c>
      <c r="T3416">
        <f t="shared" si="988"/>
        <v>-26.253329494306008</v>
      </c>
    </row>
    <row r="3417" spans="1:20" x14ac:dyDescent="0.25">
      <c r="A3417">
        <f t="shared" si="989"/>
        <v>2260248.9623922906</v>
      </c>
      <c r="B3417">
        <f t="shared" si="1006"/>
        <v>359729.79498306051</v>
      </c>
      <c r="C3417" t="str">
        <f t="shared" si="990"/>
        <v>-0.0481191938444663+0.00399159344539329i</v>
      </c>
      <c r="D3417" t="str">
        <f t="shared" si="991"/>
        <v>2.79488583522156-1.42611680952857i</v>
      </c>
      <c r="E3417" t="str">
        <f t="shared" si="992"/>
        <v>9.54615396327122-92.7903895710208i</v>
      </c>
      <c r="F3417" t="str">
        <f t="shared" si="993"/>
        <v>2.34815017685606-0.839784829406685i</v>
      </c>
      <c r="G3417" t="str">
        <f t="shared" si="994"/>
        <v>0.968339329898536-0.175095037251745i</v>
      </c>
      <c r="H3417" t="str">
        <f t="shared" si="995"/>
        <v>0.0119012571790455-55.3440014969482i</v>
      </c>
      <c r="I3417" t="str">
        <f t="shared" si="996"/>
        <v>-0.131034865991319-0.366639561615244i</v>
      </c>
      <c r="K3417" t="str">
        <f t="shared" si="997"/>
        <v>0.0000466265146802922-0.000158244121427384i</v>
      </c>
      <c r="L3417" t="str">
        <f t="shared" si="998"/>
        <v>0.0000444444444444444-0.000159606471124551i</v>
      </c>
      <c r="M3417" t="e">
        <f t="shared" si="999"/>
        <v>#DIV/0!</v>
      </c>
      <c r="N3417">
        <f t="shared" si="1000"/>
        <v>4.7419548151619608</v>
      </c>
      <c r="O3417">
        <f t="shared" si="1001"/>
        <v>26.323851387654177</v>
      </c>
      <c r="P3417" s="3">
        <f t="shared" si="1002"/>
        <v>-26.323851387654177</v>
      </c>
      <c r="Q3417" s="3">
        <f t="shared" si="1003"/>
        <v>175.25804518483804</v>
      </c>
      <c r="R3417">
        <f t="shared" si="1004"/>
        <v>-4.7419548151619608</v>
      </c>
      <c r="S3417">
        <f t="shared" si="1005"/>
        <v>359.72979498306051</v>
      </c>
      <c r="T3417">
        <f t="shared" si="988"/>
        <v>-26.323851387654177</v>
      </c>
    </row>
    <row r="3418" spans="1:20" x14ac:dyDescent="0.25">
      <c r="A3418">
        <f t="shared" si="989"/>
        <v>2268837.9084493811</v>
      </c>
      <c r="B3418">
        <f t="shared" si="1006"/>
        <v>361096.76820399612</v>
      </c>
      <c r="C3418" t="str">
        <f t="shared" si="990"/>
        <v>-0.0477201892373709+0.00407439410378794i</v>
      </c>
      <c r="D3418" t="str">
        <f t="shared" si="991"/>
        <v>2.79071156568698-1.42912871912407i</v>
      </c>
      <c r="E3418" t="str">
        <f t="shared" si="992"/>
        <v>9.33598049668257-92.4508066825302i</v>
      </c>
      <c r="F3418" t="str">
        <f t="shared" si="993"/>
        <v>2.34758422530566-0.8397237971845i</v>
      </c>
      <c r="G3418" t="str">
        <f t="shared" si="994"/>
        <v>0.968105940590445-0.175718036592532i</v>
      </c>
      <c r="H3418" t="str">
        <f t="shared" si="995"/>
        <v>0.0118066598591642-55.1341864465232i</v>
      </c>
      <c r="I3418" t="str">
        <f t="shared" si="996"/>
        <v>-0.130528952657306-0.36516144668258i</v>
      </c>
      <c r="K3418" t="str">
        <f t="shared" si="997"/>
        <v>0.0000466086299077829-0.000157645336690048i</v>
      </c>
      <c r="L3418" t="str">
        <f t="shared" si="998"/>
        <v>0.0000444444444444444-0.000159002262526948i</v>
      </c>
      <c r="M3418" t="e">
        <f t="shared" si="999"/>
        <v>#DIV/0!</v>
      </c>
      <c r="N3418">
        <f t="shared" si="1000"/>
        <v>4.8801313038910337</v>
      </c>
      <c r="O3418">
        <f t="shared" si="1001"/>
        <v>26.394412048779401</v>
      </c>
      <c r="P3418" s="3">
        <f t="shared" si="1002"/>
        <v>-26.394412048779401</v>
      </c>
      <c r="Q3418" s="3">
        <f t="shared" si="1003"/>
        <v>175.11986869610897</v>
      </c>
      <c r="R3418">
        <f t="shared" si="1004"/>
        <v>-4.8801313038910337</v>
      </c>
      <c r="S3418">
        <f t="shared" si="1005"/>
        <v>361.09676820399613</v>
      </c>
      <c r="T3418">
        <f t="shared" si="988"/>
        <v>-26.394412048779401</v>
      </c>
    </row>
    <row r="3419" spans="1:20" x14ac:dyDescent="0.25">
      <c r="A3419">
        <f t="shared" si="989"/>
        <v>2277459.4925014889</v>
      </c>
      <c r="B3419">
        <f t="shared" si="1006"/>
        <v>362468.93592317129</v>
      </c>
      <c r="C3419" t="str">
        <f t="shared" si="990"/>
        <v>-0.0473240130768574+0.00415545321587577i</v>
      </c>
      <c r="D3419" t="str">
        <f t="shared" si="991"/>
        <v>2.78651810411753-1.43213591054991i</v>
      </c>
      <c r="E3419" t="str">
        <f t="shared" si="992"/>
        <v>9.12744814191543-92.1119485337245i</v>
      </c>
      <c r="F3419" t="str">
        <f t="shared" si="993"/>
        <v>2.34701424021949-0.839673330547809i</v>
      </c>
      <c r="G3419" t="str">
        <f t="shared" si="994"/>
        <v>0.967870887917137-0.176342939296218i</v>
      </c>
      <c r="H3419" t="str">
        <f t="shared" si="995"/>
        <v>0.0117128476614464-54.9251691165666i</v>
      </c>
      <c r="I3419" t="str">
        <f t="shared" si="996"/>
        <v>-0.130026632882324-0.3636886607166i</v>
      </c>
      <c r="K3419" t="str">
        <f t="shared" si="997"/>
        <v>0.0000465908802288917-0.000157048815706395i</v>
      </c>
      <c r="L3419" t="str">
        <f t="shared" si="998"/>
        <v>0.0000444444444444444-0.000158400341230273i</v>
      </c>
      <c r="M3419" t="e">
        <f t="shared" si="999"/>
        <v>#DIV/0!</v>
      </c>
      <c r="N3419">
        <f t="shared" si="1000"/>
        <v>5.0181887135200896</v>
      </c>
      <c r="O3419">
        <f t="shared" si="1001"/>
        <v>26.465011527589066</v>
      </c>
      <c r="P3419" s="3">
        <f t="shared" si="1002"/>
        <v>-26.465011527589066</v>
      </c>
      <c r="Q3419" s="3">
        <f t="shared" si="1003"/>
        <v>174.98181128647991</v>
      </c>
      <c r="R3419">
        <f t="shared" si="1004"/>
        <v>-5.0181887135200896</v>
      </c>
      <c r="S3419">
        <f t="shared" si="1005"/>
        <v>362.46893592317127</v>
      </c>
      <c r="T3419">
        <f t="shared" si="988"/>
        <v>-26.465011527589066</v>
      </c>
    </row>
    <row r="3420" spans="1:20" x14ac:dyDescent="0.25">
      <c r="A3420">
        <f t="shared" si="989"/>
        <v>2286113.8385729943</v>
      </c>
      <c r="B3420">
        <f t="shared" si="1006"/>
        <v>363846.31787967932</v>
      </c>
      <c r="C3420" t="str">
        <f t="shared" si="990"/>
        <v>-0.0469306501336456+0.00423479335165718i</v>
      </c>
      <c r="D3420" t="str">
        <f t="shared" si="991"/>
        <v>2.78230543933034-1.435138252893i</v>
      </c>
      <c r="E3420" t="str">
        <f t="shared" si="992"/>
        <v>8.92054572742257-91.773818094699i</v>
      </c>
      <c r="F3420" t="str">
        <f t="shared" si="993"/>
        <v>2.34644019489762-0.839633412559197i</v>
      </c>
      <c r="G3420" t="str">
        <f t="shared" si="994"/>
        <v>0.967634160867993-0.176969747666903i</v>
      </c>
      <c r="H3420" t="str">
        <f t="shared" si="995"/>
        <v>0.0116198135930164-54.7169464482368i</v>
      </c>
      <c r="I3420" t="str">
        <f t="shared" si="996"/>
        <v>-0.12952787782379-0.362221182609373i</v>
      </c>
      <c r="K3420" t="str">
        <f t="shared" si="997"/>
        <v>0.0000465732646236297-0.000156454549940817i</v>
      </c>
      <c r="L3420" t="str">
        <f t="shared" si="998"/>
        <v>0.0000444444444444444-0.000157800698575686i</v>
      </c>
      <c r="M3420" t="e">
        <f t="shared" si="999"/>
        <v>#DIV/0!</v>
      </c>
      <c r="N3420">
        <f t="shared" si="1000"/>
        <v>5.156128031132738</v>
      </c>
      <c r="O3420">
        <f t="shared" si="1001"/>
        <v>26.535649875002981</v>
      </c>
      <c r="P3420" s="3">
        <f t="shared" si="1002"/>
        <v>-26.535649875002981</v>
      </c>
      <c r="Q3420" s="3">
        <f t="shared" si="1003"/>
        <v>174.84387196886726</v>
      </c>
      <c r="R3420">
        <f t="shared" si="1004"/>
        <v>-5.156128031132738</v>
      </c>
      <c r="S3420">
        <f t="shared" si="1005"/>
        <v>363.8463178796793</v>
      </c>
      <c r="T3420">
        <f t="shared" si="988"/>
        <v>-26.535649875002981</v>
      </c>
    </row>
    <row r="3421" spans="1:20" x14ac:dyDescent="0.25">
      <c r="A3421">
        <f t="shared" si="989"/>
        <v>2294801.0711595714</v>
      </c>
      <c r="B3421">
        <f t="shared" si="1006"/>
        <v>365228.93388762209</v>
      </c>
      <c r="C3421" t="str">
        <f t="shared" si="990"/>
        <v>-0.0465400851981219+0.00431243683531406i</v>
      </c>
      <c r="D3421" t="str">
        <f t="shared" si="991"/>
        <v>2.77807356114991-1.43813561467503i</v>
      </c>
      <c r="E3421" t="str">
        <f t="shared" si="992"/>
        <v>8.71526215154559-91.4364182508918i</v>
      </c>
      <c r="F3421" t="str">
        <f t="shared" si="993"/>
        <v>2.34586206249368-0.839604026267714i</v>
      </c>
      <c r="G3421" t="str">
        <f t="shared" si="994"/>
        <v>0.967395748372005-0.177598463967944i</v>
      </c>
      <c r="H3421" t="str">
        <f t="shared" si="995"/>
        <v>0.0115275507298426-54.5095153947126i</v>
      </c>
      <c r="I3421" t="str">
        <f t="shared" si="996"/>
        <v>-0.12903265884836-0.360758991338307i</v>
      </c>
      <c r="K3421" t="str">
        <f t="shared" si="997"/>
        <v>0.0000465557820797027-0.000155862530889631i</v>
      </c>
      <c r="L3421" t="str">
        <f t="shared" si="998"/>
        <v>0.0000444444444444444-0.000157203325937125i</v>
      </c>
      <c r="M3421" t="e">
        <f t="shared" si="999"/>
        <v>#DIV/0!</v>
      </c>
      <c r="N3421">
        <f t="shared" si="1000"/>
        <v>5.2939502315001619</v>
      </c>
      <c r="O3421">
        <f t="shared" si="1001"/>
        <v>26.606327142931342</v>
      </c>
      <c r="P3421" s="3">
        <f t="shared" si="1002"/>
        <v>-26.606327142931342</v>
      </c>
      <c r="Q3421" s="3">
        <f t="shared" si="1003"/>
        <v>174.70604976849984</v>
      </c>
      <c r="R3421">
        <f t="shared" si="1004"/>
        <v>-5.2939502315001619</v>
      </c>
      <c r="S3421">
        <f t="shared" si="1005"/>
        <v>365.22893388762208</v>
      </c>
      <c r="T3421">
        <f t="shared" si="988"/>
        <v>-26.606327142931342</v>
      </c>
    </row>
    <row r="3422" spans="1:20" x14ac:dyDescent="0.25">
      <c r="A3422">
        <f t="shared" si="989"/>
        <v>2303521.3152299779</v>
      </c>
      <c r="B3422">
        <f t="shared" si="1006"/>
        <v>366616.80383639503</v>
      </c>
      <c r="C3422" t="str">
        <f t="shared" si="990"/>
        <v>-0.0461523030816595+0.00438840574763509i</v>
      </c>
      <c r="D3422" t="str">
        <f t="shared" si="991"/>
        <v>2.77382246041828-1.44112786386009i</v>
      </c>
      <c r="E3422" t="str">
        <f t="shared" si="992"/>
        <v>8.51158638240874-91.0997518043513i</v>
      </c>
      <c r="F3422" t="str">
        <f t="shared" si="993"/>
        <v>2.34527981601452-0.83958515470712i</v>
      </c>
      <c r="G3422" t="str">
        <f t="shared" si="994"/>
        <v>0.967155639297628-0.178229090421357i</v>
      </c>
      <c r="H3422" t="str">
        <f t="shared" si="995"/>
        <v>0.0114360522159757-54.3028729211447i</v>
      </c>
      <c r="I3422" t="str">
        <f t="shared" si="996"/>
        <v>-0.128540947530296-0.359302065965855i</v>
      </c>
      <c r="K3422" t="str">
        <f t="shared" si="997"/>
        <v>0.0000465384315924524-0.000155272750080965i</v>
      </c>
      <c r="L3422" t="str">
        <f t="shared" si="998"/>
        <v>0.0000444444444444444-0.000156608214721184i</v>
      </c>
      <c r="M3422" t="e">
        <f t="shared" si="999"/>
        <v>#DIV/0!</v>
      </c>
      <c r="N3422">
        <f t="shared" si="1000"/>
        <v>5.4316562770828511</v>
      </c>
      <c r="O3422">
        <f t="shared" si="1001"/>
        <v>26.677043384252272</v>
      </c>
      <c r="P3422" s="3">
        <f t="shared" si="1002"/>
        <v>-26.677043384252272</v>
      </c>
      <c r="Q3422" s="3">
        <f t="shared" si="1003"/>
        <v>174.56834372291715</v>
      </c>
      <c r="R3422">
        <f t="shared" si="1004"/>
        <v>-5.4316562770828511</v>
      </c>
      <c r="S3422">
        <f t="shared" si="1005"/>
        <v>366.61680383639504</v>
      </c>
      <c r="T3422">
        <f t="shared" si="988"/>
        <v>-26.677043384252272</v>
      </c>
    </row>
    <row r="3423" spans="1:20" x14ac:dyDescent="0.25">
      <c r="A3423">
        <f t="shared" si="989"/>
        <v>2312274.6962278518</v>
      </c>
      <c r="B3423">
        <f t="shared" si="1006"/>
        <v>368009.94769097335</v>
      </c>
      <c r="C3423" t="str">
        <f t="shared" si="990"/>
        <v>-0.0457672886179029+0.00446272192842358i</v>
      </c>
      <c r="D3423" t="str">
        <f t="shared" si="991"/>
        <v>2.76955212900523-1.44411486786241i</v>
      </c>
      <c r="E3423" t="str">
        <f t="shared" si="992"/>
        <v>8.30950745780014-90.763821474985i</v>
      </c>
      <c r="F3423" t="str">
        <f t="shared" si="993"/>
        <v>2.34469342831986-0.83957678089409i</v>
      </c>
      <c r="G3423" t="str">
        <f t="shared" si="994"/>
        <v>0.966913822452645-0.178861629207216i</v>
      </c>
      <c r="H3423" t="str">
        <f t="shared" si="995"/>
        <v>0.011345311262796-54.0970160046041i</v>
      </c>
      <c r="I3423" t="str">
        <f t="shared" si="996"/>
        <v>-0.128052715649836-0.357850385639192i</v>
      </c>
      <c r="K3423" t="str">
        <f t="shared" si="997"/>
        <v>0.0000465212121648005-0.000154685199074644i</v>
      </c>
      <c r="L3423" t="str">
        <f t="shared" si="998"/>
        <v>0.0000444444444444444-0.000156015356366989i</v>
      </c>
      <c r="M3423" t="e">
        <f t="shared" si="999"/>
        <v>#DIV/0!</v>
      </c>
      <c r="N3423">
        <f t="shared" si="1000"/>
        <v>5.5692471180334735</v>
      </c>
      <c r="O3423">
        <f t="shared" si="1001"/>
        <v>26.747798652789719</v>
      </c>
      <c r="P3423" s="3">
        <f t="shared" si="1002"/>
        <v>-26.747798652789719</v>
      </c>
      <c r="Q3423" s="3">
        <f t="shared" si="1003"/>
        <v>174.43075288196653</v>
      </c>
      <c r="R3423">
        <f t="shared" si="1004"/>
        <v>-5.5692471180334735</v>
      </c>
      <c r="S3423">
        <f t="shared" si="1005"/>
        <v>368.00994769097338</v>
      </c>
      <c r="T3423">
        <f t="shared" si="988"/>
        <v>-26.747798652789719</v>
      </c>
    </row>
    <row r="3424" spans="1:20" x14ac:dyDescent="0.25">
      <c r="A3424">
        <f t="shared" si="989"/>
        <v>2321061.3400735175</v>
      </c>
      <c r="B3424">
        <f t="shared" si="1006"/>
        <v>369408.38549219904</v>
      </c>
      <c r="C3424" t="str">
        <f t="shared" si="990"/>
        <v>-0.0453850266640158+0.00453540697888655i</v>
      </c>
      <c r="D3424" t="str">
        <f t="shared" si="991"/>
        <v>2.76526255981834-1.44709649355425i</v>
      </c>
      <c r="E3424" t="str">
        <f t="shared" si="992"/>
        <v>8.10901448504895-90.4286299017953i</v>
      </c>
      <c r="F3424" t="str">
        <f t="shared" si="993"/>
        <v>2.34410287212193-0.839578887826397i</v>
      </c>
      <c r="G3424" t="str">
        <f t="shared" si="994"/>
        <v>0.966670286584032-0.179496082463038i</v>
      </c>
      <c r="H3424" t="str">
        <f t="shared" si="995"/>
        <v>0.0112553211482696-53.891941634032i</v>
      </c>
      <c r="I3424" t="str">
        <f t="shared" si="996"/>
        <v>-0.127567935191579-0.356403929589914i</v>
      </c>
      <c r="K3424" t="str">
        <f t="shared" si="997"/>
        <v>0.0000465041228071893-0.00015409986946207i</v>
      </c>
      <c r="L3424" t="str">
        <f t="shared" si="998"/>
        <v>0.0000444444444444444-0.000155424742346074i</v>
      </c>
      <c r="M3424" t="e">
        <f t="shared" si="999"/>
        <v>#DIV/0!</v>
      </c>
      <c r="N3424">
        <f t="shared" si="1000"/>
        <v>5.7067236921997448</v>
      </c>
      <c r="O3424">
        <f t="shared" si="1001"/>
        <v>26.81859300329192</v>
      </c>
      <c r="P3424" s="3">
        <f t="shared" si="1002"/>
        <v>-26.81859300329192</v>
      </c>
      <c r="Q3424" s="3">
        <f t="shared" si="1003"/>
        <v>174.29327630780026</v>
      </c>
      <c r="R3424">
        <f t="shared" si="1004"/>
        <v>-5.7067236921997448</v>
      </c>
      <c r="S3424">
        <f t="shared" si="1005"/>
        <v>369.40838549219905</v>
      </c>
      <c r="T3424">
        <f t="shared" si="988"/>
        <v>-26.81859300329192</v>
      </c>
    </row>
    <row r="3425" spans="1:20" x14ac:dyDescent="0.25">
      <c r="A3425">
        <f t="shared" si="989"/>
        <v>2329881.373165797</v>
      </c>
      <c r="B3425">
        <f t="shared" si="1006"/>
        <v>370812.13735706941</v>
      </c>
      <c r="C3425" t="str">
        <f t="shared" si="990"/>
        <v>-0.0450055021019022+0.00460648226400712i</v>
      </c>
      <c r="D3425" t="str">
        <f t="shared" si="991"/>
        <v>2.7609537468131-1.45007260727407i</v>
      </c>
      <c r="E3425" t="str">
        <f t="shared" si="992"/>
        <v>7.91009664089396-90.0941796441034i</v>
      </c>
      <c r="F3425" t="str">
        <f t="shared" si="993"/>
        <v>2.34350811998525-0.839591458481133i</v>
      </c>
      <c r="G3425" t="str">
        <f t="shared" si="994"/>
        <v>0.966425020377821-0.180132452283173i</v>
      </c>
      <c r="H3425" t="str">
        <f t="shared" si="995"/>
        <v>0.0111660752162145-53.687646810191i</v>
      </c>
      <c r="I3425" t="str">
        <f t="shared" si="996"/>
        <v>-0.127086578342891-0.354962677133748i</v>
      </c>
      <c r="K3425" t="str">
        <f t="shared" si="997"/>
        <v>0.0000464871625375271-0.000153516752866109i</v>
      </c>
      <c r="L3425" t="str">
        <f t="shared" si="998"/>
        <v>0.0000444444444444444-0.000154836364162258i</v>
      </c>
      <c r="M3425" t="e">
        <f t="shared" si="999"/>
        <v>#DIV/0!</v>
      </c>
      <c r="N3425">
        <f t="shared" si="1000"/>
        <v>5.84408692512892</v>
      </c>
      <c r="O3425">
        <f t="shared" si="1001"/>
        <v>26.889426491408738</v>
      </c>
      <c r="P3425" s="3">
        <f t="shared" si="1002"/>
        <v>-26.889426491408738</v>
      </c>
      <c r="Q3425" s="3">
        <f t="shared" si="1003"/>
        <v>174.15591307487108</v>
      </c>
      <c r="R3425">
        <f t="shared" si="1004"/>
        <v>-5.84408692512892</v>
      </c>
      <c r="S3425">
        <f t="shared" si="1005"/>
        <v>370.81213735706939</v>
      </c>
      <c r="T3425">
        <f t="shared" si="988"/>
        <v>-26.889426491408738</v>
      </c>
    </row>
    <row r="3426" spans="1:20" x14ac:dyDescent="0.25">
      <c r="A3426">
        <f t="shared" si="989"/>
        <v>2338734.9223838272</v>
      </c>
      <c r="B3426">
        <f t="shared" si="1006"/>
        <v>372221.22347902629</v>
      </c>
      <c r="C3426" t="str">
        <f t="shared" si="990"/>
        <v>-0.0446286998393865+0.00467596891489711i</v>
      </c>
      <c r="D3426" t="str">
        <f t="shared" si="991"/>
        <v>2.75662568500292-1.45304307483466i</v>
      </c>
      <c r="E3426" t="str">
        <f t="shared" si="992"/>
        <v>7.71274317134288-89.7604731827517i</v>
      </c>
      <c r="F3426" t="str">
        <f t="shared" si="993"/>
        <v>2.3429091443262-0.839614475812862i</v>
      </c>
      <c r="G3426" t="str">
        <f t="shared" si="994"/>
        <v>0.966178012458977-0.180770740718176i</v>
      </c>
      <c r="H3426" t="str">
        <f t="shared" si="995"/>
        <v>0.0110775668755758-53.4841285456149i</v>
      </c>
      <c r="I3426" t="str">
        <f t="shared" si="996"/>
        <v>-0.126608617492312-0.353526607670237i</v>
      </c>
      <c r="K3426" t="str">
        <f t="shared" si="997"/>
        <v>0.0000464703303811314-0.000152935840940974i</v>
      </c>
      <c r="L3426" t="str">
        <f t="shared" si="998"/>
        <v>0.0000444444444444444-0.000154250213351522i</v>
      </c>
      <c r="M3426" t="e">
        <f t="shared" si="999"/>
        <v>#DIV/0!</v>
      </c>
      <c r="N3426">
        <f t="shared" si="1000"/>
        <v>5.981337730071715</v>
      </c>
      <c r="O3426">
        <f t="shared" si="1001"/>
        <v>26.960299173670688</v>
      </c>
      <c r="P3426" s="3">
        <f t="shared" si="1002"/>
        <v>-26.960299173670688</v>
      </c>
      <c r="Q3426" s="3">
        <f t="shared" si="1003"/>
        <v>174.01866226992829</v>
      </c>
      <c r="R3426">
        <f t="shared" si="1004"/>
        <v>-5.981337730071715</v>
      </c>
      <c r="S3426">
        <f t="shared" si="1005"/>
        <v>372.22122347902626</v>
      </c>
      <c r="T3426">
        <f t="shared" si="988"/>
        <v>-26.960299173670688</v>
      </c>
    </row>
    <row r="3427" spans="1:20" x14ac:dyDescent="0.25">
      <c r="A3427">
        <f t="shared" si="989"/>
        <v>2347622.1150888857</v>
      </c>
      <c r="B3427">
        <f t="shared" si="1006"/>
        <v>373635.6641282466</v>
      </c>
      <c r="C3427" t="str">
        <f t="shared" si="990"/>
        <v>-0.0442546048113681+0.00474388783113651i</v>
      </c>
      <c r="D3427" t="str">
        <f t="shared" si="991"/>
        <v>2.75227837046905-1.4560077615317i</v>
      </c>
      <c r="E3427" t="str">
        <f t="shared" si="992"/>
        <v>7.51694339152414-89.4275129212959i</v>
      </c>
      <c r="F3427" t="str">
        <f t="shared" si="993"/>
        <v>2.34230591741275-0.839647922751791i</v>
      </c>
      <c r="G3427" t="str">
        <f t="shared" si="994"/>
        <v>0.965929251391266-0.181410949774191i</v>
      </c>
      <c r="H3427" t="str">
        <f t="shared" si="995"/>
        <v>0.010989789599708-53.2813838645586i</v>
      </c>
      <c r="I3427" t="str">
        <f t="shared" si="996"/>
        <v>-0.126134025227977-0.352095700682437i</v>
      </c>
      <c r="K3427" t="str">
        <f t="shared" si="997"/>
        <v>0.0000464536253706724-0.000152357125372114i</v>
      </c>
      <c r="L3427" t="str">
        <f t="shared" si="998"/>
        <v>0.0000444444444444444-0.000153666281481891i</v>
      </c>
      <c r="M3427" t="e">
        <f t="shared" si="999"/>
        <v>#DIV/0!</v>
      </c>
      <c r="N3427">
        <f t="shared" si="1000"/>
        <v>6.1184770079927091</v>
      </c>
      <c r="O3427">
        <f t="shared" si="1001"/>
        <v>27.031211107466753</v>
      </c>
      <c r="P3427" s="3">
        <f t="shared" si="1002"/>
        <v>-27.031211107466753</v>
      </c>
      <c r="Q3427" s="3">
        <f t="shared" si="1003"/>
        <v>173.88152299200729</v>
      </c>
      <c r="R3427">
        <f t="shared" si="1004"/>
        <v>-6.1184770079927091</v>
      </c>
      <c r="S3427">
        <f t="shared" si="1005"/>
        <v>373.63566412824662</v>
      </c>
      <c r="T3427">
        <f t="shared" si="988"/>
        <v>-27.031211107466753</v>
      </c>
    </row>
    <row r="3428" spans="1:20" x14ac:dyDescent="0.25">
      <c r="A3428">
        <f t="shared" si="989"/>
        <v>2356543.0791262235</v>
      </c>
      <c r="B3428">
        <f t="shared" si="1006"/>
        <v>375055.47965193394</v>
      </c>
      <c r="C3428" t="str">
        <f t="shared" si="990"/>
        <v>-0.043883201980943+0.00481025968308779i</v>
      </c>
      <c r="D3428" t="str">
        <f t="shared" si="991"/>
        <v>2.74791180037059-1.45896653215225i</v>
      </c>
      <c r="E3428" t="str">
        <f t="shared" si="992"/>
        <v>7.32268668553669-89.095301187186i</v>
      </c>
      <c r="F3428" t="str">
        <f t="shared" si="993"/>
        <v>2.34169841136423-0.839691782201937i</v>
      </c>
      <c r="G3428" t="str">
        <f t="shared" si="994"/>
        <v>0.965678725677137-0.182053081412311i</v>
      </c>
      <c r="H3428" t="str">
        <f t="shared" si="995"/>
        <v>0.0109027369256697-53.0794098029512i</v>
      </c>
      <c r="I3428" t="str">
        <f t="shared" si="996"/>
        <v>-0.12566277433606-0.350669935736647i</v>
      </c>
      <c r="K3428" t="str">
        <f t="shared" si="997"/>
        <v>0.0000464370465461183-0.000151780597876096i</v>
      </c>
      <c r="L3428" t="str">
        <f t="shared" si="998"/>
        <v>0.0000444444444444444-0.000153084560153308i</v>
      </c>
      <c r="M3428" t="e">
        <f t="shared" si="999"/>
        <v>#DIV/0!</v>
      </c>
      <c r="N3428">
        <f t="shared" si="1000"/>
        <v>6.2555056475724768</v>
      </c>
      <c r="O3428">
        <f t="shared" si="1001"/>
        <v>27.102162351022656</v>
      </c>
      <c r="P3428" s="3">
        <f t="shared" si="1002"/>
        <v>-27.102162351022656</v>
      </c>
      <c r="Q3428" s="3">
        <f t="shared" si="1003"/>
        <v>173.74449435242752</v>
      </c>
      <c r="R3428">
        <f t="shared" si="1004"/>
        <v>-6.2555056475724768</v>
      </c>
      <c r="S3428">
        <f t="shared" si="1005"/>
        <v>375.05547965193392</v>
      </c>
      <c r="T3428">
        <f t="shared" si="988"/>
        <v>-27.102162351022656</v>
      </c>
    </row>
    <row r="3429" spans="1:20" x14ac:dyDescent="0.25">
      <c r="A3429">
        <f t="shared" si="989"/>
        <v>2365497.9428269034</v>
      </c>
      <c r="B3429">
        <f t="shared" si="1006"/>
        <v>376480.6904746113</v>
      </c>
      <c r="C3429" t="str">
        <f t="shared" si="990"/>
        <v>-0.0435144763404914+0.00487510491419822i</v>
      </c>
      <c r="D3429" t="str">
        <f t="shared" si="991"/>
        <v>2.74352597295425-1.46191925098352i</v>
      </c>
      <c r="E3429" t="str">
        <f t="shared" si="992"/>
        <v>7.12996250628577-88.7638402329227i</v>
      </c>
      <c r="F3429" t="str">
        <f t="shared" si="993"/>
        <v>2.34108659815093-0.83974603703924i</v>
      </c>
      <c r="G3429" t="str">
        <f t="shared" si="994"/>
        <v>0.965426423757598-0.182697137547946i</v>
      </c>
      <c r="H3429" t="str">
        <f t="shared" si="995"/>
        <v>0.0108164024535226-52.8782034083445i</v>
      </c>
      <c r="I3429" t="str">
        <f t="shared" si="996"/>
        <v>-0.125194837799215-0.349249292482081i</v>
      </c>
      <c r="K3429" t="str">
        <f t="shared" si="997"/>
        <v>0.00004642059295468-0.000151206250200495i</v>
      </c>
      <c r="L3429" t="str">
        <f t="shared" si="998"/>
        <v>0.0000444444444444444-0.000152505040997518i</v>
      </c>
      <c r="M3429" t="e">
        <f t="shared" si="999"/>
        <v>#DIV/0!</v>
      </c>
      <c r="N3429">
        <f t="shared" si="1000"/>
        <v>6.3924245252188143</v>
      </c>
      <c r="O3429">
        <f t="shared" si="1001"/>
        <v>27.173152963379771</v>
      </c>
      <c r="P3429" s="3">
        <f t="shared" si="1002"/>
        <v>-27.173152963379771</v>
      </c>
      <c r="Q3429" s="3">
        <f t="shared" si="1003"/>
        <v>173.60757547478119</v>
      </c>
      <c r="R3429">
        <f t="shared" si="1004"/>
        <v>-6.3924245252188143</v>
      </c>
      <c r="S3429">
        <f t="shared" si="1005"/>
        <v>376.48069047461132</v>
      </c>
      <c r="T3429">
        <f t="shared" si="988"/>
        <v>-27.173152963379771</v>
      </c>
    </row>
    <row r="3430" spans="1:20" x14ac:dyDescent="0.25">
      <c r="A3430">
        <f t="shared" si="989"/>
        <v>2374486.8350096457</v>
      </c>
      <c r="B3430">
        <f t="shared" si="1006"/>
        <v>377911.31709841482</v>
      </c>
      <c r="C3430" t="str">
        <f t="shared" si="990"/>
        <v>-0.04314841291274+0.00493844374328i</v>
      </c>
      <c r="D3430" t="str">
        <f t="shared" si="991"/>
        <v>2.73912088756425-1.46486578182181i</v>
      </c>
      <c r="E3430" t="str">
        <f t="shared" si="992"/>
        <v>6.93876037531858-88.4331322372131i</v>
      </c>
      <c r="F3430" t="str">
        <f t="shared" si="993"/>
        <v>2.34047044959391-0.839810670109722i</v>
      </c>
      <c r="G3430" t="str">
        <f t="shared" si="994"/>
        <v>0.9651723340121-0.183343120050181i</v>
      </c>
      <c r="H3430" t="str">
        <f t="shared" si="995"/>
        <v>0.0107307798456435-52.6777617398676i</v>
      </c>
      <c r="I3430" t="str">
        <f t="shared" si="996"/>
        <v>-0.124730188795046-0.347833750650609i</v>
      </c>
      <c r="K3430" t="str">
        <f t="shared" si="997"/>
        <v>0.0000464042636507573-0.000150634074123775i</v>
      </c>
      <c r="L3430" t="str">
        <f t="shared" si="998"/>
        <v>0.0000444444444444444-0.000151927715677941i</v>
      </c>
      <c r="M3430" t="e">
        <f t="shared" si="999"/>
        <v>#DIV/0!</v>
      </c>
      <c r="N3430">
        <f t="shared" si="1000"/>
        <v>6.5292345050732195</v>
      </c>
      <c r="O3430">
        <f t="shared" si="1001"/>
        <v>27.244183004373177</v>
      </c>
      <c r="P3430" s="3">
        <f t="shared" si="1002"/>
        <v>-27.244183004373177</v>
      </c>
      <c r="Q3430" s="3">
        <f t="shared" si="1003"/>
        <v>173.47076549492678</v>
      </c>
      <c r="R3430">
        <f t="shared" si="1004"/>
        <v>-6.5292345050732195</v>
      </c>
      <c r="S3430">
        <f t="shared" si="1005"/>
        <v>377.91131709841483</v>
      </c>
      <c r="T3430">
        <f t="shared" si="988"/>
        <v>-27.244183004373177</v>
      </c>
    </row>
    <row r="3431" spans="1:20" x14ac:dyDescent="0.25">
      <c r="A3431">
        <f t="shared" si="989"/>
        <v>2383509.8849826823</v>
      </c>
      <c r="B3431">
        <f t="shared" si="1006"/>
        <v>379347.3801033888</v>
      </c>
      <c r="C3431" t="str">
        <f t="shared" si="990"/>
        <v>-0.0427849967517902+0.00500029616677815i</v>
      </c>
      <c r="D3431" t="str">
        <f t="shared" si="991"/>
        <v>2.73469654465197-1.46780598798164i</v>
      </c>
      <c r="E3431" t="str">
        <f t="shared" si="992"/>
        <v>6.74906988264562-88.103179306098i</v>
      </c>
      <c r="F3431" t="str">
        <f t="shared" si="993"/>
        <v>2.33984993736467-0.839885664227602i</v>
      </c>
      <c r="G3431" t="str">
        <f t="shared" si="994"/>
        <v>0.96491644475843-0.183991030741125i</v>
      </c>
      <c r="H3431" t="str">
        <f t="shared" si="995"/>
        <v>0.0106458628260404-52.4780818681747i</v>
      </c>
      <c r="I3431" t="str">
        <f t="shared" si="996"/>
        <v>-0.124268800694568-0.346423290056433i</v>
      </c>
      <c r="K3431" t="str">
        <f t="shared" si="997"/>
        <v>0.0000463880576958835-0.000150064061455186i</v>
      </c>
      <c r="L3431" t="str">
        <f t="shared" si="998"/>
        <v>0.0000444444444444444-0.000151352575889561i</v>
      </c>
      <c r="M3431" t="e">
        <f t="shared" si="999"/>
        <v>#DIV/0!</v>
      </c>
      <c r="N3431">
        <f t="shared" si="1000"/>
        <v>6.6659364390259555</v>
      </c>
      <c r="O3431">
        <f t="shared" si="1001"/>
        <v>27.315252534610593</v>
      </c>
      <c r="P3431" s="3">
        <f t="shared" si="1002"/>
        <v>-27.315252534610593</v>
      </c>
      <c r="Q3431" s="3">
        <f t="shared" si="1003"/>
        <v>173.33406356097404</v>
      </c>
      <c r="R3431">
        <f t="shared" si="1004"/>
        <v>-6.6659364390259555</v>
      </c>
      <c r="S3431">
        <f t="shared" si="1005"/>
        <v>379.34738010338879</v>
      </c>
      <c r="T3431">
        <f t="shared" si="988"/>
        <v>-27.315252534610593</v>
      </c>
    </row>
    <row r="3432" spans="1:20" x14ac:dyDescent="0.25">
      <c r="A3432">
        <f t="shared" si="989"/>
        <v>2392567.2225456168</v>
      </c>
      <c r="B3432">
        <f t="shared" si="1006"/>
        <v>380788.90014778171</v>
      </c>
      <c r="C3432" t="str">
        <f t="shared" si="990"/>
        <v>-0.0424242129441187+0.00506068196101002i</v>
      </c>
      <c r="D3432" t="str">
        <f t="shared" si="991"/>
        <v>2.73025294578571-1.47073973230488i</v>
      </c>
      <c r="E3432" t="str">
        <f t="shared" si="992"/>
        <v>6.56088068656678-87.7739834740781i</v>
      </c>
      <c r="F3432" t="str">
        <f t="shared" si="993"/>
        <v>2.33922503298489-0.839971002173369i</v>
      </c>
      <c r="G3432" t="str">
        <f t="shared" si="994"/>
        <v>0.964658744252595-0.184640871395262i</v>
      </c>
      <c r="H3432" t="str">
        <f t="shared" si="995"/>
        <v>0.010561645179681-52.279160875401i</v>
      </c>
      <c r="I3432" t="str">
        <f t="shared" si="996"/>
        <v>-0.123810647060703-0.345017890595829i</v>
      </c>
      <c r="K3432" t="str">
        <f t="shared" si="997"/>
        <v>0.0000463719741586727-0.000149496204034638i</v>
      </c>
      <c r="L3432" t="str">
        <f t="shared" si="998"/>
        <v>0.0000444444444444444-0.000150779613358798i</v>
      </c>
      <c r="M3432" t="e">
        <f t="shared" si="999"/>
        <v>#DIV/0!</v>
      </c>
      <c r="N3432">
        <f t="shared" si="1000"/>
        <v>6.8025311667193193</v>
      </c>
      <c r="O3432">
        <f t="shared" si="1001"/>
        <v>27.386361615451243</v>
      </c>
      <c r="P3432" s="3">
        <f t="shared" si="1002"/>
        <v>-27.386361615451243</v>
      </c>
      <c r="Q3432" s="3">
        <f t="shared" si="1003"/>
        <v>173.19746883328068</v>
      </c>
      <c r="R3432">
        <f t="shared" si="1004"/>
        <v>-6.8025311667193193</v>
      </c>
      <c r="S3432">
        <f t="shared" si="1005"/>
        <v>380.7889001477817</v>
      </c>
      <c r="T3432">
        <f t="shared" si="988"/>
        <v>-27.386361615451243</v>
      </c>
    </row>
    <row r="3433" spans="1:20" x14ac:dyDescent="0.25">
      <c r="A3433">
        <f t="shared" si="989"/>
        <v>2401658.9779912899</v>
      </c>
      <c r="B3433">
        <f t="shared" si="1006"/>
        <v>382235.89796834328</v>
      </c>
      <c r="C3433" t="str">
        <f t="shared" si="990"/>
        <v>-0.0420660466095513+0.00511962068439854i</v>
      </c>
      <c r="D3433" t="str">
        <f t="shared" si="991"/>
        <v>2.72579009366025-1.47366687717034i</v>
      </c>
      <c r="E3433" t="str">
        <f t="shared" si="992"/>
        <v>6.37418251348046-87.4455467052182i</v>
      </c>
      <c r="F3433" t="str">
        <f t="shared" si="993"/>
        <v>2.33859570782625-0.840066666691926i</v>
      </c>
      <c r="G3433" t="str">
        <f t="shared" si="994"/>
        <v>0.96439922068872-0.185292643738789i</v>
      </c>
      <c r="H3433" t="str">
        <f t="shared" si="995"/>
        <v>0.010478120751826-52.0809958551113i</v>
      </c>
      <c r="I3433" t="str">
        <f t="shared" si="996"/>
        <v>-0.123355701646767-0.343617532246843i</v>
      </c>
      <c r="K3433" t="str">
        <f t="shared" si="997"/>
        <v>0.0000463560121147659-0.000148930493732599i</v>
      </c>
      <c r="L3433" t="str">
        <f t="shared" si="998"/>
        <v>0.0000444444444444444-0.000150208819843393i</v>
      </c>
      <c r="M3433" t="e">
        <f t="shared" si="999"/>
        <v>#DIV/0!</v>
      </c>
      <c r="N3433">
        <f t="shared" si="1000"/>
        <v>6.9390195155662582</v>
      </c>
      <c r="O3433">
        <f t="shared" si="1001"/>
        <v>27.457510308984276</v>
      </c>
      <c r="P3433" s="3">
        <f t="shared" si="1002"/>
        <v>-27.457510308984276</v>
      </c>
      <c r="Q3433" s="3">
        <f t="shared" si="1003"/>
        <v>173.06098048443374</v>
      </c>
      <c r="R3433">
        <f t="shared" si="1004"/>
        <v>-6.9390195155662582</v>
      </c>
      <c r="S3433">
        <f t="shared" si="1005"/>
        <v>382.23589796834329</v>
      </c>
      <c r="T3433">
        <f t="shared" si="988"/>
        <v>-27.457510308984276</v>
      </c>
    </row>
    <row r="3434" spans="1:20" x14ac:dyDescent="0.25">
      <c r="A3434">
        <f t="shared" si="989"/>
        <v>2410785.2821076568</v>
      </c>
      <c r="B3434">
        <f t="shared" si="1006"/>
        <v>383688.39438062301</v>
      </c>
      <c r="C3434" t="str">
        <f t="shared" si="990"/>
        <v>-0.0417104829022055+0.00517713167967795i</v>
      </c>
      <c r="D3434" t="str">
        <f t="shared" si="991"/>
        <v>2.72130799210644-1.47658728450322i</v>
      </c>
      <c r="E3434" t="str">
        <f t="shared" si="992"/>
        <v>6.18896515769382-87.1178708942394i</v>
      </c>
      <c r="F3434" t="str">
        <f t="shared" si="993"/>
        <v>2.33796193311005-0.840172640490625i</v>
      </c>
      <c r="G3434" t="str">
        <f t="shared" si="994"/>
        <v>0.964137862198944-0.185946349448957i</v>
      </c>
      <c r="H3434" t="str">
        <f t="shared" si="995"/>
        <v>0.0103952834473733-51.8835839122549i</v>
      </c>
      <c r="I3434" t="str">
        <f t="shared" si="996"/>
        <v>-0.122903938394985-0.34222219506901i</v>
      </c>
      <c r="K3434" t="str">
        <f t="shared" si="997"/>
        <v>0.0000463401706467785-0.00014836692244998i</v>
      </c>
      <c r="L3434" t="str">
        <f t="shared" si="998"/>
        <v>0.0000444444444444444-0.00014964018713229i</v>
      </c>
      <c r="M3434" t="e">
        <f t="shared" si="999"/>
        <v>#DIV/0!</v>
      </c>
      <c r="N3434">
        <f t="shared" si="1000"/>
        <v>7.0754023007586966</v>
      </c>
      <c r="O3434">
        <f t="shared" si="1001"/>
        <v>27.528698678008009</v>
      </c>
      <c r="P3434" s="3">
        <f t="shared" si="1002"/>
        <v>-27.528698678008009</v>
      </c>
      <c r="Q3434" s="3">
        <f t="shared" si="1003"/>
        <v>172.9245976992413</v>
      </c>
      <c r="R3434">
        <f t="shared" si="1004"/>
        <v>-7.0754023007586966</v>
      </c>
      <c r="S3434">
        <f t="shared" si="1005"/>
        <v>383.68839438062298</v>
      </c>
      <c r="T3434">
        <f t="shared" si="988"/>
        <v>-27.528698678008009</v>
      </c>
    </row>
    <row r="3435" spans="1:20" x14ac:dyDescent="0.25">
      <c r="A3435">
        <f t="shared" si="989"/>
        <v>2419946.2661796664</v>
      </c>
      <c r="B3435">
        <f t="shared" si="1006"/>
        <v>385146.41027926939</v>
      </c>
      <c r="C3435" t="str">
        <f t="shared" si="990"/>
        <v>-0.0413575070114078+0.00523323407608718i</v>
      </c>
      <c r="D3435" t="str">
        <f t="shared" si="991"/>
        <v>2.71680664610061-1.47950081578498i</v>
      </c>
      <c r="E3435" t="str">
        <f t="shared" si="992"/>
        <v>6.00521848122484-86.790957867602i</v>
      </c>
      <c r="F3435" t="str">
        <f t="shared" si="993"/>
        <v>2.33732367990709-0.840288906237369i</v>
      </c>
      <c r="G3435" t="str">
        <f t="shared" si="994"/>
        <v>0.963874656853328-0.186601990153393i</v>
      </c>
      <c r="H3435" t="str">
        <f t="shared" si="995"/>
        <v>0.0103131272302082-51.686922163117i</v>
      </c>
      <c r="I3435" t="str">
        <f t="shared" si="996"/>
        <v>-0.122455331435011-0.340831859203079i</v>
      </c>
      <c r="K3435" t="str">
        <f t="shared" si="997"/>
        <v>0.0000463244488442471-0.000147805482118022i</v>
      </c>
      <c r="L3435" t="str">
        <f t="shared" si="998"/>
        <v>0.0000444444444444444-0.000149073707045517i</v>
      </c>
      <c r="M3435" t="e">
        <f t="shared" si="999"/>
        <v>#DIV/0!</v>
      </c>
      <c r="N3435">
        <f t="shared" si="1000"/>
        <v>7.2116803252838508</v>
      </c>
      <c r="O3435">
        <f t="shared" si="1001"/>
        <v>27.599926786008769</v>
      </c>
      <c r="P3435" s="3">
        <f t="shared" si="1002"/>
        <v>-27.599926786008769</v>
      </c>
      <c r="Q3435" s="3">
        <f t="shared" si="1003"/>
        <v>172.78831967471615</v>
      </c>
      <c r="R3435">
        <f t="shared" si="1004"/>
        <v>-7.2116803252838508</v>
      </c>
      <c r="S3435">
        <f t="shared" si="1005"/>
        <v>385.14641027926939</v>
      </c>
      <c r="T3435">
        <f t="shared" si="988"/>
        <v>-27.599926786008769</v>
      </c>
    </row>
    <row r="3436" spans="1:20" x14ac:dyDescent="0.25">
      <c r="A3436">
        <f t="shared" si="989"/>
        <v>2429142.0619911486</v>
      </c>
      <c r="B3436">
        <f t="shared" si="1006"/>
        <v>386609.9666383306</v>
      </c>
      <c r="C3436" t="str">
        <f t="shared" si="990"/>
        <v>-0.0410071041625836+0.0052879467915416i</v>
      </c>
      <c r="D3436" t="str">
        <f t="shared" si="991"/>
        <v>2.71228606177402-1.48240733206319i</v>
      </c>
      <c r="E3436" t="str">
        <f t="shared" si="992"/>
        <v>5.8229324135988-86.4648093845686i</v>
      </c>
      <c r="F3436" t="str">
        <f t="shared" si="993"/>
        <v>2.33668091913738-0.840415446558652i</v>
      </c>
      <c r="G3436" t="str">
        <f t="shared" si="994"/>
        <v>0.963609592659751-0.187259567429437i</v>
      </c>
      <c r="H3436" t="str">
        <f t="shared" si="995"/>
        <v>0.0102316461225627-51.4910077352716i</v>
      </c>
      <c r="I3436" t="str">
        <f t="shared" si="996"/>
        <v>-0.122009855082454-0.339446504870723i</v>
      </c>
      <c r="K3436" t="str">
        <f t="shared" si="997"/>
        <v>0.0000463088458035787-0.000147246164698189i</v>
      </c>
      <c r="L3436" t="str">
        <f t="shared" si="998"/>
        <v>0.0000444444444444444-0.000148509371434068i</v>
      </c>
      <c r="M3436" t="e">
        <f t="shared" si="999"/>
        <v>#DIV/0!</v>
      </c>
      <c r="N3436">
        <f t="shared" si="1000"/>
        <v>7.3478543799371607</v>
      </c>
      <c r="O3436">
        <f t="shared" si="1001"/>
        <v>27.671194697139928</v>
      </c>
      <c r="P3436" s="3">
        <f t="shared" si="1002"/>
        <v>-27.671194697139928</v>
      </c>
      <c r="Q3436" s="3">
        <f t="shared" si="1003"/>
        <v>172.65214562006284</v>
      </c>
      <c r="R3436">
        <f t="shared" si="1004"/>
        <v>-7.3478543799371607</v>
      </c>
      <c r="S3436">
        <f t="shared" si="1005"/>
        <v>386.6099666383306</v>
      </c>
      <c r="T3436">
        <f t="shared" ref="T3436:T3499" si="1007">P3436</f>
        <v>-27.671194697139928</v>
      </c>
    </row>
    <row r="3437" spans="1:20" x14ac:dyDescent="0.25">
      <c r="A3437">
        <f t="shared" ref="A3437:A3500" si="1008">2*PI()*B3437</f>
        <v>2438372.801826715</v>
      </c>
      <c r="B3437">
        <f t="shared" si="1006"/>
        <v>388079.08451155626</v>
      </c>
      <c r="C3437" t="str">
        <f t="shared" ref="C3437:C3500" si="1009">IMPRODUCT(D3437,E3437,$C$40,,K3437,$C$41)</f>
        <v>-0.0406592596181187+0.00534128853478773i</v>
      </c>
      <c r="D3437" t="str">
        <f t="shared" ref="D3437:D3500" si="1010">IMDIV(IMPRODUCT($C$37,$C$38,COMPLEX(1,A3437/$C$38)),IMSUM(-1*A3437*A3437/$C$39,COMPLEX(0,1*A3437)))</f>
        <v>2.70774624642216-1.48530669396165i</v>
      </c>
      <c r="E3437" t="str">
        <f t="shared" ref="E3437:E3500" si="1011">IMDIV(IMPRODUCT(IMSUM(F3437,G3437),$C$29,H3437),IMSUM(1,I3437))</f>
        <v>5.642096951641-86.1394271382582i</v>
      </c>
      <c r="F3437" t="str">
        <f t="shared" ref="F3437:F3500" si="1012">IMDIV(IMPRODUCT($C$14,$C$15,COMPLEX(1,A3437/$C$15)),IMSUM(-1*A3437*A3437/$C$16,COMPLEX(0,A3437)))</f>
        <v>2.33603362156994-0.840552244037604i</v>
      </c>
      <c r="G3437" t="str">
        <f t="shared" ref="G3437:G3500" si="1013">IMDIV(1,COMPLEX(1,A3437*$C$9*$C$10))</f>
        <v>0.963342657563828-0.187919082803448i</v>
      </c>
      <c r="H3437" t="str">
        <f t="shared" ref="H3437:H3500" si="1014">IMDIV($C$3,IMSUM(K3437,COMPLEX(0,$C$28*A3437)))</f>
        <v>0.0101508342043818-51.2958377675347i</v>
      </c>
      <c r="I3437" t="str">
        <f t="shared" ref="I3437:I3500" si="1015">IMPRODUCT(F3437,$C$29,H3437,$C$31)</f>
        <v>-0.121567483837425-0.338066112374265i</v>
      </c>
      <c r="K3437" t="str">
        <f t="shared" ref="K3437:K3500" si="1016">IF($C$26&lt;=0,IMDIV(1,IMSUM(IMDIV(1,L3437),1/$C$18)),IMDIV(1,IMSUM(IMDIV(1,L3437),1/$C$18,IMDIV(1,M3437))))</f>
        <v>0.0000462933606279967-0.000146688962182051i</v>
      </c>
      <c r="L3437" t="str">
        <f t="shared" ref="L3437:L3500" si="1017">IMSUM($C$21/$C$22,IMDIV(1,COMPLEX(0,$C$20*$C$22*A3437)))</f>
        <v>0.0000444444444444444-0.000147947172179785i</v>
      </c>
      <c r="M3437" t="e">
        <f t="shared" ref="M3437:M3500" si="1018">IMSUM($C$25/$C$26,IMDIV(1,COMPLEX(0,$C$24*$C$26*A3437)))</f>
        <v>#DIV/0!</v>
      </c>
      <c r="N3437">
        <f t="shared" ref="N3437:N3500" si="1019">ABS(R3437)</f>
        <v>7.4839252433380068</v>
      </c>
      <c r="O3437">
        <f t="shared" ref="O3437:O3500" si="1020">ABS(P3437)</f>
        <v>27.74250247620142</v>
      </c>
      <c r="P3437" s="3">
        <f t="shared" ref="P3437:P3500" si="1021">20*LOG10(IMABS(C3437))</f>
        <v>-27.74250247620142</v>
      </c>
      <c r="Q3437" s="3">
        <f t="shared" ref="Q3437:Q3500" si="1022">IMARGUMENT(C3437)*180/PI()</f>
        <v>172.51607475666199</v>
      </c>
      <c r="R3437">
        <f t="shared" ref="R3437:R3500" si="1023">IF(Q3437&lt;0,Q3437+180,Q3437-180)</f>
        <v>-7.4839252433380068</v>
      </c>
      <c r="S3437">
        <f t="shared" ref="S3437:S3500" si="1024">B3437/1000</f>
        <v>388.07908451155623</v>
      </c>
      <c r="T3437">
        <f t="shared" si="1007"/>
        <v>-27.74250247620142</v>
      </c>
    </row>
    <row r="3438" spans="1:20" x14ac:dyDescent="0.25">
      <c r="A3438">
        <f t="shared" si="1008"/>
        <v>2447638.6184736565</v>
      </c>
      <c r="B3438">
        <f t="shared" ref="B3438:B3501" si="1025">B3437*(1+B$42)</f>
        <v>389553.78503270017</v>
      </c>
      <c r="C3438" t="str">
        <f t="shared" si="1009"/>
        <v>-0.0403139586781993+0.00539327780754089i</v>
      </c>
      <c r="D3438" t="str">
        <f t="shared" si="1010"/>
        <v>2.70318720851401-1.4881987616907i</v>
      </c>
      <c r="E3438" t="str">
        <f t="shared" si="1011"/>
        <v>5.46270215926226-85.8148127566871i</v>
      </c>
      <c r="F3438" t="str">
        <f t="shared" si="1012"/>
        <v>2.33538175782259-0.840699281212037i</v>
      </c>
      <c r="G3438" t="str">
        <f t="shared" si="1013"/>
        <v>0.96307383944882-0.188580537750131i</v>
      </c>
      <c r="H3438" t="str">
        <f t="shared" si="1014"/>
        <v>0.0100706856126983-51.1014094099178i</v>
      </c>
      <c r="I3438" t="str">
        <f t="shared" si="1015"/>
        <v>-0.121128192383094-0.336690662096406i</v>
      </c>
      <c r="K3438" t="str">
        <f t="shared" si="1016"/>
        <v>0.000046277992427492-0.000146133866591179i</v>
      </c>
      <c r="L3438" t="str">
        <f t="shared" si="1017"/>
        <v>0.0000444444444444444-0.000147387101195243i</v>
      </c>
      <c r="M3438" t="e">
        <f t="shared" si="1018"/>
        <v>#DIV/0!</v>
      </c>
      <c r="N3438">
        <f t="shared" si="1019"/>
        <v>7.6198936819467349</v>
      </c>
      <c r="O3438">
        <f t="shared" si="1020"/>
        <v>27.813850188618382</v>
      </c>
      <c r="P3438" s="3">
        <f t="shared" si="1021"/>
        <v>-27.813850188618382</v>
      </c>
      <c r="Q3438" s="3">
        <f t="shared" si="1022"/>
        <v>172.38010631805327</v>
      </c>
      <c r="R3438">
        <f t="shared" si="1023"/>
        <v>-7.6198936819467349</v>
      </c>
      <c r="S3438">
        <f t="shared" si="1024"/>
        <v>389.55378503270015</v>
      </c>
      <c r="T3438">
        <f t="shared" si="1007"/>
        <v>-27.813850188618382</v>
      </c>
    </row>
    <row r="3439" spans="1:20" x14ac:dyDescent="0.25">
      <c r="A3439">
        <f t="shared" si="1008"/>
        <v>2456939.6452238569</v>
      </c>
      <c r="B3439">
        <f t="shared" si="1025"/>
        <v>391034.08941582445</v>
      </c>
      <c r="C3439" t="str">
        <f t="shared" si="1009"/>
        <v>-0.0399711866816203+0.00544393290660241i</v>
      </c>
      <c r="D3439" t="str">
        <f t="shared" si="1010"/>
        <v>2.69860895770113-1.49108339505758i</v>
      </c>
      <c r="E3439" t="str">
        <f t="shared" si="1011"/>
        <v>5.28473816724162-85.4909678037943i</v>
      </c>
      <c r="F3439" t="str">
        <f t="shared" si="1012"/>
        <v>2.33472529836174-0.840856540572452i</v>
      </c>
      <c r="G3439" t="str">
        <f t="shared" si="1013"/>
        <v>0.962803126135554-0.189243933691833i</v>
      </c>
      <c r="H3439" t="str">
        <f t="shared" si="1014"/>
        <v>0.00999119454101459-50.907719823581i</v>
      </c>
      <c r="I3439" t="str">
        <f t="shared" si="1015"/>
        <v>-0.120691955584251-0.335320134499944i</v>
      </c>
      <c r="K3439" t="str">
        <f t="shared" si="1016"/>
        <v>0.0000462627403187704-0.000145580869977031i</v>
      </c>
      <c r="L3439" t="str">
        <f t="shared" si="1017"/>
        <v>0.0000444444444444444-0.000146829150423633i</v>
      </c>
      <c r="M3439" t="e">
        <f t="shared" si="1018"/>
        <v>#DIV/0!</v>
      </c>
      <c r="N3439">
        <f t="shared" si="1019"/>
        <v>7.7557604500811692</v>
      </c>
      <c r="O3439">
        <f t="shared" si="1020"/>
        <v>27.885237900421259</v>
      </c>
      <c r="P3439" s="3">
        <f t="shared" si="1021"/>
        <v>-27.885237900421259</v>
      </c>
      <c r="Q3439" s="3">
        <f t="shared" si="1022"/>
        <v>172.24423954991883</v>
      </c>
      <c r="R3439">
        <f t="shared" si="1023"/>
        <v>-7.7557604500811692</v>
      </c>
      <c r="S3439">
        <f t="shared" si="1024"/>
        <v>391.03408941582444</v>
      </c>
      <c r="T3439">
        <f t="shared" si="1007"/>
        <v>-27.885237900421259</v>
      </c>
    </row>
    <row r="3440" spans="1:20" x14ac:dyDescent="0.25">
      <c r="A3440">
        <f t="shared" si="1008"/>
        <v>2466276.0158757074</v>
      </c>
      <c r="B3440">
        <f t="shared" si="1025"/>
        <v>392520.01895560458</v>
      </c>
      <c r="C3440" t="str">
        <f t="shared" si="1009"/>
        <v>-0.0396309290065762+0.00549327192596144i</v>
      </c>
      <c r="D3440" t="str">
        <f t="shared" si="1010"/>
        <v>2.69401150482683-1.49396045347709i</v>
      </c>
      <c r="E3440" t="str">
        <f t="shared" si="1011"/>
        <v>5.10819517300213-85.1678937804565i</v>
      </c>
      <c r="F3440" t="str">
        <f t="shared" si="1012"/>
        <v>2.33406421350222-0.841024004560045i</v>
      </c>
      <c r="G3440" t="str">
        <f t="shared" si="1013"/>
        <v>0.962530505382342-0.189909271997856i</v>
      </c>
      <c r="H3440" t="str">
        <f t="shared" si="1014"/>
        <v>0.00991235523869199-50.7147661807865i</v>
      </c>
      <c r="I3440" t="str">
        <f t="shared" si="1015"/>
        <v>-0.120258748485884-0.333954510127503i</v>
      </c>
      <c r="K3440" t="str">
        <f t="shared" si="1016"/>
        <v>0.0000462476034252028-0.00014502996442085i</v>
      </c>
      <c r="L3440" t="str">
        <f t="shared" si="1017"/>
        <v>0.0000444444444444444-0.000146273311838646i</v>
      </c>
      <c r="M3440" t="e">
        <f t="shared" si="1018"/>
        <v>#DIV/0!</v>
      </c>
      <c r="N3440">
        <f t="shared" si="1019"/>
        <v>7.8915262899360812</v>
      </c>
      <c r="O3440">
        <f t="shared" si="1020"/>
        <v>27.956665678224311</v>
      </c>
      <c r="P3440" s="3">
        <f t="shared" si="1021"/>
        <v>-27.956665678224311</v>
      </c>
      <c r="Q3440" s="3">
        <f t="shared" si="1022"/>
        <v>172.10847371006392</v>
      </c>
      <c r="R3440">
        <f t="shared" si="1023"/>
        <v>-7.8915262899360812</v>
      </c>
      <c r="S3440">
        <f t="shared" si="1024"/>
        <v>392.5200189556046</v>
      </c>
      <c r="T3440">
        <f t="shared" si="1007"/>
        <v>-27.956665678224311</v>
      </c>
    </row>
    <row r="3441" spans="1:20" x14ac:dyDescent="0.25">
      <c r="A3441">
        <f t="shared" si="1008"/>
        <v>2475647.864736035</v>
      </c>
      <c r="B3441">
        <f t="shared" si="1025"/>
        <v>394011.59502763586</v>
      </c>
      <c r="C3441" t="str">
        <f t="shared" si="1009"/>
        <v>-0.0392931710714194+0.00554131275887451i</v>
      </c>
      <c r="D3441" t="str">
        <f t="shared" si="1010"/>
        <v>2.68939486193506-1.49682979598229i</v>
      </c>
      <c r="E3441" t="str">
        <f t="shared" si="1011"/>
        <v>4.9330634403854-84.8455921254901i</v>
      </c>
      <c r="F3441" t="str">
        <f t="shared" si="1012"/>
        <v>2.3333984734071-0.841201655564714i</v>
      </c>
      <c r="G3441" t="str">
        <f t="shared" si="1013"/>
        <v>0.962255964884911-0.190576553983748i</v>
      </c>
      <c r="H3441" t="str">
        <f t="shared" si="1014"/>
        <v>0.00983416201034793-50.5225456648535i</v>
      </c>
      <c r="I3441" t="str">
        <f t="shared" si="1015"/>
        <v>-0.119828546311773-0.332593769601271i</v>
      </c>
      <c r="K3441" t="str">
        <f t="shared" si="1016"/>
        <v>0.0000462325808767742-0.000144481142033542i</v>
      </c>
      <c r="L3441" t="str">
        <f t="shared" si="1017"/>
        <v>0.0000444444444444444-0.000145719577444357i</v>
      </c>
      <c r="M3441" t="e">
        <f t="shared" si="1018"/>
        <v>#DIV/0!</v>
      </c>
      <c r="N3441">
        <f t="shared" si="1019"/>
        <v>8.0271919315995319</v>
      </c>
      <c r="O3441">
        <f t="shared" si="1020"/>
        <v>28.028133589206078</v>
      </c>
      <c r="P3441" s="3">
        <f t="shared" si="1021"/>
        <v>-28.028133589206078</v>
      </c>
      <c r="Q3441" s="3">
        <f t="shared" si="1022"/>
        <v>171.97280806840047</v>
      </c>
      <c r="R3441">
        <f t="shared" si="1023"/>
        <v>-8.0271919315995319</v>
      </c>
      <c r="S3441">
        <f t="shared" si="1024"/>
        <v>394.01159502763585</v>
      </c>
      <c r="T3441">
        <f t="shared" si="1007"/>
        <v>-28.028133589206078</v>
      </c>
    </row>
    <row r="3442" spans="1:20" x14ac:dyDescent="0.25">
      <c r="A3442">
        <f t="shared" si="1008"/>
        <v>2485055.3266220321</v>
      </c>
      <c r="B3442">
        <f t="shared" si="1025"/>
        <v>395508.83908874088</v>
      </c>
      <c r="C3442" t="str">
        <f t="shared" si="1009"/>
        <v>-0.0389578983354019+0.00558807309993309i</v>
      </c>
      <c r="D3442" t="str">
        <f t="shared" si="1010"/>
        <v>2.68475904227936-1.49969128123552i</v>
      </c>
      <c r="E3442" t="str">
        <f t="shared" si="1011"/>
        <v>4.75933329941624-84.5240642166382i</v>
      </c>
      <c r="F3442" t="str">
        <f t="shared" si="1012"/>
        <v>2.3327280480875-0.841389475923041i</v>
      </c>
      <c r="G3442" t="str">
        <f t="shared" si="1013"/>
        <v>0.961979492276331-0.191245780910597i</v>
      </c>
      <c r="H3442" t="str">
        <f t="shared" si="1014"/>
        <v>0.00975660921525974-50.3310554701111i</v>
      </c>
      <c r="I3442" t="str">
        <f t="shared" si="1015"/>
        <v>-0.119401324463081-0.331237893622718i</v>
      </c>
      <c r="K3442" t="str">
        <f t="shared" si="1016"/>
        <v>0.0000462176718100349-0.000143934394955582i</v>
      </c>
      <c r="L3442" t="str">
        <f t="shared" si="1017"/>
        <v>0.0000444444444444444-0.000145167939275112i</v>
      </c>
      <c r="M3442" t="e">
        <f t="shared" si="1018"/>
        <v>#DIV/0!</v>
      </c>
      <c r="N3442">
        <f t="shared" si="1019"/>
        <v>8.1627580930772581</v>
      </c>
      <c r="O3442">
        <f t="shared" si="1020"/>
        <v>28.09964170108816</v>
      </c>
      <c r="P3442" s="3">
        <f t="shared" si="1021"/>
        <v>-28.09964170108816</v>
      </c>
      <c r="Q3442" s="3">
        <f t="shared" si="1022"/>
        <v>171.83724190692274</v>
      </c>
      <c r="R3442">
        <f t="shared" si="1023"/>
        <v>-8.1627580930772581</v>
      </c>
      <c r="S3442">
        <f t="shared" si="1024"/>
        <v>395.5088390887409</v>
      </c>
      <c r="T3442">
        <f t="shared" si="1007"/>
        <v>-28.09964170108816</v>
      </c>
    </row>
    <row r="3443" spans="1:20" x14ac:dyDescent="0.25">
      <c r="A3443">
        <f t="shared" si="1008"/>
        <v>2494498.5368631957</v>
      </c>
      <c r="B3443">
        <f t="shared" si="1025"/>
        <v>397011.77267727809</v>
      </c>
      <c r="C3443" t="str">
        <f t="shared" si="1009"/>
        <v>-0.0386250962993873+0.00563357044710576i</v>
      </c>
      <c r="D3443" t="str">
        <f t="shared" si="1010"/>
        <v>2.68010406033158-1.50254476753939i</v>
      </c>
      <c r="E3443" t="str">
        <f t="shared" si="1011"/>
        <v>4.58699514606986-84.2033113715491i</v>
      </c>
      <c r="F3443" t="str">
        <f t="shared" si="1012"/>
        <v>2.33205290740244-0.841587447916238i</v>
      </c>
      <c r="G3443" t="str">
        <f t="shared" si="1013"/>
        <v>0.961701075126951-0.191916953984316i</v>
      </c>
      <c r="H3443" t="str">
        <f t="shared" si="1014"/>
        <v>0.00967969126677643-50.1402928018538i</v>
      </c>
      <c r="I3443" t="str">
        <f t="shared" si="1015"/>
        <v>-0.118977058516971-0.329886862972337i</v>
      </c>
      <c r="K3443" t="str">
        <f t="shared" si="1016"/>
        <v>0.0000462028753680502-0.000143389715356892i</v>
      </c>
      <c r="L3443" t="str">
        <f t="shared" si="1017"/>
        <v>0.0000444444444444444-0.000144618389395409i</v>
      </c>
      <c r="M3443" t="e">
        <f t="shared" si="1018"/>
        <v>#DIV/0!</v>
      </c>
      <c r="N3443">
        <f t="shared" si="1019"/>
        <v>8.298225480308929</v>
      </c>
      <c r="O3443">
        <f t="shared" si="1020"/>
        <v>28.171190082115647</v>
      </c>
      <c r="P3443" s="3">
        <f t="shared" si="1021"/>
        <v>-28.171190082115647</v>
      </c>
      <c r="Q3443" s="3">
        <f t="shared" si="1022"/>
        <v>171.70177451969107</v>
      </c>
      <c r="R3443">
        <f t="shared" si="1023"/>
        <v>-8.298225480308929</v>
      </c>
      <c r="S3443">
        <f t="shared" si="1024"/>
        <v>397.01177267727809</v>
      </c>
      <c r="T3443">
        <f t="shared" si="1007"/>
        <v>-28.171190082115647</v>
      </c>
    </row>
    <row r="3444" spans="1:20" x14ac:dyDescent="0.25">
      <c r="A3444">
        <f t="shared" si="1008"/>
        <v>2503977.6313032759</v>
      </c>
      <c r="B3444">
        <f t="shared" si="1025"/>
        <v>398520.41741345177</v>
      </c>
      <c r="C3444" t="str">
        <f t="shared" si="1009"/>
        <v>-0.038294750506546+0.00567782210376895i</v>
      </c>
      <c r="D3444" t="str">
        <f t="shared" si="1010"/>
        <v>2.67542993179068-1.50539011284815i</v>
      </c>
      <c r="E3444" t="str">
        <f t="shared" si="1011"/>
        <v>4.41603944202897-83.8833348487409i</v>
      </c>
      <c r="F3444" t="str">
        <f t="shared" si="1012"/>
        <v>2.33137302105872-0.841795553768147i</v>
      </c>
      <c r="G3444" t="str">
        <f t="shared" si="1013"/>
        <v>0.961420700944339-0.192590074354923i</v>
      </c>
      <c r="H3444" t="str">
        <f t="shared" si="1014"/>
        <v>0.00960340263173701-49.9502548762958i</v>
      </c>
      <c r="I3444" t="str">
        <f t="shared" si="1015"/>
        <v>-0.118555724225227-0.328540658509386i</v>
      </c>
      <c r="K3444" t="str">
        <f t="shared" si="1016"/>
        <v>0.0000461881907003515-0.000142847095436741i</v>
      </c>
      <c r="L3444" t="str">
        <f t="shared" si="1017"/>
        <v>0.0000444444444444444-0.00014407091989979i</v>
      </c>
      <c r="M3444" t="e">
        <f t="shared" si="1018"/>
        <v>#DIV/0!</v>
      </c>
      <c r="N3444">
        <f t="shared" si="1019"/>
        <v>8.4335947871934138</v>
      </c>
      <c r="O3444">
        <f t="shared" si="1020"/>
        <v>28.242778801036078</v>
      </c>
      <c r="P3444" s="3">
        <f t="shared" si="1021"/>
        <v>-28.242778801036078</v>
      </c>
      <c r="Q3444" s="3">
        <f t="shared" si="1022"/>
        <v>171.56640521280659</v>
      </c>
      <c r="R3444">
        <f t="shared" si="1023"/>
        <v>-8.4335947871934138</v>
      </c>
      <c r="S3444">
        <f t="shared" si="1024"/>
        <v>398.52041741345175</v>
      </c>
      <c r="T3444">
        <f t="shared" si="1007"/>
        <v>-28.242778801036078</v>
      </c>
    </row>
    <row r="3445" spans="1:20" x14ac:dyDescent="0.25">
      <c r="A3445">
        <f t="shared" si="1008"/>
        <v>2513492.7463022284</v>
      </c>
      <c r="B3445">
        <f t="shared" si="1025"/>
        <v>400034.79499962291</v>
      </c>
      <c r="C3445" t="str">
        <f t="shared" si="1009"/>
        <v>-0.0379668465430216+0.00572084518071524i</v>
      </c>
      <c r="D3445" t="str">
        <f t="shared" si="1010"/>
        <v>2.67073667359122-1.50822717477903i</v>
      </c>
      <c r="E3445" t="str">
        <f t="shared" si="1011"/>
        <v>4.24645671444045-83.5641358485504i</v>
      </c>
      <c r="F3445" t="str">
        <f t="shared" si="1012"/>
        <v>2.33068835861075-0.842013775643151i</v>
      </c>
      <c r="G3445" t="str">
        <f t="shared" si="1013"/>
        <v>0.961138357173226-0.193265143115819i</v>
      </c>
      <c r="H3445" t="str">
        <f t="shared" si="1014"/>
        <v>0.00952773782989568-49.7609389205248i</v>
      </c>
      <c r="I3445" t="str">
        <f t="shared" si="1015"/>
        <v>-0.118137297512882-0.32719926117161i</v>
      </c>
      <c r="K3445" t="str">
        <f t="shared" si="1016"/>
        <v>0.0000461736169628882-0.000142306527423637i</v>
      </c>
      <c r="L3445" t="str">
        <f t="shared" si="1017"/>
        <v>0.0000444444444444444-0.000143525522912722i</v>
      </c>
      <c r="M3445" t="e">
        <f t="shared" si="1018"/>
        <v>#DIV/0!</v>
      </c>
      <c r="N3445">
        <f t="shared" si="1019"/>
        <v>8.5688666956099837</v>
      </c>
      <c r="O3445">
        <f t="shared" si="1020"/>
        <v>28.314407927079991</v>
      </c>
      <c r="P3445" s="3">
        <f t="shared" si="1021"/>
        <v>-28.314407927079991</v>
      </c>
      <c r="Q3445" s="3">
        <f t="shared" si="1022"/>
        <v>171.43113330439002</v>
      </c>
      <c r="R3445">
        <f t="shared" si="1023"/>
        <v>-8.5688666956099837</v>
      </c>
      <c r="S3445">
        <f t="shared" si="1024"/>
        <v>400.03479499962293</v>
      </c>
      <c r="T3445">
        <f t="shared" si="1007"/>
        <v>-28.314407927079991</v>
      </c>
    </row>
    <row r="3446" spans="1:20" x14ac:dyDescent="0.25">
      <c r="A3446">
        <f t="shared" si="1008"/>
        <v>2523044.0187381771</v>
      </c>
      <c r="B3446">
        <f t="shared" si="1025"/>
        <v>401554.9272206215</v>
      </c>
      <c r="C3446" t="str">
        <f t="shared" si="1009"/>
        <v>-0.0376413700385793+0.00576265659814573i</v>
      </c>
      <c r="D3446" t="str">
        <f t="shared" si="1010"/>
        <v>2.6660243039119-1.51105581062389i</v>
      </c>
      <c r="E3446" t="str">
        <f t="shared" si="1011"/>
        <v>4.07823755566691-83.2457155140758i</v>
      </c>
      <c r="F3446" t="str">
        <f t="shared" si="1012"/>
        <v>2.32999888946045-0.842242095644114i</v>
      </c>
      <c r="G3446" t="str">
        <f t="shared" si="1013"/>
        <v>0.960854031195454-0.193942161303052i</v>
      </c>
      <c r="H3446" t="str">
        <f t="shared" si="1014"/>
        <v>0.00945269143335466-49.5723421724584i</v>
      </c>
      <c r="I3446" t="str">
        <f t="shared" si="1015"/>
        <v>-0.117721754476864-0.325862651974992i</v>
      </c>
      <c r="K3446" t="str">
        <f t="shared" si="1016"/>
        <v>0.0000461591533179781-0.000141768003575214i</v>
      </c>
      <c r="L3446" t="str">
        <f t="shared" si="1017"/>
        <v>0.0000444444444444444-0.000142982190588486i</v>
      </c>
      <c r="M3446" t="e">
        <f t="shared" si="1018"/>
        <v>#DIV/0!</v>
      </c>
      <c r="N3446">
        <f t="shared" si="1019"/>
        <v>8.7040418754425843</v>
      </c>
      <c r="O3446">
        <f t="shared" si="1020"/>
        <v>28.3860775299406</v>
      </c>
      <c r="P3446" s="3">
        <f t="shared" si="1021"/>
        <v>-28.3860775299406</v>
      </c>
      <c r="Q3446" s="3">
        <f t="shared" si="1022"/>
        <v>171.29595812455742</v>
      </c>
      <c r="R3446">
        <f t="shared" si="1023"/>
        <v>-8.7040418754425843</v>
      </c>
      <c r="S3446">
        <f t="shared" si="1024"/>
        <v>401.55492722062149</v>
      </c>
      <c r="T3446">
        <f t="shared" si="1007"/>
        <v>-28.3860775299406</v>
      </c>
    </row>
    <row r="3447" spans="1:20" x14ac:dyDescent="0.25">
      <c r="A3447">
        <f t="shared" si="1008"/>
        <v>2532631.5860093823</v>
      </c>
      <c r="B3447">
        <f t="shared" si="1025"/>
        <v>403080.83594405989</v>
      </c>
      <c r="C3447" t="str">
        <f t="shared" si="1009"/>
        <v>-0.0373183066672331+0.00580327308764405i</v>
      </c>
      <c r="D3447" t="str">
        <f t="shared" si="1010"/>
        <v>2.66129284218393-1.51387587736097i</v>
      </c>
      <c r="E3447" t="str">
        <f t="shared" si="1011"/>
        <v>3.9113726230358-82.9280749321056i</v>
      </c>
      <c r="F3447" t="str">
        <f t="shared" si="1012"/>
        <v>2.32930458285712-0.842480495810317i</v>
      </c>
      <c r="G3447" t="str">
        <f t="shared" si="1013"/>
        <v>0.960567710329931-0.194621129894584i</v>
      </c>
      <c r="H3447" t="str">
        <f t="shared" si="1014"/>
        <v>0.00937825806600339-49.3844618807989i</v>
      </c>
      <c r="I3447" t="str">
        <f t="shared" si="1015"/>
        <v>-0.117309071384653-0.324530812013493i</v>
      </c>
      <c r="K3447" t="str">
        <f t="shared" si="1016"/>
        <v>0.0000461447989342611-0.000141231516178133i</v>
      </c>
      <c r="L3447" t="str">
        <f t="shared" si="1017"/>
        <v>0.0000444444444444444-0.000142440915111064i</v>
      </c>
      <c r="M3447" t="e">
        <f t="shared" si="1018"/>
        <v>#DIV/0!</v>
      </c>
      <c r="N3447">
        <f t="shared" si="1019"/>
        <v>8.8391209846039658</v>
      </c>
      <c r="O3447">
        <f t="shared" si="1020"/>
        <v>28.457787679753451</v>
      </c>
      <c r="P3447" s="3">
        <f t="shared" si="1021"/>
        <v>-28.457787679753451</v>
      </c>
      <c r="Q3447" s="3">
        <f t="shared" si="1022"/>
        <v>171.16087901539603</v>
      </c>
      <c r="R3447">
        <f t="shared" si="1023"/>
        <v>-8.8391209846039658</v>
      </c>
      <c r="S3447">
        <f t="shared" si="1024"/>
        <v>403.08083594405991</v>
      </c>
      <c r="T3447">
        <f t="shared" si="1007"/>
        <v>-28.457787679753451</v>
      </c>
    </row>
    <row r="3448" spans="1:20" x14ac:dyDescent="0.25">
      <c r="A3448">
        <f t="shared" si="1008"/>
        <v>2542255.5860362179</v>
      </c>
      <c r="B3448">
        <f t="shared" si="1025"/>
        <v>404612.54312064731</v>
      </c>
      <c r="C3448" t="str">
        <f t="shared" si="1009"/>
        <v>-0.0369976421478469+0.0058427111941319i</v>
      </c>
      <c r="D3448" t="str">
        <f t="shared" si="1010"/>
        <v>2.6565423090993-1.51668723166675i</v>
      </c>
      <c r="E3448" t="str">
        <f t="shared" si="1011"/>
        <v>3.74585263858204-82.6112151340323i</v>
      </c>
      <c r="F3448" t="str">
        <f t="shared" si="1012"/>
        <v>2.32860540789734-0.842728958115336i</v>
      </c>
      <c r="G3448" t="str">
        <f t="shared" si="1013"/>
        <v>0.960279381832589-0.195302049809544i</v>
      </c>
      <c r="H3448" t="str">
        <f t="shared" si="1014"/>
        <v>0.00930443240296414-49.1972953049885i</v>
      </c>
      <c r="I3448" t="str">
        <f t="shared" si="1015"/>
        <v>-0.11689922467294-0.323203722458788i</v>
      </c>
      <c r="K3448" t="str">
        <f t="shared" si="1016"/>
        <v>0.0000461305529866496-0.000140697057547967i</v>
      </c>
      <c r="L3448" t="str">
        <f t="shared" si="1017"/>
        <v>0.0000444444444444444-0.000141901688694026i</v>
      </c>
      <c r="M3448" t="e">
        <f t="shared" si="1018"/>
        <v>#DIV/0!</v>
      </c>
      <c r="N3448">
        <f t="shared" si="1019"/>
        <v>8.974104669061461</v>
      </c>
      <c r="O3448">
        <f t="shared" si="1020"/>
        <v>28.529538447077307</v>
      </c>
      <c r="P3448" s="3">
        <f t="shared" si="1021"/>
        <v>-28.529538447077307</v>
      </c>
      <c r="Q3448" s="3">
        <f t="shared" si="1022"/>
        <v>171.02589533093854</v>
      </c>
      <c r="R3448">
        <f t="shared" si="1023"/>
        <v>-8.974104669061461</v>
      </c>
      <c r="S3448">
        <f t="shared" si="1024"/>
        <v>404.61254312064733</v>
      </c>
      <c r="T3448">
        <f t="shared" si="1007"/>
        <v>-28.529538447077307</v>
      </c>
    </row>
    <row r="3449" spans="1:20" x14ac:dyDescent="0.25">
      <c r="A3449">
        <f t="shared" si="1008"/>
        <v>2551916.157263156</v>
      </c>
      <c r="B3449">
        <f t="shared" si="1025"/>
        <v>406150.07078450581</v>
      </c>
      <c r="C3449" t="str">
        <f t="shared" si="1009"/>
        <v>-0.0366793622447217+0.00588098727780841i</v>
      </c>
      <c r="D3449" t="str">
        <f t="shared" si="1010"/>
        <v>2.65177272661895-1.51948972992814i</v>
      </c>
      <c r="E3449" t="str">
        <f t="shared" si="1011"/>
        <v>3.58166838879119-82.2951370967592i</v>
      </c>
      <c r="F3449" t="str">
        <f t="shared" si="1012"/>
        <v>2.32790133352492-0.842987464464973i</v>
      </c>
      <c r="G3449" t="str">
        <f t="shared" si="1013"/>
        <v>0.959989032896346-0.195984921907489i</v>
      </c>
      <c r="H3449" t="str">
        <f t="shared" si="1014"/>
        <v>0.00923120917004488-49.0108397151647i</v>
      </c>
      <c r="I3449" t="str">
        <f t="shared" si="1015"/>
        <v>-0.116492190946305-0.32188136456002i</v>
      </c>
      <c r="K3449" t="str">
        <f t="shared" si="1016"/>
        <v>0.0000461164146562829-0.000140164620029103i</v>
      </c>
      <c r="L3449" t="str">
        <f t="shared" si="1017"/>
        <v>0.0000444444444444444-0.000141364503580421i</v>
      </c>
      <c r="M3449" t="e">
        <f t="shared" si="1018"/>
        <v>#DIV/0!</v>
      </c>
      <c r="N3449">
        <f t="shared" si="1019"/>
        <v>9.1089935628642706</v>
      </c>
      <c r="O3449">
        <f t="shared" si="1020"/>
        <v>28.601329902873474</v>
      </c>
      <c r="P3449" s="3">
        <f t="shared" si="1021"/>
        <v>-28.601329902873474</v>
      </c>
      <c r="Q3449" s="3">
        <f t="shared" si="1022"/>
        <v>170.89100643713573</v>
      </c>
      <c r="R3449">
        <f t="shared" si="1023"/>
        <v>-9.1089935628642706</v>
      </c>
      <c r="S3449">
        <f t="shared" si="1024"/>
        <v>406.15007078450583</v>
      </c>
      <c r="T3449">
        <f t="shared" si="1007"/>
        <v>-28.601329902873474</v>
      </c>
    </row>
    <row r="3450" spans="1:20" x14ac:dyDescent="0.25">
      <c r="A3450">
        <f t="shared" si="1008"/>
        <v>2561613.4386607558</v>
      </c>
      <c r="B3450">
        <f t="shared" si="1025"/>
        <v>407693.44105348695</v>
      </c>
      <c r="C3450" t="str">
        <f t="shared" si="1009"/>
        <v>-0.0363634527681563+0.00591811751606893i</v>
      </c>
      <c r="D3450" t="str">
        <f t="shared" si="1010"/>
        <v>2.64698411798081-1.52228322825461i</v>
      </c>
      <c r="E3450" t="str">
        <f t="shared" si="1011"/>
        <v>3.41881072433628-81.9798417435928i</v>
      </c>
      <c r="F3450" t="str">
        <f t="shared" si="1012"/>
        <v>2.32719232853076-0.843255996695113i</v>
      </c>
      <c r="G3450" t="str">
        <f t="shared" si="1013"/>
        <v>0.959696650651076-0.196669746987641i</v>
      </c>
      <c r="H3450" t="str">
        <f t="shared" si="1014"/>
        <v>0.0091585831431985-48.8250923921171i</v>
      </c>
      <c r="I3450" t="str">
        <f t="shared" si="1015"/>
        <v>-0.116087946975904-0.32056371964354i</v>
      </c>
      <c r="K3450" t="str">
        <f t="shared" si="1016"/>
        <v>0.0000461023831304792-0.000139634195994628i</v>
      </c>
      <c r="L3450" t="str">
        <f t="shared" si="1017"/>
        <v>0.0000444444444444444-0.000140829352042658i</v>
      </c>
      <c r="M3450" t="e">
        <f t="shared" si="1018"/>
        <v>#DIV/0!</v>
      </c>
      <c r="N3450">
        <f t="shared" si="1019"/>
        <v>9.2437882881687869</v>
      </c>
      <c r="O3450">
        <f t="shared" si="1020"/>
        <v>28.673162118486758</v>
      </c>
      <c r="P3450" s="3">
        <f t="shared" si="1021"/>
        <v>-28.673162118486758</v>
      </c>
      <c r="Q3450" s="3">
        <f t="shared" si="1022"/>
        <v>170.75621171183121</v>
      </c>
      <c r="R3450">
        <f t="shared" si="1023"/>
        <v>-9.2437882881687869</v>
      </c>
      <c r="S3450">
        <f t="shared" si="1024"/>
        <v>407.69344105348694</v>
      </c>
      <c r="T3450">
        <f t="shared" si="1007"/>
        <v>-28.673162118486758</v>
      </c>
    </row>
    <row r="3451" spans="1:20" x14ac:dyDescent="0.25">
      <c r="A3451">
        <f t="shared" si="1008"/>
        <v>2571347.5697276667</v>
      </c>
      <c r="B3451">
        <f t="shared" si="1025"/>
        <v>409242.6761294902</v>
      </c>
      <c r="C3451" t="str">
        <f t="shared" si="1009"/>
        <v>-0.0360498995749924+0.0059541179054098i</v>
      </c>
      <c r="D3451" t="str">
        <f t="shared" si="1010"/>
        <v>2.64217650770766-1.52506758249068i</v>
      </c>
      <c r="E3451" t="str">
        <f t="shared" si="1011"/>
        <v>3.25727055981314-81.6653299451249i</v>
      </c>
      <c r="F3451" t="str">
        <f t="shared" si="1012"/>
        <v>2.32647836155283-0.843534536569594i</v>
      </c>
      <c r="G3451" t="str">
        <f t="shared" si="1013"/>
        <v>0.959402222163583-0.197356525788132i</v>
      </c>
      <c r="H3451" t="str">
        <f t="shared" si="1014"/>
        <v>0.00908654914798842-48.6400506272426i</v>
      </c>
      <c r="I3451" t="str">
        <f t="shared" si="1015"/>
        <v>-0.115686469698161-0.319250769112659i</v>
      </c>
      <c r="K3451" t="str">
        <f t="shared" si="1016"/>
        <v>0.0000460884576026901-0.000139105777846233i</v>
      </c>
      <c r="L3451" t="str">
        <f t="shared" si="1017"/>
        <v>0.0000444444444444444-0.000140296226382405i</v>
      </c>
      <c r="M3451" t="e">
        <f t="shared" si="1018"/>
        <v>#DIV/0!</v>
      </c>
      <c r="N3451">
        <f t="shared" si="1019"/>
        <v>9.3784894552697438</v>
      </c>
      <c r="O3451">
        <f t="shared" si="1020"/>
        <v>28.745035165625339</v>
      </c>
      <c r="P3451" s="3">
        <f t="shared" si="1021"/>
        <v>-28.745035165625339</v>
      </c>
      <c r="Q3451" s="3">
        <f t="shared" si="1022"/>
        <v>170.62151054473026</v>
      </c>
      <c r="R3451">
        <f t="shared" si="1023"/>
        <v>-9.3784894552697438</v>
      </c>
      <c r="S3451">
        <f t="shared" si="1024"/>
        <v>409.24267612949018</v>
      </c>
      <c r="T3451">
        <f t="shared" si="1007"/>
        <v>-28.745035165625339</v>
      </c>
    </row>
    <row r="3452" spans="1:20" x14ac:dyDescent="0.25">
      <c r="A3452">
        <f t="shared" si="1008"/>
        <v>2581118.6904926319</v>
      </c>
      <c r="B3452">
        <f t="shared" si="1025"/>
        <v>410797.79829878226</v>
      </c>
      <c r="C3452" t="str">
        <f t="shared" si="1009"/>
        <v>-0.0357386885691374+0.00598900426331107i</v>
      </c>
      <c r="D3452" t="str">
        <f t="shared" si="1010"/>
        <v>2.63734992161503-1.52784264822843i</v>
      </c>
      <c r="E3452" t="str">
        <f t="shared" si="1011"/>
        <v>3.09703887347297-81.3516025201041i</v>
      </c>
      <c r="F3452" t="str">
        <f t="shared" si="1012"/>
        <v>2.32575940107611-0.843823065778081i</v>
      </c>
      <c r="G3452" t="str">
        <f t="shared" si="1013"/>
        <v>0.959105734437579-0.19804525898524i</v>
      </c>
      <c r="H3452" t="str">
        <f t="shared" si="1014"/>
        <v>0.00901510205906056-48.4557117225022i</v>
      </c>
      <c r="I3452" t="str">
        <f t="shared" si="1015"/>
        <v>-0.115287736213479-0.317942494447398i</v>
      </c>
      <c r="K3452" t="str">
        <f t="shared" si="1016"/>
        <v>0.0000460746372724533-0.000138579358014097i</v>
      </c>
      <c r="L3452" t="str">
        <f t="shared" si="1017"/>
        <v>0.0000444444444444444-0.00013976511893047i</v>
      </c>
      <c r="M3452" t="e">
        <f t="shared" si="1018"/>
        <v>#DIV/0!</v>
      </c>
      <c r="N3452">
        <f t="shared" si="1019"/>
        <v>9.5130976626260519</v>
      </c>
      <c r="O3452">
        <f t="shared" si="1020"/>
        <v>28.816949116341558</v>
      </c>
      <c r="P3452" s="3">
        <f t="shared" si="1021"/>
        <v>-28.816949116341558</v>
      </c>
      <c r="Q3452" s="3">
        <f t="shared" si="1022"/>
        <v>170.48690233737395</v>
      </c>
      <c r="R3452">
        <f t="shared" si="1023"/>
        <v>-9.5130976626260519</v>
      </c>
      <c r="S3452">
        <f t="shared" si="1024"/>
        <v>410.79779829878225</v>
      </c>
      <c r="T3452">
        <f t="shared" si="1007"/>
        <v>-28.816949116341558</v>
      </c>
    </row>
    <row r="3453" spans="1:20" x14ac:dyDescent="0.25">
      <c r="A3453">
        <f t="shared" si="1008"/>
        <v>2590926.9415165042</v>
      </c>
      <c r="B3453">
        <f t="shared" si="1025"/>
        <v>412358.82993231766</v>
      </c>
      <c r="C3453" t="str">
        <f t="shared" si="1009"/>
        <v>-0.0354298057020696+0.00602279223010574i</v>
      </c>
      <c r="D3453" t="str">
        <f t="shared" si="1010"/>
        <v>2.63250438681882-1.53060828082025i</v>
      </c>
      <c r="E3453" t="str">
        <f t="shared" si="1011"/>
        <v>2.93810670694994-81.0386602362944i</v>
      </c>
      <c r="F3453" t="str">
        <f t="shared" si="1012"/>
        <v>2.32503541543255-0.844121565933887i</v>
      </c>
      <c r="G3453" t="str">
        <f t="shared" si="1013"/>
        <v>0.958807174413668-0.198735947192615i</v>
      </c>
      <c r="H3453" t="str">
        <f t="shared" si="1014"/>
        <v>0.00894423679962175-48.2720729903774i</v>
      </c>
      <c r="I3453" t="str">
        <f t="shared" si="1015"/>
        <v>-0.114891723784954-0.316638877204241i</v>
      </c>
      <c r="K3453" t="str">
        <f t="shared" si="1016"/>
        <v>0.0000460609213453467-0.000138054928956788i</v>
      </c>
      <c r="L3453" t="str">
        <f t="shared" si="1017"/>
        <v>0.0000444444444444444-0.000139236022046692i</v>
      </c>
      <c r="M3453" t="e">
        <f t="shared" si="1018"/>
        <v>#DIV/0!</v>
      </c>
      <c r="N3453">
        <f t="shared" si="1019"/>
        <v>9.6476134968935412</v>
      </c>
      <c r="O3453">
        <f t="shared" si="1020"/>
        <v>28.888904043012317</v>
      </c>
      <c r="P3453" s="3">
        <f t="shared" si="1021"/>
        <v>-28.888904043012317</v>
      </c>
      <c r="Q3453" s="3">
        <f t="shared" si="1022"/>
        <v>170.35238650310646</v>
      </c>
      <c r="R3453">
        <f t="shared" si="1023"/>
        <v>-9.6476134968935412</v>
      </c>
      <c r="S3453">
        <f t="shared" si="1024"/>
        <v>412.35882993231769</v>
      </c>
      <c r="T3453">
        <f t="shared" si="1007"/>
        <v>-28.888904043012317</v>
      </c>
    </row>
    <row r="3454" spans="1:20" x14ac:dyDescent="0.25">
      <c r="A3454">
        <f t="shared" si="1008"/>
        <v>2600772.4638942666</v>
      </c>
      <c r="B3454">
        <f t="shared" si="1025"/>
        <v>413925.79348606046</v>
      </c>
      <c r="C3454" t="str">
        <f t="shared" si="1009"/>
        <v>-0.035123236973324+0.00605549727082975i</v>
      </c>
      <c r="D3454" t="str">
        <f t="shared" si="1010"/>
        <v>2.62763993174281-1.5333643353917i</v>
      </c>
      <c r="E3454" t="str">
        <f t="shared" si="1011"/>
        <v>2.78046516498708-80.7265038113222i</v>
      </c>
      <c r="F3454" t="str">
        <f t="shared" si="1012"/>
        <v>2.32430637280101-0.84443001857182i</v>
      </c>
      <c r="G3454" t="str">
        <f t="shared" si="1013"/>
        <v>0.958506528969335-0.199428590960505i</v>
      </c>
      <c r="H3454" t="str">
        <f t="shared" si="1014"/>
        <v>0.00887394834092407-48.0891317538261i</v>
      </c>
      <c r="I3454" t="str">
        <f t="shared" si="1015"/>
        <v>-0.1144984098371-0.315339899015879i</v>
      </c>
      <c r="K3454" t="str">
        <f t="shared" si="1016"/>
        <v>0.0000460473090329443-0.000137532483161162i</v>
      </c>
      <c r="L3454" t="str">
        <f t="shared" si="1017"/>
        <v>0.0000444444444444444-0.000138708928119837i</v>
      </c>
      <c r="M3454" t="e">
        <f t="shared" si="1018"/>
        <v>#DIV/0!</v>
      </c>
      <c r="N3454">
        <f t="shared" si="1019"/>
        <v>9.7820375329560818</v>
      </c>
      <c r="O3454">
        <f t="shared" si="1020"/>
        <v>28.960900018319727</v>
      </c>
      <c r="P3454" s="3">
        <f t="shared" si="1021"/>
        <v>-28.960900018319727</v>
      </c>
      <c r="Q3454" s="3">
        <f t="shared" si="1022"/>
        <v>170.21796246704392</v>
      </c>
      <c r="R3454">
        <f t="shared" si="1023"/>
        <v>-9.7820375329560818</v>
      </c>
      <c r="S3454">
        <f t="shared" si="1024"/>
        <v>413.92579348606046</v>
      </c>
      <c r="T3454">
        <f t="shared" si="1007"/>
        <v>-28.960900018319727</v>
      </c>
    </row>
    <row r="3455" spans="1:20" x14ac:dyDescent="0.25">
      <c r="A3455">
        <f t="shared" si="1008"/>
        <v>2610655.3992570648</v>
      </c>
      <c r="B3455">
        <f t="shared" si="1025"/>
        <v>415498.71150130749</v>
      </c>
      <c r="C3455" t="str">
        <f t="shared" si="1009"/>
        <v>-0.0348189684309622+0.0060871346770528i</v>
      </c>
      <c r="D3455" t="str">
        <f t="shared" si="1010"/>
        <v>2.62275658612618-1.53611066685459i</v>
      </c>
      <c r="E3455" t="str">
        <f t="shared" si="1011"/>
        <v>2.62410541516344-80.4151339135201i</v>
      </c>
      <c r="F3455" t="str">
        <f t="shared" si="1012"/>
        <v>2.32357224120734-0.844748405146015i</v>
      </c>
      <c r="G3455" t="str">
        <f t="shared" si="1013"/>
        <v>0.958203784918941-0.200123190774975i</v>
      </c>
      <c r="H3455" t="str">
        <f t="shared" si="1014"/>
        <v>0.00880423170175627-47.9068853462415i</v>
      </c>
      <c r="I3455" t="str">
        <f t="shared" si="1015"/>
        <v>-0.114107771954596-0.314045541590993i</v>
      </c>
      <c r="K3455" t="str">
        <f t="shared" si="1016"/>
        <v>0.0000460337995527696-0.00013701201314225i</v>
      </c>
      <c r="L3455" t="str">
        <f t="shared" si="1017"/>
        <v>0.0000444444444444444-0.00013818382956748i</v>
      </c>
      <c r="M3455" t="e">
        <f t="shared" si="1018"/>
        <v>#DIV/0!</v>
      </c>
      <c r="N3455">
        <f t="shared" si="1019"/>
        <v>9.9163703339543474</v>
      </c>
      <c r="O3455">
        <f t="shared" si="1020"/>
        <v>29.03293711523142</v>
      </c>
      <c r="P3455" s="3">
        <f t="shared" si="1021"/>
        <v>-29.03293711523142</v>
      </c>
      <c r="Q3455" s="3">
        <f t="shared" si="1022"/>
        <v>170.08362966604565</v>
      </c>
      <c r="R3455">
        <f t="shared" si="1023"/>
        <v>-9.9163703339543474</v>
      </c>
      <c r="S3455">
        <f t="shared" si="1024"/>
        <v>415.49871150130747</v>
      </c>
      <c r="T3455">
        <f t="shared" si="1007"/>
        <v>-29.03293711523142</v>
      </c>
    </row>
    <row r="3456" spans="1:20" x14ac:dyDescent="0.25">
      <c r="A3456">
        <f t="shared" si="1008"/>
        <v>2620575.889774242</v>
      </c>
      <c r="B3456">
        <f t="shared" si="1025"/>
        <v>417077.60660501249</v>
      </c>
      <c r="C3456" t="str">
        <f t="shared" si="1009"/>
        <v>-0.0345169861720192+0.00611771956869595i</v>
      </c>
      <c r="D3456" t="str">
        <f t="shared" si="1010"/>
        <v>2.61785438103067-1.53884712992012i</v>
      </c>
      <c r="E3456" t="str">
        <f t="shared" si="1011"/>
        <v>2.46901868761029-80.1045511627457i</v>
      </c>
      <c r="F3456" t="str">
        <f t="shared" si="1012"/>
        <v>2.32283298852427-0.845076707027695i</v>
      </c>
      <c r="G3456" t="str">
        <f t="shared" si="1013"/>
        <v>0.957898929013725-0.200819747057115i</v>
      </c>
      <c r="H3456" t="str">
        <f t="shared" si="1014"/>
        <v>0.00873508194793954-47.7253311114066i</v>
      </c>
      <c r="I3456" t="str">
        <f t="shared" si="1015"/>
        <v>-0.113719787881017-0.312755786713975i</v>
      </c>
      <c r="K3456" t="str">
        <f t="shared" si="1016"/>
        <v>0.000046020392128251-0.000136493511443165i</v>
      </c>
      <c r="L3456" t="str">
        <f t="shared" si="1017"/>
        <v>0.0000444444444444444-0.000137660718835904i</v>
      </c>
      <c r="M3456" t="e">
        <f t="shared" si="1018"/>
        <v>#DIV/0!</v>
      </c>
      <c r="N3456">
        <f t="shared" si="1019"/>
        <v>10.050612451323644</v>
      </c>
      <c r="O3456">
        <f t="shared" si="1020"/>
        <v>29.105015406981927</v>
      </c>
      <c r="P3456" s="3">
        <f t="shared" si="1021"/>
        <v>-29.105015406981927</v>
      </c>
      <c r="Q3456" s="3">
        <f t="shared" si="1022"/>
        <v>169.94938754867636</v>
      </c>
      <c r="R3456">
        <f t="shared" si="1023"/>
        <v>-10.050612451323644</v>
      </c>
      <c r="S3456">
        <f t="shared" si="1024"/>
        <v>417.07760660501248</v>
      </c>
      <c r="T3456">
        <f t="shared" si="1007"/>
        <v>-29.105015406981927</v>
      </c>
    </row>
    <row r="3457" spans="1:20" x14ac:dyDescent="0.25">
      <c r="A3457">
        <f t="shared" si="1008"/>
        <v>2630534.0781553844</v>
      </c>
      <c r="B3457">
        <f t="shared" si="1025"/>
        <v>418662.50151011156</v>
      </c>
      <c r="C3457" t="str">
        <f t="shared" si="1009"/>
        <v>-0.0342172763429373+0.00614726689582716i</v>
      </c>
      <c r="D3457" t="str">
        <f t="shared" si="1010"/>
        <v>2.61293334884778-1.54157357911226i</v>
      </c>
      <c r="E3457" t="str">
        <f t="shared" si="1011"/>
        <v>2.31519627473343-79.7947561312039i</v>
      </c>
      <c r="F3457" t="str">
        <f t="shared" si="1012"/>
        <v>2.32208858247151-0.845414905503014i</v>
      </c>
      <c r="G3457" t="str">
        <f t="shared" si="1013"/>
        <v>0.957591947941809-0.20151826016225i</v>
      </c>
      <c r="H3457" t="str">
        <f t="shared" si="1014"/>
        <v>0.00866649419183104-47.5444664034536i</v>
      </c>
      <c r="I3457" t="str">
        <f t="shared" si="1015"/>
        <v>-0.113334435517607-0.311470616244719i</v>
      </c>
      <c r="K3457" t="str">
        <f t="shared" si="1016"/>
        <v>0.0000460070859886781-0.000135976970634988i</v>
      </c>
      <c r="L3457" t="str">
        <f t="shared" si="1017"/>
        <v>0.0000444444444444444-0.000137139588399984i</v>
      </c>
      <c r="M3457" t="e">
        <f t="shared" si="1018"/>
        <v>#DIV/0!</v>
      </c>
      <c r="N3457">
        <f t="shared" si="1019"/>
        <v>10.184764424823413</v>
      </c>
      <c r="O3457">
        <f t="shared" si="1020"/>
        <v>29.177134967053334</v>
      </c>
      <c r="P3457" s="3">
        <f t="shared" si="1021"/>
        <v>-29.177134967053334</v>
      </c>
      <c r="Q3457" s="3">
        <f t="shared" si="1022"/>
        <v>169.81523557517659</v>
      </c>
      <c r="R3457">
        <f t="shared" si="1023"/>
        <v>-10.184764424823413</v>
      </c>
      <c r="S3457">
        <f t="shared" si="1024"/>
        <v>418.66250151011155</v>
      </c>
      <c r="T3457">
        <f t="shared" si="1007"/>
        <v>-29.177134967053334</v>
      </c>
    </row>
    <row r="3458" spans="1:20" x14ac:dyDescent="0.25">
      <c r="A3458">
        <f t="shared" si="1008"/>
        <v>2640530.107652375</v>
      </c>
      <c r="B3458">
        <f t="shared" si="1025"/>
        <v>420253.41901585</v>
      </c>
      <c r="C3458" t="str">
        <f t="shared" si="1009"/>
        <v>-0.0339198251399816+0.0061757914404435i</v>
      </c>
      <c r="D3458" t="str">
        <f t="shared" si="1010"/>
        <v>2.60799352330576-1.54428986878123i</v>
      </c>
      <c r="E3458" t="str">
        <f t="shared" si="1011"/>
        <v>2.16262953092726-79.4857493442507i</v>
      </c>
      <c r="F3458" t="str">
        <f t="shared" si="1012"/>
        <v>2.3213389906157-0.845762981770802i</v>
      </c>
      <c r="G3458" t="str">
        <f t="shared" si="1013"/>
        <v>0.957282828328211-0.202218730379141i</v>
      </c>
      <c r="H3458" t="str">
        <f t="shared" si="1014"/>
        <v>0.00859846359183224-47.3642885868205i</v>
      </c>
      <c r="I3458" t="str">
        <f t="shared" si="1015"/>
        <v>-0.112951692922034-0.310190012118361i</v>
      </c>
      <c r="K3458" t="str">
        <f t="shared" si="1016"/>
        <v>0.0000459938803691565-0.000135462383316672i</v>
      </c>
      <c r="L3458" t="str">
        <f t="shared" si="1017"/>
        <v>0.0000444444444444444-0.000136620430763084i</v>
      </c>
      <c r="M3458" t="e">
        <f t="shared" si="1018"/>
        <v>#DIV/0!</v>
      </c>
      <c r="N3458">
        <f t="shared" si="1019"/>
        <v>10.318826782574689</v>
      </c>
      <c r="O3458">
        <f t="shared" si="1020"/>
        <v>29.249295869156072</v>
      </c>
      <c r="P3458" s="3">
        <f t="shared" si="1021"/>
        <v>-29.249295869156072</v>
      </c>
      <c r="Q3458" s="3">
        <f t="shared" si="1022"/>
        <v>169.68117321742531</v>
      </c>
      <c r="R3458">
        <f t="shared" si="1023"/>
        <v>-10.318826782574689</v>
      </c>
      <c r="S3458">
        <f t="shared" si="1024"/>
        <v>420.25341901585</v>
      </c>
      <c r="T3458">
        <f t="shared" si="1007"/>
        <v>-29.249295869156072</v>
      </c>
    </row>
    <row r="3459" spans="1:20" x14ac:dyDescent="0.25">
      <c r="A3459">
        <f t="shared" si="1008"/>
        <v>2650564.1220614538</v>
      </c>
      <c r="B3459">
        <f t="shared" si="1025"/>
        <v>421850.38200811023</v>
      </c>
      <c r="C3459" t="str">
        <f t="shared" si="1009"/>
        <v>-0.0336246188096382+0.0062033078182337i</v>
      </c>
      <c r="D3459" t="str">
        <f t="shared" si="1010"/>
        <v>2.6030349394765-1.5469958531172i</v>
      </c>
      <c r="E3459" t="str">
        <f t="shared" si="1011"/>
        <v>2.01130987229129-79.177531281189i</v>
      </c>
      <c r="F3459" t="str">
        <f t="shared" si="1012"/>
        <v>2.32058418037057-0.846120916940367i</v>
      </c>
      <c r="G3459" t="str">
        <f t="shared" si="1013"/>
        <v>0.956971556734861-0.202921157929177i</v>
      </c>
      <c r="H3459" t="str">
        <f t="shared" si="1014"/>
        <v>0.00853098535190329-47.1847950362084i</v>
      </c>
      <c r="I3459" t="str">
        <f t="shared" si="1015"/>
        <v>-0.112571538307177-0.30891395634506i</v>
      </c>
      <c r="K3459" t="str">
        <f t="shared" si="1016"/>
        <v>0.0000459807745105644-0.000134949742114937i</v>
      </c>
      <c r="L3459" t="str">
        <f t="shared" si="1017"/>
        <v>0.0000444444444444444-0.000136103238456948i</v>
      </c>
      <c r="M3459" t="e">
        <f t="shared" si="1018"/>
        <v>#DIV/0!</v>
      </c>
      <c r="N3459">
        <f t="shared" si="1019"/>
        <v>10.452800041094264</v>
      </c>
      <c r="O3459">
        <f t="shared" si="1020"/>
        <v>29.321498187210079</v>
      </c>
      <c r="P3459" s="3">
        <f t="shared" si="1021"/>
        <v>-29.321498187210079</v>
      </c>
      <c r="Q3459" s="3">
        <f t="shared" si="1022"/>
        <v>169.54719995890574</v>
      </c>
      <c r="R3459">
        <f t="shared" si="1023"/>
        <v>-10.452800041094264</v>
      </c>
      <c r="S3459">
        <f t="shared" si="1024"/>
        <v>421.85038200811022</v>
      </c>
      <c r="T3459">
        <f t="shared" si="1007"/>
        <v>-29.321498187210079</v>
      </c>
    </row>
    <row r="3460" spans="1:20" x14ac:dyDescent="0.25">
      <c r="A3460">
        <f t="shared" si="1008"/>
        <v>2660636.2657252871</v>
      </c>
      <c r="B3460">
        <f t="shared" si="1025"/>
        <v>423453.41345974104</v>
      </c>
      <c r="C3460" t="str">
        <f t="shared" si="1009"/>
        <v>-0.033331643648996+0.00622983048032462i</v>
      </c>
      <c r="D3460" t="str">
        <f t="shared" si="1010"/>
        <v>2.59805763378218-1.54969138616399i</v>
      </c>
      <c r="E3460" t="str">
        <f t="shared" si="1011"/>
        <v>1.86122877633997-78.8701023760539i</v>
      </c>
      <c r="F3460" t="str">
        <f t="shared" si="1012"/>
        <v>2.31982411899686-0.846488692029202i</v>
      </c>
      <c r="G3460" t="str">
        <f t="shared" si="1013"/>
        <v>0.956658119660624-0.203625542965569i</v>
      </c>
      <c r="H3460" t="str">
        <f t="shared" si="1014"/>
        <v>0.00846405472108365-47.0059831365408i</v>
      </c>
      <c r="I3460" t="str">
        <f t="shared" si="1015"/>
        <v>-0.112193950039904-0.307642431009746i</v>
      </c>
      <c r="K3460" t="str">
        <f t="shared" si="1016"/>
        <v>0.0000459677676595094-0.000134439039684168i</v>
      </c>
      <c r="L3460" t="str">
        <f t="shared" si="1017"/>
        <v>0.0000444444444444444-0.00013558800404159i</v>
      </c>
      <c r="M3460" t="e">
        <f t="shared" si="1018"/>
        <v>#DIV/0!</v>
      </c>
      <c r="N3460">
        <f t="shared" si="1019"/>
        <v>10.586684705331578</v>
      </c>
      <c r="O3460">
        <f t="shared" si="1020"/>
        <v>29.393741995325982</v>
      </c>
      <c r="P3460" s="3">
        <f t="shared" si="1021"/>
        <v>-29.393741995325982</v>
      </c>
      <c r="Q3460" s="3">
        <f t="shared" si="1022"/>
        <v>169.41331529466842</v>
      </c>
      <c r="R3460">
        <f t="shared" si="1023"/>
        <v>-10.586684705331578</v>
      </c>
      <c r="S3460">
        <f t="shared" si="1024"/>
        <v>423.45341345974106</v>
      </c>
      <c r="T3460">
        <f t="shared" si="1007"/>
        <v>-29.393741995325982</v>
      </c>
    </row>
    <row r="3461" spans="1:20" x14ac:dyDescent="0.25">
      <c r="A3461">
        <f t="shared" si="1008"/>
        <v>2670746.6835350436</v>
      </c>
      <c r="B3461">
        <f t="shared" si="1025"/>
        <v>425062.53643088805</v>
      </c>
      <c r="C3461" t="str">
        <f t="shared" si="1009"/>
        <v>-0.0330408860061133+0.00625537371501137i</v>
      </c>
      <c r="D3461" t="str">
        <f t="shared" si="1010"/>
        <v>2.59306164400189-1.55237632183316i</v>
      </c>
      <c r="E3461" t="str">
        <f t="shared" si="1011"/>
        <v>1.71237778171426-78.5634630183879i</v>
      </c>
      <c r="F3461" t="str">
        <f t="shared" si="1012"/>
        <v>2.31905877360249-0.846866287960779i</v>
      </c>
      <c r="G3461" t="str">
        <f t="shared" si="1013"/>
        <v>0.956342503541337-0.20433188557253i</v>
      </c>
      <c r="H3461" t="str">
        <f t="shared" si="1014"/>
        <v>0.00839766699301762-46.8278502829202i</v>
      </c>
      <c r="I3461" t="str">
        <f t="shared" si="1015"/>
        <v>-0.111818906639875-0.306375418271899i</v>
      </c>
      <c r="K3461" t="str">
        <f t="shared" si="1016"/>
        <v>0.0000459548590682848-0.000133930268706313i</v>
      </c>
      <c r="L3461" t="str">
        <f t="shared" si="1017"/>
        <v>0.0000444444444444444-0.00013507472010519i</v>
      </c>
      <c r="M3461" t="e">
        <f t="shared" si="1018"/>
        <v>#DIV/0!</v>
      </c>
      <c r="N3461">
        <f t="shared" si="1019"/>
        <v>10.720481268707175</v>
      </c>
      <c r="O3461">
        <f t="shared" si="1020"/>
        <v>29.466027367786133</v>
      </c>
      <c r="P3461" s="3">
        <f t="shared" si="1021"/>
        <v>-29.466027367786133</v>
      </c>
      <c r="Q3461" s="3">
        <f t="shared" si="1022"/>
        <v>169.27951873129282</v>
      </c>
      <c r="R3461">
        <f t="shared" si="1023"/>
        <v>-10.720481268707175</v>
      </c>
      <c r="S3461">
        <f t="shared" si="1024"/>
        <v>425.06253643088803</v>
      </c>
      <c r="T3461">
        <f t="shared" si="1007"/>
        <v>-29.466027367786133</v>
      </c>
    </row>
    <row r="3462" spans="1:20" x14ac:dyDescent="0.25">
      <c r="A3462">
        <f t="shared" si="1008"/>
        <v>2680895.5209324765</v>
      </c>
      <c r="B3462">
        <f t="shared" si="1025"/>
        <v>426677.77406932542</v>
      </c>
      <c r="C3462" t="str">
        <f t="shared" si="1009"/>
        <v>-0.0327523322803666+0.00627995164946895i</v>
      </c>
      <c r="D3462" t="str">
        <f t="shared" si="1010"/>
        <v>2.58804700927797-1.55505051391797i</v>
      </c>
      <c r="E3462" t="str">
        <f t="shared" si="1011"/>
        <v>1.56474848788892-78.2576135540051i</v>
      </c>
      <c r="F3462" t="str">
        <f t="shared" si="1012"/>
        <v>2.31828811114261-0.847253685562234i</v>
      </c>
      <c r="G3462" t="str">
        <f t="shared" si="1013"/>
        <v>0.956024694749833-0.205040185764453i</v>
      </c>
      <c r="H3462" t="str">
        <f t="shared" si="1014"/>
        <v>0.00833181750548595-46.650393880587i</v>
      </c>
      <c r="I3462" t="str">
        <f t="shared" si="1015"/>
        <v>-0.111446386778344-0.305112900365309i</v>
      </c>
      <c r="K3462" t="str">
        <f t="shared" si="1016"/>
        <v>0.0000459420479948272-0.000133423421890782i</v>
      </c>
      <c r="L3462" t="str">
        <f t="shared" si="1017"/>
        <v>0.0000444444444444444-0.000134563379263987i</v>
      </c>
      <c r="M3462" t="e">
        <f t="shared" si="1018"/>
        <v>#DIV/0!</v>
      </c>
      <c r="N3462">
        <f t="shared" si="1019"/>
        <v>10.854190213150133</v>
      </c>
      <c r="O3462">
        <f t="shared" si="1020"/>
        <v>29.53835437902633</v>
      </c>
      <c r="P3462" s="3">
        <f t="shared" si="1021"/>
        <v>-29.53835437902633</v>
      </c>
      <c r="Q3462" s="3">
        <f t="shared" si="1022"/>
        <v>169.14580978684987</v>
      </c>
      <c r="R3462">
        <f t="shared" si="1023"/>
        <v>-10.854190213150133</v>
      </c>
      <c r="S3462">
        <f t="shared" si="1024"/>
        <v>426.67777406932544</v>
      </c>
      <c r="T3462">
        <f t="shared" si="1007"/>
        <v>-29.53835437902633</v>
      </c>
    </row>
    <row r="3463" spans="1:20" x14ac:dyDescent="0.25">
      <c r="A3463">
        <f t="shared" si="1008"/>
        <v>2691082.9239120199</v>
      </c>
      <c r="B3463">
        <f t="shared" si="1025"/>
        <v>428299.14961078885</v>
      </c>
      <c r="C3463" t="str">
        <f t="shared" si="1009"/>
        <v>-0.0324659689227879+0.00630357825144895i</v>
      </c>
      <c r="D3463" t="str">
        <f t="shared" si="1010"/>
        <v>2.58301377012231-1.55771381610777i</v>
      </c>
      <c r="E3463" t="str">
        <f t="shared" si="1011"/>
        <v>1.41833255488021-77.9525542857488i</v>
      </c>
      <c r="F3463" t="str">
        <f t="shared" si="1012"/>
        <v>2.31751209841972-0.847650865562127i</v>
      </c>
      <c r="G3463" t="str">
        <f t="shared" si="1013"/>
        <v>0.955704679595996-0.205750443485088i</v>
      </c>
      <c r="H3463" t="str">
        <f t="shared" si="1014"/>
        <v>0.0082665016399429-46.4736113448781i</v>
      </c>
      <c r="I3463" t="str">
        <f t="shared" si="1015"/>
        <v>-0.111076369276978-0.303854859597855i</v>
      </c>
      <c r="K3463" t="str">
        <f t="shared" si="1016"/>
        <v>0.0000459293337026735-0.000132918491974345i</v>
      </c>
      <c r="L3463" t="str">
        <f t="shared" si="1017"/>
        <v>0.0000444444444444444-0.000134053974162171i</v>
      </c>
      <c r="M3463" t="e">
        <f t="shared" si="1018"/>
        <v>#DIV/0!</v>
      </c>
      <c r="N3463">
        <f t="shared" si="1019"/>
        <v>10.987812009138395</v>
      </c>
      <c r="O3463">
        <f t="shared" si="1020"/>
        <v>29.610723103616561</v>
      </c>
      <c r="P3463" s="3">
        <f t="shared" si="1021"/>
        <v>-29.610723103616561</v>
      </c>
      <c r="Q3463" s="3">
        <f t="shared" si="1022"/>
        <v>169.01218799086161</v>
      </c>
      <c r="R3463">
        <f t="shared" si="1023"/>
        <v>-10.987812009138395</v>
      </c>
      <c r="S3463">
        <f t="shared" si="1024"/>
        <v>428.29914961078885</v>
      </c>
      <c r="T3463">
        <f t="shared" si="1007"/>
        <v>-29.610723103616561</v>
      </c>
    </row>
    <row r="3464" spans="1:20" x14ac:dyDescent="0.25">
      <c r="A3464">
        <f t="shared" si="1008"/>
        <v>2701309.0390228857</v>
      </c>
      <c r="B3464">
        <f t="shared" si="1025"/>
        <v>429926.68637930986</v>
      </c>
      <c r="C3464" t="str">
        <f t="shared" si="1009"/>
        <v>-0.0321817824363817+0.00632626733095736i</v>
      </c>
      <c r="D3464" t="str">
        <f t="shared" si="1010"/>
        <v>2.57796196842245-1.56036608200223i</v>
      </c>
      <c r="E3464" t="str">
        <f t="shared" si="1011"/>
        <v>1.27312170294838-77.648285474235i</v>
      </c>
      <c r="F3464" t="str">
        <f t="shared" si="1012"/>
        <v>2.31673070208376-0.848057808588104i</v>
      </c>
      <c r="G3464" t="str">
        <f t="shared" si="1013"/>
        <v>0.955382444326802-0.206462658606702i</v>
      </c>
      <c r="H3464" t="str">
        <f t="shared" si="1014"/>
        <v>0.00820171482105882-46.2975001011857i</v>
      </c>
      <c r="I3464" t="str">
        <f t="shared" si="1015"/>
        <v>-0.11070883310668-0.302601278351269i</v>
      </c>
      <c r="K3464" t="str">
        <f t="shared" si="1016"/>
        <v>0.0000459167154609189-0.000132415471721029i</v>
      </c>
      <c r="L3464" t="str">
        <f t="shared" si="1017"/>
        <v>0.0000444444444444444-0.000133546497471778i</v>
      </c>
      <c r="M3464" t="e">
        <f t="shared" si="1018"/>
        <v>#DIV/0!</v>
      </c>
      <c r="N3464">
        <f t="shared" si="1019"/>
        <v>11.121347115738018</v>
      </c>
      <c r="O3464">
        <f t="shared" si="1020"/>
        <v>29.683133616243303</v>
      </c>
      <c r="P3464" s="3">
        <f t="shared" si="1021"/>
        <v>-29.683133616243303</v>
      </c>
      <c r="Q3464" s="3">
        <f t="shared" si="1022"/>
        <v>168.87865288426198</v>
      </c>
      <c r="R3464">
        <f t="shared" si="1023"/>
        <v>-11.121347115738018</v>
      </c>
      <c r="S3464">
        <f t="shared" si="1024"/>
        <v>429.92668637930984</v>
      </c>
      <c r="T3464">
        <f t="shared" si="1007"/>
        <v>-29.683133616243303</v>
      </c>
    </row>
    <row r="3465" spans="1:20" x14ac:dyDescent="0.25">
      <c r="A3465">
        <f t="shared" si="1008"/>
        <v>2711574.0133711724</v>
      </c>
      <c r="B3465">
        <f t="shared" si="1025"/>
        <v>431560.40778755123</v>
      </c>
      <c r="C3465" t="str">
        <f t="shared" si="1009"/>
        <v>-0.0318997593764334+0.00634803254191816i</v>
      </c>
      <c r="D3465" t="str">
        <f t="shared" si="1010"/>
        <v>2.57289164744748-1.56300716512601i</v>
      </c>
      <c r="E3465" t="str">
        <f t="shared" si="1011"/>
        <v>1.1291077123036-77.3448073385882i</v>
      </c>
      <c r="F3465" t="str">
        <f t="shared" si="1012"/>
        <v>2.31594388863227-0.84847449516462i</v>
      </c>
      <c r="G3465" t="str">
        <f t="shared" si="1013"/>
        <v>0.955057975126373-0.207176830929245i</v>
      </c>
      <c r="H3465" t="str">
        <f t="shared" si="1014"/>
        <v>0.00813745251626779-46.1220575849153i</v>
      </c>
      <c r="I3465" t="str">
        <f t="shared" si="1015"/>
        <v>-0.110343757386425-0.30135213908091i</v>
      </c>
      <c r="K3465" t="str">
        <f t="shared" si="1016"/>
        <v>0.0000459041925441753-0.000131914353922025i</v>
      </c>
      <c r="L3465" t="str">
        <f t="shared" si="1017"/>
        <v>0.0000444444444444444-0.000133040941892586i</v>
      </c>
      <c r="M3465" t="e">
        <f t="shared" si="1018"/>
        <v>#DIV/0!</v>
      </c>
      <c r="N3465">
        <f t="shared" si="1019"/>
        <v>11.254795980645355</v>
      </c>
      <c r="O3465">
        <f t="shared" si="1020"/>
        <v>29.755585991690189</v>
      </c>
      <c r="P3465" s="3">
        <f t="shared" si="1021"/>
        <v>-29.755585991690189</v>
      </c>
      <c r="Q3465" s="3">
        <f t="shared" si="1022"/>
        <v>168.74520401935465</v>
      </c>
      <c r="R3465">
        <f t="shared" si="1023"/>
        <v>-11.254795980645355</v>
      </c>
      <c r="S3465">
        <f t="shared" si="1024"/>
        <v>431.56040778755124</v>
      </c>
      <c r="T3465">
        <f t="shared" si="1007"/>
        <v>-29.755585991690189</v>
      </c>
    </row>
    <row r="3466" spans="1:20" x14ac:dyDescent="0.25">
      <c r="A3466">
        <f t="shared" si="1008"/>
        <v>2721877.9946219833</v>
      </c>
      <c r="B3466">
        <f t="shared" si="1025"/>
        <v>433200.33733714395</v>
      </c>
      <c r="C3466" t="str">
        <f t="shared" si="1009"/>
        <v>-0.0316198863507978+0.00636888738381865i</v>
      </c>
      <c r="D3466" t="str">
        <f t="shared" si="1010"/>
        <v>2.56780285185381-1.56563691894337i</v>
      </c>
      <c r="E3466" t="str">
        <f t="shared" si="1011"/>
        <v>0.986282422805582-77.0421200571701i</v>
      </c>
      <c r="F3466" t="str">
        <f t="shared" si="1012"/>
        <v>2.31515162441053-0.848900905710597i</v>
      </c>
      <c r="G3466" t="str">
        <f t="shared" si="1013"/>
        <v>0.954731258116046-0.207892960179506i</v>
      </c>
      <c r="H3466" t="str">
        <f t="shared" si="1014"/>
        <v>0.00807371023532119-45.9472812414464i</v>
      </c>
      <c r="I3466" t="str">
        <f t="shared" si="1015"/>
        <v>-0.109981121382103-0.300107424315551i</v>
      </c>
      <c r="K3466" t="str">
        <f t="shared" si="1016"/>
        <v>0.0000458917642325292-0.000131415131395579i</v>
      </c>
      <c r="L3466" t="str">
        <f t="shared" si="1017"/>
        <v>0.0000444444444444444-0.000132537300152008i</v>
      </c>
      <c r="M3466" t="e">
        <f t="shared" si="1018"/>
        <v>#DIV/0!</v>
      </c>
      <c r="N3466">
        <f t="shared" si="1019"/>
        <v>11.388159040229255</v>
      </c>
      <c r="O3466">
        <f t="shared" si="1020"/>
        <v>29.82808030482034</v>
      </c>
      <c r="P3466" s="3">
        <f t="shared" si="1021"/>
        <v>-29.82808030482034</v>
      </c>
      <c r="Q3466" s="3">
        <f t="shared" si="1022"/>
        <v>168.61184095977075</v>
      </c>
      <c r="R3466">
        <f t="shared" si="1023"/>
        <v>-11.388159040229255</v>
      </c>
      <c r="S3466">
        <f t="shared" si="1024"/>
        <v>433.20033733714394</v>
      </c>
      <c r="T3466">
        <f t="shared" si="1007"/>
        <v>-29.82808030482034</v>
      </c>
    </row>
    <row r="3467" spans="1:20" x14ac:dyDescent="0.25">
      <c r="A3467">
        <f t="shared" si="1008"/>
        <v>2732221.131001547</v>
      </c>
      <c r="B3467">
        <f t="shared" si="1025"/>
        <v>434846.49861902511</v>
      </c>
      <c r="C3467" t="str">
        <f t="shared" si="1009"/>
        <v>-0.0313421500201754+0.00638884520333844i</v>
      </c>
      <c r="D3467" t="str">
        <f t="shared" si="1010"/>
        <v>2.56269562769078-1.56825519687295i</v>
      </c>
      <c r="E3467" t="str">
        <f t="shared" si="1011"/>
        <v>0.844637733663858-76.740223768292i</v>
      </c>
      <c r="F3467" t="str">
        <f t="shared" si="1012"/>
        <v>2.31435387561173-0.849337020537103i</v>
      </c>
      <c r="G3467" t="str">
        <f t="shared" si="1013"/>
        <v>0.954402279354435-0.208611046010258i</v>
      </c>
      <c r="H3467" t="str">
        <f t="shared" si="1014"/>
        <v>0.00801048352984545-45.7731685260893i</v>
      </c>
      <c r="I3467" t="str">
        <f t="shared" si="1015"/>
        <v>-0.109620904505374-0.298867116657136i</v>
      </c>
      <c r="K3467" t="str">
        <f t="shared" si="1016"/>
        <v>0.0000458794298115006-0.000130917796986896i</v>
      </c>
      <c r="L3467" t="str">
        <f t="shared" si="1017"/>
        <v>0.0000444444444444444-0.000132035565004989i</v>
      </c>
      <c r="M3467" t="e">
        <f t="shared" si="1018"/>
        <v>#DIV/0!</v>
      </c>
      <c r="N3467">
        <f t="shared" si="1019"/>
        <v>11.521436719573387</v>
      </c>
      <c r="O3467">
        <f t="shared" si="1020"/>
        <v>29.900616630558279</v>
      </c>
      <c r="P3467" s="3">
        <f t="shared" si="1021"/>
        <v>-29.900616630558279</v>
      </c>
      <c r="Q3467" s="3">
        <f t="shared" si="1022"/>
        <v>168.47856328042661</v>
      </c>
      <c r="R3467">
        <f t="shared" si="1023"/>
        <v>-11.521436719573387</v>
      </c>
      <c r="S3467">
        <f t="shared" si="1024"/>
        <v>434.84649861902511</v>
      </c>
      <c r="T3467">
        <f t="shared" si="1007"/>
        <v>-29.900616630558279</v>
      </c>
    </row>
    <row r="3468" spans="1:20" x14ac:dyDescent="0.25">
      <c r="A3468">
        <f t="shared" si="1008"/>
        <v>2742603.5712993527</v>
      </c>
      <c r="B3468">
        <f t="shared" si="1025"/>
        <v>436498.9153137774</v>
      </c>
      <c r="C3468" t="str">
        <f t="shared" si="1009"/>
        <v>-0.0310665370983789+0.00640791919596365i</v>
      </c>
      <c r="D3468" t="str">
        <f t="shared" si="1010"/>
        <v>2.55757002240609-1.57086185230281i</v>
      </c>
      <c r="E3468" t="str">
        <f t="shared" si="1011"/>
        <v>0.704165603137829-76.4391185709279i</v>
      </c>
      <c r="F3468" t="str">
        <f t="shared" si="1012"/>
        <v>2.31355060827714-0.849782819845009i</v>
      </c>
      <c r="G3468" t="str">
        <f t="shared" si="1013"/>
        <v>0.954071024837508-0.209331087999406i</v>
      </c>
      <c r="H3468" t="str">
        <f t="shared" si="1014"/>
        <v>0.00794776799290669-45.5997169040475i</v>
      </c>
      <c r="I3468" t="str">
        <f t="shared" si="1015"/>
        <v>-0.109263086312532-0.29763119878058i</v>
      </c>
      <c r="K3468" t="str">
        <f t="shared" si="1016"/>
        <v>0.0000458671885720024-0.000130422343568042i</v>
      </c>
      <c r="L3468" t="str">
        <f t="shared" si="1017"/>
        <v>0.0000444444444444444-0.000131535729233901i</v>
      </c>
      <c r="M3468" t="e">
        <f t="shared" si="1018"/>
        <v>#DIV/0!</v>
      </c>
      <c r="N3468">
        <f t="shared" si="1019"/>
        <v>11.654629432521205</v>
      </c>
      <c r="O3468">
        <f t="shared" si="1020"/>
        <v>29.973195043870824</v>
      </c>
      <c r="P3468" s="3">
        <f t="shared" si="1021"/>
        <v>-29.973195043870824</v>
      </c>
      <c r="Q3468" s="3">
        <f t="shared" si="1022"/>
        <v>168.3453705674788</v>
      </c>
      <c r="R3468">
        <f t="shared" si="1023"/>
        <v>-11.654629432521205</v>
      </c>
      <c r="S3468">
        <f t="shared" si="1024"/>
        <v>436.49891531377739</v>
      </c>
      <c r="T3468">
        <f t="shared" si="1007"/>
        <v>-29.973195043870824</v>
      </c>
    </row>
    <row r="3469" spans="1:20" x14ac:dyDescent="0.25">
      <c r="A3469">
        <f t="shared" si="1008"/>
        <v>2753025.4648702904</v>
      </c>
      <c r="B3469">
        <f t="shared" si="1025"/>
        <v>438157.61119196977</v>
      </c>
      <c r="C3469" t="str">
        <f t="shared" si="1009"/>
        <v>-0.0307930343525786+0.00642612240758311i</v>
      </c>
      <c r="D3469" t="str">
        <f t="shared" si="1010"/>
        <v>2.55242608485101-1.57345673860544i</v>
      </c>
      <c r="E3469" t="str">
        <f t="shared" si="1011"/>
        <v>0.564858048232556-76.1388045254082i</v>
      </c>
      <c r="F3469" t="str">
        <f t="shared" si="1012"/>
        <v>2.31274178829632-0.850238283722604i</v>
      </c>
      <c r="G3469" t="str">
        <f t="shared" si="1013"/>
        <v>0.95373748049867-0.210053085649125i</v>
      </c>
      <c r="H3469" t="str">
        <f t="shared" si="1014"/>
        <v>0.0078855592585785-45.4269238503747i</v>
      </c>
      <c r="I3469" t="str">
        <f t="shared" si="1015"/>
        <v>-0.108907646503372-0.296399653433531i</v>
      </c>
      <c r="K3469" t="str">
        <f t="shared" si="1016"/>
        <v>0.0000458550398102995-0.000129928764037842i</v>
      </c>
      <c r="L3469" t="str">
        <f t="shared" si="1017"/>
        <v>0.0000444444444444444-0.000131037785648437i</v>
      </c>
      <c r="M3469" t="e">
        <f t="shared" si="1018"/>
        <v>#DIV/0!</v>
      </c>
      <c r="N3469">
        <f t="shared" si="1019"/>
        <v>11.787737581721302</v>
      </c>
      <c r="O3469">
        <f t="shared" si="1020"/>
        <v>30.045815619750229</v>
      </c>
      <c r="P3469" s="3">
        <f t="shared" si="1021"/>
        <v>-30.045815619750229</v>
      </c>
      <c r="Q3469" s="3">
        <f t="shared" si="1022"/>
        <v>168.2122624182787</v>
      </c>
      <c r="R3469">
        <f t="shared" si="1023"/>
        <v>-11.787737581721302</v>
      </c>
      <c r="S3469">
        <f t="shared" si="1024"/>
        <v>438.15761119196975</v>
      </c>
      <c r="T3469">
        <f t="shared" si="1007"/>
        <v>-30.045815619750229</v>
      </c>
    </row>
    <row r="3470" spans="1:20" x14ac:dyDescent="0.25">
      <c r="A3470">
        <f t="shared" si="1008"/>
        <v>2763486.9616367975</v>
      </c>
      <c r="B3470">
        <f t="shared" si="1025"/>
        <v>439822.61011449929</v>
      </c>
      <c r="C3470" t="str">
        <f t="shared" si="1009"/>
        <v>-0.0305216286035422+0.00644346773606855i</v>
      </c>
      <c r="D3470" t="str">
        <f t="shared" si="1010"/>
        <v>2.54726386528554-1.57603970915298i</v>
      </c>
      <c r="E3470" t="str">
        <f t="shared" si="1011"/>
        <v>0.426707144397165-75.8392816541117i</v>
      </c>
      <c r="F3470" t="str">
        <f t="shared" si="1012"/>
        <v>2.31192738140735-0.850703392143259i</v>
      </c>
      <c r="G3470" t="str">
        <f t="shared" si="1013"/>
        <v>0.953401632208852-0.210777038384993i</v>
      </c>
      <c r="H3470" t="str">
        <f t="shared" si="1014"/>
        <v>0.00782385300151609-45.2547868499361i</v>
      </c>
      <c r="I3470" t="str">
        <f t="shared" si="1015"/>
        <v>-0.108554564920078-0.295172463436168i</v>
      </c>
      <c r="K3470" t="str">
        <f t="shared" si="1016"/>
        <v>0.0000458429828279678-0.000129437051321782i</v>
      </c>
      <c r="L3470" t="str">
        <f t="shared" si="1017"/>
        <v>0.0000444444444444444-0.000130541727085512i</v>
      </c>
      <c r="M3470" t="e">
        <f t="shared" si="1018"/>
        <v>#DIV/0!</v>
      </c>
      <c r="N3470">
        <f t="shared" si="1019"/>
        <v>11.920761558671131</v>
      </c>
      <c r="O3470">
        <f t="shared" si="1020"/>
        <v>30.118478433195371</v>
      </c>
      <c r="P3470" s="3">
        <f t="shared" si="1021"/>
        <v>-30.118478433195371</v>
      </c>
      <c r="Q3470" s="3">
        <f t="shared" si="1022"/>
        <v>168.07923844132887</v>
      </c>
      <c r="R3470">
        <f t="shared" si="1023"/>
        <v>-11.920761558671131</v>
      </c>
      <c r="S3470">
        <f t="shared" si="1024"/>
        <v>439.8226101144993</v>
      </c>
      <c r="T3470">
        <f t="shared" si="1007"/>
        <v>-30.118478433195371</v>
      </c>
    </row>
    <row r="3471" spans="1:20" x14ac:dyDescent="0.25">
      <c r="A3471">
        <f t="shared" si="1008"/>
        <v>2773988.2120910175</v>
      </c>
      <c r="B3471">
        <f t="shared" si="1025"/>
        <v>441493.93603293441</v>
      </c>
      <c r="C3471" t="str">
        <f t="shared" si="1009"/>
        <v>-0.030252306725857+0.00645996793284084i</v>
      </c>
      <c r="D3471" t="str">
        <f t="shared" si="1010"/>
        <v>2.54208341538322-1.57861061733262i</v>
      </c>
      <c r="E3471" t="str">
        <f t="shared" si="1011"/>
        <v>0.289705025217956-75.540549942145i</v>
      </c>
      <c r="F3471" t="str">
        <f t="shared" si="1012"/>
        <v>2.31110735319702-0.851178124963021i</v>
      </c>
      <c r="G3471" t="str">
        <f t="shared" si="1013"/>
        <v>0.953063465776607-0.211502945555113i</v>
      </c>
      <c r="H3471" t="str">
        <f t="shared" si="1014"/>
        <v>0.00776264493653515-45.0833033973681i</v>
      </c>
      <c r="I3471" t="str">
        <f t="shared" si="1015"/>
        <v>-0.108203821546108-0.293949611680973i</v>
      </c>
      <c r="K3471" t="str">
        <f t="shared" si="1016"/>
        <v>0.0000458310169318553-0.000128947198371912i</v>
      </c>
      <c r="L3471" t="str">
        <f t="shared" si="1017"/>
        <v>0.0000444444444444444-0.000130047546409157i</v>
      </c>
      <c r="M3471" t="e">
        <f t="shared" si="1018"/>
        <v>#DIV/0!</v>
      </c>
      <c r="N3471">
        <f t="shared" si="1019"/>
        <v>12.053701743767107</v>
      </c>
      <c r="O3471">
        <f t="shared" si="1020"/>
        <v>30.191183559194279</v>
      </c>
      <c r="P3471" s="3">
        <f t="shared" si="1021"/>
        <v>-30.191183559194279</v>
      </c>
      <c r="Q3471" s="3">
        <f t="shared" si="1022"/>
        <v>167.94629825623289</v>
      </c>
      <c r="R3471">
        <f t="shared" si="1023"/>
        <v>-12.053701743767107</v>
      </c>
      <c r="S3471">
        <f t="shared" si="1024"/>
        <v>441.49393603293441</v>
      </c>
      <c r="T3471">
        <f t="shared" si="1007"/>
        <v>-30.191183559194279</v>
      </c>
    </row>
    <row r="3472" spans="1:20" x14ac:dyDescent="0.25">
      <c r="A3472">
        <f t="shared" si="1008"/>
        <v>2784529.3672969635</v>
      </c>
      <c r="B3472">
        <f t="shared" si="1025"/>
        <v>443171.61298985954</v>
      </c>
      <c r="C3472" t="str">
        <f t="shared" si="1009"/>
        <v>-0.0299850556481423+0.00647563560441745i</v>
      </c>
      <c r="D3472" t="str">
        <f t="shared" si="1010"/>
        <v>2.53688478823591-1.58116931656203i</v>
      </c>
      <c r="E3472" t="str">
        <f t="shared" si="1011"/>
        <v>0.153843882114103-75.2426093380143i</v>
      </c>
      <c r="F3472" t="str">
        <f t="shared" si="1012"/>
        <v>2.31028166910115-0.851662461918218i</v>
      </c>
      <c r="G3472" t="str">
        <f t="shared" si="1013"/>
        <v>0.952722966948212-0.212230806429247i</v>
      </c>
      <c r="H3472" t="str">
        <f t="shared" si="1014"/>
        <v>0.00770193081819545-44.9124709970384i</v>
      </c>
      <c r="I3472" t="str">
        <f t="shared" si="1015"/>
        <v>-0.107855396505099-0.292731081132527i</v>
      </c>
      <c r="K3472" t="str">
        <f t="shared" si="1016"/>
        <v>0.000045819141434042-0.000128459198166747i</v>
      </c>
      <c r="L3472" t="str">
        <f t="shared" si="1017"/>
        <v>0.0000444444444444444-0.000129555236510417i</v>
      </c>
      <c r="M3472" t="e">
        <f t="shared" si="1018"/>
        <v>#DIV/0!</v>
      </c>
      <c r="N3472">
        <f t="shared" si="1019"/>
        <v>12.186558506350025</v>
      </c>
      <c r="O3472">
        <f t="shared" si="1020"/>
        <v>30.263931072706107</v>
      </c>
      <c r="P3472" s="3">
        <f t="shared" si="1021"/>
        <v>-30.263931072706107</v>
      </c>
      <c r="Q3472" s="3">
        <f t="shared" si="1022"/>
        <v>167.81344149364998</v>
      </c>
      <c r="R3472">
        <f t="shared" si="1023"/>
        <v>-12.186558506350025</v>
      </c>
      <c r="S3472">
        <f t="shared" si="1024"/>
        <v>443.17161298985951</v>
      </c>
      <c r="T3472">
        <f t="shared" si="1007"/>
        <v>-30.263931072706107</v>
      </c>
    </row>
    <row r="3473" spans="1:20" x14ac:dyDescent="0.25">
      <c r="A3473">
        <f t="shared" si="1008"/>
        <v>2795110.578892692</v>
      </c>
      <c r="B3473">
        <f t="shared" si="1025"/>
        <v>444855.66511922103</v>
      </c>
      <c r="C3473" t="str">
        <f t="shared" si="1009"/>
        <v>-0.0297198623532467+0.00649048321394644i</v>
      </c>
      <c r="D3473" t="str">
        <f t="shared" si="1010"/>
        <v>2.53166803835827-1.58371566030498i</v>
      </c>
      <c r="E3473" t="str">
        <f t="shared" si="1011"/>
        <v>0.0191159640297866-74.9454597542858i</v>
      </c>
      <c r="F3473" t="str">
        <f t="shared" si="1012"/>
        <v>2.30945029440475-0.852156382623048i</v>
      </c>
      <c r="G3473" t="str">
        <f t="shared" si="1013"/>
        <v>0.95238012140778-0.212960620197919i</v>
      </c>
      <c r="H3473" t="str">
        <f t="shared" si="1014"/>
        <v>0.00764170644038898-44.7422871630057i</v>
      </c>
      <c r="I3473" t="str">
        <f t="shared" si="1015"/>
        <v>-0.107509270059766-0.291516854827277i</v>
      </c>
      <c r="K3473" t="str">
        <f t="shared" si="1016"/>
        <v>0.0000458073556517995-0.000127973043711171i</v>
      </c>
      <c r="L3473" t="str">
        <f t="shared" si="1017"/>
        <v>0.0000444444444444444-0.00012906479030725i</v>
      </c>
      <c r="M3473" t="e">
        <f t="shared" si="1018"/>
        <v>#DIV/0!</v>
      </c>
      <c r="N3473">
        <f t="shared" si="1019"/>
        <v>12.319332204755881</v>
      </c>
      <c r="O3473">
        <f t="shared" si="1020"/>
        <v>30.336721048643916</v>
      </c>
      <c r="P3473" s="3">
        <f t="shared" si="1021"/>
        <v>-30.336721048643916</v>
      </c>
      <c r="Q3473" s="3">
        <f t="shared" si="1022"/>
        <v>167.68066779524412</v>
      </c>
      <c r="R3473">
        <f t="shared" si="1023"/>
        <v>-12.319332204755881</v>
      </c>
      <c r="S3473">
        <f t="shared" si="1024"/>
        <v>444.85566511922104</v>
      </c>
      <c r="T3473">
        <f t="shared" si="1007"/>
        <v>-30.336721048643916</v>
      </c>
    </row>
    <row r="3474" spans="1:20" x14ac:dyDescent="0.25">
      <c r="A3474">
        <f t="shared" si="1008"/>
        <v>2805731.9990924839</v>
      </c>
      <c r="B3474">
        <f t="shared" si="1025"/>
        <v>446546.11664667405</v>
      </c>
      <c r="C3474" t="str">
        <f t="shared" si="1009"/>
        <v>-0.0294567138784373+0.00650452308272258i</v>
      </c>
      <c r="D3474" t="str">
        <f t="shared" si="1010"/>
        <v>2.52643322169213-1.58624950208709i</v>
      </c>
      <c r="E3474" t="str">
        <f t="shared" si="1011"/>
        <v>-0.114486422872151-74.6491010682441i</v>
      </c>
      <c r="F3474" t="str">
        <f t="shared" si="1012"/>
        <v>2.30861319424245-0.852659866567175i</v>
      </c>
      <c r="G3474" t="str">
        <f t="shared" si="1013"/>
        <v>0.952034914777379-0.213692385971535i</v>
      </c>
      <c r="H3474" t="str">
        <f t="shared" si="1014"/>
        <v>0.00758196763593401-44.5727494189817i</v>
      </c>
      <c r="I3474" t="str">
        <f t="shared" si="1015"/>
        <v>-0.10716542261083-0.290306915873358i</v>
      </c>
      <c r="K3474" t="str">
        <f t="shared" si="1016"/>
        <v>0.0000457956589075538-0.000127488728036334i</v>
      </c>
      <c r="L3474" t="str">
        <f t="shared" si="1017"/>
        <v>0.0000444444444444444-0.000128576200744421i</v>
      </c>
      <c r="M3474" t="e">
        <f t="shared" si="1018"/>
        <v>#DIV/0!</v>
      </c>
      <c r="N3474">
        <f t="shared" si="1019"/>
        <v>12.452023186363164</v>
      </c>
      <c r="O3474">
        <f t="shared" si="1020"/>
        <v>30.409553561856612</v>
      </c>
      <c r="P3474" s="3">
        <f t="shared" si="1021"/>
        <v>-30.409553561856612</v>
      </c>
      <c r="Q3474" s="3">
        <f t="shared" si="1022"/>
        <v>167.54797681363684</v>
      </c>
      <c r="R3474">
        <f t="shared" si="1023"/>
        <v>-12.452023186363164</v>
      </c>
      <c r="S3474">
        <f t="shared" si="1024"/>
        <v>446.54611664667408</v>
      </c>
      <c r="T3474">
        <f t="shared" si="1007"/>
        <v>-30.409553561856612</v>
      </c>
    </row>
    <row r="3475" spans="1:20" x14ac:dyDescent="0.25">
      <c r="A3475">
        <f t="shared" si="1008"/>
        <v>2816393.7806890355</v>
      </c>
      <c r="B3475">
        <f t="shared" si="1025"/>
        <v>448242.99188993144</v>
      </c>
      <c r="C3475" t="str">
        <f t="shared" si="1009"/>
        <v>-0.0291955973155737+0.00651776739169008i</v>
      </c>
      <c r="D3475" t="str">
        <f t="shared" si="1010"/>
        <v>2.52118039561064-1.58877069551163i</v>
      </c>
      <c r="E3475" t="str">
        <f t="shared" si="1011"/>
        <v>-0.246970915520481-74.3535331225339i</v>
      </c>
      <c r="F3475" t="str">
        <f t="shared" si="1012"/>
        <v>2.30777033359866-0.853172893113266i</v>
      </c>
      <c r="G3475" t="str">
        <f t="shared" si="1013"/>
        <v>0.951687332617159-0.21442610277948i</v>
      </c>
      <c r="H3475" t="str">
        <f t="shared" si="1014"/>
        <v>0.00752271027617246-44.4038552982908i</v>
      </c>
      <c r="I3475" t="str">
        <f t="shared" si="1015"/>
        <v>-0.106823834695938-0.28910124745035i</v>
      </c>
      <c r="K3475" t="str">
        <f t="shared" si="1016"/>
        <v>0.0000457840505288441-0.000127006244199561i</v>
      </c>
      <c r="L3475" t="str">
        <f t="shared" si="1017"/>
        <v>0.0000444444444444444-0.000128089460793406i</v>
      </c>
      <c r="M3475" t="e">
        <f t="shared" si="1018"/>
        <v>#DIV/0!</v>
      </c>
      <c r="N3475">
        <f t="shared" si="1019"/>
        <v>12.584631787645719</v>
      </c>
      <c r="O3475">
        <f t="shared" si="1020"/>
        <v>30.482428687111849</v>
      </c>
      <c r="P3475" s="3">
        <f t="shared" si="1021"/>
        <v>-30.482428687111849</v>
      </c>
      <c r="Q3475" s="3">
        <f t="shared" si="1022"/>
        <v>167.41536821235428</v>
      </c>
      <c r="R3475">
        <f t="shared" si="1023"/>
        <v>-12.584631787645719</v>
      </c>
      <c r="S3475">
        <f t="shared" si="1024"/>
        <v>448.24299188993143</v>
      </c>
      <c r="T3475">
        <f t="shared" si="1007"/>
        <v>-30.482428687111849</v>
      </c>
    </row>
    <row r="3476" spans="1:20" x14ac:dyDescent="0.25">
      <c r="A3476">
        <f t="shared" si="1008"/>
        <v>2827096.077055654</v>
      </c>
      <c r="B3476">
        <f t="shared" si="1025"/>
        <v>449946.31525911321</v>
      </c>
      <c r="C3476" t="str">
        <f t="shared" si="1009"/>
        <v>-0.0289364998112731+0.00653022818292817i</v>
      </c>
      <c r="D3476" t="str">
        <f t="shared" si="1010"/>
        <v>2.5159096189222-1.59127909427556i</v>
      </c>
      <c r="E3476" t="str">
        <f t="shared" si="1011"/>
        <v>-0.378345094242679-74.0587557257984i</v>
      </c>
      <c r="F3476" t="str">
        <f t="shared" si="1012"/>
        <v>2.30692167730803-0.853695441494583i</v>
      </c>
      <c r="G3476" t="str">
        <f t="shared" si="1013"/>
        <v>0.951337360425479-0.215161769569228i</v>
      </c>
      <c r="H3476" t="str">
        <f t="shared" si="1014"/>
        <v>0.00746393027057271-44.2356023438305i</v>
      </c>
      <c r="I3476" t="str">
        <f t="shared" si="1015"/>
        <v>-0.106484486988601-0.287899832809093i</v>
      </c>
      <c r="K3476" t="str">
        <f t="shared" si="1016"/>
        <v>0.000045772529848286-0.000126525585284253i</v>
      </c>
      <c r="L3476" t="str">
        <f t="shared" si="1017"/>
        <v>0.0000444444444444444-0.000127604563452287i</v>
      </c>
      <c r="M3476" t="e">
        <f t="shared" si="1018"/>
        <v>#DIV/0!</v>
      </c>
      <c r="N3476">
        <f t="shared" si="1019"/>
        <v>12.717158334223399</v>
      </c>
      <c r="O3476">
        <f t="shared" si="1020"/>
        <v>30.555346499078418</v>
      </c>
      <c r="P3476" s="3">
        <f t="shared" si="1021"/>
        <v>-30.555346499078418</v>
      </c>
      <c r="Q3476" s="3">
        <f t="shared" si="1022"/>
        <v>167.2828416657766</v>
      </c>
      <c r="R3476">
        <f t="shared" si="1023"/>
        <v>-12.717158334223399</v>
      </c>
      <c r="S3476">
        <f t="shared" si="1024"/>
        <v>449.94631525911319</v>
      </c>
      <c r="T3476">
        <f t="shared" si="1007"/>
        <v>-30.555346499078418</v>
      </c>
    </row>
    <row r="3477" spans="1:20" x14ac:dyDescent="0.25">
      <c r="A3477">
        <f t="shared" si="1008"/>
        <v>2837839.0421484658</v>
      </c>
      <c r="B3477">
        <f t="shared" si="1025"/>
        <v>451656.11125709786</v>
      </c>
      <c r="C3477" t="str">
        <f t="shared" si="1009"/>
        <v>-0.028679408567063+0.00654191736112199i</v>
      </c>
      <c r="D3477" t="str">
        <f t="shared" si="1010"/>
        <v>2.51062095187425-1.59377455218555i</v>
      </c>
      <c r="E3477" t="str">
        <f t="shared" si="1011"/>
        <v>-0.508616483077009-73.7647686533082i</v>
      </c>
      <c r="F3477" t="str">
        <f t="shared" si="1012"/>
        <v>2.30606719005566-0.854227490812474i</v>
      </c>
      <c r="G3477" t="str">
        <f t="shared" si="1013"/>
        <v>0.950984983639055-0.215899385205426i</v>
      </c>
      <c r="H3477" t="str">
        <f t="shared" si="1014"/>
        <v>0.0074056235663375-44.0679881080345i</v>
      </c>
      <c r="I3477" t="str">
        <f t="shared" si="1015"/>
        <v>-0.106147360297133-0.286702655271471i</v>
      </c>
      <c r="K3477" t="str">
        <f t="shared" si="1016"/>
        <v>0.000045761096203533-0.000126046744399791i</v>
      </c>
      <c r="L3477" t="str">
        <f t="shared" si="1017"/>
        <v>0.0000444444444444444-0.000127121501745654i</v>
      </c>
      <c r="M3477" t="e">
        <f t="shared" si="1018"/>
        <v>#DIV/0!</v>
      </c>
      <c r="N3477">
        <f t="shared" si="1019"/>
        <v>12.849603140914581</v>
      </c>
      <c r="O3477">
        <f t="shared" si="1020"/>
        <v>30.628307072309102</v>
      </c>
      <c r="P3477" s="3">
        <f t="shared" si="1021"/>
        <v>-30.628307072309102</v>
      </c>
      <c r="Q3477" s="3">
        <f t="shared" si="1022"/>
        <v>167.15039685908542</v>
      </c>
      <c r="R3477">
        <f t="shared" si="1023"/>
        <v>-12.849603140914581</v>
      </c>
      <c r="S3477">
        <f t="shared" si="1024"/>
        <v>451.65611125709785</v>
      </c>
      <c r="T3477">
        <f t="shared" si="1007"/>
        <v>-30.628307072309102</v>
      </c>
    </row>
    <row r="3478" spans="1:20" x14ac:dyDescent="0.25">
      <c r="A3478">
        <f t="shared" si="1008"/>
        <v>2848622.8305086298</v>
      </c>
      <c r="B3478">
        <f t="shared" si="1025"/>
        <v>453372.40447987482</v>
      </c>
      <c r="C3478" t="str">
        <f t="shared" si="1009"/>
        <v>-0.0284243108395234+0.00655284669501796i</v>
      </c>
      <c r="D3478" t="str">
        <f t="shared" si="1010"/>
        <v>2.50531445615684-1.59625692317424i</v>
      </c>
      <c r="E3478" t="str">
        <f t="shared" si="1011"/>
        <v>-0.637792550081872-73.4715716475815i</v>
      </c>
      <c r="F3478" t="str">
        <f t="shared" si="1012"/>
        <v>2.30520683637758-0.854769020033958i</v>
      </c>
      <c r="G3478" t="str">
        <f t="shared" si="1013"/>
        <v>0.950630187633108-0.21663894846899i</v>
      </c>
      <c r="H3478" t="str">
        <f t="shared" si="1014"/>
        <v>0.00734778614801491-43.9010101528316i</v>
      </c>
      <c r="I3478" t="str">
        <f t="shared" si="1015"/>
        <v>-0.105812435563612-0.285509698230207i</v>
      </c>
      <c r="K3478" t="str">
        <f t="shared" si="1016"/>
        <v>0.0000457497489372376-0.000125569714681437i</v>
      </c>
      <c r="L3478" t="str">
        <f t="shared" si="1017"/>
        <v>0.0000444444444444444-0.000126640268724501i</v>
      </c>
      <c r="M3478" t="e">
        <f t="shared" si="1018"/>
        <v>#DIV/0!</v>
      </c>
      <c r="N3478">
        <f t="shared" si="1019"/>
        <v>12.981966511789835</v>
      </c>
      <c r="O3478">
        <f t="shared" si="1020"/>
        <v>30.701310481223505</v>
      </c>
      <c r="P3478" s="3">
        <f t="shared" si="1021"/>
        <v>-30.701310481223505</v>
      </c>
      <c r="Q3478" s="3">
        <f t="shared" si="1022"/>
        <v>167.01803348821016</v>
      </c>
      <c r="R3478">
        <f t="shared" si="1023"/>
        <v>-12.981966511789835</v>
      </c>
      <c r="S3478">
        <f t="shared" si="1024"/>
        <v>453.37240447987483</v>
      </c>
      <c r="T3478">
        <f t="shared" si="1007"/>
        <v>-30.701310481223505</v>
      </c>
    </row>
    <row r="3479" spans="1:20" x14ac:dyDescent="0.25">
      <c r="A3479">
        <f t="shared" si="1008"/>
        <v>2859447.5972645627</v>
      </c>
      <c r="B3479">
        <f t="shared" si="1025"/>
        <v>455095.21961689834</v>
      </c>
      <c r="C3479" t="str">
        <f t="shared" si="1009"/>
        <v>-0.0281711939404185+0.00656302781886439i</v>
      </c>
      <c r="D3479" t="str">
        <f t="shared" si="1010"/>
        <v>2.49999019490594-1.59872606131653i</v>
      </c>
      <c r="E3479" t="str">
        <f t="shared" si="1011"/>
        <v>-0.76588070764712-73.1791644189953i</v>
      </c>
      <c r="F3479" t="str">
        <f t="shared" si="1012"/>
        <v>2.30434058066104-0.855320007989197i</v>
      </c>
      <c r="G3479" t="str">
        <f t="shared" si="1013"/>
        <v>0.950272957721518-0.217380458056183i</v>
      </c>
      <c r="H3479" t="str">
        <f t="shared" si="1014"/>
        <v>0.00729041403711528-43.7346660496085i</v>
      </c>
      <c r="I3479" t="str">
        <f t="shared" si="1015"/>
        <v>-0.10547969386283-0.284320945148663i</v>
      </c>
      <c r="K3479" t="str">
        <f t="shared" si="1016"/>
        <v>0.0000457384873970144-0.000125094489290244i</v>
      </c>
      <c r="L3479" t="str">
        <f t="shared" si="1017"/>
        <v>0.0000444444444444444-0.000126160857466129i</v>
      </c>
      <c r="M3479" t="e">
        <f t="shared" si="1018"/>
        <v>#DIV/0!</v>
      </c>
      <c r="N3479">
        <f t="shared" si="1019"/>
        <v>13.114248740226827</v>
      </c>
      <c r="O3479">
        <f t="shared" si="1020"/>
        <v>30.774356800091009</v>
      </c>
      <c r="P3479" s="3">
        <f t="shared" si="1021"/>
        <v>-30.774356800091009</v>
      </c>
      <c r="Q3479" s="3">
        <f t="shared" si="1022"/>
        <v>166.88575125977317</v>
      </c>
      <c r="R3479">
        <f t="shared" si="1023"/>
        <v>-13.114248740226827</v>
      </c>
      <c r="S3479">
        <f t="shared" si="1024"/>
        <v>455.09521961689836</v>
      </c>
      <c r="T3479">
        <f t="shared" si="1007"/>
        <v>-30.774356800091009</v>
      </c>
    </row>
    <row r="3480" spans="1:20" x14ac:dyDescent="0.25">
      <c r="A3480">
        <f t="shared" si="1008"/>
        <v>2870313.4981341679</v>
      </c>
      <c r="B3480">
        <f t="shared" si="1025"/>
        <v>456824.58145144256</v>
      </c>
      <c r="C3480" t="str">
        <f t="shared" si="1009"/>
        <v>-0.0279200452368184+0.00657247223383668i</v>
      </c>
      <c r="D3480" t="str">
        <f t="shared" si="1010"/>
        <v>2.4946482327066-1.60118182084598i</v>
      </c>
      <c r="E3480" t="str">
        <f t="shared" si="1011"/>
        <v>-0.892888312806142-72.8875466463919i</v>
      </c>
      <c r="F3480" t="str">
        <f t="shared" si="1012"/>
        <v>2.30346838714496-0.855880433369019i</v>
      </c>
      <c r="G3480" t="str">
        <f t="shared" si="1013"/>
        <v>0.949913279156992-0.218123912577696i</v>
      </c>
      <c r="H3480" t="str">
        <f t="shared" si="1014"/>
        <v>0.00723350329173184-43.5689533791713i</v>
      </c>
      <c r="I3480" t="str">
        <f t="shared" si="1015"/>
        <v>-0.105149116401274-0.283136379560637i</v>
      </c>
      <c r="K3480" t="str">
        <f t="shared" si="1016"/>
        <v>0.0000457273109354022-0.000124621061412958i</v>
      </c>
      <c r="L3480" t="str">
        <f t="shared" si="1017"/>
        <v>0.0000444444444444444-0.000125683261074048i</v>
      </c>
      <c r="M3480" t="e">
        <f t="shared" si="1018"/>
        <v>#DIV/0!</v>
      </c>
      <c r="N3480">
        <f t="shared" si="1019"/>
        <v>13.246450108965547</v>
      </c>
      <c r="O3480">
        <f t="shared" si="1020"/>
        <v>30.847446103013709</v>
      </c>
      <c r="P3480" s="3">
        <f t="shared" si="1021"/>
        <v>-30.847446103013709</v>
      </c>
      <c r="Q3480" s="3">
        <f t="shared" si="1022"/>
        <v>166.75354989103445</v>
      </c>
      <c r="R3480">
        <f t="shared" si="1023"/>
        <v>-13.246450108965547</v>
      </c>
      <c r="S3480">
        <f t="shared" si="1024"/>
        <v>456.82458145144255</v>
      </c>
      <c r="T3480">
        <f t="shared" si="1007"/>
        <v>-30.847446103013709</v>
      </c>
    </row>
    <row r="3481" spans="1:20" x14ac:dyDescent="0.25">
      <c r="A3481">
        <f t="shared" si="1008"/>
        <v>2881220.6894270778</v>
      </c>
      <c r="B3481">
        <f t="shared" si="1025"/>
        <v>458560.51486095804</v>
      </c>
      <c r="C3481" t="str">
        <f t="shared" si="1009"/>
        <v>-0.0276708521512101+0.00658119130944699i</v>
      </c>
      <c r="D3481" t="str">
        <f t="shared" si="1010"/>
        <v>2.48928863559599-1.60362405617143i</v>
      </c>
      <c r="E3481" t="str">
        <f t="shared" si="1011"/>
        <v>-1.01882266754738-72.5967179776732i</v>
      </c>
      <c r="F3481" t="str">
        <f t="shared" si="1012"/>
        <v>2.30259021992034-0.856450274722424i</v>
      </c>
      <c r="G3481" t="str">
        <f t="shared" si="1013"/>
        <v>0.949551137131236-0.218869310557722i</v>
      </c>
      <c r="H3481" t="str">
        <f t="shared" si="1014"/>
        <v>0.00717705000616593-43.4038697317068i</v>
      </c>
      <c r="I3481" t="str">
        <f t="shared" si="1015"/>
        <v>-0.104820684516097-0.281955985070163i</v>
      </c>
      <c r="K3481" t="str">
        <f t="shared" si="1016"/>
        <v>0.0000457162189098279-0.000124149424261919i</v>
      </c>
      <c r="L3481" t="str">
        <f t="shared" si="1017"/>
        <v>0.0000444444444444444-0.000125207472677872i</v>
      </c>
      <c r="M3481" t="e">
        <f t="shared" si="1018"/>
        <v>#DIV/0!</v>
      </c>
      <c r="N3481">
        <f t="shared" si="1019"/>
        <v>13.378570890163587</v>
      </c>
      <c r="O3481">
        <f t="shared" si="1020"/>
        <v>30.92057846390972</v>
      </c>
      <c r="P3481" s="3">
        <f t="shared" si="1021"/>
        <v>-30.92057846390972</v>
      </c>
      <c r="Q3481" s="3">
        <f t="shared" si="1022"/>
        <v>166.62142910983641</v>
      </c>
      <c r="R3481">
        <f t="shared" si="1023"/>
        <v>-13.378570890163587</v>
      </c>
      <c r="S3481">
        <f t="shared" si="1024"/>
        <v>458.56051486095805</v>
      </c>
      <c r="T3481">
        <f t="shared" si="1007"/>
        <v>-30.92057846390972</v>
      </c>
    </row>
    <row r="3482" spans="1:20" x14ac:dyDescent="0.25">
      <c r="A3482">
        <f t="shared" si="1008"/>
        <v>2892169.3280469007</v>
      </c>
      <c r="B3482">
        <f t="shared" si="1025"/>
        <v>460303.04481742968</v>
      </c>
      <c r="C3482" t="str">
        <f t="shared" si="1009"/>
        <v>-0.0274236021615986+0.00658919628494057i</v>
      </c>
      <c r="D3482" t="str">
        <f t="shared" si="1010"/>
        <v>2.48391147106599-1.60605262189354i</v>
      </c>
      <c r="E3482" t="str">
        <f t="shared" si="1011"/>
        <v>-1.14369101912776-72.3066780303892i</v>
      </c>
      <c r="F3482" t="str">
        <f t="shared" si="1012"/>
        <v>2.3017060429307-0.857029510454037i</v>
      </c>
      <c r="G3482" t="str">
        <f t="shared" si="1013"/>
        <v>0.949186516775138-0.219616650433018i</v>
      </c>
      <c r="H3482" t="str">
        <f t="shared" si="1014"/>
        <v>0.00712105031055629-43.2394127067447i</v>
      </c>
      <c r="I3482" t="str">
        <f t="shared" si="1015"/>
        <v>-0.104494379674105-0.280779745351314i</v>
      </c>
      <c r="K3482" t="str">
        <f t="shared" si="1016"/>
        <v>0.0000457052106825681-0.000123679571074972i</v>
      </c>
      <c r="L3482" t="str">
        <f t="shared" si="1017"/>
        <v>0.0000444444444444444-0.000124733485433226i</v>
      </c>
      <c r="M3482" t="e">
        <f t="shared" si="1018"/>
        <v>#DIV/0!</v>
      </c>
      <c r="N3482">
        <f t="shared" si="1019"/>
        <v>13.51061134545543</v>
      </c>
      <c r="O3482">
        <f t="shared" si="1020"/>
        <v>30.993753956496505</v>
      </c>
      <c r="P3482" s="3">
        <f t="shared" si="1021"/>
        <v>-30.993753956496505</v>
      </c>
      <c r="Q3482" s="3">
        <f t="shared" si="1022"/>
        <v>166.48938865454457</v>
      </c>
      <c r="R3482">
        <f t="shared" si="1023"/>
        <v>-13.51061134545543</v>
      </c>
      <c r="S3482">
        <f t="shared" si="1024"/>
        <v>460.30304481742968</v>
      </c>
      <c r="T3482">
        <f t="shared" si="1007"/>
        <v>-30.993753956496505</v>
      </c>
    </row>
    <row r="3483" spans="1:20" x14ac:dyDescent="0.25">
      <c r="A3483">
        <f t="shared" si="1008"/>
        <v>2903159.571493479</v>
      </c>
      <c r="B3483">
        <f t="shared" si="1025"/>
        <v>462052.19638773589</v>
      </c>
      <c r="C3483" t="str">
        <f t="shared" si="1009"/>
        <v>-0.0271782828016003+0.00659649827067586i</v>
      </c>
      <c r="D3483" t="str">
        <f t="shared" si="1010"/>
        <v>2.47851680806584-1.60846737282158i</v>
      </c>
      <c r="E3483" t="str">
        <f t="shared" si="1011"/>
        <v>-1.26750056038414-72.0174263923212i</v>
      </c>
      <c r="F3483" t="str">
        <f t="shared" si="1012"/>
        <v>2.30081581997255-0.857618118821596i</v>
      </c>
      <c r="G3483" t="str">
        <f t="shared" si="1013"/>
        <v>0.948819403158958-0.220365930551972i</v>
      </c>
      <c r="H3483" t="str">
        <f t="shared" si="1014"/>
        <v>0.007065500370513-43.0755799131201i</v>
      </c>
      <c r="I3483" t="str">
        <f t="shared" si="1015"/>
        <v>-0.104170183470757-0.279607644148006i</v>
      </c>
      <c r="K3483" t="str">
        <f t="shared" si="1016"/>
        <v>0.0000456942856207137-0.000123211495115371i</v>
      </c>
      <c r="L3483" t="str">
        <f t="shared" si="1017"/>
        <v>0.0000444444444444444-0.000124261292521644i</v>
      </c>
      <c r="M3483" t="e">
        <f t="shared" si="1018"/>
        <v>#DIV/0!</v>
      </c>
      <c r="N3483">
        <f t="shared" si="1019"/>
        <v>13.642571726008555</v>
      </c>
      <c r="O3483">
        <f t="shared" si="1020"/>
        <v>31.066972654273876</v>
      </c>
      <c r="P3483" s="3">
        <f t="shared" si="1021"/>
        <v>-31.066972654273876</v>
      </c>
      <c r="Q3483" s="3">
        <f t="shared" si="1022"/>
        <v>166.35742827399145</v>
      </c>
      <c r="R3483">
        <f t="shared" si="1023"/>
        <v>-13.642571726008555</v>
      </c>
      <c r="S3483">
        <f t="shared" si="1024"/>
        <v>462.05219638773588</v>
      </c>
      <c r="T3483">
        <f t="shared" si="1007"/>
        <v>-31.066972654273876</v>
      </c>
    </row>
    <row r="3484" spans="1:20" x14ac:dyDescent="0.25">
      <c r="A3484">
        <f t="shared" si="1008"/>
        <v>2914191.5778651545</v>
      </c>
      <c r="B3484">
        <f t="shared" si="1025"/>
        <v>463807.99473400932</v>
      </c>
      <c r="C3484" t="str">
        <f t="shared" si="1009"/>
        <v>-0.026934881660524+0.00660310824949093i</v>
      </c>
      <c r="D3484" t="str">
        <f t="shared" si="1010"/>
        <v>2.47310471700435-1.61086816399026i</v>
      </c>
      <c r="E3484" t="str">
        <f t="shared" si="1011"/>
        <v>-1.39025843004822-71.7289626220519i</v>
      </c>
      <c r="F3484" t="str">
        <f t="shared" si="1012"/>
        <v>2.29991951469584-0.85821607793341i</v>
      </c>
      <c r="G3484" t="str">
        <f t="shared" si="1013"/>
        <v>0.948449781292526-0.221117149173658i</v>
      </c>
      <c r="H3484" t="str">
        <f t="shared" si="1014"/>
        <v>0.0070103963867555-42.9123689689354i</v>
      </c>
      <c r="I3484" t="str">
        <f t="shared" si="1015"/>
        <v>-0.103848077629164-0.2784396652738i</v>
      </c>
      <c r="K3484" t="str">
        <f t="shared" si="1016"/>
        <v>0.0000456834430961332-0.000122745189671682i</v>
      </c>
      <c r="L3484" t="str">
        <f t="shared" si="1017"/>
        <v>0.0000444444444444444-0.000123790887150472i</v>
      </c>
      <c r="M3484" t="e">
        <f t="shared" si="1018"/>
        <v>#DIV/0!</v>
      </c>
      <c r="N3484">
        <f t="shared" si="1019"/>
        <v>13.774452272584483</v>
      </c>
      <c r="O3484">
        <f t="shared" si="1020"/>
        <v>31.140234630507951</v>
      </c>
      <c r="P3484" s="3">
        <f t="shared" si="1021"/>
        <v>-31.140234630507951</v>
      </c>
      <c r="Q3484" s="3">
        <f t="shared" si="1022"/>
        <v>166.22554772741552</v>
      </c>
      <c r="R3484">
        <f t="shared" si="1023"/>
        <v>-13.774452272584483</v>
      </c>
      <c r="S3484">
        <f t="shared" si="1024"/>
        <v>463.8079947340093</v>
      </c>
      <c r="T3484">
        <f t="shared" si="1007"/>
        <v>-31.140234630507951</v>
      </c>
    </row>
    <row r="3485" spans="1:20" x14ac:dyDescent="0.25">
      <c r="A3485">
        <f t="shared" si="1008"/>
        <v>2925265.5058610421</v>
      </c>
      <c r="B3485">
        <f t="shared" si="1025"/>
        <v>465570.46511399857</v>
      </c>
      <c r="C3485" t="str">
        <f t="shared" si="1009"/>
        <v>-0.0266933863834457+0.00660903707805476i</v>
      </c>
      <c r="D3485" t="str">
        <f t="shared" si="1010"/>
        <v>2.46767526975211-1.61325485067666i</v>
      </c>
      <c r="E3485" t="str">
        <f t="shared" si="1011"/>
        <v>-1.51197171305818-71.4412862495323i</v>
      </c>
      <c r="F3485" t="str">
        <f t="shared" si="1012"/>
        <v>2.29901709060451-0.858823365745789i</v>
      </c>
      <c r="G3485" t="str">
        <f t="shared" si="1013"/>
        <v>0.948077636125451-0.221870304466884i</v>
      </c>
      <c r="H3485" t="str">
        <f t="shared" si="1014"/>
        <v>0.00695573459475431-42.7497775015228i</v>
      </c>
      <c r="I3485" t="str">
        <f t="shared" si="1015"/>
        <v>-0.103528043999104-0.27727579261171i</v>
      </c>
      <c r="K3485" t="str">
        <f t="shared" si="1016"/>
        <v>0.0000456726824854365-0.000122280648057694i</v>
      </c>
      <c r="L3485" t="str">
        <f t="shared" si="1017"/>
        <v>0.0000444444444444444-0.000123322262552771i</v>
      </c>
      <c r="M3485" t="e">
        <f t="shared" si="1018"/>
        <v>#DIV/0!</v>
      </c>
      <c r="N3485">
        <f t="shared" si="1019"/>
        <v>13.906253215597246</v>
      </c>
      <c r="O3485">
        <f t="shared" si="1020"/>
        <v>31.213539958214401</v>
      </c>
      <c r="P3485" s="3">
        <f t="shared" si="1021"/>
        <v>-31.213539958214401</v>
      </c>
      <c r="Q3485" s="3">
        <f t="shared" si="1022"/>
        <v>166.09374678440275</v>
      </c>
      <c r="R3485">
        <f t="shared" si="1023"/>
        <v>-13.906253215597246</v>
      </c>
      <c r="S3485">
        <f t="shared" si="1024"/>
        <v>465.57046511399858</v>
      </c>
      <c r="T3485">
        <f t="shared" si="1007"/>
        <v>-31.213539958214401</v>
      </c>
    </row>
    <row r="3486" spans="1:20" x14ac:dyDescent="0.25">
      <c r="A3486">
        <f t="shared" si="1008"/>
        <v>2936381.514783314</v>
      </c>
      <c r="B3486">
        <f t="shared" si="1025"/>
        <v>467339.63288143178</v>
      </c>
      <c r="C3486" t="str">
        <f t="shared" si="1009"/>
        <v>-0.0264537846712735+0.00661429548820581i</v>
      </c>
      <c r="D3486" t="str">
        <f t="shared" si="1010"/>
        <v>2.46222853964324-1.61562728841731i</v>
      </c>
      <c r="E3486" t="str">
        <f t="shared" si="1011"/>
        <v>-1.63264744087389-71.1543967766399i</v>
      </c>
      <c r="F3486" t="str">
        <f t="shared" si="1012"/>
        <v>2.29810851105698-0.859439960060497i</v>
      </c>
      <c r="G3486" t="str">
        <f t="shared" si="1013"/>
        <v>0.947702952547337-0.222625394509245i</v>
      </c>
      <c r="H3486" t="str">
        <f t="shared" si="1014"/>
        <v>0.00690151126437763-42.5878031474069i</v>
      </c>
      <c r="I3486" t="str">
        <f t="shared" si="1015"/>
        <v>-0.103210064556038-0.276116010114011i</v>
      </c>
      <c r="K3486" t="str">
        <f t="shared" si="1016"/>
        <v>0.0000456620031699396-0.000121817863612325i</v>
      </c>
      <c r="L3486" t="str">
        <f t="shared" si="1017"/>
        <v>0.0000444444444444444-0.00012285541198722i</v>
      </c>
      <c r="M3486" t="e">
        <f t="shared" si="1018"/>
        <v>#DIV/0!</v>
      </c>
      <c r="N3486">
        <f t="shared" si="1019"/>
        <v>14.03797477517702</v>
      </c>
      <c r="O3486">
        <f t="shared" si="1020"/>
        <v>31.286888710142009</v>
      </c>
      <c r="P3486" s="3">
        <f t="shared" si="1021"/>
        <v>-31.286888710142009</v>
      </c>
      <c r="Q3486" s="3">
        <f t="shared" si="1022"/>
        <v>165.96202522482298</v>
      </c>
      <c r="R3486">
        <f t="shared" si="1023"/>
        <v>-14.03797477517702</v>
      </c>
      <c r="S3486">
        <f t="shared" si="1024"/>
        <v>467.33963288143178</v>
      </c>
      <c r="T3486">
        <f t="shared" si="1007"/>
        <v>-31.286888710142009</v>
      </c>
    </row>
    <row r="3487" spans="1:20" x14ac:dyDescent="0.25">
      <c r="A3487">
        <f t="shared" si="1008"/>
        <v>2947539.7645394905</v>
      </c>
      <c r="B3487">
        <f t="shared" si="1025"/>
        <v>469115.52348638122</v>
      </c>
      <c r="C3487" t="str">
        <f t="shared" si="1009"/>
        <v>-0.026216064280801+0.00661889408827192i</v>
      </c>
      <c r="D3487" t="str">
        <f t="shared" si="1010"/>
        <v>2.45676460147708-1.61798533302515i</v>
      </c>
      <c r="E3487" t="str">
        <f t="shared" si="1011"/>
        <v>-1.75229259178898-70.8682936777288i</v>
      </c>
      <c r="F3487" t="str">
        <f t="shared" si="1012"/>
        <v>2.29719373926671-0.860065838522156i</v>
      </c>
      <c r="G3487" t="str">
        <f t="shared" si="1013"/>
        <v>0.947325715388008-0.223382417286158i</v>
      </c>
      <c r="H3487" t="str">
        <f t="shared" si="1014"/>
        <v>0.00684772269954151-42.426443552268i</v>
      </c>
      <c r="I3487" t="str">
        <f t="shared" si="1015"/>
        <v>-0.102894121400143-0.27496030180205i</v>
      </c>
      <c r="K3487" t="str">
        <f t="shared" si="1016"/>
        <v>0.0000456514045356286-0.000121356829699521i</v>
      </c>
      <c r="L3487" t="str">
        <f t="shared" si="1017"/>
        <v>0.0000444444444444444-0.000122390328738015i</v>
      </c>
      <c r="M3487" t="e">
        <f t="shared" si="1018"/>
        <v>#DIV/0!</v>
      </c>
      <c r="N3487">
        <f t="shared" si="1019"/>
        <v>14.169617161227649</v>
      </c>
      <c r="O3487">
        <f t="shared" si="1020"/>
        <v>31.360280958757556</v>
      </c>
      <c r="P3487" s="3">
        <f t="shared" si="1021"/>
        <v>-31.360280958757556</v>
      </c>
      <c r="Q3487" s="3">
        <f t="shared" si="1022"/>
        <v>165.83038283877235</v>
      </c>
      <c r="R3487">
        <f t="shared" si="1023"/>
        <v>-14.169617161227649</v>
      </c>
      <c r="S3487">
        <f t="shared" si="1024"/>
        <v>469.11552348638122</v>
      </c>
      <c r="T3487">
        <f t="shared" si="1007"/>
        <v>-31.360280958757556</v>
      </c>
    </row>
    <row r="3488" spans="1:20" x14ac:dyDescent="0.25">
      <c r="A3488">
        <f t="shared" si="1008"/>
        <v>2958740.4156447407</v>
      </c>
      <c r="B3488">
        <f t="shared" si="1025"/>
        <v>470898.16247562948</v>
      </c>
      <c r="C3488" t="str">
        <f t="shared" si="1009"/>
        <v>-0.0259802130247596+0.00662284336438312i</v>
      </c>
      <c r="D3488" t="str">
        <f t="shared" si="1010"/>
        <v>2.45128353151969-1.62032884060695i</v>
      </c>
      <c r="E3488" t="str">
        <f t="shared" si="1011"/>
        <v>-1.87091409124675-70.5829764001737i</v>
      </c>
      <c r="F3488" t="str">
        <f t="shared" si="1012"/>
        <v>2.29627273830278-0.860700978615679i</v>
      </c>
      <c r="G3488" t="str">
        <f t="shared" si="1013"/>
        <v>0.946945909417743-0.224141370689899i</v>
      </c>
      <c r="H3488" t="str">
        <f t="shared" si="1014"/>
        <v>0.00679436523786394-42.265696370904i</v>
      </c>
      <c r="I3488" t="str">
        <f t="shared" si="1015"/>
        <v>-0.102580196755347-0.27380865176605i</v>
      </c>
      <c r="K3488" t="str">
        <f t="shared" si="1016"/>
        <v>0.0000456408859731251-0.000120897539708176i</v>
      </c>
      <c r="L3488" t="str">
        <f t="shared" si="1017"/>
        <v>0.0000444444444444444-0.000121927006114779i</v>
      </c>
      <c r="M3488" t="e">
        <f t="shared" si="1018"/>
        <v>#DIV/0!</v>
      </c>
      <c r="N3488">
        <f t="shared" si="1019"/>
        <v>14.301180573494946</v>
      </c>
      <c r="O3488">
        <f t="shared" si="1020"/>
        <v>31.433716776228064</v>
      </c>
      <c r="P3488" s="3">
        <f t="shared" si="1021"/>
        <v>-31.433716776228064</v>
      </c>
      <c r="Q3488" s="3">
        <f t="shared" si="1022"/>
        <v>165.69881942650505</v>
      </c>
      <c r="R3488">
        <f t="shared" si="1023"/>
        <v>-14.301180573494946</v>
      </c>
      <c r="S3488">
        <f t="shared" si="1024"/>
        <v>470.89816247562948</v>
      </c>
      <c r="T3488">
        <f t="shared" si="1007"/>
        <v>-31.433716776228064</v>
      </c>
    </row>
    <row r="3489" spans="1:20" x14ac:dyDescent="0.25">
      <c r="A3489">
        <f t="shared" si="1008"/>
        <v>2969983.629224191</v>
      </c>
      <c r="B3489">
        <f t="shared" si="1025"/>
        <v>472687.57549303689</v>
      </c>
      <c r="C3489" t="str">
        <f t="shared" si="1009"/>
        <v>-0.0257462187718541+0.00662615368176311i</v>
      </c>
      <c r="D3489" t="str">
        <f t="shared" si="1010"/>
        <v>2.44578540750492-1.62265766758043i</v>
      </c>
      <c r="E3489" t="str">
        <f t="shared" si="1011"/>
        <v>-1.98851881215093-70.2984443649066i</v>
      </c>
      <c r="F3489" t="str">
        <f t="shared" si="1012"/>
        <v>2.29534547109046-0.861345357663644i</v>
      </c>
      <c r="G3489" t="str">
        <f t="shared" si="1013"/>
        <v>0.94656351934752-0.224902252518637i</v>
      </c>
      <c r="H3489" t="str">
        <f t="shared" si="1014"/>
        <v>0.00674143525032333-42.1055592671952i</v>
      </c>
      <c r="I3489" t="str">
        <f t="shared" si="1015"/>
        <v>-0.102268272968372-0.272661044164937i</v>
      </c>
      <c r="K3489" t="str">
        <f t="shared" si="1016"/>
        <v>0.0000456304468776505-0.00012043998705203i</v>
      </c>
      <c r="L3489" t="str">
        <f t="shared" si="1017"/>
        <v>0.0000444444444444444-0.00012146543745246i</v>
      </c>
      <c r="M3489" t="e">
        <f t="shared" si="1018"/>
        <v>#DIV/0!</v>
      </c>
      <c r="N3489">
        <f t="shared" si="1019"/>
        <v>14.432665201626037</v>
      </c>
      <c r="O3489">
        <f t="shared" si="1020"/>
        <v>31.507196234406294</v>
      </c>
      <c r="P3489" s="3">
        <f t="shared" si="1021"/>
        <v>-31.507196234406294</v>
      </c>
      <c r="Q3489" s="3">
        <f t="shared" si="1022"/>
        <v>165.56733479837396</v>
      </c>
      <c r="R3489">
        <f t="shared" si="1023"/>
        <v>-14.432665201626037</v>
      </c>
      <c r="S3489">
        <f t="shared" si="1024"/>
        <v>472.68757549303689</v>
      </c>
      <c r="T3489">
        <f t="shared" si="1007"/>
        <v>-31.507196234406294</v>
      </c>
    </row>
    <row r="3490" spans="1:20" x14ac:dyDescent="0.25">
      <c r="A3490">
        <f t="shared" si="1008"/>
        <v>2981269.5670152428</v>
      </c>
      <c r="B3490">
        <f t="shared" si="1025"/>
        <v>474483.78827991046</v>
      </c>
      <c r="C3490" t="str">
        <f t="shared" si="1009"/>
        <v>-0.0255140694467958+0.006628835286012i</v>
      </c>
      <c r="D3490" t="str">
        <f t="shared" si="1010"/>
        <v>2.44027030863548-1.62497167069169i</v>
      </c>
      <c r="E3490" t="str">
        <f t="shared" si="1011"/>
        <v>-2.10511357518331-70.0146969669442i</v>
      </c>
      <c r="F3490" t="str">
        <f t="shared" si="1012"/>
        <v>2.29441190041182-0.861998952823699i</v>
      </c>
      <c r="G3490" t="str">
        <f t="shared" si="1013"/>
        <v>0.946178529829269-0.225665060475458i</v>
      </c>
      <c r="H3490" t="str">
        <f t="shared" si="1014"/>
        <v>0.00668892914092038-41.946029914066i</v>
      </c>
      <c r="I3490" t="str">
        <f t="shared" si="1015"/>
        <v>-0.101958332507791-0.271517463226137i</v>
      </c>
      <c r="K3490" t="str">
        <f t="shared" si="1016"/>
        <v>0.0000456200866489917-0.00011998416516958i</v>
      </c>
      <c r="L3490" t="str">
        <f t="shared" si="1017"/>
        <v>0.0000444444444444444-0.000121005616111237i</v>
      </c>
      <c r="M3490" t="e">
        <f t="shared" si="1018"/>
        <v>#DIV/0!</v>
      </c>
      <c r="N3490">
        <f t="shared" si="1019"/>
        <v>14.564071225237257</v>
      </c>
      <c r="O3490">
        <f t="shared" si="1020"/>
        <v>31.580719404814314</v>
      </c>
      <c r="P3490" s="3">
        <f t="shared" si="1021"/>
        <v>-31.580719404814314</v>
      </c>
      <c r="Q3490" s="3">
        <f t="shared" si="1022"/>
        <v>165.43592877476274</v>
      </c>
      <c r="R3490">
        <f t="shared" si="1023"/>
        <v>-14.564071225237257</v>
      </c>
      <c r="S3490">
        <f t="shared" si="1024"/>
        <v>474.48378827991047</v>
      </c>
      <c r="T3490">
        <f t="shared" si="1007"/>
        <v>-31.580719404814314</v>
      </c>
    </row>
    <row r="3491" spans="1:20" x14ac:dyDescent="0.25">
      <c r="A3491">
        <f t="shared" si="1008"/>
        <v>2992598.3913699007</v>
      </c>
      <c r="B3491">
        <f t="shared" si="1025"/>
        <v>476286.82667537412</v>
      </c>
      <c r="C3491" t="str">
        <f t="shared" si="1009"/>
        <v>-0.0252837530303266+0.00663089830437294i</v>
      </c>
      <c r="D3491" t="str">
        <f t="shared" si="1010"/>
        <v>2.43473831558361-1.62727070703266i</v>
      </c>
      <c r="E3491" t="str">
        <f t="shared" si="1011"/>
        <v>-2.22070514911443-69.7317335759112i</v>
      </c>
      <c r="F3491" t="str">
        <f t="shared" si="1012"/>
        <v>2.29347198890639-0.862661741085933i</v>
      </c>
      <c r="G3491" t="str">
        <f t="shared" si="1013"/>
        <v>0.945790925456134-0.226429792167382i</v>
      </c>
      <c r="H3491" t="str">
        <f t="shared" si="1014"/>
        <v>0.00663684334634415-41.7871059934491i</v>
      </c>
      <c r="I3491" t="str">
        <f t="shared" si="1015"/>
        <v>-0.101650357963081-0.2703778932454i</v>
      </c>
      <c r="K3491" t="str">
        <f t="shared" si="1016"/>
        <v>0.000045609804691467-0.000119530067523992i</v>
      </c>
      <c r="L3491" t="str">
        <f t="shared" si="1017"/>
        <v>0.0000444444444444444-0.000120547535476427i</v>
      </c>
      <c r="M3491" t="e">
        <f t="shared" si="1018"/>
        <v>#DIV/0!</v>
      </c>
      <c r="N3491">
        <f t="shared" si="1019"/>
        <v>14.695398813978557</v>
      </c>
      <c r="O3491">
        <f t="shared" si="1020"/>
        <v>31.654286358627747</v>
      </c>
      <c r="P3491" s="3">
        <f t="shared" si="1021"/>
        <v>-31.654286358627747</v>
      </c>
      <c r="Q3491" s="3">
        <f t="shared" si="1022"/>
        <v>165.30460118602144</v>
      </c>
      <c r="R3491">
        <f t="shared" si="1023"/>
        <v>-14.695398813978557</v>
      </c>
      <c r="S3491">
        <f t="shared" si="1024"/>
        <v>476.28682667537413</v>
      </c>
      <c r="T3491">
        <f t="shared" si="1007"/>
        <v>-31.654286358627747</v>
      </c>
    </row>
    <row r="3492" spans="1:20" x14ac:dyDescent="0.25">
      <c r="A3492">
        <f t="shared" si="1008"/>
        <v>3003970.2652571066</v>
      </c>
      <c r="B3492">
        <f t="shared" si="1025"/>
        <v>478096.71661674057</v>
      </c>
      <c r="C3492" t="str">
        <f t="shared" si="1009"/>
        <v>-0.0250552575592341+0.00663235274698503i</v>
      </c>
      <c r="D3492" t="str">
        <f t="shared" si="1010"/>
        <v>2.42918951049163-1.62955463405861i</v>
      </c>
      <c r="E3492" t="str">
        <f t="shared" si="1011"/>
        <v>-2.33530025111952-69.4495535365569i</v>
      </c>
      <c r="F3492" t="str">
        <f t="shared" si="1012"/>
        <v>2.29252569907182-0.863333699270244i</v>
      </c>
      <c r="G3492" t="str">
        <f t="shared" si="1013"/>
        <v>0.945400690762745-0.227196445104386i</v>
      </c>
      <c r="H3492" t="str">
        <f t="shared" si="1014"/>
        <v>0.00658517433564188-41.6287851962493i</v>
      </c>
      <c r="I3492" t="str">
        <f t="shared" si="1015"/>
        <v>-0.1013443320437-0.26924231858662i</v>
      </c>
      <c r="K3492" t="str">
        <f t="shared" si="1016"/>
        <v>0.0000455996004138913-0.000119077687602999i</v>
      </c>
      <c r="L3492" t="str">
        <f t="shared" si="1017"/>
        <v>0.0000444444444444444-0.000120091188958385i</v>
      </c>
      <c r="M3492" t="e">
        <f t="shared" si="1018"/>
        <v>#DIV/0!</v>
      </c>
      <c r="N3492">
        <f t="shared" si="1019"/>
        <v>14.826648127600151</v>
      </c>
      <c r="O3492">
        <f t="shared" si="1020"/>
        <v>31.7278971666606</v>
      </c>
      <c r="P3492" s="3">
        <f t="shared" si="1021"/>
        <v>-31.7278971666606</v>
      </c>
      <c r="Q3492" s="3">
        <f t="shared" si="1022"/>
        <v>165.17335187239985</v>
      </c>
      <c r="R3492">
        <f t="shared" si="1023"/>
        <v>-14.826648127600151</v>
      </c>
      <c r="S3492">
        <f t="shared" si="1024"/>
        <v>478.09671661674059</v>
      </c>
      <c r="T3492">
        <f t="shared" si="1007"/>
        <v>-31.7278971666606</v>
      </c>
    </row>
    <row r="3493" spans="1:20" x14ac:dyDescent="0.25">
      <c r="A3493">
        <f t="shared" si="1008"/>
        <v>3015385.3522650837</v>
      </c>
      <c r="B3493">
        <f t="shared" si="1025"/>
        <v>479913.48413988418</v>
      </c>
      <c r="C3493" t="str">
        <f t="shared" si="1009"/>
        <v>-0.0248285711263628+0.00663320850812383i</v>
      </c>
      <c r="D3493" t="str">
        <f t="shared" si="1010"/>
        <v>2.42362397697221-1.63182330960575i</v>
      </c>
      <c r="E3493" t="str">
        <f t="shared" si="1011"/>
        <v>-2.4489055470898-69.1681561692617i</v>
      </c>
      <c r="F3493" t="str">
        <f t="shared" si="1012"/>
        <v>2.29157299326454-0.864014804023699i</v>
      </c>
      <c r="G3493" t="str">
        <f t="shared" si="1013"/>
        <v>0.945007810225501-0.227965016698406i</v>
      </c>
      <c r="H3493" t="str">
        <f t="shared" si="1014"/>
        <v>0.00653391860989246-41.4710652223072i</v>
      </c>
      <c r="I3493" t="str">
        <f t="shared" si="1015"/>
        <v>-0.101040237578162-0.26811072368165i</v>
      </c>
      <c r="K3493" t="str">
        <f t="shared" si="1016"/>
        <v>0.0000455894732295428-0.000118627018918824i</v>
      </c>
      <c r="L3493" t="str">
        <f t="shared" si="1017"/>
        <v>0.0000444444444444444-0.000119636569992414i</v>
      </c>
      <c r="M3493" t="e">
        <f t="shared" si="1018"/>
        <v>#DIV/0!</v>
      </c>
      <c r="N3493">
        <f t="shared" si="1019"/>
        <v>14.957819316019936</v>
      </c>
      <c r="O3493">
        <f t="shared" si="1020"/>
        <v>31.801551899349004</v>
      </c>
      <c r="P3493" s="3">
        <f t="shared" si="1021"/>
        <v>-31.801551899349004</v>
      </c>
      <c r="Q3493" s="3">
        <f t="shared" si="1022"/>
        <v>165.04218068398006</v>
      </c>
      <c r="R3493">
        <f t="shared" si="1023"/>
        <v>-14.957819316019936</v>
      </c>
      <c r="S3493">
        <f t="shared" si="1024"/>
        <v>479.91348413988419</v>
      </c>
      <c r="T3493">
        <f t="shared" si="1007"/>
        <v>-31.801551899349004</v>
      </c>
    </row>
    <row r="3494" spans="1:20" x14ac:dyDescent="0.25">
      <c r="A3494">
        <f t="shared" si="1008"/>
        <v>3026843.8166036913</v>
      </c>
      <c r="B3494">
        <f t="shared" si="1025"/>
        <v>481737.15537961578</v>
      </c>
      <c r="C3494" t="str">
        <f t="shared" si="1009"/>
        <v>-0.0246036818806131+0.00663347536742736i</v>
      </c>
      <c r="D3494" t="str">
        <f t="shared" si="1010"/>
        <v>2.41804180010836-1.63407659190883i</v>
      </c>
      <c r="E3494" t="str">
        <f t="shared" si="1011"/>
        <v>-2.56152765194888-68.8875407705389i</v>
      </c>
      <c r="F3494" t="str">
        <f t="shared" si="1012"/>
        <v>2.29061383370048-0.864705031817857i</v>
      </c>
      <c r="G3494" t="str">
        <f t="shared" si="1013"/>
        <v>0.944612268262861-0.228735504262354i</v>
      </c>
      <c r="H3494" t="str">
        <f t="shared" si="1014"/>
        <v>0.00648307270188355-41.3139437803629i</v>
      </c>
      <c r="I3494" t="str">
        <f t="shared" si="1015"/>
        <v>-0.100738057513117-0.26698309303012i</v>
      </c>
      <c r="K3494" t="str">
        <f t="shared" si="1016"/>
        <v>0.0000455794225561286-0.000118178055008079i</v>
      </c>
      <c r="L3494" t="str">
        <f t="shared" si="1017"/>
        <v>0.0000444444444444444-0.000119183672038667i</v>
      </c>
      <c r="M3494" t="e">
        <f t="shared" si="1018"/>
        <v>#DIV/0!</v>
      </c>
      <c r="N3494">
        <f t="shared" si="1019"/>
        <v>15.088912519393119</v>
      </c>
      <c r="O3494">
        <f t="shared" si="1020"/>
        <v>31.875250626736815</v>
      </c>
      <c r="P3494" s="3">
        <f t="shared" si="1021"/>
        <v>-31.875250626736815</v>
      </c>
      <c r="Q3494" s="3">
        <f t="shared" si="1022"/>
        <v>164.91108748060688</v>
      </c>
      <c r="R3494">
        <f t="shared" si="1023"/>
        <v>-15.088912519393119</v>
      </c>
      <c r="S3494">
        <f t="shared" si="1024"/>
        <v>481.73715537961579</v>
      </c>
      <c r="T3494">
        <f t="shared" si="1007"/>
        <v>-31.875250626736815</v>
      </c>
    </row>
    <row r="3495" spans="1:20" x14ac:dyDescent="0.25">
      <c r="A3495">
        <f t="shared" si="1008"/>
        <v>3038345.8231067853</v>
      </c>
      <c r="B3495">
        <f t="shared" si="1025"/>
        <v>483567.75657005835</v>
      </c>
      <c r="C3495" t="str">
        <f t="shared" si="1009"/>
        <v>-0.0243805780269376+0.00663316299110907i</v>
      </c>
      <c r="D3495" t="str">
        <f t="shared" si="1010"/>
        <v>2.41244306645322-1.63631433961893i</v>
      </c>
      <c r="E3495" t="str">
        <f t="shared" si="1011"/>
        <v>-2.67317312996337-68.6077066135313i</v>
      </c>
      <c r="F3495" t="str">
        <f t="shared" si="1012"/>
        <v>2.28964818245581-0.865404358946128i</v>
      </c>
      <c r="G3495" t="str">
        <f t="shared" si="1013"/>
        <v>0.944214049235646-0.22950790500911i</v>
      </c>
      <c r="H3495" t="str">
        <f t="shared" si="1014"/>
        <v>0.00643263317579257-41.1574185880203i</v>
      </c>
      <c r="I3495" t="str">
        <f t="shared" si="1015"/>
        <v>-0.100437774912448-0.26585941119926i</v>
      </c>
      <c r="K3495" t="str">
        <f t="shared" si="1016"/>
        <v>0.0000455694478157518-0.000117730789431677i</v>
      </c>
      <c r="L3495" t="str">
        <f t="shared" si="1017"/>
        <v>0.0000444444444444444-0.000118732488582055i</v>
      </c>
      <c r="M3495" t="e">
        <f t="shared" si="1018"/>
        <v>#DIV/0!</v>
      </c>
      <c r="N3495">
        <f t="shared" si="1019"/>
        <v>15.219927868180349</v>
      </c>
      <c r="O3495">
        <f t="shared" si="1020"/>
        <v>31.948993418459949</v>
      </c>
      <c r="P3495" s="3">
        <f t="shared" si="1021"/>
        <v>-31.948993418459949</v>
      </c>
      <c r="Q3495" s="3">
        <f t="shared" si="1022"/>
        <v>164.78007213181965</v>
      </c>
      <c r="R3495">
        <f t="shared" si="1023"/>
        <v>-15.219927868180349</v>
      </c>
      <c r="S3495">
        <f t="shared" si="1024"/>
        <v>483.56775657005835</v>
      </c>
      <c r="T3495">
        <f t="shared" si="1007"/>
        <v>-31.948993418459949</v>
      </c>
    </row>
    <row r="3496" spans="1:20" x14ac:dyDescent="0.25">
      <c r="A3496">
        <f t="shared" si="1008"/>
        <v>3049891.5372345913</v>
      </c>
      <c r="B3496">
        <f t="shared" si="1025"/>
        <v>485405.31404502457</v>
      </c>
      <c r="C3496" t="str">
        <f t="shared" si="1009"/>
        <v>-0.0241592478263293+0.00663228093315803i</v>
      </c>
      <c r="D3496" t="str">
        <f t="shared" si="1010"/>
        <v>2.40682786402969-1.63853641182123i</v>
      </c>
      <c r="E3496" t="str">
        <f t="shared" si="1011"/>
        <v>-2.78384849505752-68.3286529484973i</v>
      </c>
      <c r="F3496" t="str">
        <f t="shared" si="1012"/>
        <v>2.28867600146768-0.866112761521089i</v>
      </c>
      <c r="G3496" t="str">
        <f t="shared" si="1013"/>
        <v>0.943813137447351-0.23028221605052i</v>
      </c>
      <c r="H3496" t="str">
        <f t="shared" si="1014"/>
        <v>0.00638259662687114-41.0014873717112i</v>
      </c>
      <c r="I3496" t="str">
        <f t="shared" si="1015"/>
        <v>-0.100139372956369-0.264739662823723i</v>
      </c>
      <c r="K3496" t="str">
        <f t="shared" si="1016"/>
        <v>0.0000455595484348786-0.000117285215774744i</v>
      </c>
      <c r="L3496" t="str">
        <f t="shared" si="1017"/>
        <v>0.0000444444444444444-0.000118283013132153i</v>
      </c>
      <c r="M3496" t="e">
        <f t="shared" si="1018"/>
        <v>#DIV/0!</v>
      </c>
      <c r="N3496">
        <f t="shared" si="1019"/>
        <v>15.350865483219025</v>
      </c>
      <c r="O3496">
        <f t="shared" si="1020"/>
        <v>32.022780343731228</v>
      </c>
      <c r="P3496" s="3">
        <f t="shared" si="1021"/>
        <v>-32.022780343731228</v>
      </c>
      <c r="Q3496" s="3">
        <f t="shared" si="1022"/>
        <v>164.64913451678098</v>
      </c>
      <c r="R3496">
        <f t="shared" si="1023"/>
        <v>-15.350865483219025</v>
      </c>
      <c r="S3496">
        <f t="shared" si="1024"/>
        <v>485.40531404502457</v>
      </c>
      <c r="T3496">
        <f t="shared" si="1007"/>
        <v>-32.022780343731228</v>
      </c>
    </row>
    <row r="3497" spans="1:20" x14ac:dyDescent="0.25">
      <c r="A3497">
        <f t="shared" si="1008"/>
        <v>3061481.125076083</v>
      </c>
      <c r="B3497">
        <f t="shared" si="1025"/>
        <v>487249.8542383957</v>
      </c>
      <c r="C3497" t="str">
        <f t="shared" si="1009"/>
        <v>-0.0239396795958026+0.00663083863652537i</v>
      </c>
      <c r="D3497" t="str">
        <f t="shared" si="1010"/>
        <v>2.40119628232958-1.64074266805277i</v>
      </c>
      <c r="E3497" t="str">
        <f t="shared" si="1011"/>
        <v>-2.89356021112556-68.0503790032962i</v>
      </c>
      <c r="F3497" t="str">
        <f t="shared" si="1012"/>
        <v>2.287697252535-0.866830215471781i</v>
      </c>
      <c r="G3497" t="str">
        <f t="shared" si="1013"/>
        <v>0.943409517144465-0.231058434396394i</v>
      </c>
      <c r="H3497" t="str">
        <f t="shared" si="1014"/>
        <v>0.00633295968113327-40.8461478666607i</v>
      </c>
      <c r="I3497" t="str">
        <f t="shared" si="1015"/>
        <v>-0.099842834940534-0.263623832605411i</v>
      </c>
      <c r="K3497" t="str">
        <f t="shared" si="1016"/>
        <v>0.0000455497238443047-0.000116841327646527i</v>
      </c>
      <c r="L3497" t="str">
        <f t="shared" si="1017"/>
        <v>0.0000444444444444444-0.000117835239223105i</v>
      </c>
      <c r="M3497" t="e">
        <f t="shared" si="1018"/>
        <v>#DIV/0!</v>
      </c>
      <c r="N3497">
        <f t="shared" si="1019"/>
        <v>15.481725475794036</v>
      </c>
      <c r="O3497">
        <f t="shared" si="1020"/>
        <v>32.096611471325623</v>
      </c>
      <c r="P3497" s="3">
        <f t="shared" si="1021"/>
        <v>-32.096611471325623</v>
      </c>
      <c r="Q3497" s="3">
        <f t="shared" si="1022"/>
        <v>164.51827452420596</v>
      </c>
      <c r="R3497">
        <f t="shared" si="1023"/>
        <v>-15.481725475794036</v>
      </c>
      <c r="S3497">
        <f t="shared" si="1024"/>
        <v>487.2498542383957</v>
      </c>
      <c r="T3497">
        <f t="shared" si="1007"/>
        <v>-32.096611471325623</v>
      </c>
    </row>
    <row r="3498" spans="1:20" x14ac:dyDescent="0.25">
      <c r="A3498">
        <f t="shared" si="1008"/>
        <v>3073114.7533513717</v>
      </c>
      <c r="B3498">
        <f t="shared" si="1025"/>
        <v>489101.40368450159</v>
      </c>
      <c r="C3498" t="str">
        <f t="shared" si="1009"/>
        <v>-0.0237218617083683+0.00662884543429815i</v>
      </c>
      <c r="D3498" t="str">
        <f t="shared" si="1010"/>
        <v>2.39554841231281-1.64293296832043i</v>
      </c>
      <c r="E3498" t="str">
        <f t="shared" si="1011"/>
        <v>-3.00231469234377-67.7728839838598i</v>
      </c>
      <c r="F3498" t="str">
        <f t="shared" si="1012"/>
        <v>2.28671189731928-0.867556696541025i</v>
      </c>
      <c r="G3498" t="str">
        <f t="shared" si="1013"/>
        <v>0.943003172516805-0.231836556953484i</v>
      </c>
      <c r="H3498" t="str">
        <f t="shared" si="1014"/>
        <v>0.00628371899504668-40.6913978168499i</v>
      </c>
      <c r="I3498" t="str">
        <f t="shared" si="1015"/>
        <v>-0.0995481442751511-0.262511905313297i</v>
      </c>
      <c r="K3498" t="str">
        <f t="shared" si="1016"/>
        <v>0.0000455399734791232-0.000116399118680307i</v>
      </c>
      <c r="L3498" t="str">
        <f t="shared" si="1017"/>
        <v>0.0000444444444444444-0.000117389160413534i</v>
      </c>
      <c r="M3498" t="e">
        <f t="shared" si="1018"/>
        <v>#DIV/0!</v>
      </c>
      <c r="N3498">
        <f t="shared" si="1019"/>
        <v>15.612507947710469</v>
      </c>
      <c r="O3498">
        <f t="shared" si="1020"/>
        <v>32.170486869565465</v>
      </c>
      <c r="P3498" s="3">
        <f t="shared" si="1021"/>
        <v>-32.170486869565465</v>
      </c>
      <c r="Q3498" s="3">
        <f t="shared" si="1022"/>
        <v>164.38749205228953</v>
      </c>
      <c r="R3498">
        <f t="shared" si="1023"/>
        <v>-15.612507947710469</v>
      </c>
      <c r="S3498">
        <f t="shared" si="1024"/>
        <v>489.10140368450158</v>
      </c>
      <c r="T3498">
        <f t="shared" si="1007"/>
        <v>-32.170486869565465</v>
      </c>
    </row>
    <row r="3499" spans="1:20" x14ac:dyDescent="0.25">
      <c r="A3499">
        <f t="shared" si="1008"/>
        <v>3084792.5894141071</v>
      </c>
      <c r="B3499">
        <f t="shared" si="1025"/>
        <v>490959.9890185027</v>
      </c>
      <c r="C3499" t="str">
        <f t="shared" si="1009"/>
        <v>-0.0235057825930034+0.00662631055086031i</v>
      </c>
      <c r="D3499" t="str">
        <f t="shared" si="1010"/>
        <v>2.38988434640617-1.64510717311883i</v>
      </c>
      <c r="E3499" t="str">
        <f t="shared" si="1011"/>
        <v>-3.11011830348345-67.4961670746659i</v>
      </c>
      <c r="F3499" t="str">
        <f t="shared" si="1012"/>
        <v>2.28571989734541-0.868292180282715i</v>
      </c>
      <c r="G3499" t="str">
        <f t="shared" si="1013"/>
        <v>0.94259408769786-0.232616580524473i</v>
      </c>
      <c r="H3499" t="str">
        <f t="shared" si="1014"/>
        <v>0.00623487125522819-40.5372349749832i</v>
      </c>
      <c r="I3499" t="str">
        <f t="shared" si="1015"/>
        <v>-0.0992552844841102-0.261403865783258i</v>
      </c>
      <c r="K3499" t="str">
        <f t="shared" si="1016"/>
        <v>0.0000455302967786917-0.000115958582533305i</v>
      </c>
      <c r="L3499" t="str">
        <f t="shared" si="1017"/>
        <v>0.0000444444444444444-0.000116944770286445i</v>
      </c>
      <c r="M3499" t="e">
        <f t="shared" si="1018"/>
        <v>#DIV/0!</v>
      </c>
      <c r="N3499">
        <f t="shared" si="1019"/>
        <v>15.743212991366022</v>
      </c>
      <c r="O3499">
        <f t="shared" si="1020"/>
        <v>32.244406606305482</v>
      </c>
      <c r="P3499" s="3">
        <f t="shared" si="1021"/>
        <v>-32.244406606305482</v>
      </c>
      <c r="Q3499" s="3">
        <f t="shared" si="1022"/>
        <v>164.25678700863398</v>
      </c>
      <c r="R3499">
        <f t="shared" si="1023"/>
        <v>-15.743212991366022</v>
      </c>
      <c r="S3499">
        <f t="shared" si="1024"/>
        <v>490.95998901850271</v>
      </c>
      <c r="T3499">
        <f t="shared" si="1007"/>
        <v>-32.244406606305482</v>
      </c>
    </row>
    <row r="3500" spans="1:20" x14ac:dyDescent="0.25">
      <c r="A3500">
        <f t="shared" si="1008"/>
        <v>3096514.8012538808</v>
      </c>
      <c r="B3500">
        <f t="shared" si="1025"/>
        <v>492825.63697677304</v>
      </c>
      <c r="C3500" t="str">
        <f t="shared" si="1009"/>
        <v>-0.0232914307346128+0.0066232431030406i</v>
      </c>
      <c r="D3500" t="str">
        <f t="shared" si="1010"/>
        <v>2.38420417850186-1.64726514344829i</v>
      </c>
      <c r="E3500" t="str">
        <f t="shared" si="1011"/>
        <v>-3.216977360222-67.2202274391978i</v>
      </c>
      <c r="F3500" t="str">
        <f t="shared" si="1012"/>
        <v>2.28472121400256-0.869036642059099i</v>
      </c>
      <c r="G3500" t="str">
        <f t="shared" si="1013"/>
        <v>0.942182246765144-0.233398501806952i</v>
      </c>
      <c r="H3500" t="str">
        <f t="shared" si="1014"/>
        <v>0.00618641317814192-40.3836571024506i</v>
      </c>
      <c r="I3500" t="str">
        <f t="shared" si="1015"/>
        <v>-0.0989642392041078-0.260299698917895i</v>
      </c>
      <c r="K3500" t="str">
        <f t="shared" si="1016"/>
        <v>0.0000455206931866012-0.000115519712886599i</v>
      </c>
      <c r="L3500" t="str">
        <f t="shared" si="1017"/>
        <v>0.0000444444444444444-0.000116502062449138i</v>
      </c>
      <c r="M3500" t="e">
        <f t="shared" si="1018"/>
        <v>#DIV/0!</v>
      </c>
      <c r="N3500">
        <f t="shared" si="1019"/>
        <v>15.873840689825329</v>
      </c>
      <c r="O3500">
        <f t="shared" si="1020"/>
        <v>32.31837074891866</v>
      </c>
      <c r="P3500" s="3">
        <f t="shared" si="1021"/>
        <v>-32.31837074891866</v>
      </c>
      <c r="Q3500" s="3">
        <f t="shared" si="1022"/>
        <v>164.12615931017467</v>
      </c>
      <c r="R3500">
        <f t="shared" si="1023"/>
        <v>-15.873840689825329</v>
      </c>
      <c r="S3500">
        <f t="shared" si="1024"/>
        <v>492.82563697677301</v>
      </c>
      <c r="T3500">
        <f t="shared" ref="T3500:T3563" si="1026">P3500</f>
        <v>-32.31837074891866</v>
      </c>
    </row>
    <row r="3501" spans="1:20" x14ac:dyDescent="0.25">
      <c r="A3501">
        <f t="shared" ref="A3501:A3564" si="1027">2*PI()*B3501</f>
        <v>3108281.5574986455</v>
      </c>
      <c r="B3501">
        <f t="shared" si="1025"/>
        <v>494698.37439728476</v>
      </c>
      <c r="C3501" t="str">
        <f t="shared" ref="C3501:C3564" si="1028">IMPRODUCT(D3501,E3501,$C$40,,K3501,$C$41)</f>
        <v>-0.0230787946739875+0.00661965210124864i</v>
      </c>
      <c r="D3501" t="str">
        <f t="shared" ref="D3501:D3564" si="1029">IMDIV(IMPRODUCT($C$37,$C$38,COMPLEX(1,A3501/$C$38)),IMSUM(-1*A3501*A3501/$C$39,COMPLEX(0,1*A3501)))</f>
        <v>2.37850800395583-1.64940674083289i</v>
      </c>
      <c r="E3501" t="str">
        <f t="shared" ref="E3501:E3564" si="1030">IMDIV(IMPRODUCT(IMSUM(F3501,G3501),$C$29,H3501),IMSUM(1,I3501))</f>
        <v>-3.32289812945488-66.945064220403i</v>
      </c>
      <c r="F3501" t="str">
        <f t="shared" ref="F3501:F3564" si="1031">IMDIV(IMPRODUCT($C$14,$C$15,COMPLEX(1,A3501/$C$15)),IMSUM(-1*A3501*A3501/$C$16,COMPLEX(0,A3501)))</f>
        <v>2.28371580854503-0.869790057038032i</v>
      </c>
      <c r="G3501" t="str">
        <f t="shared" ref="G3501:G3564" si="1032">IMDIV(1,COMPLEX(1,A3501*$C$9*$C$10))</f>
        <v>0.941767633740554-0.234182317392393i</v>
      </c>
      <c r="H3501" t="str">
        <f t="shared" ref="H3501:H3564" si="1033">IMDIV($C$3,IMSUM(K3501,COMPLEX(0,$C$28*A3501)))</f>
        <v>0.00613834150980131-40.2306619692948i</v>
      </c>
      <c r="I3501" t="str">
        <f t="shared" ref="I3501:I3564" si="1034">IMPRODUCT(F3501,$C$29,H3501,$C$31)</f>
        <v>-0.0986749921837887-0.25919938968637i</v>
      </c>
      <c r="K3501" t="str">
        <f t="shared" ref="K3501:K3564" si="1035">IF($C$26&lt;=0,IMDIV(1,IMSUM(IMDIV(1,L3501),1/$C$18)),IMDIV(1,IMSUM(IMDIV(1,L3501),1/$C$18,IMDIV(1,M3501))))</f>
        <v>0.0000455111621506424-0.000115082503445032i</v>
      </c>
      <c r="L3501" t="str">
        <f t="shared" ref="L3501:L3564" si="1036">IMSUM($C$21/$C$22,IMDIV(1,COMPLEX(0,$C$20*$C$22*A3501)))</f>
        <v>0.0000444444444444444-0.000116061030533112i</v>
      </c>
      <c r="M3501" t="e">
        <f t="shared" ref="M3501:M3564" si="1037">IMSUM($C$25/$C$26,IMDIV(1,COMPLEX(0,$C$24*$C$26*A3501)))</f>
        <v>#DIV/0!</v>
      </c>
      <c r="N3501">
        <f t="shared" ref="N3501:N3564" si="1038">ABS(R3501)</f>
        <v>16.004391116895391</v>
      </c>
      <c r="O3501">
        <f t="shared" ref="O3501:O3564" si="1039">ABS(P3501)</f>
        <v>32.392379364281403</v>
      </c>
      <c r="P3501" s="3">
        <f t="shared" ref="P3501:P3564" si="1040">20*LOG10(IMABS(C3501))</f>
        <v>-32.392379364281403</v>
      </c>
      <c r="Q3501" s="3">
        <f t="shared" ref="Q3501:Q3564" si="1041">IMARGUMENT(C3501)*180/PI()</f>
        <v>163.99560888310461</v>
      </c>
      <c r="R3501">
        <f t="shared" ref="R3501:R3564" si="1042">IF(Q3501&lt;0,Q3501+180,Q3501-180)</f>
        <v>-16.004391116895391</v>
      </c>
      <c r="S3501">
        <f t="shared" ref="S3501:S3564" si="1043">B3501/1000</f>
        <v>494.69837439728474</v>
      </c>
      <c r="T3501">
        <f t="shared" si="1026"/>
        <v>-32.392379364281403</v>
      </c>
    </row>
    <row r="3502" spans="1:20" x14ac:dyDescent="0.25">
      <c r="A3502">
        <f t="shared" si="1027"/>
        <v>3120093.0274171405</v>
      </c>
      <c r="B3502">
        <f t="shared" ref="B3502:B3565" si="1044">B3501*(1+B$42)</f>
        <v>496578.22821999446</v>
      </c>
      <c r="C3502" t="str">
        <f t="shared" si="1028"/>
        <v>-0.0228678630077548+0.00661554645059728i</v>
      </c>
      <c r="D3502" t="str">
        <f t="shared" si="1029"/>
        <v>2.3727959195858-1.65153182733851i</v>
      </c>
      <c r="E3502" t="str">
        <f t="shared" si="1030"/>
        <v>-3.4278868296057-66.6706765411441i</v>
      </c>
      <c r="F3502" t="str">
        <f t="shared" si="1031"/>
        <v>2.28270364209321-0.870552400190274i</v>
      </c>
      <c r="G3502" t="str">
        <f t="shared" si="1032"/>
        <v>0.941350232590759-0.234968023765114i</v>
      </c>
      <c r="H3502" t="str">
        <f t="shared" si="1033"/>
        <v>0.00609065302547439-40.0782473541754i</v>
      </c>
      <c r="I3502" t="str">
        <f t="shared" si="1034"/>
        <v>-0.0983875272828934-0.258102923124237i</v>
      </c>
      <c r="K3502" t="str">
        <f t="shared" si="1035"/>
        <v>0.0000455017031227757-0.000114646947937124i</v>
      </c>
      <c r="L3502" t="str">
        <f t="shared" si="1036"/>
        <v>0.0000444444444444444-0.000115621668193975i</v>
      </c>
      <c r="M3502" t="e">
        <f t="shared" si="1037"/>
        <v>#DIV/0!</v>
      </c>
      <c r="N3502">
        <f t="shared" si="1038"/>
        <v>16.134864337200582</v>
      </c>
      <c r="O3502">
        <f t="shared" si="1039"/>
        <v>32.466432518759703</v>
      </c>
      <c r="P3502" s="3">
        <f t="shared" si="1040"/>
        <v>-32.466432518759703</v>
      </c>
      <c r="Q3502" s="3">
        <f t="shared" si="1041"/>
        <v>163.86513566279942</v>
      </c>
      <c r="R3502">
        <f t="shared" si="1042"/>
        <v>-16.134864337200582</v>
      </c>
      <c r="S3502">
        <f t="shared" si="1043"/>
        <v>496.57822821999446</v>
      </c>
      <c r="T3502">
        <f t="shared" si="1026"/>
        <v>-32.466432518759703</v>
      </c>
    </row>
    <row r="3503" spans="1:20" x14ac:dyDescent="0.25">
      <c r="A3503">
        <f t="shared" si="1027"/>
        <v>3131949.3809213256</v>
      </c>
      <c r="B3503">
        <f t="shared" si="1044"/>
        <v>498465.22548723046</v>
      </c>
      <c r="C3503" t="str">
        <f t="shared" si="1028"/>
        <v>-0.0226586243883248+0.00661093495201381i</v>
      </c>
      <c r="D3503" t="str">
        <f t="shared" si="1029"/>
        <v>2.3670680236691-1.65364026559091i</v>
      </c>
      <c r="E3503" t="str">
        <f t="shared" si="1030"/>
        <v>-3.53194963093814-66.3970635046417i</v>
      </c>
      <c r="F3503" t="str">
        <f t="shared" si="1031"/>
        <v>2.28168467563442-0.871323646286698i</v>
      </c>
      <c r="G3503" t="str">
        <f t="shared" si="1032"/>
        <v>0.940930027227569-0.235755617301254i</v>
      </c>
      <c r="H3503" t="str">
        <f t="shared" si="1033"/>
        <v>0.00604334452939218-39.9264110443345i</v>
      </c>
      <c r="I3503" t="str">
        <f t="shared" si="1034"/>
        <v>-0.0981018284714069-0.257010284333265i</v>
      </c>
      <c r="K3503" t="str">
        <f t="shared" si="1035"/>
        <v>0.0000454923155590987-0.000114213040114986i</v>
      </c>
      <c r="L3503" t="str">
        <f t="shared" si="1036"/>
        <v>0.0000444444444444444-0.000115183969111352i</v>
      </c>
      <c r="M3503" t="e">
        <f t="shared" si="1037"/>
        <v>#DIV/0!</v>
      </c>
      <c r="N3503">
        <f t="shared" si="1038"/>
        <v>16.265260406259983</v>
      </c>
      <c r="O3503">
        <f t="shared" si="1039"/>
        <v>32.540530278194794</v>
      </c>
      <c r="P3503" s="3">
        <f t="shared" si="1040"/>
        <v>-32.540530278194794</v>
      </c>
      <c r="Q3503" s="3">
        <f t="shared" si="1041"/>
        <v>163.73473959374002</v>
      </c>
      <c r="R3503">
        <f t="shared" si="1042"/>
        <v>-16.265260406259983</v>
      </c>
      <c r="S3503">
        <f t="shared" si="1043"/>
        <v>498.46522548723044</v>
      </c>
      <c r="T3503">
        <f t="shared" si="1026"/>
        <v>-32.540530278194794</v>
      </c>
    </row>
    <row r="3504" spans="1:20" x14ac:dyDescent="0.25">
      <c r="A3504">
        <f t="shared" si="1027"/>
        <v>3143850.7885688269</v>
      </c>
      <c r="B3504">
        <f t="shared" si="1044"/>
        <v>500359.39334408194</v>
      </c>
      <c r="C3504" t="str">
        <f t="shared" si="1028"/>
        <v>-0.0224510675238316+0.00660582630333819i</v>
      </c>
      <c r="D3504" t="str">
        <f t="shared" si="1029"/>
        <v>2.36132441594025-1.65573191879392i</v>
      </c>
      <c r="E3504" t="str">
        <f t="shared" si="1030"/>
        <v>-3.63509265586475-66.1242241949163i</v>
      </c>
      <c r="F3504" t="str">
        <f t="shared" si="1031"/>
        <v>2.28065887002399-0.87210376989558i</v>
      </c>
      <c r="G3504" t="str">
        <f t="shared" si="1032"/>
        <v>0.940507001508347-0.236545094267721i</v>
      </c>
      <c r="H3504" t="str">
        <f t="shared" si="1033"/>
        <v>0.0059964128544607-39.7751508355626i</v>
      </c>
      <c r="I3504" t="str">
        <f t="shared" si="1034"/>
        <v>-0.097817879828726-0.255921458481289i</v>
      </c>
      <c r="K3504" t="str">
        <f t="shared" si="1035"/>
        <v>0.0000454829989198157-0.00011378077375423i</v>
      </c>
      <c r="L3504" t="str">
        <f t="shared" si="1036"/>
        <v>0.0000444444444444444-0.000114747926988795i</v>
      </c>
      <c r="M3504" t="e">
        <f t="shared" si="1037"/>
        <v>#DIV/0!</v>
      </c>
      <c r="N3504">
        <f t="shared" si="1038"/>
        <v>16.395579370564434</v>
      </c>
      <c r="O3504">
        <f t="shared" si="1039"/>
        <v>32.61467270788885</v>
      </c>
      <c r="P3504" s="3">
        <f t="shared" si="1040"/>
        <v>-32.61467270788885</v>
      </c>
      <c r="Q3504" s="3">
        <f t="shared" si="1041"/>
        <v>163.60442062943557</v>
      </c>
      <c r="R3504">
        <f t="shared" si="1042"/>
        <v>-16.395579370564434</v>
      </c>
      <c r="S3504">
        <f t="shared" si="1043"/>
        <v>500.35939334408192</v>
      </c>
      <c r="T3504">
        <f t="shared" si="1026"/>
        <v>-32.61467270788885</v>
      </c>
    </row>
    <row r="3505" spans="1:20" x14ac:dyDescent="0.25">
      <c r="A3505">
        <f t="shared" si="1027"/>
        <v>3155797.4215653888</v>
      </c>
      <c r="B3505">
        <f t="shared" si="1044"/>
        <v>502260.75903878949</v>
      </c>
      <c r="C3505" t="str">
        <f t="shared" si="1028"/>
        <v>-0.0222451811780671+0.00660022910040911i</v>
      </c>
      <c r="D3505" t="str">
        <f t="shared" si="1029"/>
        <v>2.35556519758813-1.6578066507475i</v>
      </c>
      <c r="E3505" t="str">
        <f t="shared" si="1030"/>
        <v>-3.73732197925714-65.8521576772189i</v>
      </c>
      <c r="F3505" t="str">
        <f t="shared" si="1031"/>
        <v>2.27962618598619-0.872892745379796i</v>
      </c>
      <c r="G3505" t="str">
        <f t="shared" si="1032"/>
        <v>0.940081139236408-0.237336450821161i</v>
      </c>
      <c r="H3505" t="str">
        <f t="shared" si="1033"/>
        <v>0.00594985486197585-39.6244645321637i</v>
      </c>
      <c r="I3505" t="str">
        <f t="shared" si="1034"/>
        <v>-0.0975356655428218-0.254836430802031i</v>
      </c>
      <c r="K3505" t="str">
        <f t="shared" si="1035"/>
        <v>0.0000454737526692062-0.000113350142653883i</v>
      </c>
      <c r="L3505" t="str">
        <f t="shared" si="1036"/>
        <v>0.0000444444444444444-0.000114313535553691i</v>
      </c>
      <c r="M3505" t="e">
        <f t="shared" si="1037"/>
        <v>#DIV/0!</v>
      </c>
      <c r="N3505">
        <f t="shared" si="1038"/>
        <v>16.525821267655374</v>
      </c>
      <c r="O3505">
        <f t="shared" si="1039"/>
        <v>32.688859872591763</v>
      </c>
      <c r="P3505" s="3">
        <f t="shared" si="1040"/>
        <v>-32.688859872591763</v>
      </c>
      <c r="Q3505" s="3">
        <f t="shared" si="1041"/>
        <v>163.47417873234463</v>
      </c>
      <c r="R3505">
        <f t="shared" si="1042"/>
        <v>-16.525821267655374</v>
      </c>
      <c r="S3505">
        <f t="shared" si="1043"/>
        <v>502.2607590387895</v>
      </c>
      <c r="T3505">
        <f t="shared" si="1026"/>
        <v>-32.688859872591763</v>
      </c>
    </row>
    <row r="3506" spans="1:20" x14ac:dyDescent="0.25">
      <c r="A3506">
        <f t="shared" si="1027"/>
        <v>3167789.451767337</v>
      </c>
      <c r="B3506">
        <f t="shared" si="1044"/>
        <v>504169.34992313688</v>
      </c>
      <c r="C3506" t="str">
        <f t="shared" si="1028"/>
        <v>-0.0220409541704114+0.00659415183813798i</v>
      </c>
      <c r="D3506" t="str">
        <f t="shared" si="1029"/>
        <v>2.34979047125309-1.65986432586594i</v>
      </c>
      <c r="E3506" t="str">
        <f t="shared" si="1030"/>
        <v>-3.83864362875454-65.5808629984583i</v>
      </c>
      <c r="F3506" t="str">
        <f t="shared" si="1031"/>
        <v>2.27858658411521-0.873690546894059i</v>
      </c>
      <c r="G3506" t="str">
        <f t="shared" si="1032"/>
        <v>0.939652424161444-0.238129683006898i</v>
      </c>
      <c r="H3506" t="str">
        <f t="shared" si="1033"/>
        <v>0.00590366744134161-39.4743499469216i</v>
      </c>
      <c r="I3506" t="str">
        <f t="shared" si="1034"/>
        <v>-0.0972551699094179-0.25375518659494i</v>
      </c>
      <c r="K3506" t="str">
        <f t="shared" si="1035"/>
        <v>0.0000454645762755941-0.000112921140636299i</v>
      </c>
      <c r="L3506" t="str">
        <f t="shared" si="1036"/>
        <v>0.0000444444444444444-0.000113880788557174i</v>
      </c>
      <c r="M3506" t="e">
        <f t="shared" si="1037"/>
        <v>#DIV/0!</v>
      </c>
      <c r="N3506">
        <f t="shared" si="1038"/>
        <v>16.655986126203885</v>
      </c>
      <c r="O3506">
        <f t="shared" si="1039"/>
        <v>32.763091836487405</v>
      </c>
      <c r="P3506" s="3">
        <f t="shared" si="1040"/>
        <v>-32.763091836487405</v>
      </c>
      <c r="Q3506" s="3">
        <f t="shared" si="1041"/>
        <v>163.34401387379611</v>
      </c>
      <c r="R3506">
        <f t="shared" si="1042"/>
        <v>-16.655986126203885</v>
      </c>
      <c r="S3506">
        <f t="shared" si="1043"/>
        <v>504.16934992313685</v>
      </c>
      <c r="T3506">
        <f t="shared" si="1026"/>
        <v>-32.763091836487405</v>
      </c>
    </row>
    <row r="3507" spans="1:20" x14ac:dyDescent="0.25">
      <c r="A3507">
        <f t="shared" si="1027"/>
        <v>3179827.0516840531</v>
      </c>
      <c r="B3507">
        <f t="shared" si="1044"/>
        <v>506085.1934528448</v>
      </c>
      <c r="C3507" t="str">
        <f t="shared" si="1028"/>
        <v>-0.0218383753757603+0.00658760291157202i</v>
      </c>
      <c r="D3507" t="str">
        <f t="shared" si="1029"/>
        <v>2.34400034102377-1.66190480919612i</v>
      </c>
      <c r="E3507" t="str">
        <f t="shared" si="1030"/>
        <v>-3.93906358507268-65.3103391876248i</v>
      </c>
      <c r="F3507" t="str">
        <f t="shared" si="1031"/>
        <v>2.27754002487631-0.874497148382147i</v>
      </c>
      <c r="G3507" t="str">
        <f t="shared" si="1032"/>
        <v>0.939220839979953-0.238924786757894i</v>
      </c>
      <c r="H3507" t="str">
        <f t="shared" si="1033"/>
        <v>0.00585784750979157-39.3248049010657i</v>
      </c>
      <c r="I3507" t="str">
        <f t="shared" si="1034"/>
        <v>-0.0969763773311741-0.252677711225036i</v>
      </c>
      <c r="K3507" t="str">
        <f t="shared" si="1035"/>
        <v>0.0000454554692113181-0.000112493761547074i</v>
      </c>
      <c r="L3507" t="str">
        <f t="shared" si="1036"/>
        <v>0.0000444444444444444-0.000113449679774032i</v>
      </c>
      <c r="M3507" t="e">
        <f t="shared" si="1037"/>
        <v>#DIV/0!</v>
      </c>
      <c r="N3507">
        <f t="shared" si="1038"/>
        <v>16.786073966091067</v>
      </c>
      <c r="O3507">
        <f t="shared" si="1039"/>
        <v>32.837368663179234</v>
      </c>
      <c r="P3507" s="3">
        <f t="shared" si="1040"/>
        <v>-32.837368663179234</v>
      </c>
      <c r="Q3507" s="3">
        <f t="shared" si="1041"/>
        <v>163.21392603390893</v>
      </c>
      <c r="R3507">
        <f t="shared" si="1042"/>
        <v>-16.786073966091067</v>
      </c>
      <c r="S3507">
        <f t="shared" si="1043"/>
        <v>506.08519345284481</v>
      </c>
      <c r="T3507">
        <f t="shared" si="1026"/>
        <v>-32.837368663179234</v>
      </c>
    </row>
    <row r="3508" spans="1:20" x14ac:dyDescent="0.25">
      <c r="A3508">
        <f t="shared" si="1027"/>
        <v>3191910.3944804524</v>
      </c>
      <c r="B3508">
        <f t="shared" si="1044"/>
        <v>508008.31718796561</v>
      </c>
      <c r="C3508" t="str">
        <f t="shared" si="1028"/>
        <v>-0.0216374337244438+0.00658059061694423i</v>
      </c>
      <c r="D3508" t="str">
        <f t="shared" si="1029"/>
        <v>2.33819491243351-1.66392796643561i</v>
      </c>
      <c r="E3508" t="str">
        <f t="shared" si="1030"/>
        <v>-4.03858778231172-65.0405852562039i</v>
      </c>
      <c r="F3508" t="str">
        <f t="shared" si="1031"/>
        <v>2.2764864686068-0.875312523574087i</v>
      </c>
      <c r="G3508" t="str">
        <f t="shared" si="1032"/>
        <v>0.938786370335682-0.239721757893683i</v>
      </c>
      <c r="H3508" t="str">
        <f t="shared" si="1033"/>
        <v>0.00581239201211325-39.1758272242374i</v>
      </c>
      <c r="I3508" t="str">
        <f t="shared" si="1034"/>
        <v>-0.096699272316875-0.251603990122743i</v>
      </c>
      <c r="K3508" t="str">
        <f t="shared" si="1035"/>
        <v>0.0000454464309527002-0.00011206799925496i</v>
      </c>
      <c r="L3508" t="str">
        <f t="shared" si="1036"/>
        <v>0.0000444444444444444-0.000113020203002622i</v>
      </c>
      <c r="M3508" t="e">
        <f t="shared" si="1037"/>
        <v>#DIV/0!</v>
      </c>
      <c r="N3508">
        <f t="shared" si="1038"/>
        <v>16.916084798489635</v>
      </c>
      <c r="O3508">
        <f t="shared" si="1039"/>
        <v>32.911690415677775</v>
      </c>
      <c r="P3508" s="3">
        <f t="shared" si="1040"/>
        <v>-32.911690415677775</v>
      </c>
      <c r="Q3508" s="3">
        <f t="shared" si="1041"/>
        <v>163.08391520151037</v>
      </c>
      <c r="R3508">
        <f t="shared" si="1042"/>
        <v>-16.916084798489635</v>
      </c>
      <c r="S3508">
        <f t="shared" si="1043"/>
        <v>508.00831718796559</v>
      </c>
      <c r="T3508">
        <f t="shared" si="1026"/>
        <v>-32.911690415677775</v>
      </c>
    </row>
    <row r="3509" spans="1:20" x14ac:dyDescent="0.25">
      <c r="A3509">
        <f t="shared" si="1027"/>
        <v>3204039.6539794779</v>
      </c>
      <c r="B3509">
        <f t="shared" si="1044"/>
        <v>509938.74879327987</v>
      </c>
      <c r="C3509" t="str">
        <f t="shared" si="1028"/>
        <v>-0.0214381182021429+0.006573123152712i</v>
      </c>
      <c r="D3509" t="str">
        <f t="shared" si="1029"/>
        <v>2.33237429245667-1.66593366395093i</v>
      </c>
      <c r="E3509" t="str">
        <f t="shared" si="1030"/>
        <v>-4.13722210826337-64.7716001985865i</v>
      </c>
      <c r="F3509" t="str">
        <f t="shared" si="1031"/>
        <v>2.27542587551717-0.876136645983372i</v>
      </c>
      <c r="G3509" t="str">
        <f t="shared" si="1032"/>
        <v>0.938348998820086-0.24052059211932i</v>
      </c>
      <c r="H3509" t="str">
        <f t="shared" si="1033"/>
        <v>0.00576729792037559-39.0274147544559i</v>
      </c>
      <c r="I3509" t="str">
        <f t="shared" si="1034"/>
        <v>-0.0964238394806278-0.25053400878373i</v>
      </c>
      <c r="K3509" t="str">
        <f t="shared" si="1035"/>
        <v>0.0000454374609800164-0.000111643847651777i</v>
      </c>
      <c r="L3509" t="str">
        <f t="shared" si="1036"/>
        <v>0.0000444444444444444-0.000112592352064776i</v>
      </c>
      <c r="M3509" t="e">
        <f t="shared" si="1037"/>
        <v>#DIV/0!</v>
      </c>
      <c r="N3509">
        <f t="shared" si="1038"/>
        <v>17.046018625944924</v>
      </c>
      <c r="O3509">
        <f t="shared" si="1039"/>
        <v>32.986057156387091</v>
      </c>
      <c r="P3509" s="3">
        <f t="shared" si="1040"/>
        <v>-32.986057156387091</v>
      </c>
      <c r="Q3509" s="3">
        <f t="shared" si="1041"/>
        <v>162.95398137405508</v>
      </c>
      <c r="R3509">
        <f t="shared" si="1042"/>
        <v>-17.046018625944924</v>
      </c>
      <c r="S3509">
        <f t="shared" si="1043"/>
        <v>509.93874879327984</v>
      </c>
      <c r="T3509">
        <f t="shared" si="1026"/>
        <v>-32.986057156387091</v>
      </c>
    </row>
    <row r="3510" spans="1:20" x14ac:dyDescent="0.25">
      <c r="A3510">
        <f t="shared" si="1027"/>
        <v>3216215.0046646004</v>
      </c>
      <c r="B3510">
        <f t="shared" si="1044"/>
        <v>511876.51603869436</v>
      </c>
      <c r="C3510" t="str">
        <f t="shared" si="1028"/>
        <v>-0.0212404178498008+0.00656520862058464i</v>
      </c>
      <c r="D3510" t="str">
        <f t="shared" si="1029"/>
        <v>2.32653858950455-1.66792176879579i</v>
      </c>
      <c r="E3510" t="str">
        <f t="shared" si="1030"/>
        <v>-4.23497240471736-64.5033829924755i</v>
      </c>
      <c r="F3510" t="str">
        <f t="shared" si="1031"/>
        <v>2.27435820569228-0.876969488904149i</v>
      </c>
      <c r="G3510" t="str">
        <f t="shared" si="1032"/>
        <v>0.937908708972789-0.241321285024311i</v>
      </c>
      <c r="H3510" t="str">
        <f t="shared" si="1033"/>
        <v>0.00572256223365968-38.879565338085i</v>
      </c>
      <c r="I3510" t="str">
        <f t="shared" si="1034"/>
        <v>-0.0961500635410678-0.249467752768758i</v>
      </c>
      <c r="K3510" t="str">
        <f t="shared" si="1035"/>
        <v>0.0000454285587774665-0.000111221300652326i</v>
      </c>
      <c r="L3510" t="str">
        <f t="shared" si="1036"/>
        <v>0.0000444444444444444-0.000112166120805714i</v>
      </c>
      <c r="M3510" t="e">
        <f t="shared" si="1037"/>
        <v>#DIV/0!</v>
      </c>
      <c r="N3510">
        <f t="shared" si="1038"/>
        <v>17.175875442458562</v>
      </c>
      <c r="O3510">
        <f t="shared" si="1039"/>
        <v>33.060468947091898</v>
      </c>
      <c r="P3510" s="3">
        <f t="shared" si="1040"/>
        <v>-33.060468947091898</v>
      </c>
      <c r="Q3510" s="3">
        <f t="shared" si="1041"/>
        <v>162.82412455754144</v>
      </c>
      <c r="R3510">
        <f t="shared" si="1042"/>
        <v>-17.175875442458562</v>
      </c>
      <c r="S3510">
        <f t="shared" si="1043"/>
        <v>511.87651603869438</v>
      </c>
      <c r="T3510">
        <f t="shared" si="1026"/>
        <v>-33.060468947091898</v>
      </c>
    </row>
    <row r="3511" spans="1:20" x14ac:dyDescent="0.25">
      <c r="A3511">
        <f t="shared" si="1027"/>
        <v>3228436.6216823258</v>
      </c>
      <c r="B3511">
        <f t="shared" si="1044"/>
        <v>513821.64679964143</v>
      </c>
      <c r="C3511" t="str">
        <f t="shared" si="1028"/>
        <v>-0.0210443217635321+0.00655685502653928i</v>
      </c>
      <c r="D3511" t="str">
        <f t="shared" si="1029"/>
        <v>2.32068791342119-1.66989214872926i</v>
      </c>
      <c r="E3511" t="str">
        <f t="shared" si="1030"/>
        <v>-4.33184446776792-64.2359325992839i</v>
      </c>
      <c r="F3511" t="str">
        <f t="shared" si="1031"/>
        <v>2.2732834190924-0.877811025408386i</v>
      </c>
      <c r="G3511" t="str">
        <f t="shared" si="1032"/>
        <v>0.937465484282069-0.242123832081551i</v>
      </c>
      <c r="H3511" t="str">
        <f t="shared" si="1033"/>
        <v>0.00567818197779235-38.7322768298i</v>
      </c>
      <c r="I3511" t="str">
        <f t="shared" si="1034"/>
        <v>-0.0958779293205691-0.248405207703517i</v>
      </c>
      <c r="K3511" t="str">
        <f t="shared" si="1035"/>
        <v>0.0000454197238331453-0.00011080035219431i</v>
      </c>
      <c r="L3511" t="str">
        <f t="shared" si="1036"/>
        <v>0.0000444444444444444-0.000111741503093957i</v>
      </c>
      <c r="M3511" t="e">
        <f t="shared" si="1037"/>
        <v>#DIV/0!</v>
      </c>
      <c r="N3511">
        <f t="shared" si="1038"/>
        <v>17.305655233571287</v>
      </c>
      <c r="O3511">
        <f t="shared" si="1039"/>
        <v>33.134925848943894</v>
      </c>
      <c r="P3511" s="3">
        <f t="shared" si="1040"/>
        <v>-33.134925848943894</v>
      </c>
      <c r="Q3511" s="3">
        <f t="shared" si="1041"/>
        <v>162.69434476642871</v>
      </c>
      <c r="R3511">
        <f t="shared" si="1042"/>
        <v>-17.305655233571287</v>
      </c>
      <c r="S3511">
        <f t="shared" si="1043"/>
        <v>513.82164679964148</v>
      </c>
      <c r="T3511">
        <f t="shared" si="1026"/>
        <v>-33.134925848943894</v>
      </c>
    </row>
    <row r="3512" spans="1:20" x14ac:dyDescent="0.25">
      <c r="A3512">
        <f t="shared" si="1027"/>
        <v>3240704.6808447186</v>
      </c>
      <c r="B3512">
        <f t="shared" si="1044"/>
        <v>515774.16905748006</v>
      </c>
      <c r="C3512" t="str">
        <f t="shared" si="1028"/>
        <v>-0.0208498190945237+0.00654807028182471i</v>
      </c>
      <c r="D3512" t="str">
        <f t="shared" si="1029"/>
        <v>2.31482237547878-1.67184467223402i</v>
      </c>
      <c r="E3512" t="str">
        <f t="shared" si="1030"/>
        <v>-4.42784404811845-63.9692479645295i</v>
      </c>
      <c r="F3512" t="str">
        <f t="shared" si="1031"/>
        <v>2.27220147555455-0.878661228343071i</v>
      </c>
      <c r="G3512" t="str">
        <f t="shared" si="1032"/>
        <v>0.937019308185343-0.242928228646249i</v>
      </c>
      <c r="H3512" t="str">
        <f t="shared" si="1033"/>
        <v>0.00563415420508231-38.5855470925537i</v>
      </c>
      <c r="I3512" t="str">
        <f t="shared" si="1034"/>
        <v>-0.0956074217444647-0.247346359278476i</v>
      </c>
      <c r="K3512" t="str">
        <f t="shared" si="1035"/>
        <v>0.0000454109556390119-0.00011038099623824i</v>
      </c>
      <c r="L3512" t="str">
        <f t="shared" si="1036"/>
        <v>0.0000444444444444444-0.000111318492821237i</v>
      </c>
      <c r="M3512" t="e">
        <f t="shared" si="1037"/>
        <v>#DIV/0!</v>
      </c>
      <c r="N3512">
        <f t="shared" si="1038"/>
        <v>17.43535797644742</v>
      </c>
      <c r="O3512">
        <f t="shared" si="1039"/>
        <v>33.209427922449969</v>
      </c>
      <c r="P3512" s="3">
        <f t="shared" si="1040"/>
        <v>-33.209427922449969</v>
      </c>
      <c r="Q3512" s="3">
        <f t="shared" si="1041"/>
        <v>162.56464202355258</v>
      </c>
      <c r="R3512">
        <f t="shared" si="1042"/>
        <v>-17.43535797644742</v>
      </c>
      <c r="S3512">
        <f t="shared" si="1043"/>
        <v>515.77416905748009</v>
      </c>
      <c r="T3512">
        <f t="shared" si="1026"/>
        <v>-33.209427922449969</v>
      </c>
    </row>
    <row r="3513" spans="1:20" x14ac:dyDescent="0.25">
      <c r="A3513">
        <f t="shared" si="1027"/>
        <v>3253019.3586319289</v>
      </c>
      <c r="B3513">
        <f t="shared" si="1044"/>
        <v>517734.11089989851</v>
      </c>
      <c r="C3513" t="str">
        <f t="shared" si="1028"/>
        <v>-0.0206568990489352+0.00653886220395556i</v>
      </c>
      <c r="D3513" t="str">
        <f t="shared" si="1029"/>
        <v>2.30894208837283-1.67377920853456i</v>
      </c>
      <c r="E3513" t="str">
        <f t="shared" si="1030"/>
        <v>-4.52297685138757-63.7033280182226i</v>
      </c>
      <c r="F3513" t="str">
        <f t="shared" si="1031"/>
        <v>2.27111233479358-0.879520070327354i</v>
      </c>
      <c r="G3513" t="str">
        <f t="shared" si="1032"/>
        <v>0.936570164069676-0.243734469954859i</v>
      </c>
      <c r="H3513" t="str">
        <f t="shared" si="1033"/>
        <v>0.00559047599406004-38.4393739975438i</v>
      </c>
      <c r="I3513" t="str">
        <f t="shared" si="1034"/>
        <v>-0.0953385258402703-0.246291193248722i</v>
      </c>
      <c r="K3513" t="str">
        <f t="shared" si="1035"/>
        <v>0.0000454022536908615-0.000109963226767357i</v>
      </c>
      <c r="L3513" t="str">
        <f t="shared" si="1036"/>
        <v>0.0000444444444444444-0.000110897083902407i</v>
      </c>
      <c r="M3513" t="e">
        <f t="shared" si="1037"/>
        <v>#DIV/0!</v>
      </c>
      <c r="N3513">
        <f t="shared" si="1038"/>
        <v>17.564983639961866</v>
      </c>
      <c r="O3513">
        <f t="shared" si="1039"/>
        <v>33.283975227458996</v>
      </c>
      <c r="P3513" s="3">
        <f t="shared" si="1040"/>
        <v>-33.283975227458996</v>
      </c>
      <c r="Q3513" s="3">
        <f t="shared" si="1041"/>
        <v>162.43501636003813</v>
      </c>
      <c r="R3513">
        <f t="shared" si="1042"/>
        <v>-17.564983639961866</v>
      </c>
      <c r="S3513">
        <f t="shared" si="1043"/>
        <v>517.7341108998985</v>
      </c>
      <c r="T3513">
        <f t="shared" si="1026"/>
        <v>-33.283975227458996</v>
      </c>
    </row>
    <row r="3514" spans="1:20" x14ac:dyDescent="0.25">
      <c r="A3514">
        <f t="shared" si="1027"/>
        <v>3265380.8321947302</v>
      </c>
      <c r="B3514">
        <f t="shared" si="1044"/>
        <v>519701.50052131811</v>
      </c>
      <c r="C3514" t="str">
        <f t="shared" si="1028"/>
        <v>-0.0204655508877947+0.00652923851769363i</v>
      </c>
      <c r="D3514" t="str">
        <f t="shared" si="1029"/>
        <v>2.3030471662171-1.67569562761533i</v>
      </c>
      <c r="E3514" t="str">
        <f t="shared" si="1030"/>
        <v>-4.61724853841163-63.4381716752515i</v>
      </c>
      <c r="F3514" t="str">
        <f t="shared" si="1031"/>
        <v>2.27001595640354-0.880387523749724i</v>
      </c>
      <c r="G3514" t="str">
        <f t="shared" si="1032"/>
        <v>0.936118035272297-0.244542551123995i</v>
      </c>
      <c r="H3514" t="str">
        <f t="shared" si="1033"/>
        <v>0.00554714444921986-38.29375542418i</v>
      </c>
      <c r="I3514" t="str">
        <f t="shared" si="1034"/>
        <v>-0.0950712267369204-0.245239695433816i</v>
      </c>
      <c r="K3514" t="str">
        <f t="shared" si="1035"/>
        <v>0.0000453936174882965-0.000109547037787546i</v>
      </c>
      <c r="L3514" t="str">
        <f t="shared" si="1036"/>
        <v>0.0000444444444444444-0.000110477270275361i</v>
      </c>
      <c r="M3514" t="e">
        <f t="shared" si="1037"/>
        <v>#DIV/0!</v>
      </c>
      <c r="N3514">
        <f t="shared" si="1038"/>
        <v>17.694532184783753</v>
      </c>
      <c r="O3514">
        <f t="shared" si="1039"/>
        <v>33.358567823149336</v>
      </c>
      <c r="P3514" s="3">
        <f t="shared" si="1040"/>
        <v>-33.358567823149336</v>
      </c>
      <c r="Q3514" s="3">
        <f t="shared" si="1041"/>
        <v>162.30546781521625</v>
      </c>
      <c r="R3514">
        <f t="shared" si="1042"/>
        <v>-17.694532184783753</v>
      </c>
      <c r="S3514">
        <f t="shared" si="1043"/>
        <v>519.70150052131817</v>
      </c>
      <c r="T3514">
        <f t="shared" si="1026"/>
        <v>-33.358567823149336</v>
      </c>
    </row>
    <row r="3515" spans="1:20" x14ac:dyDescent="0.25">
      <c r="A3515">
        <f t="shared" si="1027"/>
        <v>3277789.2793570701</v>
      </c>
      <c r="B3515">
        <f t="shared" si="1044"/>
        <v>521676.36622329912</v>
      </c>
      <c r="C3515" t="str">
        <f t="shared" si="1028"/>
        <v>-0.0202757639268889+0.0065192068560193i</v>
      </c>
      <c r="D3515" t="str">
        <f t="shared" si="1029"/>
        <v>2.29713772453828-1.67759380023899i</v>
      </c>
      <c r="E3515" t="str">
        <f t="shared" si="1030"/>
        <v>-4.71066472554861-63.1737778357578i</v>
      </c>
      <c r="F3515" t="str">
        <f t="shared" si="1031"/>
        <v>2.26891229985888-0.88126356076515i</v>
      </c>
      <c r="G3515" t="str">
        <f t="shared" si="1032"/>
        <v>0.935662905081122-0.24535246714936i</v>
      </c>
      <c r="H3515" t="str">
        <f t="shared" si="1033"/>
        <v>0.00550415670076498-38.1486892600504i</v>
      </c>
      <c r="I3515" t="str">
        <f t="shared" si="1034"/>
        <v>-0.0948055096640042-0.244191851717633i</v>
      </c>
      <c r="K3515" t="str">
        <f t="shared" si="1035"/>
        <v>0.000045385046534697-0.00010913242332725i</v>
      </c>
      <c r="L3515" t="str">
        <f t="shared" si="1036"/>
        <v>0.0000444444444444444-0.000110059045900938i</v>
      </c>
      <c r="M3515" t="e">
        <f t="shared" si="1037"/>
        <v>#DIV/0!</v>
      </c>
      <c r="N3515">
        <f t="shared" si="1038"/>
        <v>17.82400356346534</v>
      </c>
      <c r="O3515">
        <f t="shared" si="1039"/>
        <v>33.433205768017082</v>
      </c>
      <c r="P3515" s="3">
        <f t="shared" si="1040"/>
        <v>-33.433205768017082</v>
      </c>
      <c r="Q3515" s="3">
        <f t="shared" si="1041"/>
        <v>162.17599643653466</v>
      </c>
      <c r="R3515">
        <f t="shared" si="1042"/>
        <v>-17.82400356346534</v>
      </c>
      <c r="S3515">
        <f t="shared" si="1043"/>
        <v>521.67636622329917</v>
      </c>
      <c r="T3515">
        <f t="shared" si="1026"/>
        <v>-33.433205768017082</v>
      </c>
    </row>
    <row r="3516" spans="1:20" x14ac:dyDescent="0.25">
      <c r="A3516">
        <f t="shared" si="1027"/>
        <v>3290244.8786186269</v>
      </c>
      <c r="B3516">
        <f t="shared" si="1044"/>
        <v>523658.73641494766</v>
      </c>
      <c r="C3516" t="str">
        <f t="shared" si="1028"/>
        <v>-0.0200875275366532+0.00650877476109205i</v>
      </c>
      <c r="D3516" t="str">
        <f t="shared" si="1029"/>
        <v>2.29121388027042-1.67947359796456i</v>
      </c>
      <c r="E3516" t="str">
        <f t="shared" si="1030"/>
        <v>-4.80323098498124-62.9101453855137i</v>
      </c>
      <c r="F3516" t="str">
        <f t="shared" si="1031"/>
        <v>2.26780132451578-0.882148153292229i</v>
      </c>
      <c r="G3516" t="str">
        <f t="shared" si="1032"/>
        <v>0.935204756735303-0.246164212904649i</v>
      </c>
      <c r="H3516" t="str">
        <f t="shared" si="1033"/>
        <v>0.00546150990435588-38.0041734008904i</v>
      </c>
      <c r="I3516" t="str">
        <f t="shared" si="1034"/>
        <v>-0.0945413599510172-0.243147648048214i</v>
      </c>
      <c r="K3516" t="str">
        <f t="shared" si="1035"/>
        <v>0.0000453765403371932-0.000108719377437386i</v>
      </c>
      <c r="L3516" t="str">
        <f t="shared" si="1036"/>
        <v>0.0000444444444444444-0.000109642404762839i</v>
      </c>
      <c r="M3516" t="e">
        <f t="shared" si="1037"/>
        <v>#DIV/0!</v>
      </c>
      <c r="N3516">
        <f t="shared" si="1038"/>
        <v>17.953397720528585</v>
      </c>
      <c r="O3516">
        <f t="shared" si="1039"/>
        <v>33.507889119863087</v>
      </c>
      <c r="P3516" s="3">
        <f t="shared" si="1040"/>
        <v>-33.507889119863087</v>
      </c>
      <c r="Q3516" s="3">
        <f t="shared" si="1041"/>
        <v>162.04660227947141</v>
      </c>
      <c r="R3516">
        <f t="shared" si="1042"/>
        <v>-17.953397720528585</v>
      </c>
      <c r="S3516">
        <f t="shared" si="1043"/>
        <v>523.65873641494761</v>
      </c>
      <c r="T3516">
        <f t="shared" si="1026"/>
        <v>-33.507889119863087</v>
      </c>
    </row>
    <row r="3517" spans="1:20" x14ac:dyDescent="0.25">
      <c r="A3517">
        <f t="shared" si="1027"/>
        <v>3302747.8091573776</v>
      </c>
      <c r="B3517">
        <f t="shared" si="1044"/>
        <v>525648.63961332443</v>
      </c>
      <c r="C3517" t="str">
        <f t="shared" si="1028"/>
        <v>-0.0199008311420544+0.00649794968519942i</v>
      </c>
      <c r="D3517" t="str">
        <f t="shared" si="1029"/>
        <v>2.2852757517489-1.68133489316548i</v>
      </c>
      <c r="E3517" t="str">
        <f t="shared" si="1030"/>
        <v>-4.89495284501738-62.6472731962874i</v>
      </c>
      <c r="F3517" t="str">
        <f t="shared" si="1031"/>
        <v>2.26668298961356-0.883041273010334i</v>
      </c>
      <c r="G3517" t="str">
        <f t="shared" si="1032"/>
        <v>0.93474357342578-0.246977783140474i</v>
      </c>
      <c r="H3517" t="str">
        <f t="shared" si="1033"/>
        <v>0.00541920124086058-37.8602057505484i</v>
      </c>
      <c r="I3517" t="str">
        <f t="shared" si="1034"/>
        <v>-0.0942787630266119-0.242107070437623i</v>
      </c>
      <c r="K3517" t="str">
        <f t="shared" si="1035"/>
        <v>0.0000453680984066365-0.000108307894191264i</v>
      </c>
      <c r="L3517" t="str">
        <f t="shared" si="1036"/>
        <v>0.0000444444444444444-0.000109227340867542i</v>
      </c>
      <c r="M3517" t="e">
        <f t="shared" si="1037"/>
        <v>#DIV/0!</v>
      </c>
      <c r="N3517">
        <f t="shared" si="1038"/>
        <v>18.082714592553828</v>
      </c>
      <c r="O3517">
        <f t="shared" si="1039"/>
        <v>33.582617935781755</v>
      </c>
      <c r="P3517" s="3">
        <f t="shared" si="1040"/>
        <v>-33.582617935781755</v>
      </c>
      <c r="Q3517" s="3">
        <f t="shared" si="1041"/>
        <v>161.91728540744617</v>
      </c>
      <c r="R3517">
        <f t="shared" si="1042"/>
        <v>-18.082714592553828</v>
      </c>
      <c r="S3517">
        <f t="shared" si="1043"/>
        <v>525.64863961332446</v>
      </c>
      <c r="T3517">
        <f t="shared" si="1026"/>
        <v>-33.582617935781755</v>
      </c>
    </row>
    <row r="3518" spans="1:20" x14ac:dyDescent="0.25">
      <c r="A3518">
        <f t="shared" si="1027"/>
        <v>3315298.2508321758</v>
      </c>
      <c r="B3518">
        <f t="shared" si="1044"/>
        <v>527646.10444385512</v>
      </c>
      <c r="C3518" t="str">
        <f t="shared" si="1028"/>
        <v>-0.0197156642224729+0.00648673899169681i</v>
      </c>
      <c r="D3518" t="str">
        <f t="shared" si="1029"/>
        <v>2.27932345870442-1.68317755904781i</v>
      </c>
      <c r="E3518" t="str">
        <f t="shared" si="1030"/>
        <v>-4.98583579039284-62.3851601262067i</v>
      </c>
      <c r="F3518" t="str">
        <f t="shared" si="1031"/>
        <v>2.26555725427596-0.883942891356724i</v>
      </c>
      <c r="G3518" t="str">
        <f t="shared" si="1032"/>
        <v>0.934279338295845-0.247793172483269i</v>
      </c>
      <c r="H3518" t="str">
        <f t="shared" si="1033"/>
        <v>0.00537722791610839-37.7167842209544i</v>
      </c>
      <c r="I3518" t="str">
        <f t="shared" si="1034"/>
        <v>-0.0940177044178582-0.241070104961788i</v>
      </c>
      <c r="K3518" t="str">
        <f t="shared" si="1035"/>
        <v>0.0000453597202575716-0.000107897967684503i</v>
      </c>
      <c r="L3518" t="str">
        <f t="shared" si="1036"/>
        <v>0.0000444444444444444-0.000108813848244214i</v>
      </c>
      <c r="M3518" t="e">
        <f t="shared" si="1037"/>
        <v>#DIV/0!</v>
      </c>
      <c r="N3518">
        <f t="shared" si="1038"/>
        <v>18.211954108270675</v>
      </c>
      <c r="O3518">
        <f t="shared" si="1039"/>
        <v>33.657392272148748</v>
      </c>
      <c r="P3518" s="3">
        <f t="shared" si="1040"/>
        <v>-33.657392272148748</v>
      </c>
      <c r="Q3518" s="3">
        <f t="shared" si="1041"/>
        <v>161.78804589172933</v>
      </c>
      <c r="R3518">
        <f t="shared" si="1042"/>
        <v>-18.211954108270675</v>
      </c>
      <c r="S3518">
        <f t="shared" si="1043"/>
        <v>527.64610444385517</v>
      </c>
      <c r="T3518">
        <f t="shared" si="1026"/>
        <v>-33.657392272148748</v>
      </c>
    </row>
    <row r="3519" spans="1:20" x14ac:dyDescent="0.25">
      <c r="A3519">
        <f t="shared" si="1027"/>
        <v>3327896.3841853379</v>
      </c>
      <c r="B3519">
        <f t="shared" si="1044"/>
        <v>529651.15964074177</v>
      </c>
      <c r="C3519" t="str">
        <f t="shared" si="1028"/>
        <v>-0.0195320163115799+0.00647514995593469i</v>
      </c>
      <c r="D3519" t="str">
        <f t="shared" si="1029"/>
        <v>2.27335712225653-1.68500146966823i</v>
      </c>
      <c r="E3519" t="str">
        <f t="shared" si="1030"/>
        <v>-5.07588526257047-62.1238050201184i</v>
      </c>
      <c r="F3519" t="str">
        <f t="shared" si="1031"/>
        <v>2.2644240775126-0.884852979523692i</v>
      </c>
      <c r="G3519" t="str">
        <f t="shared" si="1032"/>
        <v>0.933812034441728-0.24861037543419i</v>
      </c>
      <c r="H3519" t="str">
        <f t="shared" si="1033"/>
        <v>0.00533558716064609-37.5739067320877i</v>
      </c>
      <c r="I3519" t="str">
        <f t="shared" si="1034"/>
        <v>-0.0937581697495135-0.240036737760361i</v>
      </c>
      <c r="K3519" t="str">
        <f t="shared" si="1035"/>
        <v>0.0000453514054082089-0.000107489592034945i</v>
      </c>
      <c r="L3519" t="str">
        <f t="shared" si="1036"/>
        <v>0.0000444444444444444-0.000108401920944624i</v>
      </c>
      <c r="M3519" t="e">
        <f t="shared" si="1037"/>
        <v>#DIV/0!</v>
      </c>
      <c r="N3519">
        <f t="shared" si="1038"/>
        <v>18.341116188645657</v>
      </c>
      <c r="O3519">
        <f t="shared" si="1039"/>
        <v>33.732212184609736</v>
      </c>
      <c r="P3519" s="3">
        <f t="shared" si="1040"/>
        <v>-33.732212184609736</v>
      </c>
      <c r="Q3519" s="3">
        <f t="shared" si="1041"/>
        <v>161.65888381135434</v>
      </c>
      <c r="R3519">
        <f t="shared" si="1042"/>
        <v>-18.341116188645657</v>
      </c>
      <c r="S3519">
        <f t="shared" si="1043"/>
        <v>529.65115964074175</v>
      </c>
      <c r="T3519">
        <f t="shared" si="1026"/>
        <v>-33.732212184609736</v>
      </c>
    </row>
    <row r="3520" spans="1:20" x14ac:dyDescent="0.25">
      <c r="A3520">
        <f t="shared" si="1027"/>
        <v>3340542.3904452426</v>
      </c>
      <c r="B3520">
        <f t="shared" si="1044"/>
        <v>531663.83404737664</v>
      </c>
      <c r="C3520" t="str">
        <f t="shared" si="1028"/>
        <v>-0.0193498769972127+0.00646318976617757i</v>
      </c>
      <c r="D3520" t="str">
        <f t="shared" si="1029"/>
        <v>2.26737686490687-1.68680649995209i</v>
      </c>
      <c r="E3520" t="str">
        <f t="shared" si="1030"/>
        <v>-5.16510666004022-61.8632067099416i</v>
      </c>
      <c r="F3520" t="str">
        <f t="shared" si="1031"/>
        <v>2.26328341822042-0.885771508455668i</v>
      </c>
      <c r="G3520" t="str">
        <f t="shared" si="1032"/>
        <v>0.933341644913188-0.249429386368031i</v>
      </c>
      <c r="H3520" t="str">
        <f t="shared" si="1033"/>
        <v>0.00529427622949677-37.4315712119444i</v>
      </c>
      <c r="I3520" t="str">
        <f t="shared" si="1034"/>
        <v>-0.0935001447432946-0.239006955036569i</v>
      </c>
      <c r="K3520" t="str">
        <f t="shared" si="1035"/>
        <v>0.0000453431533803967-0.000107082761382577i</v>
      </c>
      <c r="L3520" t="str">
        <f t="shared" si="1036"/>
        <v>0.0000444444444444444-0.000107991553043061i</v>
      </c>
      <c r="M3520" t="e">
        <f t="shared" si="1037"/>
        <v>#DIV/0!</v>
      </c>
      <c r="N3520">
        <f t="shared" si="1038"/>
        <v>18.470200746975564</v>
      </c>
      <c r="O3520">
        <f t="shared" si="1039"/>
        <v>33.807077728068627</v>
      </c>
      <c r="P3520" s="3">
        <f t="shared" si="1040"/>
        <v>-33.807077728068627</v>
      </c>
      <c r="Q3520" s="3">
        <f t="shared" si="1041"/>
        <v>161.52979925302444</v>
      </c>
      <c r="R3520">
        <f t="shared" si="1042"/>
        <v>-18.470200746975564</v>
      </c>
      <c r="S3520">
        <f t="shared" si="1043"/>
        <v>531.66383404737667</v>
      </c>
      <c r="T3520">
        <f t="shared" si="1026"/>
        <v>-33.807077728068627</v>
      </c>
    </row>
    <row r="3521" spans="1:20" x14ac:dyDescent="0.25">
      <c r="A3521">
        <f t="shared" si="1027"/>
        <v>3353236.4515289348</v>
      </c>
      <c r="B3521">
        <f t="shared" si="1044"/>
        <v>533684.15661675669</v>
      </c>
      <c r="C3521" t="str">
        <f t="shared" si="1028"/>
        <v>-0.019169235921246+0.00645086552451059i</v>
      </c>
      <c r="D3521" t="str">
        <f t="shared" si="1029"/>
        <v>2.26138281053238-1.68859252571143i</v>
      </c>
      <c r="E3521" t="str">
        <f t="shared" si="1030"/>
        <v>-5.2535053386171-61.6033640150156i</v>
      </c>
      <c r="F3521" t="str">
        <f t="shared" si="1031"/>
        <v>2.26213523518515-0.886698448846336i</v>
      </c>
      <c r="G3521" t="str">
        <f t="shared" si="1032"/>
        <v>0.932868152714121-0.250250199532116i</v>
      </c>
      <c r="H3521" t="str">
        <f t="shared" si="1033"/>
        <v>0.00525329240192121-37.2897755965056i</v>
      </c>
      <c r="I3521" t="str">
        <f t="shared" si="1034"/>
        <v>-0.093243615217159-0.237980743057072i</v>
      </c>
      <c r="K3521" t="str">
        <f t="shared" si="1035"/>
        <v>0.0000453349636995929-0.000106677469889443i</v>
      </c>
      <c r="L3521" t="str">
        <f t="shared" si="1036"/>
        <v>0.0000444444444444444-0.000107582738636243i</v>
      </c>
      <c r="M3521" t="e">
        <f t="shared" si="1037"/>
        <v>#DIV/0!</v>
      </c>
      <c r="N3521">
        <f t="shared" si="1038"/>
        <v>18.599207688976577</v>
      </c>
      <c r="O3521">
        <f t="shared" si="1039"/>
        <v>33.881988956676608</v>
      </c>
      <c r="P3521" s="3">
        <f t="shared" si="1040"/>
        <v>-33.881988956676608</v>
      </c>
      <c r="Q3521" s="3">
        <f t="shared" si="1041"/>
        <v>161.40079231102342</v>
      </c>
      <c r="R3521">
        <f t="shared" si="1042"/>
        <v>-18.599207688976577</v>
      </c>
      <c r="S3521">
        <f t="shared" si="1043"/>
        <v>533.6841566167567</v>
      </c>
      <c r="T3521">
        <f t="shared" si="1026"/>
        <v>-33.881988956676608</v>
      </c>
    </row>
    <row r="3522" spans="1:20" x14ac:dyDescent="0.25">
      <c r="A3522">
        <f t="shared" si="1027"/>
        <v>3365978.7500447449</v>
      </c>
      <c r="B3522">
        <f t="shared" si="1044"/>
        <v>535712.15641190042</v>
      </c>
      <c r="C3522" t="str">
        <f t="shared" si="1028"/>
        <v>-0.0189900827794616+0.00643818424773795i</v>
      </c>
      <c r="D3522" t="str">
        <f t="shared" si="1029"/>
        <v>2.25537508437783-1.69035942366286i</v>
      </c>
      <c r="E3522" t="str">
        <f t="shared" si="1030"/>
        <v>-5.34108661173969-61.3442757424467i</v>
      </c>
      <c r="F3522" t="str">
        <f t="shared" si="1031"/>
        <v>2.2609794870828-0.887633771135751i</v>
      </c>
      <c r="G3522" t="str">
        <f t="shared" si="1032"/>
        <v>0.932391540803185-0.2510728090452i</v>
      </c>
      <c r="H3522" t="str">
        <f t="shared" si="1033"/>
        <v>0.00521263298118244-37.1485178297065i</v>
      </c>
      <c r="I3522" t="str">
        <f t="shared" si="1034"/>
        <v>-0.0929885670845968-0.236958088151823i</v>
      </c>
      <c r="K3522" t="str">
        <f t="shared" si="1035"/>
        <v>0.0000453268358948397-0.000106273711739568i</v>
      </c>
      <c r="L3522" t="str">
        <f t="shared" si="1036"/>
        <v>0.0000444444444444444-0.000107175471843239i</v>
      </c>
      <c r="M3522" t="e">
        <f t="shared" si="1037"/>
        <v>#DIV/0!</v>
      </c>
      <c r="N3522">
        <f t="shared" si="1038"/>
        <v>18.728136912878796</v>
      </c>
      <c r="O3522">
        <f t="shared" si="1039"/>
        <v>33.956945923820541</v>
      </c>
      <c r="P3522" s="3">
        <f t="shared" si="1040"/>
        <v>-33.956945923820541</v>
      </c>
      <c r="Q3522" s="3">
        <f t="shared" si="1041"/>
        <v>161.2718630871212</v>
      </c>
      <c r="R3522">
        <f t="shared" si="1042"/>
        <v>-18.728136912878796</v>
      </c>
      <c r="S3522">
        <f t="shared" si="1043"/>
        <v>535.71215641190042</v>
      </c>
      <c r="T3522">
        <f t="shared" si="1026"/>
        <v>-33.956945923820541</v>
      </c>
    </row>
    <row r="3523" spans="1:20" x14ac:dyDescent="0.25">
      <c r="A3523">
        <f t="shared" si="1027"/>
        <v>3378769.4692949154</v>
      </c>
      <c r="B3523">
        <f t="shared" si="1044"/>
        <v>537747.8626062657</v>
      </c>
      <c r="C3523" t="str">
        <f t="shared" si="1028"/>
        <v>-0.018812407321413+0.0064251528682695i</v>
      </c>
      <c r="D3523" t="str">
        <f t="shared" si="1029"/>
        <v>2.24935381304854-1.6921070714455i</v>
      </c>
      <c r="E3523" t="str">
        <f t="shared" si="1030"/>
        <v>-5.42785575076733-61.0859406874433i</v>
      </c>
      <c r="F3523" t="str">
        <f t="shared" si="1031"/>
        <v>2.25981613248123-0.888577445507428i</v>
      </c>
      <c r="G3523" t="str">
        <f t="shared" si="1032"/>
        <v>0.931911792094429-0.251897208896365i</v>
      </c>
      <c r="H3523" t="str">
        <f t="shared" si="1033"/>
        <v>0.0051722952943118-37.0077958634026i</v>
      </c>
      <c r="I3523" t="str">
        <f t="shared" si="1034"/>
        <v>-0.0927349863539178-0.235938976713914i</v>
      </c>
      <c r="K3523" t="str">
        <f t="shared" si="1035"/>
        <v>0.0000453187694987343-0.000105871481138871i</v>
      </c>
      <c r="L3523" t="str">
        <f t="shared" si="1036"/>
        <v>0.0000444444444444444-0.000106769746805378i</v>
      </c>
      <c r="M3523" t="e">
        <f t="shared" si="1037"/>
        <v>#DIV/0!</v>
      </c>
      <c r="N3523">
        <f t="shared" si="1038"/>
        <v>18.856988309518471</v>
      </c>
      <c r="O3523">
        <f t="shared" si="1039"/>
        <v>34.031948682112748</v>
      </c>
      <c r="P3523" s="3">
        <f t="shared" si="1040"/>
        <v>-34.031948682112748</v>
      </c>
      <c r="Q3523" s="3">
        <f t="shared" si="1041"/>
        <v>161.14301169048153</v>
      </c>
      <c r="R3523">
        <f t="shared" si="1042"/>
        <v>-18.856988309518471</v>
      </c>
      <c r="S3523">
        <f t="shared" si="1043"/>
        <v>537.7478626062657</v>
      </c>
      <c r="T3523">
        <f t="shared" si="1026"/>
        <v>-34.031948682112748</v>
      </c>
    </row>
    <row r="3524" spans="1:20" x14ac:dyDescent="0.25">
      <c r="A3524">
        <f t="shared" si="1027"/>
        <v>3391608.7932782359</v>
      </c>
      <c r="B3524">
        <f t="shared" si="1044"/>
        <v>539791.30448416946</v>
      </c>
      <c r="C3524" t="str">
        <f t="shared" si="1028"/>
        <v>-0.0186361993502906+0.00641177823499891i</v>
      </c>
      <c r="D3524" t="str">
        <f t="shared" si="1029"/>
        <v>2.24331912450246-1.69383534763881i</v>
      </c>
      <c r="E3524" t="str">
        <f t="shared" si="1030"/>
        <v>-5.51381798527581-60.8283576336551i</v>
      </c>
      <c r="F3524" t="str">
        <f t="shared" si="1031"/>
        <v>2.25864512984171-0.889529441885456i</v>
      </c>
      <c r="G3524" t="str">
        <f t="shared" si="1032"/>
        <v>0.931428889457944-0.252723392943916i</v>
      </c>
      <c r="H3524" t="str">
        <f t="shared" si="1033"/>
        <v>0.00513227669187873-36.8676076573402i</v>
      </c>
      <c r="I3524" t="str">
        <f t="shared" si="1034"/>
        <v>-0.0924828591275602-0.234923395199447i</v>
      </c>
      <c r="K3524" t="str">
        <f t="shared" si="1035"/>
        <v>0.000045310764047404-0.000105470772315088i</v>
      </c>
      <c r="L3524" t="str">
        <f t="shared" si="1036"/>
        <v>0.0000444444444444444-0.000106365557686171i</v>
      </c>
      <c r="M3524" t="e">
        <f t="shared" si="1037"/>
        <v>#DIV/0!</v>
      </c>
      <c r="N3524">
        <f t="shared" si="1038"/>
        <v>18.985761762432475</v>
      </c>
      <c r="O3524">
        <f t="shared" si="1039"/>
        <v>34.106997283379393</v>
      </c>
      <c r="P3524" s="3">
        <f t="shared" si="1040"/>
        <v>-34.106997283379393</v>
      </c>
      <c r="Q3524" s="3">
        <f t="shared" si="1041"/>
        <v>161.01423823756753</v>
      </c>
      <c r="R3524">
        <f t="shared" si="1042"/>
        <v>-18.985761762432475</v>
      </c>
      <c r="S3524">
        <f t="shared" si="1043"/>
        <v>539.79130448416947</v>
      </c>
      <c r="T3524">
        <f t="shared" si="1026"/>
        <v>-34.106997283379393</v>
      </c>
    </row>
    <row r="3525" spans="1:20" x14ac:dyDescent="0.25">
      <c r="A3525">
        <f t="shared" si="1027"/>
        <v>3404496.9066926935</v>
      </c>
      <c r="B3525">
        <f t="shared" si="1044"/>
        <v>541842.51144120935</v>
      </c>
      <c r="C3525" t="str">
        <f t="shared" si="1028"/>
        <v>-0.0184614487227808+0.0063980671141702i</v>
      </c>
      <c r="D3525" t="str">
        <f t="shared" si="1029"/>
        <v>2.23727114804219-1.69554413178033i</v>
      </c>
      <c r="E3525" t="str">
        <f t="shared" si="1030"/>
        <v>-5.59897850335297-60.5715253535011i</v>
      </c>
      <c r="F3525" t="str">
        <f t="shared" si="1031"/>
        <v>2.25746643752051-0.890489729931578i</v>
      </c>
      <c r="G3525" t="str">
        <f t="shared" si="1032"/>
        <v>0.930942815720531-0.253551354914267i</v>
      </c>
      <c r="H3525" t="str">
        <f t="shared" si="1033"/>
        <v>0.00509257454776229-36.727951179124i</v>
      </c>
      <c r="I3525" t="str">
        <f t="shared" si="1034"/>
        <v>-0.092232171601394-0.233911330127387i</v>
      </c>
      <c r="K3525" t="str">
        <f t="shared" si="1035"/>
        <v>0.0000453028190804781-0.000105071579517685i</v>
      </c>
      <c r="L3525" t="str">
        <f t="shared" si="1036"/>
        <v>0.0000444444444444444-0.00010596289867122i</v>
      </c>
      <c r="M3525" t="e">
        <f t="shared" si="1037"/>
        <v>#DIV/0!</v>
      </c>
      <c r="N3525">
        <f t="shared" si="1038"/>
        <v>19.114457147951782</v>
      </c>
      <c r="O3525">
        <f t="shared" si="1039"/>
        <v>34.182091778650765</v>
      </c>
      <c r="P3525" s="3">
        <f t="shared" si="1040"/>
        <v>-34.182091778650765</v>
      </c>
      <c r="Q3525" s="3">
        <f t="shared" si="1041"/>
        <v>160.88554285204822</v>
      </c>
      <c r="R3525">
        <f t="shared" si="1042"/>
        <v>-19.114457147951782</v>
      </c>
      <c r="S3525">
        <f t="shared" si="1043"/>
        <v>541.84251144120935</v>
      </c>
      <c r="T3525">
        <f t="shared" si="1026"/>
        <v>-34.182091778650765</v>
      </c>
    </row>
    <row r="3526" spans="1:20" x14ac:dyDescent="0.25">
      <c r="A3526">
        <f t="shared" si="1027"/>
        <v>3417433.9949381258</v>
      </c>
      <c r="B3526">
        <f t="shared" si="1044"/>
        <v>543901.51298468595</v>
      </c>
      <c r="C3526" t="str">
        <f t="shared" si="1028"/>
        <v>-0.0182881453489254+0.0063840261902363i</v>
      </c>
      <c r="D3526" t="str">
        <f t="shared" si="1029"/>
        <v>2.23121001430665-1.69723330438339i</v>
      </c>
      <c r="E3526" t="str">
        <f t="shared" si="1030"/>
        <v>-5.6833424518932-60.3154426084954i</v>
      </c>
      <c r="F3526" t="str">
        <f t="shared" si="1031"/>
        <v>2.25628001377055-0.891458279042271i</v>
      </c>
      <c r="G3526" t="str">
        <f t="shared" si="1032"/>
        <v>0.93045355366637-0.254381088400835i</v>
      </c>
      <c r="H3526" t="str">
        <f t="shared" si="1033"/>
        <v>0.00505318625892548-36.588824404186i</v>
      </c>
      <c r="I3526" t="str">
        <f t="shared" si="1034"/>
        <v>-0.0919829100640357-0.232902768079424i</v>
      </c>
      <c r="K3526" t="str">
        <f t="shared" si="1035"/>
        <v>0.0000452949341410626-0.000104673897017784i</v>
      </c>
      <c r="L3526" t="str">
        <f t="shared" si="1036"/>
        <v>0.0000444444444444444-0.000105561763968141i</v>
      </c>
      <c r="M3526" t="e">
        <f t="shared" si="1037"/>
        <v>#DIV/0!</v>
      </c>
      <c r="N3526">
        <f t="shared" si="1038"/>
        <v>19.243074335297905</v>
      </c>
      <c r="O3526">
        <f t="shared" si="1039"/>
        <v>34.257232218150342</v>
      </c>
      <c r="P3526" s="3">
        <f t="shared" si="1040"/>
        <v>-34.257232218150342</v>
      </c>
      <c r="Q3526" s="3">
        <f t="shared" si="1041"/>
        <v>160.75692566470209</v>
      </c>
      <c r="R3526">
        <f t="shared" si="1042"/>
        <v>-19.243074335297905</v>
      </c>
      <c r="S3526">
        <f t="shared" si="1043"/>
        <v>543.90151298468595</v>
      </c>
      <c r="T3526">
        <f t="shared" si="1026"/>
        <v>-34.257232218150342</v>
      </c>
    </row>
    <row r="3527" spans="1:20" x14ac:dyDescent="0.25">
      <c r="A3527">
        <f t="shared" si="1027"/>
        <v>3430420.2441188907</v>
      </c>
      <c r="B3527">
        <f t="shared" si="1044"/>
        <v>545968.33873402781</v>
      </c>
      <c r="C3527" t="str">
        <f t="shared" si="1028"/>
        <v>-0.0181162791919774+0.00636966206670702i</v>
      </c>
      <c r="D3527" t="str">
        <f t="shared" si="1029"/>
        <v>2.22513585526249-1.69890274695479i</v>
      </c>
      <c r="E3527" t="str">
        <f t="shared" si="1030"/>
        <v>-5.76691493689095-60.0601081495693i</v>
      </c>
      <c r="F3527" t="str">
        <f t="shared" si="1031"/>
        <v>2.25508581674311-0.892435058345866i</v>
      </c>
      <c r="G3527" t="str">
        <f t="shared" si="1032"/>
        <v>0.929961086037717-0.255212586862926i</v>
      </c>
      <c r="H3527" t="str">
        <f t="shared" si="1033"/>
        <v>0.0050141092451919-36.4502253157543i</v>
      </c>
      <c r="I3527" t="str">
        <f t="shared" si="1034"/>
        <v>-0.0917350608961721-0.231897695699838i</v>
      </c>
      <c r="K3527" t="str">
        <f t="shared" si="1035"/>
        <v>0.0000452871087757135-0.000104277719108078i</v>
      </c>
      <c r="L3527" t="str">
        <f t="shared" si="1036"/>
        <v>0.0000444444444444444-0.000105162147806477i</v>
      </c>
      <c r="M3527" t="e">
        <f t="shared" si="1037"/>
        <v>#DIV/0!</v>
      </c>
      <c r="N3527">
        <f t="shared" si="1038"/>
        <v>19.371613186678417</v>
      </c>
      <c r="O3527">
        <f t="shared" si="1039"/>
        <v>34.332418651284648</v>
      </c>
      <c r="P3527" s="3">
        <f t="shared" si="1040"/>
        <v>-34.332418651284648</v>
      </c>
      <c r="Q3527" s="3">
        <f t="shared" si="1041"/>
        <v>160.62838681332158</v>
      </c>
      <c r="R3527">
        <f t="shared" si="1042"/>
        <v>-19.371613186678417</v>
      </c>
      <c r="S3527">
        <f t="shared" si="1043"/>
        <v>545.96833873402784</v>
      </c>
      <c r="T3527">
        <f t="shared" si="1026"/>
        <v>-34.332418651284648</v>
      </c>
    </row>
    <row r="3528" spans="1:20" x14ac:dyDescent="0.25">
      <c r="A3528">
        <f t="shared" si="1027"/>
        <v>3443455.8410465424</v>
      </c>
      <c r="B3528">
        <f t="shared" si="1044"/>
        <v>548043.0184212171</v>
      </c>
      <c r="C3528" t="str">
        <f t="shared" si="1028"/>
        <v>-0.0179458402682534+0.00635498126698721i</v>
      </c>
      <c r="D3528" t="str">
        <f t="shared" si="1029"/>
        <v>2.21904880419522-1.70055234201228i</v>
      </c>
      <c r="E3528" t="str">
        <f t="shared" si="1030"/>
        <v>-5.84970102373417-59.8055207173883i</v>
      </c>
      <c r="F3528" t="str">
        <f t="shared" si="1031"/>
        <v>2.2538838044895-0.893420036699587i</v>
      </c>
      <c r="G3528" t="str">
        <f t="shared" si="1032"/>
        <v>0.92946539553561-0.256045843624618i</v>
      </c>
      <c r="H3528" t="str">
        <f t="shared" si="1033"/>
        <v>0.00497534094902489-36.3121519048221i</v>
      </c>
      <c r="I3528" t="str">
        <f t="shared" si="1034"/>
        <v>-0.0914886105698841-0.230896099695358i</v>
      </c>
      <c r="K3528" t="str">
        <f t="shared" si="1035"/>
        <v>0.0000452793425344102-0.000103883040102748i</v>
      </c>
      <c r="L3528" t="str">
        <f t="shared" si="1036"/>
        <v>0.0000444444444444444-0.000104764044437614i</v>
      </c>
      <c r="M3528" t="e">
        <f t="shared" si="1037"/>
        <v>#DIV/0!</v>
      </c>
      <c r="N3528">
        <f t="shared" si="1038"/>
        <v>19.500073557384042</v>
      </c>
      <c r="O3528">
        <f t="shared" si="1039"/>
        <v>34.407651126633901</v>
      </c>
      <c r="P3528" s="3">
        <f t="shared" si="1040"/>
        <v>-34.407651126633901</v>
      </c>
      <c r="Q3528" s="3">
        <f t="shared" si="1041"/>
        <v>160.49992644261596</v>
      </c>
      <c r="R3528">
        <f t="shared" si="1042"/>
        <v>-19.500073557384042</v>
      </c>
      <c r="S3528">
        <f t="shared" si="1043"/>
        <v>548.04301842121708</v>
      </c>
      <c r="T3528">
        <f t="shared" si="1026"/>
        <v>-34.407651126633901</v>
      </c>
    </row>
    <row r="3529" spans="1:20" x14ac:dyDescent="0.25">
      <c r="A3529">
        <f t="shared" si="1027"/>
        <v>3456540.9732425194</v>
      </c>
      <c r="B3529">
        <f t="shared" si="1044"/>
        <v>550125.58189121773</v>
      </c>
      <c r="C3529" t="str">
        <f t="shared" si="1028"/>
        <v>-0.0177768186469876+0.0063399902352066i</v>
      </c>
      <c r="D3529" t="str">
        <f t="shared" si="1029"/>
        <v>2.21294899570013-1.70218197310211i</v>
      </c>
      <c r="E3529" t="str">
        <f t="shared" si="1030"/>
        <v>-5.93170573749456-59.5516790426648i</v>
      </c>
      <c r="F3529" t="str">
        <f t="shared" si="1031"/>
        <v>2.25267393496283-0.894413182686655i</v>
      </c>
      <c r="G3529" t="str">
        <f t="shared" si="1032"/>
        <v>0.928966464820583-0.256880851873649i</v>
      </c>
      <c r="H3529" t="str">
        <f t="shared" si="1033"/>
        <v>0.00493687883530911-36.174602170117i</v>
      </c>
      <c r="I3529" t="str">
        <f t="shared" si="1034"/>
        <v>-0.0912435456479836-0.229897966835029i</v>
      </c>
      <c r="K3529" t="str">
        <f t="shared" si="1035"/>
        <v>0.0000452716349705308-0.000103489854337392i</v>
      </c>
      <c r="L3529" t="str">
        <f t="shared" si="1036"/>
        <v>0.0000444444444444444-0.000104367448134702i</v>
      </c>
      <c r="M3529" t="e">
        <f t="shared" si="1037"/>
        <v>#DIV/0!</v>
      </c>
      <c r="N3529">
        <f t="shared" si="1038"/>
        <v>19.628455295885004</v>
      </c>
      <c r="O3529">
        <f t="shared" si="1039"/>
        <v>34.482929691940946</v>
      </c>
      <c r="P3529" s="3">
        <f t="shared" si="1040"/>
        <v>-34.482929691940946</v>
      </c>
      <c r="Q3529" s="3">
        <f t="shared" si="1041"/>
        <v>160.371544704115</v>
      </c>
      <c r="R3529">
        <f t="shared" si="1042"/>
        <v>-19.628455295885004</v>
      </c>
      <c r="S3529">
        <f t="shared" si="1043"/>
        <v>550.12558189121773</v>
      </c>
      <c r="T3529">
        <f t="shared" si="1026"/>
        <v>-34.482929691940946</v>
      </c>
    </row>
    <row r="3530" spans="1:20" x14ac:dyDescent="0.25">
      <c r="A3530">
        <f t="shared" si="1027"/>
        <v>3469675.8289408414</v>
      </c>
      <c r="B3530">
        <f t="shared" si="1044"/>
        <v>552216.0591024044</v>
      </c>
      <c r="C3530" t="str">
        <f t="shared" si="1028"/>
        <v>-0.0176092044501787+0.00632469533703931i</v>
      </c>
      <c r="D3530" t="str">
        <f t="shared" si="1029"/>
        <v>2.20683656567286-1.7037915248164i</v>
      </c>
      <c r="E3530" t="str">
        <f t="shared" si="1030"/>
        <v>-6.0129340632208-59.2985818464664i</v>
      </c>
      <c r="F3530" t="str">
        <f t="shared" si="1031"/>
        <v>2.25145616601976-0.895414464613359i</v>
      </c>
      <c r="G3530" t="str">
        <f t="shared" si="1032"/>
        <v>0.928464276513413-0.25771760466029i</v>
      </c>
      <c r="H3530" t="str">
        <f t="shared" si="1033"/>
        <v>0.00489872039113444-36.0375741180704i</v>
      </c>
      <c r="I3530" t="str">
        <f t="shared" si="1034"/>
        <v>-0.0909998527833539-0.228903283950079i</v>
      </c>
      <c r="K3530" t="str">
        <f t="shared" si="1035"/>
        <v>0.0000452639856408257-0.000103098156168935i</v>
      </c>
      <c r="L3530" t="str">
        <f t="shared" si="1036"/>
        <v>0.0000444444444444444-0.00010397235319257i</v>
      </c>
      <c r="M3530" t="e">
        <f t="shared" si="1037"/>
        <v>#DIV/0!</v>
      </c>
      <c r="N3530">
        <f t="shared" si="1038"/>
        <v>19.75675824393079</v>
      </c>
      <c r="O3530">
        <f t="shared" si="1039"/>
        <v>34.558254394102825</v>
      </c>
      <c r="P3530" s="3">
        <f t="shared" si="1040"/>
        <v>-34.558254394102825</v>
      </c>
      <c r="Q3530" s="3">
        <f t="shared" si="1041"/>
        <v>160.24324175606921</v>
      </c>
      <c r="R3530">
        <f t="shared" si="1042"/>
        <v>-19.75675824393079</v>
      </c>
      <c r="S3530">
        <f t="shared" si="1043"/>
        <v>552.21605910240442</v>
      </c>
      <c r="T3530">
        <f t="shared" si="1026"/>
        <v>-34.558254394102825</v>
      </c>
    </row>
    <row r="3531" spans="1:20" x14ac:dyDescent="0.25">
      <c r="A3531">
        <f t="shared" si="1027"/>
        <v>3482860.5970908161</v>
      </c>
      <c r="B3531">
        <f t="shared" si="1044"/>
        <v>554314.4801269935</v>
      </c>
      <c r="C3531" t="str">
        <f t="shared" si="1028"/>
        <v>-0.0174429878524391+0.0063091028605145i</v>
      </c>
      <c r="D3531" t="str">
        <f t="shared" si="1029"/>
        <v>2.20071165129978-1.70538088281045i</v>
      </c>
      <c r="E3531" t="str">
        <f t="shared" si="1030"/>
        <v>-6.09339094622653-59.0462278405205i</v>
      </c>
      <c r="F3531" t="str">
        <f t="shared" si="1031"/>
        <v>2.25023045542238-0.896423850506115i</v>
      </c>
      <c r="G3531" t="str">
        <f t="shared" si="1032"/>
        <v>0.927958813195857-0.25855609489624i</v>
      </c>
      <c r="H3531" t="str">
        <f t="shared" si="1033"/>
        <v>0.00486086312558209-35.9010657627862i</v>
      </c>
      <c r="I3531" t="str">
        <f t="shared" si="1034"/>
        <v>-0.0907575187182939-0.227912037933778i</v>
      </c>
      <c r="K3531" t="str">
        <f t="shared" si="1035"/>
        <v>0.0000452563941053922-0.000102707939975556i</v>
      </c>
      <c r="L3531" t="str">
        <f t="shared" si="1036"/>
        <v>0.0000444444444444444-0.000103578753927645i</v>
      </c>
      <c r="M3531" t="e">
        <f t="shared" si="1037"/>
        <v>#DIV/0!</v>
      </c>
      <c r="N3531">
        <f t="shared" si="1038"/>
        <v>19.884982236646806</v>
      </c>
      <c r="O3531">
        <f t="shared" si="1039"/>
        <v>34.633625279160498</v>
      </c>
      <c r="P3531" s="3">
        <f t="shared" si="1040"/>
        <v>-34.633625279160498</v>
      </c>
      <c r="Q3531" s="3">
        <f t="shared" si="1041"/>
        <v>160.11501776335319</v>
      </c>
      <c r="R3531">
        <f t="shared" si="1042"/>
        <v>-19.884982236646806</v>
      </c>
      <c r="S3531">
        <f t="shared" si="1043"/>
        <v>554.31448012699354</v>
      </c>
      <c r="T3531">
        <f t="shared" si="1026"/>
        <v>-34.633625279160498</v>
      </c>
    </row>
    <row r="3532" spans="1:20" x14ac:dyDescent="0.25">
      <c r="A3532">
        <f t="shared" si="1027"/>
        <v>3496095.4673597617</v>
      </c>
      <c r="B3532">
        <f t="shared" si="1044"/>
        <v>556420.87515147612</v>
      </c>
      <c r="C3532" t="str">
        <f t="shared" si="1028"/>
        <v>-0.0172781590808387+0.006293219016818i</v>
      </c>
      <c r="D3532" t="str">
        <f t="shared" si="1029"/>
        <v>2.19457439104798-1.70694993381991i</v>
      </c>
      <c r="E3532" t="str">
        <f t="shared" si="1030"/>
        <v>-6.17308129238081-58.7946157275132i</v>
      </c>
      <c r="F3532" t="str">
        <f t="shared" si="1031"/>
        <v>2.24899676084002-0.897441308108555i</v>
      </c>
      <c r="G3532" t="str">
        <f t="shared" si="1032"/>
        <v>0.927450057411427-0.259396315353491i</v>
      </c>
      <c r="H3532" t="str">
        <f t="shared" si="1033"/>
        <v>0.00482330456951319-35.7650751260107i</v>
      </c>
      <c r="I3532" t="str">
        <f t="shared" si="1034"/>
        <v>-0.0905165302838744-0.226924215741313i</v>
      </c>
      <c r="K3532" t="str">
        <f t="shared" si="1035"/>
        <v>0.0000452488599276495-0.000102319200156608i</v>
      </c>
      <c r="L3532" t="str">
        <f t="shared" si="1036"/>
        <v>0.0000444444444444444-0.000103186644677869i</v>
      </c>
      <c r="M3532" t="e">
        <f t="shared" si="1037"/>
        <v>#DIV/0!</v>
      </c>
      <c r="N3532">
        <f t="shared" si="1038"/>
        <v>20.013127102635679</v>
      </c>
      <c r="O3532">
        <f t="shared" si="1039"/>
        <v>34.709042392290385</v>
      </c>
      <c r="P3532" s="3">
        <f t="shared" si="1040"/>
        <v>-34.709042392290385</v>
      </c>
      <c r="Q3532" s="3">
        <f t="shared" si="1041"/>
        <v>159.98687289736432</v>
      </c>
      <c r="R3532">
        <f t="shared" si="1042"/>
        <v>-20.013127102635679</v>
      </c>
      <c r="S3532">
        <f t="shared" si="1043"/>
        <v>556.42087515147614</v>
      </c>
      <c r="T3532">
        <f t="shared" si="1026"/>
        <v>-34.709042392290385</v>
      </c>
    </row>
    <row r="3533" spans="1:20" x14ac:dyDescent="0.25">
      <c r="A3533">
        <f t="shared" si="1027"/>
        <v>3509380.6301357294</v>
      </c>
      <c r="B3533">
        <f t="shared" si="1044"/>
        <v>558535.2744770518</v>
      </c>
      <c r="C3533" t="str">
        <f t="shared" si="1028"/>
        <v>-0.0171147084147505+0.00627704994108502i</v>
      </c>
      <c r="D3533" t="str">
        <f t="shared" si="1029"/>
        <v>2.18842492465518-1.70849856567797i</v>
      </c>
      <c r="E3533" t="str">
        <f t="shared" si="1030"/>
        <v>-6.25200996839591-58.5437442013871i</v>
      </c>
      <c r="F3533" t="str">
        <f t="shared" si="1031"/>
        <v>2.24775503985114-0.898466804878567i</v>
      </c>
      <c r="G3533" t="str">
        <f t="shared" si="1032"/>
        <v>0.926937991666166-0.260238258663212i</v>
      </c>
      <c r="H3533" t="str">
        <f t="shared" si="1033"/>
        <v>0.00478604227535976-35.6296002371027i</v>
      </c>
      <c r="I3533" t="str">
        <f t="shared" si="1034"/>
        <v>-0.0902768743992957-0.225939804389652i</v>
      </c>
      <c r="K3533" t="str">
        <f t="shared" si="1035"/>
        <v>0.0000452413826743137-0.000101931931132537i</v>
      </c>
      <c r="L3533" t="str">
        <f t="shared" si="1036"/>
        <v>0.0000444444444444444-0.000102796019802619i</v>
      </c>
      <c r="M3533" t="e">
        <f t="shared" si="1037"/>
        <v>#DIV/0!</v>
      </c>
      <c r="N3533">
        <f t="shared" si="1038"/>
        <v>20.141192664075646</v>
      </c>
      <c r="O3533">
        <f t="shared" si="1039"/>
        <v>34.784505777794401</v>
      </c>
      <c r="P3533" s="3">
        <f t="shared" si="1040"/>
        <v>-34.784505777794401</v>
      </c>
      <c r="Q3533" s="3">
        <f t="shared" si="1041"/>
        <v>159.85880733592435</v>
      </c>
      <c r="R3533">
        <f t="shared" si="1042"/>
        <v>-20.141192664075646</v>
      </c>
      <c r="S3533">
        <f t="shared" si="1043"/>
        <v>558.53527447705176</v>
      </c>
      <c r="T3533">
        <f t="shared" si="1026"/>
        <v>-34.784505777794401</v>
      </c>
    </row>
    <row r="3534" spans="1:20" x14ac:dyDescent="0.25">
      <c r="A3534">
        <f t="shared" si="1027"/>
        <v>3522716.2765302449</v>
      </c>
      <c r="B3534">
        <f t="shared" si="1044"/>
        <v>560657.7085200646</v>
      </c>
      <c r="C3534" t="str">
        <f t="shared" si="1028"/>
        <v>-0.0169526261856908+0.00626060169318351i</v>
      </c>
      <c r="D3534" t="str">
        <f t="shared" si="1029"/>
        <v>2.18226339311919-1.71002666733232i</v>
      </c>
      <c r="E3534" t="str">
        <f t="shared" si="1030"/>
        <v>-6.33018180211482-58.293611947632i</v>
      </c>
      <c r="F3534" t="str">
        <f t="shared" si="1031"/>
        <v>2.24650524994527-0.899500307985394i</v>
      </c>
      <c r="G3534" t="str">
        <f t="shared" si="1032"/>
        <v>0.926422598429443-0.261081917314628i</v>
      </c>
      <c r="H3534" t="str">
        <f t="shared" si="1033"/>
        <v>0.00474907381691757-35.4946391330028i</v>
      </c>
      <c r="I3534" t="str">
        <f t="shared" si="1034"/>
        <v>-0.0900385380712562-0.224958790957416i</v>
      </c>
      <c r="K3534" t="str">
        <f t="shared" si="1035"/>
        <v>0.0000452339619153722-0.000101546127344803i</v>
      </c>
      <c r="L3534" t="str">
        <f t="shared" si="1036"/>
        <v>0.0000444444444444444-0.000102406873682625i</v>
      </c>
      <c r="M3534" t="e">
        <f t="shared" si="1037"/>
        <v>#DIV/0!</v>
      </c>
      <c r="N3534">
        <f t="shared" si="1038"/>
        <v>20.269178736822028</v>
      </c>
      <c r="O3534">
        <f t="shared" si="1039"/>
        <v>34.86001547909197</v>
      </c>
      <c r="P3534" s="3">
        <f t="shared" si="1040"/>
        <v>-34.86001547909197</v>
      </c>
      <c r="Q3534" s="3">
        <f t="shared" si="1041"/>
        <v>159.73082126317797</v>
      </c>
      <c r="R3534">
        <f t="shared" si="1042"/>
        <v>-20.269178736822028</v>
      </c>
      <c r="S3534">
        <f t="shared" si="1043"/>
        <v>560.6577085200646</v>
      </c>
      <c r="T3534">
        <f t="shared" si="1026"/>
        <v>-34.86001547909197</v>
      </c>
    </row>
    <row r="3535" spans="1:20" x14ac:dyDescent="0.25">
      <c r="A3535">
        <f t="shared" si="1027"/>
        <v>3536102.5983810597</v>
      </c>
      <c r="B3535">
        <f t="shared" si="1044"/>
        <v>562788.20781244081</v>
      </c>
      <c r="C3535" t="str">
        <f t="shared" si="1028"/>
        <v>-0.0167919027771606+0.00624388025848933i</v>
      </c>
      <c r="D3535" t="str">
        <f t="shared" si="1029"/>
        <v>2.17608993868723-1.71153412886204i</v>
      </c>
      <c r="E3535" t="str">
        <f t="shared" si="1030"/>
        <v>-6.40760158279734-58.0442176435736i</v>
      </c>
      <c r="F3535" t="str">
        <f t="shared" si="1031"/>
        <v>2.245247348525-0.900541784306663i</v>
      </c>
      <c r="G3535" t="str">
        <f t="shared" si="1032"/>
        <v>0.925903860134767-0.261927283653889i</v>
      </c>
      <c r="H3535" t="str">
        <f t="shared" si="1033"/>
        <v>0.00471239678914156-35.3601898582032i</v>
      </c>
      <c r="I3535" t="str">
        <f t="shared" si="1034"/>
        <v>-0.0898015083933209-0.223981162584745i</v>
      </c>
      <c r="K3535" t="str">
        <f t="shared" si="1035"/>
        <v>0.0000452265972240603-0.000101161783255806i</v>
      </c>
      <c r="L3535" t="str">
        <f t="shared" si="1036"/>
        <v>0.0000444444444444444-0.00010201920071989i</v>
      </c>
      <c r="M3535" t="e">
        <f t="shared" si="1037"/>
        <v>#DIV/0!</v>
      </c>
      <c r="N3535">
        <f t="shared" si="1038"/>
        <v>20.397085130507776</v>
      </c>
      <c r="O3535">
        <f t="shared" si="1039"/>
        <v>34.935571538710803</v>
      </c>
      <c r="P3535" s="3">
        <f t="shared" si="1040"/>
        <v>-34.935571538710803</v>
      </c>
      <c r="Q3535" s="3">
        <f t="shared" si="1041"/>
        <v>159.60291486949222</v>
      </c>
      <c r="R3535">
        <f t="shared" si="1042"/>
        <v>-20.397085130507776</v>
      </c>
      <c r="S3535">
        <f t="shared" si="1043"/>
        <v>562.78820781244076</v>
      </c>
      <c r="T3535">
        <f t="shared" si="1026"/>
        <v>-34.935571538710803</v>
      </c>
    </row>
    <row r="3536" spans="1:20" x14ac:dyDescent="0.25">
      <c r="A3536">
        <f t="shared" si="1027"/>
        <v>3549539.7882549083</v>
      </c>
      <c r="B3536">
        <f t="shared" si="1044"/>
        <v>564926.80300212814</v>
      </c>
      <c r="C3536" t="str">
        <f t="shared" si="1028"/>
        <v>-0.016632528624484+0.00622689154865253i</v>
      </c>
      <c r="D3536" t="str">
        <f t="shared" si="1029"/>
        <v>2.16990470484494-1.71302084149448i</v>
      </c>
      <c r="E3536" t="str">
        <f t="shared" si="1030"/>
        <v>-6.48427406140628-57.795559958657i</v>
      </c>
      <c r="F3536" t="str">
        <f t="shared" si="1031"/>
        <v>2.24398129290794-0.901591200425484i</v>
      </c>
      <c r="G3536" t="str">
        <f t="shared" si="1032"/>
        <v>0.925381759180611-0.262774349882952i</v>
      </c>
      <c r="H3536" t="str">
        <f t="shared" si="1033"/>
        <v>0.00467600880794337-35.2262504647184i</v>
      </c>
      <c r="I3536" t="str">
        <f t="shared" si="1034"/>
        <v>-0.0895657725453051-0.223006906473176i</v>
      </c>
      <c r="K3536" t="str">
        <f t="shared" si="1035"/>
        <v>0.0000452192881768354-0.000100778893348801i</v>
      </c>
      <c r="L3536" t="str">
        <f t="shared" si="1036"/>
        <v>0.0000444444444444444-0.000101632995337607i</v>
      </c>
      <c r="M3536" t="e">
        <f t="shared" si="1037"/>
        <v>#DIV/0!</v>
      </c>
      <c r="N3536">
        <f t="shared" si="1038"/>
        <v>20.524911648645912</v>
      </c>
      <c r="O3536">
        <f t="shared" si="1039"/>
        <v>35.011173998278593</v>
      </c>
      <c r="P3536" s="3">
        <f t="shared" si="1040"/>
        <v>-35.011173998278593</v>
      </c>
      <c r="Q3536" s="3">
        <f t="shared" si="1041"/>
        <v>159.47508835135409</v>
      </c>
      <c r="R3536">
        <f t="shared" si="1042"/>
        <v>-20.524911648645912</v>
      </c>
      <c r="S3536">
        <f t="shared" si="1043"/>
        <v>564.92680300212817</v>
      </c>
      <c r="T3536">
        <f t="shared" si="1026"/>
        <v>-35.011173998278593</v>
      </c>
    </row>
    <row r="3537" spans="1:20" x14ac:dyDescent="0.25">
      <c r="A3537">
        <f t="shared" si="1027"/>
        <v>3563028.0394502771</v>
      </c>
      <c r="B3537">
        <f t="shared" si="1044"/>
        <v>567073.52485353628</v>
      </c>
      <c r="C3537" t="str">
        <f t="shared" si="1028"/>
        <v>-0.0164744942146449+0.00620964140235454i</v>
      </c>
      <c r="D3537" t="str">
        <f t="shared" si="1029"/>
        <v>2.1637078363051-1.7144866976218i</v>
      </c>
      <c r="E3537" t="str">
        <f t="shared" si="1030"/>
        <v>-6.56020395089069-57.547637554726i</v>
      </c>
      <c r="F3537" t="str">
        <f t="shared" si="1031"/>
        <v>2.24270704032879-0.902648522627471i</v>
      </c>
      <c r="G3537" t="str">
        <f t="shared" si="1032"/>
        <v>0.924856277931256-0.263623108058454i</v>
      </c>
      <c r="H3537" t="str">
        <f t="shared" si="1033"/>
        <v>0.00463990750999087-35.0928190120543i</v>
      </c>
      <c r="I3537" t="str">
        <f t="shared" si="1034"/>
        <v>-0.0893313177926525-0.222036009885504i</v>
      </c>
      <c r="K3537" t="str">
        <f t="shared" si="1035"/>
        <v>0.0000452120343533534-0.000100397452127828i</v>
      </c>
      <c r="L3537" t="str">
        <f t="shared" si="1036"/>
        <v>0.0000444444444444444-0.000101248251980082i</v>
      </c>
      <c r="M3537" t="e">
        <f t="shared" si="1037"/>
        <v>#DIV/0!</v>
      </c>
      <c r="N3537">
        <f t="shared" si="1038"/>
        <v>20.652658088730959</v>
      </c>
      <c r="O3537">
        <f t="shared" si="1039"/>
        <v>35.086822898515081</v>
      </c>
      <c r="P3537" s="3">
        <f t="shared" si="1040"/>
        <v>-35.086822898515081</v>
      </c>
      <c r="Q3537" s="3">
        <f t="shared" si="1041"/>
        <v>159.34734191126904</v>
      </c>
      <c r="R3537">
        <f t="shared" si="1042"/>
        <v>-20.652658088730959</v>
      </c>
      <c r="S3537">
        <f t="shared" si="1043"/>
        <v>567.07352485353624</v>
      </c>
      <c r="T3537">
        <f t="shared" si="1026"/>
        <v>-35.086822898515081</v>
      </c>
    </row>
    <row r="3538" spans="1:20" x14ac:dyDescent="0.25">
      <c r="A3538">
        <f t="shared" si="1027"/>
        <v>3576567.5460001882</v>
      </c>
      <c r="B3538">
        <f t="shared" si="1044"/>
        <v>569228.40424797975</v>
      </c>
      <c r="C3538" t="str">
        <f t="shared" si="1028"/>
        <v>-0.0163177900861241+0.00619213558605814i</v>
      </c>
      <c r="D3538" t="str">
        <f t="shared" si="1029"/>
        <v>2.15749947899614-1.71593159081764i</v>
      </c>
      <c r="E3538" t="str">
        <f t="shared" si="1030"/>
        <v>-6.63539592647096-57.300449086302i</v>
      </c>
      <c r="F3538" t="str">
        <f t="shared" si="1031"/>
        <v>2.24142454794144-0.903713716897846i</v>
      </c>
      <c r="G3538" t="str">
        <f t="shared" si="1032"/>
        <v>0.924327398717645-0.264473550090584i</v>
      </c>
      <c r="H3538" t="str">
        <f t="shared" si="1033"/>
        <v>0.00460409055251017-34.95989356718i</v>
      </c>
      <c r="I3538" t="str">
        <f t="shared" si="1034"/>
        <v>-0.0890981314858343-0.221068460145673i</v>
      </c>
      <c r="K3538" t="str">
        <f t="shared" si="1035"/>
        <v>0.0000452048353364443-0.000100017454117629i</v>
      </c>
      <c r="L3538" t="str">
        <f t="shared" si="1036"/>
        <v>0.0000444444444444444-0.000100864965112654i</v>
      </c>
      <c r="M3538" t="e">
        <f t="shared" si="1037"/>
        <v>#DIV/0!</v>
      </c>
      <c r="N3538">
        <f t="shared" si="1038"/>
        <v>20.78032424234263</v>
      </c>
      <c r="O3538">
        <f t="shared" si="1039"/>
        <v>35.162518279223292</v>
      </c>
      <c r="P3538" s="3">
        <f t="shared" si="1040"/>
        <v>-35.162518279223292</v>
      </c>
      <c r="Q3538" s="3">
        <f t="shared" si="1041"/>
        <v>159.21967575765737</v>
      </c>
      <c r="R3538">
        <f t="shared" si="1042"/>
        <v>-20.78032424234263</v>
      </c>
      <c r="S3538">
        <f t="shared" si="1043"/>
        <v>569.22840424797971</v>
      </c>
      <c r="T3538">
        <f t="shared" si="1026"/>
        <v>-35.162518279223292</v>
      </c>
    </row>
    <row r="3539" spans="1:20" x14ac:dyDescent="0.25">
      <c r="A3539">
        <f t="shared" si="1027"/>
        <v>3590158.5026749889</v>
      </c>
      <c r="B3539">
        <f t="shared" si="1044"/>
        <v>571391.47218412207</v>
      </c>
      <c r="C3539" t="str">
        <f t="shared" si="1028"/>
        <v>-0.0161624068287318+0.00617437979474759i</v>
      </c>
      <c r="D3539" t="str">
        <f t="shared" si="1029"/>
        <v>2.15127978005035-1.71735541585348i</v>
      </c>
      <c r="E3539" t="str">
        <f t="shared" si="1030"/>
        <v>-6.70985462592108-57.0539932008519i</v>
      </c>
      <c r="F3539" t="str">
        <f t="shared" si="1031"/>
        <v>2.24013377282101-0.904786748918473i</v>
      </c>
      <c r="G3539" t="str">
        <f t="shared" si="1032"/>
        <v>0.923795103838263-0.265325667741957i</v>
      </c>
      <c r="H3539" t="str">
        <f t="shared" si="1033"/>
        <v>0.0045685556130894-34.8274722044964i</v>
      </c>
      <c r="I3539" t="str">
        <f t="shared" si="1034"/>
        <v>-0.0888662010597389-0.220104244638623i</v>
      </c>
      <c r="K3539" t="str">
        <f t="shared" si="1035"/>
        <v>0.0000451976907120887-0.0000996388938635728i</v>
      </c>
      <c r="L3539" t="str">
        <f t="shared" si="1036"/>
        <v>0.0000444444444444444-0.000100483129221612i</v>
      </c>
      <c r="M3539" t="e">
        <f t="shared" si="1037"/>
        <v>#DIV/0!</v>
      </c>
      <c r="N3539">
        <f t="shared" si="1038"/>
        <v>20.907909895249617</v>
      </c>
      <c r="O3539">
        <f t="shared" si="1039"/>
        <v>35.238260179282726</v>
      </c>
      <c r="P3539" s="3">
        <f t="shared" si="1040"/>
        <v>-35.238260179282726</v>
      </c>
      <c r="Q3539" s="3">
        <f t="shared" si="1041"/>
        <v>159.09209010475038</v>
      </c>
      <c r="R3539">
        <f t="shared" si="1042"/>
        <v>-20.907909895249617</v>
      </c>
      <c r="S3539">
        <f t="shared" si="1043"/>
        <v>571.39147218412211</v>
      </c>
      <c r="T3539">
        <f t="shared" si="1026"/>
        <v>-35.238260179282726</v>
      </c>
    </row>
    <row r="3540" spans="1:20" x14ac:dyDescent="0.25">
      <c r="A3540">
        <f t="shared" si="1027"/>
        <v>3603801.1049851538</v>
      </c>
      <c r="B3540">
        <f t="shared" si="1044"/>
        <v>573562.75977842172</v>
      </c>
      <c r="C3540" t="str">
        <f t="shared" si="1028"/>
        <v>-0.016008335083443+0.0061563796526612i</v>
      </c>
      <c r="D3540" t="str">
        <f t="shared" si="1029"/>
        <v>2.14504888779189-1.71875806871494i</v>
      </c>
      <c r="E3540" t="str">
        <f t="shared" si="1030"/>
        <v>-6.78358464984901-56.8082685390624i</v>
      </c>
      <c r="F3540" t="str">
        <f t="shared" si="1031"/>
        <v>2.23883467196613-0.905867584064929i</v>
      </c>
      <c r="G3540" t="str">
        <f t="shared" si="1032"/>
        <v>0.923259375560025-0.266179452626489i</v>
      </c>
      <c r="H3540" t="str">
        <f t="shared" si="1033"/>
        <v>0.00453330038948484-34.6955530058086i</v>
      </c>
      <c r="I3540" t="str">
        <f t="shared" si="1034"/>
        <v>-0.0886355140330805-0.219143350810196i</v>
      </c>
      <c r="K3540" t="str">
        <f t="shared" si="1035"/>
        <v>0.0000451906000693932-0.0000992617659315776i</v>
      </c>
      <c r="L3540" t="str">
        <f t="shared" si="1036"/>
        <v>0.0000444444444444444-0.000100102738814119i</v>
      </c>
      <c r="M3540" t="e">
        <f t="shared" si="1037"/>
        <v>#DIV/0!</v>
      </c>
      <c r="N3540">
        <f t="shared" si="1038"/>
        <v>21.03541482751092</v>
      </c>
      <c r="O3540">
        <f t="shared" si="1039"/>
        <v>35.314048636640663</v>
      </c>
      <c r="P3540" s="3">
        <f t="shared" si="1040"/>
        <v>-35.314048636640663</v>
      </c>
      <c r="Q3540" s="3">
        <f t="shared" si="1041"/>
        <v>158.96458517248908</v>
      </c>
      <c r="R3540">
        <f t="shared" si="1042"/>
        <v>-21.03541482751092</v>
      </c>
      <c r="S3540">
        <f t="shared" si="1043"/>
        <v>573.56275977842176</v>
      </c>
      <c r="T3540">
        <f t="shared" si="1026"/>
        <v>-35.314048636640663</v>
      </c>
    </row>
    <row r="3541" spans="1:20" x14ac:dyDescent="0.25">
      <c r="A3541">
        <f t="shared" si="1027"/>
        <v>3617495.5491840974</v>
      </c>
      <c r="B3541">
        <f t="shared" si="1044"/>
        <v>575742.29826557974</v>
      </c>
      <c r="C3541" t="str">
        <f t="shared" si="1028"/>
        <v>-0.0158555655422276+0.00613814071401591i</v>
      </c>
      <c r="D3541" t="str">
        <f t="shared" si="1029"/>
        <v>2.13880695172449-1.72013944661799i</v>
      </c>
      <c r="E3541" t="str">
        <f t="shared" si="1030"/>
        <v>-6.85659056197933-56.5632737350992i</v>
      </c>
      <c r="F3541" t="str">
        <f t="shared" si="1031"/>
        <v>2.23752720230101-0.906956187403558i</v>
      </c>
      <c r="G3541" t="str">
        <f t="shared" si="1032"/>
        <v>0.922720196119179-0.267034896208273i</v>
      </c>
      <c r="H3541" t="str">
        <f t="shared" si="1033"/>
        <v>0.00449832259942902-34.5641340602952i</v>
      </c>
      <c r="I3541" t="str">
        <f t="shared" si="1034"/>
        <v>-0.088406058007805-0.218185766166986i</v>
      </c>
      <c r="K3541" t="str">
        <f t="shared" si="1035"/>
        <v>0.0000451835630005676-0.000098886064908033i</v>
      </c>
      <c r="L3541" t="str">
        <f t="shared" si="1036"/>
        <v>0.0000444444444444444-0.0000997237884181299i</v>
      </c>
      <c r="M3541" t="e">
        <f t="shared" si="1037"/>
        <v>#DIV/0!</v>
      </c>
      <c r="N3541">
        <f t="shared" si="1038"/>
        <v>21.162838813582994</v>
      </c>
      <c r="O3541">
        <f t="shared" si="1039"/>
        <v>35.389883688305687</v>
      </c>
      <c r="P3541" s="3">
        <f t="shared" si="1040"/>
        <v>-35.389883688305687</v>
      </c>
      <c r="Q3541" s="3">
        <f t="shared" si="1041"/>
        <v>158.83716118641701</v>
      </c>
      <c r="R3541">
        <f t="shared" si="1042"/>
        <v>-21.162838813582994</v>
      </c>
      <c r="S3541">
        <f t="shared" si="1043"/>
        <v>575.74229826557973</v>
      </c>
      <c r="T3541">
        <f t="shared" si="1026"/>
        <v>-35.389883688305687</v>
      </c>
    </row>
    <row r="3542" spans="1:20" x14ac:dyDescent="0.25">
      <c r="A3542">
        <f t="shared" si="1027"/>
        <v>3631242.0322709973</v>
      </c>
      <c r="B3542">
        <f t="shared" si="1044"/>
        <v>577930.118998989</v>
      </c>
      <c r="C3542" t="str">
        <f t="shared" si="1028"/>
        <v>-0.0157040889478826+0.00611966846372387i</v>
      </c>
      <c r="D3542" t="str">
        <f t="shared" si="1029"/>
        <v>2.13255412251888-1.72149944802492i</v>
      </c>
      <c r="E3542" t="str">
        <f t="shared" si="1030"/>
        <v>-6.92887688943218-56.3190074168724i</v>
      </c>
      <c r="F3542" t="str">
        <f t="shared" si="1031"/>
        <v>2.23621132067778-0.908052523688562i</v>
      </c>
      <c r="G3542" t="str">
        <f t="shared" si="1032"/>
        <v>0.922177547722233-0.267891989800445i</v>
      </c>
      <c r="H3542" t="str">
        <f t="shared" si="1033"/>
        <v>0.00446361998044085-34.4332134644798i</v>
      </c>
      <c r="I3542" t="str">
        <f t="shared" si="1034"/>
        <v>-0.0881778206685089-0.21723147827623i</v>
      </c>
      <c r="K3542" t="str">
        <f t="shared" si="1035"/>
        <v>0.000045176579100901-0.0000985117853997272i</v>
      </c>
      <c r="L3542" t="str">
        <f t="shared" si="1036"/>
        <v>0.0000444444444444444-0.0000993462725823169i</v>
      </c>
      <c r="M3542" t="e">
        <f t="shared" si="1037"/>
        <v>#DIV/0!</v>
      </c>
      <c r="N3542">
        <f t="shared" si="1038"/>
        <v>21.290181622424114</v>
      </c>
      <c r="O3542">
        <f t="shared" si="1039"/>
        <v>35.465765370339703</v>
      </c>
      <c r="P3542" s="3">
        <f t="shared" si="1040"/>
        <v>-35.465765370339703</v>
      </c>
      <c r="Q3542" s="3">
        <f t="shared" si="1041"/>
        <v>158.70981837757589</v>
      </c>
      <c r="R3542">
        <f t="shared" si="1042"/>
        <v>-21.290181622424114</v>
      </c>
      <c r="S3542">
        <f t="shared" si="1043"/>
        <v>577.93011899898897</v>
      </c>
      <c r="T3542">
        <f t="shared" si="1026"/>
        <v>-35.465765370339703</v>
      </c>
    </row>
    <row r="3543" spans="1:20" x14ac:dyDescent="0.25">
      <c r="A3543">
        <f t="shared" si="1027"/>
        <v>3645040.7519936273</v>
      </c>
      <c r="B3543">
        <f t="shared" si="1044"/>
        <v>580126.25345118518</v>
      </c>
      <c r="C3543" t="str">
        <f t="shared" si="1028"/>
        <v>-0.0155538960938614+0.00610096831810036i</v>
      </c>
      <c r="D3543" t="str">
        <f t="shared" si="1029"/>
        <v>2.12629055199999-1.72283797266023i</v>
      </c>
      <c r="E3543" t="str">
        <f t="shared" si="1030"/>
        <v>-7.00044812300172-56.0754682062926i</v>
      </c>
      <c r="F3543" t="str">
        <f t="shared" si="1031"/>
        <v>2.23488698387872-0.90915655735904i</v>
      </c>
      <c r="G3543" t="str">
        <f t="shared" si="1032"/>
        <v>0.921631412546892-0.26875072456407i</v>
      </c>
      <c r="H3543" t="str">
        <f t="shared" si="1033"/>
        <v>0.00442919028963786-34.3027893222019i</v>
      </c>
      <c r="I3543" t="str">
        <f t="shared" si="1034"/>
        <v>-0.0879507897818589-0.216280474765681i</v>
      </c>
      <c r="K3543" t="str">
        <f t="shared" si="1035"/>
        <v>0.0000451696479687389-0.0000981389220337687i</v>
      </c>
      <c r="L3543" t="str">
        <f t="shared" si="1036"/>
        <v>0.0000444444444444444-0.0000989701858759885i</v>
      </c>
      <c r="M3543" t="e">
        <f t="shared" si="1037"/>
        <v>#DIV/0!</v>
      </c>
      <c r="N3543">
        <f t="shared" si="1038"/>
        <v>21.417443017599055</v>
      </c>
      <c r="O3543">
        <f t="shared" si="1039"/>
        <v>35.541693717851324</v>
      </c>
      <c r="P3543" s="3">
        <f t="shared" si="1040"/>
        <v>-35.541693717851324</v>
      </c>
      <c r="Q3543" s="3">
        <f t="shared" si="1041"/>
        <v>158.58255698240094</v>
      </c>
      <c r="R3543">
        <f t="shared" si="1042"/>
        <v>-21.417443017599055</v>
      </c>
      <c r="S3543">
        <f t="shared" si="1043"/>
        <v>580.12625345118522</v>
      </c>
      <c r="T3543">
        <f t="shared" si="1026"/>
        <v>-35.541693717851324</v>
      </c>
    </row>
    <row r="3544" spans="1:20" x14ac:dyDescent="0.25">
      <c r="A3544">
        <f t="shared" si="1027"/>
        <v>3658891.9068512032</v>
      </c>
      <c r="B3544">
        <f t="shared" si="1044"/>
        <v>582330.73321429966</v>
      </c>
      <c r="C3544" t="str">
        <f t="shared" si="1028"/>
        <v>-0.0154049778241023+0.00608204562556415i</v>
      </c>
      <c r="D3544" t="str">
        <f t="shared" si="1029"/>
        <v>2.12001639313397-1.72415492152634i</v>
      </c>
      <c r="E3544" t="str">
        <f t="shared" si="1030"/>
        <v>-7.07130871743515-55.8326547195244i</v>
      </c>
      <c r="F3544" t="str">
        <f t="shared" si="1031"/>
        <v>2.23355414861858-0.910268252536075i</v>
      </c>
      <c r="G3544" t="str">
        <f t="shared" si="1032"/>
        <v>0.921081772743016-0.269611091507006i</v>
      </c>
      <c r="H3544" t="str">
        <f t="shared" si="1033"/>
        <v>0.00439503130355021-34.1728597445875i</v>
      </c>
      <c r="I3544" t="str">
        <f t="shared" si="1034"/>
        <v>-0.0877249531960199-0.215332743323484i</v>
      </c>
      <c r="K3544" t="str">
        <f t="shared" si="1035"/>
        <v>0.0000451627692054598-0.0000977674694575085i</v>
      </c>
      <c r="L3544" t="str">
        <f t="shared" si="1036"/>
        <v>0.0000444444444444444-0.0000985955228890102i</v>
      </c>
      <c r="M3544" t="e">
        <f t="shared" si="1037"/>
        <v>#DIV/0!</v>
      </c>
      <c r="N3544">
        <f t="shared" si="1038"/>
        <v>21.544622757384758</v>
      </c>
      <c r="O3544">
        <f t="shared" si="1039"/>
        <v>35.617668764989247</v>
      </c>
      <c r="P3544" s="3">
        <f t="shared" si="1040"/>
        <v>-35.617668764989247</v>
      </c>
      <c r="Q3544" s="3">
        <f t="shared" si="1041"/>
        <v>158.45537724261524</v>
      </c>
      <c r="R3544">
        <f t="shared" si="1042"/>
        <v>-21.544622757384758</v>
      </c>
      <c r="S3544">
        <f t="shared" si="1043"/>
        <v>582.3307332142997</v>
      </c>
      <c r="T3544">
        <f t="shared" si="1026"/>
        <v>-35.617668764989247</v>
      </c>
    </row>
    <row r="3545" spans="1:20" x14ac:dyDescent="0.25">
      <c r="A3545">
        <f t="shared" si="1027"/>
        <v>3672795.696097238</v>
      </c>
      <c r="B3545">
        <f t="shared" si="1044"/>
        <v>584543.59000051406</v>
      </c>
      <c r="C3545" t="str">
        <f t="shared" si="1028"/>
        <v>-0.0152573250328568+0.00606290566733077i</v>
      </c>
      <c r="D3545" t="str">
        <f t="shared" si="1029"/>
        <v>2.11373180001483-1.72545019691922i</v>
      </c>
      <c r="E3545" t="str">
        <f t="shared" si="1030"/>
        <v>-7.14146309170854-55.5905655672372i</v>
      </c>
      <c r="F3545" t="str">
        <f t="shared" si="1031"/>
        <v>2.23221277154691-0.911387573019779i</v>
      </c>
      <c r="G3545" t="str">
        <f t="shared" si="1032"/>
        <v>0.920528610433589-0.270473081482788i</v>
      </c>
      <c r="H3545" t="str">
        <f t="shared" si="1033"/>
        <v>0.00436114081793715-34.0434228500212i</v>
      </c>
      <c r="I3545" t="str">
        <f t="shared" si="1034"/>
        <v>-0.0875002988400885-0.214388271698059i</v>
      </c>
      <c r="K3545" t="str">
        <f t="shared" si="1035"/>
        <v>0.0000451559424154526-0.0000973974223384685i</v>
      </c>
      <c r="L3545" t="str">
        <f t="shared" si="1036"/>
        <v>0.0000444444444444444-0.0000982222782317297i</v>
      </c>
      <c r="M3545" t="e">
        <f t="shared" si="1037"/>
        <v>#DIV/0!</v>
      </c>
      <c r="N3545">
        <f t="shared" si="1038"/>
        <v>21.671720594878224</v>
      </c>
      <c r="O3545">
        <f t="shared" si="1039"/>
        <v>35.693690544935386</v>
      </c>
      <c r="P3545" s="3">
        <f t="shared" si="1040"/>
        <v>-35.693690544935386</v>
      </c>
      <c r="Q3545" s="3">
        <f t="shared" si="1041"/>
        <v>158.32827940512178</v>
      </c>
      <c r="R3545">
        <f t="shared" si="1042"/>
        <v>-21.671720594878224</v>
      </c>
      <c r="S3545">
        <f t="shared" si="1043"/>
        <v>584.54359000051409</v>
      </c>
      <c r="T3545">
        <f t="shared" si="1026"/>
        <v>-35.693690544935386</v>
      </c>
    </row>
    <row r="3546" spans="1:20" x14ac:dyDescent="0.25">
      <c r="A3546">
        <f t="shared" si="1027"/>
        <v>3686752.3197424076</v>
      </c>
      <c r="B3546">
        <f t="shared" si="1044"/>
        <v>586764.85564251605</v>
      </c>
      <c r="C3546" t="str">
        <f t="shared" si="1028"/>
        <v>-0.0151109286645167+0.00604355365809678i</v>
      </c>
      <c r="D3546" t="str">
        <f t="shared" si="1029"/>
        <v>2.10743692785092-1.72672370244373i</v>
      </c>
      <c r="E3546" t="str">
        <f t="shared" si="1030"/>
        <v>-7.2109156293031-55.349199354853i</v>
      </c>
      <c r="F3546" t="str">
        <f t="shared" si="1031"/>
        <v>2.23086280925056-0.912514482286411i</v>
      </c>
      <c r="G3546" t="str">
        <f t="shared" si="1032"/>
        <v>0.919971907715711-0.2713366851895i</v>
      </c>
      <c r="H3546" t="str">
        <f t="shared" si="1033"/>
        <v>0.00432751664760476-33.9144767641163i</v>
      </c>
      <c r="I3546" t="str">
        <f t="shared" si="1034"/>
        <v>-0.0872768147235339-0.21344704769798i</v>
      </c>
      <c r="K3546" t="str">
        <f t="shared" si="1035"/>
        <v>0.0000451491672060936-0.0000970287753642624i</v>
      </c>
      <c r="L3546" t="str">
        <f t="shared" si="1036"/>
        <v>0.0000444444444444444-0.0000978504465348962i</v>
      </c>
      <c r="M3546" t="e">
        <f t="shared" si="1037"/>
        <v>#DIV/0!</v>
      </c>
      <c r="N3546">
        <f t="shared" si="1038"/>
        <v>21.798736278100336</v>
      </c>
      <c r="O3546">
        <f t="shared" si="1039"/>
        <v>35.769759089898635</v>
      </c>
      <c r="P3546" s="3">
        <f t="shared" si="1040"/>
        <v>-35.769759089898635</v>
      </c>
      <c r="Q3546" s="3">
        <f t="shared" si="1041"/>
        <v>158.20126372189966</v>
      </c>
      <c r="R3546">
        <f t="shared" si="1042"/>
        <v>-21.798736278100336</v>
      </c>
      <c r="S3546">
        <f t="shared" si="1043"/>
        <v>586.76485564251607</v>
      </c>
      <c r="T3546">
        <f t="shared" si="1026"/>
        <v>-35.769759089898635</v>
      </c>
    </row>
    <row r="3547" spans="1:20" x14ac:dyDescent="0.25">
      <c r="A3547">
        <f t="shared" si="1027"/>
        <v>3700761.9785574293</v>
      </c>
      <c r="B3547">
        <f t="shared" si="1044"/>
        <v>588994.56209395768</v>
      </c>
      <c r="C3547" t="str">
        <f t="shared" si="1028"/>
        <v>-0.0149657797134402+0.00602399474671822i</v>
      </c>
      <c r="D3547" t="str">
        <f t="shared" si="1029"/>
        <v>2.10113193295114-1.72797534302894i</v>
      </c>
      <c r="E3547" t="str">
        <f t="shared" si="1030"/>
        <v>-7.2796706784806-55.1085546827885i</v>
      </c>
      <c r="F3547" t="str">
        <f t="shared" si="1031"/>
        <v>2.229504218256-0.913648943485411i</v>
      </c>
      <c r="G3547" t="str">
        <f t="shared" si="1032"/>
        <v>0.919411646661608-0.272201893168652i</v>
      </c>
      <c r="H3547" t="str">
        <f t="shared" si="1033"/>
        <v>0.0042941566262262-33.7860196196872i</v>
      </c>
      <c r="I3547" t="str">
        <f t="shared" si="1034"/>
        <v>-0.0870544889356419-0.212509059191852i</v>
      </c>
      <c r="K3547" t="str">
        <f t="shared" si="1035"/>
        <v>0.0000451424431877243-0.000096661523242526i</v>
      </c>
      <c r="L3547" t="str">
        <f t="shared" si="1036"/>
        <v>0.0000444444444444444-0.0000974800224495882i</v>
      </c>
      <c r="M3547" t="e">
        <f t="shared" si="1037"/>
        <v>#DIV/0!</v>
      </c>
      <c r="N3547">
        <f t="shared" si="1038"/>
        <v>21.925669550106534</v>
      </c>
      <c r="O3547">
        <f t="shared" si="1039"/>
        <v>35.84587443110857</v>
      </c>
      <c r="P3547" s="3">
        <f t="shared" si="1040"/>
        <v>-35.84587443110857</v>
      </c>
      <c r="Q3547" s="3">
        <f t="shared" si="1041"/>
        <v>158.07433044989347</v>
      </c>
      <c r="R3547">
        <f t="shared" si="1042"/>
        <v>-21.925669550106534</v>
      </c>
      <c r="S3547">
        <f t="shared" si="1043"/>
        <v>588.99456209395771</v>
      </c>
      <c r="T3547">
        <f t="shared" si="1026"/>
        <v>-35.84587443110857</v>
      </c>
    </row>
    <row r="3548" spans="1:20" x14ac:dyDescent="0.25">
      <c r="A3548">
        <f t="shared" si="1027"/>
        <v>3714824.8740759478</v>
      </c>
      <c r="B3548">
        <f t="shared" si="1044"/>
        <v>591232.74142991472</v>
      </c>
      <c r="C3548" t="str">
        <f t="shared" si="1028"/>
        <v>-0.0148218692237767+0.00600423401687938i</v>
      </c>
      <c r="D3548" t="str">
        <f t="shared" si="1029"/>
        <v>2.09481697271089-1.72920502494314i</v>
      </c>
      <c r="E3548" t="str">
        <f t="shared" si="1030"/>
        <v>-7.34773255255734-54.8686301466955i</v>
      </c>
      <c r="F3548" t="str">
        <f t="shared" si="1031"/>
        <v>2.22813695503187-0.91479091943651i</v>
      </c>
      <c r="G3548" t="str">
        <f t="shared" si="1032"/>
        <v>0.918847809319646-0.273068695804065i</v>
      </c>
      <c r="H3548" t="str">
        <f t="shared" si="1033"/>
        <v>0.00426105860616357-33.6580495567203i</v>
      </c>
      <c r="I3548" t="str">
        <f t="shared" si="1034"/>
        <v>-0.086833309644967-0.211574294108194i</v>
      </c>
      <c r="K3548" t="str">
        <f t="shared" si="1035"/>
        <v>0.0000451357699736288-0.0000962956607008351i</v>
      </c>
      <c r="L3548" t="str">
        <f t="shared" si="1036"/>
        <v>0.0000444444444444444-0.0000971110006471294i</v>
      </c>
      <c r="M3548" t="e">
        <f t="shared" si="1037"/>
        <v>#DIV/0!</v>
      </c>
      <c r="N3548">
        <f t="shared" si="1038"/>
        <v>22.052520149091265</v>
      </c>
      <c r="O3548">
        <f t="shared" si="1039"/>
        <v>35.922036598810138</v>
      </c>
      <c r="P3548" s="3">
        <f t="shared" si="1040"/>
        <v>-35.922036598810138</v>
      </c>
      <c r="Q3548" s="3">
        <f t="shared" si="1041"/>
        <v>157.94747985090873</v>
      </c>
      <c r="R3548">
        <f t="shared" si="1042"/>
        <v>-22.052520149091265</v>
      </c>
      <c r="S3548">
        <f t="shared" si="1043"/>
        <v>591.23274142991477</v>
      </c>
      <c r="T3548">
        <f t="shared" si="1026"/>
        <v>-35.922036598810138</v>
      </c>
    </row>
    <row r="3549" spans="1:20" x14ac:dyDescent="0.25">
      <c r="A3549">
        <f t="shared" si="1027"/>
        <v>3728941.2085974361</v>
      </c>
      <c r="B3549">
        <f t="shared" si="1044"/>
        <v>593479.42584734841</v>
      </c>
      <c r="C3549" t="str">
        <f t="shared" si="1028"/>
        <v>-0.0146791882892927+0.00598427648775633i</v>
      </c>
      <c r="D3549" t="str">
        <f t="shared" si="1029"/>
        <v>2.08849220559784-1.73041265580885i</v>
      </c>
      <c r="E3549" t="str">
        <f t="shared" si="1030"/>
        <v>-7.41510553017671-54.6294243376987i</v>
      </c>
      <c r="F3549" t="str">
        <f t="shared" si="1031"/>
        <v>2.2267609759915-0.9159403726268i</v>
      </c>
      <c r="G3549" t="str">
        <f t="shared" si="1032"/>
        <v>0.918280377715383-0.273937083320745i</v>
      </c>
      <c r="H3549" t="str">
        <f t="shared" si="1033"/>
        <v>0.00422822045829175-33.5305647223464i</v>
      </c>
      <c r="I3549" t="str">
        <f t="shared" si="1034"/>
        <v>-0.0866132650987906-0.210642740435325i</v>
      </c>
      <c r="K3549" t="str">
        <f t="shared" si="1035"/>
        <v>0.0000451291471800114-0.0000959311824866362i</v>
      </c>
      <c r="L3549" t="str">
        <f t="shared" si="1036"/>
        <v>0.0000444444444444444-0.0000967433758190168i</v>
      </c>
      <c r="M3549" t="e">
        <f t="shared" si="1037"/>
        <v>#DIV/0!</v>
      </c>
      <c r="N3549">
        <f t="shared" si="1038"/>
        <v>22.179287808497321</v>
      </c>
      <c r="O3549">
        <f t="shared" si="1039"/>
        <v>35.998245622257201</v>
      </c>
      <c r="P3549" s="3">
        <f t="shared" si="1040"/>
        <v>-35.998245622257201</v>
      </c>
      <c r="Q3549" s="3">
        <f t="shared" si="1041"/>
        <v>157.82071219150268</v>
      </c>
      <c r="R3549">
        <f t="shared" si="1042"/>
        <v>-22.179287808497321</v>
      </c>
      <c r="S3549">
        <f t="shared" si="1043"/>
        <v>593.47942584734835</v>
      </c>
      <c r="T3549">
        <f t="shared" si="1026"/>
        <v>-35.998245622257201</v>
      </c>
    </row>
    <row r="3550" spans="1:20" x14ac:dyDescent="0.25">
      <c r="A3550">
        <f t="shared" si="1027"/>
        <v>3743111.1851901067</v>
      </c>
      <c r="B3550">
        <f t="shared" si="1044"/>
        <v>595734.64766556839</v>
      </c>
      <c r="C3550" t="str">
        <f t="shared" si="1028"/>
        <v>-0.0145377280531954+0.00596412711467185i</v>
      </c>
      <c r="D3550" t="str">
        <f t="shared" si="1029"/>
        <v>2.08215779113736-1.73159814461748i</v>
      </c>
      <c r="E3550" t="str">
        <f t="shared" si="1030"/>
        <v>-7.48179385558173-54.3909358426277i</v>
      </c>
      <c r="F3550" t="str">
        <f t="shared" si="1031"/>
        <v>2.22537623749546-0.917097265207833i</v>
      </c>
      <c r="G3550" t="str">
        <f t="shared" si="1032"/>
        <v>0.917709333852618-0.274807045783768i</v>
      </c>
      <c r="H3550" t="str">
        <f t="shared" si="1033"/>
        <v>0.00419564007182405-33.4035632708117i</v>
      </c>
      <c r="I3550" t="str">
        <f t="shared" si="1034"/>
        <v>-0.0863943436225832-0.209714386221242i</v>
      </c>
      <c r="K3550" t="str">
        <f t="shared" si="1035"/>
        <v>0.0000451225744259752-0.0000955680833671719i</v>
      </c>
      <c r="L3550" t="str">
        <f t="shared" si="1036"/>
        <v>0.0000444444444444444-0.0000963771426768446i</v>
      </c>
      <c r="M3550" t="e">
        <f t="shared" si="1037"/>
        <v>#DIV/0!</v>
      </c>
      <c r="N3550">
        <f t="shared" si="1038"/>
        <v>22.3059722571235</v>
      </c>
      <c r="O3550">
        <f t="shared" si="1039"/>
        <v>36.074501529707412</v>
      </c>
      <c r="P3550" s="3">
        <f t="shared" si="1040"/>
        <v>-36.074501529707412</v>
      </c>
      <c r="Q3550" s="3">
        <f t="shared" si="1041"/>
        <v>157.6940277428765</v>
      </c>
      <c r="R3550">
        <f t="shared" si="1042"/>
        <v>-22.3059722571235</v>
      </c>
      <c r="S3550">
        <f t="shared" si="1043"/>
        <v>595.73464766556845</v>
      </c>
      <c r="T3550">
        <f t="shared" si="1026"/>
        <v>-36.074501529707412</v>
      </c>
    </row>
    <row r="3551" spans="1:20" x14ac:dyDescent="0.25">
      <c r="A3551">
        <f t="shared" si="1027"/>
        <v>3757335.0076938295</v>
      </c>
      <c r="B3551">
        <f t="shared" si="1044"/>
        <v>597998.43932669761</v>
      </c>
      <c r="C3551" t="str">
        <f t="shared" si="1028"/>
        <v>-0.0143974797079557+0.00594379078974348i</v>
      </c>
      <c r="D3551" t="str">
        <f t="shared" si="1029"/>
        <v>2.07581388989778-1.7327614017439i</v>
      </c>
      <c r="E3551" t="str">
        <f t="shared" si="1030"/>
        <v>-7.547801738886-54.1531632442475i</v>
      </c>
      <c r="F3551" t="str">
        <f t="shared" si="1031"/>
        <v>2.22398269585418-0.918261558992727i</v>
      </c>
      <c r="G3551" t="str">
        <f t="shared" si="1032"/>
        <v>0.917134659714475-0.275678573097165i</v>
      </c>
      <c r="H3551" t="str">
        <f t="shared" si="1033"/>
        <v>0.00416331535413968-33.2770433634502i</v>
      </c>
      <c r="I3551" t="str">
        <f t="shared" si="1034"/>
        <v>-0.086176533619475-0.208789219573505i</v>
      </c>
      <c r="K3551" t="str">
        <f t="shared" si="1035"/>
        <v>0.0000451160513334993-0.0000952063581294058i</v>
      </c>
      <c r="L3551" t="str">
        <f t="shared" si="1036"/>
        <v>0.0000444444444444444-0.0000960122959522263i</v>
      </c>
      <c r="M3551" t="e">
        <f t="shared" si="1037"/>
        <v>#DIV/0!</v>
      </c>
      <c r="N3551">
        <f t="shared" si="1038"/>
        <v>22.432573219234001</v>
      </c>
      <c r="O3551">
        <f t="shared" si="1039"/>
        <v>36.150804348417239</v>
      </c>
      <c r="P3551" s="3">
        <f t="shared" si="1040"/>
        <v>-36.150804348417239</v>
      </c>
      <c r="Q3551" s="3">
        <f t="shared" si="1041"/>
        <v>157.567426780766</v>
      </c>
      <c r="R3551">
        <f t="shared" si="1042"/>
        <v>-22.432573219234001</v>
      </c>
      <c r="S3551">
        <f t="shared" si="1043"/>
        <v>597.99843932669762</v>
      </c>
      <c r="T3551">
        <f t="shared" si="1026"/>
        <v>-36.150804348417239</v>
      </c>
    </row>
    <row r="3552" spans="1:20" x14ac:dyDescent="0.25">
      <c r="A3552">
        <f t="shared" si="1027"/>
        <v>3771612.8807230666</v>
      </c>
      <c r="B3552">
        <f t="shared" si="1044"/>
        <v>600270.83339613909</v>
      </c>
      <c r="C3552" t="str">
        <f t="shared" si="1028"/>
        <v>-0.0142584344951323+0.00592327234252458i</v>
      </c>
      <c r="D3552" t="str">
        <f t="shared" si="1029"/>
        <v>2.06946066347547-1.73390233896086i</v>
      </c>
      <c r="E3552" t="str">
        <f t="shared" si="1030"/>
        <v>-7.61313335634403-53.9161051214854i</v>
      </c>
      <c r="F3552" t="str">
        <f t="shared" si="1031"/>
        <v>2.22258030733057-0.919433215453231i</v>
      </c>
      <c r="G3552" t="str">
        <f t="shared" si="1032"/>
        <v>0.91655633726449-0.276551655002808i</v>
      </c>
      <c r="H3552" t="str">
        <f t="shared" si="1033"/>
        <v>0.00413124423061325-33.151003168656i</v>
      </c>
      <c r="I3552" t="str">
        <f t="shared" si="1034"/>
        <v>-0.0859598235697287-0.207867228659123i</v>
      </c>
      <c r="K3552" t="str">
        <f t="shared" si="1035"/>
        <v>0.0000451095775274183-0.0000948460015799488i</v>
      </c>
      <c r="L3552" t="str">
        <f t="shared" si="1036"/>
        <v>0.0000444444444444444-0.0000956488303967192i</v>
      </c>
      <c r="M3552" t="e">
        <f t="shared" si="1037"/>
        <v>#DIV/0!</v>
      </c>
      <c r="N3552">
        <f t="shared" si="1038"/>
        <v>22.559090414665718</v>
      </c>
      <c r="O3552">
        <f t="shared" si="1039"/>
        <v>36.227154104636426</v>
      </c>
      <c r="P3552" s="3">
        <f t="shared" si="1040"/>
        <v>-36.227154104636426</v>
      </c>
      <c r="Q3552" s="3">
        <f t="shared" si="1041"/>
        <v>157.44090958533428</v>
      </c>
      <c r="R3552">
        <f t="shared" si="1042"/>
        <v>-22.559090414665718</v>
      </c>
      <c r="S3552">
        <f t="shared" si="1043"/>
        <v>600.2708333961391</v>
      </c>
      <c r="T3552">
        <f t="shared" si="1026"/>
        <v>-36.227154104636426</v>
      </c>
    </row>
    <row r="3553" spans="1:20" x14ac:dyDescent="0.25">
      <c r="A3553">
        <f t="shared" si="1027"/>
        <v>3785945.0096698143</v>
      </c>
      <c r="B3553">
        <f t="shared" si="1044"/>
        <v>602551.86256304441</v>
      </c>
      <c r="C3553" t="str">
        <f t="shared" si="1028"/>
        <v>-0.0141205837051934+0.00590257654063838i</v>
      </c>
      <c r="D3553" t="str">
        <f t="shared" si="1029"/>
        <v>2.06309827447958-1.73502086945315i</v>
      </c>
      <c r="E3553" t="str">
        <f t="shared" si="1030"/>
        <v>-7.67779285062084-53.6797600496536i</v>
      </c>
      <c r="F3553" t="str">
        <f t="shared" si="1031"/>
        <v>2.22116902814277-0.920612195716887i</v>
      </c>
      <c r="G3553" t="str">
        <f t="shared" si="1032"/>
        <v>0.915974348447726-0.277426281079298i</v>
      </c>
      <c r="H3553" t="str">
        <f t="shared" si="1033"/>
        <v>0.00409942464444553-33.0254408618543i</v>
      </c>
      <c r="I3553" t="str">
        <f t="shared" si="1034"/>
        <v>-0.0857442020302219-0.206948401704431i</v>
      </c>
      <c r="K3553" t="str">
        <f t="shared" si="1035"/>
        <v>0.0000451031526353993-0.0000944870085449853i</v>
      </c>
      <c r="L3553" t="str">
        <f t="shared" si="1036"/>
        <v>0.0000444444444444444-0.0000952867407817484i</v>
      </c>
      <c r="M3553" t="e">
        <f t="shared" si="1037"/>
        <v>#DIV/0!</v>
      </c>
      <c r="N3553">
        <f t="shared" si="1038"/>
        <v>22.685523558938826</v>
      </c>
      <c r="O3553">
        <f t="shared" si="1039"/>
        <v>36.303550823603537</v>
      </c>
      <c r="P3553" s="3">
        <f t="shared" si="1040"/>
        <v>-36.303550823603537</v>
      </c>
      <c r="Q3553" s="3">
        <f t="shared" si="1041"/>
        <v>157.31447644106117</v>
      </c>
      <c r="R3553">
        <f t="shared" si="1042"/>
        <v>-22.685523558938826</v>
      </c>
      <c r="S3553">
        <f t="shared" si="1043"/>
        <v>602.55186256304444</v>
      </c>
      <c r="T3553">
        <f t="shared" si="1026"/>
        <v>-36.303550823603537</v>
      </c>
    </row>
    <row r="3554" spans="1:20" x14ac:dyDescent="0.25">
      <c r="A3554">
        <f t="shared" si="1027"/>
        <v>3800331.6007065596</v>
      </c>
      <c r="B3554">
        <f t="shared" si="1044"/>
        <v>604841.55964078405</v>
      </c>
      <c r="C3554" t="str">
        <f t="shared" si="1028"/>
        <v>-0.0139839186773385+0.00588170809040487i</v>
      </c>
      <c r="D3554" t="str">
        <f t="shared" si="1029"/>
        <v>2.05672688651651-1.73611690783154i</v>
      </c>
      <c r="E3554" t="str">
        <f t="shared" si="1030"/>
        <v>-7.74178433105943-53.4441266006706i</v>
      </c>
      <c r="F3554" t="str">
        <f t="shared" si="1031"/>
        <v>2.21974881446685-0.921798460564102i</v>
      </c>
      <c r="G3554" t="str">
        <f t="shared" si="1032"/>
        <v>0.915388675191901-0.278302440740856i</v>
      </c>
      <c r="H3554" t="str">
        <f t="shared" si="1033"/>
        <v>0.0040678545564967-32.9003546254749i</v>
      </c>
      <c r="I3554" t="str">
        <f t="shared" si="1034"/>
        <v>-0.0855296576339327-0.206032726994986i</v>
      </c>
      <c r="K3554" t="str">
        <f t="shared" si="1035"/>
        <v>0.0000450967762879217-0.0000941293738702019i</v>
      </c>
      <c r="L3554" t="str">
        <f t="shared" si="1036"/>
        <v>0.0000444444444444444-0.0000949260218985336i</v>
      </c>
      <c r="M3554" t="e">
        <f t="shared" si="1037"/>
        <v>#DIV/0!</v>
      </c>
      <c r="N3554">
        <f t="shared" si="1038"/>
        <v>22.811872363366177</v>
      </c>
      <c r="O3554">
        <f t="shared" si="1039"/>
        <v>36.379994529541676</v>
      </c>
      <c r="P3554" s="3">
        <f t="shared" si="1040"/>
        <v>-36.379994529541676</v>
      </c>
      <c r="Q3554" s="3">
        <f t="shared" si="1041"/>
        <v>157.18812763663382</v>
      </c>
      <c r="R3554">
        <f t="shared" si="1042"/>
        <v>-22.811872363366177</v>
      </c>
      <c r="S3554">
        <f t="shared" si="1043"/>
        <v>604.841559640784</v>
      </c>
      <c r="T3554">
        <f t="shared" si="1026"/>
        <v>-36.379994529541676</v>
      </c>
    </row>
    <row r="3555" spans="1:20" x14ac:dyDescent="0.25">
      <c r="A3555">
        <f t="shared" si="1027"/>
        <v>3814772.860789245</v>
      </c>
      <c r="B3555">
        <f t="shared" si="1044"/>
        <v>607139.95756741904</v>
      </c>
      <c r="C3555" t="str">
        <f t="shared" si="1028"/>
        <v>-0.0138484307993216+0.0058606716374612i</v>
      </c>
      <c r="D3555" t="str">
        <f t="shared" si="1029"/>
        <v>2.05034666417441-1.73719037014666i</v>
      </c>
      <c r="E3555" t="str">
        <f t="shared" si="1030"/>
        <v>-7.80511187394827-53.2092033432784i</v>
      </c>
      <c r="F3555" t="str">
        <f t="shared" si="1031"/>
        <v>2.21831962243961-0.922991970425291i</v>
      </c>
      <c r="G3555" t="str">
        <f t="shared" si="1032"/>
        <v>0.914799299408535-0.279180123236216i</v>
      </c>
      <c r="H3555" t="str">
        <f t="shared" si="1033"/>
        <v>0.00403653194512085-32.7757426489243i</v>
      </c>
      <c r="I3555" t="str">
        <f t="shared" si="1034"/>
        <v>-0.0853161790894335-0.205120192875451i</v>
      </c>
      <c r="K3555" t="str">
        <f t="shared" si="1035"/>
        <v>0.0000450904481182554-0.0000937730924207137i</v>
      </c>
      <c r="L3555" t="str">
        <f t="shared" si="1036"/>
        <v>0.0000444444444444444-0.0000945666685580132i</v>
      </c>
      <c r="M3555" t="e">
        <f t="shared" si="1037"/>
        <v>#DIV/0!</v>
      </c>
      <c r="N3555">
        <f t="shared" si="1038"/>
        <v>22.938136535161334</v>
      </c>
      <c r="O3555">
        <f t="shared" si="1039"/>
        <v>36.456485245653269</v>
      </c>
      <c r="P3555" s="3">
        <f t="shared" si="1040"/>
        <v>-36.456485245653269</v>
      </c>
      <c r="Q3555" s="3">
        <f t="shared" si="1041"/>
        <v>157.06186346483867</v>
      </c>
      <c r="R3555">
        <f t="shared" si="1042"/>
        <v>-22.938136535161334</v>
      </c>
      <c r="S3555">
        <f t="shared" si="1043"/>
        <v>607.13995756741906</v>
      </c>
      <c r="T3555">
        <f t="shared" si="1026"/>
        <v>-36.456485245653269</v>
      </c>
    </row>
    <row r="3556" spans="1:20" x14ac:dyDescent="0.25">
      <c r="A3556">
        <f t="shared" si="1027"/>
        <v>3829268.9976602443</v>
      </c>
      <c r="B3556">
        <f t="shared" si="1044"/>
        <v>609447.08940617531</v>
      </c>
      <c r="C3556" t="str">
        <f t="shared" si="1028"/>
        <v>-0.0137141115072712+0.00583947176737507i</v>
      </c>
      <c r="D3556" t="str">
        <f t="shared" si="1029"/>
        <v>2.04395777300717-1.73824117390255i</v>
      </c>
      <c r="E3556" t="str">
        <f t="shared" si="1030"/>
        <v>-7.86777952278822-52.9749888432558i</v>
      </c>
      <c r="F3556" t="str">
        <f t="shared" si="1031"/>
        <v>2.21688140816141-0.924192685378017i</v>
      </c>
      <c r="G3556" t="str">
        <f t="shared" si="1032"/>
        <v>0.914206202994116-0.280059317647525i</v>
      </c>
      <c r="H3556" t="str">
        <f t="shared" si="1033"/>
        <v>0.00400545480600227-32.6516031285574i</v>
      </c>
      <c r="I3556" t="str">
        <f t="shared" si="1034"/>
        <v>-0.085103755180387-0.204210787749473i</v>
      </c>
      <c r="K3556" t="str">
        <f t="shared" si="1035"/>
        <v>0.0000450841677624402-0.0000934181590809907i</v>
      </c>
      <c r="L3556" t="str">
        <f t="shared" si="1036"/>
        <v>0.0000444444444444444-0.0000942086755907684i</v>
      </c>
      <c r="M3556" t="e">
        <f t="shared" si="1037"/>
        <v>#DIV/0!</v>
      </c>
      <c r="N3556">
        <f t="shared" si="1038"/>
        <v>23.064315777550092</v>
      </c>
      <c r="O3556">
        <f t="shared" si="1039"/>
        <v>36.533022994116713</v>
      </c>
      <c r="P3556" s="3">
        <f t="shared" si="1040"/>
        <v>-36.533022994116713</v>
      </c>
      <c r="Q3556" s="3">
        <f t="shared" si="1041"/>
        <v>156.93568422244991</v>
      </c>
      <c r="R3556">
        <f t="shared" si="1042"/>
        <v>-23.064315777550092</v>
      </c>
      <c r="S3556">
        <f t="shared" si="1043"/>
        <v>609.44708940617534</v>
      </c>
      <c r="T3556">
        <f t="shared" si="1026"/>
        <v>-36.533022994116713</v>
      </c>
    </row>
    <row r="3557" spans="1:20" x14ac:dyDescent="0.25">
      <c r="A3557">
        <f t="shared" si="1027"/>
        <v>3843820.2198513537</v>
      </c>
      <c r="B3557">
        <f t="shared" si="1044"/>
        <v>611762.98834591883</v>
      </c>
      <c r="C3557" t="str">
        <f t="shared" si="1028"/>
        <v>-0.0135809522855113+0.00581811300625144i</v>
      </c>
      <c r="D3557" t="str">
        <f t="shared" si="1029"/>
        <v>2.03756037951832-1.73926923807004i</v>
      </c>
      <c r="E3557" t="str">
        <f t="shared" si="1030"/>
        <v>-7.92979128855746-52.7414816636288i</v>
      </c>
      <c r="F3557" t="str">
        <f t="shared" si="1031"/>
        <v>2.21543412769898-0.925400565144091i</v>
      </c>
      <c r="G3557" t="str">
        <f t="shared" si="1032"/>
        <v>0.913609367831283-0.28094001288924i</v>
      </c>
      <c r="H3557" t="str">
        <f t="shared" si="1033"/>
        <v>0.00397462115199367-32.5279342676513i</v>
      </c>
      <c r="I3557" t="str">
        <f t="shared" si="1034"/>
        <v>-0.0848923747650496-0.20330450007958i</v>
      </c>
      <c r="K3557" t="str">
        <f t="shared" si="1035"/>
        <v>0.0000450779348592642-0.0000930645687547856i</v>
      </c>
      <c r="L3557" t="str">
        <f t="shared" si="1036"/>
        <v>0.0000444444444444444-0.0000938520378469495i</v>
      </c>
      <c r="M3557" t="e">
        <f t="shared" si="1037"/>
        <v>#DIV/0!</v>
      </c>
      <c r="N3557">
        <f t="shared" si="1038"/>
        <v>23.190409789880306</v>
      </c>
      <c r="O3557">
        <f t="shared" si="1039"/>
        <v>36.609607796082607</v>
      </c>
      <c r="P3557" s="3">
        <f t="shared" si="1040"/>
        <v>-36.609607796082607</v>
      </c>
      <c r="Q3557" s="3">
        <f t="shared" si="1041"/>
        <v>156.80959021011969</v>
      </c>
      <c r="R3557">
        <f t="shared" si="1042"/>
        <v>-23.190409789880306</v>
      </c>
      <c r="S3557">
        <f t="shared" si="1043"/>
        <v>611.76298834591887</v>
      </c>
      <c r="T3557">
        <f t="shared" si="1026"/>
        <v>-36.609607796082607</v>
      </c>
    </row>
    <row r="3558" spans="1:20" x14ac:dyDescent="0.25">
      <c r="A3558">
        <f t="shared" si="1027"/>
        <v>3858426.736686789</v>
      </c>
      <c r="B3558">
        <f t="shared" si="1044"/>
        <v>614087.68770163332</v>
      </c>
      <c r="C3558" t="str">
        <f t="shared" si="1028"/>
        <v>-0.0134489446663836+0.00579659982133329i</v>
      </c>
      <c r="D3558" t="str">
        <f t="shared" si="1029"/>
        <v>2.03115465114478-1.74027448309999i</v>
      </c>
      <c r="E3558" t="str">
        <f t="shared" si="1030"/>
        <v>-7.99115114997576-52.5086803648801i</v>
      </c>
      <c r="F3558" t="str">
        <f t="shared" si="1031"/>
        <v>2.21397773708843-0.926615569086762i</v>
      </c>
      <c r="G3558" t="str">
        <f t="shared" si="1032"/>
        <v>0.913008775790028-0.281822197707033i</v>
      </c>
      <c r="H3558" t="str">
        <f t="shared" si="1033"/>
        <v>0.00394402901295589-32.4047342763772i</v>
      </c>
      <c r="I3558" t="str">
        <f t="shared" si="1034"/>
        <v>-0.0846820267757827-0.202401318387063i</v>
      </c>
      <c r="K3558" t="str">
        <f t="shared" si="1035"/>
        <v>0.0000450717490502438-0.0000927123163650645i</v>
      </c>
      <c r="L3558" t="str">
        <f t="shared" si="1036"/>
        <v>0.0000444444444444444-0.0000934967501962042i</v>
      </c>
      <c r="M3558" t="e">
        <f t="shared" si="1037"/>
        <v>#DIV/0!</v>
      </c>
      <c r="N3558">
        <f t="shared" si="1038"/>
        <v>23.316418267731933</v>
      </c>
      <c r="O3558">
        <f t="shared" si="1039"/>
        <v>36.686239671669199</v>
      </c>
      <c r="P3558" s="3">
        <f t="shared" si="1040"/>
        <v>-36.686239671669199</v>
      </c>
      <c r="Q3558" s="3">
        <f t="shared" si="1041"/>
        <v>156.68358173226807</v>
      </c>
      <c r="R3558">
        <f t="shared" si="1042"/>
        <v>-23.316418267731933</v>
      </c>
      <c r="S3558">
        <f t="shared" si="1043"/>
        <v>614.08768770163329</v>
      </c>
      <c r="T3558">
        <f t="shared" si="1026"/>
        <v>-36.686239671669199</v>
      </c>
    </row>
    <row r="3559" spans="1:20" x14ac:dyDescent="0.25">
      <c r="A3559">
        <f t="shared" si="1027"/>
        <v>3873088.7582861981</v>
      </c>
      <c r="B3559">
        <f t="shared" si="1044"/>
        <v>616421.22091489949</v>
      </c>
      <c r="C3559" t="str">
        <f t="shared" si="1028"/>
        <v>-0.0133180802300664+0.00577493662159465i</v>
      </c>
      <c r="D3559" t="str">
        <f t="shared" si="1029"/>
        <v>2.02474075624016-1.74125683093614i</v>
      </c>
      <c r="E3559" t="str">
        <f t="shared" si="1030"/>
        <v>-8.05186305376804-52.2765835051532i</v>
      </c>
      <c r="F3559" t="str">
        <f t="shared" si="1031"/>
        <v>2.21251219233813-0.927837656207854i</v>
      </c>
      <c r="G3559" t="str">
        <f t="shared" si="1032"/>
        <v>0.912404408728916-0.282705860676699i</v>
      </c>
      <c r="H3559" t="str">
        <f t="shared" si="1033"/>
        <v>0.00391367643559932-32.2820013717739i</v>
      </c>
      <c r="I3559" t="str">
        <f t="shared" si="1034"/>
        <v>-0.0844727002185666-0.20150123125187i</v>
      </c>
      <c r="K3559" t="str">
        <f t="shared" si="1035"/>
        <v>0.0000450656099796023-0.0000923613968539312i</v>
      </c>
      <c r="L3559" t="str">
        <f t="shared" si="1036"/>
        <v>0.0000444444444444444-0.0000931428075275999i</v>
      </c>
      <c r="M3559" t="e">
        <f t="shared" si="1037"/>
        <v>#DIV/0!</v>
      </c>
      <c r="N3559">
        <f t="shared" si="1038"/>
        <v>23.442340903027315</v>
      </c>
      <c r="O3559">
        <f t="shared" si="1039"/>
        <v>36.762918639960127</v>
      </c>
      <c r="P3559" s="3">
        <f t="shared" si="1040"/>
        <v>-36.762918639960127</v>
      </c>
      <c r="Q3559" s="3">
        <f t="shared" si="1041"/>
        <v>156.55765909697269</v>
      </c>
      <c r="R3559">
        <f t="shared" si="1042"/>
        <v>-23.442340903027315</v>
      </c>
      <c r="S3559">
        <f t="shared" si="1043"/>
        <v>616.42122091489944</v>
      </c>
      <c r="T3559">
        <f t="shared" si="1026"/>
        <v>-36.762918639960127</v>
      </c>
    </row>
    <row r="3560" spans="1:20" x14ac:dyDescent="0.25">
      <c r="A3560">
        <f t="shared" si="1027"/>
        <v>3887806.4955676859</v>
      </c>
      <c r="B3560">
        <f t="shared" si="1044"/>
        <v>618763.62155437609</v>
      </c>
      <c r="C3560" t="str">
        <f t="shared" si="1028"/>
        <v>-0.0131883506043963+0.00575312775832863i</v>
      </c>
      <c r="D3560" t="str">
        <f t="shared" si="1029"/>
        <v>2.01831886405819-1.742216205028i</v>
      </c>
      <c r="E3560" t="str">
        <f t="shared" si="1030"/>
        <v>-8.11193091492727-52.0451896404537i</v>
      </c>
      <c r="F3560" t="str">
        <f t="shared" si="1031"/>
        <v>2.21103744943178-0.929066785144952i</v>
      </c>
      <c r="G3560" t="str">
        <f t="shared" si="1032"/>
        <v>0.911796248496325-0.283590990203061i</v>
      </c>
      <c r="H3560" t="str">
        <f t="shared" si="1033"/>
        <v>0.00388356148332704-32.1597337777198i</v>
      </c>
      <c r="I3560" t="str">
        <f t="shared" si="1034"/>
        <v>-0.0842643841725206-0.200604227312488i</v>
      </c>
      <c r="K3560" t="str">
        <f t="shared" si="1035"/>
        <v>0.0000450595172942503-0.0000920118051825567i</v>
      </c>
      <c r="L3560" t="str">
        <f t="shared" si="1036"/>
        <v>0.0000444444444444444-0.0000927902047495514i</v>
      </c>
      <c r="M3560" t="e">
        <f t="shared" si="1037"/>
        <v>#DIV/0!</v>
      </c>
      <c r="N3560">
        <f t="shared" si="1038"/>
        <v>23.568177384142103</v>
      </c>
      <c r="O3560">
        <f t="shared" si="1039"/>
        <v>36.839644719000397</v>
      </c>
      <c r="P3560" s="3">
        <f t="shared" si="1040"/>
        <v>-36.839644719000397</v>
      </c>
      <c r="Q3560" s="3">
        <f t="shared" si="1041"/>
        <v>156.4318226158579</v>
      </c>
      <c r="R3560">
        <f t="shared" si="1042"/>
        <v>-23.568177384142103</v>
      </c>
      <c r="S3560">
        <f t="shared" si="1043"/>
        <v>618.76362155437607</v>
      </c>
      <c r="T3560">
        <f t="shared" si="1026"/>
        <v>-36.839644719000397</v>
      </c>
    </row>
    <row r="3561" spans="1:20" x14ac:dyDescent="0.25">
      <c r="A3561">
        <f t="shared" si="1027"/>
        <v>3902580.1602508426</v>
      </c>
      <c r="B3561">
        <f t="shared" si="1044"/>
        <v>621114.92331628269</v>
      </c>
      <c r="C3561" t="str">
        <f t="shared" si="1028"/>
        <v>-0.0130597474646876+0.00573117752572838i</v>
      </c>
      <c r="D3561" t="str">
        <f t="shared" si="1029"/>
        <v>2.01188914473561-1.74315253034327i</v>
      </c>
      <c r="E3561" t="str">
        <f t="shared" si="1030"/>
        <v>-8.17135861697573-51.8144973248481i</v>
      </c>
      <c r="F3561" t="str">
        <f t="shared" si="1031"/>
        <v>2.20955346433137-0.93030291416855i</v>
      </c>
      <c r="G3561" t="str">
        <f t="shared" si="1032"/>
        <v>0.911184276931703-0.284477574518894i</v>
      </c>
      <c r="H3561" t="str">
        <f t="shared" si="1033"/>
        <v>0.00385368223607949-32.037929724907i</v>
      </c>
      <c r="I3561" t="str">
        <f t="shared" si="1034"/>
        <v>-0.084057067789429-0.199710295265835i</v>
      </c>
      <c r="K3561" t="str">
        <f t="shared" si="1035"/>
        <v>0.0000450534706437648-0.0000916635363311108i</v>
      </c>
      <c r="L3561" t="str">
        <f t="shared" si="1036"/>
        <v>0.0000444444444444444-0.0000924389367897505i</v>
      </c>
      <c r="M3561" t="e">
        <f t="shared" si="1037"/>
        <v>#DIV/0!</v>
      </c>
      <c r="N3561">
        <f t="shared" si="1038"/>
        <v>23.693927396017045</v>
      </c>
      <c r="O3561">
        <f t="shared" si="1039"/>
        <v>36.916417925793958</v>
      </c>
      <c r="P3561" s="3">
        <f t="shared" si="1040"/>
        <v>-36.916417925793958</v>
      </c>
      <c r="Q3561" s="3">
        <f t="shared" si="1041"/>
        <v>156.30607260398295</v>
      </c>
      <c r="R3561">
        <f t="shared" si="1042"/>
        <v>-23.693927396017045</v>
      </c>
      <c r="S3561">
        <f t="shared" si="1043"/>
        <v>621.11492331628267</v>
      </c>
      <c r="T3561">
        <f t="shared" si="1026"/>
        <v>-36.916417925793958</v>
      </c>
    </row>
    <row r="3562" spans="1:20" x14ac:dyDescent="0.25">
      <c r="A3562">
        <f t="shared" si="1027"/>
        <v>3917409.9648597962</v>
      </c>
      <c r="B3562">
        <f t="shared" si="1044"/>
        <v>623475.16002488462</v>
      </c>
      <c r="C3562" t="str">
        <f t="shared" si="1028"/>
        <v>-0.0129322625335535+0.00570909016146142i</v>
      </c>
      <c r="D3562" t="str">
        <f t="shared" si="1029"/>
        <v>2.00545176927508-1.74406573338016i</v>
      </c>
      <c r="E3562" t="str">
        <f t="shared" si="1030"/>
        <v>-8.2301500122248-51.5845051106621i</v>
      </c>
      <c r="F3562" t="str">
        <f t="shared" si="1031"/>
        <v>2.2080601929804-0.931546001179262i</v>
      </c>
      <c r="G3562" t="str">
        <f t="shared" si="1032"/>
        <v>0.910568475866842-0.285365601683837i</v>
      </c>
      <c r="H3562" t="str">
        <f t="shared" si="1033"/>
        <v>0.00382403679018096-31.916587450814i</v>
      </c>
      <c r="I3562" t="str">
        <f t="shared" si="1034"/>
        <v>-0.0838507402932729-0.198819423867157i</v>
      </c>
      <c r="K3562" t="str">
        <f t="shared" si="1035"/>
        <v>0.0000450474696803698-0.0000913165852986865i</v>
      </c>
      <c r="L3562" t="str">
        <f t="shared" si="1036"/>
        <v>0.0000444444444444444-0.0000920889985950885i</v>
      </c>
      <c r="M3562" t="e">
        <f t="shared" si="1037"/>
        <v>#DIV/0!</v>
      </c>
      <c r="N3562">
        <f t="shared" si="1038"/>
        <v>23.819590620265217</v>
      </c>
      <c r="O3562">
        <f t="shared" si="1039"/>
        <v>36.993238276300609</v>
      </c>
      <c r="P3562" s="3">
        <f t="shared" si="1040"/>
        <v>-36.993238276300609</v>
      </c>
      <c r="Q3562" s="3">
        <f t="shared" si="1041"/>
        <v>156.18040937973478</v>
      </c>
      <c r="R3562">
        <f t="shared" si="1042"/>
        <v>-23.819590620265217</v>
      </c>
      <c r="S3562">
        <f t="shared" si="1043"/>
        <v>623.47516002488464</v>
      </c>
      <c r="T3562">
        <f t="shared" si="1026"/>
        <v>-36.993238276300609</v>
      </c>
    </row>
    <row r="3563" spans="1:20" x14ac:dyDescent="0.25">
      <c r="A3563">
        <f t="shared" si="1027"/>
        <v>3932296.1227262635</v>
      </c>
      <c r="B3563">
        <f t="shared" si="1044"/>
        <v>625844.3656329792</v>
      </c>
      <c r="C3563" t="str">
        <f t="shared" si="1028"/>
        <v>-0.0128058875807252+0.00568686984723954i</v>
      </c>
      <c r="D3563" t="str">
        <f t="shared" si="1029"/>
        <v>1.99900690952779-1.74495574217954i</v>
      </c>
      <c r="E3563" t="str">
        <f t="shared" si="1030"/>
        <v>-8.28830892203594-51.3552115486699i</v>
      </c>
      <c r="F3563" t="str">
        <f t="shared" si="1031"/>
        <v>2.20655759130691-0.93279600370502i</v>
      </c>
      <c r="G3563" t="str">
        <f t="shared" si="1032"/>
        <v>0.909948827127179-0.286255059583321i</v>
      </c>
      <c r="H3563" t="str">
        <f t="shared" si="1033"/>
        <v>0.00379462325818724-31.7957051996788i</v>
      </c>
      <c r="I3563" t="str">
        <f t="shared" si="1034"/>
        <v>-0.083645390979767-0.197931601929904i</v>
      </c>
      <c r="K3563" t="str">
        <f t="shared" si="1035"/>
        <v>0.0000450415140589151-0.0000909709471032347i</v>
      </c>
      <c r="L3563" t="str">
        <f t="shared" si="1036"/>
        <v>0.0000444444444444444-0.0000917403851315888i</v>
      </c>
      <c r="M3563" t="e">
        <f t="shared" si="1037"/>
        <v>#DIV/0!</v>
      </c>
      <c r="N3563">
        <f t="shared" si="1038"/>
        <v>23.945166735288865</v>
      </c>
      <c r="O3563">
        <f t="shared" si="1039"/>
        <v>37.070105785433796</v>
      </c>
      <c r="P3563" s="3">
        <f t="shared" si="1040"/>
        <v>-37.070105785433796</v>
      </c>
      <c r="Q3563" s="3">
        <f t="shared" si="1041"/>
        <v>156.05483326471114</v>
      </c>
      <c r="R3563">
        <f t="shared" si="1042"/>
        <v>-23.945166735288865</v>
      </c>
      <c r="S3563">
        <f t="shared" si="1043"/>
        <v>625.84436563297925</v>
      </c>
      <c r="T3563">
        <f t="shared" si="1026"/>
        <v>-37.070105785433796</v>
      </c>
    </row>
    <row r="3564" spans="1:20" x14ac:dyDescent="0.25">
      <c r="A3564">
        <f t="shared" si="1027"/>
        <v>3947238.8479926232</v>
      </c>
      <c r="B3564">
        <f t="shared" si="1044"/>
        <v>628222.57422238449</v>
      </c>
      <c r="C3564" t="str">
        <f t="shared" si="1028"/>
        <v>-0.0126806144228727+0.00566452070938028i</v>
      </c>
      <c r="D3564" t="str">
        <f t="shared" si="1029"/>
        <v>1.99255473817592-1.74582248633669i</v>
      </c>
      <c r="E3564" t="str">
        <f t="shared" si="1030"/>
        <v>-8.34583913707909-51.1266151882869i</v>
      </c>
      <c r="F3564" t="str">
        <f t="shared" si="1031"/>
        <v>2.20504561522666-0.934052878898278i</v>
      </c>
      <c r="G3564" t="str">
        <f t="shared" si="1032"/>
        <v>0.909325312533103-0.287145935927496i</v>
      </c>
      <c r="H3564" t="str">
        <f t="shared" si="1033"/>
        <v>0.00376543976873543-31.675281222473i</v>
      </c>
      <c r="I3564" t="str">
        <f t="shared" si="1034"/>
        <v>-0.0834410092159029-0.19704681832563i</v>
      </c>
      <c r="K3564" t="str">
        <f t="shared" si="1035"/>
        <v>0.0000450356034368577-0.000090626616781487i</v>
      </c>
      <c r="L3564" t="str">
        <f t="shared" si="1036"/>
        <v>0.0000444444444444444-0.0000913930913843279i</v>
      </c>
      <c r="M3564" t="e">
        <f t="shared" si="1037"/>
        <v>#DIV/0!</v>
      </c>
      <c r="N3564">
        <f t="shared" si="1038"/>
        <v>24.070655416385051</v>
      </c>
      <c r="O3564">
        <f t="shared" si="1039"/>
        <v>37.14702046705834</v>
      </c>
      <c r="P3564" s="3">
        <f t="shared" si="1040"/>
        <v>-37.14702046705834</v>
      </c>
      <c r="Q3564" s="3">
        <f t="shared" si="1041"/>
        <v>155.92934458361495</v>
      </c>
      <c r="R3564">
        <f t="shared" si="1042"/>
        <v>-24.070655416385051</v>
      </c>
      <c r="S3564">
        <f t="shared" si="1043"/>
        <v>628.22257422238454</v>
      </c>
      <c r="T3564">
        <f t="shared" ref="T3564:T3627" si="1045">P3564</f>
        <v>-37.14702046705834</v>
      </c>
    </row>
    <row r="3565" spans="1:20" x14ac:dyDescent="0.25">
      <c r="A3565">
        <f t="shared" ref="A3565:A3628" si="1046">2*PI()*B3565</f>
        <v>3962238.3556149951</v>
      </c>
      <c r="B3565">
        <f t="shared" si="1044"/>
        <v>630609.82000442955</v>
      </c>
      <c r="C3565" t="str">
        <f t="shared" ref="C3565:C3628" si="1047">IMPRODUCT(D3565,E3565,$C$40,,K3565,$C$41)</f>
        <v>-0.012556434923425+0.00564204681936437i</v>
      </c>
      <c r="D3565" t="str">
        <f t="shared" ref="D3565:D3628" si="1048">IMDIV(IMPRODUCT($C$37,$C$38,COMPLEX(1,A3565/$C$38)),IMSUM(-1*A3565*A3565/$C$39,COMPLEX(0,1*A3565)))</f>
        <v>1.98609542871485-1.74666589701293i</v>
      </c>
      <c r="E3565" t="str">
        <f t="shared" ref="E3565:E3628" si="1049">IMDIV(IMPRODUCT(IMSUM(F3565,G3565),$C$29,H3565),IMSUM(1,I3565))</f>
        <v>-8.4027444175892-50.8987145777581i</v>
      </c>
      <c r="F3565" t="str">
        <f t="shared" ref="F3565:F3628" si="1050">IMDIV(IMPRODUCT($C$14,$C$15,COMPLEX(1,A3565/$C$15)),IMSUM(-1*A3565*A3565/$C$16,COMPLEX(0,A3565)))</f>
        <v>2.20352422064652-0.935316583533266i</v>
      </c>
      <c r="G3565" t="str">
        <f t="shared" ref="G3565:G3628" si="1051">IMDIV(1,COMPLEX(1,A3565*$C$9*$C$10))</f>
        <v>0.908697913901296-0.288038218250164i</v>
      </c>
      <c r="H3565" t="str">
        <f t="shared" ref="H3565:H3628" si="1052">IMDIV($C$3,IMSUM(K3565,COMPLEX(0,$C$28*A3565)))</f>
        <v>0.00373648446639489-31.5553137768747i</v>
      </c>
      <c r="I3565" t="str">
        <f t="shared" ref="I3565:I3628" si="1053">IMPRODUCT(F3565,$C$29,H3565,$C$31)</f>
        <v>-0.0832375844394978-0.196165061983891i</v>
      </c>
      <c r="K3565" t="str">
        <f t="shared" ref="K3565:K3628" si="1054">IF($C$26&lt;=0,IMDIV(1,IMSUM(IMDIV(1,L3565),1/$C$18)),IMDIV(1,IMSUM(IMDIV(1,L3565),1/$C$18,IMDIV(1,M3565))))</f>
        <v>0.0000450297374742416-0.0000902835893888921i</v>
      </c>
      <c r="L3565" t="str">
        <f t="shared" ref="L3565:L3628" si="1055">IMSUM($C$21/$C$22,IMDIV(1,COMPLEX(0,$C$20*$C$22*A3565)))</f>
        <v>0.0000444444444444444-0.0000910471123573701i</v>
      </c>
      <c r="M3565" t="e">
        <f t="shared" ref="M3565:M3628" si="1056">IMSUM($C$25/$C$26,IMDIV(1,COMPLEX(0,$C$24*$C$26*A3565)))</f>
        <v>#DIV/0!</v>
      </c>
      <c r="N3565">
        <f t="shared" ref="N3565:N3628" si="1057">ABS(R3565)</f>
        <v>24.196056335859168</v>
      </c>
      <c r="O3565">
        <f t="shared" ref="O3565:O3628" si="1058">ABS(P3565)</f>
        <v>37.223982333988197</v>
      </c>
      <c r="P3565" s="3">
        <f t="shared" ref="P3565:P3628" si="1059">20*LOG10(IMABS(C3565))</f>
        <v>-37.223982333988197</v>
      </c>
      <c r="Q3565" s="3">
        <f t="shared" ref="Q3565:Q3628" si="1060">IMARGUMENT(C3565)*180/PI()</f>
        <v>155.80394366414083</v>
      </c>
      <c r="R3565">
        <f t="shared" ref="R3565:R3628" si="1061">IF(Q3565&lt;0,Q3565+180,Q3565-180)</f>
        <v>-24.196056335859168</v>
      </c>
      <c r="S3565">
        <f t="shared" ref="S3565:S3628" si="1062">B3565/1000</f>
        <v>630.60982000442959</v>
      </c>
      <c r="T3565">
        <f t="shared" si="1045"/>
        <v>-37.223982333988197</v>
      </c>
    </row>
    <row r="3566" spans="1:20" x14ac:dyDescent="0.25">
      <c r="A3566">
        <f t="shared" si="1046"/>
        <v>3977294.8613663325</v>
      </c>
      <c r="B3566">
        <f t="shared" ref="B3566:B3629" si="1063">B3565*(1+B$42)</f>
        <v>633006.13732044643</v>
      </c>
      <c r="C3566" t="str">
        <f t="shared" si="1047"/>
        <v>-0.0124333409923897+0.00561945219438636i</v>
      </c>
      <c r="D3566" t="str">
        <f t="shared" si="1048"/>
        <v>1.97962915543521-1.74748590694703i</v>
      </c>
      <c r="E3566" t="str">
        <f t="shared" si="1049"/>
        <v>-8.45902849362435-50.67150826434i</v>
      </c>
      <c r="F3566" t="str">
        <f t="shared" si="1050"/>
        <v>2.20199336346759-0.936587074003206i</v>
      </c>
      <c r="G3566" t="str">
        <f t="shared" si="1051"/>
        <v>0.908066613046078-0.28893189390772i</v>
      </c>
      <c r="H3566" t="str">
        <f t="shared" si="1052"/>
        <v>0.00370775551151976-31.4358011272425i</v>
      </c>
      <c r="I3566" t="str">
        <f t="shared" si="1053"/>
        <v>-0.0830351061587468-0.195286321892124i</v>
      </c>
      <c r="K3566" t="str">
        <f t="shared" si="1054"/>
        <v>0.0000450239158336781-0.0000899418599995406i</v>
      </c>
      <c r="L3566" t="str">
        <f t="shared" si="1055"/>
        <v>0.0000444444444444444-0.0000907024430736901i</v>
      </c>
      <c r="M3566" t="e">
        <f t="shared" si="1056"/>
        <v>#DIV/0!</v>
      </c>
      <c r="N3566">
        <f t="shared" si="1057"/>
        <v>24.321369163136183</v>
      </c>
      <c r="O3566">
        <f t="shared" si="1058"/>
        <v>37.300991397985101</v>
      </c>
      <c r="P3566" s="3">
        <f t="shared" si="1059"/>
        <v>-37.300991397985101</v>
      </c>
      <c r="Q3566" s="3">
        <f t="shared" si="1060"/>
        <v>155.67863083686382</v>
      </c>
      <c r="R3566">
        <f t="shared" si="1061"/>
        <v>-24.321369163136183</v>
      </c>
      <c r="S3566">
        <f t="shared" si="1062"/>
        <v>633.00613732044644</v>
      </c>
      <c r="T3566">
        <f t="shared" si="1045"/>
        <v>-37.300991397985101</v>
      </c>
    </row>
    <row r="3567" spans="1:20" x14ac:dyDescent="0.25">
      <c r="A3567">
        <f t="shared" si="1046"/>
        <v>3992408.5818395251</v>
      </c>
      <c r="B3567">
        <f t="shared" si="1063"/>
        <v>635411.5606422642</v>
      </c>
      <c r="C3567" t="str">
        <f t="shared" si="1047"/>
        <v>-0.0123113245861735+0.00559674079789938i</v>
      </c>
      <c r="D3567" t="str">
        <f t="shared" si="1048"/>
        <v>1.97315609340479-1.74828245046625i</v>
      </c>
      <c r="E3567" t="str">
        <f t="shared" si="1049"/>
        <v>-8.51469506532098-50.444994794483i</v>
      </c>
      <c r="F3567" t="str">
        <f t="shared" si="1050"/>
        <v>2.20045299958855-0.937864306317557i</v>
      </c>
      <c r="G3567" t="str">
        <f t="shared" si="1051"/>
        <v>0.907431391780787-0.289826950078096i</v>
      </c>
      <c r="H3567" t="str">
        <f t="shared" si="1052"/>
        <v>0.00367925108010316-31.3167415445888i</v>
      </c>
      <c r="I3567" t="str">
        <f t="shared" si="1053"/>
        <v>-0.0828335639517802-0.19441058709554i</v>
      </c>
      <c r="K3567" t="str">
        <f t="shared" si="1054"/>
        <v>0.000045018138180327-0.0000896014237060985i</v>
      </c>
      <c r="L3567" t="str">
        <f t="shared" si="1055"/>
        <v>0.0000444444444444444-0.0000903590785751046i</v>
      </c>
      <c r="M3567" t="e">
        <f t="shared" si="1056"/>
        <v>#DIV/0!</v>
      </c>
      <c r="N3567">
        <f t="shared" si="1057"/>
        <v>24.446593564870483</v>
      </c>
      <c r="O3567">
        <f t="shared" si="1058"/>
        <v>37.37804766975696</v>
      </c>
      <c r="P3567" s="3">
        <f t="shared" si="1059"/>
        <v>-37.37804766975696</v>
      </c>
      <c r="Q3567" s="3">
        <f t="shared" si="1060"/>
        <v>155.55340643512952</v>
      </c>
      <c r="R3567">
        <f t="shared" si="1061"/>
        <v>-24.446593564870483</v>
      </c>
      <c r="S3567">
        <f t="shared" si="1062"/>
        <v>635.41156064226425</v>
      </c>
      <c r="T3567">
        <f t="shared" si="1045"/>
        <v>-37.37804766975696</v>
      </c>
    </row>
    <row r="3568" spans="1:20" x14ac:dyDescent="0.25">
      <c r="A3568">
        <f t="shared" si="1046"/>
        <v>4007579.7344505149</v>
      </c>
      <c r="B3568">
        <f t="shared" si="1063"/>
        <v>637826.12457270478</v>
      </c>
      <c r="C3568" t="str">
        <f t="shared" si="1047"/>
        <v>-0.012190377707403+0.00557391654015539i</v>
      </c>
      <c r="D3568" t="str">
        <f t="shared" si="1048"/>
        <v>1.96667641845021-1.74905546349734i</v>
      </c>
      <c r="E3568" t="str">
        <f t="shared" si="1049"/>
        <v>-8.56974780314968-50.2191727140116i</v>
      </c>
      <c r="F3568" t="str">
        <f t="shared" si="1050"/>
        <v>2.19890308490908-0.93914823609932i</v>
      </c>
      <c r="G3568" t="str">
        <f t="shared" si="1051"/>
        <v>0.90679223191916-0.29072337375971i</v>
      </c>
      <c r="H3568" t="str">
        <f t="shared" si="1052"/>
        <v>0.00365096936363289-31.1981333065543i</v>
      </c>
      <c r="I3568" t="str">
        <f t="shared" si="1053"/>
        <v>-0.0826329474662321-0.193537846697024i</v>
      </c>
      <c r="K3568" t="str">
        <f t="shared" si="1054"/>
        <v>0.0000450124041818766-0.0000892622756197371i</v>
      </c>
      <c r="L3568" t="str">
        <f t="shared" si="1055"/>
        <v>0.0000444444444444444-0.0000900170139222008i</v>
      </c>
      <c r="M3568" t="e">
        <f t="shared" si="1056"/>
        <v>#DIV/0!</v>
      </c>
      <c r="N3568">
        <f t="shared" si="1057"/>
        <v>24.571729205059711</v>
      </c>
      <c r="O3568">
        <f t="shared" si="1058"/>
        <v>37.455151158956085</v>
      </c>
      <c r="P3568" s="3">
        <f t="shared" si="1059"/>
        <v>-37.455151158956085</v>
      </c>
      <c r="Q3568" s="3">
        <f t="shared" si="1060"/>
        <v>155.42827079494029</v>
      </c>
      <c r="R3568">
        <f t="shared" si="1061"/>
        <v>-24.571729205059711</v>
      </c>
      <c r="S3568">
        <f t="shared" si="1062"/>
        <v>637.82612457270477</v>
      </c>
      <c r="T3568">
        <f t="shared" si="1045"/>
        <v>-37.455151158956085</v>
      </c>
    </row>
    <row r="3569" spans="1:20" x14ac:dyDescent="0.25">
      <c r="A3569">
        <f t="shared" si="1046"/>
        <v>4022808.5374414274</v>
      </c>
      <c r="B3569">
        <f t="shared" si="1063"/>
        <v>640249.86384608108</v>
      </c>
      <c r="C3569" t="str">
        <f t="shared" si="1047"/>
        <v>-0.0120704924047445+0.00555098327873726i</v>
      </c>
      <c r="D3569" t="str">
        <f t="shared" si="1048"/>
        <v>1.96019030713838-1.749804883577i</v>
      </c>
      <c r="E3569" t="str">
        <f t="shared" si="1049"/>
        <v>-8.62419034816738-49.9940405683006i</v>
      </c>
      <c r="F3569" t="str">
        <f t="shared" si="1050"/>
        <v>2.19734357533328-0.940438818582279i</v>
      </c>
      <c r="G3569" t="str">
        <f t="shared" si="1051"/>
        <v>0.906149115276754-0.291621151770426i</v>
      </c>
      <c r="H3569" t="str">
        <f t="shared" si="1052"/>
        <v>0.00362290856894839-31.0799746973815i</v>
      </c>
      <c r="I3569" t="str">
        <f t="shared" si="1053"/>
        <v>-0.0824332464188056-0.192668089857023i</v>
      </c>
      <c r="K3569" t="str">
        <f t="shared" si="1054"/>
        <v>0.0000450067135085251-0.0000889244108700611i</v>
      </c>
      <c r="L3569" t="str">
        <f t="shared" si="1055"/>
        <v>0.0000444444444444444-0.0000896762441942626i</v>
      </c>
      <c r="M3569" t="e">
        <f t="shared" si="1056"/>
        <v>#DIV/0!</v>
      </c>
      <c r="N3569">
        <f t="shared" si="1057"/>
        <v>24.696775745151029</v>
      </c>
      <c r="O3569">
        <f t="shared" si="1058"/>
        <v>37.532301874178962</v>
      </c>
      <c r="P3569" s="3">
        <f t="shared" si="1059"/>
        <v>-37.532301874178962</v>
      </c>
      <c r="Q3569" s="3">
        <f t="shared" si="1060"/>
        <v>155.30322425484897</v>
      </c>
      <c r="R3569">
        <f t="shared" si="1061"/>
        <v>-24.696775745151029</v>
      </c>
      <c r="S3569">
        <f t="shared" si="1062"/>
        <v>640.2498638460811</v>
      </c>
      <c r="T3569">
        <f t="shared" si="1045"/>
        <v>-37.532301874178962</v>
      </c>
    </row>
    <row r="3570" spans="1:20" x14ac:dyDescent="0.25">
      <c r="A3570">
        <f t="shared" si="1046"/>
        <v>4038095.2098837048</v>
      </c>
      <c r="B3570">
        <f t="shared" si="1063"/>
        <v>642682.81332869618</v>
      </c>
      <c r="C3570" t="str">
        <f t="shared" si="1047"/>
        <v>-0.011951660772725+0.00552794481908846i</v>
      </c>
      <c r="D3570" t="str">
        <f t="shared" si="1048"/>
        <v>1.95369793675789-1.75053064986241i</v>
      </c>
      <c r="E3570" t="str">
        <f t="shared" si="1049"/>
        <v>-8.67802631227232-49.7695969024477i</v>
      </c>
      <c r="F3570" t="str">
        <f t="shared" si="1050"/>
        <v>2.1957744267731-0.941736008608356i</v>
      </c>
      <c r="G3570" t="str">
        <f t="shared" si="1051"/>
        <v>0.90550202367237-0.292520270746512i</v>
      </c>
      <c r="H3570" t="str">
        <f t="shared" si="1052"/>
        <v>0.00359506691809949-30.9622640078889i</v>
      </c>
      <c r="I3570" t="str">
        <f t="shared" si="1053"/>
        <v>-0.0822344505948525-0.191801305793441i</v>
      </c>
      <c r="K3570" t="str">
        <f t="shared" si="1054"/>
        <v>0.0000450010658329618-0.000088587824605044i</v>
      </c>
      <c r="L3570" t="str">
        <f t="shared" si="1055"/>
        <v>0.0000444444444444444-0.0000893367644892036i</v>
      </c>
      <c r="M3570" t="e">
        <f t="shared" si="1056"/>
        <v>#DIV/0!</v>
      </c>
      <c r="N3570">
        <f t="shared" si="1057"/>
        <v>24.821732844157566</v>
      </c>
      <c r="O3570">
        <f t="shared" si="1058"/>
        <v>37.609499822964786</v>
      </c>
      <c r="P3570" s="3">
        <f t="shared" si="1059"/>
        <v>-37.609499822964786</v>
      </c>
      <c r="Q3570" s="3">
        <f t="shared" si="1060"/>
        <v>155.17826715584243</v>
      </c>
      <c r="R3570">
        <f t="shared" si="1061"/>
        <v>-24.821732844157566</v>
      </c>
      <c r="S3570">
        <f t="shared" si="1062"/>
        <v>642.68281332869617</v>
      </c>
      <c r="T3570">
        <f t="shared" si="1045"/>
        <v>-37.609499822964786</v>
      </c>
    </row>
    <row r="3571" spans="1:20" x14ac:dyDescent="0.25">
      <c r="A3571">
        <f t="shared" si="1046"/>
        <v>4053439.9716812628</v>
      </c>
      <c r="B3571">
        <f t="shared" si="1063"/>
        <v>645125.00801934523</v>
      </c>
      <c r="C3571" t="str">
        <f t="shared" si="1047"/>
        <v>-0.0118338749515532+0.00550480491503427i</v>
      </c>
      <c r="D3571" t="str">
        <f t="shared" si="1048"/>
        <v>1.94719948530013-1.7512327031412i</v>
      </c>
      <c r="E3571" t="str">
        <f t="shared" si="1049"/>
        <v>-8.73125927845437-49.5458402614458i</v>
      </c>
      <c r="F3571" t="str">
        <f t="shared" si="1050"/>
        <v>2.19419559515189-0.943039760624868i</v>
      </c>
      <c r="G3571" t="str">
        <f t="shared" si="1051"/>
        <v>0.904850938929504-0.293420717141614i</v>
      </c>
      <c r="H3571" t="str">
        <f t="shared" si="1052"/>
        <v>0.00356744264820636-30.8449995354456i</v>
      </c>
      <c r="I3571" t="str">
        <f t="shared" si="1053"/>
        <v>-0.0820365498479493-0.190937483781533i</v>
      </c>
      <c r="K3571" t="str">
        <f t="shared" si="1054"/>
        <v>0.0000449954608303479-0.000088252511990956i</v>
      </c>
      <c r="L3571" t="str">
        <f t="shared" si="1055"/>
        <v>0.0000444444444444444-0.0000889985699234938i</v>
      </c>
      <c r="M3571" t="e">
        <f t="shared" si="1056"/>
        <v>#DIV/0!</v>
      </c>
      <c r="N3571">
        <f t="shared" si="1057"/>
        <v>24.9466001587638</v>
      </c>
      <c r="O3571">
        <f t="shared" si="1058"/>
        <v>37.68674501179521</v>
      </c>
      <c r="P3571" s="3">
        <f t="shared" si="1059"/>
        <v>-37.68674501179521</v>
      </c>
      <c r="Q3571" s="3">
        <f t="shared" si="1060"/>
        <v>155.0533998412362</v>
      </c>
      <c r="R3571">
        <f t="shared" si="1061"/>
        <v>-24.9466001587638</v>
      </c>
      <c r="S3571">
        <f t="shared" si="1062"/>
        <v>645.12500801934527</v>
      </c>
      <c r="T3571">
        <f t="shared" si="1045"/>
        <v>-37.68674501179521</v>
      </c>
    </row>
    <row r="3572" spans="1:20" x14ac:dyDescent="0.25">
      <c r="A3572">
        <f t="shared" si="1046"/>
        <v>4068843.0435736519</v>
      </c>
      <c r="B3572">
        <f t="shared" si="1063"/>
        <v>647576.48304981878</v>
      </c>
      <c r="C3572" t="str">
        <f t="shared" si="1047"/>
        <v>-0.01171712712694+0.00548156726930033i</v>
      </c>
      <c r="D3572" t="str">
        <f t="shared" si="1048"/>
        <v>1.94069513144034-1.75191098584147i</v>
      </c>
      <c r="E3572" t="str">
        <f t="shared" si="1049"/>
        <v>-8.78389280104828-49.3227691903492i</v>
      </c>
      <c r="F3572" t="str">
        <f t="shared" si="1050"/>
        <v>2.19260703640791-0.944350028681912i</v>
      </c>
      <c r="G3572" t="str">
        <f t="shared" si="1051"/>
        <v>0.904195842877818-0.29432247722573i</v>
      </c>
      <c r="H3572" t="str">
        <f t="shared" si="1052"/>
        <v>0.00354003401132089-30.7281795839445i</v>
      </c>
      <c r="I3572" t="str">
        <f t="shared" si="1053"/>
        <v>-0.0818395340994848-0.190076613153789i</v>
      </c>
      <c r="K3572" t="str">
        <f t="shared" si="1054"/>
        <v>0.0000449898981782979-0.000087918468212298i</v>
      </c>
      <c r="L3572" t="str">
        <f t="shared" si="1055"/>
        <v>0.0000444444444444444-0.0000886616556320918i</v>
      </c>
      <c r="M3572" t="e">
        <f t="shared" si="1056"/>
        <v>#DIV/0!</v>
      </c>
      <c r="N3572">
        <f t="shared" si="1057"/>
        <v>25.071377343442492</v>
      </c>
      <c r="O3572">
        <f t="shared" si="1058"/>
        <v>37.764037446093951</v>
      </c>
      <c r="P3572" s="3">
        <f t="shared" si="1059"/>
        <v>-37.764037446093951</v>
      </c>
      <c r="Q3572" s="3">
        <f t="shared" si="1060"/>
        <v>154.92862265655751</v>
      </c>
      <c r="R3572">
        <f t="shared" si="1061"/>
        <v>-25.071377343442492</v>
      </c>
      <c r="S3572">
        <f t="shared" si="1062"/>
        <v>647.57648304981876</v>
      </c>
      <c r="T3572">
        <f t="shared" si="1045"/>
        <v>-37.764037446093951</v>
      </c>
    </row>
    <row r="3573" spans="1:20" x14ac:dyDescent="0.25">
      <c r="A3573">
        <f t="shared" si="1046"/>
        <v>4084304.6471392312</v>
      </c>
      <c r="B3573">
        <f t="shared" si="1063"/>
        <v>650037.27368540806</v>
      </c>
      <c r="C3573" t="str">
        <f t="shared" si="1047"/>
        <v>-0.0116014095299206+0.00545823553402327i</v>
      </c>
      <c r="D3573" t="str">
        <f t="shared" si="1048"/>
        <v>1.93418505451838-1.75256544204121i</v>
      </c>
      <c r="E3573" t="str">
        <f t="shared" si="1049"/>
        <v>-8.83593040598184-49.1003822344433i</v>
      </c>
      <c r="F3573" t="str">
        <f t="shared" si="1050"/>
        <v>2.19100870649809-0.945666766429701i</v>
      </c>
      <c r="G3573" t="str">
        <f t="shared" si="1051"/>
        <v>0.903536717354628-0.295225537084194i</v>
      </c>
      <c r="H3573" t="str">
        <f t="shared" si="1052"/>
        <v>0.00351283927428986-30.6118024637782i</v>
      </c>
      <c r="I3573" t="str">
        <f t="shared" si="1053"/>
        <v>-0.0816433933382533-0.189218683299851i</v>
      </c>
      <c r="K3573" t="str">
        <f t="shared" si="1054"/>
        <v>0.0000449843775568613-0.0000875856884717315i</v>
      </c>
      <c r="L3573" t="str">
        <f t="shared" si="1055"/>
        <v>0.0000444444444444444-0.0000883260167683727i</v>
      </c>
      <c r="M3573" t="e">
        <f t="shared" si="1056"/>
        <v>#DIV/0!</v>
      </c>
      <c r="N3573">
        <f t="shared" si="1057"/>
        <v>25.196064050559357</v>
      </c>
      <c r="O3573">
        <f t="shared" si="1058"/>
        <v>37.841377130226547</v>
      </c>
      <c r="P3573" s="3">
        <f t="shared" si="1059"/>
        <v>-37.841377130226547</v>
      </c>
      <c r="Q3573" s="3">
        <f t="shared" si="1060"/>
        <v>154.80393594944064</v>
      </c>
      <c r="R3573">
        <f t="shared" si="1061"/>
        <v>-25.196064050559357</v>
      </c>
      <c r="S3573">
        <f t="shared" si="1062"/>
        <v>650.03727368540808</v>
      </c>
      <c r="T3573">
        <f t="shared" si="1045"/>
        <v>-37.841377130226547</v>
      </c>
    </row>
    <row r="3574" spans="1:20" x14ac:dyDescent="0.25">
      <c r="A3574">
        <f t="shared" si="1046"/>
        <v>4099825.0047983606</v>
      </c>
      <c r="B3574">
        <f t="shared" si="1063"/>
        <v>652507.41532541264</v>
      </c>
      <c r="C3574" t="str">
        <f t="shared" si="1047"/>
        <v>-0.0114867144366749+0.00543481331125764i</v>
      </c>
      <c r="D3574" t="str">
        <f t="shared" si="1048"/>
        <v>1.92766943451945-1.75319601747777i</v>
      </c>
      <c r="E3574" t="str">
        <f t="shared" si="1049"/>
        <v>-8.88737559102649-48.8786779394023i</v>
      </c>
      <c r="F3574" t="str">
        <f t="shared" si="1050"/>
        <v>2.18940056140144-0.946989927115916i</v>
      </c>
      <c r="G3574" t="str">
        <f t="shared" si="1051"/>
        <v>0.902873544206414-0.29612988261667i</v>
      </c>
      <c r="H3574" t="str">
        <f t="shared" si="1052"/>
        <v>0.00348585671861886-30.4958664918121i</v>
      </c>
      <c r="I3574" t="str">
        <f t="shared" si="1053"/>
        <v>-0.0814481176200449-0.188363683666374i</v>
      </c>
      <c r="K3574" t="str">
        <f t="shared" si="1054"/>
        <v>0.0000449788986485042-0.0000872541679900089i</v>
      </c>
      <c r="L3574" t="str">
        <f t="shared" si="1055"/>
        <v>0.0000444444444444444-0.0000879916485040566i</v>
      </c>
      <c r="M3574" t="e">
        <f t="shared" si="1056"/>
        <v>#DIV/0!</v>
      </c>
      <c r="N3574">
        <f t="shared" si="1057"/>
        <v>25.320659930486755</v>
      </c>
      <c r="O3574">
        <f t="shared" si="1058"/>
        <v>37.918764067501115</v>
      </c>
      <c r="P3574" s="3">
        <f t="shared" si="1059"/>
        <v>-37.918764067501115</v>
      </c>
      <c r="Q3574" s="3">
        <f t="shared" si="1060"/>
        <v>154.67934006951324</v>
      </c>
      <c r="R3574">
        <f t="shared" si="1061"/>
        <v>-25.320659930486755</v>
      </c>
      <c r="S3574">
        <f t="shared" si="1062"/>
        <v>652.50741532541269</v>
      </c>
      <c r="T3574">
        <f t="shared" si="1045"/>
        <v>-37.918764067501115</v>
      </c>
    </row>
    <row r="3575" spans="1:20" x14ac:dyDescent="0.25">
      <c r="A3575">
        <f t="shared" si="1046"/>
        <v>4115404.3398165945</v>
      </c>
      <c r="B3575">
        <f t="shared" si="1063"/>
        <v>654986.94350364921</v>
      </c>
      <c r="C3575" t="str">
        <f t="shared" si="1047"/>
        <v>-0.0113730341683503+0.00541130415347788i</v>
      </c>
      <c r="D3575" t="str">
        <f t="shared" si="1048"/>
        <v>1.92114845205457-1.75380265955682i</v>
      </c>
      <c r="E3575" t="str">
        <f t="shared" si="1049"/>
        <v>-8.93823182604533-48.6576548514549i</v>
      </c>
      <c r="F3575" t="str">
        <f t="shared" si="1050"/>
        <v>2.187782557123-0.948319463583137i</v>
      </c>
      <c r="G3575" t="str">
        <f t="shared" si="1051"/>
        <v>0.902206305290349-0.297035499536144i</v>
      </c>
      <c r="H3575" t="str">
        <f t="shared" si="1052"/>
        <v>0.00345908464033832-30.3803699913601i</v>
      </c>
      <c r="I3575" t="str">
        <f t="shared" si="1053"/>
        <v>-0.081253697067254-0.187511603756952i</v>
      </c>
      <c r="K3575" t="str">
        <f t="shared" si="1054"/>
        <v>0.0000449734611380907-0.0000869239020059123i</v>
      </c>
      <c r="L3575" t="str">
        <f t="shared" si="1055"/>
        <v>0.0000444444444444444-0.0000876585460291461i</v>
      </c>
      <c r="M3575" t="e">
        <f t="shared" si="1056"/>
        <v>#DIV/0!</v>
      </c>
      <c r="N3575">
        <f t="shared" si="1057"/>
        <v>25.445164631714732</v>
      </c>
      <c r="O3575">
        <f t="shared" si="1058"/>
        <v>37.996198260167965</v>
      </c>
      <c r="P3575" s="3">
        <f t="shared" si="1059"/>
        <v>-37.996198260167965</v>
      </c>
      <c r="Q3575" s="3">
        <f t="shared" si="1060"/>
        <v>154.55483536828527</v>
      </c>
      <c r="R3575">
        <f t="shared" si="1061"/>
        <v>-25.445164631714732</v>
      </c>
      <c r="S3575">
        <f t="shared" si="1062"/>
        <v>654.98694350364917</v>
      </c>
      <c r="T3575">
        <f t="shared" si="1045"/>
        <v>-37.996198260167965</v>
      </c>
    </row>
    <row r="3576" spans="1:20" x14ac:dyDescent="0.25">
      <c r="A3576">
        <f t="shared" si="1046"/>
        <v>4131042.8763078973</v>
      </c>
      <c r="B3576">
        <f t="shared" si="1063"/>
        <v>657475.89388896304</v>
      </c>
      <c r="C3576" t="str">
        <f t="shared" si="1047"/>
        <v>-0.0112603610908832+0.00538771156407356i</v>
      </c>
      <c r="D3576" t="str">
        <f t="shared" si="1048"/>
        <v>1.914622288341-1.75438531736115i</v>
      </c>
      <c r="E3576" t="str">
        <f t="shared" si="1049"/>
        <v>-8.98850255324103-48.4373115175386i</v>
      </c>
      <c r="F3576" t="str">
        <f t="shared" si="1050"/>
        <v>2.18615464969743-0.94965532826621i</v>
      </c>
      <c r="G3576" t="str">
        <f t="shared" si="1051"/>
        <v>0.901534982475849-0.297942373367938i</v>
      </c>
      <c r="H3576" t="str">
        <f t="shared" si="1052"/>
        <v>0.00343252134987031-30.2653112921587i</v>
      </c>
      <c r="I3576" t="str">
        <f t="shared" si="1053"/>
        <v>-0.0810601218684795-0.18666243313199i</v>
      </c>
      <c r="K3576" t="str">
        <f t="shared" si="1054"/>
        <v>0.0000449680647128653-0.0000865948857761784i</v>
      </c>
      <c r="L3576" t="str">
        <f t="shared" si="1055"/>
        <v>0.0000444444444444444-0.0000873267045518491i</v>
      </c>
      <c r="M3576" t="e">
        <f t="shared" si="1056"/>
        <v>#DIV/0!</v>
      </c>
      <c r="N3576">
        <f t="shared" si="1057"/>
        <v>25.569577800958143</v>
      </c>
      <c r="O3576">
        <f t="shared" si="1058"/>
        <v>38.073679709420915</v>
      </c>
      <c r="P3576" s="3">
        <f t="shared" si="1059"/>
        <v>-38.073679709420915</v>
      </c>
      <c r="Q3576" s="3">
        <f t="shared" si="1060"/>
        <v>154.43042219904186</v>
      </c>
      <c r="R3576">
        <f t="shared" si="1061"/>
        <v>-25.569577800958143</v>
      </c>
      <c r="S3576">
        <f t="shared" si="1062"/>
        <v>657.47589388896301</v>
      </c>
      <c r="T3576">
        <f t="shared" si="1045"/>
        <v>-38.073679709420915</v>
      </c>
    </row>
    <row r="3577" spans="1:20" x14ac:dyDescent="0.25">
      <c r="A3577">
        <f t="shared" si="1046"/>
        <v>4146740.8392378674</v>
      </c>
      <c r="B3577">
        <f t="shared" si="1063"/>
        <v>659974.30228574108</v>
      </c>
      <c r="C3577" t="str">
        <f t="shared" si="1047"/>
        <v>-0.0111486876148224+0.00536403899784139i</v>
      </c>
      <c r="D3577" t="str">
        <f t="shared" si="1048"/>
        <v>1.90809112518248-1.75494394165925i</v>
      </c>
      <c r="E3577" t="str">
        <f t="shared" si="1049"/>
        <v>-9.03819118740129-48.2176464854587i</v>
      </c>
      <c r="F3577" t="str">
        <f t="shared" si="1050"/>
        <v>2.18451679519298-0.950997473189731i</v>
      </c>
      <c r="G3577" t="str">
        <f t="shared" si="1051"/>
        <v>0.900859557646141-0.298850489448721i</v>
      </c>
      <c r="H3577" t="str">
        <f t="shared" si="1052"/>
        <v>0.00340616517189707-30.1506887303421i</v>
      </c>
      <c r="I3577" t="str">
        <f t="shared" si="1053"/>
        <v>-0.0808673822781425-0.185816161408617i</v>
      </c>
      <c r="K3577" t="str">
        <f t="shared" si="1054"/>
        <v>0.0000449627090624346-0.0000862671145754359i</v>
      </c>
      <c r="L3577" t="str">
        <f t="shared" si="1055"/>
        <v>0.0000444444444444444-0.0000869961192985145i</v>
      </c>
      <c r="M3577" t="e">
        <f t="shared" si="1056"/>
        <v>#DIV/0!</v>
      </c>
      <c r="N3577">
        <f t="shared" si="1057"/>
        <v>25.693899083267723</v>
      </c>
      <c r="O3577">
        <f t="shared" si="1058"/>
        <v>38.151208415397356</v>
      </c>
      <c r="P3577" s="3">
        <f t="shared" si="1059"/>
        <v>-38.151208415397356</v>
      </c>
      <c r="Q3577" s="3">
        <f t="shared" si="1060"/>
        <v>154.30610091673228</v>
      </c>
      <c r="R3577">
        <f t="shared" si="1061"/>
        <v>-25.693899083267723</v>
      </c>
      <c r="S3577">
        <f t="shared" si="1062"/>
        <v>659.97430228574103</v>
      </c>
      <c r="T3577">
        <f t="shared" si="1045"/>
        <v>-38.151208415397356</v>
      </c>
    </row>
    <row r="3578" spans="1:20" x14ac:dyDescent="0.25">
      <c r="A3578">
        <f t="shared" si="1046"/>
        <v>4162498.4544269708</v>
      </c>
      <c r="B3578">
        <f t="shared" si="1063"/>
        <v>662482.20463442686</v>
      </c>
      <c r="C3578" t="str">
        <f t="shared" si="1047"/>
        <v>-0.0110380061951501+0.00534028986147131i</v>
      </c>
      <c r="D3578" t="str">
        <f t="shared" si="1048"/>
        <v>1.90155514494922-1.75547848491347i</v>
      </c>
      <c r="E3578" t="str">
        <f t="shared" si="1049"/>
        <v>-9.08730111614636-47.9986583040374i</v>
      </c>
      <c r="F3578" t="str">
        <f t="shared" si="1050"/>
        <v>2.18286894971513-0.952345849965451i</v>
      </c>
      <c r="G3578" t="str">
        <f t="shared" si="1051"/>
        <v>0.900180012699853-0.299759832925536i</v>
      </c>
      <c r="H3578" t="str">
        <f t="shared" si="1052"/>
        <v>0.00338001444523073-30.0365006484169i</v>
      </c>
      <c r="I3578" t="str">
        <f t="shared" si="1053"/>
        <v>-0.0806754686160979-0.184972778260561i</v>
      </c>
      <c r="K3578" t="str">
        <f t="shared" si="1054"/>
        <v>0.0000449573938787496-0.0000859405836961377i</v>
      </c>
      <c r="L3578" t="str">
        <f t="shared" si="1055"/>
        <v>0.0000444444444444444-0.000086666785513563i</v>
      </c>
      <c r="M3578" t="e">
        <f t="shared" si="1056"/>
        <v>#DIV/0!</v>
      </c>
      <c r="N3578">
        <f t="shared" si="1057"/>
        <v>25.818128122142866</v>
      </c>
      <c r="O3578">
        <f t="shared" si="1058"/>
        <v>38.228784377180517</v>
      </c>
      <c r="P3578" s="3">
        <f t="shared" si="1059"/>
        <v>-38.228784377180517</v>
      </c>
      <c r="Q3578" s="3">
        <f t="shared" si="1060"/>
        <v>154.18187187785713</v>
      </c>
      <c r="R3578">
        <f t="shared" si="1061"/>
        <v>-25.818128122142866</v>
      </c>
      <c r="S3578">
        <f t="shared" si="1062"/>
        <v>662.48220463442681</v>
      </c>
      <c r="T3578">
        <f t="shared" si="1045"/>
        <v>-38.228784377180517</v>
      </c>
    </row>
    <row r="3579" spans="1:20" x14ac:dyDescent="0.25">
      <c r="A3579">
        <f t="shared" si="1046"/>
        <v>4178315.9485537931</v>
      </c>
      <c r="B3579">
        <f t="shared" si="1063"/>
        <v>664999.63701203768</v>
      </c>
      <c r="C3579" t="str">
        <f t="shared" si="1047"/>
        <v>-0.0109283093311068+0.00531646751402736i</v>
      </c>
      <c r="D3579" t="str">
        <f t="shared" si="1048"/>
        <v>1.89501453055797-1.75598890128798i</v>
      </c>
      <c r="E3579" t="str">
        <f t="shared" si="1049"/>
        <v>-9.13583570017186-47.7803455232668i</v>
      </c>
      <c r="F3579" t="str">
        <f t="shared" si="1050"/>
        <v>2.18121106941065-0.953700409789773i</v>
      </c>
      <c r="G3579" t="str">
        <f t="shared" si="1051"/>
        <v>0.899496329552627-0.300670388754827i</v>
      </c>
      <c r="H3579" t="str">
        <f t="shared" si="1052"/>
        <v>0.00335406752268433-29.9227453952373i</v>
      </c>
      <c r="I3579" t="str">
        <f t="shared" si="1053"/>
        <v>-0.0804843712672587-0.184132273418056i</v>
      </c>
      <c r="K3579" t="str">
        <f t="shared" si="1054"/>
        <v>0.0000449521188560878-0.0000856152884484933i</v>
      </c>
      <c r="L3579" t="str">
        <f t="shared" si="1055"/>
        <v>0.0000444444444444444-0.0000863386984594176i</v>
      </c>
      <c r="M3579" t="e">
        <f t="shared" si="1056"/>
        <v>#DIV/0!</v>
      </c>
      <c r="N3579">
        <f t="shared" si="1057"/>
        <v>25.942264559635163</v>
      </c>
      <c r="O3579">
        <f t="shared" si="1058"/>
        <v>38.306407592799836</v>
      </c>
      <c r="P3579" s="3">
        <f t="shared" si="1059"/>
        <v>-38.306407592799836</v>
      </c>
      <c r="Q3579" s="3">
        <f t="shared" si="1060"/>
        <v>154.05773544036484</v>
      </c>
      <c r="R3579">
        <f t="shared" si="1061"/>
        <v>-25.942264559635163</v>
      </c>
      <c r="S3579">
        <f t="shared" si="1062"/>
        <v>664.99963701203774</v>
      </c>
      <c r="T3579">
        <f t="shared" si="1045"/>
        <v>-38.306407592799836</v>
      </c>
    </row>
    <row r="3580" spans="1:20" x14ac:dyDescent="0.25">
      <c r="A3580">
        <f t="shared" si="1046"/>
        <v>4194193.5491582975</v>
      </c>
      <c r="B3580">
        <f t="shared" si="1063"/>
        <v>667526.63563268341</v>
      </c>
      <c r="C3580" t="str">
        <f t="shared" si="1047"/>
        <v>-0.0108195895660135+0.00529257526742449i</v>
      </c>
      <c r="D3580" t="str">
        <f t="shared" si="1048"/>
        <v>1.88846946545175-1.75647514665645i</v>
      </c>
      <c r="E3580" t="str">
        <f t="shared" si="1049"/>
        <v>-9.18379827349372-47.5627066944576i</v>
      </c>
      <c r="F3580" t="str">
        <f t="shared" si="1050"/>
        <v>2.17954311047156-0.955061103441258i</v>
      </c>
      <c r="G3580" t="str">
        <f t="shared" si="1051"/>
        <v>0.898808490138741-0.30158214170149i</v>
      </c>
      <c r="H3580" t="str">
        <f t="shared" si="1052"/>
        <v>0.00332832277094426-29.8094213259805i</v>
      </c>
      <c r="I3580" t="str">
        <f t="shared" si="1053"/>
        <v>-0.0802940806812248-0.183294636667742i</v>
      </c>
      <c r="K3580" t="str">
        <f t="shared" si="1054"/>
        <v>0.000044946883691036-0.0000852912241604017i</v>
      </c>
      <c r="L3580" t="str">
        <f t="shared" si="1055"/>
        <v>0.0000444444444444444-0.000086011853416435i</v>
      </c>
      <c r="M3580" t="e">
        <f t="shared" si="1056"/>
        <v>#DIV/0!</v>
      </c>
      <c r="N3580">
        <f t="shared" si="1057"/>
        <v>26.066308036461663</v>
      </c>
      <c r="O3580">
        <f t="shared" si="1058"/>
        <v>38.38407805923336</v>
      </c>
      <c r="P3580" s="3">
        <f t="shared" si="1059"/>
        <v>-38.38407805923336</v>
      </c>
      <c r="Q3580" s="3">
        <f t="shared" si="1060"/>
        <v>153.93369196353834</v>
      </c>
      <c r="R3580">
        <f t="shared" si="1061"/>
        <v>-26.066308036461663</v>
      </c>
      <c r="S3580">
        <f t="shared" si="1062"/>
        <v>667.52663563268345</v>
      </c>
      <c r="T3580">
        <f t="shared" si="1045"/>
        <v>-38.38407805923336</v>
      </c>
    </row>
    <row r="3581" spans="1:20" x14ac:dyDescent="0.25">
      <c r="A3581">
        <f t="shared" si="1046"/>
        <v>4210131.4846450994</v>
      </c>
      <c r="B3581">
        <f t="shared" si="1063"/>
        <v>670063.23684808763</v>
      </c>
      <c r="C3581" t="str">
        <f t="shared" si="1047"/>
        <v>-0.0107118394870972+0.00526861638690064i</v>
      </c>
      <c r="D3581" t="str">
        <f t="shared" si="1048"/>
        <v>1.88192013357964-1.75693717860948i</v>
      </c>
      <c r="E3581" t="str">
        <f t="shared" si="1049"/>
        <v>-9.23119214369105-47.3457403703838i</v>
      </c>
      <c r="F3581" t="str">
        <f t="shared" si="1050"/>
        <v>2.17786502913906-0.956427881278153i</v>
      </c>
      <c r="G3581" t="str">
        <f t="shared" si="1051"/>
        <v>0.89811647641277-0.302495076337914i</v>
      </c>
      <c r="H3581" t="str">
        <f t="shared" si="1052"/>
        <v>0.00330277857044392-29.6965268021214i</v>
      </c>
      <c r="I3581" t="str">
        <f t="shared" si="1053"/>
        <v>-0.0801045873719136-0.18245985785255i</v>
      </c>
      <c r="K3581" t="str">
        <f t="shared" si="1054"/>
        <v>0.0000449416880824726-0.000084968386177388i</v>
      </c>
      <c r="L3581" t="str">
        <f t="shared" si="1055"/>
        <v>0.0000444444444444444-0.0000856862456828403i</v>
      </c>
      <c r="M3581" t="e">
        <f t="shared" si="1056"/>
        <v>#DIV/0!</v>
      </c>
      <c r="N3581">
        <f t="shared" si="1057"/>
        <v>26.190258192111571</v>
      </c>
      <c r="O3581">
        <f t="shared" si="1058"/>
        <v>38.461795772408372</v>
      </c>
      <c r="P3581" s="3">
        <f t="shared" si="1059"/>
        <v>-38.461795772408372</v>
      </c>
      <c r="Q3581" s="3">
        <f t="shared" si="1060"/>
        <v>153.80974180788843</v>
      </c>
      <c r="R3581">
        <f t="shared" si="1061"/>
        <v>-26.190258192111571</v>
      </c>
      <c r="S3581">
        <f t="shared" si="1062"/>
        <v>670.06323684808763</v>
      </c>
      <c r="T3581">
        <f t="shared" si="1045"/>
        <v>-38.461795772408372</v>
      </c>
    </row>
    <row r="3582" spans="1:20" x14ac:dyDescent="0.25">
      <c r="A3582">
        <f t="shared" si="1046"/>
        <v>4226129.9842867507</v>
      </c>
      <c r="B3582">
        <f t="shared" si="1063"/>
        <v>672609.4771481104</v>
      </c>
      <c r="C3582" t="str">
        <f t="shared" si="1047"/>
        <v>-0.0106050517253133+0.00524459409148307i</v>
      </c>
      <c r="D3582" t="str">
        <f t="shared" si="1048"/>
        <v>1.87536671937626-1.75737495646162i</v>
      </c>
      <c r="E3582" t="str">
        <f t="shared" si="1049"/>
        <v>-9.27802059214796-47.1294451054258i</v>
      </c>
      <c r="F3582" t="str">
        <f t="shared" si="1050"/>
        <v>2.17617678170761-0.957800693235915i</v>
      </c>
      <c r="G3582" t="str">
        <f t="shared" si="1051"/>
        <v>0.897420270351248-0.30340917704305i</v>
      </c>
      <c r="H3582" t="str">
        <f t="shared" si="1052"/>
        <v>0.0032774333152386-29.5840601914086i</v>
      </c>
      <c r="I3582" t="str">
        <f t="shared" si="1053"/>
        <v>-0.0799158819171972-0.1816279268716i</v>
      </c>
      <c r="K3582" t="str">
        <f t="shared" si="1054"/>
        <v>0.0000449365317315502-0.000084646769862534i</v>
      </c>
      <c r="L3582" t="str">
        <f t="shared" si="1055"/>
        <v>0.0000444444444444444-0.0000853618705746563i</v>
      </c>
      <c r="M3582" t="e">
        <f t="shared" si="1056"/>
        <v>#DIV/0!</v>
      </c>
      <c r="N3582">
        <f t="shared" si="1057"/>
        <v>26.314114664955468</v>
      </c>
      <c r="O3582">
        <f t="shared" si="1058"/>
        <v>38.539560727204979</v>
      </c>
      <c r="P3582" s="3">
        <f t="shared" si="1059"/>
        <v>-38.539560727204979</v>
      </c>
      <c r="Q3582" s="3">
        <f t="shared" si="1060"/>
        <v>153.68588533504453</v>
      </c>
      <c r="R3582">
        <f t="shared" si="1061"/>
        <v>-26.314114664955468</v>
      </c>
      <c r="S3582">
        <f t="shared" si="1062"/>
        <v>672.60947714811039</v>
      </c>
      <c r="T3582">
        <f t="shared" si="1045"/>
        <v>-38.539560727204979</v>
      </c>
    </row>
    <row r="3583" spans="1:20" x14ac:dyDescent="0.25">
      <c r="A3583">
        <f t="shared" si="1046"/>
        <v>4242189.2782270405</v>
      </c>
      <c r="B3583">
        <f t="shared" si="1063"/>
        <v>675165.39316127321</v>
      </c>
      <c r="C3583" t="str">
        <f t="shared" si="1047"/>
        <v>-0.0104992189551712+0.00522051155445136i</v>
      </c>
      <c r="D3583" t="str">
        <f t="shared" si="1048"/>
        <v>1.86880940774126-1.75778844125823i</v>
      </c>
      <c r="E3583" t="str">
        <f t="shared" si="1049"/>
        <v>-9.32428687429535-46.9138194557098i</v>
      </c>
      <c r="F3583" t="str">
        <f t="shared" si="1050"/>
        <v>2.17447832452897-0.959179488824794i</v>
      </c>
      <c r="G3583" t="str">
        <f t="shared" si="1051"/>
        <v>0.896719853954363-0.304324428001481i</v>
      </c>
      <c r="H3583" t="str">
        <f t="shared" si="1052"/>
        <v>0.00325228541288173-29.4720198678387i</v>
      </c>
      <c r="I3583" t="str">
        <f t="shared" si="1053"/>
        <v>-0.0797279549585428-0.180798833680089i</v>
      </c>
      <c r="K3583" t="str">
        <f t="shared" si="1054"/>
        <v>0.0000449314143416789-0.0000843263705964154i</v>
      </c>
      <c r="L3583" t="str">
        <f t="shared" si="1055"/>
        <v>0.0000444444444444444-0.0000850387234256388i</v>
      </c>
      <c r="M3583" t="e">
        <f t="shared" si="1056"/>
        <v>#DIV/0!</v>
      </c>
      <c r="N3583">
        <f t="shared" si="1057"/>
        <v>26.437877092354285</v>
      </c>
      <c r="O3583">
        <f t="shared" si="1058"/>
        <v>38.617372917457651</v>
      </c>
      <c r="P3583" s="3">
        <f t="shared" si="1059"/>
        <v>-38.617372917457651</v>
      </c>
      <c r="Q3583" s="3">
        <f t="shared" si="1060"/>
        <v>153.56212290764572</v>
      </c>
      <c r="R3583">
        <f t="shared" si="1061"/>
        <v>-26.437877092354285</v>
      </c>
      <c r="S3583">
        <f t="shared" si="1062"/>
        <v>675.16539316127319</v>
      </c>
      <c r="T3583">
        <f t="shared" si="1045"/>
        <v>-38.617372917457651</v>
      </c>
    </row>
    <row r="3584" spans="1:20" x14ac:dyDescent="0.25">
      <c r="A3584">
        <f t="shared" si="1046"/>
        <v>4258309.5974843036</v>
      </c>
      <c r="B3584">
        <f t="shared" si="1063"/>
        <v>677731.02165528608</v>
      </c>
      <c r="C3584" t="str">
        <f t="shared" si="1047"/>
        <v>-0.0103943338945599+0.00519637190379496i</v>
      </c>
      <c r="D3584" t="str">
        <f t="shared" si="1048"/>
        <v>1.86224838401869-1.75817759578198i</v>
      </c>
      <c r="E3584" t="str">
        <f t="shared" si="1049"/>
        <v>-9.36999421985028-46.6988619792515i</v>
      </c>
      <c r="F3584" t="str">
        <f t="shared" si="1050"/>
        <v>2.17276961401651-0.960564217127444i</v>
      </c>
      <c r="G3584" t="str">
        <f t="shared" si="1051"/>
        <v>0.89601520924767-0.305240813202501i</v>
      </c>
      <c r="H3584" t="str">
        <f t="shared" si="1052"/>
        <v>0.00322733328430243-29.3604042116336i</v>
      </c>
      <c r="I3584" t="str">
        <f t="shared" si="1053"/>
        <v>-0.0795407972006652-0.179972568289206i</v>
      </c>
      <c r="K3584" t="str">
        <f t="shared" si="1054"/>
        <v>0.0000449263356185088-0.0000840071837770341i</v>
      </c>
      <c r="L3584" t="str">
        <f t="shared" si="1055"/>
        <v>0.0000444444444444444-0.0000847167995872076i</v>
      </c>
      <c r="M3584" t="e">
        <f t="shared" si="1056"/>
        <v>#DIV/0!</v>
      </c>
      <c r="N3584">
        <f t="shared" si="1057"/>
        <v>26.561545110764399</v>
      </c>
      <c r="O3584">
        <f t="shared" si="1058"/>
        <v>38.695232335957606</v>
      </c>
      <c r="P3584" s="3">
        <f t="shared" si="1059"/>
        <v>-38.695232335957606</v>
      </c>
      <c r="Q3584" s="3">
        <f t="shared" si="1060"/>
        <v>153.4384548892356</v>
      </c>
      <c r="R3584">
        <f t="shared" si="1061"/>
        <v>-26.561545110764399</v>
      </c>
      <c r="S3584">
        <f t="shared" si="1062"/>
        <v>677.7310216552861</v>
      </c>
      <c r="T3584">
        <f t="shared" si="1045"/>
        <v>-38.695232335957606</v>
      </c>
    </row>
    <row r="3585" spans="1:20" x14ac:dyDescent="0.25">
      <c r="A3585">
        <f t="shared" si="1046"/>
        <v>4274491.1739547439</v>
      </c>
      <c r="B3585">
        <f t="shared" si="1063"/>
        <v>680306.39953757613</v>
      </c>
      <c r="C3585" t="str">
        <f t="shared" si="1047"/>
        <v>-0.0102903893045728+0.00517217822266633i</v>
      </c>
      <c r="D3585" t="str">
        <f t="shared" si="1048"/>
        <v>1.85568383397621-1.75854238455907i</v>
      </c>
      <c r="E3585" t="str">
        <f t="shared" si="1049"/>
        <v>-9.41514583305578-46.4845712360856i</v>
      </c>
      <c r="F3585" t="str">
        <f t="shared" si="1050"/>
        <v>2.17105060664919-0.961954826796528i</v>
      </c>
      <c r="G3585" t="str">
        <f t="shared" si="1051"/>
        <v>0.89530631828382-0.306158316439209i</v>
      </c>
      <c r="H3585" t="str">
        <f t="shared" si="1052"/>
        <v>0.00320257536368406-29.2492116092146i</v>
      </c>
      <c r="I3585" t="str">
        <f t="shared" si="1053"/>
        <v>-0.0793543994111734-0.179149120766005i</v>
      </c>
      <c r="K3585" t="str">
        <f t="shared" si="1054"/>
        <v>0.0000449212952699134-0.0000836892048197538i</v>
      </c>
      <c r="L3585" t="str">
        <f t="shared" si="1055"/>
        <v>0.0000444444444444444-0.0000843960944283802i</v>
      </c>
      <c r="M3585" t="e">
        <f t="shared" si="1056"/>
        <v>#DIV/0!</v>
      </c>
      <c r="N3585">
        <f t="shared" si="1057"/>
        <v>26.685118355845731</v>
      </c>
      <c r="O3585">
        <f t="shared" si="1058"/>
        <v>38.773138974456195</v>
      </c>
      <c r="P3585" s="3">
        <f t="shared" si="1059"/>
        <v>-38.773138974456195</v>
      </c>
      <c r="Q3585" s="3">
        <f t="shared" si="1060"/>
        <v>153.31488164415427</v>
      </c>
      <c r="R3585">
        <f t="shared" si="1061"/>
        <v>-26.685118355845731</v>
      </c>
      <c r="S3585">
        <f t="shared" si="1062"/>
        <v>680.30639953757611</v>
      </c>
      <c r="T3585">
        <f t="shared" si="1045"/>
        <v>-38.773138974456195</v>
      </c>
    </row>
    <row r="3586" spans="1:20" x14ac:dyDescent="0.25">
      <c r="A3586">
        <f t="shared" si="1046"/>
        <v>4290734.2404157715</v>
      </c>
      <c r="B3586">
        <f t="shared" si="1063"/>
        <v>682891.56385581894</v>
      </c>
      <c r="C3586" t="str">
        <f t="shared" si="1047"/>
        <v>-0.0101873779893344+0.00514793354983023i</v>
      </c>
      <c r="D3586" t="str">
        <f t="shared" si="1048"/>
        <v>1.84911594378423-1.75888277386515i</v>
      </c>
      <c r="E3586" t="str">
        <f t="shared" si="1049"/>
        <v>-9.45974489291951-46.2709457884063i</v>
      </c>
      <c r="F3586" t="str">
        <f t="shared" si="1050"/>
        <v>2.16932125897608-0.963351266052405i</v>
      </c>
      <c r="G3586" t="str">
        <f t="shared" si="1051"/>
        <v>0.894593163144317-0.307076921307614i</v>
      </c>
      <c r="H3586" t="str">
        <f t="shared" si="1052"/>
        <v>0.00317801009834419-29.1384404531789i</v>
      </c>
      <c r="I3586" t="str">
        <f t="shared" si="1053"/>
        <v>-0.0791687524202329-0.178328481233316i</v>
      </c>
      <c r="K3586" t="str">
        <f t="shared" si="1054"/>
        <v>0.0000449162930059722-0.0000833724291572337i</v>
      </c>
      <c r="L3586" t="str">
        <f t="shared" si="1055"/>
        <v>0.0000444444444444444-0.0000840766033357043i</v>
      </c>
      <c r="M3586" t="e">
        <f t="shared" si="1056"/>
        <v>#DIV/0!</v>
      </c>
      <c r="N3586">
        <f t="shared" si="1057"/>
        <v>26.808596462568715</v>
      </c>
      <c r="O3586">
        <f t="shared" si="1058"/>
        <v>38.851092823667386</v>
      </c>
      <c r="P3586" s="3">
        <f t="shared" si="1059"/>
        <v>-38.851092823667386</v>
      </c>
      <c r="Q3586" s="3">
        <f t="shared" si="1060"/>
        <v>153.19140353743128</v>
      </c>
      <c r="R3586">
        <f t="shared" si="1061"/>
        <v>-26.808596462568715</v>
      </c>
      <c r="S3586">
        <f t="shared" si="1062"/>
        <v>682.89156385581896</v>
      </c>
      <c r="T3586">
        <f t="shared" si="1045"/>
        <v>-38.851092823667386</v>
      </c>
    </row>
    <row r="3587" spans="1:20" x14ac:dyDescent="0.25">
      <c r="A3587">
        <f t="shared" si="1046"/>
        <v>4307039.0305293519</v>
      </c>
      <c r="B3587">
        <f t="shared" si="1063"/>
        <v>685486.55179847102</v>
      </c>
      <c r="C3587" t="str">
        <f t="shared" si="1047"/>
        <v>-0.0100852927958263+0.00512364088010823i</v>
      </c>
      <c r="D3587" t="str">
        <f t="shared" si="1048"/>
        <v>1.84254489999494-1.75919873173099i</v>
      </c>
      <c r="E3587" t="str">
        <f t="shared" si="1049"/>
        <v>-9.5037945534515-46.0579842006933i</v>
      </c>
      <c r="F3587" t="str">
        <f t="shared" si="1050"/>
        <v>2.16758152762039-0.964753482680776i</v>
      </c>
      <c r="G3587" t="str">
        <f t="shared" si="1051"/>
        <v>0.893875725941285-0.30799661120575i</v>
      </c>
      <c r="H3587" t="str">
        <f t="shared" si="1052"/>
        <v>0.00315363594861581-29.0280891422754i</v>
      </c>
      <c r="I3587" t="str">
        <f t="shared" si="1053"/>
        <v>-0.078983847120224-0.177510639869631i</v>
      </c>
      <c r="K3587" t="str">
        <f t="shared" si="1054"/>
        <v>0.0000449113285389549-0.0000830568522393665i</v>
      </c>
      <c r="L3587" t="str">
        <f t="shared" si="1055"/>
        <v>0.0000444444444444444-0.0000837583217131938i</v>
      </c>
      <c r="M3587" t="e">
        <f t="shared" si="1056"/>
        <v>#DIV/0!</v>
      </c>
      <c r="N3587">
        <f t="shared" si="1057"/>
        <v>26.931979065321514</v>
      </c>
      <c r="O3587">
        <f t="shared" si="1058"/>
        <v>38.929093873271384</v>
      </c>
      <c r="P3587" s="3">
        <f t="shared" si="1059"/>
        <v>-38.929093873271384</v>
      </c>
      <c r="Q3587" s="3">
        <f t="shared" si="1060"/>
        <v>153.06802093467849</v>
      </c>
      <c r="R3587">
        <f t="shared" si="1061"/>
        <v>-26.931979065321514</v>
      </c>
      <c r="S3587">
        <f t="shared" si="1062"/>
        <v>685.48655179847106</v>
      </c>
      <c r="T3587">
        <f t="shared" si="1045"/>
        <v>-38.929093873271384</v>
      </c>
    </row>
    <row r="3588" spans="1:20" x14ac:dyDescent="0.25">
      <c r="A3588">
        <f t="shared" si="1046"/>
        <v>4323405.7788453633</v>
      </c>
      <c r="B3588">
        <f t="shared" si="1063"/>
        <v>688091.4006953052</v>
      </c>
      <c r="C3588" t="str">
        <f t="shared" si="1047"/>
        <v>-0.00998412661371474+0.00509930316481877i</v>
      </c>
      <c r="D3588" t="str">
        <f t="shared" si="1048"/>
        <v>1.83597088952129-1.75949022794776i</v>
      </c>
      <c r="E3588" t="str">
        <f t="shared" si="1049"/>
        <v>-9.54729794390044-45.8456850398447i</v>
      </c>
      <c r="F3588" t="str">
        <f t="shared" si="1050"/>
        <v>2.16583136928396-0.966161424030394i</v>
      </c>
      <c r="G3588" t="str">
        <f t="shared" si="1051"/>
        <v>0.893153988819269-0.308917369332801i</v>
      </c>
      <c r="H3588" t="str">
        <f t="shared" si="1052"/>
        <v>0.00312945138772955-28.9181560813805i</v>
      </c>
      <c r="I3588" t="str">
        <f t="shared" si="1053"/>
        <v>-0.0787996744654091-0.176695586908997i</v>
      </c>
      <c r="K3588" t="str">
        <f t="shared" si="1054"/>
        <v>0.0000449064015833045-0.0000827424695332125i</v>
      </c>
      <c r="L3588" t="str">
        <f t="shared" si="1055"/>
        <v>0.0000444444444444444-0.0000834412449822618i</v>
      </c>
      <c r="M3588" t="e">
        <f t="shared" si="1056"/>
        <v>#DIV/0!</v>
      </c>
      <c r="N3588">
        <f t="shared" si="1057"/>
        <v>27.055265798013977</v>
      </c>
      <c r="O3588">
        <f t="shared" si="1058"/>
        <v>39.007142111917879</v>
      </c>
      <c r="P3588" s="3">
        <f t="shared" si="1059"/>
        <v>-39.007142111917879</v>
      </c>
      <c r="Q3588" s="3">
        <f t="shared" si="1060"/>
        <v>152.94473420198602</v>
      </c>
      <c r="R3588">
        <f t="shared" si="1061"/>
        <v>-27.055265798013977</v>
      </c>
      <c r="S3588">
        <f t="shared" si="1062"/>
        <v>688.0914006953052</v>
      </c>
      <c r="T3588">
        <f t="shared" si="1045"/>
        <v>-39.007142111917879</v>
      </c>
    </row>
    <row r="3589" spans="1:20" x14ac:dyDescent="0.25">
      <c r="A3589">
        <f t="shared" si="1046"/>
        <v>4339834.7208049754</v>
      </c>
      <c r="B3589">
        <f t="shared" si="1063"/>
        <v>690706.14801794733</v>
      </c>
      <c r="C3589" t="str">
        <f t="shared" si="1047"/>
        <v>-0.00988387237517746+0.00507492331221276i</v>
      </c>
      <c r="D3589" t="str">
        <f t="shared" si="1048"/>
        <v>1.82939409961578-1.75975723407203i</v>
      </c>
      <c r="E3589" t="str">
        <f t="shared" si="1049"/>
        <v>-9.59025816898995-45.634046875303i</v>
      </c>
      <c r="F3589" t="str">
        <f t="shared" si="1050"/>
        <v>2.16407074075171-0.967575037010847i</v>
      </c>
      <c r="G3589" t="str">
        <f t="shared" si="1051"/>
        <v>0.892427933957045-0.309839178688243i</v>
      </c>
      <c r="H3589" t="str">
        <f t="shared" si="1052"/>
        <v>0.00310545490169723-28.8086396814743i</v>
      </c>
      <c r="I3589" t="str">
        <f t="shared" si="1053"/>
        <v>-0.0786162254716082-0.175883312640924i</v>
      </c>
      <c r="K3589" t="str">
        <f t="shared" si="1054"/>
        <v>0.0000449015118556207-0.000082429276522932i</v>
      </c>
      <c r="L3589" t="str">
        <f t="shared" si="1055"/>
        <v>0.0000444444444444444-0.0000831253685816511i</v>
      </c>
      <c r="M3589" t="e">
        <f t="shared" si="1056"/>
        <v>#DIV/0!</v>
      </c>
      <c r="N3589">
        <f t="shared" si="1057"/>
        <v>27.178456294182297</v>
      </c>
      <c r="O3589">
        <f t="shared" si="1058"/>
        <v>39.085237527230333</v>
      </c>
      <c r="P3589" s="3">
        <f t="shared" si="1059"/>
        <v>-39.085237527230333</v>
      </c>
      <c r="Q3589" s="3">
        <f t="shared" si="1060"/>
        <v>152.8215437058177</v>
      </c>
      <c r="R3589">
        <f t="shared" si="1061"/>
        <v>-27.178456294182297</v>
      </c>
      <c r="S3589">
        <f t="shared" si="1062"/>
        <v>690.70614801794738</v>
      </c>
      <c r="T3589">
        <f t="shared" si="1045"/>
        <v>-39.085237527230333</v>
      </c>
    </row>
    <row r="3590" spans="1:20" x14ac:dyDescent="0.25">
      <c r="A3590">
        <f t="shared" si="1046"/>
        <v>4356326.0927440347</v>
      </c>
      <c r="B3590">
        <f t="shared" si="1063"/>
        <v>693330.83138041559</v>
      </c>
      <c r="C3590" t="str">
        <f t="shared" si="1047"/>
        <v>-0.00978452305473231+0.00505050418790637i</v>
      </c>
      <c r="D3590" t="str">
        <f t="shared" si="1048"/>
        <v>1.82281471784932-1.75999972343062i</v>
      </c>
      <c r="E3590" t="str">
        <f t="shared" si="1049"/>
        <v>-9.63267830915367-45.4230682791789i</v>
      </c>
      <c r="F3590" t="str">
        <f t="shared" si="1050"/>
        <v>2.16229959889592-0.968994268090286i</v>
      </c>
      <c r="G3590" t="str">
        <f t="shared" si="1051"/>
        <v>0.891697543569459-0.310762022070992i</v>
      </c>
      <c r="H3590" t="str">
        <f t="shared" si="1052"/>
        <v>0.00308164498919649-28.6995383596166i</v>
      </c>
      <c r="I3590" t="str">
        <f t="shared" si="1053"/>
        <v>-0.0784334912158716-0.17507380741026i</v>
      </c>
      <c r="K3590" t="str">
        <f t="shared" si="1054"/>
        <v>0.0000448966590746439-0.0000821172687097272i</v>
      </c>
      <c r="L3590" t="str">
        <f t="shared" si="1055"/>
        <v>0.0000444444444444444-0.0000828106879673749i</v>
      </c>
      <c r="M3590" t="e">
        <f t="shared" si="1056"/>
        <v>#DIV/0!</v>
      </c>
      <c r="N3590">
        <f t="shared" si="1057"/>
        <v>27.301550187096979</v>
      </c>
      <c r="O3590">
        <f t="shared" si="1058"/>
        <v>39.163380105809196</v>
      </c>
      <c r="P3590" s="3">
        <f t="shared" si="1059"/>
        <v>-39.163380105809196</v>
      </c>
      <c r="Q3590" s="3">
        <f t="shared" si="1060"/>
        <v>152.69844981290302</v>
      </c>
      <c r="R3590">
        <f t="shared" si="1061"/>
        <v>-27.301550187096979</v>
      </c>
      <c r="S3590">
        <f t="shared" si="1062"/>
        <v>693.33083138041559</v>
      </c>
      <c r="T3590">
        <f t="shared" si="1045"/>
        <v>-39.163380105809196</v>
      </c>
    </row>
    <row r="3591" spans="1:20" x14ac:dyDescent="0.25">
      <c r="A3591">
        <f t="shared" si="1046"/>
        <v>4372880.1318964614</v>
      </c>
      <c r="B3591">
        <f t="shared" si="1063"/>
        <v>695965.48853966116</v>
      </c>
      <c r="C3591" t="str">
        <f t="shared" si="1047"/>
        <v>-0.00968607166906532+0.00502604861530771i</v>
      </c>
      <c r="D3591" t="str">
        <f t="shared" si="1048"/>
        <v>1.81623293208984-1.76021767112487i</v>
      </c>
      <c r="E3591" t="str">
        <f t="shared" si="1049"/>
        <v>-9.67456142076873-45.2127478263756i</v>
      </c>
      <c r="F3591" t="str">
        <f t="shared" si="1050"/>
        <v>2.16051790068092-0.970419063293252i</v>
      </c>
      <c r="G3591" t="str">
        <f t="shared" si="1051"/>
        <v>0.89096279990928-0.311685882078571i</v>
      </c>
      <c r="H3591" t="str">
        <f t="shared" si="1052"/>
        <v>0.00305802016145666-28.5908505389231i</v>
      </c>
      <c r="I3591" t="str">
        <f t="shared" si="1053"/>
        <v>-0.0782514628361634-0.174267061617103i</v>
      </c>
      <c r="K3591" t="str">
        <f t="shared" si="1054"/>
        <v>0.0000448918429612388-0.0000818064416117742i</v>
      </c>
      <c r="L3591" t="str">
        <f t="shared" si="1055"/>
        <v>0.0000444444444444444-0.000082497198612647i</v>
      </c>
      <c r="M3591" t="e">
        <f t="shared" si="1056"/>
        <v>#DIV/0!</v>
      </c>
      <c r="N3591">
        <f t="shared" si="1057"/>
        <v>27.424547109863255</v>
      </c>
      <c r="O3591">
        <f t="shared" si="1058"/>
        <v>39.241569833236774</v>
      </c>
      <c r="P3591" s="3">
        <f t="shared" si="1059"/>
        <v>-39.241569833236774</v>
      </c>
      <c r="Q3591" s="3">
        <f t="shared" si="1060"/>
        <v>152.57545289013675</v>
      </c>
      <c r="R3591">
        <f t="shared" si="1061"/>
        <v>-27.424547109863255</v>
      </c>
      <c r="S3591">
        <f t="shared" si="1062"/>
        <v>695.96548853966112</v>
      </c>
      <c r="T3591">
        <f t="shared" si="1045"/>
        <v>-39.241569833236774</v>
      </c>
    </row>
    <row r="3592" spans="1:20" x14ac:dyDescent="0.25">
      <c r="A3592">
        <f t="shared" si="1046"/>
        <v>4389497.0763976686</v>
      </c>
      <c r="B3592">
        <f t="shared" si="1063"/>
        <v>698610.15739611187</v>
      </c>
      <c r="C3592" t="str">
        <f t="shared" si="1047"/>
        <v>-0.00958851127686005+0.0050015593760409i</v>
      </c>
      <c r="D3592" t="str">
        <f t="shared" si="1048"/>
        <v>1.80964893048098-1.76041105403483i</v>
      </c>
      <c r="E3592" t="str">
        <f t="shared" si="1049"/>
        <v>-9.71591053638989-45.0030840947087i</v>
      </c>
      <c r="F3592" t="str">
        <f t="shared" si="1050"/>
        <v>2.15872560316751-0.97184936819849i</v>
      </c>
      <c r="G3592" t="str">
        <f t="shared" si="1051"/>
        <v>0.890223685269076-0.312610741106285i</v>
      </c>
      <c r="H3592" t="str">
        <f t="shared" si="1052"/>
        <v>0.00303457894214569-28.4825746485422i</v>
      </c>
      <c r="I3592" t="str">
        <f t="shared" si="1053"/>
        <v>-0.0780701315310474-0.173463065716685i</v>
      </c>
      <c r="K3592" t="str">
        <f t="shared" si="1054"/>
        <v>0.0000448870632383786-0.0000814967907641601i</v>
      </c>
      <c r="L3592" t="str">
        <f t="shared" si="1055"/>
        <v>0.0000444444444444444-0.0000821848960078176i</v>
      </c>
      <c r="M3592" t="e">
        <f t="shared" si="1056"/>
        <v>#DIV/0!</v>
      </c>
      <c r="N3592">
        <f t="shared" si="1057"/>
        <v>27.54744669552602</v>
      </c>
      <c r="O3592">
        <f t="shared" si="1058"/>
        <v>39.319806694081258</v>
      </c>
      <c r="P3592" s="3">
        <f t="shared" si="1059"/>
        <v>-39.319806694081258</v>
      </c>
      <c r="Q3592" s="3">
        <f t="shared" si="1060"/>
        <v>152.45255330447398</v>
      </c>
      <c r="R3592">
        <f t="shared" si="1061"/>
        <v>-27.54744669552602</v>
      </c>
      <c r="S3592">
        <f t="shared" si="1062"/>
        <v>698.61015739611184</v>
      </c>
      <c r="T3592">
        <f t="shared" si="1045"/>
        <v>-39.319806694081258</v>
      </c>
    </row>
    <row r="3593" spans="1:20" x14ac:dyDescent="0.25">
      <c r="A3593">
        <f t="shared" si="1046"/>
        <v>4406177.1652879799</v>
      </c>
      <c r="B3593">
        <f t="shared" si="1063"/>
        <v>701264.87599421712</v>
      </c>
      <c r="C3593" t="str">
        <f t="shared" si="1047"/>
        <v>-0.00949183497862693+0.00497703921036577i</v>
      </c>
      <c r="D3593" t="str">
        <f t="shared" si="1048"/>
        <v>1.80306290142062-1.7605798508231i</v>
      </c>
      <c r="E3593" t="str">
        <f t="shared" si="1049"/>
        <v>-9.7567286649818-44.7940756650243i</v>
      </c>
      <c r="F3593" t="str">
        <f t="shared" si="1050"/>
        <v>2.15692266351763-0.973285127936861i</v>
      </c>
      <c r="G3593" t="str">
        <f t="shared" si="1051"/>
        <v>0.889480181983117-0.313536581346416i</v>
      </c>
      <c r="H3593" t="str">
        <f t="shared" si="1052"/>
        <v>0.0030113198672583-28.3747091236311i</v>
      </c>
      <c r="I3593" t="str">
        <f t="shared" si="1053"/>
        <v>-0.0778894885593807-0.172661810219271i</v>
      </c>
      <c r="K3593" t="str">
        <f t="shared" si="1054"/>
        <v>0.0000448823196311289-0.0000811883117188193i</v>
      </c>
      <c r="L3593" t="str">
        <f t="shared" si="1055"/>
        <v>0.0000444444444444444-0.0000818737756603081i</v>
      </c>
      <c r="M3593" t="e">
        <f t="shared" si="1056"/>
        <v>#DIV/0!</v>
      </c>
      <c r="N3593">
        <f t="shared" si="1057"/>
        <v>27.670248577173453</v>
      </c>
      <c r="O3593">
        <f t="shared" si="1058"/>
        <v>39.398090671901521</v>
      </c>
      <c r="P3593" s="3">
        <f t="shared" si="1059"/>
        <v>-39.398090671901521</v>
      </c>
      <c r="Q3593" s="3">
        <f t="shared" si="1060"/>
        <v>152.32975142282655</v>
      </c>
      <c r="R3593">
        <f t="shared" si="1061"/>
        <v>-27.670248577173453</v>
      </c>
      <c r="S3593">
        <f t="shared" si="1062"/>
        <v>701.26487599421716</v>
      </c>
      <c r="T3593">
        <f t="shared" si="1045"/>
        <v>-39.398090671901521</v>
      </c>
    </row>
    <row r="3594" spans="1:20" x14ac:dyDescent="0.25">
      <c r="A3594">
        <f t="shared" si="1046"/>
        <v>4422920.638516074</v>
      </c>
      <c r="B3594">
        <f t="shared" si="1063"/>
        <v>703929.68252299516</v>
      </c>
      <c r="C3594" t="str">
        <f t="shared" si="1047"/>
        <v>-0.00939603591653307+0.00495249081759309i</v>
      </c>
      <c r="D3594" t="str">
        <f t="shared" si="1048"/>
        <v>1.79647503353938-1.76072404193823i</v>
      </c>
      <c r="E3594" t="str">
        <f t="shared" si="1049"/>
        <v>-9.79701879214989-44.5857211213135i</v>
      </c>
      <c r="F3594" t="str">
        <f t="shared" si="1050"/>
        <v>2.15510903899895-0.974726287189184i</v>
      </c>
      <c r="G3594" t="str">
        <f t="shared" si="1051"/>
        <v>0.888732272429287-0.314463384787423i</v>
      </c>
      <c r="H3594" t="str">
        <f t="shared" si="1052"/>
        <v>0.00298824148500507-28.2672524053321i</v>
      </c>
      <c r="I3594" t="str">
        <f t="shared" si="1053"/>
        <v>-0.0777095252400044-0.171863285690045i</v>
      </c>
      <c r="K3594" t="str">
        <f t="shared" si="1054"/>
        <v>0.0000448776118666318-0.0000808810000444724i</v>
      </c>
      <c r="L3594" t="str">
        <f t="shared" si="1055"/>
        <v>0.0000444444444444444-0.0000815638330945486i</v>
      </c>
      <c r="M3594" t="e">
        <f t="shared" si="1056"/>
        <v>#DIV/0!</v>
      </c>
      <c r="N3594">
        <f t="shared" si="1057"/>
        <v>27.792952388037946</v>
      </c>
      <c r="O3594">
        <f t="shared" si="1058"/>
        <v>39.476421749252346</v>
      </c>
      <c r="P3594" s="3">
        <f t="shared" si="1059"/>
        <v>-39.476421749252346</v>
      </c>
      <c r="Q3594" s="3">
        <f t="shared" si="1060"/>
        <v>152.20704761196205</v>
      </c>
      <c r="R3594">
        <f t="shared" si="1061"/>
        <v>-27.792952388037946</v>
      </c>
      <c r="S3594">
        <f t="shared" si="1062"/>
        <v>703.92968252299511</v>
      </c>
      <c r="T3594">
        <f t="shared" si="1045"/>
        <v>-39.476421749252346</v>
      </c>
    </row>
    <row r="3595" spans="1:20" x14ac:dyDescent="0.25">
      <c r="A3595">
        <f t="shared" si="1046"/>
        <v>4439727.7369424356</v>
      </c>
      <c r="B3595">
        <f t="shared" si="1063"/>
        <v>706604.61531658261</v>
      </c>
      <c r="C3595" t="str">
        <f t="shared" si="1047"/>
        <v>-0.00930110727423351+0.00492791685649666i</v>
      </c>
      <c r="D3595" t="str">
        <f t="shared" si="1048"/>
        <v>1.78988551567904-1.76084360961795i</v>
      </c>
      <c r="E3595" t="str">
        <f t="shared" si="1049"/>
        <v>-9.8367838803718-44.3780190508297i</v>
      </c>
      <c r="F3595" t="str">
        <f t="shared" si="1050"/>
        <v>2.15328468698965-0.976172790184219i</v>
      </c>
      <c r="G3595" t="str">
        <f t="shared" si="1051"/>
        <v>0.887979939031026-0.31539113321316i</v>
      </c>
      <c r="H3595" t="str">
        <f t="shared" si="1052"/>
        <v>0.00296534235570293-28.16020294075i</v>
      </c>
      <c r="I3595" t="str">
        <f t="shared" si="1053"/>
        <v>-0.0775302329514492-0.171067482749013i</v>
      </c>
      <c r="K3595" t="str">
        <f t="shared" si="1054"/>
        <v>0.0000448729396740909-0.0000805748513265618i</v>
      </c>
      <c r="L3595" t="str">
        <f t="shared" si="1055"/>
        <v>0.0000444444444444444-0.0000812550638519118i</v>
      </c>
      <c r="M3595" t="e">
        <f t="shared" si="1056"/>
        <v>#DIV/0!</v>
      </c>
      <c r="N3595">
        <f t="shared" si="1057"/>
        <v>27.915557761597626</v>
      </c>
      <c r="O3595">
        <f t="shared" si="1058"/>
        <v>39.554799907688974</v>
      </c>
      <c r="P3595" s="3">
        <f t="shared" si="1059"/>
        <v>-39.554799907688974</v>
      </c>
      <c r="Q3595" s="3">
        <f t="shared" si="1060"/>
        <v>152.08444223840237</v>
      </c>
      <c r="R3595">
        <f t="shared" si="1061"/>
        <v>-27.915557761597626</v>
      </c>
      <c r="S3595">
        <f t="shared" si="1062"/>
        <v>706.60461531658257</v>
      </c>
      <c r="T3595">
        <f t="shared" si="1045"/>
        <v>-39.554799907688974</v>
      </c>
    </row>
    <row r="3596" spans="1:20" x14ac:dyDescent="0.25">
      <c r="A3596">
        <f t="shared" si="1046"/>
        <v>4456598.7023428166</v>
      </c>
      <c r="B3596">
        <f t="shared" si="1063"/>
        <v>709289.71285478561</v>
      </c>
      <c r="C3596" t="str">
        <f t="shared" si="1047"/>
        <v>-0.00920704227670179+0.00490331994572111i</v>
      </c>
      <c r="D3596" t="str">
        <f t="shared" si="1048"/>
        <v>1.783294536871-1.76093853789212i</v>
      </c>
      <c r="E3596" t="str">
        <f t="shared" si="1049"/>
        <v>-9.8760268692271-44.1709680441971i</v>
      </c>
      <c r="F3596" t="str">
        <f t="shared" si="1050"/>
        <v>2.15144956498313-0.977624580696641i</v>
      </c>
      <c r="G3596" t="str">
        <f t="shared" si="1051"/>
        <v>0.88722316425929-0.316319808202115i</v>
      </c>
      <c r="H3596" t="str">
        <f t="shared" si="1052"/>
        <v>0.00294262105166637-28.0535591829279i</v>
      </c>
      <c r="I3596" t="str">
        <f t="shared" si="1053"/>
        <v>-0.0773516031316392-0.170274392070892i</v>
      </c>
      <c r="K3596" t="str">
        <f t="shared" si="1054"/>
        <v>0.0000448683027847547-0.0000802698611671869i</v>
      </c>
      <c r="L3596" t="str">
        <f t="shared" si="1055"/>
        <v>0.0000444444444444444-0.0000809474634906471i</v>
      </c>
      <c r="M3596" t="e">
        <f t="shared" si="1056"/>
        <v>#DIV/0!</v>
      </c>
      <c r="N3596">
        <f t="shared" si="1057"/>
        <v>28.038064331677845</v>
      </c>
      <c r="O3596">
        <f t="shared" si="1058"/>
        <v>39.633225127772896</v>
      </c>
      <c r="P3596" s="3">
        <f t="shared" si="1059"/>
        <v>-39.633225127772896</v>
      </c>
      <c r="Q3596" s="3">
        <f t="shared" si="1060"/>
        <v>151.96193566832216</v>
      </c>
      <c r="R3596">
        <f t="shared" si="1061"/>
        <v>-28.038064331677845</v>
      </c>
      <c r="S3596">
        <f t="shared" si="1062"/>
        <v>709.28971285478565</v>
      </c>
      <c r="T3596">
        <f t="shared" si="1045"/>
        <v>-39.633225127772896</v>
      </c>
    </row>
    <row r="3597" spans="1:20" x14ac:dyDescent="0.25">
      <c r="A3597">
        <f t="shared" si="1046"/>
        <v>4473533.7774117189</v>
      </c>
      <c r="B3597">
        <f t="shared" si="1063"/>
        <v>711985.01376363379</v>
      </c>
      <c r="C3597" t="str">
        <f t="shared" si="1047"/>
        <v>-0.00911383419006154+0.00487870266418607i</v>
      </c>
      <c r="D3597" t="str">
        <f t="shared" si="1048"/>
        <v>1.7767022863145-1.76100881258516i</v>
      </c>
      <c r="E3597" t="str">
        <f t="shared" si="1049"/>
        <v>-9.91475067562615-43.9645666955214i</v>
      </c>
      <c r="F3597" t="str">
        <f t="shared" si="1050"/>
        <v>2.14960363059274-0.979081602045014i</v>
      </c>
      <c r="G3597" t="str">
        <f t="shared" si="1051"/>
        <v>0.886461930634529-0.317249391126653i</v>
      </c>
      <c r="H3597" t="str">
        <f t="shared" si="1052"/>
        <v>0.00292007615710007-27.9473195908249i</v>
      </c>
      <c r="I3597" t="str">
        <f t="shared" si="1053"/>
        <v>-0.0771736272776005-0.169484004384995i</v>
      </c>
      <c r="K3597" t="str">
        <f t="shared" si="1054"/>
        <v>0.0000448637009319019-0.0000799660251850463i</v>
      </c>
      <c r="L3597" t="str">
        <f t="shared" si="1055"/>
        <v>0.0000444444444444444-0.000080641027585821i</v>
      </c>
      <c r="M3597" t="e">
        <f t="shared" si="1056"/>
        <v>#DIV/0!</v>
      </c>
      <c r="N3597">
        <f t="shared" si="1057"/>
        <v>28.160471732551827</v>
      </c>
      <c r="O3597">
        <f t="shared" si="1058"/>
        <v>39.7116973890775</v>
      </c>
      <c r="P3597" s="3">
        <f t="shared" si="1059"/>
        <v>-39.7116973890775</v>
      </c>
      <c r="Q3597" s="3">
        <f t="shared" si="1060"/>
        <v>151.83952826744817</v>
      </c>
      <c r="R3597">
        <f t="shared" si="1061"/>
        <v>-28.160471732551827</v>
      </c>
      <c r="S3597">
        <f t="shared" si="1062"/>
        <v>711.98501376363379</v>
      </c>
      <c r="T3597">
        <f t="shared" si="1045"/>
        <v>-39.7116973890775</v>
      </c>
    </row>
    <row r="3598" spans="1:20" x14ac:dyDescent="0.25">
      <c r="A3598">
        <f t="shared" si="1046"/>
        <v>4490533.2057658844</v>
      </c>
      <c r="B3598">
        <f t="shared" si="1063"/>
        <v>714690.55681593565</v>
      </c>
      <c r="C3598" t="str">
        <f t="shared" si="1047"/>
        <v>-0.00902147632141939+0.00485406755148664i</v>
      </c>
      <c r="D3598" t="str">
        <f t="shared" si="1048"/>
        <v>1.77010895335505-1.76105442131843i</v>
      </c>
      <c r="E3598" t="str">
        <f t="shared" si="1049"/>
        <v>-9.95295819403827-43.7588136024983i</v>
      </c>
      <c r="F3598" t="str">
        <f t="shared" si="1050"/>
        <v>2.14774684155681-0.980543797089883i</v>
      </c>
      <c r="G3598" t="str">
        <f t="shared" si="1051"/>
        <v>0.88569622072869-0.318179863152283i</v>
      </c>
      <c r="H3598" t="str">
        <f t="shared" si="1052"/>
        <v>0.00289770626799237-27.8414826292924i</v>
      </c>
      <c r="I3598" t="str">
        <f t="shared" si="1053"/>
        <v>-0.0769962969451782-0.168696310475138i</v>
      </c>
      <c r="K3598" t="str">
        <f t="shared" si="1054"/>
        <v>0.0000448591338508259-0.0000796633390153718i</v>
      </c>
      <c r="L3598" t="str">
        <f t="shared" si="1055"/>
        <v>0.0000444444444444444-0.0000803357517292501i</v>
      </c>
      <c r="M3598" t="e">
        <f t="shared" si="1056"/>
        <v>#DIV/0!</v>
      </c>
      <c r="N3598">
        <f t="shared" si="1057"/>
        <v>28.282779599038349</v>
      </c>
      <c r="O3598">
        <f t="shared" si="1058"/>
        <v>39.790216670193331</v>
      </c>
      <c r="P3598" s="3">
        <f t="shared" si="1059"/>
        <v>-39.790216670193331</v>
      </c>
      <c r="Q3598" s="3">
        <f t="shared" si="1060"/>
        <v>151.71722040096165</v>
      </c>
      <c r="R3598">
        <f t="shared" si="1061"/>
        <v>-28.282779599038349</v>
      </c>
      <c r="S3598">
        <f t="shared" si="1062"/>
        <v>714.69055681593568</v>
      </c>
      <c r="T3598">
        <f t="shared" si="1045"/>
        <v>-39.790216670193331</v>
      </c>
    </row>
    <row r="3599" spans="1:20" x14ac:dyDescent="0.25">
      <c r="A3599">
        <f t="shared" si="1046"/>
        <v>4507597.2319477946</v>
      </c>
      <c r="B3599">
        <f t="shared" si="1063"/>
        <v>717406.3809318362</v>
      </c>
      <c r="C3599" t="str">
        <f t="shared" si="1047"/>
        <v>-0.00892996201869697+0.00482941710828983i</v>
      </c>
      <c r="D3599" t="str">
        <f t="shared" si="1048"/>
        <v>1.7635147274626-1.76107535351206i</v>
      </c>
      <c r="E3599" t="str">
        <f t="shared" si="1049"/>
        <v>-9.99065229671901-43.553707366518i</v>
      </c>
      <c r="F3599" t="str">
        <f t="shared" si="1050"/>
        <v>2.14587915574339-0.982011108231825i</v>
      </c>
      <c r="G3599" t="str">
        <f t="shared" si="1051"/>
        <v>0.884926017167239-0.319111205236931i</v>
      </c>
      <c r="H3599" t="str">
        <f t="shared" si="1052"/>
        <v>0.00287550999200991-27.7360467690516i</v>
      </c>
      <c r="I3599" t="str">
        <f t="shared" si="1053"/>
        <v>-0.0768196037487541-0.167911301179521i</v>
      </c>
      <c r="K3599" t="str">
        <f t="shared" si="1054"/>
        <v>0.0000448546012788194-0.0000793617983098672i</v>
      </c>
      <c r="L3599" t="str">
        <f t="shared" si="1055"/>
        <v>0.0000444444444444444-0.000080031631529438i</v>
      </c>
      <c r="M3599" t="e">
        <f t="shared" si="1056"/>
        <v>#DIV/0!</v>
      </c>
      <c r="N3599">
        <f t="shared" si="1057"/>
        <v>28.404987566600823</v>
      </c>
      <c r="O3599">
        <f t="shared" si="1058"/>
        <v>39.868782948734847</v>
      </c>
      <c r="P3599" s="3">
        <f t="shared" si="1059"/>
        <v>-39.868782948734847</v>
      </c>
      <c r="Q3599" s="3">
        <f t="shared" si="1060"/>
        <v>151.59501243339918</v>
      </c>
      <c r="R3599">
        <f t="shared" si="1061"/>
        <v>-28.404987566600823</v>
      </c>
      <c r="S3599">
        <f t="shared" si="1062"/>
        <v>717.40638093183622</v>
      </c>
      <c r="T3599">
        <f t="shared" si="1045"/>
        <v>-39.868782948734847</v>
      </c>
    </row>
    <row r="3600" spans="1:20" x14ac:dyDescent="0.25">
      <c r="A3600">
        <f t="shared" si="1046"/>
        <v>4524726.1014291961</v>
      </c>
      <c r="B3600">
        <f t="shared" si="1063"/>
        <v>720132.52517937717</v>
      </c>
      <c r="C3600" t="str">
        <f t="shared" si="1047"/>
        <v>-0.00883928467046434+0.00480475379672807i</v>
      </c>
      <c r="D3600" t="str">
        <f t="shared" si="1048"/>
        <v>1.75691979820981-1.76107160038665i</v>
      </c>
      <c r="E3600" t="str">
        <f t="shared" si="1049"/>
        <v>-10.027835833937-43.3492465927672i</v>
      </c>
      <c r="F3600" t="str">
        <f t="shared" si="1050"/>
        <v>2.14400053115524-0.98348347740959i</v>
      </c>
      <c r="G3600" t="str">
        <f t="shared" si="1051"/>
        <v>0.8841513026312-0.320043398130241i</v>
      </c>
      <c r="H3600" t="str">
        <f t="shared" si="1052"/>
        <v>0.00285348594839325-27.6310104866702i</v>
      </c>
      <c r="I3600" t="str">
        <f t="shared" si="1053"/>
        <v>-0.0766435393609704-0.167128967390619i</v>
      </c>
      <c r="K3600" t="str">
        <f t="shared" si="1054"/>
        <v>0.0000448501029551597-0.0000790613987366482i</v>
      </c>
      <c r="L3600" t="str">
        <f t="shared" si="1055"/>
        <v>0.0000444444444444444-0.0000797286626115145i</v>
      </c>
      <c r="M3600" t="e">
        <f t="shared" si="1056"/>
        <v>#DIV/0!</v>
      </c>
      <c r="N3600">
        <f t="shared" si="1057"/>
        <v>28.527095271446825</v>
      </c>
      <c r="O3600">
        <f t="shared" si="1058"/>
        <v>39.947396201346344</v>
      </c>
      <c r="P3600" s="3">
        <f t="shared" si="1059"/>
        <v>-39.947396201346344</v>
      </c>
      <c r="Q3600" s="3">
        <f t="shared" si="1060"/>
        <v>151.47290472855317</v>
      </c>
      <c r="R3600">
        <f t="shared" si="1061"/>
        <v>-28.527095271446825</v>
      </c>
      <c r="S3600">
        <f t="shared" si="1062"/>
        <v>720.13252517937713</v>
      </c>
      <c r="T3600">
        <f t="shared" si="1045"/>
        <v>-39.947396201346344</v>
      </c>
    </row>
    <row r="3601" spans="1:20" x14ac:dyDescent="0.25">
      <c r="A3601">
        <f t="shared" si="1046"/>
        <v>4541920.0606146269</v>
      </c>
      <c r="B3601">
        <f t="shared" si="1063"/>
        <v>722869.0287750588</v>
      </c>
      <c r="C3601" t="str">
        <f t="shared" si="1047"/>
        <v>-0.00874943770577433+0.00478008004078854i</v>
      </c>
      <c r="D3601" t="str">
        <f t="shared" si="1048"/>
        <v>1.75032435525028-1.76104315496455i</v>
      </c>
      <c r="E3601" t="str">
        <f t="shared" si="1049"/>
        <v>-10.0645116341993-43.1454298903334i</v>
      </c>
      <c r="F3601" t="str">
        <f t="shared" si="1050"/>
        <v>2.1421109259349-0.984960846098284i</v>
      </c>
      <c r="G3601" t="str">
        <f t="shared" si="1051"/>
        <v>0.883372059859222-0.320976422372885i</v>
      </c>
      <c r="H3601" t="str">
        <f t="shared" si="1052"/>
        <v>0.00283163276785356-27.5263722645399i</v>
      </c>
      <c r="I3601" t="str">
        <f t="shared" si="1053"/>
        <v>-0.0764680955124606-0.16634930005508i</v>
      </c>
      <c r="K3601" t="str">
        <f t="shared" si="1054"/>
        <v>0.0000448456386210933-0.0000787621359801783i</v>
      </c>
      <c r="L3601" t="str">
        <f t="shared" si="1055"/>
        <v>0.0000444444444444444-0.0000794268406171693i</v>
      </c>
      <c r="M3601" t="e">
        <f t="shared" si="1056"/>
        <v>#DIV/0!</v>
      </c>
      <c r="N3601">
        <f t="shared" si="1057"/>
        <v>28.64910235062257</v>
      </c>
      <c r="O3601">
        <f t="shared" si="1058"/>
        <v>40.026056403708225</v>
      </c>
      <c r="P3601" s="3">
        <f t="shared" si="1059"/>
        <v>-40.026056403708225</v>
      </c>
      <c r="Q3601" s="3">
        <f t="shared" si="1060"/>
        <v>151.35089764937743</v>
      </c>
      <c r="R3601">
        <f t="shared" si="1061"/>
        <v>-28.64910235062257</v>
      </c>
      <c r="S3601">
        <f t="shared" si="1062"/>
        <v>722.86902877505884</v>
      </c>
      <c r="T3601">
        <f t="shared" si="1045"/>
        <v>-40.026056403708225</v>
      </c>
    </row>
    <row r="3602" spans="1:20" x14ac:dyDescent="0.25">
      <c r="A3602">
        <f t="shared" si="1046"/>
        <v>4559179.3568449626</v>
      </c>
      <c r="B3602">
        <f t="shared" si="1063"/>
        <v>725615.931084404</v>
      </c>
      <c r="C3602" t="str">
        <f t="shared" si="1047"/>
        <v>-0.00866041459399649+0.00475539822669928i</v>
      </c>
      <c r="D3602" t="str">
        <f t="shared" si="1048"/>
        <v>1.7437285882967-1.76099001207088i</v>
      </c>
      <c r="E3602" t="str">
        <f t="shared" si="1049"/>
        <v>-10.1006825044759-42.942255872302i</v>
      </c>
      <c r="F3602" t="str">
        <f t="shared" si="1050"/>
        <v>2.14021029836967-0.98644315530753i</v>
      </c>
      <c r="G3602" t="str">
        <f t="shared" si="1051"/>
        <v>0.88258827164966-0.321910258295888i</v>
      </c>
      <c r="H3602" t="str">
        <f t="shared" si="1052"/>
        <v>0.00280994909247035-27.4221305908538i</v>
      </c>
      <c r="I3602" t="str">
        <f t="shared" si="1053"/>
        <v>-0.076293263991579-0.165572290173612i</v>
      </c>
      <c r="K3602" t="str">
        <f t="shared" si="1054"/>
        <v>0.0000448412080198212-0.0000784640057412093i</v>
      </c>
      <c r="L3602" t="str">
        <f t="shared" si="1055"/>
        <v>0.0000444444444444444-0.0000791261612045918i</v>
      </c>
      <c r="M3602" t="e">
        <f t="shared" si="1056"/>
        <v>#DIV/0!</v>
      </c>
      <c r="N3602">
        <f t="shared" si="1057"/>
        <v>28.771008442110599</v>
      </c>
      <c r="O3602">
        <f t="shared" si="1058"/>
        <v>40.104763530543963</v>
      </c>
      <c r="P3602" s="3">
        <f t="shared" si="1059"/>
        <v>-40.104763530543963</v>
      </c>
      <c r="Q3602" s="3">
        <f t="shared" si="1060"/>
        <v>151.2289915578894</v>
      </c>
      <c r="R3602">
        <f t="shared" si="1061"/>
        <v>-28.771008442110599</v>
      </c>
      <c r="S3602">
        <f t="shared" si="1062"/>
        <v>725.615931084404</v>
      </c>
      <c r="T3602">
        <f t="shared" si="1045"/>
        <v>-40.104763530543963</v>
      </c>
    </row>
    <row r="3603" spans="1:20" x14ac:dyDescent="0.25">
      <c r="A3603">
        <f t="shared" si="1046"/>
        <v>4576504.2384009734</v>
      </c>
      <c r="B3603">
        <f t="shared" si="1063"/>
        <v>728373.27162252471</v>
      </c>
      <c r="C3603" t="str">
        <f t="shared" si="1047"/>
        <v>-0.00857220884465185+0.00473071070331154i</v>
      </c>
      <c r="D3603" t="str">
        <f t="shared" si="1048"/>
        <v>1.73713268709903-1.76091216833414i</v>
      </c>
      <c r="E3603" t="str">
        <f t="shared" si="1049"/>
        <v>-10.1363512304243-42.739723155853i</v>
      </c>
      <c r="F3603" t="str">
        <f t="shared" si="1050"/>
        <v>2.13829860689673-0.987930345579771i</v>
      </c>
      <c r="G3603" t="str">
        <f t="shared" si="1051"/>
        <v>0.88179992086268-0.322844886019976i</v>
      </c>
      <c r="H3603" t="str">
        <f t="shared" si="1052"/>
        <v>0.00278843357559009-27.3182839595832i</v>
      </c>
      <c r="I3603" t="str">
        <f t="shared" si="1053"/>
        <v>-0.0761190366441407-0.164797928800867i</v>
      </c>
      <c r="K3603" t="str">
        <f t="shared" si="1054"/>
        <v>0.0000448368108964841-0.0000781670037367197i</v>
      </c>
      <c r="L3603" t="str">
        <f t="shared" si="1055"/>
        <v>0.0000444444444444444-0.0000788266200484076i</v>
      </c>
      <c r="M3603" t="e">
        <f t="shared" si="1056"/>
        <v>#DIV/0!</v>
      </c>
      <c r="N3603">
        <f t="shared" si="1057"/>
        <v>28.892813184924705</v>
      </c>
      <c r="O3603">
        <f t="shared" si="1058"/>
        <v>40.183517555627262</v>
      </c>
      <c r="P3603" s="3">
        <f t="shared" si="1059"/>
        <v>-40.183517555627262</v>
      </c>
      <c r="Q3603" s="3">
        <f t="shared" si="1060"/>
        <v>151.10718681507529</v>
      </c>
      <c r="R3603">
        <f t="shared" si="1061"/>
        <v>-28.892813184924705</v>
      </c>
      <c r="S3603">
        <f t="shared" si="1062"/>
        <v>728.37327162252473</v>
      </c>
      <c r="T3603">
        <f t="shared" si="1045"/>
        <v>-40.183517555627262</v>
      </c>
    </row>
    <row r="3604" spans="1:20" x14ac:dyDescent="0.25">
      <c r="A3604">
        <f t="shared" si="1046"/>
        <v>4593894.9545068974</v>
      </c>
      <c r="B3604">
        <f t="shared" si="1063"/>
        <v>731141.09005469037</v>
      </c>
      <c r="C3604" t="str">
        <f t="shared" si="1047"/>
        <v>-0.00848481400724916+0.00470601978247919i</v>
      </c>
      <c r="D3604" t="str">
        <f t="shared" si="1048"/>
        <v>1.7305368414227-1.76080962218665i</v>
      </c>
      <c r="E3604" t="str">
        <f t="shared" si="1049"/>
        <v>-10.1715205766119-42.5378303623584i</v>
      </c>
      <c r="F3604" t="str">
        <f t="shared" si="1050"/>
        <v>2.13637581010834-0.989422356988525i</v>
      </c>
      <c r="G3604" t="str">
        <f t="shared" si="1051"/>
        <v>0.881006990422382-0.323780285454935i</v>
      </c>
      <c r="H3604" t="str">
        <f t="shared" si="1052"/>
        <v>0.002767084881726-27.214830870456i</v>
      </c>
      <c r="I3604" t="str">
        <f t="shared" si="1053"/>
        <v>-0.0759454053731633-0.164026207045344i</v>
      </c>
      <c r="K3604" t="str">
        <f t="shared" si="1054"/>
        <v>0.000044832446998148-0.000077871125699854i</v>
      </c>
      <c r="L3604" t="str">
        <f t="shared" si="1055"/>
        <v>0.0000444444444444444-0.0000785282128396172i</v>
      </c>
      <c r="M3604" t="e">
        <f t="shared" si="1056"/>
        <v>#DIV/0!</v>
      </c>
      <c r="N3604">
        <f t="shared" si="1057"/>
        <v>29.014516219203472</v>
      </c>
      <c r="O3604">
        <f t="shared" si="1058"/>
        <v>40.262318451788524</v>
      </c>
      <c r="P3604" s="3">
        <f t="shared" si="1059"/>
        <v>-40.262318451788524</v>
      </c>
      <c r="Q3604" s="3">
        <f t="shared" si="1060"/>
        <v>150.98548378079653</v>
      </c>
      <c r="R3604">
        <f t="shared" si="1061"/>
        <v>-29.014516219203472</v>
      </c>
      <c r="S3604">
        <f t="shared" si="1062"/>
        <v>731.14109005469038</v>
      </c>
      <c r="T3604">
        <f t="shared" si="1045"/>
        <v>-40.262318451788524</v>
      </c>
    </row>
    <row r="3605" spans="1:20" x14ac:dyDescent="0.25">
      <c r="A3605">
        <f t="shared" si="1046"/>
        <v>4611351.7553340234</v>
      </c>
      <c r="B3605">
        <f t="shared" si="1063"/>
        <v>733919.42619689822</v>
      </c>
      <c r="C3605" t="str">
        <f t="shared" si="1047"/>
        <v>-0.00839822367112016+0.00468132773943454i</v>
      </c>
      <c r="D3605" t="str">
        <f t="shared" si="1048"/>
        <v>1.72394124102677-1.76068237386461i</v>
      </c>
      <c r="E3605" t="str">
        <f t="shared" si="1049"/>
        <v>-10.2061932867397-42.3365761174725i</v>
      </c>
      <c r="F3605" t="str">
        <f t="shared" si="1050"/>
        <v>2.13444186675689-0.990919129136724i</v>
      </c>
      <c r="G3605" t="str">
        <f t="shared" si="1051"/>
        <v>0.880209463318946-0.324716436298995i</v>
      </c>
      <c r="H3605" t="str">
        <f t="shared" si="1052"/>
        <v>0.00274590168645873-27.1117698289335i</v>
      </c>
      <c r="I3605" t="str">
        <f t="shared" si="1053"/>
        <v>-0.0757723621386118-0.163257116069256i</v>
      </c>
      <c r="K3605" t="str">
        <f t="shared" si="1054"/>
        <v>0.0000448281160737893-0.0000775763673798609i</v>
      </c>
      <c r="L3605" t="str">
        <f t="shared" si="1055"/>
        <v>0.0000444444444444444-0.0000782309352855322i</v>
      </c>
      <c r="M3605" t="e">
        <f t="shared" si="1056"/>
        <v>#DIV/0!</v>
      </c>
      <c r="N3605">
        <f t="shared" si="1057"/>
        <v>29.136117186306109</v>
      </c>
      <c r="O3605">
        <f t="shared" si="1058"/>
        <v>40.341166190922699</v>
      </c>
      <c r="P3605" s="3">
        <f t="shared" si="1059"/>
        <v>-40.341166190922699</v>
      </c>
      <c r="Q3605" s="3">
        <f t="shared" si="1060"/>
        <v>150.86388281369389</v>
      </c>
      <c r="R3605">
        <f t="shared" si="1061"/>
        <v>-29.136117186306109</v>
      </c>
      <c r="S3605">
        <f t="shared" si="1062"/>
        <v>733.91942619689826</v>
      </c>
      <c r="T3605">
        <f t="shared" si="1045"/>
        <v>-40.341166190922699</v>
      </c>
    </row>
    <row r="3606" spans="1:20" x14ac:dyDescent="0.25">
      <c r="A3606">
        <f t="shared" si="1046"/>
        <v>4628874.8920042925</v>
      </c>
      <c r="B3606">
        <f t="shared" si="1063"/>
        <v>736708.32001644641</v>
      </c>
      <c r="C3606" t="str">
        <f t="shared" si="1047"/>
        <v>-0.00831243146525657+0.00465663681316032i</v>
      </c>
      <c r="D3606" t="str">
        <f t="shared" si="1048"/>
        <v>1.71734607564201-1.7605304254077i</v>
      </c>
      <c r="E3606" t="str">
        <f t="shared" si="1049"/>
        <v>-10.2403720838619-42.1359590512258i</v>
      </c>
      <c r="F3606" t="str">
        <f t="shared" si="1050"/>
        <v>2.13249673576041-0.992420601155131i</v>
      </c>
      <c r="G3606" t="str">
        <f t="shared" si="1051"/>
        <v>0.879407322610797-0.325653318038227i</v>
      </c>
      <c r="H3606" t="str">
        <f t="shared" si="1052"/>
        <v>0.00272488267633795-27.0090993461885i</v>
      </c>
      <c r="I3606" t="str">
        <f t="shared" si="1053"/>
        <v>-0.0755998989571526-0.162490647088447i</v>
      </c>
      <c r="K3606" t="str">
        <f t="shared" si="1054"/>
        <v>0.0000448238178742806-0.0000772827245420348i</v>
      </c>
      <c r="L3606" t="str">
        <f t="shared" si="1055"/>
        <v>0.0000444444444444444-0.0000779347831097152i</v>
      </c>
      <c r="M3606" t="e">
        <f t="shared" si="1056"/>
        <v>#DIV/0!</v>
      </c>
      <c r="N3606">
        <f t="shared" si="1057"/>
        <v>29.257615728901669</v>
      </c>
      <c r="O3606">
        <f t="shared" si="1058"/>
        <v>40.420060743996842</v>
      </c>
      <c r="P3606" s="3">
        <f t="shared" si="1059"/>
        <v>-40.420060743996842</v>
      </c>
      <c r="Q3606" s="3">
        <f t="shared" si="1060"/>
        <v>150.74238427109833</v>
      </c>
      <c r="R3606">
        <f t="shared" si="1061"/>
        <v>-29.257615728901669</v>
      </c>
      <c r="S3606">
        <f t="shared" si="1062"/>
        <v>736.70832001644635</v>
      </c>
      <c r="T3606">
        <f t="shared" si="1045"/>
        <v>-40.420060743996842</v>
      </c>
    </row>
    <row r="3607" spans="1:20" x14ac:dyDescent="0.25">
      <c r="A3607">
        <f t="shared" si="1046"/>
        <v>4646464.6165939085</v>
      </c>
      <c r="B3607">
        <f t="shared" si="1063"/>
        <v>739507.81163250888</v>
      </c>
      <c r="C3607" t="str">
        <f t="shared" si="1047"/>
        <v>-0.0082274310581474+0.00463194920675942i</v>
      </c>
      <c r="D3607" t="str">
        <f t="shared" si="1048"/>
        <v>1.71075153494921-1.76035378065869i</v>
      </c>
      <c r="E3607" t="str">
        <f t="shared" si="1049"/>
        <v>-10.2740596706077-41.9359777981124i</v>
      </c>
      <c r="F3607" t="str">
        <f t="shared" si="1050"/>
        <v>2.13054037620762-0.993926711700707i</v>
      </c>
      <c r="G3607" t="str">
        <f t="shared" si="1051"/>
        <v>0.878600551426791-0.326590909945959i</v>
      </c>
      <c r="H3607" t="str">
        <f t="shared" si="1052"/>
        <v>0.0027040265487851-26.9068179390831i</v>
      </c>
      <c r="I3607" t="str">
        <f t="shared" si="1053"/>
        <v>-0.0754280079019055-0.161726791372254i</v>
      </c>
      <c r="K3607" t="str">
        <f t="shared" si="1054"/>
        <v>0.0000448195521523763-0.0000769901929676539i</v>
      </c>
      <c r="L3607" t="str">
        <f t="shared" si="1055"/>
        <v>0.0000444444444444444-0.000077639752051918i</v>
      </c>
      <c r="M3607" t="e">
        <f t="shared" si="1056"/>
        <v>#DIV/0!</v>
      </c>
      <c r="N3607">
        <f t="shared" si="1057"/>
        <v>29.379011491062926</v>
      </c>
      <c r="O3607">
        <f t="shared" si="1058"/>
        <v>40.499002081057398</v>
      </c>
      <c r="P3607" s="3">
        <f t="shared" si="1059"/>
        <v>-40.499002081057398</v>
      </c>
      <c r="Q3607" s="3">
        <f t="shared" si="1060"/>
        <v>150.62098850893707</v>
      </c>
      <c r="R3607">
        <f t="shared" si="1061"/>
        <v>-29.379011491062926</v>
      </c>
      <c r="S3607">
        <f t="shared" si="1062"/>
        <v>739.50781163250883</v>
      </c>
      <c r="T3607">
        <f t="shared" si="1045"/>
        <v>-40.499002081057398</v>
      </c>
    </row>
    <row r="3608" spans="1:20" x14ac:dyDescent="0.25">
      <c r="A3608">
        <f t="shared" si="1046"/>
        <v>4664121.1821369659</v>
      </c>
      <c r="B3608">
        <f t="shared" si="1063"/>
        <v>742317.94131671241</v>
      </c>
      <c r="C3608" t="str">
        <f t="shared" si="1047"/>
        <v>-0.00814321615761593+0.0046072670878204i</v>
      </c>
      <c r="D3608" t="str">
        <f t="shared" si="1048"/>
        <v>1.70415780855723-1.76015244526237i</v>
      </c>
      <c r="E3608" t="str">
        <f t="shared" si="1049"/>
        <v>-10.3072587294012-41.7366309971767i</v>
      </c>
      <c r="F3608" t="str">
        <f t="shared" si="1050"/>
        <v>2.12857274736336-0.995437398955129i</v>
      </c>
      <c r="G3608" t="str">
        <f t="shared" si="1051"/>
        <v>0.877789132968421-0.327529191082212i</v>
      </c>
      <c r="H3608" t="str">
        <f t="shared" si="1052"/>
        <v>0.00268333201199684-26.8049241301461i</v>
      </c>
      <c r="I3608" t="str">
        <f t="shared" si="1053"/>
        <v>-0.0752566811022042-0.160965540243402i</v>
      </c>
      <c r="K3608" t="str">
        <f t="shared" si="1054"/>
        <v>0.0000448153186626984-0.0000766987684539208i</v>
      </c>
      <c r="L3608" t="str">
        <f t="shared" si="1055"/>
        <v>0.0000444444444444444-0.0000773458378680192i</v>
      </c>
      <c r="M3608" t="e">
        <f t="shared" si="1056"/>
        <v>#DIV/0!</v>
      </c>
      <c r="N3608">
        <f t="shared" si="1057"/>
        <v>29.500304118356752</v>
      </c>
      <c r="O3608">
        <f t="shared" si="1058"/>
        <v>40.577990171238987</v>
      </c>
      <c r="P3608" s="3">
        <f t="shared" si="1059"/>
        <v>-40.577990171238987</v>
      </c>
      <c r="Q3608" s="3">
        <f t="shared" si="1060"/>
        <v>150.49969588164325</v>
      </c>
      <c r="R3608">
        <f t="shared" si="1061"/>
        <v>-29.500304118356752</v>
      </c>
      <c r="S3608">
        <f t="shared" si="1062"/>
        <v>742.31794131671245</v>
      </c>
      <c r="T3608">
        <f t="shared" si="1045"/>
        <v>-40.577990171238987</v>
      </c>
    </row>
    <row r="3609" spans="1:20" x14ac:dyDescent="0.25">
      <c r="A3609">
        <f t="shared" si="1046"/>
        <v>4681844.8426290862</v>
      </c>
      <c r="B3609">
        <f t="shared" si="1063"/>
        <v>745138.74949371594</v>
      </c>
      <c r="C3609" t="str">
        <f t="shared" si="1047"/>
        <v>-0.00805978051065896+0.0045825925887806i</v>
      </c>
      <c r="D3609" t="str">
        <f t="shared" si="1048"/>
        <v>1.69756508598129-1.75992642666444i</v>
      </c>
      <c r="E3609" t="str">
        <f t="shared" si="1049"/>
        <v>-10.3399719226797-41.5379172921008i</v>
      </c>
      <c r="F3609" t="str">
        <f t="shared" si="1050"/>
        <v>2.12659380867409-0.996952600623299i</v>
      </c>
      <c r="G3609" t="str">
        <f t="shared" si="1051"/>
        <v>0.87697305051204-0.32846814029316i</v>
      </c>
      <c r="H3609" t="str">
        <f t="shared" si="1052"/>
        <v>0.00266279778484971-26.7034164475516i</v>
      </c>
      <c r="I3609" t="str">
        <f t="shared" si="1053"/>
        <v>-0.0750859107433627-0.160206885077899i</v>
      </c>
      <c r="K3609" t="str">
        <f t="shared" si="1054"/>
        <v>0.0000448111171617226-0.000076408446813904i</v>
      </c>
      <c r="L3609" t="str">
        <f t="shared" si="1055"/>
        <v>0.0000444444444444444-0.0000770530363299657i</v>
      </c>
      <c r="M3609" t="e">
        <f t="shared" si="1056"/>
        <v>#DIV/0!</v>
      </c>
      <c r="N3609">
        <f t="shared" si="1057"/>
        <v>29.621493257932826</v>
      </c>
      <c r="O3609">
        <f t="shared" si="1058"/>
        <v>40.657024982771603</v>
      </c>
      <c r="P3609" s="3">
        <f t="shared" si="1059"/>
        <v>-40.657024982771603</v>
      </c>
      <c r="Q3609" s="3">
        <f t="shared" si="1060"/>
        <v>150.37850674206717</v>
      </c>
      <c r="R3609">
        <f t="shared" si="1061"/>
        <v>-29.621493257932826</v>
      </c>
      <c r="S3609">
        <f t="shared" si="1062"/>
        <v>745.13874949371598</v>
      </c>
      <c r="T3609">
        <f t="shared" si="1045"/>
        <v>-40.657024982771603</v>
      </c>
    </row>
    <row r="3610" spans="1:20" x14ac:dyDescent="0.25">
      <c r="A3610">
        <f t="shared" si="1046"/>
        <v>4699635.8530310774</v>
      </c>
      <c r="B3610">
        <f t="shared" si="1063"/>
        <v>747970.2767417921</v>
      </c>
      <c r="C3610" t="str">
        <f t="shared" si="1047"/>
        <v>-0.0079771179032847+0.00455792780728549i</v>
      </c>
      <c r="D3610" t="str">
        <f t="shared" si="1048"/>
        <v>1.69097355662114-1.75967573410996i</v>
      </c>
      <c r="E3610" t="str">
        <f t="shared" si="1049"/>
        <v>-10.3722018931123-41.3398353312857i</v>
      </c>
      <c r="F3610" t="str">
        <f t="shared" si="1050"/>
        <v>2.12460351977319-0.998472253931907i</v>
      </c>
      <c r="G3610" t="str">
        <f t="shared" si="1051"/>
        <v>0.876152287411111-0.329407736210595i</v>
      </c>
      <c r="H3610" t="str">
        <f t="shared" si="1052"/>
        <v>0.00264242259680548-26.6022934250966i</v>
      </c>
      <c r="I3610" t="str">
        <f t="shared" si="1053"/>
        <v>-0.0749156890664407-0.159450817304911i</v>
      </c>
      <c r="K3610" t="str">
        <f t="shared" si="1054"/>
        <v>0.0000448069474077637-0.0000761192238764756i</v>
      </c>
      <c r="L3610" t="str">
        <f t="shared" si="1055"/>
        <v>0.0000444444444444444-0.0000767613432257081i</v>
      </c>
      <c r="M3610" t="e">
        <f t="shared" si="1056"/>
        <v>#DIV/0!</v>
      </c>
      <c r="N3610">
        <f t="shared" si="1057"/>
        <v>29.742578558613019</v>
      </c>
      <c r="O3610">
        <f t="shared" si="1058"/>
        <v>40.736106482989776</v>
      </c>
      <c r="P3610" s="3">
        <f t="shared" si="1059"/>
        <v>-40.736106482989776</v>
      </c>
      <c r="Q3610" s="3">
        <f t="shared" si="1060"/>
        <v>150.25742144138698</v>
      </c>
      <c r="R3610">
        <f t="shared" si="1061"/>
        <v>-29.742578558613019</v>
      </c>
      <c r="S3610">
        <f t="shared" si="1062"/>
        <v>747.97027674179208</v>
      </c>
      <c r="T3610">
        <f t="shared" si="1045"/>
        <v>-40.736106482989776</v>
      </c>
    </row>
    <row r="3611" spans="1:20" x14ac:dyDescent="0.25">
      <c r="A3611">
        <f t="shared" si="1046"/>
        <v>4717494.4692725949</v>
      </c>
      <c r="B3611">
        <f t="shared" si="1063"/>
        <v>750812.5637934109</v>
      </c>
      <c r="C3611" t="str">
        <f t="shared" si="1047"/>
        <v>-0.00789522216035262+0.0045332748065453i</v>
      </c>
      <c r="D3611" t="str">
        <f t="shared" si="1048"/>
        <v>1.68438340973936-1.75940037864147i</v>
      </c>
      <c r="E3611" t="str">
        <f t="shared" si="1049"/>
        <v>-10.4039512638177-41.1423837679335i</v>
      </c>
      <c r="F3611" t="str">
        <f t="shared" si="1050"/>
        <v>2.12260184048653-0.999996295628057i</v>
      </c>
      <c r="G3611" t="str">
        <f t="shared" si="1051"/>
        <v>0.875326827098468-0.330347957251436i</v>
      </c>
      <c r="H3611" t="str">
        <f t="shared" si="1052"/>
        <v>0.00262220518781762-26.5015536021793i</v>
      </c>
      <c r="I3611" t="str">
        <f t="shared" si="1053"/>
        <v>-0.0747460083680181-0.158697328406646i</v>
      </c>
      <c r="K3611" t="str">
        <f t="shared" si="1054"/>
        <v>0.0000448028091609625-0.0000758310954862541i</v>
      </c>
      <c r="L3611" t="str">
        <f t="shared" si="1055"/>
        <v>0.0000444444444444444-0.0000764707543591433i</v>
      </c>
      <c r="M3611" t="e">
        <f t="shared" si="1056"/>
        <v>#DIV/0!</v>
      </c>
      <c r="N3611">
        <f t="shared" si="1057"/>
        <v>29.863559670978276</v>
      </c>
      <c r="O3611">
        <f t="shared" si="1058"/>
        <v>40.815234638340733</v>
      </c>
      <c r="P3611" s="3">
        <f t="shared" si="1059"/>
        <v>-40.815234638340733</v>
      </c>
      <c r="Q3611" s="3">
        <f t="shared" si="1060"/>
        <v>150.13644032902172</v>
      </c>
      <c r="R3611">
        <f t="shared" si="1061"/>
        <v>-29.863559670978276</v>
      </c>
      <c r="S3611">
        <f t="shared" si="1062"/>
        <v>750.81256379341085</v>
      </c>
      <c r="T3611">
        <f t="shared" si="1045"/>
        <v>-40.815234638340733</v>
      </c>
    </row>
    <row r="3612" spans="1:20" x14ac:dyDescent="0.25">
      <c r="A3612">
        <f t="shared" si="1046"/>
        <v>4735420.9482558314</v>
      </c>
      <c r="B3612">
        <f t="shared" si="1063"/>
        <v>753665.65153582592</v>
      </c>
      <c r="C3612" t="str">
        <f t="shared" si="1047"/>
        <v>-0.007814087145413+0.00450863561568838i</v>
      </c>
      <c r="D3612" t="str">
        <f t="shared" si="1048"/>
        <v>1.67779483443959-1.75910037309687i</v>
      </c>
      <c r="E3612" t="str">
        <f t="shared" si="1049"/>
        <v>-10.4352226385794-40.9455612601262i</v>
      </c>
      <c r="F3612" t="str">
        <f t="shared" si="1050"/>
        <v>2.12058873083798-1.00152466197792i</v>
      </c>
      <c r="G3612" t="str">
        <f t="shared" si="1051"/>
        <v>0.874496653088608-0.331288781617233i</v>
      </c>
      <c r="H3612" t="str">
        <f t="shared" si="1052"/>
        <v>0.00260214430823853-26.4011955237773i</v>
      </c>
      <c r="I3612" t="str">
        <f t="shared" si="1053"/>
        <v>-0.0745768609999702-0.157946409918246i</v>
      </c>
      <c r="K3612" t="str">
        <f t="shared" si="1054"/>
        <v>0.0000447987021832715-0.0000755440575035449i</v>
      </c>
      <c r="L3612" t="str">
        <f t="shared" si="1055"/>
        <v>0.0000444444444444444-0.0000761812655500527i</v>
      </c>
      <c r="M3612" t="e">
        <f t="shared" si="1056"/>
        <v>#DIV/0!</v>
      </c>
      <c r="N3612">
        <f t="shared" si="1057"/>
        <v>29.984436247455079</v>
      </c>
      <c r="O3612">
        <f t="shared" si="1058"/>
        <v>40.894409414393422</v>
      </c>
      <c r="P3612" s="3">
        <f t="shared" si="1059"/>
        <v>-40.894409414393422</v>
      </c>
      <c r="Q3612" s="3">
        <f t="shared" si="1060"/>
        <v>150.01556375254492</v>
      </c>
      <c r="R3612">
        <f t="shared" si="1061"/>
        <v>-29.984436247455079</v>
      </c>
      <c r="S3612">
        <f t="shared" si="1062"/>
        <v>753.66565153582587</v>
      </c>
      <c r="T3612">
        <f t="shared" si="1045"/>
        <v>-40.894409414393422</v>
      </c>
    </row>
    <row r="3613" spans="1:20" x14ac:dyDescent="0.25">
      <c r="A3613">
        <f t="shared" si="1046"/>
        <v>4753415.5478592031</v>
      </c>
      <c r="B3613">
        <f t="shared" si="1063"/>
        <v>756529.58101166203</v>
      </c>
      <c r="C3613" t="str">
        <f t="shared" si="1047"/>
        <v>-0.0077337067605477+0.00448401223011206i</v>
      </c>
      <c r="D3613" t="str">
        <f t="shared" si="1048"/>
        <v>1.67120801964491-1.75877573210696i</v>
      </c>
      <c r="E3613" t="str">
        <f t="shared" si="1049"/>
        <v>-10.4660186020631-40.7493664709042i</v>
      </c>
      <c r="F3613" t="str">
        <f t="shared" si="1050"/>
        <v>2.11856415105509-1.0030572887655i</v>
      </c>
      <c r="G3613" t="str">
        <f t="shared" si="1051"/>
        <v>0.873661748979993-0.332230187293709i</v>
      </c>
      <c r="H3613" t="str">
        <f t="shared" si="1052"/>
        <v>0.00258223871872781-26.3012177404256i</v>
      </c>
      <c r="I3613" t="str">
        <f t="shared" si="1053"/>
        <v>-0.0744082393692517-0.157198053427664i</v>
      </c>
      <c r="K3613" t="str">
        <f t="shared" si="1054"/>
        <v>0.0000447946262384415-0.0000752581058042821i</v>
      </c>
      <c r="L3613" t="str">
        <f t="shared" si="1055"/>
        <v>0.0000444444444444444-0.0000758928726340436i</v>
      </c>
      <c r="M3613" t="e">
        <f t="shared" si="1056"/>
        <v>#DIV/0!</v>
      </c>
      <c r="N3613">
        <f t="shared" si="1057"/>
        <v>30.105207942401989</v>
      </c>
      <c r="O3613">
        <f t="shared" si="1058"/>
        <v>40.973630775846992</v>
      </c>
      <c r="P3613" s="3">
        <f t="shared" si="1059"/>
        <v>-40.973630775846992</v>
      </c>
      <c r="Q3613" s="3">
        <f t="shared" si="1060"/>
        <v>149.89479205759801</v>
      </c>
      <c r="R3613">
        <f t="shared" si="1061"/>
        <v>-30.105207942401989</v>
      </c>
      <c r="S3613">
        <f t="shared" si="1062"/>
        <v>756.529581011662</v>
      </c>
      <c r="T3613">
        <f t="shared" si="1045"/>
        <v>-40.973630775846992</v>
      </c>
    </row>
    <row r="3614" spans="1:20" x14ac:dyDescent="0.25">
      <c r="A3614">
        <f t="shared" si="1046"/>
        <v>4771478.5269410685</v>
      </c>
      <c r="B3614">
        <f t="shared" si="1063"/>
        <v>759404.39341950638</v>
      </c>
      <c r="C3614" t="str">
        <f t="shared" si="1047"/>
        <v>-0.00765407494621055+0.00445940661182946i</v>
      </c>
      <c r="D3614" t="str">
        <f t="shared" si="1048"/>
        <v>1.66462315407616-1.75842647209262i</v>
      </c>
      <c r="E3614" t="str">
        <f t="shared" si="1049"/>
        <v>-10.49634172003-40.5537980683405i</v>
      </c>
      <c r="F3614" t="str">
        <f t="shared" si="1050"/>
        <v>2.11652806157456-1.00459411129133i</v>
      </c>
      <c r="G3614" t="str">
        <f t="shared" si="1051"/>
        <v>0.872822098457372-0.33317215205032i</v>
      </c>
      <c r="H3614" t="str">
        <f t="shared" si="1052"/>
        <v>0.00256248719016126-26.2016188081958i</v>
      </c>
      <c r="I3614" t="str">
        <f t="shared" si="1053"/>
        <v>-0.0742401359376781-0.156452250575546i</v>
      </c>
      <c r="K3614" t="str">
        <f t="shared" si="1054"/>
        <v>0.0000447905810920077-0.0000749732362799674i</v>
      </c>
      <c r="L3614" t="str">
        <f t="shared" si="1055"/>
        <v>0.0000444444444444444-0.0000756055714624863i</v>
      </c>
      <c r="M3614" t="e">
        <f t="shared" si="1056"/>
        <v>#DIV/0!</v>
      </c>
      <c r="N3614">
        <f t="shared" si="1057"/>
        <v>30.225874412191757</v>
      </c>
      <c r="O3614">
        <f t="shared" si="1058"/>
        <v>41.052898686540686</v>
      </c>
      <c r="P3614" s="3">
        <f t="shared" si="1059"/>
        <v>-41.052898686540686</v>
      </c>
      <c r="Q3614" s="3">
        <f t="shared" si="1060"/>
        <v>149.77412558780824</v>
      </c>
      <c r="R3614">
        <f t="shared" si="1061"/>
        <v>-30.225874412191757</v>
      </c>
      <c r="S3614">
        <f t="shared" si="1062"/>
        <v>759.40439341950639</v>
      </c>
      <c r="T3614">
        <f t="shared" si="1045"/>
        <v>-41.052898686540686</v>
      </c>
    </row>
    <row r="3615" spans="1:20" x14ac:dyDescent="0.25">
      <c r="A3615">
        <f t="shared" si="1046"/>
        <v>4789610.1453434443</v>
      </c>
      <c r="B3615">
        <f t="shared" si="1063"/>
        <v>762290.13011450053</v>
      </c>
      <c r="C3615" t="str">
        <f t="shared" si="1047"/>
        <v>-0.00757518568106919+0.00443482068981464i</v>
      </c>
      <c r="D3615" t="str">
        <f t="shared" si="1048"/>
        <v>1.65804042623038-1.75805261126176i</v>
      </c>
      <c r="E3615" t="str">
        <f t="shared" si="1049"/>
        <v>-10.526194539552-40.3588547256153i</v>
      </c>
      <c r="F3615" t="str">
        <f t="shared" si="1050"/>
        <v>2.11448042304809-1.00613506437137i</v>
      </c>
      <c r="G3615" t="str">
        <f t="shared" si="1051"/>
        <v>0.871977685294134-0.334114653439831i</v>
      </c>
      <c r="H3615" t="str">
        <f t="shared" si="1052"/>
        <v>0.00254288850354098-26.1023972886736i</v>
      </c>
      <c r="I3615" t="str">
        <f t="shared" si="1053"/>
        <v>-0.0740725432217185-0.155708993055114i</v>
      </c>
      <c r="K3615" t="str">
        <f t="shared" si="1054"/>
        <v>0.0000447865665112766-0.0000746894448376139i</v>
      </c>
      <c r="L3615" t="str">
        <f t="shared" si="1055"/>
        <v>0.0000444444444444444-0.0000753193579024569i</v>
      </c>
      <c r="M3615" t="e">
        <f t="shared" si="1056"/>
        <v>#DIV/0!</v>
      </c>
      <c r="N3615">
        <f t="shared" si="1057"/>
        <v>30.346435315296304</v>
      </c>
      <c r="O3615">
        <f t="shared" si="1058"/>
        <v>41.132213109462583</v>
      </c>
      <c r="P3615" s="3">
        <f t="shared" si="1059"/>
        <v>-41.132213109462583</v>
      </c>
      <c r="Q3615" s="3">
        <f t="shared" si="1060"/>
        <v>149.6535646847037</v>
      </c>
      <c r="R3615">
        <f t="shared" si="1061"/>
        <v>-30.346435315296304</v>
      </c>
      <c r="S3615">
        <f t="shared" si="1062"/>
        <v>762.29013011450047</v>
      </c>
      <c r="T3615">
        <f t="shared" si="1045"/>
        <v>-41.132213109462583</v>
      </c>
    </row>
    <row r="3616" spans="1:20" x14ac:dyDescent="0.25">
      <c r="A3616">
        <f t="shared" si="1046"/>
        <v>4807810.6638957504</v>
      </c>
      <c r="B3616">
        <f t="shared" si="1063"/>
        <v>765186.83260893566</v>
      </c>
      <c r="C3616" t="str">
        <f t="shared" si="1047"/>
        <v>-0.00749703298184694+0.00441025636034401i</v>
      </c>
      <c r="D3616" t="str">
        <f t="shared" si="1048"/>
        <v>1.65146002435928-1.75765416960585i</v>
      </c>
      <c r="E3616" t="str">
        <f t="shared" si="1049"/>
        <v>-10.5555795892247-40.1645351210879i</v>
      </c>
      <c r="F3616" t="str">
        <f t="shared" si="1050"/>
        <v>2.11242119634803-1.00768008233586i</v>
      </c>
      <c r="G3616" t="str">
        <f t="shared" si="1051"/>
        <v>0.871128493354665-0.33505766879792i</v>
      </c>
      <c r="H3616" t="str">
        <f t="shared" si="1052"/>
        <v>0.00252344144990609-26.0035517489383i</v>
      </c>
      <c r="I3616" t="str">
        <f t="shared" si="1053"/>
        <v>-0.073905453792289-0.154968272612048i</v>
      </c>
      <c r="K3616" t="str">
        <f t="shared" si="1054"/>
        <v>0.0000447825822653122-0.0000744067273996876i</v>
      </c>
      <c r="L3616" t="str">
        <f t="shared" si="1055"/>
        <v>0.0000444444444444444-0.0000750342278366775i</v>
      </c>
      <c r="M3616" t="e">
        <f t="shared" si="1056"/>
        <v>#DIV/0!</v>
      </c>
      <c r="N3616">
        <f t="shared" si="1057"/>
        <v>30.466890312367667</v>
      </c>
      <c r="O3616">
        <f t="shared" si="1058"/>
        <v>41.211574006759321</v>
      </c>
      <c r="P3616" s="3">
        <f t="shared" si="1059"/>
        <v>-41.211574006759321</v>
      </c>
      <c r="Q3616" s="3">
        <f t="shared" si="1060"/>
        <v>149.53310968763233</v>
      </c>
      <c r="R3616">
        <f t="shared" si="1061"/>
        <v>-30.466890312367667</v>
      </c>
      <c r="S3616">
        <f t="shared" si="1062"/>
        <v>765.18683260893567</v>
      </c>
      <c r="T3616">
        <f t="shared" si="1045"/>
        <v>-41.211574006759321</v>
      </c>
    </row>
    <row r="3617" spans="1:20" x14ac:dyDescent="0.25">
      <c r="A3617">
        <f t="shared" si="1046"/>
        <v>4826080.3444185546</v>
      </c>
      <c r="B3617">
        <f t="shared" si="1063"/>
        <v>768094.54257284966</v>
      </c>
      <c r="C3617" t="str">
        <f t="shared" si="1047"/>
        <v>-0.00741961090316505+0.00438571548733512i</v>
      </c>
      <c r="D3617" t="str">
        <f t="shared" si="1048"/>
        <v>1.64488213644778-1.7572311688963i</v>
      </c>
      <c r="E3617" t="str">
        <f t="shared" si="1049"/>
        <v>-10.5844993793794-39.9708379383648i</v>
      </c>
      <c r="F3617" t="str">
        <f t="shared" si="1050"/>
        <v>2.11035034257316-1.00922909902826i</v>
      </c>
      <c r="G3617" t="str">
        <f t="shared" si="1051"/>
        <v>0.870274506596734-0.336001175242804i</v>
      </c>
      <c r="H3617" t="str">
        <f t="shared" si="1052"/>
        <v>0.00250414483024451-25.9050807615405i</v>
      </c>
      <c r="I3617" t="str">
        <f t="shared" si="1053"/>
        <v>-0.0737388602745488-0.15423008104436i</v>
      </c>
      <c r="K3617" t="str">
        <f t="shared" si="1054"/>
        <v>0.0000447786281249231-0.0000741250799040485i</v>
      </c>
      <c r="L3617" t="str">
        <f t="shared" si="1055"/>
        <v>0.0000444444444444444-0.0000747501771634564i</v>
      </c>
      <c r="M3617" t="e">
        <f t="shared" si="1056"/>
        <v>#DIV/0!</v>
      </c>
      <c r="N3617">
        <f t="shared" si="1057"/>
        <v>30.587239066319228</v>
      </c>
      <c r="O3617">
        <f t="shared" si="1058"/>
        <v>41.290981339746004</v>
      </c>
      <c r="P3617" s="3">
        <f t="shared" si="1059"/>
        <v>-41.290981339746004</v>
      </c>
      <c r="Q3617" s="3">
        <f t="shared" si="1060"/>
        <v>149.41276093368077</v>
      </c>
      <c r="R3617">
        <f t="shared" si="1061"/>
        <v>-30.587239066319228</v>
      </c>
      <c r="S3617">
        <f t="shared" si="1062"/>
        <v>768.09454257284972</v>
      </c>
      <c r="T3617">
        <f t="shared" si="1045"/>
        <v>-41.290981339746004</v>
      </c>
    </row>
    <row r="3618" spans="1:20" x14ac:dyDescent="0.25">
      <c r="A3618">
        <f t="shared" si="1046"/>
        <v>4844419.4497273443</v>
      </c>
      <c r="B3618">
        <f t="shared" si="1063"/>
        <v>771013.30183462647</v>
      </c>
      <c r="C3618" t="str">
        <f t="shared" si="1047"/>
        <v>-0.00734291353738617+0.00436119990268284i</v>
      </c>
      <c r="D3618" t="str">
        <f t="shared" si="1048"/>
        <v>1.6383069501926-1.75678363268039i</v>
      </c>
      <c r="E3618" t="str">
        <f t="shared" si="1049"/>
        <v>-10.6129564022952-39.7777618663705i</v>
      </c>
      <c r="F3618" t="str">
        <f t="shared" si="1050"/>
        <v>2.10826782305456-1.0107820478042i</v>
      </c>
      <c r="G3618" t="str">
        <f t="shared" si="1051"/>
        <v>0.869415709073895-0.336945149674886i</v>
      </c>
      <c r="H3618" t="str">
        <f t="shared" si="1052"/>
        <v>0.00248499745540557-25.8069829044819i</v>
      </c>
      <c r="I3618" t="str">
        <f t="shared" si="1053"/>
        <v>-0.0735727553477013-0.153494410202279i</v>
      </c>
      <c r="K3618" t="str">
        <f t="shared" si="1054"/>
        <v>0.0000447747038626493-0.0000738444983038931i</v>
      </c>
      <c r="L3618" t="str">
        <f t="shared" si="1055"/>
        <v>0.0000444444444444444-0.000074467201796629i</v>
      </c>
      <c r="M3618" t="e">
        <f t="shared" si="1056"/>
        <v>#DIV/0!</v>
      </c>
      <c r="N3618">
        <f t="shared" si="1057"/>
        <v>30.707481242404583</v>
      </c>
      <c r="O3618">
        <f t="shared" si="1058"/>
        <v>41.370435068915619</v>
      </c>
      <c r="P3618" s="3">
        <f t="shared" si="1059"/>
        <v>-41.370435068915619</v>
      </c>
      <c r="Q3618" s="3">
        <f t="shared" si="1060"/>
        <v>149.29251875759542</v>
      </c>
      <c r="R3618">
        <f t="shared" si="1061"/>
        <v>-30.707481242404583</v>
      </c>
      <c r="S3618">
        <f t="shared" si="1062"/>
        <v>771.01330183462642</v>
      </c>
      <c r="T3618">
        <f t="shared" si="1045"/>
        <v>-41.370435068915619</v>
      </c>
    </row>
    <row r="3619" spans="1:20" x14ac:dyDescent="0.25">
      <c r="A3619">
        <f t="shared" si="1046"/>
        <v>4862828.2436363082</v>
      </c>
      <c r="B3619">
        <f t="shared" si="1063"/>
        <v>773943.15238159802</v>
      </c>
      <c r="C3619" t="str">
        <f t="shared" si="1047"/>
        <v>-0.00726693501445728+0.00433671140659238i</v>
      </c>
      <c r="D3619" t="str">
        <f t="shared" si="1048"/>
        <v>1.6317346529809-1.75631158627691i</v>
      </c>
      <c r="E3619" t="str">
        <f t="shared" si="1049"/>
        <v>-10.6409531324095-39.5853055994113i</v>
      </c>
      <c r="F3619" t="str">
        <f t="shared" si="1050"/>
        <v>2.10617359936144-1.01233886153063i</v>
      </c>
      <c r="G3619" t="str">
        <f t="shared" si="1051"/>
        <v>0.868552084937913-0.337889568776423i</v>
      </c>
      <c r="H3619" t="str">
        <f t="shared" si="1052"/>
        <v>0.00246599814601332-25.7092567611932i</v>
      </c>
      <c r="I3619" t="str">
        <f t="shared" si="1053"/>
        <v>-0.0734071317448053-0.152761251988124i</v>
      </c>
      <c r="K3619" t="str">
        <f t="shared" si="1054"/>
        <v>0.0000447708092527488-0.0000735649785676981i</v>
      </c>
      <c r="L3619" t="str">
        <f t="shared" si="1055"/>
        <v>0.0000444444444444444-0.0000741852976655004i</v>
      </c>
      <c r="M3619" t="e">
        <f t="shared" si="1056"/>
        <v>#DIV/0!</v>
      </c>
      <c r="N3619">
        <f t="shared" si="1057"/>
        <v>30.827616508296728</v>
      </c>
      <c r="O3619">
        <f t="shared" si="1058"/>
        <v>41.449935153949667</v>
      </c>
      <c r="P3619" s="3">
        <f t="shared" si="1059"/>
        <v>-41.449935153949667</v>
      </c>
      <c r="Q3619" s="3">
        <f t="shared" si="1060"/>
        <v>149.17238349170327</v>
      </c>
      <c r="R3619">
        <f t="shared" si="1061"/>
        <v>-30.827616508296728</v>
      </c>
      <c r="S3619">
        <f t="shared" si="1062"/>
        <v>773.943152381598</v>
      </c>
      <c r="T3619">
        <f t="shared" si="1045"/>
        <v>-41.449935153949667</v>
      </c>
    </row>
    <row r="3620" spans="1:20" x14ac:dyDescent="0.25">
      <c r="A3620">
        <f t="shared" si="1046"/>
        <v>4881306.9909621263</v>
      </c>
      <c r="B3620">
        <f t="shared" si="1063"/>
        <v>776884.13636064809</v>
      </c>
      <c r="C3620" t="str">
        <f t="shared" si="1047"/>
        <v>-0.00719166950175406+0.00431225176790995i</v>
      </c>
      <c r="D3620" t="str">
        <f t="shared" si="1048"/>
        <v>1.62516543186905-1.75581505677159i</v>
      </c>
      <c r="E3620" t="str">
        <f t="shared" si="1049"/>
        <v>-10.6684920265284-39.3934678372413i</v>
      </c>
      <c r="F3620" t="str">
        <f t="shared" si="1050"/>
        <v>2.10406763330711-1.01389947258482i</v>
      </c>
      <c r="G3620" t="str">
        <f t="shared" si="1051"/>
        <v>0.867683618441198-0.338834409011227i</v>
      </c>
      <c r="H3620" t="str">
        <f t="shared" si="1052"/>
        <v>0.00244714573238089-25.6119009205137i</v>
      </c>
      <c r="I3620" t="str">
        <f t="shared" si="1053"/>
        <v>-0.0732419822525786-0.152030598356183i</v>
      </c>
      <c r="K3620" t="str">
        <f t="shared" si="1054"/>
        <v>0.000044766944071185-0.0000732865166791602i</v>
      </c>
      <c r="L3620" t="str">
        <f t="shared" si="1055"/>
        <v>0.0000444444444444444-0.000073904460714784i</v>
      </c>
      <c r="M3620" t="e">
        <f t="shared" si="1056"/>
        <v>#DIV/0!</v>
      </c>
      <c r="N3620">
        <f t="shared" si="1057"/>
        <v>30.947644534164596</v>
      </c>
      <c r="O3620">
        <f t="shared" si="1058"/>
        <v>41.529481553728033</v>
      </c>
      <c r="P3620" s="3">
        <f t="shared" si="1059"/>
        <v>-41.529481553728033</v>
      </c>
      <c r="Q3620" s="3">
        <f t="shared" si="1060"/>
        <v>149.0523554658354</v>
      </c>
      <c r="R3620">
        <f t="shared" si="1061"/>
        <v>-30.947644534164596</v>
      </c>
      <c r="S3620">
        <f t="shared" si="1062"/>
        <v>776.88413636064809</v>
      </c>
      <c r="T3620">
        <f t="shared" si="1045"/>
        <v>-41.529481553728033</v>
      </c>
    </row>
    <row r="3621" spans="1:20" x14ac:dyDescent="0.25">
      <c r="A3621">
        <f t="shared" si="1046"/>
        <v>4899855.9575277828</v>
      </c>
      <c r="B3621">
        <f t="shared" si="1063"/>
        <v>779836.29607881862</v>
      </c>
      <c r="C3621" t="str">
        <f t="shared" si="1047"/>
        <v>-0.00711711120392511+0.00428782272445048i</v>
      </c>
      <c r="D3621" t="str">
        <f t="shared" si="1048"/>
        <v>1.61859947356148-1.75529407301215i</v>
      </c>
      <c r="E3621" t="str">
        <f t="shared" si="1049"/>
        <v>-10.6955755240356-39.2022472851224i</v>
      </c>
      <c r="F3621" t="str">
        <f t="shared" si="1050"/>
        <v>2.10194988695482-1.0154638128536i</v>
      </c>
      <c r="G3621" t="str">
        <f t="shared" si="1051"/>
        <v>0.866810293939268-0.339779646624379i</v>
      </c>
      <c r="H3621" t="str">
        <f t="shared" si="1052"/>
        <v>0.00242843905442548-25.5149139766699i</v>
      </c>
      <c r="I3621" t="str">
        <f t="shared" si="1053"/>
        <v>-0.0730772997112162-0.151302441312581i</v>
      </c>
      <c r="K3621" t="str">
        <f t="shared" si="1054"/>
        <v>0.0000447631080956137-0.0000730091086371421i</v>
      </c>
      <c r="L3621" t="str">
        <f t="shared" si="1055"/>
        <v>0.0000444444444444444-0.0000736246869045468i</v>
      </c>
      <c r="M3621" t="e">
        <f t="shared" si="1056"/>
        <v>#DIV/0!</v>
      </c>
      <c r="N3621">
        <f t="shared" si="1057"/>
        <v>31.067564992749453</v>
      </c>
      <c r="O3621">
        <f t="shared" si="1058"/>
        <v>41.609074226339551</v>
      </c>
      <c r="P3621" s="3">
        <f t="shared" si="1059"/>
        <v>-41.609074226339551</v>
      </c>
      <c r="Q3621" s="3">
        <f t="shared" si="1060"/>
        <v>148.93243500725055</v>
      </c>
      <c r="R3621">
        <f t="shared" si="1061"/>
        <v>-31.067564992749453</v>
      </c>
      <c r="S3621">
        <f t="shared" si="1062"/>
        <v>779.83629607881858</v>
      </c>
      <c r="T3621">
        <f t="shared" si="1045"/>
        <v>-41.609074226339551</v>
      </c>
    </row>
    <row r="3622" spans="1:20" x14ac:dyDescent="0.25">
      <c r="A3622">
        <f t="shared" si="1046"/>
        <v>4918475.4101663884</v>
      </c>
      <c r="B3622">
        <f t="shared" si="1063"/>
        <v>782799.67400391819</v>
      </c>
      <c r="C3622" t="str">
        <f t="shared" si="1047"/>
        <v>-0.00704325436273724+0.00426342598332264i</v>
      </c>
      <c r="D3622" t="str">
        <f t="shared" si="1048"/>
        <v>1.61203696438952-1.75474866560303i</v>
      </c>
      <c r="E3622" t="str">
        <f t="shared" si="1049"/>
        <v>-10.7222060471001-39.0116426538884i</v>
      </c>
      <c r="F3622" t="str">
        <f t="shared" si="1050"/>
        <v>2.09982032262397-1.01703181373254i</v>
      </c>
      <c r="G3622" t="str">
        <f t="shared" si="1051"/>
        <v>0.865932095893227-0.340725257641974i</v>
      </c>
      <c r="H3622" t="str">
        <f t="shared" si="1052"/>
        <v>0.0024098769615843-25.4182945292548i</v>
      </c>
      <c r="I3622" t="str">
        <f t="shared" si="1053"/>
        <v>-0.0729130770142053-0.150576772915171i</v>
      </c>
      <c r="K3622" t="str">
        <f t="shared" si="1054"/>
        <v>0.0000447593011053701-0.0000727327504556131i</v>
      </c>
      <c r="L3622" t="str">
        <f t="shared" si="1055"/>
        <v>0.0000444444444444444-0.0000733459722101483i</v>
      </c>
      <c r="M3622" t="e">
        <f t="shared" si="1056"/>
        <v>#DIV/0!</v>
      </c>
      <c r="N3622">
        <f t="shared" si="1057"/>
        <v>31.187377559437806</v>
      </c>
      <c r="O3622">
        <f t="shared" si="1058"/>
        <v>41.688713129092527</v>
      </c>
      <c r="P3622" s="3">
        <f t="shared" si="1059"/>
        <v>-41.688713129092527</v>
      </c>
      <c r="Q3622" s="3">
        <f t="shared" si="1060"/>
        <v>148.81262244056219</v>
      </c>
      <c r="R3622">
        <f t="shared" si="1061"/>
        <v>-31.187377559437806</v>
      </c>
      <c r="S3622">
        <f t="shared" si="1062"/>
        <v>782.7996740039182</v>
      </c>
      <c r="T3622">
        <f t="shared" si="1045"/>
        <v>-41.688713129092527</v>
      </c>
    </row>
    <row r="3623" spans="1:20" x14ac:dyDescent="0.25">
      <c r="A3623">
        <f t="shared" si="1046"/>
        <v>4937165.616725021</v>
      </c>
      <c r="B3623">
        <f t="shared" si="1063"/>
        <v>785774.3127651331</v>
      </c>
      <c r="C3623" t="str">
        <f t="shared" si="1047"/>
        <v>-0.00697009325692042+0.00423906322125144i</v>
      </c>
      <c r="D3623" t="str">
        <f t="shared" si="1048"/>
        <v>1.60547809029046-1.75417886689986i</v>
      </c>
      <c r="E3623" t="str">
        <f t="shared" si="1049"/>
        <v>-10.7483860008854-38.8216526600003i</v>
      </c>
      <c r="F3623" t="str">
        <f t="shared" si="1050"/>
        <v>2.09767890289596-1.01860340612527i</v>
      </c>
      <c r="G3623" t="str">
        <f t="shared" si="1051"/>
        <v>0.86504900887226-0.341671217870895i</v>
      </c>
      <c r="H3623" t="str">
        <f t="shared" si="1052"/>
        <v>0.00239145831273126-25.3220411832068i</v>
      </c>
      <c r="I3623" t="str">
        <f t="shared" si="1053"/>
        <v>-0.0727493071081487-0.149853585273383i</v>
      </c>
      <c r="K3623" t="str">
        <f t="shared" si="1054"/>
        <v>0.0000447555228814564-0.0000724574381635935i</v>
      </c>
      <c r="L3623" t="str">
        <f t="shared" si="1055"/>
        <v>0.0000444444444444444-0.0000730683126221836i</v>
      </c>
      <c r="M3623" t="e">
        <f t="shared" si="1056"/>
        <v>#DIV/0!</v>
      </c>
      <c r="N3623">
        <f t="shared" si="1057"/>
        <v>31.307081912336855</v>
      </c>
      <c r="O3623">
        <f t="shared" si="1058"/>
        <v>41.768398218525732</v>
      </c>
      <c r="P3623" s="3">
        <f t="shared" si="1059"/>
        <v>-41.768398218525732</v>
      </c>
      <c r="Q3623" s="3">
        <f t="shared" si="1060"/>
        <v>148.69291808766314</v>
      </c>
      <c r="R3623">
        <f t="shared" si="1061"/>
        <v>-31.307081912336855</v>
      </c>
      <c r="S3623">
        <f t="shared" si="1062"/>
        <v>785.77431276513312</v>
      </c>
      <c r="T3623">
        <f t="shared" si="1045"/>
        <v>-41.768398218525732</v>
      </c>
    </row>
    <row r="3624" spans="1:20" x14ac:dyDescent="0.25">
      <c r="A3624">
        <f t="shared" si="1046"/>
        <v>4955926.846068576</v>
      </c>
      <c r="B3624">
        <f t="shared" si="1063"/>
        <v>788760.25515364064</v>
      </c>
      <c r="C3624" t="str">
        <f t="shared" si="1047"/>
        <v>-0.00689762220201417+0.00421473608489826i</v>
      </c>
      <c r="D3624" t="str">
        <f t="shared" si="1048"/>
        <v>1.59892303678658-1.75358471100366i</v>
      </c>
      <c r="E3624" t="str">
        <f t="shared" si="1049"/>
        <v>-10.7741177737546-38.6322760256055i</v>
      </c>
      <c r="F3624" t="str">
        <f t="shared" si="1050"/>
        <v>2.0955255906204-1.02017852044282i</v>
      </c>
      <c r="G3624" t="str">
        <f t="shared" si="1051"/>
        <v>0.864161017556149-0.342617502898597i</v>
      </c>
      <c r="H3624" t="str">
        <f t="shared" si="1052"/>
        <v>0.00237318197609451-25.2261525487894i</v>
      </c>
      <c r="I3624" t="str">
        <f t="shared" si="1053"/>
        <v>-0.0725859829925909-0.149132870548118i</v>
      </c>
      <c r="K3624" t="str">
        <f t="shared" si="1054"/>
        <v>0.0000447517732065296-0.000072183167805099i</v>
      </c>
      <c r="L3624" t="str">
        <f t="shared" si="1055"/>
        <v>0.0000444444444444444-0.0000727917041464273i</v>
      </c>
      <c r="M3624" t="e">
        <f t="shared" si="1056"/>
        <v>#DIV/0!</v>
      </c>
      <c r="N3624">
        <f t="shared" si="1057"/>
        <v>31.426677732345667</v>
      </c>
      <c r="O3624">
        <f t="shared" si="1058"/>
        <v>41.848129450418867</v>
      </c>
      <c r="P3624" s="3">
        <f t="shared" si="1059"/>
        <v>-41.848129450418867</v>
      </c>
      <c r="Q3624" s="3">
        <f t="shared" si="1060"/>
        <v>148.57332226765433</v>
      </c>
      <c r="R3624">
        <f t="shared" si="1061"/>
        <v>-31.426677732345667</v>
      </c>
      <c r="S3624">
        <f t="shared" si="1062"/>
        <v>788.76025515364063</v>
      </c>
      <c r="T3624">
        <f t="shared" si="1045"/>
        <v>-41.848129450418867</v>
      </c>
    </row>
    <row r="3625" spans="1:20" x14ac:dyDescent="0.25">
      <c r="A3625">
        <f t="shared" si="1046"/>
        <v>4974759.3680836372</v>
      </c>
      <c r="B3625">
        <f t="shared" si="1063"/>
        <v>791757.54412322445</v>
      </c>
      <c r="C3625" t="str">
        <f t="shared" si="1047"/>
        <v>-0.00682583555021376+0.00419044619117794i</v>
      </c>
      <c r="D3625" t="str">
        <f t="shared" si="1048"/>
        <v>1.59237198896443-1.75296623375469i</v>
      </c>
      <c r="E3625" t="str">
        <f t="shared" si="1049"/>
        <v>-10.7994037374772-38.4435114785926i</v>
      </c>
      <c r="F3625" t="str">
        <f t="shared" si="1050"/>
        <v>2.09336034892125-1.02175708660305i</v>
      </c>
      <c r="G3625" t="str">
        <f t="shared" si="1051"/>
        <v>0.863268106737804-0.343564088092937i</v>
      </c>
      <c r="H3625" t="str">
        <f t="shared" si="1052"/>
        <v>0.00235504682917466-25.1306272415704i</v>
      </c>
      <c r="I3625" t="str">
        <f t="shared" si="1053"/>
        <v>-0.072423097719848-0.148414620951607i</v>
      </c>
      <c r="K3625" t="str">
        <f t="shared" si="1054"/>
        <v>0.0000447480518648873-0.0000719099354390816i</v>
      </c>
      <c r="L3625" t="str">
        <f t="shared" si="1055"/>
        <v>0.0000444444444444444-0.0000725161428037733i</v>
      </c>
      <c r="M3625" t="e">
        <f t="shared" si="1056"/>
        <v>#DIV/0!</v>
      </c>
      <c r="N3625">
        <f t="shared" si="1057"/>
        <v>31.54616470322506</v>
      </c>
      <c r="O3625">
        <f t="shared" si="1058"/>
        <v>41.927906779803962</v>
      </c>
      <c r="P3625" s="3">
        <f t="shared" si="1059"/>
        <v>-41.927906779803962</v>
      </c>
      <c r="Q3625" s="3">
        <f t="shared" si="1060"/>
        <v>148.45383529677494</v>
      </c>
      <c r="R3625">
        <f t="shared" si="1061"/>
        <v>-31.54616470322506</v>
      </c>
      <c r="S3625">
        <f t="shared" si="1062"/>
        <v>791.75754412322442</v>
      </c>
      <c r="T3625">
        <f t="shared" si="1045"/>
        <v>-41.927906779803962</v>
      </c>
    </row>
    <row r="3626" spans="1:20" x14ac:dyDescent="0.25">
      <c r="A3626">
        <f t="shared" si="1046"/>
        <v>4993663.4536823547</v>
      </c>
      <c r="B3626">
        <f t="shared" si="1063"/>
        <v>794766.2227908927</v>
      </c>
      <c r="C3626" t="str">
        <f t="shared" si="1047"/>
        <v>-0.00675472769021697+0.00416619512757347i</v>
      </c>
      <c r="D3626" t="str">
        <f t="shared" si="1048"/>
        <v>1.58582513145405-1.75232347272598i</v>
      </c>
      <c r="E3626" t="str">
        <f t="shared" si="1049"/>
        <v>-10.8242462474336-38.255357752644i</v>
      </c>
      <c r="F3626" t="str">
        <f t="shared" si="1050"/>
        <v>2.09118314120299-1.02333903403009i</v>
      </c>
      <c r="G3626" t="str">
        <f t="shared" si="1051"/>
        <v>0.862370261325813-0.344510948602017i</v>
      </c>
      <c r="H3626" t="str">
        <f t="shared" si="1052"/>
        <v>0.00233705175866397-25.0354638824009i</v>
      </c>
      <c r="I3626" t="str">
        <f t="shared" si="1053"/>
        <v>-0.0722606443948379-0.147698828747284i</v>
      </c>
      <c r="K3626" t="str">
        <f t="shared" si="1054"/>
        <v>0.0000447443586424579-0.0000716377371393753i</v>
      </c>
      <c r="L3626" t="str">
        <f t="shared" si="1055"/>
        <v>0.0000444444444444444-0.0000722416246301783i</v>
      </c>
      <c r="M3626" t="e">
        <f t="shared" si="1056"/>
        <v>#DIV/0!</v>
      </c>
      <c r="N3626">
        <f t="shared" si="1057"/>
        <v>31.665542511666359</v>
      </c>
      <c r="O3626">
        <f t="shared" si="1058"/>
        <v>42.007730160976671</v>
      </c>
      <c r="P3626" s="3">
        <f t="shared" si="1059"/>
        <v>-42.007730160976671</v>
      </c>
      <c r="Q3626" s="3">
        <f t="shared" si="1060"/>
        <v>148.33445748833364</v>
      </c>
      <c r="R3626">
        <f t="shared" si="1061"/>
        <v>-31.665542511666359</v>
      </c>
      <c r="S3626">
        <f t="shared" si="1062"/>
        <v>794.7662227908927</v>
      </c>
      <c r="T3626">
        <f t="shared" si="1045"/>
        <v>-42.007730160976671</v>
      </c>
    </row>
    <row r="3627" spans="1:20" x14ac:dyDescent="0.25">
      <c r="A3627">
        <f t="shared" si="1046"/>
        <v>5012639.3748063473</v>
      </c>
      <c r="B3627">
        <f t="shared" si="1063"/>
        <v>797786.33443749812</v>
      </c>
      <c r="C3627" t="str">
        <f t="shared" si="1047"/>
        <v>-0.00668429304707151+0.00414198445244873i</v>
      </c>
      <c r="D3627" t="str">
        <f t="shared" si="1048"/>
        <v>1.57928264840841-1.75165646721665i</v>
      </c>
      <c r="E3627" t="str">
        <f t="shared" si="1049"/>
        <v>-10.84864764282-38.0678135872884i</v>
      </c>
      <c r="F3627" t="str">
        <f t="shared" si="1050"/>
        <v>2.0889939311568-1.02492429165394i</v>
      </c>
      <c r="G3627" t="str">
        <f t="shared" si="1051"/>
        <v>0.861467466347013-0.345458059354056i</v>
      </c>
      <c r="H3627" t="str">
        <f t="shared" si="1052"/>
        <v>0.0023191956603661-24.9406610973956i</v>
      </c>
      <c r="I3627" t="str">
        <f t="shared" si="1053"/>
        <v>-0.0720986161749229-0.146985486249654i</v>
      </c>
      <c r="K3627" t="str">
        <f t="shared" si="1054"/>
        <v>0.000044740693326786-0.0000713665689946414i</v>
      </c>
      <c r="L3627" t="str">
        <f t="shared" si="1055"/>
        <v>0.0000444444444444444-0.0000719681456766072i</v>
      </c>
      <c r="M3627" t="e">
        <f t="shared" si="1056"/>
        <v>#DIV/0!</v>
      </c>
      <c r="N3627">
        <f t="shared" si="1057"/>
        <v>31.784810847361712</v>
      </c>
      <c r="O3627">
        <f t="shared" si="1058"/>
        <v>42.087599547507338</v>
      </c>
      <c r="P3627" s="3">
        <f t="shared" si="1059"/>
        <v>-42.087599547507338</v>
      </c>
      <c r="Q3627" s="3">
        <f t="shared" si="1060"/>
        <v>148.21518915263829</v>
      </c>
      <c r="R3627">
        <f t="shared" si="1061"/>
        <v>-31.784810847361712</v>
      </c>
      <c r="S3627">
        <f t="shared" si="1062"/>
        <v>797.78633443749811</v>
      </c>
      <c r="T3627">
        <f t="shared" si="1045"/>
        <v>-42.087599547507338</v>
      </c>
    </row>
    <row r="3628" spans="1:20" x14ac:dyDescent="0.25">
      <c r="A3628">
        <f t="shared" si="1046"/>
        <v>5031687.404430612</v>
      </c>
      <c r="B3628">
        <f t="shared" si="1063"/>
        <v>800817.92250836059</v>
      </c>
      <c r="C3628" t="str">
        <f t="shared" si="1047"/>
        <v>-0.0066145260820226+0.00411781569535782i</v>
      </c>
      <c r="D3628" t="str">
        <f t="shared" si="1048"/>
        <v>1.57274472348294-1.75096525824491i</v>
      </c>
      <c r="E3628" t="str">
        <f t="shared" si="1049"/>
        <v>-10.872610246851-37.8808777279492i</v>
      </c>
      <c r="F3628" t="str">
        <f t="shared" si="1050"/>
        <v>2.08679268276691-1.02651278791002i</v>
      </c>
      <c r="G3628" t="str">
        <f t="shared" si="1051"/>
        <v>0.860559706949073-0.346405395057292i</v>
      </c>
      <c r="H3628" t="str">
        <f t="shared" si="1052"/>
        <v>0.00230147743911678-24.8462175179114i</v>
      </c>
      <c r="I3628" t="str">
        <f t="shared" si="1053"/>
        <v>-0.0719370062697439-0.146274585824156i</v>
      </c>
      <c r="K3628" t="str">
        <f t="shared" si="1054"/>
        <v>0.0000447370557070216-0.0000710964271083101i</v>
      </c>
      <c r="L3628" t="str">
        <f t="shared" si="1055"/>
        <v>0.0000444444444444444-0.0000716957020089729i</v>
      </c>
      <c r="M3628" t="e">
        <f t="shared" si="1056"/>
        <v>#DIV/0!</v>
      </c>
      <c r="N3628">
        <f t="shared" si="1057"/>
        <v>31.903969403068032</v>
      </c>
      <c r="O3628">
        <f t="shared" si="1058"/>
        <v>42.167514892252939</v>
      </c>
      <c r="P3628" s="3">
        <f t="shared" si="1059"/>
        <v>-42.167514892252939</v>
      </c>
      <c r="Q3628" s="3">
        <f t="shared" si="1060"/>
        <v>148.09603059693197</v>
      </c>
      <c r="R3628">
        <f t="shared" si="1061"/>
        <v>-31.903969403068032</v>
      </c>
      <c r="S3628">
        <f t="shared" si="1062"/>
        <v>800.81792250836054</v>
      </c>
      <c r="T3628">
        <f t="shared" ref="T3628:T3691" si="1064">P3628</f>
        <v>-42.167514892252939</v>
      </c>
    </row>
    <row r="3629" spans="1:20" x14ac:dyDescent="0.25">
      <c r="A3629">
        <f t="shared" ref="A3629:A3692" si="1065">2*PI()*B3629</f>
        <v>5050807.816567448</v>
      </c>
      <c r="B3629">
        <f t="shared" si="1063"/>
        <v>803861.03061389236</v>
      </c>
      <c r="C3629" t="str">
        <f t="shared" ref="C3629:C3692" si="1066">IMPRODUCT(D3629,E3629,$C$40,,K3629,$C$41)</f>
        <v>-0.00654542129236144+0.00409369035735291i</v>
      </c>
      <c r="D3629" t="str">
        <f t="shared" ref="D3629:D3692" si="1067">IMDIV(IMPRODUCT($C$37,$C$38,COMPLEX(1,A3629/$C$38)),IMSUM(-1*A3629*A3629/$C$39,COMPLEX(0,1*A3629)))</f>
        <v>1.56621153981518-1.75024988854072i</v>
      </c>
      <c r="E3629" t="str">
        <f t="shared" ref="E3629:E3692" si="1068">IMDIV(IMPRODUCT(IMSUM(F3629,G3629),$C$29,H3629),IMSUM(1,I3629))</f>
        <v>-10.8961363669637-37.6945489259944i</v>
      </c>
      <c r="F3629" t="str">
        <f t="shared" ref="F3629:F3692" si="1069">IMDIV(IMPRODUCT($C$14,$C$15,COMPLEX(1,A3629/$C$15)),IMSUM(-1*A3629*A3629/$C$16,COMPLEX(0,A3629)))</f>
        <v>2.08457936031681-1.0281044507389i</v>
      </c>
      <c r="G3629" t="str">
        <f t="shared" ref="G3629:G3692" si="1070">IMDIV(1,COMPLEX(1,A3629*$C$9*$C$10))</f>
        <v>0.859646968403095-0.347352930199909i</v>
      </c>
      <c r="H3629" t="str">
        <f t="shared" ref="H3629:H3692" si="1071">IMDIV($C$3,IMSUM(K3629,COMPLEX(0,$C$28*A3629)))</f>
        <v>0.00228389600870524-24.7521317805284i</v>
      </c>
      <c r="I3629" t="str">
        <f t="shared" ref="I3629:I3692" si="1072">IMPRODUCT(F3629,$C$29,H3629,$C$31)</f>
        <v>-0.0717758079410727-0.145566119887036i</v>
      </c>
      <c r="K3629" t="str">
        <f t="shared" ref="K3629:K3692" si="1073">IF($C$26&lt;=0,IMDIV(1,IMSUM(IMDIV(1,L3629),1/$C$18)),IMDIV(1,IMSUM(IMDIV(1,L3629),1/$C$18,IMDIV(1,M3629))))</f>
        <v>0.0000447334455739074-0.0000708273075985272i</v>
      </c>
      <c r="L3629" t="str">
        <f t="shared" ref="L3629:L3692" si="1074">IMSUM($C$21/$C$22,IMDIV(1,COMPLEX(0,$C$20*$C$22*A3629)))</f>
        <v>0.0000444444444444444-0.0000714242897080823i</v>
      </c>
      <c r="M3629" t="e">
        <f t="shared" ref="M3629:M3692" si="1075">IMSUM($C$25/$C$26,IMDIV(1,COMPLEX(0,$C$24*$C$26*A3629)))</f>
        <v>#DIV/0!</v>
      </c>
      <c r="N3629">
        <f t="shared" ref="N3629:N3692" si="1076">ABS(R3629)</f>
        <v>32.023017874673883</v>
      </c>
      <c r="O3629">
        <f t="shared" ref="O3629:O3692" si="1077">ABS(P3629)</f>
        <v>42.247476147368168</v>
      </c>
      <c r="P3629" s="3">
        <f t="shared" ref="P3629:P3692" si="1078">20*LOG10(IMABS(C3629))</f>
        <v>-42.247476147368168</v>
      </c>
      <c r="Q3629" s="3">
        <f t="shared" ref="Q3629:Q3692" si="1079">IMARGUMENT(C3629)*180/PI()</f>
        <v>147.97698212532612</v>
      </c>
      <c r="R3629">
        <f t="shared" ref="R3629:R3692" si="1080">IF(Q3629&lt;0,Q3629+180,Q3629-180)</f>
        <v>-32.023017874673883</v>
      </c>
      <c r="S3629">
        <f t="shared" ref="S3629:S3692" si="1081">B3629/1000</f>
        <v>803.86103061389235</v>
      </c>
      <c r="T3629">
        <f t="shared" si="1064"/>
        <v>-42.247476147368168</v>
      </c>
    </row>
    <row r="3630" spans="1:20" x14ac:dyDescent="0.25">
      <c r="A3630">
        <f t="shared" si="1065"/>
        <v>5070000.8862704048</v>
      </c>
      <c r="B3630">
        <f t="shared" ref="B3630:B3693" si="1082">B3629*(1+B$42)</f>
        <v>806915.70253022516</v>
      </c>
      <c r="C3630" t="str">
        <f t="shared" si="1066"/>
        <v>-0.00647697321127328+0.00406960991128859i</v>
      </c>
      <c r="D3630" t="str">
        <f t="shared" si="1067"/>
        <v>1.5596832800045-1.74951040253821i</v>
      </c>
      <c r="E3630" t="str">
        <f t="shared" si="1068"/>
        <v>-10.9192282950174-37.5088259387807i</v>
      </c>
      <c r="F3630" t="str">
        <f t="shared" si="1069"/>
        <v>2.08235392839576-1.02969920758602i</v>
      </c>
      <c r="G3630" t="str">
        <f t="shared" si="1070"/>
        <v>0.858729236106238-0.348300639049995i</v>
      </c>
      <c r="H3630" t="str">
        <f t="shared" si="1071"/>
        <v>0.00226645029179624-24.658402527028i</v>
      </c>
      <c r="I3630" t="str">
        <f t="shared" si="1072"/>
        <v>-0.0716150145026531-0.144860080905206i</v>
      </c>
      <c r="K3630" t="str">
        <f t="shared" si="1073"/>
        <v>0.0000447298627197667-0.000070559206598097i</v>
      </c>
      <c r="L3630" t="str">
        <f t="shared" si="1074"/>
        <v>0.0000444444444444444-0.0000711539048695779i</v>
      </c>
      <c r="M3630" t="e">
        <f t="shared" si="1075"/>
        <v>#DIV/0!</v>
      </c>
      <c r="N3630">
        <f t="shared" si="1076"/>
        <v>32.141955961261374</v>
      </c>
      <c r="O3630">
        <f t="shared" si="1077"/>
        <v>42.327483264318218</v>
      </c>
      <c r="P3630" s="3">
        <f t="shared" si="1078"/>
        <v>-42.327483264318218</v>
      </c>
      <c r="Q3630" s="3">
        <f t="shared" si="1079"/>
        <v>147.85804403873863</v>
      </c>
      <c r="R3630">
        <f t="shared" si="1080"/>
        <v>-32.141955961261374</v>
      </c>
      <c r="S3630">
        <f t="shared" si="1081"/>
        <v>806.91570253022519</v>
      </c>
      <c r="T3630">
        <f t="shared" si="1064"/>
        <v>-42.327483264318218</v>
      </c>
    </row>
    <row r="3631" spans="1:20" x14ac:dyDescent="0.25">
      <c r="A3631">
        <f t="shared" si="1065"/>
        <v>5089266.8896382321</v>
      </c>
      <c r="B3631">
        <f t="shared" si="1082"/>
        <v>809981.98219984001</v>
      </c>
      <c r="C3631" t="str">
        <f t="shared" si="1066"/>
        <v>-0.00640917640768715+0.00404557580212509i</v>
      </c>
      <c r="D3631" t="str">
        <f t="shared" si="1067"/>
        <v>1.55316012609207-1.74874684636784i</v>
      </c>
      <c r="E3631" t="str">
        <f t="shared" si="1068"/>
        <v>-10.9418883074961-37.3237075297002i</v>
      </c>
      <c r="F3631" t="str">
        <f t="shared" si="1069"/>
        <v>2.080116351905-1.0312969854015i</v>
      </c>
      <c r="G3631" t="str">
        <f t="shared" si="1070"/>
        <v>0.85780649558435-0.349248495655523i</v>
      </c>
      <c r="H3631" t="str">
        <f t="shared" si="1071"/>
        <v>0.002249139219853-24.5650284043745i</v>
      </c>
      <c r="I3631" t="str">
        <f t="shared" si="1072"/>
        <v>-0.0714546193200585-0.144156461396108i</v>
      </c>
      <c r="K3631" t="str">
        <f t="shared" si="1073"/>
        <v>0.0000447263069384915-0.0000702921202544289i</v>
      </c>
      <c r="L3631" t="str">
        <f t="shared" si="1074"/>
        <v>0.0000444444444444444-0.0000708845436038832i</v>
      </c>
      <c r="M3631" t="e">
        <f t="shared" si="1075"/>
        <v>#DIV/0!</v>
      </c>
      <c r="N3631">
        <f t="shared" si="1076"/>
        <v>32.260783365169601</v>
      </c>
      <c r="O3631">
        <f t="shared" si="1077"/>
        <v>42.407536193889619</v>
      </c>
      <c r="P3631" s="3">
        <f t="shared" si="1078"/>
        <v>-42.407536193889619</v>
      </c>
      <c r="Q3631" s="3">
        <f t="shared" si="1079"/>
        <v>147.7392166348304</v>
      </c>
      <c r="R3631">
        <f t="shared" si="1080"/>
        <v>-32.260783365169601</v>
      </c>
      <c r="S3631">
        <f t="shared" si="1081"/>
        <v>809.98198219983999</v>
      </c>
      <c r="T3631">
        <f t="shared" si="1064"/>
        <v>-42.407536193889619</v>
      </c>
    </row>
    <row r="3632" spans="1:20" x14ac:dyDescent="0.25">
      <c r="A3632">
        <f t="shared" si="1065"/>
        <v>5108606.1038188571</v>
      </c>
      <c r="B3632">
        <f t="shared" si="1082"/>
        <v>813059.91373219946</v>
      </c>
      <c r="C3632" t="str">
        <f t="shared" si="1066"/>
        <v>-0.00634202548612477+0.00402158944722812i</v>
      </c>
      <c r="D3632" t="str">
        <f t="shared" si="1067"/>
        <v>1.54664225954084-1.74795926784822i</v>
      </c>
      <c r="E3632" t="str">
        <f t="shared" si="1068"/>
        <v>-10.9641186657086-37.1391924682211i</v>
      </c>
      <c r="F3632" t="str">
        <f t="shared" si="1069"/>
        <v>2.07786659606429-1.03289771064005i</v>
      </c>
      <c r="G3632" t="str">
        <f t="shared" si="1070"/>
        <v>0.856878732494625-0.350196473844369i</v>
      </c>
      <c r="H3632" t="str">
        <f t="shared" si="1071"/>
        <v>0.00223196173306089-24.4720080646937i</v>
      </c>
      <c r="I3632" t="str">
        <f t="shared" si="1072"/>
        <v>-0.0712946158105444-0.143455253927575i</v>
      </c>
      <c r="K3632" t="str">
        <f t="shared" si="1073"/>
        <v>0.0000447227780255319-0.0000700260447294812i</v>
      </c>
      <c r="L3632" t="str">
        <f t="shared" si="1074"/>
        <v>0.0000444444444444444-0.0000706162020361458i</v>
      </c>
      <c r="M3632" t="e">
        <f t="shared" si="1075"/>
        <v>#DIV/0!</v>
      </c>
      <c r="N3632">
        <f t="shared" si="1076"/>
        <v>32.379499792054901</v>
      </c>
      <c r="O3632">
        <f t="shared" si="1077"/>
        <v>42.487634886203118</v>
      </c>
      <c r="P3632" s="3">
        <f t="shared" si="1078"/>
        <v>-42.487634886203118</v>
      </c>
      <c r="Q3632" s="3">
        <f t="shared" si="1079"/>
        <v>147.6205002079451</v>
      </c>
      <c r="R3632">
        <f t="shared" si="1080"/>
        <v>-32.379499792054901</v>
      </c>
      <c r="S3632">
        <f t="shared" si="1081"/>
        <v>813.05991373219945</v>
      </c>
      <c r="T3632">
        <f t="shared" si="1064"/>
        <v>-42.487634886203118</v>
      </c>
    </row>
    <row r="3633" spans="1:20" x14ac:dyDescent="0.25">
      <c r="A3633">
        <f t="shared" si="1065"/>
        <v>5128018.8070133692</v>
      </c>
      <c r="B3633">
        <f t="shared" si="1082"/>
        <v>816149.54140438186</v>
      </c>
      <c r="C3633" t="str">
        <f t="shared" si="1066"/>
        <v>-0.00627551508655053+0.00399765223666694i</v>
      </c>
      <c r="D3633" t="str">
        <f t="shared" si="1067"/>
        <v>1.54012986121573-1.7471477164777i</v>
      </c>
      <c r="E3633" t="str">
        <f t="shared" si="1068"/>
        <v>-10.9859216159868-36.9552795299297i</v>
      </c>
      <c r="F3633" t="str">
        <f t="shared" si="1069"/>
        <v>2.07560462641839-1.03450130926094i</v>
      </c>
      <c r="G3633" t="str">
        <f t="shared" si="1070"/>
        <v>0.855945932628267-0.351144547224349i</v>
      </c>
      <c r="H3633" t="str">
        <f t="shared" si="1071"/>
        <v>0.00221491678025153-24.3793401652533i</v>
      </c>
      <c r="I3633" t="str">
        <f t="shared" si="1072"/>
        <v>-0.0711349974429105-0.142756451117693i</v>
      </c>
      <c r="K3633" t="str">
        <f t="shared" si="1073"/>
        <v>0.0000447192757778814-0.0000697609761997072i</v>
      </c>
      <c r="L3633" t="str">
        <f t="shared" si="1074"/>
        <v>0.0000444444444444444-0.0000703488763061822i</v>
      </c>
      <c r="M3633" t="e">
        <f t="shared" si="1075"/>
        <v>#DIV/0!</v>
      </c>
      <c r="N3633">
        <f t="shared" si="1076"/>
        <v>32.498104950950903</v>
      </c>
      <c r="O3633">
        <f t="shared" si="1077"/>
        <v>42.567779290725618</v>
      </c>
      <c r="P3633" s="3">
        <f t="shared" si="1078"/>
        <v>-42.567779290725618</v>
      </c>
      <c r="Q3633" s="3">
        <f t="shared" si="1079"/>
        <v>147.5018950490491</v>
      </c>
      <c r="R3633">
        <f t="shared" si="1080"/>
        <v>-32.498104950950903</v>
      </c>
      <c r="S3633">
        <f t="shared" si="1081"/>
        <v>816.14954140438181</v>
      </c>
      <c r="T3633">
        <f t="shared" si="1064"/>
        <v>-42.567779290725618</v>
      </c>
    </row>
    <row r="3634" spans="1:20" x14ac:dyDescent="0.25">
      <c r="A3634">
        <f t="shared" si="1065"/>
        <v>5147505.2784800204</v>
      </c>
      <c r="B3634">
        <f t="shared" si="1082"/>
        <v>819250.90966171853</v>
      </c>
      <c r="C3634" t="str">
        <f t="shared" si="1066"/>
        <v>-0.0062096398842219+0.00397376553350989i</v>
      </c>
      <c r="D3634" t="str">
        <f t="shared" si="1067"/>
        <v>1.53362311136393-1.74631224342564i</v>
      </c>
      <c r="E3634" t="str">
        <f t="shared" si="1068"/>
        <v>-11.0072993898848-36.7719674965698i</v>
      </c>
      <c r="F3634" t="str">
        <f t="shared" si="1069"/>
        <v>2.07333040884353-1.03610770672795i</v>
      </c>
      <c r="G3634" t="str">
        <f t="shared" si="1070"/>
        <v>0.855008081913181-0.352092689183295i</v>
      </c>
      <c r="H3634" t="str">
        <f t="shared" si="1071"/>
        <v>0.0021980033188281-24.2870233684435i</v>
      </c>
      <c r="I3634" t="str">
        <f t="shared" si="1072"/>
        <v>-0.0709757577373587-0.142060045634661i</v>
      </c>
      <c r="K3634" t="str">
        <f t="shared" si="1073"/>
        <v>0.0000447157999940681-0.0000694969108560007i</v>
      </c>
      <c r="L3634" t="str">
        <f t="shared" si="1074"/>
        <v>0.0000444444444444444-0.0000700825625684225i</v>
      </c>
      <c r="M3634" t="e">
        <f t="shared" si="1075"/>
        <v>#DIV/0!</v>
      </c>
      <c r="N3634">
        <f t="shared" si="1076"/>
        <v>32.616598554324753</v>
      </c>
      <c r="O3634">
        <f t="shared" si="1077"/>
        <v>42.647969356282509</v>
      </c>
      <c r="P3634" s="3">
        <f t="shared" si="1078"/>
        <v>-42.647969356282509</v>
      </c>
      <c r="Q3634" s="3">
        <f t="shared" si="1079"/>
        <v>147.38340144567525</v>
      </c>
      <c r="R3634">
        <f t="shared" si="1080"/>
        <v>-32.616598554324753</v>
      </c>
      <c r="S3634">
        <f t="shared" si="1081"/>
        <v>819.25090966171854</v>
      </c>
      <c r="T3634">
        <f t="shared" si="1064"/>
        <v>-42.647969356282509</v>
      </c>
    </row>
    <row r="3635" spans="1:20" x14ac:dyDescent="0.25">
      <c r="A3635">
        <f t="shared" si="1065"/>
        <v>5167065.7985382453</v>
      </c>
      <c r="B3635">
        <f t="shared" si="1082"/>
        <v>822364.06311843311</v>
      </c>
      <c r="C3635" t="str">
        <f t="shared" si="1066"/>
        <v>-0.00614439458953983+0.00394993067411765i</v>
      </c>
      <c r="D3635" t="str">
        <f t="shared" si="1067"/>
        <v>1.52712218959538-1.74545290152345i</v>
      </c>
      <c r="E3635" t="str">
        <f t="shared" si="1068"/>
        <v>-11.0282542043766-36.5892551560788i</v>
      </c>
      <c r="F3635" t="str">
        <f t="shared" si="1069"/>
        <v>2.07104390955393-1.03771682800956i</v>
      </c>
      <c r="G3635" t="str">
        <f t="shared" si="1070"/>
        <v>0.854065166416668-0.353040872889156i</v>
      </c>
      <c r="H3635" t="str">
        <f t="shared" si="1071"/>
        <v>0.00218122031469099-24.1950563417563i</v>
      </c>
      <c r="I3635" t="str">
        <f t="shared" si="1072"/>
        <v>-0.0708168902653633-0.141366030196638i</v>
      </c>
      <c r="K3635" t="str">
        <f t="shared" si="1073"/>
        <v>0.0000447123504741425-0.000069233844903641i</v>
      </c>
      <c r="L3635" t="str">
        <f t="shared" si="1074"/>
        <v>0.0000444444444444444-0.0000698172569918535i</v>
      </c>
      <c r="M3635" t="e">
        <f t="shared" si="1075"/>
        <v>#DIV/0!</v>
      </c>
      <c r="N3635">
        <f t="shared" si="1076"/>
        <v>32.734980318134291</v>
      </c>
      <c r="O3635">
        <f t="shared" si="1077"/>
        <v>42.728205031070374</v>
      </c>
      <c r="P3635" s="3">
        <f t="shared" si="1078"/>
        <v>-42.728205031070374</v>
      </c>
      <c r="Q3635" s="3">
        <f t="shared" si="1079"/>
        <v>147.26501968186571</v>
      </c>
      <c r="R3635">
        <f t="shared" si="1080"/>
        <v>-32.734980318134291</v>
      </c>
      <c r="S3635">
        <f t="shared" si="1081"/>
        <v>822.36406311843314</v>
      </c>
      <c r="T3635">
        <f t="shared" si="1064"/>
        <v>-42.728205031070374</v>
      </c>
    </row>
    <row r="3636" spans="1:20" x14ac:dyDescent="0.25">
      <c r="A3636">
        <f t="shared" si="1065"/>
        <v>5186700.6485726899</v>
      </c>
      <c r="B3636">
        <f t="shared" si="1082"/>
        <v>825489.04655828315</v>
      </c>
      <c r="C3636" t="str">
        <f t="shared" si="1066"/>
        <v>-0.0060797739479+0.00392614896843458i</v>
      </c>
      <c r="D3636" t="str">
        <f t="shared" si="1067"/>
        <v>1.52062727486335-1.74456974525533i</v>
      </c>
      <c r="E3636" t="str">
        <f t="shared" si="1068"/>
        <v>-11.048788262053-36.4071413026256i</v>
      </c>
      <c r="F3636" t="str">
        <f t="shared" si="1069"/>
        <v>2.06874509510849-1.03932859757913i</v>
      </c>
      <c r="G3636" t="str">
        <f t="shared" si="1070"/>
        <v>0.853117172348147-0.35398907129013i</v>
      </c>
      <c r="H3636" t="str">
        <f t="shared" si="1071"/>
        <v>0.00216456674216427-24.1034377577665i</v>
      </c>
      <c r="I3636" t="str">
        <f t="shared" si="1072"/>
        <v>-0.0706583886495429-0.140674397571615i</v>
      </c>
      <c r="K3636" t="str">
        <f t="shared" si="1073"/>
        <v>0.0000447089270196648-0.0000689717745622393i</v>
      </c>
      <c r="L3636" t="str">
        <f t="shared" si="1074"/>
        <v>0.0000444444444444444-0.0000695529557599655i</v>
      </c>
      <c r="M3636" t="e">
        <f t="shared" si="1075"/>
        <v>#DIV/0!</v>
      </c>
      <c r="N3636">
        <f t="shared" si="1076"/>
        <v>32.853249961883279</v>
      </c>
      <c r="O3636">
        <f t="shared" si="1077"/>
        <v>42.808486262669177</v>
      </c>
      <c r="P3636" s="3">
        <f t="shared" si="1078"/>
        <v>-42.808486262669177</v>
      </c>
      <c r="Q3636" s="3">
        <f t="shared" si="1079"/>
        <v>147.14675003811672</v>
      </c>
      <c r="R3636">
        <f t="shared" si="1080"/>
        <v>-32.853249961883279</v>
      </c>
      <c r="S3636">
        <f t="shared" si="1081"/>
        <v>825.48904655828312</v>
      </c>
      <c r="T3636">
        <f t="shared" si="1064"/>
        <v>-42.808486262669177</v>
      </c>
    </row>
    <row r="3637" spans="1:20" x14ac:dyDescent="0.25">
      <c r="A3637">
        <f t="shared" si="1065"/>
        <v>5206410.1110372664</v>
      </c>
      <c r="B3637">
        <f t="shared" si="1082"/>
        <v>828625.90493520466</v>
      </c>
      <c r="C3637" t="str">
        <f t="shared" si="1066"/>
        <v>-0.00601577273954402+0.00390242170027735i</v>
      </c>
      <c r="D3637" t="str">
        <f t="shared" si="1067"/>
        <v>1.51413854544524-1.74366283074877i</v>
      </c>
      <c r="E3637" t="str">
        <f t="shared" si="1068"/>
        <v>-11.0689037513167-36.2256247366423i</v>
      </c>
      <c r="F3637" t="str">
        <f t="shared" si="1069"/>
        <v>2.06643393241733-1.04094293941507i</v>
      </c>
      <c r="G3637" t="str">
        <f t="shared" si="1070"/>
        <v>0.852164086061881-0.354937257114832i</v>
      </c>
      <c r="H3637" t="str">
        <f t="shared" si="1071"/>
        <v>0.00214804158392284-24.0121662941115i</v>
      </c>
      <c r="I3637" t="str">
        <f t="shared" si="1072"/>
        <v>-0.0705002465635261-0.139985140577254i</v>
      </c>
      <c r="K3637" t="str">
        <f t="shared" si="1073"/>
        <v>0.0000447055294336945-0.0000687106960656856i</v>
      </c>
      <c r="L3637" t="str">
        <f t="shared" si="1074"/>
        <v>0.0000444444444444444-0.0000692896550706969i</v>
      </c>
      <c r="M3637" t="e">
        <f t="shared" si="1075"/>
        <v>#DIV/0!</v>
      </c>
      <c r="N3637">
        <f t="shared" si="1076"/>
        <v>32.971407208674037</v>
      </c>
      <c r="O3637">
        <f t="shared" si="1077"/>
        <v>42.888812998055414</v>
      </c>
      <c r="P3637" s="3">
        <f t="shared" si="1078"/>
        <v>-42.888812998055414</v>
      </c>
      <c r="Q3637" s="3">
        <f t="shared" si="1079"/>
        <v>147.02859279132596</v>
      </c>
      <c r="R3637">
        <f t="shared" si="1080"/>
        <v>-32.971407208674037</v>
      </c>
      <c r="S3637">
        <f t="shared" si="1081"/>
        <v>828.62590493520463</v>
      </c>
      <c r="T3637">
        <f t="shared" si="1064"/>
        <v>-42.888812998055414</v>
      </c>
    </row>
    <row r="3638" spans="1:20" x14ac:dyDescent="0.25">
      <c r="A3638">
        <f t="shared" si="1065"/>
        <v>5226194.4694592087</v>
      </c>
      <c r="B3638">
        <f t="shared" si="1082"/>
        <v>831774.68337395845</v>
      </c>
      <c r="C3638" t="str">
        <f t="shared" si="1066"/>
        <v>-0.00595238577941142+0.00387875012762175i</v>
      </c>
      <c r="D3638" t="str">
        <f t="shared" si="1067"/>
        <v>1.50765617892351-1.74273221576477i</v>
      </c>
      <c r="E3638" t="str">
        <f t="shared" si="1068"/>
        <v>-11.0886028465785-36.0447042648579i</v>
      </c>
      <c r="F3638" t="str">
        <f t="shared" si="1069"/>
        <v>2.06411038874843-1.04255977700125i</v>
      </c>
      <c r="G3638" t="str">
        <f t="shared" si="1070"/>
        <v>0.851205894059726-0.355885402872482i</v>
      </c>
      <c r="H3638" t="str">
        <f t="shared" si="1071"/>
        <v>0.00213164383092034-23.9212406334721i</v>
      </c>
      <c r="I3638" t="str">
        <f t="shared" si="1072"/>
        <v>-0.0703424577318352-0.139298252080747i</v>
      </c>
      <c r="K3638" t="str">
        <f t="shared" si="1073"/>
        <v>0.0000447021575207794-0.0000684506056620939i</v>
      </c>
      <c r="L3638" t="str">
        <f t="shared" si="1074"/>
        <v>0.0000444444444444444-0.0000690273511363787i</v>
      </c>
      <c r="M3638" t="e">
        <f t="shared" si="1075"/>
        <v>#DIV/0!</v>
      </c>
      <c r="N3638">
        <f t="shared" si="1076"/>
        <v>33.089451785259001</v>
      </c>
      <c r="O3638">
        <f t="shared" si="1077"/>
        <v>42.969185183614499</v>
      </c>
      <c r="P3638" s="3">
        <f t="shared" si="1078"/>
        <v>-42.969185183614499</v>
      </c>
      <c r="Q3638" s="3">
        <f t="shared" si="1079"/>
        <v>146.910548214741</v>
      </c>
      <c r="R3638">
        <f t="shared" si="1080"/>
        <v>-33.089451785259001</v>
      </c>
      <c r="S3638">
        <f t="shared" si="1081"/>
        <v>831.77468337395851</v>
      </c>
      <c r="T3638">
        <f t="shared" si="1064"/>
        <v>-42.969185183614499</v>
      </c>
    </row>
    <row r="3639" spans="1:20" x14ac:dyDescent="0.25">
      <c r="A3639">
        <f t="shared" si="1065"/>
        <v>5246054.0084431535</v>
      </c>
      <c r="B3639">
        <f t="shared" si="1082"/>
        <v>834935.42717077956</v>
      </c>
      <c r="C3639" t="str">
        <f t="shared" si="1066"/>
        <v>-0.0058896079169915+0.00385513548288695i</v>
      </c>
      <c r="D3639" t="str">
        <f t="shared" si="1067"/>
        <v>1.50118035216672-1.74177795968774i</v>
      </c>
      <c r="E3639" t="str">
        <f t="shared" si="1068"/>
        <v>-11.1078877084504-35.8643787003293i</v>
      </c>
      <c r="F3639" t="str">
        <f t="shared" si="1069"/>
        <v>2.06177443173445-1.04417903332739i</v>
      </c>
      <c r="G3639" t="str">
        <f t="shared" si="1070"/>
        <v>0.850242582993895-0.356833480853135i</v>
      </c>
      <c r="H3639" t="str">
        <f t="shared" si="1071"/>
        <v>0.00211537248231758-23.8306594635527i</v>
      </c>
      <c r="I3639" t="str">
        <f t="shared" si="1072"/>
        <v>-0.0701850159297637-0.138613724998671i</v>
      </c>
      <c r="K3639" t="str">
        <f t="shared" si="1073"/>
        <v>0.000044698811086942-0.0000681914996137481i</v>
      </c>
      <c r="L3639" t="str">
        <f t="shared" si="1074"/>
        <v>0.0000444444444444444-0.0000687660401836807i</v>
      </c>
      <c r="M3639" t="e">
        <f t="shared" si="1075"/>
        <v>#DIV/0!</v>
      </c>
      <c r="N3639">
        <f t="shared" si="1076"/>
        <v>33.207383422090516</v>
      </c>
      <c r="O3639">
        <f t="shared" si="1077"/>
        <v>43.049602765154205</v>
      </c>
      <c r="P3639" s="3">
        <f t="shared" si="1078"/>
        <v>-43.049602765154205</v>
      </c>
      <c r="Q3639" s="3">
        <f t="shared" si="1079"/>
        <v>146.79261657790948</v>
      </c>
      <c r="R3639">
        <f t="shared" si="1080"/>
        <v>-33.207383422090516</v>
      </c>
      <c r="S3639">
        <f t="shared" si="1081"/>
        <v>834.93542717077958</v>
      </c>
      <c r="T3639">
        <f t="shared" si="1064"/>
        <v>-43.049602765154205</v>
      </c>
    </row>
    <row r="3640" spans="1:20" x14ac:dyDescent="0.25">
      <c r="A3640">
        <f t="shared" si="1065"/>
        <v>5265989.0136752371</v>
      </c>
      <c r="B3640">
        <f t="shared" si="1082"/>
        <v>838108.1817940285</v>
      </c>
      <c r="C3640" t="str">
        <f t="shared" si="1066"/>
        <v>-0.00582743403617597+0.00383157897321816i</v>
      </c>
      <c r="D3640" t="str">
        <f t="shared" si="1067"/>
        <v>1.49471124131086-1.7408001235153i</v>
      </c>
      <c r="E3640" t="str">
        <f t="shared" si="1068"/>
        <v>-11.1267604839401-35.6846468624678i</v>
      </c>
      <c r="F3640" t="str">
        <f t="shared" si="1069"/>
        <v>2.0594260293793-1.04580063088951i</v>
      </c>
      <c r="G3640" t="str">
        <f t="shared" si="1070"/>
        <v>0.849274139669728-0.357781463127942i</v>
      </c>
      <c r="H3640" t="str">
        <f t="shared" si="1071"/>
        <v>0.00209922654541191-23.7404214770619i</v>
      </c>
      <c r="I3640" t="str">
        <f t="shared" si="1072"/>
        <v>-0.0700279149832572-0.137931552296825i</v>
      </c>
      <c r="K3640" t="str">
        <f t="shared" si="1073"/>
        <v>0.0000446954899396725-0.0000679333741970509i</v>
      </c>
      <c r="L3640" t="str">
        <f t="shared" si="1074"/>
        <v>0.0000444444444444444-0.0000685057184535569i</v>
      </c>
      <c r="M3640" t="e">
        <f t="shared" si="1075"/>
        <v>#DIV/0!</v>
      </c>
      <c r="N3640">
        <f t="shared" si="1076"/>
        <v>33.325201853370856</v>
      </c>
      <c r="O3640">
        <f t="shared" si="1077"/>
        <v>43.130065687917323</v>
      </c>
      <c r="P3640" s="3">
        <f t="shared" si="1078"/>
        <v>-43.130065687917323</v>
      </c>
      <c r="Q3640" s="3">
        <f t="shared" si="1079"/>
        <v>146.67479814662914</v>
      </c>
      <c r="R3640">
        <f t="shared" si="1080"/>
        <v>-33.325201853370856</v>
      </c>
      <c r="S3640">
        <f t="shared" si="1081"/>
        <v>838.1081817940285</v>
      </c>
      <c r="T3640">
        <f t="shared" si="1064"/>
        <v>-43.130065687917323</v>
      </c>
    </row>
    <row r="3641" spans="1:20" x14ac:dyDescent="0.25">
      <c r="A3641">
        <f t="shared" si="1065"/>
        <v>5285999.7719272031</v>
      </c>
      <c r="B3641">
        <f t="shared" si="1082"/>
        <v>841292.99288484582</v>
      </c>
      <c r="C3641" t="str">
        <f t="shared" si="1066"/>
        <v>-0.00576585905511187+0.00380808178076674i</v>
      </c>
      <c r="D3641" t="str">
        <f t="shared" si="1067"/>
        <v>1.48824902174073-1.73979876984763i</v>
      </c>
      <c r="E3641" t="str">
        <f t="shared" si="1068"/>
        <v>-11.145223306643-35.5055075770691i</v>
      </c>
      <c r="F3641" t="str">
        <f t="shared" si="1069"/>
        <v>2.05706515006502-1.04742449169056i</v>
      </c>
      <c r="G3641" t="str">
        <f t="shared" si="1070"/>
        <v>0.848300551048485-0.358729321549441i</v>
      </c>
      <c r="H3641" t="str">
        <f t="shared" si="1071"/>
        <v>0.00208320503556698-23.6505253716933i</v>
      </c>
      <c r="I3641" t="str">
        <f t="shared" si="1072"/>
        <v>-0.069871148768805-0.137251726990089i</v>
      </c>
      <c r="K3641" t="str">
        <f t="shared" si="1073"/>
        <v>0.0000446921938879145-0.0000676762257024699i</v>
      </c>
      <c r="L3641" t="str">
        <f t="shared" si="1074"/>
        <v>0.0000444444444444444-0.0000682463822011926i</v>
      </c>
      <c r="M3641" t="e">
        <f t="shared" si="1075"/>
        <v>#DIV/0!</v>
      </c>
      <c r="N3641">
        <f t="shared" si="1076"/>
        <v>33.442906817097878</v>
      </c>
      <c r="O3641">
        <f t="shared" si="1077"/>
        <v>43.210573896594731</v>
      </c>
      <c r="P3641" s="3">
        <f t="shared" si="1078"/>
        <v>-43.210573896594731</v>
      </c>
      <c r="Q3641" s="3">
        <f t="shared" si="1079"/>
        <v>146.55709318290212</v>
      </c>
      <c r="R3641">
        <f t="shared" si="1080"/>
        <v>-33.442906817097878</v>
      </c>
      <c r="S3641">
        <f t="shared" si="1081"/>
        <v>841.29299288484583</v>
      </c>
      <c r="T3641">
        <f t="shared" si="1064"/>
        <v>-43.210573896594731</v>
      </c>
    </row>
    <row r="3642" spans="1:20" x14ac:dyDescent="0.25">
      <c r="A3642">
        <f t="shared" si="1065"/>
        <v>5306086.5710605262</v>
      </c>
      <c r="B3642">
        <f t="shared" si="1082"/>
        <v>844489.90625780821</v>
      </c>
      <c r="C3642" t="str">
        <f t="shared" si="1066"/>
        <v>-0.00570487792605453+0.00378464506296808i</v>
      </c>
      <c r="D3642" t="str">
        <f t="shared" si="1067"/>
        <v>1.48179386807158-1.73877396287672i</v>
      </c>
      <c r="E3642" t="str">
        <f t="shared" si="1068"/>
        <v>-11.1632782969333-35.3269596763372i</v>
      </c>
      <c r="F3642" t="str">
        <f t="shared" si="1069"/>
        <v>2.05469176255853-1.04905053724101i</v>
      </c>
      <c r="G3642" t="str">
        <f t="shared" si="1070"/>
        <v>0.847321804250144-0.359677027751877i</v>
      </c>
      <c r="H3642" t="str">
        <f t="shared" si="1071"/>
        <v>0.00206730697614331-23.5609698501063i</v>
      </c>
      <c r="I3642" t="str">
        <f t="shared" si="1072"/>
        <v>-0.0697147112133261-0.136574242142266i</v>
      </c>
      <c r="K3642" t="str">
        <f t="shared" si="1073"/>
        <v>0.0000446889227420548-0.0000674200504344829i</v>
      </c>
      <c r="L3642" t="str">
        <f t="shared" si="1074"/>
        <v>0.0000444444444444444-0.0000679880276959479i</v>
      </c>
      <c r="M3642" t="e">
        <f t="shared" si="1075"/>
        <v>#DIV/0!</v>
      </c>
      <c r="N3642">
        <f t="shared" si="1076"/>
        <v>33.560498055109861</v>
      </c>
      <c r="O3642">
        <f t="shared" si="1077"/>
        <v>43.291127335339006</v>
      </c>
      <c r="P3642" s="3">
        <f t="shared" si="1078"/>
        <v>-43.291127335339006</v>
      </c>
      <c r="Q3642" s="3">
        <f t="shared" si="1079"/>
        <v>146.43950194489014</v>
      </c>
      <c r="R3642">
        <f t="shared" si="1080"/>
        <v>-33.560498055109861</v>
      </c>
      <c r="S3642">
        <f t="shared" si="1081"/>
        <v>844.48990625780823</v>
      </c>
      <c r="T3642">
        <f t="shared" si="1064"/>
        <v>-43.291127335339006</v>
      </c>
    </row>
    <row r="3643" spans="1:20" x14ac:dyDescent="0.25">
      <c r="A3643">
        <f t="shared" si="1065"/>
        <v>5326249.7000305569</v>
      </c>
      <c r="B3643">
        <f t="shared" si="1082"/>
        <v>847698.96790158795</v>
      </c>
      <c r="C3643" t="str">
        <f t="shared" si="1066"/>
        <v>-0.00564448563522116+0.00376126995281808i</v>
      </c>
      <c r="D3643" t="str">
        <f t="shared" si="1067"/>
        <v>1.4753459541309-1.73772576837532i</v>
      </c>
      <c r="E3643" t="str">
        <f t="shared" si="1068"/>
        <v>-11.180927562156-35.1490019989087i</v>
      </c>
      <c r="F3643" t="str">
        <f t="shared" si="1069"/>
        <v>2.05230583601847-1.0506786885596i</v>
      </c>
      <c r="G3643" t="str">
        <f t="shared" si="1070"/>
        <v>0.846337886556225-0.360624553151567i</v>
      </c>
      <c r="H3643" t="str">
        <f t="shared" si="1071"/>
        <v>0.00205153139842938-23.4717536199065i</v>
      </c>
      <c r="I3643" t="str">
        <f t="shared" si="1072"/>
        <v>-0.0695585962940626-0.135899090865923i</v>
      </c>
      <c r="K3643" t="str">
        <f t="shared" si="1073"/>
        <v>0.0000446856763139119-0.0000671648447115275i</v>
      </c>
      <c r="L3643" t="str">
        <f t="shared" si="1074"/>
        <v>0.0000444444444444444-0.000067730651221307i</v>
      </c>
      <c r="M3643" t="e">
        <f t="shared" si="1075"/>
        <v>#DIV/0!</v>
      </c>
      <c r="N3643">
        <f t="shared" si="1076"/>
        <v>33.677975313131697</v>
      </c>
      <c r="O3643">
        <f t="shared" si="1077"/>
        <v>43.371725947777293</v>
      </c>
      <c r="P3643" s="3">
        <f t="shared" si="1078"/>
        <v>-43.371725947777293</v>
      </c>
      <c r="Q3643" s="3">
        <f t="shared" si="1079"/>
        <v>146.3220246868683</v>
      </c>
      <c r="R3643">
        <f t="shared" si="1080"/>
        <v>-33.677975313131697</v>
      </c>
      <c r="S3643">
        <f t="shared" si="1081"/>
        <v>847.69896790158793</v>
      </c>
      <c r="T3643">
        <f t="shared" si="1064"/>
        <v>-43.371725947777293</v>
      </c>
    </row>
    <row r="3644" spans="1:20" x14ac:dyDescent="0.25">
      <c r="A3644">
        <f t="shared" si="1065"/>
        <v>5346489.448890673</v>
      </c>
      <c r="B3644">
        <f t="shared" si="1082"/>
        <v>850920.22397961398</v>
      </c>
      <c r="C3644" t="str">
        <f t="shared" si="1066"/>
        <v>-0.00558467720264463+0.00373795755914666i</v>
      </c>
      <c r="D3644" t="str">
        <f t="shared" si="1067"/>
        <v>1.46890545294038-1.7366542536856i</v>
      </c>
      <c r="E3644" t="str">
        <f t="shared" si="1068"/>
        <v>-11.1981731968157-34.9716333898742i</v>
      </c>
      <c r="F3644" t="str">
        <f t="shared" si="1069"/>
        <v>2.04990734000206-1.05230886617417i</v>
      </c>
      <c r="G3644" t="str">
        <f t="shared" si="1070"/>
        <v>0.845348785412612-0.361571868947286i</v>
      </c>
      <c r="H3644" t="str">
        <f t="shared" si="1071"/>
        <v>0.00203587734157371-23.3828753936268i</v>
      </c>
      <c r="I3644" t="str">
        <f t="shared" si="1072"/>
        <v>-0.0694027980384778-0.135226266322236i</v>
      </c>
      <c r="K3644" t="str">
        <f t="shared" si="1073"/>
        <v>0.0000446824544167275-0.0000669106048659479i</v>
      </c>
      <c r="L3644" t="str">
        <f t="shared" si="1074"/>
        <v>0.0000444444444444444-0.0000674742490748229i</v>
      </c>
      <c r="M3644" t="e">
        <f t="shared" si="1075"/>
        <v>#DIV/0!</v>
      </c>
      <c r="N3644">
        <f t="shared" si="1076"/>
        <v>33.795338340814112</v>
      </c>
      <c r="O3644">
        <f t="shared" si="1077"/>
        <v>43.452369677025075</v>
      </c>
      <c r="P3644" s="3">
        <f t="shared" si="1078"/>
        <v>-43.452369677025075</v>
      </c>
      <c r="Q3644" s="3">
        <f t="shared" si="1079"/>
        <v>146.20466165918589</v>
      </c>
      <c r="R3644">
        <f t="shared" si="1080"/>
        <v>-33.795338340814112</v>
      </c>
      <c r="S3644">
        <f t="shared" si="1081"/>
        <v>850.92022397961398</v>
      </c>
      <c r="T3644">
        <f t="shared" si="1064"/>
        <v>-43.452369677025075</v>
      </c>
    </row>
    <row r="3645" spans="1:20" x14ac:dyDescent="0.25">
      <c r="A3645">
        <f t="shared" si="1065"/>
        <v>5366806.1087964578</v>
      </c>
      <c r="B3645">
        <f t="shared" si="1082"/>
        <v>854153.72083073657</v>
      </c>
      <c r="C3645" t="str">
        <f t="shared" si="1066"/>
        <v>-0.0055254476820274+0.0037147089668899i</v>
      </c>
      <c r="D3645" t="str">
        <f t="shared" si="1067"/>
        <v>1.46247253669807-1.73555948770761i</v>
      </c>
      <c r="E3645" t="str">
        <f t="shared" si="1068"/>
        <v>-11.2150172827665-34.7948527007995i</v>
      </c>
      <c r="F3645" t="str">
        <f t="shared" si="1069"/>
        <v>2.04749624447197-1.05394099012252i</v>
      </c>
      <c r="G3645" t="str">
        <f t="shared" si="1070"/>
        <v>0.844354488432399-0.362518946120697i</v>
      </c>
      <c r="H3645" t="str">
        <f t="shared" si="1071"/>
        <v>0.00202034385251705-23.2943338887086i</v>
      </c>
      <c r="I3645" t="str">
        <f t="shared" si="1072"/>
        <v>-0.0692473105241539-0.134555761720831i</v>
      </c>
      <c r="K3645" t="str">
        <f t="shared" si="1073"/>
        <v>0.0000446792568651523-0.0000666573272439412i</v>
      </c>
      <c r="L3645" t="str">
        <f t="shared" si="1074"/>
        <v>0.0000444444444444444-0.000067218817568064i</v>
      </c>
      <c r="M3645" t="e">
        <f t="shared" si="1075"/>
        <v>#DIV/0!</v>
      </c>
      <c r="N3645">
        <f t="shared" si="1076"/>
        <v>33.912586891776499</v>
      </c>
      <c r="O3645">
        <f t="shared" si="1077"/>
        <v>43.533058465699703</v>
      </c>
      <c r="P3645" s="3">
        <f t="shared" si="1078"/>
        <v>-43.533058465699703</v>
      </c>
      <c r="Q3645" s="3">
        <f t="shared" si="1079"/>
        <v>146.0874131082235</v>
      </c>
      <c r="R3645">
        <f t="shared" si="1080"/>
        <v>-33.912586891776499</v>
      </c>
      <c r="S3645">
        <f t="shared" si="1081"/>
        <v>854.15372083073657</v>
      </c>
      <c r="T3645">
        <f t="shared" si="1064"/>
        <v>-43.533058465699703</v>
      </c>
    </row>
    <row r="3646" spans="1:20" x14ac:dyDescent="0.25">
      <c r="A3646">
        <f t="shared" si="1065"/>
        <v>5387199.9720098851</v>
      </c>
      <c r="B3646">
        <f t="shared" si="1082"/>
        <v>857399.50496989337</v>
      </c>
      <c r="C3646" t="str">
        <f t="shared" si="1066"/>
        <v>-0.00546679216059632+0.00369152523736i</v>
      </c>
      <c r="D3646" t="str">
        <f t="shared" si="1067"/>
        <v>1.45604737676077-1.73444154088755i</v>
      </c>
      <c r="E3646" t="str">
        <f t="shared" si="1068"/>
        <v>-11.2314618893996-34.6186587897435i</v>
      </c>
      <c r="F3646" t="str">
        <f t="shared" si="1069"/>
        <v>2.04507251980325-1.0555749799534i</v>
      </c>
      <c r="G3646" t="str">
        <f t="shared" si="1070"/>
        <v>0.843354983398742-0.363465755436808i</v>
      </c>
      <c r="H3646" t="str">
        <f t="shared" si="1071"/>
        <v>0.00200492998592572-23.2061278274824i</v>
      </c>
      <c r="I3646" t="str">
        <f t="shared" si="1072"/>
        <v>-0.0690921278786937-0.133887570319617i</v>
      </c>
      <c r="K3646" t="str">
        <f t="shared" si="1073"/>
        <v>0.0000446760834752392-0.0000664050082055088i</v>
      </c>
      <c r="L3646" t="str">
        <f t="shared" si="1074"/>
        <v>0.0000444444444444444-0.0000669643530265631i</v>
      </c>
      <c r="M3646" t="e">
        <f t="shared" si="1075"/>
        <v>#DIV/0!</v>
      </c>
      <c r="N3646">
        <f t="shared" si="1076"/>
        <v>34.029720723644488</v>
      </c>
      <c r="O3646">
        <f t="shared" si="1077"/>
        <v>43.613792255933504</v>
      </c>
      <c r="P3646" s="3">
        <f t="shared" si="1078"/>
        <v>-43.613792255933504</v>
      </c>
      <c r="Q3646" s="3">
        <f t="shared" si="1079"/>
        <v>145.97027927635551</v>
      </c>
      <c r="R3646">
        <f t="shared" si="1080"/>
        <v>-34.029720723644488</v>
      </c>
      <c r="S3646">
        <f t="shared" si="1081"/>
        <v>857.39950496989343</v>
      </c>
      <c r="T3646">
        <f t="shared" si="1064"/>
        <v>-43.613792255933504</v>
      </c>
    </row>
    <row r="3647" spans="1:20" x14ac:dyDescent="0.25">
      <c r="A3647">
        <f t="shared" si="1065"/>
        <v>5407671.3319035228</v>
      </c>
      <c r="B3647">
        <f t="shared" si="1082"/>
        <v>860657.62308877904</v>
      </c>
      <c r="C3647" t="str">
        <f t="shared" si="1066"/>
        <v>-0.00540870575895714+0.00366840740851303i</v>
      </c>
      <c r="D3647" t="str">
        <f t="shared" si="1067"/>
        <v>1.44963014362655-1.73330048520573i</v>
      </c>
      <c r="E3647" t="str">
        <f t="shared" si="1068"/>
        <v>-11.2475090738305-34.4430505212769i</v>
      </c>
      <c r="F3647" t="str">
        <f t="shared" si="1069"/>
        <v>2.04263613679035-1.05721075472761i</v>
      </c>
      <c r="G3647" t="str">
        <f t="shared" si="1070"/>
        <v>0.842350258267725-0.364412267444473i</v>
      </c>
      <c r="H3647" t="str">
        <f t="shared" si="1071"/>
        <v>0.0019896348041252-23.118255937149i</v>
      </c>
      <c r="I3647" t="str">
        <f t="shared" si="1072"/>
        <v>-0.0689372442796289-0.133221685424632i</v>
      </c>
      <c r="K3647" t="str">
        <f t="shared" si="1073"/>
        <v>0.0000446729340644294-0.0000661536441244i</v>
      </c>
      <c r="L3647" t="str">
        <f t="shared" si="1074"/>
        <v>0.0000444444444444444-0.0000667108517897618i</v>
      </c>
      <c r="M3647" t="e">
        <f t="shared" si="1075"/>
        <v>#DIV/0!</v>
      </c>
      <c r="N3647">
        <f t="shared" si="1076"/>
        <v>34.146739598086839</v>
      </c>
      <c r="O3647">
        <f t="shared" si="1077"/>
        <v>43.694570989387749</v>
      </c>
      <c r="P3647" s="3">
        <f t="shared" si="1078"/>
        <v>-43.694570989387749</v>
      </c>
      <c r="Q3647" s="3">
        <f t="shared" si="1079"/>
        <v>145.85326040191316</v>
      </c>
      <c r="R3647">
        <f t="shared" si="1080"/>
        <v>-34.146739598086839</v>
      </c>
      <c r="S3647">
        <f t="shared" si="1081"/>
        <v>860.65762308877902</v>
      </c>
      <c r="T3647">
        <f t="shared" si="1064"/>
        <v>-43.694570989387749</v>
      </c>
    </row>
    <row r="3648" spans="1:20" x14ac:dyDescent="0.25">
      <c r="A3648">
        <f t="shared" si="1065"/>
        <v>5428220.4829647569</v>
      </c>
      <c r="B3648">
        <f t="shared" si="1082"/>
        <v>863928.12205651647</v>
      </c>
      <c r="C3648" t="str">
        <f t="shared" si="1066"/>
        <v>-0.00535118363094941+0.00364535649521506i</v>
      </c>
      <c r="D3648" t="str">
        <f t="shared" si="1067"/>
        <v>1.44322100691751-1.73213639416431i</v>
      </c>
      <c r="E3648" t="str">
        <f t="shared" si="1068"/>
        <v>-11.2631608810864-34.2680267664959i</v>
      </c>
      <c r="F3648" t="str">
        <f t="shared" si="1069"/>
        <v>2.04018706665398-1.05884823301908i</v>
      </c>
      <c r="G3648" t="str">
        <f t="shared" si="1070"/>
        <v>0.841340301171239-0.365358452476917i</v>
      </c>
      <c r="H3648" t="str">
        <f t="shared" si="1071"/>
        <v>0.00197445737703453-23.0307169497612i</v>
      </c>
      <c r="I3648" t="str">
        <f t="shared" si="1072"/>
        <v>-0.068782653954325-0.132558100389871i</v>
      </c>
      <c r="K3648" t="str">
        <f t="shared" si="1073"/>
        <v>0.0000446698084515433-0.0000659032313880642i</v>
      </c>
      <c r="L3648" t="str">
        <f t="shared" si="1074"/>
        <v>0.0000444444444444444-0.0000664583102109604i</v>
      </c>
      <c r="M3648" t="e">
        <f t="shared" si="1075"/>
        <v>#DIV/0!</v>
      </c>
      <c r="N3648">
        <f t="shared" si="1076"/>
        <v>34.263643280853444</v>
      </c>
      <c r="O3648">
        <f t="shared" si="1077"/>
        <v>43.775394607266279</v>
      </c>
      <c r="P3648" s="3">
        <f t="shared" si="1078"/>
        <v>-43.775394607266279</v>
      </c>
      <c r="Q3648" s="3">
        <f t="shared" si="1079"/>
        <v>145.73635671914656</v>
      </c>
      <c r="R3648">
        <f t="shared" si="1080"/>
        <v>-34.263643280853444</v>
      </c>
      <c r="S3648">
        <f t="shared" si="1081"/>
        <v>863.92812205651649</v>
      </c>
      <c r="T3648">
        <f t="shared" si="1064"/>
        <v>-43.775394607266279</v>
      </c>
    </row>
    <row r="3649" spans="1:20" x14ac:dyDescent="0.25">
      <c r="A3649">
        <f t="shared" si="1065"/>
        <v>5448847.7208000226</v>
      </c>
      <c r="B3649">
        <f t="shared" si="1082"/>
        <v>867211.04892033129</v>
      </c>
      <c r="C3649" t="str">
        <f t="shared" si="1066"/>
        <v>-0.00529422096350181+0.00362237348950578i</v>
      </c>
      <c r="D3649" t="str">
        <f t="shared" si="1067"/>
        <v>1.43682013536272-1.73094934277484i</v>
      </c>
      <c r="E3649" t="str">
        <f t="shared" si="1068"/>
        <v>-11.2784193442904-34.0935864030367i</v>
      </c>
      <c r="F3649" t="str">
        <f t="shared" si="1069"/>
        <v>2.03772528104819-1.0604873329162i</v>
      </c>
      <c r="G3649" t="str">
        <f t="shared" si="1070"/>
        <v>0.84032510041987-0.366304280652309i</v>
      </c>
      <c r="H3649" t="str">
        <f t="shared" si="1071"/>
        <v>0.00195939678210129-22.9435096022044i</v>
      </c>
      <c r="I3649" t="str">
        <f t="shared" si="1072"/>
        <v>-0.0686283511798972-0.13189680861712i</v>
      </c>
      <c r="K3649" t="str">
        <f t="shared" si="1073"/>
        <v>0.0000446667064567704-0.0000656537663975962i</v>
      </c>
      <c r="L3649" t="str">
        <f t="shared" si="1074"/>
        <v>0.0000444444444444444-0.0000662067246572626i</v>
      </c>
      <c r="M3649" t="e">
        <f t="shared" si="1075"/>
        <v>#DIV/0!</v>
      </c>
      <c r="N3649">
        <f t="shared" si="1076"/>
        <v>34.380431541806161</v>
      </c>
      <c r="O3649">
        <f t="shared" si="1077"/>
        <v>43.85626305032951</v>
      </c>
      <c r="P3649" s="3">
        <f t="shared" si="1078"/>
        <v>-43.85626305032951</v>
      </c>
      <c r="Q3649" s="3">
        <f t="shared" si="1079"/>
        <v>145.61956845819384</v>
      </c>
      <c r="R3649">
        <f t="shared" si="1080"/>
        <v>-34.380431541806161</v>
      </c>
      <c r="S3649">
        <f t="shared" si="1081"/>
        <v>867.21104892033134</v>
      </c>
      <c r="T3649">
        <f t="shared" si="1064"/>
        <v>-43.85626305032951</v>
      </c>
    </row>
    <row r="3650" spans="1:20" x14ac:dyDescent="0.25">
      <c r="A3650">
        <f t="shared" si="1065"/>
        <v>5469553.3421390634</v>
      </c>
      <c r="B3650">
        <f t="shared" si="1082"/>
        <v>870506.45090622862</v>
      </c>
      <c r="C3650" t="str">
        <f t="shared" si="1066"/>
        <v>-0.00523781297648776+0.0035994593608608i</v>
      </c>
      <c r="D3650" t="str">
        <f t="shared" si="1067"/>
        <v>1.43042769678141-1.7297394075456i</v>
      </c>
      <c r="E3650" t="str">
        <f t="shared" si="1068"/>
        <v>-11.2932864848468-33.9197283150868i</v>
      </c>
      <c r="F3650" t="str">
        <f t="shared" si="1069"/>
        <v>2.03525075206736-1.06212797202305i</v>
      </c>
      <c r="G3650" t="str">
        <f t="shared" si="1070"/>
        <v>0.839304644505796-0.367249721874361i</v>
      </c>
      <c r="H3650" t="str">
        <f t="shared" si="1071"/>
        <v>0.00194445210423716-22.8566326361779i</v>
      </c>
      <c r="I3650" t="str">
        <f t="shared" si="1072"/>
        <v>-0.0684743302831176-0.131237803555783i</v>
      </c>
      <c r="K3650" t="str">
        <f t="shared" si="1073"/>
        <v>0.0000446636279016588-0.0000654052455676877i</v>
      </c>
      <c r="L3650" t="str">
        <f t="shared" si="1074"/>
        <v>0.0000444444444444444-0.0000659560915095265i</v>
      </c>
      <c r="M3650" t="e">
        <f t="shared" si="1075"/>
        <v>#DIV/0!</v>
      </c>
      <c r="N3650">
        <f t="shared" si="1076"/>
        <v>34.497104154953433</v>
      </c>
      <c r="O3650">
        <f t="shared" si="1077"/>
        <v>43.937176258907954</v>
      </c>
      <c r="P3650" s="3">
        <f t="shared" si="1078"/>
        <v>-43.937176258907954</v>
      </c>
      <c r="Q3650" s="3">
        <f t="shared" si="1079"/>
        <v>145.50289584504657</v>
      </c>
      <c r="R3650">
        <f t="shared" si="1080"/>
        <v>-34.497104154953433</v>
      </c>
      <c r="S3650">
        <f t="shared" si="1081"/>
        <v>870.50645090622868</v>
      </c>
      <c r="T3650">
        <f t="shared" si="1064"/>
        <v>-43.937176258907954</v>
      </c>
    </row>
    <row r="3651" spans="1:20" x14ac:dyDescent="0.25">
      <c r="A3651">
        <f t="shared" si="1065"/>
        <v>5490337.6448391918</v>
      </c>
      <c r="B3651">
        <f t="shared" si="1082"/>
        <v>873814.37541967235</v>
      </c>
      <c r="C3651" t="str">
        <f t="shared" si="1066"/>
        <v>-0.00518195492258122+0.00357661505645158i</v>
      </c>
      <c r="D3651" t="str">
        <f t="shared" si="1067"/>
        <v>1.4240438580663-1.72850666646865i</v>
      </c>
      <c r="E3651" t="str">
        <f t="shared" si="1068"/>
        <v>-11.3077643126244-33.7464513933969i</v>
      </c>
      <c r="F3651" t="str">
        <f t="shared" si="1069"/>
        <v>2.03276345225331-1.06377006746089i</v>
      </c>
      <c r="G3651" t="str">
        <f t="shared" si="1070"/>
        <v>0.838278922105699-0.368194745832971i</v>
      </c>
      <c r="H3651" t="str">
        <f t="shared" si="1071"/>
        <v>0.00192962243575412-22.770084798177i</v>
      </c>
      <c r="I3651" t="str">
        <f t="shared" si="1072"/>
        <v>-0.0683205856403396-0.130581078702722i</v>
      </c>
      <c r="K3651" t="str">
        <f t="shared" si="1073"/>
        <v>0.0000446605726091044-0.0000651576653265743i</v>
      </c>
      <c r="L3651" t="str">
        <f t="shared" si="1074"/>
        <v>0.0000444444444444444-0.0000657064071623099i</v>
      </c>
      <c r="M3651" t="e">
        <f t="shared" si="1075"/>
        <v>#DIV/0!</v>
      </c>
      <c r="N3651">
        <f t="shared" si="1076"/>
        <v>34.613660898479424</v>
      </c>
      <c r="O3651">
        <f t="shared" si="1077"/>
        <v>44.018134172916241</v>
      </c>
      <c r="P3651" s="3">
        <f t="shared" si="1078"/>
        <v>-44.018134172916241</v>
      </c>
      <c r="Q3651" s="3">
        <f t="shared" si="1079"/>
        <v>145.38633910152058</v>
      </c>
      <c r="R3651">
        <f t="shared" si="1080"/>
        <v>-34.613660898479424</v>
      </c>
      <c r="S3651">
        <f t="shared" si="1081"/>
        <v>873.81437541967239</v>
      </c>
      <c r="T3651">
        <f t="shared" si="1064"/>
        <v>-44.018134172916241</v>
      </c>
    </row>
    <row r="3652" spans="1:20" x14ac:dyDescent="0.25">
      <c r="A3652">
        <f t="shared" si="1065"/>
        <v>5511200.9278895818</v>
      </c>
      <c r="B3652">
        <f t="shared" si="1082"/>
        <v>877134.87004626717</v>
      </c>
      <c r="C3652" t="str">
        <f t="shared" si="1066"/>
        <v>-0.00512664208711266+0.00355384150140353i</v>
      </c>
      <c r="D3652" t="str">
        <f t="shared" si="1067"/>
        <v>1.41766878516722-1.7272511990067i</v>
      </c>
      <c r="E3652" t="str">
        <f t="shared" si="1068"/>
        <v>-11.3218548261398-33.5737545352886i</v>
      </c>
      <c r="F3652" t="str">
        <f t="shared" si="1069"/>
        <v>2.03026335460232-1.06541353586963i</v>
      </c>
      <c r="G3652" t="str">
        <f t="shared" si="1070"/>
        <v>0.837247922083685-0.369139322004899i</v>
      </c>
      <c r="H3652" t="str">
        <f t="shared" si="1071"/>
        <v>0.00191490687630112-22.6838648394737i</v>
      </c>
      <c r="I3652" t="str">
        <f t="shared" si="1072"/>
        <v>-0.0681671116774129-0.129926627602069i</v>
      </c>
      <c r="K3652" t="str">
        <f t="shared" si="1073"/>
        <v>0.0000446575404033407-0.0000649110221159842i</v>
      </c>
      <c r="L3652" t="str">
        <f t="shared" si="1074"/>
        <v>0.0000444444444444444-0.0000654576680238193i</v>
      </c>
      <c r="M3652" t="e">
        <f t="shared" si="1075"/>
        <v>#DIV/0!</v>
      </c>
      <c r="N3652">
        <f t="shared" si="1076"/>
        <v>34.730101554773427</v>
      </c>
      <c r="O3652">
        <f t="shared" si="1077"/>
        <v>44.099136731867219</v>
      </c>
      <c r="P3652" s="3">
        <f t="shared" si="1078"/>
        <v>-44.099136731867219</v>
      </c>
      <c r="Q3652" s="3">
        <f t="shared" si="1079"/>
        <v>145.26989844522657</v>
      </c>
      <c r="R3652">
        <f t="shared" si="1080"/>
        <v>-34.730101554773427</v>
      </c>
      <c r="S3652">
        <f t="shared" si="1081"/>
        <v>877.13487004626722</v>
      </c>
      <c r="T3652">
        <f t="shared" si="1064"/>
        <v>-44.099136731867219</v>
      </c>
    </row>
    <row r="3653" spans="1:20" x14ac:dyDescent="0.25">
      <c r="A3653">
        <f t="shared" si="1065"/>
        <v>5532143.4914155621</v>
      </c>
      <c r="B3653">
        <f t="shared" si="1082"/>
        <v>880467.98255244305</v>
      </c>
      <c r="C3653" t="str">
        <f t="shared" si="1066"/>
        <v>-0.00507186978792572+0.00353113959905257i</v>
      </c>
      <c r="D3653" t="str">
        <f t="shared" si="1067"/>
        <v>1.41130264307488-1.72597308607981i</v>
      </c>
      <c r="E3653" t="str">
        <f t="shared" si="1068"/>
        <v>-11.335560012739-33.4016366446629i</v>
      </c>
      <c r="F3653" t="str">
        <f t="shared" si="1069"/>
        <v>2.0277504325723-1.06705829340947i</v>
      </c>
      <c r="G3653" t="str">
        <f t="shared" si="1070"/>
        <v>0.836211633494213-0.370083419654479i</v>
      </c>
      <c r="H3653" t="str">
        <f t="shared" si="1071"/>
        <v>0.00190030453280161-22.5979715160991i</v>
      </c>
      <c r="I3653" t="str">
        <f t="shared" si="1072"/>
        <v>-0.0680139028696116-0.129274443845068i</v>
      </c>
      <c r="K3653" t="str">
        <f t="shared" si="1073"/>
        <v>0.0000446545311099298-0.0000646653123910899i</v>
      </c>
      <c r="L3653" t="str">
        <f t="shared" si="1074"/>
        <v>0.0000444444444444444-0.0000652098705158591i</v>
      </c>
      <c r="M3653" t="e">
        <f t="shared" si="1075"/>
        <v>#DIV/0!</v>
      </c>
      <c r="N3653">
        <f t="shared" si="1076"/>
        <v>34.846425910457157</v>
      </c>
      <c r="O3653">
        <f t="shared" si="1077"/>
        <v>44.180183874885287</v>
      </c>
      <c r="P3653" s="3">
        <f t="shared" si="1078"/>
        <v>-44.180183874885287</v>
      </c>
      <c r="Q3653" s="3">
        <f t="shared" si="1079"/>
        <v>145.15357408954284</v>
      </c>
      <c r="R3653">
        <f t="shared" si="1080"/>
        <v>-34.846425910457157</v>
      </c>
      <c r="S3653">
        <f t="shared" si="1081"/>
        <v>880.467982552443</v>
      </c>
      <c r="T3653">
        <f t="shared" si="1064"/>
        <v>-44.180183874885287</v>
      </c>
    </row>
    <row r="3654" spans="1:20" x14ac:dyDescent="0.25">
      <c r="A3654">
        <f t="shared" si="1065"/>
        <v>5553165.6366829416</v>
      </c>
      <c r="B3654">
        <f t="shared" si="1082"/>
        <v>883813.76088614238</v>
      </c>
      <c r="C3654" t="str">
        <f t="shared" si="1066"/>
        <v>-0.00501763337523321+0.00350851023119913i</v>
      </c>
      <c r="D3654" t="str">
        <f t="shared" si="1067"/>
        <v>1.40494559580488-1.72467241005181i</v>
      </c>
      <c r="E3654" t="str">
        <f t="shared" si="1068"/>
        <v>-11.3488818487782-33.2300966320038i</v>
      </c>
      <c r="F3654" t="str">
        <f t="shared" si="1069"/>
        <v>2.02522466008983-1.06870425576252i</v>
      </c>
      <c r="G3654" t="str">
        <f t="shared" si="1070"/>
        <v>0.835170045585028-0.371027007834376i</v>
      </c>
      <c r="H3654" t="str">
        <f t="shared" si="1071"/>
        <v>0.00188581451939132-22.5124035888242i</v>
      </c>
      <c r="I3654" t="str">
        <f t="shared" si="1072"/>
        <v>-0.0678609537415523-0.128624521069881i</v>
      </c>
      <c r="K3654" t="str">
        <f t="shared" si="1073"/>
        <v>0.0000446515445557512-0.0000644205326204547i</v>
      </c>
      <c r="L3654" t="str">
        <f t="shared" si="1074"/>
        <v>0.0000444444444444444-0.0000649630110737787i</v>
      </c>
      <c r="M3654" t="e">
        <f t="shared" si="1075"/>
        <v>#DIV/0!</v>
      </c>
      <c r="N3654">
        <f t="shared" si="1076"/>
        <v>34.962633756410725</v>
      </c>
      <c r="O3654">
        <f t="shared" si="1077"/>
        <v>44.261275540721421</v>
      </c>
      <c r="P3654" s="3">
        <f t="shared" si="1078"/>
        <v>-44.261275540721421</v>
      </c>
      <c r="Q3654" s="3">
        <f t="shared" si="1079"/>
        <v>145.03736624358928</v>
      </c>
      <c r="R3654">
        <f t="shared" si="1080"/>
        <v>-34.962633756410725</v>
      </c>
      <c r="S3654">
        <f t="shared" si="1081"/>
        <v>883.8137608861424</v>
      </c>
      <c r="T3654">
        <f t="shared" si="1064"/>
        <v>-44.261275540721421</v>
      </c>
    </row>
    <row r="3655" spans="1:20" x14ac:dyDescent="0.25">
      <c r="A3655">
        <f t="shared" si="1065"/>
        <v>5574267.6661023377</v>
      </c>
      <c r="B3655">
        <f t="shared" si="1082"/>
        <v>887172.25317750976</v>
      </c>
      <c r="C3655" t="str">
        <f t="shared" si="1066"/>
        <v>-0.00496392823147414+0.00348595425836079i</v>
      </c>
      <c r="D3655" t="str">
        <f t="shared" si="1067"/>
        <v>1.39859780638198-1.72334925471657i</v>
      </c>
      <c r="E3655" t="str">
        <f t="shared" si="1068"/>
        <v>-11.3618222998037-33.0591334143826i</v>
      </c>
      <c r="F3655" t="str">
        <f t="shared" si="1069"/>
        <v>2.02268601155733-1.07035133813464i</v>
      </c>
      <c r="G3655" t="str">
        <f t="shared" si="1070"/>
        <v>0.834123147800115-0.371970055386375i</v>
      </c>
      <c r="H3655" t="str">
        <f t="shared" si="1071"/>
        <v>0.00187143595735684-22.4271598231419i</v>
      </c>
      <c r="I3655" t="str">
        <f t="shared" si="1072"/>
        <v>-0.0677082588671271-0.127976852961413i</v>
      </c>
      <c r="K3655" t="str">
        <f t="shared" si="1073"/>
        <v>0.0000446485805689919-0.0000641766792859841i</v>
      </c>
      <c r="L3655" t="str">
        <f t="shared" si="1074"/>
        <v>0.0000444444444444444-0.0000647170861464221i</v>
      </c>
      <c r="M3655" t="e">
        <f t="shared" si="1075"/>
        <v>#DIV/0!</v>
      </c>
      <c r="N3655">
        <f t="shared" si="1076"/>
        <v>35.078724887795971</v>
      </c>
      <c r="O3655">
        <f t="shared" si="1077"/>
        <v>44.342411667766832</v>
      </c>
      <c r="P3655" s="3">
        <f t="shared" si="1078"/>
        <v>-44.342411667766832</v>
      </c>
      <c r="Q3655" s="3">
        <f t="shared" si="1079"/>
        <v>144.92127511220403</v>
      </c>
      <c r="R3655">
        <f t="shared" si="1080"/>
        <v>-35.078724887795971</v>
      </c>
      <c r="S3655">
        <f t="shared" si="1081"/>
        <v>887.17225317750979</v>
      </c>
      <c r="T3655">
        <f t="shared" si="1064"/>
        <v>-44.342411667766832</v>
      </c>
    </row>
    <row r="3656" spans="1:20" x14ac:dyDescent="0.25">
      <c r="A3656">
        <f t="shared" si="1065"/>
        <v>5595449.8832335267</v>
      </c>
      <c r="B3656">
        <f t="shared" si="1082"/>
        <v>890543.50773958431</v>
      </c>
      <c r="C3656" t="str">
        <f t="shared" si="1066"/>
        <v>-0.00491074977117111+0.00346347252002311i</v>
      </c>
      <c r="D3656" t="str">
        <f t="shared" si="1067"/>
        <v>1.39225943682451-1.72200370528405i</v>
      </c>
      <c r="E3656" t="str">
        <f t="shared" si="1068"/>
        <v>-11.3743833207313-32.8887459154624i</v>
      </c>
      <c r="F3656" t="str">
        <f t="shared" si="1069"/>
        <v>2.02013446186032-1.0719994552573i</v>
      </c>
      <c r="G3656" t="str">
        <f t="shared" si="1070"/>
        <v>0.833070929782649-0.372912530942206i</v>
      </c>
      <c r="H3656" t="str">
        <f t="shared" si="1071"/>
        <v>0.00185716797507474-22.3422389892489i</v>
      </c>
      <c r="I3656" t="str">
        <f t="shared" si="1072"/>
        <v>-0.0675558128694334-0.127331433251141i</v>
      </c>
      <c r="K3656" t="str">
        <f t="shared" si="1073"/>
        <v>0.0000446456389791385-0.0000639337488828758i</v>
      </c>
      <c r="L3656" t="str">
        <f t="shared" si="1074"/>
        <v>0.0000444444444444444-0.0000644720921960772i</v>
      </c>
      <c r="M3656" t="e">
        <f t="shared" si="1075"/>
        <v>#DIV/0!</v>
      </c>
      <c r="N3656">
        <f t="shared" si="1076"/>
        <v>35.194699104077898</v>
      </c>
      <c r="O3656">
        <f t="shared" si="1077"/>
        <v>44.423592194066543</v>
      </c>
      <c r="P3656" s="3">
        <f t="shared" si="1078"/>
        <v>-44.423592194066543</v>
      </c>
      <c r="Q3656" s="3">
        <f t="shared" si="1079"/>
        <v>144.8053008959221</v>
      </c>
      <c r="R3656">
        <f t="shared" si="1080"/>
        <v>-35.194699104077898</v>
      </c>
      <c r="S3656">
        <f t="shared" si="1081"/>
        <v>890.54350773958436</v>
      </c>
      <c r="T3656">
        <f t="shared" si="1064"/>
        <v>-44.423592194066543</v>
      </c>
    </row>
    <row r="3657" spans="1:20" x14ac:dyDescent="0.25">
      <c r="A3657">
        <f t="shared" si="1065"/>
        <v>5616712.5927898139</v>
      </c>
      <c r="B3657">
        <f t="shared" si="1082"/>
        <v>893927.5730689948</v>
      </c>
      <c r="C3657" t="str">
        <f t="shared" si="1066"/>
        <v>-0.00485809344078705+0.00344106583488826i</v>
      </c>
      <c r="D3657" t="str">
        <f t="shared" si="1067"/>
        <v>1.38593064812915-1.72063584836618i</v>
      </c>
      <c r="E3657" t="str">
        <f t="shared" si="1068"/>
        <v>-11.3865668560241-32.7189330654968i</v>
      </c>
      <c r="F3657" t="str">
        <f t="shared" si="1069"/>
        <v>2.0175699863745-1.07364852138957i</v>
      </c>
      <c r="G3657" t="str">
        <f t="shared" si="1070"/>
        <v>0.83201338137796-0.373854402924418i</v>
      </c>
      <c r="H3657" t="str">
        <f t="shared" si="1071"/>
        <v>0.00184300970795108-22.2576398620277i</v>
      </c>
      <c r="I3657" t="str">
        <f t="shared" si="1072"/>
        <v>-0.0674036104207088-0.126688255716919i</v>
      </c>
      <c r="K3657" t="str">
        <f t="shared" si="1073"/>
        <v>0.0000446427196169628-0.0000636917379195671i</v>
      </c>
      <c r="L3657" t="str">
        <f t="shared" si="1074"/>
        <v>0.0000444444444444444-0.0000642280256984229i</v>
      </c>
      <c r="M3657" t="e">
        <f t="shared" si="1075"/>
        <v>#DIV/0!</v>
      </c>
      <c r="N3657">
        <f t="shared" si="1076"/>
        <v>35.310556209046467</v>
      </c>
      <c r="O3657">
        <f t="shared" si="1077"/>
        <v>44.504817057334222</v>
      </c>
      <c r="P3657" s="3">
        <f t="shared" si="1078"/>
        <v>-44.504817057334222</v>
      </c>
      <c r="Q3657" s="3">
        <f t="shared" si="1079"/>
        <v>144.68944379095353</v>
      </c>
      <c r="R3657">
        <f t="shared" si="1080"/>
        <v>-35.310556209046467</v>
      </c>
      <c r="S3657">
        <f t="shared" si="1081"/>
        <v>893.92757306899477</v>
      </c>
      <c r="T3657">
        <f t="shared" si="1064"/>
        <v>-44.504817057334222</v>
      </c>
    </row>
    <row r="3658" spans="1:20" x14ac:dyDescent="0.25">
      <c r="A3658">
        <f t="shared" si="1065"/>
        <v>5638056.1006424148</v>
      </c>
      <c r="B3658">
        <f t="shared" si="1082"/>
        <v>897324.49784665694</v>
      </c>
      <c r="C3658" t="str">
        <f t="shared" si="1066"/>
        <v>-0.00480595471858281+0.0034187350011221i</v>
      </c>
      <c r="D3658" t="str">
        <f t="shared" si="1067"/>
        <v>1.37961160025573-1.71924577196247i</v>
      </c>
      <c r="E3658" t="str">
        <f t="shared" si="1068"/>
        <v>-11.39837483987-32.5496938013285i</v>
      </c>
      <c r="F3658" t="str">
        <f t="shared" si="1069"/>
        <v>2.01499256097289-1.07529845032014i</v>
      </c>
      <c r="G3658" t="str">
        <f t="shared" si="1070"/>
        <v>0.830950492636501-0.374795639547283i</v>
      </c>
      <c r="H3658" t="str">
        <f t="shared" si="1071"/>
        <v>0.00182896029836184-22.1733612210281i</v>
      </c>
      <c r="I3658" t="str">
        <f t="shared" si="1072"/>
        <v>-0.0672516462422625-0.126047314182792i</v>
      </c>
      <c r="K3658" t="str">
        <f t="shared" si="1073"/>
        <v>0.0000446398223145183-0.0000634506429176896i</v>
      </c>
      <c r="L3658" t="str">
        <f t="shared" si="1074"/>
        <v>0.0000444444444444444-0.0000639848831424816i</v>
      </c>
      <c r="M3658" t="e">
        <f t="shared" si="1075"/>
        <v>#DIV/0!</v>
      </c>
      <c r="N3658">
        <f t="shared" si="1076"/>
        <v>35.426296010834847</v>
      </c>
      <c r="O3658">
        <f t="shared" si="1077"/>
        <v>44.586086194966128</v>
      </c>
      <c r="P3658" s="3">
        <f t="shared" si="1078"/>
        <v>-44.586086194966128</v>
      </c>
      <c r="Q3658" s="3">
        <f t="shared" si="1079"/>
        <v>144.57370398916515</v>
      </c>
      <c r="R3658">
        <f t="shared" si="1080"/>
        <v>-35.426296010834847</v>
      </c>
      <c r="S3658">
        <f t="shared" si="1081"/>
        <v>897.32449784665698</v>
      </c>
      <c r="T3658">
        <f t="shared" si="1064"/>
        <v>-44.586086194966128</v>
      </c>
    </row>
    <row r="3659" spans="1:20" x14ac:dyDescent="0.25">
      <c r="A3659">
        <f t="shared" si="1065"/>
        <v>5659480.713824857</v>
      </c>
      <c r="B3659">
        <f t="shared" si="1082"/>
        <v>900734.33093847428</v>
      </c>
      <c r="C3659" t="str">
        <f t="shared" si="1066"/>
        <v>-0.00475432911447492+0.00339648079659933i</v>
      </c>
      <c r="D3659" t="str">
        <f t="shared" si="1067"/>
        <v>1.37330245211247-1.71783356544556i</v>
      </c>
      <c r="E3659" t="str">
        <f t="shared" si="1068"/>
        <v>-11.4098091963575-32.3810270663887i</v>
      </c>
      <c r="F3659" t="str">
        <f t="shared" si="1069"/>
        <v>2.01240216203328-1.07694915536954i</v>
      </c>
      <c r="G3659" t="str">
        <f t="shared" si="1070"/>
        <v>0.829882253816824-0.375736208817746i</v>
      </c>
      <c r="H3659" t="str">
        <f t="shared" si="1071"/>
        <v>0.00181501889559346-22.0894018504493i</v>
      </c>
      <c r="I3659" t="str">
        <f t="shared" si="1072"/>
        <v>-0.0670999151044176-0.125408602518815i</v>
      </c>
      <c r="K3659" t="str">
        <f t="shared" si="1073"/>
        <v>0.0000446369469051255-0.0000632104604120148i</v>
      </c>
      <c r="L3659" t="str">
        <f t="shared" si="1074"/>
        <v>0.0000444444444444444-0.0000637426610305655i</v>
      </c>
      <c r="M3659" t="e">
        <f t="shared" si="1075"/>
        <v>#DIV/0!</v>
      </c>
      <c r="N3659">
        <f t="shared" si="1076"/>
        <v>35.541918321935981</v>
      </c>
      <c r="O3659">
        <f t="shared" si="1077"/>
        <v>44.667399544055257</v>
      </c>
      <c r="P3659" s="3">
        <f t="shared" si="1078"/>
        <v>-44.667399544055257</v>
      </c>
      <c r="Q3659" s="3">
        <f t="shared" si="1079"/>
        <v>144.45808167806402</v>
      </c>
      <c r="R3659">
        <f t="shared" si="1080"/>
        <v>-35.541918321935981</v>
      </c>
      <c r="S3659">
        <f t="shared" si="1081"/>
        <v>900.73433093847427</v>
      </c>
      <c r="T3659">
        <f t="shared" si="1064"/>
        <v>-44.667399544055257</v>
      </c>
    </row>
    <row r="3660" spans="1:20" x14ac:dyDescent="0.25">
      <c r="A3660">
        <f t="shared" si="1065"/>
        <v>5680986.740537391</v>
      </c>
      <c r="B3660">
        <f t="shared" si="1082"/>
        <v>904157.12139604054</v>
      </c>
      <c r="C3660" t="str">
        <f t="shared" si="1066"/>
        <v>-0.00470321216989343+0.00337430397914694i</v>
      </c>
      <c r="D3660" t="str">
        <f t="shared" si="1067"/>
        <v>1.36700336154135-1.71639931954649i</v>
      </c>
      <c r="E3660" t="str">
        <f t="shared" si="1068"/>
        <v>-11.4208718396508-32.2129318106919i</v>
      </c>
      <c r="F3660" t="str">
        <f t="shared" si="1069"/>
        <v>2.00979876644525-1.07860054939238i</v>
      </c>
      <c r="G3660" t="str">
        <f t="shared" si="1070"/>
        <v>0.828808655388565-0.376676078536405i</v>
      </c>
      <c r="H3660" t="str">
        <f t="shared" si="1071"/>
        <v>0.00180118465578425-22.0057605391222i</v>
      </c>
      <c r="I3660" t="str">
        <f t="shared" si="1072"/>
        <v>-0.0669484118264511-0.12477211464086i</v>
      </c>
      <c r="K3660" t="str">
        <f t="shared" si="1073"/>
        <v>0.0000446340932233639-0.0000629711869504076i</v>
      </c>
      <c r="L3660" t="str">
        <f t="shared" si="1074"/>
        <v>0.0000444444444444444-0.0000635013558782284i</v>
      </c>
      <c r="M3660" t="e">
        <f t="shared" si="1075"/>
        <v>#DIV/0!</v>
      </c>
      <c r="N3660">
        <f t="shared" si="1076"/>
        <v>35.657422959217939</v>
      </c>
      <c r="O3660">
        <f t="shared" si="1077"/>
        <v>44.748757041405455</v>
      </c>
      <c r="P3660" s="3">
        <f t="shared" si="1078"/>
        <v>-44.748757041405455</v>
      </c>
      <c r="Q3660" s="3">
        <f t="shared" si="1079"/>
        <v>144.34257704078206</v>
      </c>
      <c r="R3660">
        <f t="shared" si="1080"/>
        <v>-35.657422959217939</v>
      </c>
      <c r="S3660">
        <f t="shared" si="1081"/>
        <v>904.15712139604057</v>
      </c>
      <c r="T3660">
        <f t="shared" si="1064"/>
        <v>-44.748757041405455</v>
      </c>
    </row>
    <row r="3661" spans="1:20" x14ac:dyDescent="0.25">
      <c r="A3661">
        <f t="shared" si="1065"/>
        <v>5702574.4901514342</v>
      </c>
      <c r="B3661">
        <f t="shared" si="1082"/>
        <v>907592.91845734557</v>
      </c>
      <c r="C3661" t="str">
        <f t="shared" si="1066"/>
        <v>-0.00465259945763981+0.00335220528678573i</v>
      </c>
      <c r="D3661" t="str">
        <f t="shared" si="1067"/>
        <v>1.36071448530372-1.71494312633979i</v>
      </c>
      <c r="E3661" t="str">
        <f t="shared" si="1068"/>
        <v>-11.431564674165-32.04540699083i</v>
      </c>
      <c r="F3661" t="str">
        <f t="shared" si="1069"/>
        <v>2.00718235161745-1.0802525447797i</v>
      </c>
      <c r="G3661" t="str">
        <f t="shared" si="1070"/>
        <v>0.82772968803543-0.377615216298548i</v>
      </c>
      <c r="H3661" t="str">
        <f t="shared" si="1071"/>
        <v>0.00178745674186626-21.9224360804915i</v>
      </c>
      <c r="I3661" t="str">
        <f t="shared" si="1072"/>
        <v>-0.0667971312765363-0.124137844510417i</v>
      </c>
      <c r="K3661" t="str">
        <f t="shared" si="1073"/>
        <v>0.0000446312611050636-0.0000627328190937756i</v>
      </c>
      <c r="L3661" t="str">
        <f t="shared" si="1074"/>
        <v>0.0000444444444444444-0.0000632609642142141i</v>
      </c>
      <c r="M3661" t="e">
        <f t="shared" si="1075"/>
        <v>#DIV/0!</v>
      </c>
      <c r="N3661">
        <f t="shared" si="1076"/>
        <v>35.772809743937898</v>
      </c>
      <c r="O3661">
        <f t="shared" si="1077"/>
        <v>44.830158623545913</v>
      </c>
      <c r="P3661" s="3">
        <f t="shared" si="1078"/>
        <v>-44.830158623545913</v>
      </c>
      <c r="Q3661" s="3">
        <f t="shared" si="1079"/>
        <v>144.2271902560621</v>
      </c>
      <c r="R3661">
        <f t="shared" si="1080"/>
        <v>-35.772809743937898</v>
      </c>
      <c r="S3661">
        <f t="shared" si="1081"/>
        <v>907.5929184573456</v>
      </c>
      <c r="T3661">
        <f t="shared" si="1064"/>
        <v>-44.830158623545913</v>
      </c>
    </row>
    <row r="3662" spans="1:20" x14ac:dyDescent="0.25">
      <c r="A3662">
        <f t="shared" si="1065"/>
        <v>5724244.2732140096</v>
      </c>
      <c r="B3662">
        <f t="shared" si="1082"/>
        <v>911041.77154748351</v>
      </c>
      <c r="C3662" t="str">
        <f t="shared" si="1066"/>
        <v>-0.00460248658174534+0.00333018543797044i</v>
      </c>
      <c r="D3662" t="str">
        <f t="shared" si="1067"/>
        <v>1.35443597906616-1.71346507922852i</v>
      </c>
      <c r="E3662" t="str">
        <f t="shared" si="1068"/>
        <v>-11.4418895947382-31.8784515699653i</v>
      </c>
      <c r="F3662" t="str">
        <f t="shared" si="1069"/>
        <v>2.00455289548495-1.08190505346146i</v>
      </c>
      <c r="G3662" t="str">
        <f t="shared" si="1070"/>
        <v>0.826645342658192-0.378553589495215i</v>
      </c>
      <c r="H3662" t="str">
        <f t="shared" si="1071"/>
        <v>0.00177383432350759-21.8394272725976i</v>
      </c>
      <c r="I3662" t="str">
        <f t="shared" si="1072"/>
        <v>-0.0666460683716892-0.123505786134408i</v>
      </c>
      <c r="K3662" t="str">
        <f t="shared" si="1073"/>
        <v>0.0000446284503872947-0.0000624953534160222i</v>
      </c>
      <c r="L3662" t="str">
        <f t="shared" si="1074"/>
        <v>0.0000444444444444444-0.0000630214825804088i</v>
      </c>
      <c r="M3662" t="e">
        <f t="shared" si="1075"/>
        <v>#DIV/0!</v>
      </c>
      <c r="N3662">
        <f t="shared" si="1076"/>
        <v>35.888078501755359</v>
      </c>
      <c r="O3662">
        <f t="shared" si="1077"/>
        <v>44.911604226744942</v>
      </c>
      <c r="P3662" s="3">
        <f t="shared" si="1078"/>
        <v>-44.911604226744942</v>
      </c>
      <c r="Q3662" s="3">
        <f t="shared" si="1079"/>
        <v>144.11192149824464</v>
      </c>
      <c r="R3662">
        <f t="shared" si="1080"/>
        <v>-35.888078501755359</v>
      </c>
      <c r="S3662">
        <f t="shared" si="1081"/>
        <v>911.04177154748356</v>
      </c>
      <c r="T3662">
        <f t="shared" si="1064"/>
        <v>-44.911604226744942</v>
      </c>
    </row>
    <row r="3663" spans="1:20" x14ac:dyDescent="0.25">
      <c r="A3663">
        <f t="shared" si="1065"/>
        <v>5745996.4014522228</v>
      </c>
      <c r="B3663">
        <f t="shared" si="1082"/>
        <v>914503.73027936392</v>
      </c>
      <c r="C3663" t="str">
        <f t="shared" si="1066"/>
        <v>-0.00455286917732969+0.00330824513182738i</v>
      </c>
      <c r="D3663" t="str">
        <f t="shared" si="1067"/>
        <v>1.34816799738665-1.71196527292897i</v>
      </c>
      <c r="E3663" t="str">
        <f t="shared" si="1068"/>
        <v>-11.4518484868042-31.7120645178226i</v>
      </c>
      <c r="F3663" t="str">
        <f t="shared" si="1069"/>
        <v>2.00191037651645-1.08355798690906i</v>
      </c>
      <c r="G3663" t="str">
        <f t="shared" si="1070"/>
        <v>0.825555610377685-0.37949116531431i</v>
      </c>
      <c r="H3663" t="str">
        <f t="shared" si="1071"/>
        <v>0.00176031657705537-21.7567329180593i</v>
      </c>
      <c r="I3663" t="str">
        <f t="shared" si="1072"/>
        <v>-0.0664952180777149-0.122875933564986i</v>
      </c>
      <c r="K3663" t="str">
        <f t="shared" si="1073"/>
        <v>0.0000446256609083581-0.0000622587865039938i</v>
      </c>
      <c r="L3663" t="str">
        <f t="shared" si="1074"/>
        <v>0.0000444444444444444-0.0000627829075317877i</v>
      </c>
      <c r="M3663" t="e">
        <f t="shared" si="1075"/>
        <v>#DIV/0!</v>
      </c>
      <c r="N3663">
        <f t="shared" si="1076"/>
        <v>36.003229062737489</v>
      </c>
      <c r="O3663">
        <f t="shared" si="1077"/>
        <v>44.993093787024414</v>
      </c>
      <c r="P3663" s="3">
        <f t="shared" si="1078"/>
        <v>-44.993093787024414</v>
      </c>
      <c r="Q3663" s="3">
        <f t="shared" si="1079"/>
        <v>143.99677093726251</v>
      </c>
      <c r="R3663">
        <f t="shared" si="1080"/>
        <v>-36.003229062737489</v>
      </c>
      <c r="S3663">
        <f t="shared" si="1081"/>
        <v>914.50373027936394</v>
      </c>
      <c r="T3663">
        <f t="shared" si="1064"/>
        <v>-44.993093787024414</v>
      </c>
    </row>
    <row r="3664" spans="1:20" x14ac:dyDescent="0.25">
      <c r="A3664">
        <f t="shared" si="1065"/>
        <v>5767831.1877777409</v>
      </c>
      <c r="B3664">
        <f t="shared" si="1082"/>
        <v>917978.8444544255</v>
      </c>
      <c r="C3664" t="str">
        <f t="shared" si="1066"/>
        <v>-0.00450374291045902+0.00328638504839118i</v>
      </c>
      <c r="D3664" t="str">
        <f t="shared" si="1067"/>
        <v>1.34191069370082-1.71044380345528i</v>
      </c>
      <c r="E3664" t="str">
        <f t="shared" si="1068"/>
        <v>-11.4614432265639-31.5462448106769i</v>
      </c>
      <c r="F3664" t="str">
        <f t="shared" si="1069"/>
        <v>1.99925477372156-1.08521125613804i</v>
      </c>
      <c r="G3664" t="str">
        <f t="shared" si="1070"/>
        <v>0.824460482537809-0.380427910741749i</v>
      </c>
      <c r="H3664" t="str">
        <f t="shared" si="1071"/>
        <v>0.00174690268547913-21.6743518240557i</v>
      </c>
      <c r="I3664" t="str">
        <f t="shared" si="1072"/>
        <v>-0.0663445754091588-0.122248280899334i</v>
      </c>
      <c r="K3664" t="str">
        <f t="shared" si="1073"/>
        <v>0.0000446228925077763-0.0000620231149574358i</v>
      </c>
      <c r="L3664" t="str">
        <f t="shared" si="1074"/>
        <v>0.0000444444444444444-0.0000625452356363697i</v>
      </c>
      <c r="M3664" t="e">
        <f t="shared" si="1075"/>
        <v>#DIV/0!</v>
      </c>
      <c r="N3664">
        <f t="shared" si="1076"/>
        <v>36.118261261374187</v>
      </c>
      <c r="O3664">
        <f t="shared" si="1077"/>
        <v>45.074627240174181</v>
      </c>
      <c r="P3664" s="3">
        <f t="shared" si="1078"/>
        <v>-45.074627240174181</v>
      </c>
      <c r="Q3664" s="3">
        <f t="shared" si="1079"/>
        <v>143.88173873862581</v>
      </c>
      <c r="R3664">
        <f t="shared" si="1080"/>
        <v>-36.118261261374187</v>
      </c>
      <c r="S3664">
        <f t="shared" si="1081"/>
        <v>917.97884445442548</v>
      </c>
      <c r="T3664">
        <f t="shared" si="1064"/>
        <v>-45.074627240174181</v>
      </c>
    </row>
    <row r="3665" spans="1:20" x14ac:dyDescent="0.25">
      <c r="A3665">
        <f t="shared" si="1065"/>
        <v>5789748.9462912967</v>
      </c>
      <c r="B3665">
        <f t="shared" si="1082"/>
        <v>921467.16406335239</v>
      </c>
      <c r="C3665" t="str">
        <f t="shared" si="1066"/>
        <v>-0.00445510347800507+0.00326460584883913i</v>
      </c>
      <c r="D3665" t="str">
        <f t="shared" si="1067"/>
        <v>1.33566422030863-1.70890076810395i</v>
      </c>
      <c r="E3665" t="str">
        <f t="shared" si="1068"/>
        <v>-11.4706756811556-31.3809914313424i</v>
      </c>
      <c r="F3665" t="str">
        <f t="shared" si="1069"/>
        <v>1.99658606665808-1.08686477171082i</v>
      </c>
      <c r="G3665" t="str">
        <f t="shared" si="1070"/>
        <v>0.823359950708536-0.381363792562656i</v>
      </c>
      <c r="H3665" t="str">
        <f t="shared" si="1071"/>
        <v>0.00173359183831481-21.5922828023091i</v>
      </c>
      <c r="I3665" t="str">
        <f t="shared" si="1072"/>
        <v>-0.0661941354292589-0.121622822279463i</v>
      </c>
      <c r="K3665" t="str">
        <f t="shared" si="1073"/>
        <v>0.0000446201450262842-0.0000617883353889394i</v>
      </c>
      <c r="L3665" t="str">
        <f t="shared" si="1074"/>
        <v>0.0000444444444444444-0.0000623084634751639i</v>
      </c>
      <c r="M3665" t="e">
        <f t="shared" si="1075"/>
        <v>#DIV/0!</v>
      </c>
      <c r="N3665">
        <f t="shared" si="1076"/>
        <v>36.233174936580156</v>
      </c>
      <c r="O3665">
        <f t="shared" si="1077"/>
        <v>45.156204521766121</v>
      </c>
      <c r="P3665" s="3">
        <f t="shared" si="1078"/>
        <v>-45.156204521766121</v>
      </c>
      <c r="Q3665" s="3">
        <f t="shared" si="1079"/>
        <v>143.76682506341984</v>
      </c>
      <c r="R3665">
        <f t="shared" si="1080"/>
        <v>-36.233174936580156</v>
      </c>
      <c r="S3665">
        <f t="shared" si="1081"/>
        <v>921.46716406335236</v>
      </c>
      <c r="T3665">
        <f t="shared" si="1064"/>
        <v>-45.156204521766121</v>
      </c>
    </row>
    <row r="3666" spans="1:20" x14ac:dyDescent="0.25">
      <c r="A3666">
        <f t="shared" si="1065"/>
        <v>5811749.9922872037</v>
      </c>
      <c r="B3666">
        <f t="shared" si="1082"/>
        <v>924968.73928679316</v>
      </c>
      <c r="C3666" t="str">
        <f t="shared" si="1066"/>
        <v>-0.00440694660750423+0.00324290817572431i</v>
      </c>
      <c r="D3666" t="str">
        <f t="shared" si="1067"/>
        <v>1.32942872836123-1.7073362654381i</v>
      </c>
      <c r="E3666" t="str">
        <f t="shared" si="1068"/>
        <v>-11.4795477088242-31.2163033691594i</v>
      </c>
      <c r="F3666" t="str">
        <f t="shared" si="1069"/>
        <v>1.99390423543935-1.0885184437396i</v>
      </c>
      <c r="G3666" t="str">
        <f t="shared" si="1070"/>
        <v>0.822254006688922-0.382298777362597i</v>
      </c>
      <c r="H3666" t="str">
        <f t="shared" si="1071"/>
        <v>0.0017203832316092-21.510524669067i</v>
      </c>
      <c r="I3666" t="str">
        <f t="shared" si="1072"/>
        <v>-0.0660438932499007-0.120999551892011i</v>
      </c>
      <c r="K3666" t="str">
        <f t="shared" si="1073"/>
        <v>0.0000446174183058199-0.0000615544444238972i</v>
      </c>
      <c r="L3666" t="str">
        <f t="shared" si="1074"/>
        <v>0.0000444444444444444-0.0000620725876421241i</v>
      </c>
      <c r="M3666" t="e">
        <f t="shared" si="1075"/>
        <v>#DIV/0!</v>
      </c>
      <c r="N3666">
        <f t="shared" si="1076"/>
        <v>36.347969931701641</v>
      </c>
      <c r="O3666">
        <f t="shared" si="1077"/>
        <v>45.237825567167945</v>
      </c>
      <c r="P3666" s="3">
        <f t="shared" si="1078"/>
        <v>-45.237825567167945</v>
      </c>
      <c r="Q3666" s="3">
        <f t="shared" si="1079"/>
        <v>143.65203006829836</v>
      </c>
      <c r="R3666">
        <f t="shared" si="1080"/>
        <v>-36.347969931701641</v>
      </c>
      <c r="S3666">
        <f t="shared" si="1081"/>
        <v>924.96873928679315</v>
      </c>
      <c r="T3666">
        <f t="shared" si="1064"/>
        <v>-45.237825567167945</v>
      </c>
    </row>
    <row r="3667" spans="1:20" x14ac:dyDescent="0.25">
      <c r="A3667">
        <f t="shared" si="1065"/>
        <v>5833834.6422578963</v>
      </c>
      <c r="B3667">
        <f t="shared" si="1082"/>
        <v>928483.62049608305</v>
      </c>
      <c r="C3667" t="str">
        <f t="shared" si="1066"/>
        <v>-0.0043592680570162+0.00322129265320637i</v>
      </c>
      <c r="D3667" t="str">
        <f t="shared" si="1067"/>
        <v>1.32320436784798-1.70575039527161i</v>
      </c>
      <c r="E3667" t="str">
        <f t="shared" si="1068"/>
        <v>-11.4880611590887-31.0521796199782i</v>
      </c>
      <c r="F3667" t="str">
        <f t="shared" si="1069"/>
        <v>1.99120926074148-1.09017218188926i</v>
      </c>
      <c r="G3667" t="str">
        <f t="shared" si="1070"/>
        <v>0.821142642510111-0.383232831528854i</v>
      </c>
      <c r="H3667" t="str">
        <f t="shared" si="1071"/>
        <v>0.00170727606786495-21.4290762450852i</v>
      </c>
      <c r="I3667" t="str">
        <f t="shared" si="1072"/>
        <v>-0.0658938440315706-0.120378463968033i</v>
      </c>
      <c r="K3667" t="str">
        <f t="shared" si="1073"/>
        <v>0.0000446147121895158-0.0000613214387004519i</v>
      </c>
      <c r="L3667" t="str">
        <f t="shared" si="1074"/>
        <v>0.0000444444444444444-0.0000618376047440964i</v>
      </c>
      <c r="M3667" t="e">
        <f t="shared" si="1075"/>
        <v>#DIV/0!</v>
      </c>
      <c r="N3667">
        <f t="shared" si="1076"/>
        <v>36.462646094518675</v>
      </c>
      <c r="O3667">
        <f t="shared" si="1077"/>
        <v>45.319490311558241</v>
      </c>
      <c r="P3667" s="3">
        <f t="shared" si="1078"/>
        <v>-45.319490311558241</v>
      </c>
      <c r="Q3667" s="3">
        <f t="shared" si="1079"/>
        <v>143.53735390548133</v>
      </c>
      <c r="R3667">
        <f t="shared" si="1080"/>
        <v>-36.462646094518675</v>
      </c>
      <c r="S3667">
        <f t="shared" si="1081"/>
        <v>928.48362049608306</v>
      </c>
      <c r="T3667">
        <f t="shared" si="1064"/>
        <v>-45.319490311558241</v>
      </c>
    </row>
    <row r="3668" spans="1:20" x14ac:dyDescent="0.25">
      <c r="A3668">
        <f t="shared" si="1065"/>
        <v>5856003.2138984762</v>
      </c>
      <c r="B3668">
        <f t="shared" si="1082"/>
        <v>932011.85825396818</v>
      </c>
      <c r="C3668" t="str">
        <f t="shared" si="1066"/>
        <v>-0.0043120636149837+0.00319975988728148i</v>
      </c>
      <c r="D3668" t="str">
        <f t="shared" si="1067"/>
        <v>1.31699128758389-1.70414325865319i</v>
      </c>
      <c r="E3668" t="str">
        <f t="shared" si="1068"/>
        <v>-11.4962178729104-30.8886191861434i</v>
      </c>
      <c r="F3668" t="str">
        <f t="shared" si="1069"/>
        <v>1.98850112381072-1.09182589538049i</v>
      </c>
      <c r="G3668" t="str">
        <f t="shared" si="1070"/>
        <v>0.820025850438359-0.384165921251749i</v>
      </c>
      <c r="H3668" t="str">
        <f t="shared" si="1071"/>
        <v>0.00169426955598602-21.34793635561i</v>
      </c>
      <c r="I3668" t="str">
        <f t="shared" si="1072"/>
        <v>-0.0657439829833175-0.119759552782792i</v>
      </c>
      <c r="K3668" t="str">
        <f t="shared" si="1073"/>
        <v>0.0000446120265216893-0.0000610893148694506i</v>
      </c>
      <c r="L3668" t="str">
        <f t="shared" si="1074"/>
        <v>0.0000444444444444444-0.0000616035114007734i</v>
      </c>
      <c r="M3668" t="e">
        <f t="shared" si="1075"/>
        <v>#DIV/0!</v>
      </c>
      <c r="N3668">
        <f t="shared" si="1076"/>
        <v>36.577203277247946</v>
      </c>
      <c r="O3668">
        <f t="shared" si="1077"/>
        <v>45.401198689939548</v>
      </c>
      <c r="P3668" s="3">
        <f t="shared" si="1078"/>
        <v>-45.401198689939548</v>
      </c>
      <c r="Q3668" s="3">
        <f t="shared" si="1079"/>
        <v>143.42279672275205</v>
      </c>
      <c r="R3668">
        <f t="shared" si="1080"/>
        <v>-36.577203277247946</v>
      </c>
      <c r="S3668">
        <f t="shared" si="1081"/>
        <v>932.01185825396817</v>
      </c>
      <c r="T3668">
        <f t="shared" si="1064"/>
        <v>-45.401198689939548</v>
      </c>
    </row>
    <row r="3669" spans="1:20" x14ac:dyDescent="0.25">
      <c r="A3669">
        <f t="shared" si="1065"/>
        <v>5878256.0261112908</v>
      </c>
      <c r="B3669">
        <f t="shared" si="1082"/>
        <v>935553.50331533328</v>
      </c>
      <c r="C3669" t="str">
        <f t="shared" si="1066"/>
        <v>-0.00426532910009141+0.00317831046600981i</v>
      </c>
      <c r="D3669" t="str">
        <f t="shared" si="1067"/>
        <v>1.31078963519715-1.70251495785015i</v>
      </c>
      <c r="E3669" t="str">
        <f t="shared" si="1068"/>
        <v>-11.5040196828588-30.7256210764752i</v>
      </c>
      <c r="F3669" t="str">
        <f t="shared" si="1069"/>
        <v>1.98577980647078-1.093479492993i</v>
      </c>
      <c r="G3669" t="str">
        <f t="shared" si="1070"/>
        <v>0.818903622978043-0.385098012526004i</v>
      </c>
      <c r="H3669" t="str">
        <f t="shared" si="1071"/>
        <v>0.00168136291122365-21.2671038303611i</v>
      </c>
      <c r="I3669" t="str">
        <f t="shared" si="1072"/>
        <v>-0.0655943053627147-0.119142812655552i</v>
      </c>
      <c r="K3669" t="str">
        <f t="shared" si="1073"/>
        <v>0.0000446093611478338-0.0000608580695943957i</v>
      </c>
      <c r="L3669" t="str">
        <f t="shared" si="1074"/>
        <v>0.0000444444444444444-0.0000613703042446438i</v>
      </c>
      <c r="M3669" t="e">
        <f t="shared" si="1075"/>
        <v>#DIV/0!</v>
      </c>
      <c r="N3669">
        <f t="shared" si="1076"/>
        <v>36.691641336543</v>
      </c>
      <c r="O3669">
        <f t="shared" si="1077"/>
        <v>45.482950637153358</v>
      </c>
      <c r="P3669" s="3">
        <f t="shared" si="1078"/>
        <v>-45.482950637153358</v>
      </c>
      <c r="Q3669" s="3">
        <f t="shared" si="1079"/>
        <v>143.308358663457</v>
      </c>
      <c r="R3669">
        <f t="shared" si="1080"/>
        <v>-36.691641336543</v>
      </c>
      <c r="S3669">
        <f t="shared" si="1081"/>
        <v>935.55350331533327</v>
      </c>
      <c r="T3669">
        <f t="shared" si="1064"/>
        <v>-45.482950637153358</v>
      </c>
    </row>
    <row r="3670" spans="1:20" x14ac:dyDescent="0.25">
      <c r="A3670">
        <f t="shared" si="1065"/>
        <v>5900593.3990105139</v>
      </c>
      <c r="B3670">
        <f t="shared" si="1082"/>
        <v>939108.60662793159</v>
      </c>
      <c r="C3670" t="str">
        <f t="shared" si="1066"/>
        <v>-0.00421906036112583+0.00315694495974161i</v>
      </c>
      <c r="D3670" t="str">
        <f t="shared" si="1067"/>
        <v>1.30459955711709-1.70086559633221i</v>
      </c>
      <c r="E3670" t="str">
        <f t="shared" si="1068"/>
        <v>-11.511468413276-30.5631843062491i</v>
      </c>
      <c r="F3670" t="str">
        <f t="shared" si="1069"/>
        <v>1.98304529113004-1.09513288306871i</v>
      </c>
      <c r="G3670" t="str">
        <f t="shared" si="1070"/>
        <v>0.817775952874678-0.386029071152148i</v>
      </c>
      <c r="H3670" t="str">
        <f t="shared" si="1071"/>
        <v>0.00166855535512289-21.1865775035142i</v>
      </c>
      <c r="I3670" t="str">
        <f t="shared" si="1072"/>
        <v>-0.0654448064758168-0.118528237949353i</v>
      </c>
      <c r="K3670" t="str">
        <f t="shared" si="1073"/>
        <v>0.0000446067159146103-0.0000606276995513978i</v>
      </c>
      <c r="L3670" t="str">
        <f t="shared" si="1074"/>
        <v>0.0000444444444444444-0.0000611379799209444i</v>
      </c>
      <c r="M3670" t="e">
        <f t="shared" si="1075"/>
        <v>#DIV/0!</v>
      </c>
      <c r="N3670">
        <f t="shared" si="1076"/>
        <v>36.80596013349026</v>
      </c>
      <c r="O3670">
        <f t="shared" si="1077"/>
        <v>45.564746087893738</v>
      </c>
      <c r="P3670" s="3">
        <f t="shared" si="1078"/>
        <v>-45.564746087893738</v>
      </c>
      <c r="Q3670" s="3">
        <f t="shared" si="1079"/>
        <v>143.19403986650974</v>
      </c>
      <c r="R3670">
        <f t="shared" si="1080"/>
        <v>-36.80596013349026</v>
      </c>
      <c r="S3670">
        <f t="shared" si="1081"/>
        <v>939.10860662793164</v>
      </c>
      <c r="T3670">
        <f t="shared" si="1064"/>
        <v>-45.564746087893738</v>
      </c>
    </row>
    <row r="3671" spans="1:20" x14ac:dyDescent="0.25">
      <c r="A3671">
        <f t="shared" si="1065"/>
        <v>5923015.6539267534</v>
      </c>
      <c r="B3671">
        <f t="shared" si="1082"/>
        <v>942677.21933311771</v>
      </c>
      <c r="C3671" t="str">
        <f t="shared" si="1066"/>
        <v>-0.00417325327683465+0.00313566392134162i</v>
      </c>
      <c r="D3671" t="str">
        <f t="shared" si="1067"/>
        <v>1.29842119856218-1.699195278755i</v>
      </c>
      <c r="E3671" t="str">
        <f t="shared" si="1068"/>
        <v>-11.5185658804412-30.4013078971759i</v>
      </c>
      <c r="F3671" t="str">
        <f t="shared" si="1069"/>
        <v>1.98029756078899-1.09678597351518i</v>
      </c>
      <c r="G3671" t="str">
        <f t="shared" si="1070"/>
        <v>0.816642833117935-0.386959062737969i</v>
      </c>
      <c r="H3671" t="str">
        <f t="shared" si="1071"/>
        <v>0.00165584611546949-21.1063562136842i</v>
      </c>
      <c r="I3671" t="str">
        <f t="shared" si="1072"/>
        <v>-0.065295481677127-0.117915823070806i</v>
      </c>
      <c r="K3671" t="str">
        <f t="shared" si="1073"/>
        <v>0.0000446040906698377-0.0000603982014291271i</v>
      </c>
      <c r="L3671" t="str">
        <f t="shared" si="1074"/>
        <v>0.0000444444444444444-0.0000609065350876112i</v>
      </c>
      <c r="M3671" t="e">
        <f t="shared" si="1075"/>
        <v>#DIV/0!</v>
      </c>
      <c r="N3671">
        <f t="shared" si="1076"/>
        <v>36.920159533607176</v>
      </c>
      <c r="O3671">
        <f t="shared" si="1077"/>
        <v>45.646584976721812</v>
      </c>
      <c r="P3671" s="3">
        <f t="shared" si="1078"/>
        <v>-45.646584976721812</v>
      </c>
      <c r="Q3671" s="3">
        <f t="shared" si="1079"/>
        <v>143.07984046639282</v>
      </c>
      <c r="R3671">
        <f t="shared" si="1080"/>
        <v>-36.920159533607176</v>
      </c>
      <c r="S3671">
        <f t="shared" si="1081"/>
        <v>942.6772193331177</v>
      </c>
      <c r="T3671">
        <f t="shared" si="1064"/>
        <v>-45.646584976721812</v>
      </c>
    </row>
    <row r="3672" spans="1:20" x14ac:dyDescent="0.25">
      <c r="A3672">
        <f t="shared" si="1065"/>
        <v>5945523.1134116752</v>
      </c>
      <c r="B3672">
        <f t="shared" si="1082"/>
        <v>946259.39276658359</v>
      </c>
      <c r="C3672" t="str">
        <f t="shared" si="1066"/>
        <v>-0.0041279037557867+0.00311446788641207i</v>
      </c>
      <c r="D3672" t="str">
        <f t="shared" si="1067"/>
        <v>1.29225470352853-1.69750411094364i</v>
      </c>
      <c r="E3672" t="str">
        <f t="shared" si="1068"/>
        <v>-11.5253138927339-30.2399908773771i</v>
      </c>
      <c r="F3672" t="str">
        <f t="shared" si="1069"/>
        <v>1.97753659904747-1.09843867180916i</v>
      </c>
      <c r="G3672" t="str">
        <f t="shared" si="1070"/>
        <v>0.815504256944655-0.387887952700005i</v>
      </c>
      <c r="H3672" t="str">
        <f t="shared" si="1071"/>
        <v>0.00164323442623738-21.0264388039075i</v>
      </c>
      <c r="I3672" t="str">
        <f t="shared" si="1072"/>
        <v>-0.0651463263695648-0.117305562469865i</v>
      </c>
      <c r="K3672" t="str">
        <f t="shared" si="1073"/>
        <v>0.0000446014852624847-0.0000601695719287683i</v>
      </c>
      <c r="L3672" t="str">
        <f t="shared" si="1074"/>
        <v>0.0000444444444444444-0.0000606759664152333i</v>
      </c>
      <c r="M3672" t="e">
        <f t="shared" si="1075"/>
        <v>#DIV/0!</v>
      </c>
      <c r="N3672">
        <f t="shared" si="1076"/>
        <v>37.034239406838509</v>
      </c>
      <c r="O3672">
        <f t="shared" si="1077"/>
        <v>45.728467238079283</v>
      </c>
      <c r="P3672" s="3">
        <f t="shared" si="1078"/>
        <v>-45.728467238079283</v>
      </c>
      <c r="Q3672" s="3">
        <f t="shared" si="1079"/>
        <v>142.96576059316149</v>
      </c>
      <c r="R3672">
        <f t="shared" si="1080"/>
        <v>-37.034239406838509</v>
      </c>
      <c r="S3672">
        <f t="shared" si="1081"/>
        <v>946.25939276658357</v>
      </c>
      <c r="T3672">
        <f t="shared" si="1064"/>
        <v>-45.728467238079283</v>
      </c>
    </row>
    <row r="3673" spans="1:20" x14ac:dyDescent="0.25">
      <c r="A3673">
        <f t="shared" si="1065"/>
        <v>5968116.1012426391</v>
      </c>
      <c r="B3673">
        <f t="shared" si="1082"/>
        <v>949855.17845909658</v>
      </c>
      <c r="C3673" t="str">
        <f t="shared" si="1066"/>
        <v>-0.00408300773623205+0.00309335737351341i</v>
      </c>
      <c r="D3673" t="str">
        <f t="shared" si="1067"/>
        <v>1.28610021477844-1.69579219987596i</v>
      </c>
      <c r="E3673" t="str">
        <f t="shared" si="1068"/>
        <v>-11.531714250795-30.079232281363i</v>
      </c>
      <c r="F3673" t="str">
        <f t="shared" si="1069"/>
        <v>1.97476239011204-1.10009088500013i</v>
      </c>
      <c r="G3673" t="str">
        <f t="shared" si="1070"/>
        <v>0.814360217841867-0.388815706265081i</v>
      </c>
      <c r="H3673" t="str">
        <f t="shared" si="1071"/>
        <v>0.00163071952753669-20.9468241216256i</v>
      </c>
      <c r="I3673" t="str">
        <f t="shared" si="1072"/>
        <v>-0.0649973360044315-0.116697450639614i</v>
      </c>
      <c r="K3673" t="str">
        <f t="shared" si="1073"/>
        <v>0.0000445988995426625-0.0000599418077639718i</v>
      </c>
      <c r="L3673" t="str">
        <f t="shared" si="1074"/>
        <v>0.0000444444444444444-0.0000604462705870028i</v>
      </c>
      <c r="M3673" t="e">
        <f t="shared" si="1075"/>
        <v>#DIV/0!</v>
      </c>
      <c r="N3673">
        <f t="shared" si="1076"/>
        <v>37.148199627544784</v>
      </c>
      <c r="O3673">
        <f t="shared" si="1077"/>
        <v>45.810392806302559</v>
      </c>
      <c r="P3673" s="3">
        <f t="shared" si="1078"/>
        <v>-45.810392806302559</v>
      </c>
      <c r="Q3673" s="3">
        <f t="shared" si="1079"/>
        <v>142.85180037245522</v>
      </c>
      <c r="R3673">
        <f t="shared" si="1080"/>
        <v>-37.148199627544784</v>
      </c>
      <c r="S3673">
        <f t="shared" si="1081"/>
        <v>949.85517845909658</v>
      </c>
      <c r="T3673">
        <f t="shared" si="1064"/>
        <v>-45.810392806302559</v>
      </c>
    </row>
    <row r="3674" spans="1:20" x14ac:dyDescent="0.25">
      <c r="A3674">
        <f t="shared" si="1065"/>
        <v>5990794.9424273614</v>
      </c>
      <c r="B3674">
        <f t="shared" si="1082"/>
        <v>953464.62813724112</v>
      </c>
      <c r="C3674" t="str">
        <f t="shared" si="1066"/>
        <v>-0.0040385611859617+0.00307233288438412i</v>
      </c>
      <c r="D3674" t="str">
        <f t="shared" si="1067"/>
        <v>1.27995787382937-1.69405965366583i</v>
      </c>
      <c r="E3674" t="str">
        <f t="shared" si="1068"/>
        <v>-11.5377687476886-29.9190311500047i</v>
      </c>
      <c r="F3674" t="str">
        <f t="shared" si="1069"/>
        <v>1.97197491880319-1.10174251971405i</v>
      </c>
      <c r="G3674" t="str">
        <f t="shared" si="1070"/>
        <v>0.8132107095498-0.389742288471897i</v>
      </c>
      <c r="H3674" t="str">
        <f t="shared" si="1071"/>
        <v>0.00161830066556193-20.8675110186679i</v>
      </c>
      <c r="I3674" t="str">
        <f t="shared" si="1072"/>
        <v>-0.0648485060813815-0.11609148211603i</v>
      </c>
      <c r="K3674" t="str">
        <f t="shared" si="1073"/>
        <v>0.000044596333361613-0.000059714905660807i</v>
      </c>
      <c r="L3674" t="str">
        <f t="shared" si="1074"/>
        <v>0.0000444444444444444-0.000060217444298668i</v>
      </c>
      <c r="M3674" t="e">
        <f t="shared" si="1075"/>
        <v>#DIV/0!</v>
      </c>
      <c r="N3674">
        <f t="shared" si="1076"/>
        <v>37.262040074499367</v>
      </c>
      <c r="O3674">
        <f t="shared" si="1077"/>
        <v>45.892361615636723</v>
      </c>
      <c r="P3674" s="3">
        <f t="shared" si="1078"/>
        <v>-45.892361615636723</v>
      </c>
      <c r="Q3674" s="3">
        <f t="shared" si="1079"/>
        <v>142.73795992550063</v>
      </c>
      <c r="R3674">
        <f t="shared" si="1080"/>
        <v>-37.262040074499367</v>
      </c>
      <c r="S3674">
        <f t="shared" si="1081"/>
        <v>953.46462813724111</v>
      </c>
      <c r="T3674">
        <f t="shared" si="1064"/>
        <v>-45.892361615636723</v>
      </c>
    </row>
    <row r="3675" spans="1:20" x14ac:dyDescent="0.25">
      <c r="A3675">
        <f t="shared" si="1065"/>
        <v>6013559.963208585</v>
      </c>
      <c r="B3675">
        <f t="shared" si="1082"/>
        <v>957087.79372416262</v>
      </c>
      <c r="C3675" t="str">
        <f t="shared" si="1066"/>
        <v>-0.00399456010216788+0.00305139490415809i</v>
      </c>
      <c r="D3675" t="str">
        <f t="shared" si="1067"/>
        <v>1.27382782094305-1.69230658154615i</v>
      </c>
      <c r="E3675" t="str">
        <f t="shared" si="1068"/>
        <v>-11.5434791690605-29.7593865305085i</v>
      </c>
      <c r="F3675" t="str">
        <f t="shared" si="1069"/>
        <v>1.96917417056277-1.10339348215714i</v>
      </c>
      <c r="G3675" t="str">
        <f t="shared" si="1070"/>
        <v>0.812055726064891-0.390667664172649i</v>
      </c>
      <c r="H3675" t="str">
        <f t="shared" si="1071"/>
        <v>0.00160597709254103-20.7884983512348i</v>
      </c>
      <c r="I3675" t="str">
        <f t="shared" si="1072"/>
        <v>-0.0646998321483907-0.115487651477773i</v>
      </c>
      <c r="K3675" t="str">
        <f t="shared" si="1073"/>
        <v>0.0000445937865717019-0.0000594888623577148i</v>
      </c>
      <c r="L3675" t="str">
        <f t="shared" si="1074"/>
        <v>0.0000444444444444444-0.0000599894842584856i</v>
      </c>
      <c r="M3675" t="e">
        <f t="shared" si="1075"/>
        <v>#DIV/0!</v>
      </c>
      <c r="N3675">
        <f t="shared" si="1076"/>
        <v>37.375760630873657</v>
      </c>
      <c r="O3675">
        <f t="shared" si="1077"/>
        <v>45.974373600249706</v>
      </c>
      <c r="P3675" s="3">
        <f t="shared" si="1078"/>
        <v>-45.974373600249706</v>
      </c>
      <c r="Q3675" s="3">
        <f t="shared" si="1079"/>
        <v>142.62423936912634</v>
      </c>
      <c r="R3675">
        <f t="shared" si="1080"/>
        <v>-37.375760630873657</v>
      </c>
      <c r="S3675">
        <f t="shared" si="1081"/>
        <v>957.08779372416257</v>
      </c>
      <c r="T3675">
        <f t="shared" si="1064"/>
        <v>-45.974373600249706</v>
      </c>
    </row>
    <row r="3676" spans="1:20" x14ac:dyDescent="0.25">
      <c r="A3676">
        <f t="shared" si="1065"/>
        <v>6036411.4910687776</v>
      </c>
      <c r="B3676">
        <f t="shared" si="1082"/>
        <v>960724.72734031442</v>
      </c>
      <c r="C3676" t="str">
        <f t="shared" si="1066"/>
        <v>-0.0039510005113043+0.00303054390158118i</v>
      </c>
      <c r="D3676" t="str">
        <f t="shared" si="1067"/>
        <v>1.26771019511495-1.69053309385199i</v>
      </c>
      <c r="E3676" t="str">
        <f t="shared" si="1068"/>
        <v>-11.5488472932971-29.6002974763843i</v>
      </c>
      <c r="F3676" t="str">
        <f t="shared" si="1069"/>
        <v>1.96636013146114-1.10504367811986i</v>
      </c>
      <c r="G3676" t="str">
        <f t="shared" si="1070"/>
        <v>0.810895261642801-0.391591798034706i</v>
      </c>
      <c r="H3676" t="str">
        <f t="shared" si="1071"/>
        <v>0.00159374806668464-20.7097849798805i</v>
      </c>
      <c r="I3676" t="str">
        <f t="shared" si="1072"/>
        <v>-0.0645513098017305-0.114885953345935i</v>
      </c>
      <c r="K3676" t="str">
        <f t="shared" si="1073"/>
        <v>0.0000445912590264114-0.0000592636746054635i</v>
      </c>
      <c r="L3676" t="str">
        <f t="shared" si="1074"/>
        <v>0.0000444444444444444-0.0000597623871871742i</v>
      </c>
      <c r="M3676" t="e">
        <f t="shared" si="1075"/>
        <v>#DIV/0!</v>
      </c>
      <c r="N3676">
        <f t="shared" si="1076"/>
        <v>37.489361184228841</v>
      </c>
      <c r="O3676">
        <f t="shared" si="1077"/>
        <v>46.056428694245703</v>
      </c>
      <c r="P3676" s="3">
        <f t="shared" si="1078"/>
        <v>-46.056428694245703</v>
      </c>
      <c r="Q3676" s="3">
        <f t="shared" si="1079"/>
        <v>142.51063881577116</v>
      </c>
      <c r="R3676">
        <f t="shared" si="1080"/>
        <v>-37.489361184228841</v>
      </c>
      <c r="S3676">
        <f t="shared" si="1081"/>
        <v>960.72472734031442</v>
      </c>
      <c r="T3676">
        <f t="shared" si="1064"/>
        <v>-46.056428694245703</v>
      </c>
    </row>
    <row r="3677" spans="1:20" x14ac:dyDescent="0.25">
      <c r="A3677">
        <f t="shared" si="1065"/>
        <v>6059349.8547348389</v>
      </c>
      <c r="B3677">
        <f t="shared" si="1082"/>
        <v>964375.48130420758</v>
      </c>
      <c r="C3677" t="str">
        <f t="shared" si="1066"/>
        <v>-0.00390787846894683+0.00300978032922567i</v>
      </c>
      <c r="D3677" t="str">
        <f t="shared" si="1067"/>
        <v>1.26160513406397-1.68873930200334i</v>
      </c>
      <c r="E3677" t="str">
        <f t="shared" si="1068"/>
        <v>-11.5538748916838-29.4417630474198i</v>
      </c>
      <c r="F3677" t="str">
        <f t="shared" si="1069"/>
        <v>1.96353278820463-1.10669301298095i</v>
      </c>
      <c r="G3677" t="str">
        <f t="shared" si="1070"/>
        <v>0.809729310801413-0.392514654542326i</v>
      </c>
      <c r="H3677" t="str">
        <f t="shared" si="1071"/>
        <v>0.00158161285213587-20.6313697694971i</v>
      </c>
      <c r="I3677" t="str">
        <f t="shared" si="1072"/>
        <v>-0.0644029346859456-0.11428638238383i</v>
      </c>
      <c r="K3677" t="str">
        <f t="shared" si="1073"/>
        <v>0.0000445887505803302-0.0000590393391671003i</v>
      </c>
      <c r="L3677" t="str">
        <f t="shared" si="1074"/>
        <v>0.0000444444444444444-0.0000595361498178664i</v>
      </c>
      <c r="M3677" t="e">
        <f t="shared" si="1075"/>
        <v>#DIV/0!</v>
      </c>
      <c r="N3677">
        <f t="shared" si="1076"/>
        <v>37.602841626499327</v>
      </c>
      <c r="O3677">
        <f t="shared" si="1077"/>
        <v>46.138526831678597</v>
      </c>
      <c r="P3677" s="3">
        <f t="shared" si="1078"/>
        <v>-46.138526831678597</v>
      </c>
      <c r="Q3677" s="3">
        <f t="shared" si="1079"/>
        <v>142.39715837350067</v>
      </c>
      <c r="R3677">
        <f t="shared" si="1080"/>
        <v>-37.602841626499327</v>
      </c>
      <c r="S3677">
        <f t="shared" si="1081"/>
        <v>964.3754813042076</v>
      </c>
      <c r="T3677">
        <f t="shared" si="1064"/>
        <v>-46.138526831678597</v>
      </c>
    </row>
    <row r="3678" spans="1:20" x14ac:dyDescent="0.25">
      <c r="A3678">
        <f t="shared" si="1065"/>
        <v>6082375.3841828313</v>
      </c>
      <c r="B3678">
        <f t="shared" si="1082"/>
        <v>968040.10813316365</v>
      </c>
      <c r="C3678" t="str">
        <f t="shared" si="1066"/>
        <v>-0.00386519005965335+0.002989104623703i</v>
      </c>
      <c r="D3678" t="str">
        <f t="shared" si="1067"/>
        <v>1.25551277422237-1.68692531848802i</v>
      </c>
      <c r="E3678" t="str">
        <f t="shared" si="1068"/>
        <v>-11.5585637285595-29.2837823096437i</v>
      </c>
      <c r="F3678" t="str">
        <f t="shared" si="1069"/>
        <v>1.96069212814264-1.10834139171152i</v>
      </c>
      <c r="G3678" t="str">
        <f t="shared" si="1070"/>
        <v>0.808557868323835-0.393436197998419i</v>
      </c>
      <c r="H3678" t="str">
        <f t="shared" si="1071"/>
        <v>0.00156957071892057-20.5532515892971i</v>
      </c>
      <c r="I3678" t="str">
        <f t="shared" si="1072"/>
        <v>-0.0642547024938224-0.113688933296742i</v>
      </c>
      <c r="K3678" t="str">
        <f t="shared" si="1073"/>
        <v>0.0000445862610891449-0.0000588158528179047i</v>
      </c>
      <c r="L3678" t="str">
        <f t="shared" si="1074"/>
        <v>0.0000444444444444444-0.0000593107688960615i</v>
      </c>
      <c r="M3678" t="e">
        <f t="shared" si="1075"/>
        <v>#DIV/0!</v>
      </c>
      <c r="N3678">
        <f t="shared" si="1076"/>
        <v>37.716201853980522</v>
      </c>
      <c r="O3678">
        <f t="shared" si="1077"/>
        <v>46.220667946566735</v>
      </c>
      <c r="P3678" s="3">
        <f t="shared" si="1078"/>
        <v>-46.220667946566735</v>
      </c>
      <c r="Q3678" s="3">
        <f t="shared" si="1079"/>
        <v>142.28379814601948</v>
      </c>
      <c r="R3678">
        <f t="shared" si="1080"/>
        <v>-37.716201853980522</v>
      </c>
      <c r="S3678">
        <f t="shared" si="1081"/>
        <v>968.0401081331637</v>
      </c>
      <c r="T3678">
        <f t="shared" si="1064"/>
        <v>-46.220667946566735</v>
      </c>
    </row>
    <row r="3679" spans="1:20" x14ac:dyDescent="0.25">
      <c r="A3679">
        <f t="shared" si="1065"/>
        <v>6105488.4106427263</v>
      </c>
      <c r="B3679">
        <f t="shared" si="1082"/>
        <v>971718.66054406972</v>
      </c>
      <c r="C3679" t="str">
        <f t="shared" si="1066"/>
        <v>-0.00382293139682509+0.00296851720587523i</v>
      </c>
      <c r="D3679" t="str">
        <f t="shared" si="1067"/>
        <v>1.24943325072605-1.68509125684426i</v>
      </c>
      <c r="E3679" t="str">
        <f t="shared" si="1068"/>
        <v>-11.5629155614732-29.1263543352962i</v>
      </c>
      <c r="F3679" t="str">
        <f t="shared" si="1069"/>
        <v>1.95783813927501-1.1099887188794i</v>
      </c>
      <c r="G3679" t="str">
        <f t="shared" si="1070"/>
        <v>0.807380929261398-0.394356392526354i</v>
      </c>
      <c r="H3679" t="str">
        <f t="shared" si="1071"/>
        <v>0.00155762094289804-20.4754293127973i</v>
      </c>
      <c r="I3679" t="str">
        <f t="shared" si="1072"/>
        <v>-0.0641066089663735-0.113093600831695i</v>
      </c>
      <c r="K3679" t="str">
        <f t="shared" si="1073"/>
        <v>0.0000445837904096339-0.0000585932123453442i</v>
      </c>
      <c r="L3679" t="str">
        <f t="shared" si="1074"/>
        <v>0.0000444444444444444-0.0000590862411795792i</v>
      </c>
      <c r="M3679" t="e">
        <f t="shared" si="1075"/>
        <v>#DIV/0!</v>
      </c>
      <c r="N3679">
        <f t="shared" si="1076"/>
        <v>37.829441767307827</v>
      </c>
      <c r="O3679">
        <f t="shared" si="1077"/>
        <v>46.302851972905401</v>
      </c>
      <c r="P3679" s="3">
        <f t="shared" si="1078"/>
        <v>-46.302851972905401</v>
      </c>
      <c r="Q3679" s="3">
        <f t="shared" si="1079"/>
        <v>142.17055823269217</v>
      </c>
      <c r="R3679">
        <f t="shared" si="1080"/>
        <v>-37.829441767307827</v>
      </c>
      <c r="S3679">
        <f t="shared" si="1081"/>
        <v>971.71866054406973</v>
      </c>
      <c r="T3679">
        <f t="shared" si="1064"/>
        <v>-46.302851972905401</v>
      </c>
    </row>
    <row r="3680" spans="1:20" x14ac:dyDescent="0.25">
      <c r="A3680">
        <f t="shared" si="1065"/>
        <v>6128689.266603169</v>
      </c>
      <c r="B3680">
        <f t="shared" si="1082"/>
        <v>975411.19145413721</v>
      </c>
      <c r="C3680" t="str">
        <f t="shared" si="1066"/>
        <v>-0.00378109862256674+0.00294801848106481i</v>
      </c>
      <c r="D3680" t="str">
        <f t="shared" si="1067"/>
        <v>1.243366697405-1.68323723164344i</v>
      </c>
      <c r="E3680" t="str">
        <f t="shared" si="1068"/>
        <v>-11.5669321413371-28.9694782027923i</v>
      </c>
      <c r="F3680" t="str">
        <f t="shared" si="1069"/>
        <v>1.95497081025928-1.11163489865346i</v>
      </c>
      <c r="G3680" t="str">
        <f t="shared" si="1070"/>
        <v>0.806198488936644-0.395275202071817i</v>
      </c>
      <c r="H3680" t="str">
        <f t="shared" si="1071"/>
        <v>0.00154576280571214-20.3979018178018i</v>
      </c>
      <c r="I3680" t="str">
        <f t="shared" si="1072"/>
        <v>-0.0639586498928113-0.112500379777214i</v>
      </c>
      <c r="K3680" t="str">
        <f t="shared" si="1073"/>
        <v>0.0000445813383996561-0.0000583714145490263i</v>
      </c>
      <c r="L3680" t="str">
        <f t="shared" si="1074"/>
        <v>0.0000444444444444444-0.0000588625634385126i</v>
      </c>
      <c r="M3680" t="e">
        <f t="shared" si="1075"/>
        <v>#DIV/0!</v>
      </c>
      <c r="N3680">
        <f t="shared" si="1076"/>
        <v>37.942561271442997</v>
      </c>
      <c r="O3680">
        <f t="shared" si="1077"/>
        <v>46.38507884468104</v>
      </c>
      <c r="P3680" s="3">
        <f t="shared" si="1078"/>
        <v>-46.38507884468104</v>
      </c>
      <c r="Q3680" s="3">
        <f t="shared" si="1079"/>
        <v>142.057438728557</v>
      </c>
      <c r="R3680">
        <f t="shared" si="1080"/>
        <v>-37.942561271442997</v>
      </c>
      <c r="S3680">
        <f t="shared" si="1081"/>
        <v>975.41119145413722</v>
      </c>
      <c r="T3680">
        <f t="shared" si="1064"/>
        <v>-46.38507884468104</v>
      </c>
    </row>
    <row r="3681" spans="1:20" x14ac:dyDescent="0.25">
      <c r="A3681">
        <f t="shared" si="1065"/>
        <v>6151978.2858162615</v>
      </c>
      <c r="B3681">
        <f t="shared" si="1082"/>
        <v>979117.75398166291</v>
      </c>
      <c r="C3681" t="str">
        <f t="shared" si="1066"/>
        <v>-0.00373968790754757+0.00292760883926269i</v>
      </c>
      <c r="D3681" t="str">
        <f t="shared" si="1067"/>
        <v>1.23731324677409-1.68136335847249i</v>
      </c>
      <c r="E3681" t="str">
        <f t="shared" si="1068"/>
        <v>-11.5706152125801-28.8131529966862i</v>
      </c>
      <c r="F3681" t="str">
        <f t="shared" si="1069"/>
        <v>1.95209013041786-1.11327983480812i</v>
      </c>
      <c r="G3681" t="str">
        <f t="shared" si="1070"/>
        <v>0.805010542946314-0.396192590404711i</v>
      </c>
      <c r="H3681" t="str">
        <f t="shared" si="1071"/>
        <v>0.00153399559474285-20.3206679863859i</v>
      </c>
      <c r="I3681" t="str">
        <f t="shared" si="1072"/>
        <v>-0.0638108211105299-0.111909264963077i</v>
      </c>
      <c r="K3681" t="str">
        <f t="shared" si="1073"/>
        <v>0.0000445789049181451-0.0000581504562406557i</v>
      </c>
      <c r="L3681" t="str">
        <f t="shared" si="1074"/>
        <v>0.0000444444444444444-0.0000586397324551829i</v>
      </c>
      <c r="M3681" t="e">
        <f t="shared" si="1075"/>
        <v>#DIV/0!</v>
      </c>
      <c r="N3681">
        <f t="shared" si="1076"/>
        <v>38.055560275651771</v>
      </c>
      <c r="O3681">
        <f t="shared" si="1077"/>
        <v>46.46734849588433</v>
      </c>
      <c r="P3681" s="3">
        <f t="shared" si="1078"/>
        <v>-46.46734849588433</v>
      </c>
      <c r="Q3681" s="3">
        <f t="shared" si="1079"/>
        <v>141.94443972434823</v>
      </c>
      <c r="R3681">
        <f t="shared" si="1080"/>
        <v>-38.055560275651771</v>
      </c>
      <c r="S3681">
        <f t="shared" si="1081"/>
        <v>979.11775398166287</v>
      </c>
      <c r="T3681">
        <f t="shared" si="1064"/>
        <v>-46.46734849588433</v>
      </c>
    </row>
    <row r="3682" spans="1:20" x14ac:dyDescent="0.25">
      <c r="A3682">
        <f t="shared" si="1065"/>
        <v>6175355.8033023626</v>
      </c>
      <c r="B3682">
        <f t="shared" si="1082"/>
        <v>982838.40144679323</v>
      </c>
      <c r="C3682" t="str">
        <f t="shared" si="1066"/>
        <v>-0.00369869545086231+0.00290728865533478i</v>
      </c>
      <c r="D3682" t="str">
        <f t="shared" si="1067"/>
        <v>1.2312730300241-1.6794697539164i</v>
      </c>
      <c r="E3682" t="str">
        <f t="shared" si="1068"/>
        <v>-11.5739665132989-28.6573778076343i</v>
      </c>
      <c r="F3682" t="str">
        <f t="shared" si="1069"/>
        <v>1.94919608974531-1.11492343072796i</v>
      </c>
      <c r="G3682" t="str">
        <f t="shared" si="1070"/>
        <v>0.803817087164319-0.397108521121102i</v>
      </c>
      <c r="H3682" t="str">
        <f t="shared" si="1071"/>
        <v>0.00152231860305835-20.2437267048796i</v>
      </c>
      <c r="I3682" t="str">
        <f t="shared" si="1072"/>
        <v>-0.063663118505087-0.111320251260073i</v>
      </c>
      <c r="K3682" t="str">
        <f t="shared" si="1073"/>
        <v>0.0000445764898250999-0.0000579303342439853i</v>
      </c>
      <c r="L3682" t="str">
        <f t="shared" si="1074"/>
        <v>0.0000444444444444444-0.0000584177450240913i</v>
      </c>
      <c r="M3682" t="e">
        <f t="shared" si="1075"/>
        <v>#DIV/0!</v>
      </c>
      <c r="N3682">
        <f t="shared" si="1076"/>
        <v>38.168438693481477</v>
      </c>
      <c r="O3682">
        <f t="shared" si="1077"/>
        <v>46.549660860523574</v>
      </c>
      <c r="P3682" s="3">
        <f t="shared" si="1078"/>
        <v>-46.549660860523574</v>
      </c>
      <c r="Q3682" s="3">
        <f t="shared" si="1079"/>
        <v>141.83156130651852</v>
      </c>
      <c r="R3682">
        <f t="shared" si="1080"/>
        <v>-38.168438693481477</v>
      </c>
      <c r="S3682">
        <f t="shared" si="1081"/>
        <v>982.83840144679323</v>
      </c>
      <c r="T3682">
        <f t="shared" si="1064"/>
        <v>-46.549660860523574</v>
      </c>
    </row>
    <row r="3683" spans="1:20" x14ac:dyDescent="0.25">
      <c r="A3683">
        <f t="shared" si="1065"/>
        <v>6198822.1553549124</v>
      </c>
      <c r="B3683">
        <f t="shared" si="1082"/>
        <v>986573.18737229111</v>
      </c>
      <c r="C3683" t="str">
        <f t="shared" si="1066"/>
        <v>-0.00365811747989185+0.00288705828922681i</v>
      </c>
      <c r="D3683" t="str">
        <f t="shared" si="1067"/>
        <v>1.22524617701301-1.67755653554054i</v>
      </c>
      <c r="E3683" t="str">
        <f t="shared" si="1068"/>
        <v>-11.5769877754081-28.5021517323539i</v>
      </c>
      <c r="F3683" t="str">
        <f t="shared" si="1069"/>
        <v>1.94628867891549-1.11656558941238i</v>
      </c>
      <c r="G3683" t="str">
        <f t="shared" si="1070"/>
        <v>0.802618117744716-0.398022957645216i</v>
      </c>
      <c r="H3683" t="str">
        <f t="shared" si="1071"/>
        <v>0.00151073112936745-20.1670768638509i</v>
      </c>
      <c r="I3683" t="str">
        <f t="shared" si="1072"/>
        <v>-0.0635155380101815-0.110733333579751i</v>
      </c>
      <c r="K3683" t="str">
        <f t="shared" si="1073"/>
        <v>0.0000445740929815776-0.0000577110453947735i</v>
      </c>
      <c r="L3683" t="str">
        <f t="shared" si="1074"/>
        <v>0.0000444444444444444-0.0000581965979518744i</v>
      </c>
      <c r="M3683" t="e">
        <f t="shared" si="1075"/>
        <v>#DIV/0!</v>
      </c>
      <c r="N3683">
        <f t="shared" si="1076"/>
        <v>38.281196442739059</v>
      </c>
      <c r="O3683">
        <f t="shared" si="1077"/>
        <v>46.632015872638526</v>
      </c>
      <c r="P3683" s="3">
        <f t="shared" si="1078"/>
        <v>-46.632015872638526</v>
      </c>
      <c r="Q3683" s="3">
        <f t="shared" si="1079"/>
        <v>141.71880355726094</v>
      </c>
      <c r="R3683">
        <f t="shared" si="1080"/>
        <v>-38.281196442739059</v>
      </c>
      <c r="S3683">
        <f t="shared" si="1081"/>
        <v>986.57318737229116</v>
      </c>
      <c r="T3683">
        <f t="shared" si="1064"/>
        <v>-46.632015872638526</v>
      </c>
    </row>
    <row r="3684" spans="1:20" x14ac:dyDescent="0.25">
      <c r="A3684">
        <f t="shared" si="1065"/>
        <v>6222377.679545261</v>
      </c>
      <c r="B3684">
        <f t="shared" si="1082"/>
        <v>990322.16548430582</v>
      </c>
      <c r="C3684" t="str">
        <f t="shared" si="1066"/>
        <v>-0.00361795025016473+0.00286691808616797i</v>
      </c>
      <c r="D3684" t="str">
        <f t="shared" si="1067"/>
        <v>1.21923281625759-1.67562382187298i</v>
      </c>
      <c r="E3684" t="str">
        <f t="shared" si="1068"/>
        <v>-11.5796807247905-28.3474738735856i</v>
      </c>
      <c r="F3684" t="str">
        <f t="shared" si="1069"/>
        <v>1.9433678892888-1.11820621348053i</v>
      </c>
      <c r="G3684" t="str">
        <f t="shared" si="1070"/>
        <v>0.801413631124667-0.398935863231476i</v>
      </c>
      <c r="H3684" t="str">
        <f t="shared" si="1071"/>
        <v>0.00149923247797242-20.09071735809i</v>
      </c>
      <c r="I3684" t="str">
        <f t="shared" si="1072"/>
        <v>-0.063368075607644-0.110148506874171i</v>
      </c>
      <c r="K3684" t="str">
        <f t="shared" si="1073"/>
        <v>0.0000445717142496848-0.0000574925865407369i</v>
      </c>
      <c r="L3684" t="str">
        <f t="shared" si="1074"/>
        <v>0.0000444444444444444-0.0000579762880572566i</v>
      </c>
      <c r="M3684" t="e">
        <f t="shared" si="1075"/>
        <v>#DIV/0!</v>
      </c>
      <c r="N3684">
        <f t="shared" si="1076"/>
        <v>38.393833445465816</v>
      </c>
      <c r="O3684">
        <f t="shared" si="1077"/>
        <v>46.714413466312656</v>
      </c>
      <c r="P3684" s="3">
        <f t="shared" si="1078"/>
        <v>-46.714413466312656</v>
      </c>
      <c r="Q3684" s="3">
        <f t="shared" si="1079"/>
        <v>141.60616655453418</v>
      </c>
      <c r="R3684">
        <f t="shared" si="1080"/>
        <v>-38.393833445465816</v>
      </c>
      <c r="S3684">
        <f t="shared" si="1081"/>
        <v>990.32216548430586</v>
      </c>
      <c r="T3684">
        <f t="shared" si="1064"/>
        <v>-46.714413466312656</v>
      </c>
    </row>
    <row r="3685" spans="1:20" x14ac:dyDescent="0.25">
      <c r="A3685">
        <f t="shared" si="1065"/>
        <v>6246022.714727534</v>
      </c>
      <c r="B3685">
        <f t="shared" si="1082"/>
        <v>994085.38971314626</v>
      </c>
      <c r="C3685" t="str">
        <f t="shared" si="1066"/>
        <v>-0.00357819004521801+0.00284686837687247i</v>
      </c>
      <c r="D3685" t="str">
        <f t="shared" si="1067"/>
        <v>1.21323307492524-1.67367173238669i</v>
      </c>
      <c r="E3685" t="str">
        <f t="shared" si="1068"/>
        <v>-11.582047081444-28.1933433400491i</v>
      </c>
      <c r="F3685" t="str">
        <f t="shared" si="1069"/>
        <v>1.94043371291929-1.11984520517616i</v>
      </c>
      <c r="G3685" t="str">
        <f t="shared" si="1070"/>
        <v>0.800203624027395-0.399847200966592i</v>
      </c>
      <c r="H3685" t="str">
        <f t="shared" si="1071"/>
        <v>0.00148782195872237-20.0146470865926i</v>
      </c>
      <c r="I3685" t="str">
        <f t="shared" si="1072"/>
        <v>-0.0632207273274146-0.109565766135649i</v>
      </c>
      <c r="K3685" t="str">
        <f t="shared" si="1073"/>
        <v>0.0000445693534925698-0.0000572749545415076i</v>
      </c>
      <c r="L3685" t="str">
        <f t="shared" si="1074"/>
        <v>0.0000444444444444444-0.000057756812171007i</v>
      </c>
      <c r="M3685" t="e">
        <f t="shared" si="1075"/>
        <v>#DIV/0!</v>
      </c>
      <c r="N3685">
        <f t="shared" si="1076"/>
        <v>38.506349627910822</v>
      </c>
      <c r="O3685">
        <f t="shared" si="1077"/>
        <v>46.796853575686946</v>
      </c>
      <c r="P3685" s="3">
        <f t="shared" si="1078"/>
        <v>-46.796853575686946</v>
      </c>
      <c r="Q3685" s="3">
        <f t="shared" si="1079"/>
        <v>141.49365037208918</v>
      </c>
      <c r="R3685">
        <f t="shared" si="1080"/>
        <v>-38.506349627910822</v>
      </c>
      <c r="S3685">
        <f t="shared" si="1081"/>
        <v>994.08538971314624</v>
      </c>
      <c r="T3685">
        <f t="shared" si="1064"/>
        <v>-46.796853575686946</v>
      </c>
    </row>
    <row r="3686" spans="1:20" x14ac:dyDescent="0.25">
      <c r="A3686">
        <f t="shared" si="1065"/>
        <v>6269757.6010434981</v>
      </c>
      <c r="B3686">
        <f t="shared" si="1082"/>
        <v>997862.91419405618</v>
      </c>
      <c r="C3686" t="str">
        <f t="shared" si="1066"/>
        <v>-0.0035388331764586+0.00282690947773985i</v>
      </c>
      <c r="D3686" t="str">
        <f t="shared" si="1067"/>
        <v>1.20724707882609-1.67170038748169i</v>
      </c>
      <c r="E3686" t="str">
        <f t="shared" si="1068"/>
        <v>-11.5840885596292-28.0397592464012i</v>
      </c>
      <c r="F3686" t="str">
        <f t="shared" si="1069"/>
        <v>1.93748614256183-1.12148246637271i</v>
      </c>
      <c r="G3686" t="str">
        <f t="shared" si="1070"/>
        <v>0.798988093465122-0.400756933771696i</v>
      </c>
      <c r="H3686" t="str">
        <f t="shared" si="1071"/>
        <v>0.00147649888696688-19.9388649525441i</v>
      </c>
      <c r="I3686" t="str">
        <f t="shared" si="1072"/>
        <v>-0.063073489247531-0.108985106396499i</v>
      </c>
      <c r="K3686" t="str">
        <f t="shared" si="1073"/>
        <v>0.0000445670105744146-0.0000570581462685854i</v>
      </c>
      <c r="L3686" t="str">
        <f t="shared" si="1074"/>
        <v>0.0000444444444444444-0.0000575381671358904i</v>
      </c>
      <c r="M3686" t="e">
        <f t="shared" si="1075"/>
        <v>#DIV/0!</v>
      </c>
      <c r="N3686">
        <f t="shared" si="1076"/>
        <v>38.618744920503218</v>
      </c>
      <c r="O3686">
        <f t="shared" si="1077"/>
        <v>46.879336134972604</v>
      </c>
      <c r="P3686" s="3">
        <f t="shared" si="1078"/>
        <v>-46.879336134972604</v>
      </c>
      <c r="Q3686" s="3">
        <f t="shared" si="1079"/>
        <v>141.38125507949678</v>
      </c>
      <c r="R3686">
        <f t="shared" si="1080"/>
        <v>-38.618744920503218</v>
      </c>
      <c r="S3686">
        <f t="shared" si="1081"/>
        <v>997.8629141940562</v>
      </c>
      <c r="T3686">
        <f t="shared" si="1064"/>
        <v>-46.879336134972604</v>
      </c>
    </row>
    <row r="3687" spans="1:20" x14ac:dyDescent="0.25">
      <c r="A3687">
        <f t="shared" si="1065"/>
        <v>6293582.6799274636</v>
      </c>
      <c r="B3687">
        <f t="shared" si="1082"/>
        <v>1001654.7932679936</v>
      </c>
      <c r="C3687" t="str">
        <f t="shared" si="1066"/>
        <v>-0.00349987598302473+0.00280704169105378i</v>
      </c>
      <c r="D3687" t="str">
        <f t="shared" si="1067"/>
        <v>1.20127495240541-1.6697099084672i</v>
      </c>
      <c r="E3687" t="str">
        <f t="shared" si="1068"/>
        <v>-11.5858068680143-27.8867207131899i</v>
      </c>
      <c r="F3687" t="str">
        <f t="shared" si="1069"/>
        <v>1.93452517167919-1.12311789857851i</v>
      </c>
      <c r="G3687" t="str">
        <f t="shared" si="1070"/>
        <v>0.797767036742004-0.401665024404523i</v>
      </c>
      <c r="H3687" t="str">
        <f t="shared" si="1071"/>
        <v>0.00146526258351028-19.8633698633034i</v>
      </c>
      <c r="I3687" t="str">
        <f t="shared" si="1072"/>
        <v>-0.062926357494116-0.108406522728777i</v>
      </c>
      <c r="K3687" t="str">
        <f t="shared" si="1073"/>
        <v>0.0000445646853604286-0.0000568421586052967i</v>
      </c>
      <c r="L3687" t="str">
        <f t="shared" si="1074"/>
        <v>0.0000444444444444444-0.0000573203498066254i</v>
      </c>
      <c r="M3687" t="e">
        <f t="shared" si="1075"/>
        <v>#DIV/0!</v>
      </c>
      <c r="N3687">
        <f t="shared" si="1076"/>
        <v>38.731019257822823</v>
      </c>
      <c r="O3687">
        <f t="shared" si="1077"/>
        <v>46.961861078463642</v>
      </c>
      <c r="P3687" s="3">
        <f t="shared" si="1078"/>
        <v>-46.961861078463642</v>
      </c>
      <c r="Q3687" s="3">
        <f t="shared" si="1079"/>
        <v>141.26898074217718</v>
      </c>
      <c r="R3687">
        <f t="shared" si="1080"/>
        <v>-38.731019257822823</v>
      </c>
      <c r="S3687">
        <f t="shared" si="1081"/>
        <v>1001.6547932679936</v>
      </c>
      <c r="T3687">
        <f t="shared" si="1064"/>
        <v>-46.961861078463642</v>
      </c>
    </row>
    <row r="3688" spans="1:20" x14ac:dyDescent="0.25">
      <c r="A3688">
        <f t="shared" si="1065"/>
        <v>6317498.2941111885</v>
      </c>
      <c r="B3688">
        <f t="shared" si="1082"/>
        <v>1005461.0814824121</v>
      </c>
      <c r="C3688" t="str">
        <f t="shared" si="1066"/>
        <v>-0.00346131483164713+0.00278726530517887i</v>
      </c>
      <c r="D3688" t="str">
        <f t="shared" si="1067"/>
        <v>1.19531681873623-1.66770041754358i</v>
      </c>
      <c r="E3688" t="str">
        <f t="shared" si="1068"/>
        <v>-11.5872037098199-27.7342268668095i</v>
      </c>
      <c r="F3688" t="str">
        <f t="shared" si="1069"/>
        <v>1.93155079444917-1.12475140294203i</v>
      </c>
      <c r="G3688" t="str">
        <f t="shared" si="1070"/>
        <v>0.796540451457056-0.40257143546164i</v>
      </c>
      <c r="H3688" t="str">
        <f t="shared" si="1071"/>
        <v>0.00145411237456605-19.7881607303867i</v>
      </c>
      <c r="I3688" t="str">
        <f t="shared" si="1072"/>
        <v>-0.0627793282413624-0.107830010244014i</v>
      </c>
      <c r="K3688" t="str">
        <f t="shared" si="1073"/>
        <v>0.000044562377716838-0.0000566269884467459i</v>
      </c>
      <c r="L3688" t="str">
        <f t="shared" si="1074"/>
        <v>0.0000444444444444444-0.000057103357049836i</v>
      </c>
      <c r="M3688" t="e">
        <f t="shared" si="1075"/>
        <v>#DIV/0!</v>
      </c>
      <c r="N3688">
        <f t="shared" si="1076"/>
        <v>38.84317257856793</v>
      </c>
      <c r="O3688">
        <f t="shared" si="1077"/>
        <v>47.044428340550304</v>
      </c>
      <c r="P3688" s="3">
        <f t="shared" si="1078"/>
        <v>-47.044428340550304</v>
      </c>
      <c r="Q3688" s="3">
        <f t="shared" si="1079"/>
        <v>141.15682742143207</v>
      </c>
      <c r="R3688">
        <f t="shared" si="1080"/>
        <v>-38.84317257856793</v>
      </c>
      <c r="S3688">
        <f t="shared" si="1081"/>
        <v>1005.4610814824121</v>
      </c>
      <c r="T3688">
        <f t="shared" si="1064"/>
        <v>-47.044428340550304</v>
      </c>
    </row>
    <row r="3689" spans="1:20" x14ac:dyDescent="0.25">
      <c r="A3689">
        <f t="shared" si="1065"/>
        <v>6341504.7876288109</v>
      </c>
      <c r="B3689">
        <f t="shared" si="1082"/>
        <v>1009281.8335920452</v>
      </c>
      <c r="C3689" t="str">
        <f t="shared" si="1066"/>
        <v>-0.00342314611651069+0.00276758059475665i</v>
      </c>
      <c r="D3689" t="str">
        <f t="shared" si="1067"/>
        <v>1.18937279951229-1.66567203778445i</v>
      </c>
      <c r="E3689" t="str">
        <f t="shared" si="1068"/>
        <v>-11.5882807829622-27.5822768394517i</v>
      </c>
      <c r="F3689" t="str">
        <f t="shared" si="1069"/>
        <v>1.92856300577162-1.12638288025732i</v>
      </c>
      <c r="G3689" t="str">
        <f t="shared" si="1070"/>
        <v>0.795308335507054-0.403476129380727i</v>
      </c>
      <c r="H3689" t="str">
        <f t="shared" si="1071"/>
        <v>0.00144304759171183-19.7132364694517i</v>
      </c>
      <c r="I3689" t="str">
        <f t="shared" si="1072"/>
        <v>-0.0626323977115226-0.107255564092955i</v>
      </c>
      <c r="K3689" t="str">
        <f t="shared" si="1073"/>
        <v>0.0000445600875108807-0.0000564126326997742i</v>
      </c>
      <c r="L3689" t="str">
        <f t="shared" si="1074"/>
        <v>0.0000444444444444444-0.0000568871857440086i</v>
      </c>
      <c r="M3689" t="e">
        <f t="shared" si="1075"/>
        <v>#DIV/0!</v>
      </c>
      <c r="N3689">
        <f t="shared" si="1076"/>
        <v>38.955204825525669</v>
      </c>
      <c r="O3689">
        <f t="shared" si="1077"/>
        <v>47.127037855731018</v>
      </c>
      <c r="P3689" s="3">
        <f t="shared" si="1078"/>
        <v>-47.127037855731018</v>
      </c>
      <c r="Q3689" s="3">
        <f t="shared" si="1079"/>
        <v>141.04479517447433</v>
      </c>
      <c r="R3689">
        <f t="shared" si="1080"/>
        <v>-38.955204825525669</v>
      </c>
      <c r="S3689">
        <f t="shared" si="1081"/>
        <v>1009.2818335920452</v>
      </c>
      <c r="T3689">
        <f t="shared" si="1064"/>
        <v>-47.127037855731018</v>
      </c>
    </row>
    <row r="3690" spans="1:20" x14ac:dyDescent="0.25">
      <c r="A3690">
        <f t="shared" si="1065"/>
        <v>6365602.5058217999</v>
      </c>
      <c r="B3690">
        <f t="shared" si="1082"/>
        <v>1013117.104559695</v>
      </c>
      <c r="C3690" t="str">
        <f t="shared" si="1066"/>
        <v>-0.003385366259116+0.00274798782089917i</v>
      </c>
      <c r="D3690" t="str">
        <f t="shared" si="1067"/>
        <v>1.18344301504124-1.66362489311854i</v>
      </c>
      <c r="E3690" t="str">
        <f t="shared" si="1068"/>
        <v>-11.5890397801935-27.4308697690576i</v>
      </c>
      <c r="F3690" t="str">
        <f t="shared" si="1069"/>
        <v>1.92556180127545-1.12801223096947i</v>
      </c>
      <c r="G3690" t="str">
        <f t="shared" si="1070"/>
        <v>0.794070687089442-0.404379068442895i</v>
      </c>
      <c r="H3690" t="str">
        <f t="shared" si="1071"/>
        <v>0.0014320675718448-19.6385960002816i</v>
      </c>
      <c r="I3690" t="str">
        <f t="shared" si="1072"/>
        <v>-0.0624855621748944-0.106683179465287i</v>
      </c>
      <c r="K3690" t="str">
        <f t="shared" si="1073"/>
        <v>0.0000445578146107966-0.0000561990882829143i</v>
      </c>
      <c r="L3690" t="str">
        <f t="shared" si="1074"/>
        <v>0.0000444444444444444-0.0000566718327794469i</v>
      </c>
      <c r="M3690" t="e">
        <f t="shared" si="1075"/>
        <v>#DIV/0!</v>
      </c>
      <c r="N3690">
        <f t="shared" si="1076"/>
        <v>39.067115945534027</v>
      </c>
      <c r="O3690">
        <f t="shared" si="1077"/>
        <v>47.209689558625463</v>
      </c>
      <c r="P3690" s="3">
        <f t="shared" si="1078"/>
        <v>-47.209689558625463</v>
      </c>
      <c r="Q3690" s="3">
        <f t="shared" si="1079"/>
        <v>140.93288405446597</v>
      </c>
      <c r="R3690">
        <f t="shared" si="1080"/>
        <v>-39.067115945534027</v>
      </c>
      <c r="S3690">
        <f t="shared" si="1081"/>
        <v>1013.117104559695</v>
      </c>
      <c r="T3690">
        <f t="shared" si="1064"/>
        <v>-47.209689558625463</v>
      </c>
    </row>
    <row r="3691" spans="1:20" x14ac:dyDescent="0.25">
      <c r="A3691">
        <f t="shared" si="1065"/>
        <v>6389791.7953439234</v>
      </c>
      <c r="B3691">
        <f t="shared" si="1082"/>
        <v>1016966.9495570218</v>
      </c>
      <c r="C3691" t="str">
        <f t="shared" si="1066"/>
        <v>-0.00334797170814098+0.00272848723138179i</v>
      </c>
      <c r="D3691" t="str">
        <f t="shared" si="1067"/>
        <v>1.17752758423806-1.66155910831166i</v>
      </c>
      <c r="E3691" t="str">
        <f t="shared" si="1068"/>
        <v>-11.5894823892443-27.2800047992669i</v>
      </c>
      <c r="F3691" t="str">
        <f t="shared" si="1069"/>
        <v>1.92254717732569-1.12963935518034i</v>
      </c>
      <c r="G3691" t="str">
        <f t="shared" si="1070"/>
        <v>0.792827504705205-0.405280214775065i</v>
      </c>
      <c r="H3691" t="str">
        <f t="shared" si="1071"/>
        <v>0.00142117165713743-19.5642382467691i</v>
      </c>
      <c r="I3691" t="str">
        <f t="shared" si="1072"/>
        <v>-0.0623388179498147-0.106112851589372i</v>
      </c>
      <c r="K3691" t="str">
        <f t="shared" si="1073"/>
        <v>0.000044555558885822-0.0000559863521263451i</v>
      </c>
      <c r="L3691" t="str">
        <f t="shared" si="1074"/>
        <v>0.0000444444444444444-0.0000564572950582254i</v>
      </c>
      <c r="M3691" t="e">
        <f t="shared" si="1075"/>
        <v>#DIV/0!</v>
      </c>
      <c r="N3691">
        <f t="shared" si="1076"/>
        <v>39.178905889449595</v>
      </c>
      <c r="O3691">
        <f t="shared" si="1077"/>
        <v>47.292383383986632</v>
      </c>
      <c r="P3691" s="3">
        <f t="shared" si="1078"/>
        <v>-47.292383383986632</v>
      </c>
      <c r="Q3691" s="3">
        <f t="shared" si="1079"/>
        <v>140.8210941105504</v>
      </c>
      <c r="R3691">
        <f t="shared" si="1080"/>
        <v>-39.178905889449595</v>
      </c>
      <c r="S3691">
        <f t="shared" si="1081"/>
        <v>1016.9669495570218</v>
      </c>
      <c r="T3691">
        <f t="shared" si="1064"/>
        <v>-47.292383383986632</v>
      </c>
    </row>
    <row r="3692" spans="1:20" x14ac:dyDescent="0.25">
      <c r="A3692">
        <f t="shared" si="1065"/>
        <v>6414073.0041662296</v>
      </c>
      <c r="B3692">
        <f t="shared" si="1082"/>
        <v>1020831.4239653385</v>
      </c>
      <c r="C3692" t="str">
        <f t="shared" si="1066"/>
        <v>-0.00331095893930279+0.00270907906083401i</v>
      </c>
      <c r="D3692" t="str">
        <f t="shared" si="1067"/>
        <v>1.17162662461889-1.65947480894855i</v>
      </c>
      <c r="E3692" t="str">
        <f t="shared" si="1068"/>
        <v>-11.5896102929613-27.1296810793663i</v>
      </c>
      <c r="F3692" t="str">
        <f t="shared" si="1069"/>
        <v>1.91951913103036-1.13126415265422i</v>
      </c>
      <c r="G3692" t="str">
        <f t="shared" si="1070"/>
        <v>0.791578787161748-0.406179530352385i</v>
      </c>
      <c r="H3692" t="str">
        <f t="shared" si="1071"/>
        <v>0.00141035919499365-19.4901621369011i</v>
      </c>
      <c r="I3692" t="str">
        <f t="shared" si="1072"/>
        <v>-0.0621921614026456-0.105544575731969i</v>
      </c>
      <c r="K3692" t="str">
        <f t="shared" si="1073"/>
        <v>0.0000445533202061813-0.0000557744211718509i</v>
      </c>
      <c r="L3692" t="str">
        <f t="shared" si="1074"/>
        <v>0.0000444444444444444-0.0000562435694941478i</v>
      </c>
      <c r="M3692" t="e">
        <f t="shared" si="1075"/>
        <v>#DIV/0!</v>
      </c>
      <c r="N3692">
        <f t="shared" si="1076"/>
        <v>39.290574612108088</v>
      </c>
      <c r="O3692">
        <f t="shared" si="1077"/>
        <v>47.375119266712964</v>
      </c>
      <c r="P3692" s="3">
        <f t="shared" si="1078"/>
        <v>-47.375119266712964</v>
      </c>
      <c r="Q3692" s="3">
        <f t="shared" si="1079"/>
        <v>140.70942538789191</v>
      </c>
      <c r="R3692">
        <f t="shared" si="1080"/>
        <v>-39.290574612108088</v>
      </c>
      <c r="S3692">
        <f t="shared" si="1081"/>
        <v>1020.8314239653384</v>
      </c>
      <c r="T3692">
        <f t="shared" ref="T3692:T3755" si="1083">P3692</f>
        <v>-47.375119266712964</v>
      </c>
    </row>
    <row r="3693" spans="1:20" x14ac:dyDescent="0.25">
      <c r="A3693">
        <f t="shared" ref="A3693:A3756" si="1084">2*PI()*B3693</f>
        <v>6438446.4815820614</v>
      </c>
      <c r="B3693">
        <f t="shared" si="1082"/>
        <v>1024710.5833764068</v>
      </c>
      <c r="C3693" t="str">
        <f t="shared" ref="C3693:C3756" si="1085">IMPRODUCT(D3693,E3693,$C$40,,K3693,$C$41)</f>
        <v>-0.00327432445521935+0.00268976353092886i</v>
      </c>
      <c r="D3693" t="str">
        <f t="shared" ref="D3693:D3756" si="1086">IMDIV(IMPRODUCT($C$37,$C$38,COMPLEX(1,A3693/$C$38)),IMSUM(-1*A3693*A3693/$C$39,COMPLEX(0,1*A3693)))</f>
        <v>1.1657402522949-1.65737212141471i</v>
      </c>
      <c r="E3693" t="str">
        <f t="shared" ref="E3693:E3756" si="1087">IMDIV(IMPRODUCT(IMSUM(F3693,G3693),$C$29,H3693),IMSUM(1,I3693))</f>
        <v>-11.589425169446-26.9798977642368i</v>
      </c>
      <c r="F3693" t="str">
        <f t="shared" ref="F3693:F3756" si="1088">IMDIV(IMPRODUCT($C$14,$C$15,COMPLEX(1,A3693/$C$15)),IMSUM(-1*A3693*A3693/$C$16,COMPLEX(0,A3693)))</f>
        <v>1.91647766024748-1.13288652282376i</v>
      </c>
      <c r="G3693" t="str">
        <f t="shared" ref="G3693:G3756" si="1089">IMDIV(1,COMPLEX(1,A3693*$C$9*$C$10))</f>
        <v>0.790324533575743-0.407076977000698i</v>
      </c>
      <c r="H3693" t="str">
        <f t="shared" ref="H3693:H3756" si="1090">IMDIV($C$3,IMSUM(K3693,COMPLEX(0,$C$28*A3693)))</f>
        <v>0.00139962953800534-19.4163666027425i</v>
      </c>
      <c r="I3693" t="str">
        <f t="shared" ref="I3693:I3756" si="1091">IMPRODUCT(F3693,$C$29,H3693,$C$31)</f>
        <v>-0.0620455889477672-0.104978347197964i</v>
      </c>
      <c r="K3693" t="str">
        <f t="shared" ref="K3693:K3756" si="1092">IF($C$26&lt;=0,IMDIV(1,IMSUM(IMDIV(1,L3693),1/$C$18)),IMDIV(1,IMSUM(IMDIV(1,L3693),1/$C$18,IMDIV(1,M3693))))</f>
        <v>0.0000445510984430789-0.0000555632923727738i</v>
      </c>
      <c r="L3693" t="str">
        <f t="shared" ref="L3693:L3756" si="1093">IMSUM($C$21/$C$22,IMDIV(1,COMPLEX(0,$C$20*$C$22*A3693)))</f>
        <v>0.0000444444444444444-0.0000560306530126995i</v>
      </c>
      <c r="M3693" t="e">
        <f t="shared" ref="M3693:M3756" si="1094">IMSUM($C$25/$C$26,IMDIV(1,COMPLEX(0,$C$24*$C$26*A3693)))</f>
        <v>#DIV/0!</v>
      </c>
      <c r="N3693">
        <f t="shared" ref="N3693:N3756" si="1095">ABS(R3693)</f>
        <v>39.40212207228808</v>
      </c>
      <c r="O3693">
        <f t="shared" ref="O3693:O3756" si="1096">ABS(P3693)</f>
        <v>47.457897141861032</v>
      </c>
      <c r="P3693" s="3">
        <f t="shared" ref="P3693:P3756" si="1097">20*LOG10(IMABS(C3693))</f>
        <v>-47.457897141861032</v>
      </c>
      <c r="Q3693" s="3">
        <f t="shared" ref="Q3693:Q3756" si="1098">IMARGUMENT(C3693)*180/PI()</f>
        <v>140.59787792771192</v>
      </c>
      <c r="R3693">
        <f t="shared" ref="R3693:R3756" si="1099">IF(Q3693&lt;0,Q3693+180,Q3693-180)</f>
        <v>-39.40212207228808</v>
      </c>
      <c r="S3693">
        <f t="shared" ref="S3693:S3756" si="1100">B3693/1000</f>
        <v>1024.7105833764067</v>
      </c>
      <c r="T3693">
        <f t="shared" si="1083"/>
        <v>-47.457897141861032</v>
      </c>
    </row>
    <row r="3694" spans="1:20" x14ac:dyDescent="0.25">
      <c r="A3694">
        <f t="shared" si="1084"/>
        <v>6462912.578212074</v>
      </c>
      <c r="B3694">
        <f t="shared" ref="B3694:B3757" si="1101">B3693*(1+B$42)</f>
        <v>1028604.4835932372</v>
      </c>
      <c r="C3694" t="str">
        <f t="shared" si="1085"/>
        <v>-0.00323806478527152+0.0026705408505709i</v>
      </c>
      <c r="D3694" t="str">
        <f t="shared" si="1086"/>
        <v>1.15986858196671-1.65525117287824i</v>
      </c>
      <c r="E3694" t="str">
        <f t="shared" si="1087"/>
        <v>-11.5889286921909-26.8306540142991i</v>
      </c>
      <c r="F3694" t="str">
        <f t="shared" si="1088"/>
        <v>1.91342276359189-1.13450636479595i</v>
      </c>
      <c r="G3694" t="str">
        <f t="shared" si="1089"/>
        <v>0.789064743375974-0.407972516399061i</v>
      </c>
      <c r="H3694" t="str">
        <f t="shared" si="1090"/>
        <v>0.00138898204390929-19.3428505804205i</v>
      </c>
      <c r="I3694" t="str">
        <f t="shared" si="1091"/>
        <v>-0.0618990970475677-0.104414161330083i</v>
      </c>
      <c r="K3694" t="str">
        <f t="shared" si="1092"/>
        <v>0.0000445488934686918-0.0000553529626939732i</v>
      </c>
      <c r="L3694" t="str">
        <f t="shared" si="1093"/>
        <v>0.0000444444444444444-0.0000558185425510056i</v>
      </c>
      <c r="M3694" t="e">
        <f t="shared" si="1094"/>
        <v>#DIV/0!</v>
      </c>
      <c r="N3694">
        <f t="shared" si="1095"/>
        <v>39.513548232669763</v>
      </c>
      <c r="O3694">
        <f t="shared" si="1096"/>
        <v>47.5407169446569</v>
      </c>
      <c r="P3694" s="3">
        <f t="shared" si="1097"/>
        <v>-47.5407169446569</v>
      </c>
      <c r="Q3694" s="3">
        <f t="shared" si="1098"/>
        <v>140.48645176733024</v>
      </c>
      <c r="R3694">
        <f t="shared" si="1099"/>
        <v>-39.513548232669763</v>
      </c>
      <c r="S3694">
        <f t="shared" si="1100"/>
        <v>1028.6044835932373</v>
      </c>
      <c r="T3694">
        <f t="shared" si="1083"/>
        <v>-47.5407169446569</v>
      </c>
    </row>
    <row r="3695" spans="1:20" x14ac:dyDescent="0.25">
      <c r="A3695">
        <f t="shared" si="1084"/>
        <v>6487471.6460092803</v>
      </c>
      <c r="B3695">
        <f t="shared" si="1101"/>
        <v>1032513.1806308916</v>
      </c>
      <c r="C3695" t="str">
        <f t="shared" si="1085"/>
        <v>-0.00320217648546487+0.00265141121608247i</v>
      </c>
      <c r="D3695" t="str">
        <f t="shared" si="1086"/>
        <v>1.1540117269188-1.65311209127163i</v>
      </c>
      <c r="E3695" t="str">
        <f t="shared" si="1087"/>
        <v>-11.5881225302145-26.6819489954575i</v>
      </c>
      <c r="F3695" t="str">
        <f t="shared" si="1088"/>
        <v>1.9103544404421-1.13612357735817i</v>
      </c>
      <c r="G3695" t="str">
        <f t="shared" si="1089"/>
        <v>0.787799416306154-0.408866110082307i</v>
      </c>
      <c r="H3695" t="str">
        <f t="shared" si="1090"/>
        <v>0.00137841607554455-19.2696130101096i</v>
      </c>
      <c r="I3695" t="str">
        <f t="shared" si="1091"/>
        <v>-0.0617526822124337-0.103852013508614i</v>
      </c>
      <c r="K3695" t="str">
        <f t="shared" si="1092"/>
        <v>0.0000445467051561634-0.0000551434291117812i</v>
      </c>
      <c r="L3695" t="str">
        <f t="shared" si="1093"/>
        <v>0.0000444444444444444-0.0000556072350577862i</v>
      </c>
      <c r="M3695" t="e">
        <f t="shared" si="1094"/>
        <v>#DIV/0!</v>
      </c>
      <c r="N3695">
        <f t="shared" si="1095"/>
        <v>39.624853059794219</v>
      </c>
      <c r="O3695">
        <f t="shared" si="1096"/>
        <v>47.623578610508488</v>
      </c>
      <c r="P3695" s="3">
        <f t="shared" si="1097"/>
        <v>-47.623578610508488</v>
      </c>
      <c r="Q3695" s="3">
        <f t="shared" si="1098"/>
        <v>140.37514694020578</v>
      </c>
      <c r="R3695">
        <f t="shared" si="1099"/>
        <v>-39.624853059794219</v>
      </c>
      <c r="S3695">
        <f t="shared" si="1100"/>
        <v>1032.5131806308916</v>
      </c>
      <c r="T3695">
        <f t="shared" si="1083"/>
        <v>-47.623578610508488</v>
      </c>
    </row>
    <row r="3696" spans="1:20" x14ac:dyDescent="0.25">
      <c r="A3696">
        <f t="shared" si="1084"/>
        <v>6512124.0382641153</v>
      </c>
      <c r="B3696">
        <f t="shared" si="1101"/>
        <v>1036436.730717289</v>
      </c>
      <c r="C3696" t="str">
        <f t="shared" si="1085"/>
        <v>-0.00316665613829188+0.00263237481138856i</v>
      </c>
      <c r="D3696" t="str">
        <f t="shared" si="1086"/>
        <v>1.14816979901443-1.6509550052735i</v>
      </c>
      <c r="E3696" t="str">
        <f t="shared" si="1087"/>
        <v>-11.5870083481956-26.5337818790433i</v>
      </c>
      <c r="F3696" t="str">
        <f t="shared" si="1088"/>
        <v>1.90727269094713-1.13773805898449i</v>
      </c>
      <c r="G3696" t="str">
        <f t="shared" si="1089"/>
        <v>0.786528552427734-0.409757719443658i</v>
      </c>
      <c r="H3696" t="str">
        <f t="shared" si="1090"/>
        <v>0.00136793100081012-19.1966528360153i</v>
      </c>
      <c r="I3696" t="str">
        <f t="shared" si="1091"/>
        <v>-0.061606341000744-0.103291899151121i</v>
      </c>
      <c r="K3696" t="str">
        <f t="shared" si="1092"/>
        <v>0.000044544533379596-0.000054934688613959i</v>
      </c>
      <c r="L3696" t="str">
        <f t="shared" si="1093"/>
        <v>0.0000444444444444444-0.0000553967274933116i</v>
      </c>
      <c r="M3696" t="e">
        <f t="shared" si="1094"/>
        <v>#DIV/0!</v>
      </c>
      <c r="N3696">
        <f t="shared" si="1095"/>
        <v>39.736036524019596</v>
      </c>
      <c r="O3696">
        <f t="shared" si="1096"/>
        <v>47.706482075017007</v>
      </c>
      <c r="P3696" s="3">
        <f t="shared" si="1097"/>
        <v>-47.706482075017007</v>
      </c>
      <c r="Q3696" s="3">
        <f t="shared" si="1098"/>
        <v>140.2639634759804</v>
      </c>
      <c r="R3696">
        <f t="shared" si="1099"/>
        <v>-39.736036524019596</v>
      </c>
      <c r="S3696">
        <f t="shared" si="1100"/>
        <v>1036.436730717289</v>
      </c>
      <c r="T3696">
        <f t="shared" si="1083"/>
        <v>-47.706482075017007</v>
      </c>
    </row>
    <row r="3697" spans="1:20" x14ac:dyDescent="0.25">
      <c r="A3697">
        <f t="shared" si="1084"/>
        <v>6536870.1096095191</v>
      </c>
      <c r="B3697">
        <f t="shared" si="1101"/>
        <v>1040375.1902940148</v>
      </c>
      <c r="C3697" t="str">
        <f t="shared" si="1085"/>
        <v>-0.00313150035259401+0.00261343180820027i</v>
      </c>
      <c r="D3697" t="str">
        <f t="shared" si="1086"/>
        <v>1.14234290869065-1.64878004429042i</v>
      </c>
      <c r="E3697" t="str">
        <f t="shared" si="1087"/>
        <v>-11.5855878066057-26.386151841757i</v>
      </c>
      <c r="F3697" t="str">
        <f t="shared" si="1088"/>
        <v>1.90417751603324-1.13934970784196i</v>
      </c>
      <c r="G3697" t="str">
        <f t="shared" si="1089"/>
        <v>0.785252152122687-0.410647305737388i</v>
      </c>
      <c r="H3697" t="str">
        <f t="shared" si="1090"/>
        <v>0.00135752619262293-19.1239690063591i</v>
      </c>
      <c r="I3697" t="str">
        <f t="shared" si="1091"/>
        <v>-0.0614600700188602-0.102733813712156i</v>
      </c>
      <c r="K3697" t="str">
        <f t="shared" si="1092"/>
        <v>0.0000445423780140416-0.0000547267381996544i</v>
      </c>
      <c r="L3697" t="str">
        <f t="shared" si="1093"/>
        <v>0.0000444444444444444-0.0000551870168293599i</v>
      </c>
      <c r="M3697" t="e">
        <f t="shared" si="1094"/>
        <v>#DIV/0!</v>
      </c>
      <c r="N3697">
        <f t="shared" si="1095"/>
        <v>39.847098599478926</v>
      </c>
      <c r="O3697">
        <f t="shared" si="1096"/>
        <v>47.789427273988458</v>
      </c>
      <c r="P3697" s="3">
        <f t="shared" si="1097"/>
        <v>-47.789427273988458</v>
      </c>
      <c r="Q3697" s="3">
        <f t="shared" si="1098"/>
        <v>140.15290140052107</v>
      </c>
      <c r="R3697">
        <f t="shared" si="1099"/>
        <v>-39.847098599478926</v>
      </c>
      <c r="S3697">
        <f t="shared" si="1100"/>
        <v>1040.3751902940148</v>
      </c>
      <c r="T3697">
        <f t="shared" si="1083"/>
        <v>-47.789427273988458</v>
      </c>
    </row>
    <row r="3698" spans="1:20" x14ac:dyDescent="0.25">
      <c r="A3698">
        <f t="shared" si="1084"/>
        <v>6561710.2160260361</v>
      </c>
      <c r="B3698">
        <f t="shared" si="1101"/>
        <v>1044328.6160171321</v>
      </c>
      <c r="C3698" t="str">
        <f t="shared" si="1085"/>
        <v>-0.00309670576342389+0.00259458236619653i</v>
      </c>
      <c r="D3698" t="str">
        <f t="shared" si="1086"/>
        <v>1.13653116495367-1.64658733843861i</v>
      </c>
      <c r="E3698" t="str">
        <f t="shared" si="1087"/>
        <v>-11.58386256184-26.2390580656073i</v>
      </c>
      <c r="F3698" t="str">
        <f t="shared" si="1088"/>
        <v>1.90106891741065-1.14095842179709i</v>
      </c>
      <c r="G3698" t="str">
        <f t="shared" si="1089"/>
        <v>0.78397021609628-0.411534830081528i</v>
      </c>
      <c r="H3698" t="str">
        <f t="shared" si="1090"/>
        <v>0.00134720102887643-19.051560473363i</v>
      </c>
      <c r="I3698" t="str">
        <f t="shared" si="1091"/>
        <v>-0.0613138659211203-0.10217775268297i</v>
      </c>
      <c r="K3698" t="str">
        <f t="shared" si="1092"/>
        <v>0.000044540238935498-0.0000545195748793593i</v>
      </c>
      <c r="L3698" t="str">
        <f t="shared" si="1093"/>
        <v>0.0000444444444444444-0.000054978100049173i</v>
      </c>
      <c r="M3698" t="e">
        <f t="shared" si="1094"/>
        <v>#DIV/0!</v>
      </c>
      <c r="N3698">
        <f t="shared" si="1095"/>
        <v>39.95803926403363</v>
      </c>
      <c r="O3698">
        <f t="shared" si="1096"/>
        <v>47.872414143445255</v>
      </c>
      <c r="P3698" s="3">
        <f t="shared" si="1097"/>
        <v>-47.872414143445255</v>
      </c>
      <c r="Q3698" s="3">
        <f t="shared" si="1098"/>
        <v>140.04196073596637</v>
      </c>
      <c r="R3698">
        <f t="shared" si="1099"/>
        <v>-39.95803926403363</v>
      </c>
      <c r="S3698">
        <f t="shared" si="1100"/>
        <v>1044.3286160171322</v>
      </c>
      <c r="T3698">
        <f t="shared" si="1083"/>
        <v>-47.872414143445255</v>
      </c>
    </row>
    <row r="3699" spans="1:20" x14ac:dyDescent="0.25">
      <c r="A3699">
        <f t="shared" si="1084"/>
        <v>6586644.7148469351</v>
      </c>
      <c r="B3699">
        <f t="shared" si="1101"/>
        <v>1048297.0647579972</v>
      </c>
      <c r="C3699" t="str">
        <f t="shared" si="1085"/>
        <v>-0.00306226903190765+0.00257582663320444i</v>
      </c>
      <c r="D3699" t="str">
        <f t="shared" si="1086"/>
        <v>1.13073467537447-1.64437701852572i</v>
      </c>
      <c r="E3699" t="str">
        <f t="shared" si="1087"/>
        <v>-11.5818342663468-26.0924997378515i</v>
      </c>
      <c r="F3699" t="str">
        <f t="shared" si="1088"/>
        <v>1.89794689758018-1.14256409842238i</v>
      </c>
      <c r="G3699" t="str">
        <f t="shared" si="1089"/>
        <v>0.782682745379817-0.412420253460629i</v>
      </c>
      <c r="H3699" t="str">
        <f t="shared" si="1090"/>
        <v>0.00133695489239929-18.9794261932339i</v>
      </c>
      <c r="I3699" t="str">
        <f t="shared" si="1091"/>
        <v>-0.0611677254098275-0.101623711591212i</v>
      </c>
      <c r="K3699" t="str">
        <f t="shared" si="1092"/>
        <v>0.0000445381160208985-0.0000543131956748661i</v>
      </c>
      <c r="L3699" t="str">
        <f t="shared" si="1093"/>
        <v>0.0000444444444444444-0.000054769974147413i</v>
      </c>
      <c r="M3699" t="e">
        <f t="shared" si="1094"/>
        <v>#DIV/0!</v>
      </c>
      <c r="N3699">
        <f t="shared" si="1095"/>
        <v>40.068858499226451</v>
      </c>
      <c r="O3699">
        <f t="shared" si="1096"/>
        <v>47.955442619637346</v>
      </c>
      <c r="P3699" s="3">
        <f t="shared" si="1097"/>
        <v>-47.955442619637346</v>
      </c>
      <c r="Q3699" s="3">
        <f t="shared" si="1098"/>
        <v>139.93114150077355</v>
      </c>
      <c r="R3699">
        <f t="shared" si="1099"/>
        <v>-40.068858499226451</v>
      </c>
      <c r="S3699">
        <f t="shared" si="1100"/>
        <v>1048.2970647579971</v>
      </c>
      <c r="T3699">
        <f t="shared" si="1083"/>
        <v>-47.955442619637346</v>
      </c>
    </row>
    <row r="3700" spans="1:20" x14ac:dyDescent="0.25">
      <c r="A3700">
        <f t="shared" si="1084"/>
        <v>6611673.9647633536</v>
      </c>
      <c r="B3700">
        <f t="shared" si="1101"/>
        <v>1052280.5936040776</v>
      </c>
      <c r="C3700" t="str">
        <f t="shared" si="1085"/>
        <v>-0.00302818684510718+0.00255716474537806i</v>
      </c>
      <c r="D3700" t="str">
        <f t="shared" si="1086"/>
        <v>1.12495354608464-1.64214921603252i</v>
      </c>
      <c r="E3700" t="str">
        <f t="shared" si="1087"/>
        <v>-11.5795045687568-25.9464760509326i</v>
      </c>
      <c r="F3700" t="str">
        <f t="shared" si="1088"/>
        <v>1.89481145983994-1.14416663500309i</v>
      </c>
      <c r="G3700" t="str">
        <f t="shared" si="1089"/>
        <v>0.781389741333372-0.413303536728562i</v>
      </c>
      <c r="H3700" t="str">
        <f t="shared" si="1090"/>
        <v>0.00132678717091463-18.9075651261487i</v>
      </c>
      <c r="I3700" t="str">
        <f t="shared" si="1091"/>
        <v>-0.0610216452352485-0.101071686000644i</v>
      </c>
      <c r="K3700" t="str">
        <f t="shared" si="1092"/>
        <v>0.0000445360091481069-0.0000541075976192249i</v>
      </c>
      <c r="L3700" t="str">
        <f t="shared" si="1093"/>
        <v>0.0000444444444444444-0.0000545626361301185i</v>
      </c>
      <c r="M3700" t="e">
        <f t="shared" si="1094"/>
        <v>#DIV/0!</v>
      </c>
      <c r="N3700">
        <f t="shared" si="1095"/>
        <v>40.179556290234075</v>
      </c>
      <c r="O3700">
        <f t="shared" si="1096"/>
        <v>48.038512639053572</v>
      </c>
      <c r="P3700" s="3">
        <f t="shared" si="1097"/>
        <v>-48.038512639053572</v>
      </c>
      <c r="Q3700" s="3">
        <f t="shared" si="1098"/>
        <v>139.82044370976593</v>
      </c>
      <c r="R3700">
        <f t="shared" si="1099"/>
        <v>-40.179556290234075</v>
      </c>
      <c r="S3700">
        <f t="shared" si="1100"/>
        <v>1052.2805936040777</v>
      </c>
      <c r="T3700">
        <f t="shared" si="1083"/>
        <v>-48.038512639053572</v>
      </c>
    </row>
    <row r="3701" spans="1:20" x14ac:dyDescent="0.25">
      <c r="A3701">
        <f t="shared" si="1084"/>
        <v>6636798.3258294547</v>
      </c>
      <c r="B3701">
        <f t="shared" si="1101"/>
        <v>1056279.2598597731</v>
      </c>
      <c r="C3701" t="str">
        <f t="shared" si="1085"/>
        <v>-0.00299445591588274+0.00253859682737588i</v>
      </c>
      <c r="D3701" t="str">
        <f t="shared" si="1086"/>
        <v>1.11918788177259-1.63990406309475i</v>
      </c>
      <c r="E3701" t="str">
        <f t="shared" si="1087"/>
        <v>-11.5768751140092-25.8009862024162i</v>
      </c>
      <c r="F3701" t="str">
        <f t="shared" si="1088"/>
        <v>1.89166260829177-1.14576592854396i</v>
      </c>
      <c r="G3701" t="str">
        <f t="shared" si="1089"/>
        <v>0.780091205648492-0.414184640611375i</v>
      </c>
      <c r="H3701" t="str">
        <f t="shared" si="1090"/>
        <v>0.00131669725699955-18.8359762362388i</v>
      </c>
      <c r="I3701" t="str">
        <f t="shared" si="1091"/>
        <v>-0.0608756221956004-0.10052167151083i</v>
      </c>
      <c r="K3701" t="str">
        <f t="shared" si="1092"/>
        <v>0.0000445339181959092-0.0000539027777567018i</v>
      </c>
      <c r="L3701" t="str">
        <f t="shared" si="1093"/>
        <v>0.0000444444444444444-0.0000543560830146626i</v>
      </c>
      <c r="M3701" t="e">
        <f t="shared" si="1094"/>
        <v>#DIV/0!</v>
      </c>
      <c r="N3701">
        <f t="shared" si="1095"/>
        <v>40.290132625817847</v>
      </c>
      <c r="O3701">
        <f t="shared" si="1096"/>
        <v>48.121624138432097</v>
      </c>
      <c r="P3701" s="3">
        <f t="shared" si="1097"/>
        <v>-48.121624138432097</v>
      </c>
      <c r="Q3701" s="3">
        <f t="shared" si="1098"/>
        <v>139.70986737418215</v>
      </c>
      <c r="R3701">
        <f t="shared" si="1099"/>
        <v>-40.290132625817847</v>
      </c>
      <c r="S3701">
        <f t="shared" si="1100"/>
        <v>1056.279259859773</v>
      </c>
      <c r="T3701">
        <f t="shared" si="1083"/>
        <v>-48.121624138432097</v>
      </c>
    </row>
    <row r="3702" spans="1:20" x14ac:dyDescent="0.25">
      <c r="A3702">
        <f t="shared" si="1084"/>
        <v>6662018.1594676059</v>
      </c>
      <c r="B3702">
        <f t="shared" si="1101"/>
        <v>1060293.1210472402</v>
      </c>
      <c r="C3702" t="str">
        <f t="shared" si="1085"/>
        <v>-0.00296107298275547+0.00252012299253649i</v>
      </c>
      <c r="D3702" t="str">
        <f t="shared" si="1086"/>
        <v>1.1134377856799-1.63764169248476i</v>
      </c>
      <c r="E3702" t="str">
        <f t="shared" si="1087"/>
        <v>-11.5739475434772-25.6560293949257i</v>
      </c>
      <c r="F3702" t="str">
        <f t="shared" si="1088"/>
        <v>1.88850034784786-1.14736187577618i</v>
      </c>
      <c r="G3702" t="str">
        <f t="shared" si="1089"/>
        <v>0.778787140350883-0.415063525710194i</v>
      </c>
      <c r="H3702" t="str">
        <f t="shared" si="1090"/>
        <v>0.00130668454804502-18.7646584915751i</v>
      </c>
      <c r="I3702" t="str">
        <f t="shared" si="1091"/>
        <v>-0.0607296531370455-0.0999736637568423i</v>
      </c>
      <c r="K3702" t="str">
        <f t="shared" si="1092"/>
        <v>0.0000445318430440078-0.0000536987331427373i</v>
      </c>
      <c r="L3702" t="str">
        <f t="shared" si="1093"/>
        <v>0.0000444444444444444-0.0000541503118297099i</v>
      </c>
      <c r="M3702" t="e">
        <f t="shared" si="1094"/>
        <v>#DIV/0!</v>
      </c>
      <c r="N3702">
        <f t="shared" si="1095"/>
        <v>40.400587498271364</v>
      </c>
      <c r="O3702">
        <f t="shared" si="1096"/>
        <v>48.204777054771469</v>
      </c>
      <c r="P3702" s="3">
        <f t="shared" si="1097"/>
        <v>-48.204777054771469</v>
      </c>
      <c r="Q3702" s="3">
        <f t="shared" si="1098"/>
        <v>139.59941250172864</v>
      </c>
      <c r="R3702">
        <f t="shared" si="1099"/>
        <v>-40.400587498271364</v>
      </c>
      <c r="S3702">
        <f t="shared" si="1100"/>
        <v>1060.2931210472402</v>
      </c>
      <c r="T3702">
        <f t="shared" si="1083"/>
        <v>-48.204777054771469</v>
      </c>
    </row>
    <row r="3703" spans="1:20" x14ac:dyDescent="0.25">
      <c r="A3703">
        <f t="shared" si="1084"/>
        <v>6687333.8284735829</v>
      </c>
      <c r="B3703">
        <f t="shared" si="1101"/>
        <v>1064322.2349072197</v>
      </c>
      <c r="C3703" t="str">
        <f t="shared" si="1085"/>
        <v>-0.0029280348097698+0.00250174334305301i</v>
      </c>
      <c r="D3703" t="str">
        <f t="shared" si="1086"/>
        <v>1.10770335959797-1.63536223759337i</v>
      </c>
      <c r="E3703" t="str">
        <f t="shared" si="1087"/>
        <v>-11.5707234950928-25.5116048360762i</v>
      </c>
      <c r="F3703" t="str">
        <f t="shared" si="1088"/>
        <v>1.88532468423717-1.14895437316445i</v>
      </c>
      <c r="G3703" t="str">
        <f t="shared" si="1089"/>
        <v>0.77747754780307-0.415940152504173i</v>
      </c>
      <c r="H3703" t="str">
        <f t="shared" si="1090"/>
        <v>0.00129674844621616-18.6936108641524i</v>
      </c>
      <c r="I3703" t="str">
        <f t="shared" si="1091"/>
        <v>-0.0605837349536837-0.0994276584089488i</v>
      </c>
      <c r="K3703" t="str">
        <f t="shared" si="1092"/>
        <v>0.000044529783573014-0.0000534954608439018i</v>
      </c>
      <c r="L3703" t="str">
        <f t="shared" si="1093"/>
        <v>0.0000444444444444444-0.0000539453196151721i</v>
      </c>
      <c r="M3703" t="e">
        <f t="shared" si="1094"/>
        <v>#DIV/0!</v>
      </c>
      <c r="N3703">
        <f t="shared" si="1095"/>
        <v>40.510920903371499</v>
      </c>
      <c r="O3703">
        <f t="shared" si="1096"/>
        <v>48.287971325341459</v>
      </c>
      <c r="P3703" s="3">
        <f t="shared" si="1097"/>
        <v>-48.287971325341459</v>
      </c>
      <c r="Q3703" s="3">
        <f t="shared" si="1098"/>
        <v>139.4890790966285</v>
      </c>
      <c r="R3703">
        <f t="shared" si="1099"/>
        <v>-40.510920903371499</v>
      </c>
      <c r="S3703">
        <f t="shared" si="1100"/>
        <v>1064.3222349072196</v>
      </c>
      <c r="T3703">
        <f t="shared" si="1083"/>
        <v>-48.287971325341459</v>
      </c>
    </row>
    <row r="3704" spans="1:20" x14ac:dyDescent="0.25">
      <c r="A3704">
        <f t="shared" si="1084"/>
        <v>6712745.6970217824</v>
      </c>
      <c r="B3704">
        <f t="shared" si="1101"/>
        <v>1068366.6593998671</v>
      </c>
      <c r="C3704" t="str">
        <f t="shared" si="1085"/>
        <v>-0.00289533818635644+0.00248345797014597i</v>
      </c>
      <c r="D3704" t="str">
        <f t="shared" si="1086"/>
        <v>1.101984703865-1.6330658324116i</v>
      </c>
      <c r="E3704" t="str">
        <f t="shared" si="1087"/>
        <v>-11.5672046034686-25.3677117384078i</v>
      </c>
      <c r="F3704" t="str">
        <f t="shared" si="1088"/>
        <v>1.88213562401181-1.1505433169141i</v>
      </c>
      <c r="G3704" t="str">
        <f t="shared" si="1089"/>
        <v>0.776162430707038-0.416814481353492i</v>
      </c>
      <c r="H3704" t="str">
        <f t="shared" si="1090"/>
        <v>0.0012868883584128-18.6228323298751i</v>
      </c>
      <c r="I3704" t="str">
        <f t="shared" si="1091"/>
        <v>-0.0604378645875443-0.0988836511723114i</v>
      </c>
      <c r="K3704" t="str">
        <f t="shared" si="1092"/>
        <v>0.0000445277396644406-0.0000532929579378563i</v>
      </c>
      <c r="L3704" t="str">
        <f t="shared" si="1093"/>
        <v>0.0000444444444444444-0.0000537411034221679i</v>
      </c>
      <c r="M3704" t="e">
        <f t="shared" si="1094"/>
        <v>#DIV/0!</v>
      </c>
      <c r="N3704">
        <f t="shared" si="1095"/>
        <v>40.621132840322844</v>
      </c>
      <c r="O3704">
        <f t="shared" si="1096"/>
        <v>48.371206887692892</v>
      </c>
      <c r="P3704" s="3">
        <f t="shared" si="1097"/>
        <v>-48.371206887692892</v>
      </c>
      <c r="Q3704" s="3">
        <f t="shared" si="1098"/>
        <v>139.37886715967716</v>
      </c>
      <c r="R3704">
        <f t="shared" si="1099"/>
        <v>-40.621132840322844</v>
      </c>
      <c r="S3704">
        <f t="shared" si="1100"/>
        <v>1068.3666593998671</v>
      </c>
      <c r="T3704">
        <f t="shared" si="1083"/>
        <v>-48.371206887692892</v>
      </c>
    </row>
    <row r="3705" spans="1:20" x14ac:dyDescent="0.25">
      <c r="A3705">
        <f t="shared" si="1084"/>
        <v>6738254.1306704646</v>
      </c>
      <c r="B3705">
        <f t="shared" si="1101"/>
        <v>1072426.4527055866</v>
      </c>
      <c r="C3705" t="str">
        <f t="shared" si="1085"/>
        <v>-0.00286297992719488+0.00246526695423462i</v>
      </c>
      <c r="D3705" t="str">
        <f t="shared" si="1086"/>
        <v>1.09628191736312-1.6307526115125i</v>
      </c>
      <c r="E3705" t="str">
        <f t="shared" si="1087"/>
        <v>-11.5633925000196-25.2243493193165i</v>
      </c>
      <c r="F3705" t="str">
        <f t="shared" si="1088"/>
        <v>1.87893317455337-1.1521286029784i</v>
      </c>
      <c r="G3705" t="str">
        <f t="shared" si="1089"/>
        <v>0.774841792106841-0.417686472502402i</v>
      </c>
      <c r="H3705" t="str">
        <f t="shared" si="1090"/>
        <v>0.00127710369623047-18.5523218685416i</v>
      </c>
      <c r="I3705" t="str">
        <f t="shared" si="1091"/>
        <v>-0.060292039028578-0.0983416377866699i</v>
      </c>
      <c r="K3705" t="str">
        <f t="shared" si="1092"/>
        <v>0.0000445257112006958-0.0000530912215133089i</v>
      </c>
      <c r="L3705" t="str">
        <f t="shared" si="1093"/>
        <v>0.0000444444444444444-0.0000535376603129788i</v>
      </c>
      <c r="M3705" t="e">
        <f t="shared" si="1094"/>
        <v>#DIV/0!</v>
      </c>
      <c r="N3705">
        <f t="shared" si="1095"/>
        <v>40.731223311705037</v>
      </c>
      <c r="O3705">
        <f t="shared" si="1096"/>
        <v>48.454483679668527</v>
      </c>
      <c r="P3705" s="3">
        <f t="shared" si="1097"/>
        <v>-48.454483679668527</v>
      </c>
      <c r="Q3705" s="3">
        <f t="shared" si="1098"/>
        <v>139.26877668829496</v>
      </c>
      <c r="R3705">
        <f t="shared" si="1099"/>
        <v>-40.731223311705037</v>
      </c>
      <c r="S3705">
        <f t="shared" si="1100"/>
        <v>1072.4264527055866</v>
      </c>
      <c r="T3705">
        <f t="shared" si="1083"/>
        <v>-48.454483679668527</v>
      </c>
    </row>
    <row r="3706" spans="1:20" x14ac:dyDescent="0.25">
      <c r="A3706">
        <f t="shared" si="1084"/>
        <v>6763859.4963670131</v>
      </c>
      <c r="B3706">
        <f t="shared" si="1101"/>
        <v>1076501.6732258678</v>
      </c>
      <c r="C3706" t="str">
        <f t="shared" si="1085"/>
        <v>-0.00283095687207655+0.00244717036510684i</v>
      </c>
      <c r="D3706" t="str">
        <f t="shared" si="1086"/>
        <v>1.09059509751585-1.62842271003295i</v>
      </c>
      <c r="E3706" t="str">
        <f t="shared" si="1087"/>
        <v>-11.5592888130825-25.0815168009859i</v>
      </c>
      <c r="F3706" t="str">
        <f t="shared" si="1088"/>
        <v>1.87571734407923-1.15371012706591i</v>
      </c>
      <c r="G3706" t="str">
        <f t="shared" si="1089"/>
        <v>0.773515635391189-0.418556086082325i</v>
      </c>
      <c r="H3706" t="str">
        <f t="shared" si="1090"/>
        <v>0.0012673938759217-18.4820784638298i</v>
      </c>
      <c r="I3706" t="str">
        <f t="shared" si="1091"/>
        <v>-0.0601462553146475-0.0978016140260319i</v>
      </c>
      <c r="K3706" t="str">
        <f t="shared" si="1092"/>
        <v>0.000044523698065077-0.0000528902486699732i</v>
      </c>
      <c r="L3706" t="str">
        <f t="shared" si="1093"/>
        <v>0.0000444444444444444-0.0000533349873610067i</v>
      </c>
      <c r="M3706" t="e">
        <f t="shared" si="1094"/>
        <v>#DIV/0!</v>
      </c>
      <c r="N3706">
        <f t="shared" si="1095"/>
        <v>40.841192323414901</v>
      </c>
      <c r="O3706">
        <f t="shared" si="1096"/>
        <v>48.537801639412621</v>
      </c>
      <c r="P3706" s="3">
        <f t="shared" si="1097"/>
        <v>-48.537801639412621</v>
      </c>
      <c r="Q3706" s="3">
        <f t="shared" si="1098"/>
        <v>139.1588076765851</v>
      </c>
      <c r="R3706">
        <f t="shared" si="1099"/>
        <v>-40.841192323414901</v>
      </c>
      <c r="S3706">
        <f t="shared" si="1100"/>
        <v>1076.5016732258678</v>
      </c>
      <c r="T3706">
        <f t="shared" si="1083"/>
        <v>-48.537801639412621</v>
      </c>
    </row>
    <row r="3707" spans="1:20" x14ac:dyDescent="0.25">
      <c r="A3707">
        <f t="shared" si="1084"/>
        <v>6789562.1624532081</v>
      </c>
      <c r="B3707">
        <f t="shared" si="1101"/>
        <v>1080592.3795841262</v>
      </c>
      <c r="C3707" t="str">
        <f t="shared" si="1085"/>
        <v>-0.00279926588576752+0.00242916826208766i</v>
      </c>
      <c r="D3707" t="str">
        <f t="shared" si="1086"/>
        <v>1.08492434028582-1.62607626365557i</v>
      </c>
      <c r="E3707" t="str">
        <f t="shared" si="1087"/>
        <v>-11.5548951680339-24.9392134103149i</v>
      </c>
      <c r="F3707" t="str">
        <f t="shared" si="1088"/>
        <v>1.87248814164874-1.15528778464804i</v>
      </c>
      <c r="G3707" t="str">
        <f t="shared" si="1089"/>
        <v>0.772183964296012-0.419423282114986i</v>
      </c>
      <c r="H3707" t="str">
        <f t="shared" si="1090"/>
        <v>0.0012577583183576-18.4121011032816i</v>
      </c>
      <c r="I3707" t="str">
        <f t="shared" si="1091"/>
        <v>-0.0600005105315187-0.0972635756983518i</v>
      </c>
      <c r="K3707" t="str">
        <f t="shared" si="1092"/>
        <v>0.0000445217001417616-0.0000526900365185283i</v>
      </c>
      <c r="L3707" t="str">
        <f t="shared" si="1093"/>
        <v>0.0000444444444444444-0.000053133081650734i</v>
      </c>
      <c r="M3707" t="e">
        <f t="shared" si="1094"/>
        <v>#DIV/0!</v>
      </c>
      <c r="N3707">
        <f t="shared" si="1095"/>
        <v>40.951039884613209</v>
      </c>
      <c r="O3707">
        <f t="shared" si="1096"/>
        <v>48.621160705381087</v>
      </c>
      <c r="P3707" s="3">
        <f t="shared" si="1097"/>
        <v>-48.621160705381087</v>
      </c>
      <c r="Q3707" s="3">
        <f t="shared" si="1098"/>
        <v>139.04896011538679</v>
      </c>
      <c r="R3707">
        <f t="shared" si="1099"/>
        <v>-40.951039884613209</v>
      </c>
      <c r="S3707">
        <f t="shared" si="1100"/>
        <v>1080.5923795841261</v>
      </c>
      <c r="T3707">
        <f t="shared" si="1083"/>
        <v>-48.621160705381087</v>
      </c>
    </row>
    <row r="3708" spans="1:20" x14ac:dyDescent="0.25">
      <c r="A3708">
        <f t="shared" si="1084"/>
        <v>6815362.4986705305</v>
      </c>
      <c r="B3708">
        <f t="shared" si="1101"/>
        <v>1084698.630626546</v>
      </c>
      <c r="C3708" t="str">
        <f t="shared" si="1085"/>
        <v>-0.00276790385787169+0.00241126069420606i</v>
      </c>
      <c r="D3708" t="str">
        <f t="shared" si="1086"/>
        <v>1.07926974017265-1.62371340859054i</v>
      </c>
      <c r="E3708" t="str">
        <f t="shared" si="1087"/>
        <v>-11.5502131874072-24.7974383788469i</v>
      </c>
      <c r="F3708" t="str">
        <f t="shared" si="1088"/>
        <v>1.86924557716936-1.15686147096665i</v>
      </c>
      <c r="G3708" t="str">
        <f t="shared" si="1089"/>
        <v>0.770846782906994-0.420288020515612i</v>
      </c>
      <c r="H3708" t="str">
        <f t="shared" si="1090"/>
        <v>0.00124819644898993-18.3423887782889i</v>
      </c>
      <c r="I3708" t="str">
        <f t="shared" si="1091"/>
        <v>-0.0598548018128536-0.0967275186452149i</v>
      </c>
      <c r="K3708" t="str">
        <f t="shared" si="1092"/>
        <v>0.0000445197173158043-0.0000524905821805758i</v>
      </c>
      <c r="L3708" t="str">
        <f t="shared" si="1093"/>
        <v>0.0000444444444444444-0.0000529319402776789i</v>
      </c>
      <c r="M3708" t="e">
        <f t="shared" si="1094"/>
        <v>#DIV/0!</v>
      </c>
      <c r="N3708">
        <f t="shared" si="1095"/>
        <v>41.060766007663887</v>
      </c>
      <c r="O3708">
        <f t="shared" si="1096"/>
        <v>48.704560816351218</v>
      </c>
      <c r="P3708" s="3">
        <f t="shared" si="1097"/>
        <v>-48.704560816351218</v>
      </c>
      <c r="Q3708" s="3">
        <f t="shared" si="1098"/>
        <v>138.93923399233611</v>
      </c>
      <c r="R3708">
        <f t="shared" si="1099"/>
        <v>-41.060766007663887</v>
      </c>
      <c r="S3708">
        <f t="shared" si="1100"/>
        <v>1084.698630626546</v>
      </c>
      <c r="T3708">
        <f t="shared" si="1083"/>
        <v>-48.704560816351218</v>
      </c>
    </row>
    <row r="3709" spans="1:20" x14ac:dyDescent="0.25">
      <c r="A3709">
        <f t="shared" si="1084"/>
        <v>6841260.8761654794</v>
      </c>
      <c r="B3709">
        <f t="shared" si="1101"/>
        <v>1088820.485422927</v>
      </c>
      <c r="C3709" t="str">
        <f t="shared" si="1085"/>
        <v>-0.00273686770269397+0.00239344770036059i</v>
      </c>
      <c r="D3709" t="str">
        <f t="shared" si="1086"/>
        <v>1.07363139021125-1.62133428155757i</v>
      </c>
      <c r="E3709" t="str">
        <f t="shared" si="1087"/>
        <v>-11.5452444910079-24.6561909426967i</v>
      </c>
      <c r="F3709" t="str">
        <f t="shared" si="1088"/>
        <v>1.86598966140278-1.15843108104179i</v>
      </c>
      <c r="G3709" t="str">
        <f t="shared" si="1089"/>
        <v>0.769504095662075-0.421150261096164i</v>
      </c>
      <c r="H3709" t="str">
        <f t="shared" si="1090"/>
        <v>0.00123870769781329-18.2729404840782i</v>
      </c>
      <c r="I3709" t="str">
        <f t="shared" si="1091"/>
        <v>-0.0597091263401972-0.0961934387415135i</v>
      </c>
      <c r="K3709" t="str">
        <f t="shared" si="1092"/>
        <v>0.0000445177494731266-0.0000522918827885991i</v>
      </c>
      <c r="L3709" t="str">
        <f t="shared" si="1093"/>
        <v>0.0000444444444444444-0.0000527315603483551i</v>
      </c>
      <c r="M3709" t="e">
        <f t="shared" si="1094"/>
        <v>#DIV/0!</v>
      </c>
      <c r="N3709">
        <f t="shared" si="1095"/>
        <v>41.170370708076319</v>
      </c>
      <c r="O3709">
        <f t="shared" si="1096"/>
        <v>48.788001911430925</v>
      </c>
      <c r="P3709" s="3">
        <f t="shared" si="1097"/>
        <v>-48.788001911430925</v>
      </c>
      <c r="Q3709" s="3">
        <f t="shared" si="1098"/>
        <v>138.82962929192368</v>
      </c>
      <c r="R3709">
        <f t="shared" si="1099"/>
        <v>-41.170370708076319</v>
      </c>
      <c r="S3709">
        <f t="shared" si="1100"/>
        <v>1088.820485422927</v>
      </c>
      <c r="T3709">
        <f t="shared" si="1083"/>
        <v>-48.788001911430925</v>
      </c>
    </row>
    <row r="3710" spans="1:20" x14ac:dyDescent="0.25">
      <c r="A3710">
        <f t="shared" si="1084"/>
        <v>6867257.667494908</v>
      </c>
      <c r="B3710">
        <f t="shared" si="1101"/>
        <v>1092958.0032675341</v>
      </c>
      <c r="C3710" t="str">
        <f t="shared" si="1085"/>
        <v>-0.00270615435910337+0.00237572930948326i</v>
      </c>
      <c r="D3710" t="str">
        <f t="shared" si="1086"/>
        <v>1.06800938197023-1.61893901976785i</v>
      </c>
      <c r="E3710" t="str">
        <f t="shared" si="1087"/>
        <v>-11.5399906960268-24.5154703424753i</v>
      </c>
      <c r="F3710" t="str">
        <f t="shared" si="1088"/>
        <v>1.86272040597086-1.15999650967954i</v>
      </c>
      <c r="G3710" t="str">
        <f t="shared" si="1089"/>
        <v>0.76815590735393-0.422009963568623i</v>
      </c>
      <c r="H3710" t="str">
        <f t="shared" si="1090"/>
        <v>0.00122929149932787-18.203755219696i</v>
      </c>
      <c r="I3710" t="str">
        <f t="shared" si="1091"/>
        <v>-0.0595634813429673-0.0956613318951194i</v>
      </c>
      <c r="K3710" t="str">
        <f t="shared" si="1092"/>
        <v>0.0000445157965005121-0.0000520939354859227i</v>
      </c>
      <c r="L3710" t="str">
        <f t="shared" si="1093"/>
        <v>0.0000444444444444444-0.0000525319389802302i</v>
      </c>
      <c r="M3710" t="e">
        <f t="shared" si="1094"/>
        <v>#DIV/0!</v>
      </c>
      <c r="N3710">
        <f t="shared" si="1095"/>
        <v>41.279854004445411</v>
      </c>
      <c r="O3710">
        <f t="shared" si="1096"/>
        <v>48.871483930068528</v>
      </c>
      <c r="P3710" s="3">
        <f t="shared" si="1097"/>
        <v>-48.871483930068528</v>
      </c>
      <c r="Q3710" s="3">
        <f t="shared" si="1098"/>
        <v>138.72014599555459</v>
      </c>
      <c r="R3710">
        <f t="shared" si="1099"/>
        <v>-41.279854004445411</v>
      </c>
      <c r="S3710">
        <f t="shared" si="1100"/>
        <v>1092.958003267534</v>
      </c>
      <c r="T3710">
        <f t="shared" si="1083"/>
        <v>-48.871483930068528</v>
      </c>
    </row>
    <row r="3711" spans="1:20" x14ac:dyDescent="0.25">
      <c r="A3711">
        <f t="shared" si="1084"/>
        <v>6893353.2466313886</v>
      </c>
      <c r="B3711">
        <f t="shared" si="1101"/>
        <v>1097111.2436799507</v>
      </c>
      <c r="C3711" t="str">
        <f t="shared" si="1085"/>
        <v>-0.00267576079039668+0.00235810554070231i</v>
      </c>
      <c r="D3711" t="str">
        <f t="shared" si="1086"/>
        <v>1.06240380555058-1.61652776090608i</v>
      </c>
      <c r="E3711" t="str">
        <f t="shared" si="1087"/>
        <v>-11.5344534171525-24.3752758232166i</v>
      </c>
      <c r="F3711" t="str">
        <f t="shared" si="1088"/>
        <v>1.85943782336165-1.16155765148004i</v>
      </c>
      <c r="G3711" t="str">
        <f t="shared" si="1089"/>
        <v>0.766802223132418-0.422867087548321i</v>
      </c>
      <c r="H3711" t="str">
        <f t="shared" si="1090"/>
        <v>0.00121994729250238-18.1348319879945i</v>
      </c>
      <c r="I3711" t="str">
        <f t="shared" si="1091"/>
        <v>-0.0594178640984469-0.095131194046561i</v>
      </c>
      <c r="K3711" t="str">
        <f t="shared" si="1092"/>
        <v>0.0000445138582856009-0.0000518967374266713i</v>
      </c>
      <c r="L3711" t="str">
        <f t="shared" si="1093"/>
        <v>0.0000444444444444444-0.0000523330733016839i</v>
      </c>
      <c r="M3711" t="e">
        <f t="shared" si="1094"/>
        <v>#DIV/0!</v>
      </c>
      <c r="N3711">
        <f t="shared" si="1095"/>
        <v>41.38921591838951</v>
      </c>
      <c r="O3711">
        <f t="shared" si="1096"/>
        <v>48.955006812060958</v>
      </c>
      <c r="P3711" s="3">
        <f t="shared" si="1097"/>
        <v>-48.955006812060958</v>
      </c>
      <c r="Q3711" s="3">
        <f t="shared" si="1098"/>
        <v>138.61078408161049</v>
      </c>
      <c r="R3711">
        <f t="shared" si="1099"/>
        <v>-41.38921591838951</v>
      </c>
      <c r="S3711">
        <f t="shared" si="1100"/>
        <v>1097.1112436799508</v>
      </c>
      <c r="T3711">
        <f t="shared" si="1083"/>
        <v>-48.955006812060958</v>
      </c>
    </row>
    <row r="3712" spans="1:20" x14ac:dyDescent="0.25">
      <c r="A3712">
        <f t="shared" si="1084"/>
        <v>6919547.9889685875</v>
      </c>
      <c r="B3712">
        <f t="shared" si="1101"/>
        <v>1101280.2664059345</v>
      </c>
      <c r="C3712" t="str">
        <f t="shared" si="1085"/>
        <v>-0.00264568398416131+0.00234057640350298i</v>
      </c>
      <c r="D3712" t="str">
        <f t="shared" si="1086"/>
        <v>1.05681474958464-1.61410064311245i</v>
      </c>
      <c r="E3712" t="str">
        <f t="shared" si="1087"/>
        <v>-11.5286342666818-24.2356066342981i</v>
      </c>
      <c r="F3712" t="str">
        <f t="shared" si="1088"/>
        <v>1.85614192693512-1.1631144008455i</v>
      </c>
      <c r="G3712" t="str">
        <f t="shared" si="1089"/>
        <v>0.765443048506992-0.423721592557324i</v>
      </c>
      <c r="H3712" t="str">
        <f t="shared" si="1090"/>
        <v>0.00121067452073729-18.0661697956165i</v>
      </c>
      <c r="I3712" t="str">
        <f t="shared" si="1091"/>
        <v>-0.0592722719317668-0.0946030211686839i</v>
      </c>
      <c r="K3712" t="str">
        <f t="shared" si="1092"/>
        <v>0.0000445119347168805-0.0000517002857757286i</v>
      </c>
      <c r="L3712" t="str">
        <f t="shared" si="1093"/>
        <v>0.0000444444444444444-0.0000521349604519664i</v>
      </c>
      <c r="M3712" t="e">
        <f t="shared" si="1094"/>
        <v>#DIV/0!</v>
      </c>
      <c r="N3712">
        <f t="shared" si="1095"/>
        <v>41.498456474490695</v>
      </c>
      <c r="O3712">
        <f t="shared" si="1096"/>
        <v>49.038570497564322</v>
      </c>
      <c r="P3712" s="3">
        <f t="shared" si="1097"/>
        <v>-49.038570497564322</v>
      </c>
      <c r="Q3712" s="3">
        <f t="shared" si="1098"/>
        <v>138.50154352550931</v>
      </c>
      <c r="R3712">
        <f t="shared" si="1099"/>
        <v>-41.498456474490695</v>
      </c>
      <c r="S3712">
        <f t="shared" si="1100"/>
        <v>1101.2802664059345</v>
      </c>
      <c r="T3712">
        <f t="shared" si="1083"/>
        <v>-49.038570497564322</v>
      </c>
    </row>
    <row r="3713" spans="1:20" x14ac:dyDescent="0.25">
      <c r="A3713">
        <f t="shared" si="1084"/>
        <v>6945842.2713266686</v>
      </c>
      <c r="B3713">
        <f t="shared" si="1101"/>
        <v>1105465.131418277</v>
      </c>
      <c r="C3713" t="str">
        <f t="shared" si="1085"/>
        <v>-0.0026159209521396+0.00232314189788753i</v>
      </c>
      <c r="D3713" t="str">
        <f t="shared" si="1086"/>
        <v>1.05124230123535-1.61165780496484i</v>
      </c>
      <c r="E3713" t="str">
        <f t="shared" si="1087"/>
        <v>-11.522534854629-24.0964620293666i</v>
      </c>
      <c r="F3713" t="str">
        <f t="shared" si="1088"/>
        <v>1.8528327309291-1.16466665198848i</v>
      </c>
      <c r="G3713" t="str">
        <f t="shared" si="1089"/>
        <v>0.764078389349093-0.42457343802785i</v>
      </c>
      <c r="H3713" t="str">
        <f t="shared" si="1090"/>
        <v>0.00120147263182853-17.9977676529815i</v>
      </c>
      <c r="I3713" t="str">
        <f t="shared" si="1091"/>
        <v>-0.0591267022158991-0.0940768092663275i</v>
      </c>
      <c r="K3713" t="str">
        <f t="shared" si="1092"/>
        <v>0.0000445100256836822-0.0000515045777086973i</v>
      </c>
      <c r="L3713" t="str">
        <f t="shared" si="1093"/>
        <v>0.0000444444444444444-0.000051937597581158i</v>
      </c>
      <c r="M3713" t="e">
        <f t="shared" si="1094"/>
        <v>#DIV/0!</v>
      </c>
      <c r="N3713">
        <f t="shared" si="1095"/>
        <v>41.607575700228239</v>
      </c>
      <c r="O3713">
        <f t="shared" si="1096"/>
        <v>49.12217492710063</v>
      </c>
      <c r="P3713" s="3">
        <f t="shared" si="1097"/>
        <v>-49.12217492710063</v>
      </c>
      <c r="Q3713" s="3">
        <f t="shared" si="1098"/>
        <v>138.39242429977176</v>
      </c>
      <c r="R3713">
        <f t="shared" si="1099"/>
        <v>-41.607575700228239</v>
      </c>
      <c r="S3713">
        <f t="shared" si="1100"/>
        <v>1105.465131418277</v>
      </c>
      <c r="T3713">
        <f t="shared" si="1083"/>
        <v>-49.12217492710063</v>
      </c>
    </row>
    <row r="3714" spans="1:20" x14ac:dyDescent="0.25">
      <c r="A3714">
        <f t="shared" si="1084"/>
        <v>6972236.4719577106</v>
      </c>
      <c r="B3714">
        <f t="shared" si="1101"/>
        <v>1109665.8989176666</v>
      </c>
      <c r="C3714" t="str">
        <f t="shared" si="1085"/>
        <v>-0.00258646873009199+0.00230580201453318i</v>
      </c>
      <c r="D3714" t="str">
        <f t="shared" si="1086"/>
        <v>1.04568654619567-1.60919938546093i</v>
      </c>
      <c r="E3714" t="str">
        <f t="shared" si="1087"/>
        <v>-11.5161567888331-23.9578412662571i</v>
      </c>
      <c r="F3714" t="str">
        <f t="shared" si="1088"/>
        <v>1.84951025046487-1.16621429894014i</v>
      </c>
      <c r="G3714" t="str">
        <f t="shared" si="1089"/>
        <v>0.762708251894493-0.425422583305752i</v>
      </c>
      <c r="H3714" t="str">
        <f t="shared" si="1090"/>
        <v>0.00119234107793138-17.9296245742705i</v>
      </c>
      <c r="I3714" t="str">
        <f t="shared" si="1091"/>
        <v>-0.0589811523716376-0.0935525543759791i</v>
      </c>
      <c r="K3714" t="str">
        <f t="shared" si="1092"/>
        <v>0.0000445081310761729-0.0000513096104118581i</v>
      </c>
      <c r="L3714" t="str">
        <f t="shared" si="1093"/>
        <v>0.0000444444444444444-0.0000517409818501274i</v>
      </c>
      <c r="M3714" t="e">
        <f t="shared" si="1094"/>
        <v>#DIV/0!</v>
      </c>
      <c r="N3714">
        <f t="shared" si="1095"/>
        <v>41.716573625916567</v>
      </c>
      <c r="O3714">
        <f t="shared" si="1096"/>
        <v>49.205820041567634</v>
      </c>
      <c r="P3714" s="3">
        <f t="shared" si="1097"/>
        <v>-49.205820041567634</v>
      </c>
      <c r="Q3714" s="3">
        <f t="shared" si="1098"/>
        <v>138.28342637408343</v>
      </c>
      <c r="R3714">
        <f t="shared" si="1099"/>
        <v>-41.716573625916567</v>
      </c>
      <c r="S3714">
        <f t="shared" si="1100"/>
        <v>1109.6658989176667</v>
      </c>
      <c r="T3714">
        <f t="shared" si="1083"/>
        <v>-49.205820041567634</v>
      </c>
    </row>
    <row r="3715" spans="1:20" x14ac:dyDescent="0.25">
      <c r="A3715">
        <f t="shared" si="1084"/>
        <v>6998730.9705511509</v>
      </c>
      <c r="B3715">
        <f t="shared" si="1101"/>
        <v>1113882.6293335538</v>
      </c>
      <c r="C3715" t="str">
        <f t="shared" si="1085"/>
        <v>-0.00255732437766085+0.00228855673494898i</v>
      </c>
      <c r="D3715" t="str">
        <f t="shared" si="1086"/>
        <v>1.0401475686882-1.60672552400043i</v>
      </c>
      <c r="E3715" t="str">
        <f t="shared" si="1087"/>
        <v>-11.5095016750635-23.8197436069144i</v>
      </c>
      <c r="F3715" t="str">
        <f t="shared" si="1088"/>
        <v>1.84617450155282-1.16775723555868i</v>
      </c>
      <c r="G3715" t="str">
        <f t="shared" si="1089"/>
        <v>0.761332642745622-0.426268987654027i</v>
      </c>
      <c r="H3715" t="str">
        <f t="shared" si="1090"/>
        <v>0.00118327931552473-17.8617395774122i</v>
      </c>
      <c r="I3715" t="str">
        <f t="shared" si="1091"/>
        <v>-0.0588356198675863-0.0930302525654395i</v>
      </c>
      <c r="K3715" t="str">
        <f t="shared" si="1092"/>
        <v>0.0000445062507853495-0.0000511153810821303i</v>
      </c>
      <c r="L3715" t="str">
        <f t="shared" si="1093"/>
        <v>0.0000444444444444444-0.0000515451104304916i</v>
      </c>
      <c r="M3715" t="e">
        <f t="shared" si="1094"/>
        <v>#DIV/0!</v>
      </c>
      <c r="N3715">
        <f t="shared" si="1095"/>
        <v>41.825450284641022</v>
      </c>
      <c r="O3715">
        <f t="shared" si="1096"/>
        <v>49.28950578224687</v>
      </c>
      <c r="P3715" s="3">
        <f t="shared" si="1097"/>
        <v>-49.28950578224687</v>
      </c>
      <c r="Q3715" s="3">
        <f t="shared" si="1098"/>
        <v>138.17454971535898</v>
      </c>
      <c r="R3715">
        <f t="shared" si="1099"/>
        <v>-41.825450284641022</v>
      </c>
      <c r="S3715">
        <f t="shared" si="1100"/>
        <v>1113.8826293335537</v>
      </c>
      <c r="T3715">
        <f t="shared" si="1083"/>
        <v>-49.28950578224687</v>
      </c>
    </row>
    <row r="3716" spans="1:20" x14ac:dyDescent="0.25">
      <c r="A3716">
        <f t="shared" si="1084"/>
        <v>7025326.1482392456</v>
      </c>
      <c r="B3716">
        <f t="shared" si="1101"/>
        <v>1118115.3833250215</v>
      </c>
      <c r="C3716" t="str">
        <f t="shared" si="1085"/>
        <v>-0.00252848497823443+0.00227140603163101i</v>
      </c>
      <c r="D3716" t="str">
        <f t="shared" si="1086"/>
        <v>1.03462545146521-1.60423636036733i</v>
      </c>
      <c r="E3716" t="str">
        <f t="shared" si="1087"/>
        <v>-11.5025711171246-23.6821683173117i</v>
      </c>
      <c r="F3716" t="str">
        <f t="shared" si="1088"/>
        <v>1.842825501098-1.16929535553791i</v>
      </c>
      <c r="G3716" t="str">
        <f t="shared" si="1089"/>
        <v>0.759951568873845-0.427112610256389i</v>
      </c>
      <c r="H3716" t="str">
        <f t="shared" si="1090"/>
        <v>0.0011742868053756-17.7941116840681i</v>
      </c>
      <c r="I3716" t="str">
        <f t="shared" si="1091"/>
        <v>-0.0586901022201431-0.0925098999334783i</v>
      </c>
      <c r="K3716" t="str">
        <f t="shared" si="1092"/>
        <v>0.0000445043847030319-0.0000509218869270304i</v>
      </c>
      <c r="L3716" t="str">
        <f t="shared" si="1093"/>
        <v>0.0000444444444444444-0.0000513499805045742i</v>
      </c>
      <c r="M3716" t="e">
        <f t="shared" si="1094"/>
        <v>#DIV/0!</v>
      </c>
      <c r="N3716">
        <f t="shared" si="1095"/>
        <v>41.934205712190021</v>
      </c>
      <c r="O3716">
        <f t="shared" si="1096"/>
        <v>49.37323209081184</v>
      </c>
      <c r="P3716" s="3">
        <f t="shared" si="1097"/>
        <v>-49.37323209081184</v>
      </c>
      <c r="Q3716" s="3">
        <f t="shared" si="1098"/>
        <v>138.06579428780998</v>
      </c>
      <c r="R3716">
        <f t="shared" si="1099"/>
        <v>-41.934205712190021</v>
      </c>
      <c r="S3716">
        <f t="shared" si="1100"/>
        <v>1118.1153833250214</v>
      </c>
      <c r="T3716">
        <f t="shared" si="1083"/>
        <v>-49.37323209081184</v>
      </c>
    </row>
    <row r="3717" spans="1:20" x14ac:dyDescent="0.25">
      <c r="A3717">
        <f t="shared" si="1084"/>
        <v>7052022.3876025556</v>
      </c>
      <c r="B3717">
        <f t="shared" si="1101"/>
        <v>1122364.2217816566</v>
      </c>
      <c r="C3717" t="str">
        <f t="shared" si="1085"/>
        <v>-0.00249994763881099+0.00225434986821633i</v>
      </c>
      <c r="D3717" t="str">
        <f t="shared" si="1086"/>
        <v>1.02912027580877-1.6017320347123i</v>
      </c>
      <c r="E3717" t="str">
        <f t="shared" si="1087"/>
        <v>-11.495366716958-23.5451146673695i</v>
      </c>
      <c r="F3717" t="str">
        <f t="shared" si="1088"/>
        <v>1.83946326690553-1.17082855241586i</v>
      </c>
      <c r="G3717" t="str">
        <f t="shared" si="1089"/>
        <v>0.758565037621721-0.427953410220877i</v>
      </c>
      <c r="H3717" t="str">
        <f t="shared" si="1090"/>
        <v>0.00116536301250409-17.7267399196188i</v>
      </c>
      <c r="I3717" t="str">
        <f t="shared" si="1091"/>
        <v>-0.0585445969934833-0.09199149260949i</v>
      </c>
      <c r="K3717" t="str">
        <f t="shared" si="1092"/>
        <v>0.0000445025327218581-0.0000507291251646333i</v>
      </c>
      <c r="L3717" t="str">
        <f t="shared" si="1093"/>
        <v>0.0000444444444444444-0.0000511555892653658i</v>
      </c>
      <c r="M3717" t="e">
        <f t="shared" si="1094"/>
        <v>#DIV/0!</v>
      </c>
      <c r="N3717">
        <f t="shared" si="1095"/>
        <v>42.042839946987698</v>
      </c>
      <c r="O3717">
        <f t="shared" si="1096"/>
        <v>49.456998909335496</v>
      </c>
      <c r="P3717" s="3">
        <f t="shared" si="1097"/>
        <v>-49.456998909335496</v>
      </c>
      <c r="Q3717" s="3">
        <f t="shared" si="1098"/>
        <v>137.9571600530123</v>
      </c>
      <c r="R3717">
        <f t="shared" si="1099"/>
        <v>-42.042839946987698</v>
      </c>
      <c r="S3717">
        <f t="shared" si="1100"/>
        <v>1122.3642217816566</v>
      </c>
      <c r="T3717">
        <f t="shared" si="1083"/>
        <v>-49.456998909335496</v>
      </c>
    </row>
    <row r="3718" spans="1:20" x14ac:dyDescent="0.25">
      <c r="A3718">
        <f t="shared" si="1084"/>
        <v>7078820.0726754442</v>
      </c>
      <c r="B3718">
        <f t="shared" si="1101"/>
        <v>1126629.2058244268</v>
      </c>
      <c r="C3718" t="str">
        <f t="shared" si="1085"/>
        <v>-0.00247170948986273+0.00223738819963547i</v>
      </c>
      <c r="D3718" t="str">
        <f t="shared" si="1086"/>
        <v>1.02363212153113-1.59921268753508i</v>
      </c>
      <c r="E3718" t="str">
        <f t="shared" si="1087"/>
        <v>-11.4878900747442-23.4085819308726i</v>
      </c>
      <c r="F3718" t="str">
        <f t="shared" si="1088"/>
        <v>1.83608781768606-1.17235671958359i</v>
      </c>
      <c r="G3718" t="str">
        <f t="shared" si="1089"/>
        <v>0.75717305670521-0.428791346583509i</v>
      </c>
      <c r="H3718" t="str">
        <f t="shared" si="1090"/>
        <v>0.00115650740614848-17.6596233131492i</v>
      </c>
      <c r="I3718" t="str">
        <f t="shared" si="1091"/>
        <v>-0.0583991017995419-0.0914750267531476i</v>
      </c>
      <c r="K3718" t="str">
        <f t="shared" si="1092"/>
        <v>0.0000445006947352771-0.0000505370930235323i</v>
      </c>
      <c r="L3718" t="str">
        <f t="shared" si="1093"/>
        <v>0.0000444444444444444-0.0000509619339164833i</v>
      </c>
      <c r="M3718" t="e">
        <f t="shared" si="1094"/>
        <v>#DIV/0!</v>
      </c>
      <c r="N3718">
        <f t="shared" si="1095"/>
        <v>42.151353030029384</v>
      </c>
      <c r="O3718">
        <f t="shared" si="1096"/>
        <v>49.540806180298269</v>
      </c>
      <c r="P3718" s="3">
        <f t="shared" si="1097"/>
        <v>-49.540806180298269</v>
      </c>
      <c r="Q3718" s="3">
        <f t="shared" si="1098"/>
        <v>137.84864696997062</v>
      </c>
      <c r="R3718">
        <f t="shared" si="1099"/>
        <v>-42.151353030029384</v>
      </c>
      <c r="S3718">
        <f t="shared" si="1100"/>
        <v>1126.6292058244269</v>
      </c>
      <c r="T3718">
        <f t="shared" si="1083"/>
        <v>-49.540806180298269</v>
      </c>
    </row>
    <row r="3719" spans="1:20" x14ac:dyDescent="0.25">
      <c r="A3719">
        <f t="shared" si="1084"/>
        <v>7105719.5889516119</v>
      </c>
      <c r="B3719">
        <f t="shared" si="1101"/>
        <v>1130910.3968065598</v>
      </c>
      <c r="C3719" t="str">
        <f t="shared" si="1085"/>
        <v>-0.00244376768520016+0.00222052097226325i</v>
      </c>
      <c r="D3719" t="str">
        <f t="shared" si="1086"/>
        <v>1.01816106697541-1.59667845966693i</v>
      </c>
      <c r="E3719" t="str">
        <f t="shared" si="1087"/>
        <v>-11.4801427890015-23.2725693853863i</v>
      </c>
      <c r="F3719" t="str">
        <f t="shared" si="1088"/>
        <v>1.83269917306096-1.17387975029404i</v>
      </c>
      <c r="G3719" t="str">
        <f t="shared" si="1089"/>
        <v>0.755775634215851-0.429626378311992i</v>
      </c>
      <c r="H3719" t="str">
        <f t="shared" si="1090"/>
        <v>0.00114771945973076-17.5927608974346i</v>
      </c>
      <c r="I3719" t="str">
        <f t="shared" si="1091"/>
        <v>-0.0582536142979948-0.0909604985540494i</v>
      </c>
      <c r="K3719" t="str">
        <f t="shared" si="1092"/>
        <v>0.0000444988706375421-0.0000503457877427981i</v>
      </c>
      <c r="L3719" t="str">
        <f t="shared" si="1093"/>
        <v>0.0000444444444444444-0.000050769011672129i</v>
      </c>
      <c r="M3719" t="e">
        <f t="shared" si="1094"/>
        <v>#DIV/0!</v>
      </c>
      <c r="N3719">
        <f t="shared" si="1095"/>
        <v>42.259745004809218</v>
      </c>
      <c r="O3719">
        <f t="shared" si="1096"/>
        <v>49.624653846595557</v>
      </c>
      <c r="P3719" s="3">
        <f t="shared" si="1097"/>
        <v>-49.624653846595557</v>
      </c>
      <c r="Q3719" s="3">
        <f t="shared" si="1098"/>
        <v>137.74025499519078</v>
      </c>
      <c r="R3719">
        <f t="shared" si="1099"/>
        <v>-42.259745004809218</v>
      </c>
      <c r="S3719">
        <f t="shared" si="1100"/>
        <v>1130.9103968065597</v>
      </c>
      <c r="T3719">
        <f t="shared" si="1083"/>
        <v>-49.624653846595557</v>
      </c>
    </row>
    <row r="3720" spans="1:20" x14ac:dyDescent="0.25">
      <c r="A3720">
        <f t="shared" si="1084"/>
        <v>7132721.323389628</v>
      </c>
      <c r="B3720">
        <f t="shared" si="1101"/>
        <v>1135207.8563144247</v>
      </c>
      <c r="C3720" t="str">
        <f t="shared" si="1085"/>
        <v>-0.00241611940183655+0.00220374812406858i</v>
      </c>
      <c r="D3720" t="str">
        <f t="shared" si="1086"/>
        <v>1.01270718901643-1.59412949225328i</v>
      </c>
      <c r="E3720" t="str">
        <f t="shared" si="1087"/>
        <v>-11.4721264566837-23.1370763121719i</v>
      </c>
      <c r="F3720" t="str">
        <f t="shared" si="1088"/>
        <v>1.82929735356756-1.17539753767099i</v>
      </c>
      <c r="G3720" t="str">
        <f t="shared" si="1089"/>
        <v>0.754372778622907-0.430458464309463i</v>
      </c>
      <c r="H3720" t="str">
        <f t="shared" si="1090"/>
        <v>0.0011389986508224-17.5261517089265i</v>
      </c>
      <c r="I3720" t="str">
        <f t="shared" si="1091"/>
        <v>-0.0581081321962366-0.0904479042313679i</v>
      </c>
      <c r="K3720" t="str">
        <f t="shared" si="1092"/>
        <v>0.0000444970603237072-0.0000501552065719419i</v>
      </c>
      <c r="L3720" t="str">
        <f t="shared" si="1093"/>
        <v>0.0000444444444444444-0.0000505768197570522i</v>
      </c>
      <c r="M3720" t="e">
        <f t="shared" si="1094"/>
        <v>#DIV/0!</v>
      </c>
      <c r="N3720">
        <f t="shared" si="1095"/>
        <v>42.368015917253018</v>
      </c>
      <c r="O3720">
        <f t="shared" si="1096"/>
        <v>49.708541851544517</v>
      </c>
      <c r="P3720" s="3">
        <f t="shared" si="1097"/>
        <v>-49.708541851544517</v>
      </c>
      <c r="Q3720" s="3">
        <f t="shared" si="1098"/>
        <v>137.63198408274698</v>
      </c>
      <c r="R3720">
        <f t="shared" si="1099"/>
        <v>-42.368015917253018</v>
      </c>
      <c r="S3720">
        <f t="shared" si="1100"/>
        <v>1135.2078563144246</v>
      </c>
      <c r="T3720">
        <f t="shared" si="1083"/>
        <v>-49.708541851544517</v>
      </c>
    </row>
    <row r="3721" spans="1:20" x14ac:dyDescent="0.25">
      <c r="A3721">
        <f t="shared" si="1084"/>
        <v>7159825.6644185083</v>
      </c>
      <c r="B3721">
        <f t="shared" si="1101"/>
        <v>1139521.6461684194</v>
      </c>
      <c r="C3721" t="str">
        <f t="shared" si="1085"/>
        <v>-0.00238876183985222+0.0021870695847623i</v>
      </c>
      <c r="D3721" t="str">
        <f t="shared" si="1086"/>
        <v>1.00727056306181-1.59156592673626i</v>
      </c>
      <c r="E3721" t="str">
        <f t="shared" si="1087"/>
        <v>-11.463842673276-23.0021019961006i</v>
      </c>
      <c r="F3721" t="str">
        <f t="shared" si="1088"/>
        <v>1.82588238066422-1.17690997471818i</v>
      </c>
      <c r="G3721" t="str">
        <f t="shared" si="1089"/>
        <v>0.752964498775459-0.431287563418284i</v>
      </c>
      <c r="H3721" t="str">
        <f t="shared" si="1090"/>
        <v>0.00113034446111042-17.4597947877385i</v>
      </c>
      <c r="I3721" t="str">
        <f t="shared" si="1091"/>
        <v>-0.0579626532493601-0.0899372400334928i</v>
      </c>
      <c r="K3721" t="str">
        <f t="shared" si="1092"/>
        <v>0.0000444952636896174-0.0000499653467708734i</v>
      </c>
      <c r="L3721" t="str">
        <f t="shared" si="1093"/>
        <v>0.0000444444444444444-0.0000503853554065076i</v>
      </c>
      <c r="M3721" t="e">
        <f t="shared" si="1094"/>
        <v>#DIV/0!</v>
      </c>
      <c r="N3721">
        <f t="shared" si="1095"/>
        <v>42.47616581564705</v>
      </c>
      <c r="O3721">
        <f t="shared" si="1096"/>
        <v>49.792470138892057</v>
      </c>
      <c r="P3721" s="3">
        <f t="shared" si="1097"/>
        <v>-49.792470138892057</v>
      </c>
      <c r="Q3721" s="3">
        <f t="shared" si="1098"/>
        <v>137.52383418435295</v>
      </c>
      <c r="R3721">
        <f t="shared" si="1099"/>
        <v>-42.47616581564705</v>
      </c>
      <c r="S3721">
        <f t="shared" si="1100"/>
        <v>1139.5216461684195</v>
      </c>
      <c r="T3721">
        <f t="shared" si="1083"/>
        <v>-49.792470138892057</v>
      </c>
    </row>
    <row r="3722" spans="1:20" x14ac:dyDescent="0.25">
      <c r="A3722">
        <f t="shared" si="1084"/>
        <v>7187033.0019432977</v>
      </c>
      <c r="B3722">
        <f t="shared" si="1101"/>
        <v>1143851.8284238593</v>
      </c>
      <c r="C3722" t="str">
        <f t="shared" si="1085"/>
        <v>-0.00236169222225949+0.00217048527594422i</v>
      </c>
      <c r="D3722" t="str">
        <f t="shared" si="1086"/>
        <v>1.00185126305335-1.58898790483753i</v>
      </c>
      <c r="E3722" t="str">
        <f t="shared" si="1087"/>
        <v>-11.4552930328903-22.8676457255674i</v>
      </c>
      <c r="F3722" t="str">
        <f t="shared" si="1088"/>
        <v>1.82245427673532-1.1784169543285i</v>
      </c>
      <c r="G3722" t="str">
        <f t="shared" si="1089"/>
        <v>0.751550803904474-0.432113634423878i</v>
      </c>
      <c r="H3722" t="str">
        <f t="shared" si="1090"/>
        <v>0.00112175637636377-17.3936891776323i</v>
      </c>
      <c r="I3722" t="str">
        <f t="shared" si="1091"/>
        <v>-0.0578171752601333-0.089428502237672i</v>
      </c>
      <c r="K3722" t="str">
        <f t="shared" si="1092"/>
        <v>0.0000444934806319059-0.0000497762056098628i</v>
      </c>
      <c r="L3722" t="str">
        <f t="shared" si="1093"/>
        <v>0.0000444444444444444-0.000050194615866216i</v>
      </c>
      <c r="M3722" t="e">
        <f t="shared" si="1094"/>
        <v>#DIV/0!</v>
      </c>
      <c r="N3722">
        <f t="shared" si="1095"/>
        <v>42.584194750567548</v>
      </c>
      <c r="O3722">
        <f t="shared" si="1096"/>
        <v>49.876438652820497</v>
      </c>
      <c r="P3722" s="3">
        <f t="shared" si="1097"/>
        <v>-49.876438652820497</v>
      </c>
      <c r="Q3722" s="3">
        <f t="shared" si="1098"/>
        <v>137.41580524943245</v>
      </c>
      <c r="R3722">
        <f t="shared" si="1099"/>
        <v>-42.584194750567548</v>
      </c>
      <c r="S3722">
        <f t="shared" si="1100"/>
        <v>1143.8518284238594</v>
      </c>
      <c r="T3722">
        <f t="shared" si="1083"/>
        <v>-49.876438652820497</v>
      </c>
    </row>
    <row r="3723" spans="1:20" x14ac:dyDescent="0.25">
      <c r="A3723">
        <f t="shared" si="1084"/>
        <v>7214343.727350682</v>
      </c>
      <c r="B3723">
        <f t="shared" si="1101"/>
        <v>1148198.46537187</v>
      </c>
      <c r="C3723" t="str">
        <f t="shared" si="1085"/>
        <v>-0.00233490779486735+0.00215399511124821i</v>
      </c>
      <c r="D3723" t="str">
        <f t="shared" si="1086"/>
        <v>0.996449361468561-1.58639556854102i</v>
      </c>
      <c r="E3723" t="str">
        <f t="shared" si="1087"/>
        <v>-11.4464791283569-22.7337067924033i</v>
      </c>
      <c r="F3723" t="str">
        <f t="shared" si="1088"/>
        <v>1.81901306509623-1.17991836929333i</v>
      </c>
      <c r="G3723" t="str">
        <f t="shared" si="1089"/>
        <v>0.750131703624821-0.432936636058609i</v>
      </c>
      <c r="H3723" t="str">
        <f t="shared" si="1090"/>
        <v>0.0011132338864-17.3278339260036i</v>
      </c>
      <c r="I3723" t="str">
        <f t="shared" si="1091"/>
        <v>-0.0576716960789747-0.0889216871496534i</v>
      </c>
      <c r="K3723" t="str">
        <f t="shared" si="1092"/>
        <v>0.0000444917110479865-0.0000495877803695019i</v>
      </c>
      <c r="L3723" t="str">
        <f t="shared" si="1093"/>
        <v>0.0000444444444444444-0.0000500045983923251i</v>
      </c>
      <c r="M3723" t="e">
        <f t="shared" si="1094"/>
        <v>#DIV/0!</v>
      </c>
      <c r="N3723">
        <f t="shared" si="1095"/>
        <v>42.69210277480795</v>
      </c>
      <c r="O3723">
        <f t="shared" si="1096"/>
        <v>49.960447337954818</v>
      </c>
      <c r="P3723" s="3">
        <f t="shared" si="1097"/>
        <v>-49.960447337954818</v>
      </c>
      <c r="Q3723" s="3">
        <f t="shared" si="1098"/>
        <v>137.30789722519205</v>
      </c>
      <c r="R3723">
        <f t="shared" si="1099"/>
        <v>-42.69210277480795</v>
      </c>
      <c r="S3723">
        <f t="shared" si="1100"/>
        <v>1148.19846537187</v>
      </c>
      <c r="T3723">
        <f t="shared" si="1083"/>
        <v>-49.960447337954818</v>
      </c>
    </row>
    <row r="3724" spans="1:20" x14ac:dyDescent="0.25">
      <c r="A3724">
        <f t="shared" si="1084"/>
        <v>7241758.2335146144</v>
      </c>
      <c r="B3724">
        <f t="shared" si="1101"/>
        <v>1152561.619540283</v>
      </c>
      <c r="C3724" t="str">
        <f t="shared" si="1085"/>
        <v>-0.00230840582614635+0.00213759899648615i</v>
      </c>
      <c r="D3724" t="str">
        <f t="shared" si="1086"/>
        <v>0.991064929322424-1.58378906007586i</v>
      </c>
      <c r="E3724" t="str">
        <f t="shared" si="1087"/>
        <v>-11.437402551316-22.600284491787i</v>
      </c>
      <c r="F3724" t="str">
        <f t="shared" si="1088"/>
        <v>1.815558769998-1.18141411231189i</v>
      </c>
      <c r="G3724" t="str">
        <f t="shared" si="1089"/>
        <v>0.748707207937256-0.433756527005709i</v>
      </c>
      <c r="H3724" t="str">
        <f t="shared" si="1090"/>
        <v>0.00110477648505219-17.2622280838686i</v>
      </c>
      <c r="I3724" t="str">
        <f t="shared" si="1091"/>
        <v>-0.0575262136039263-0.0884167911033174i</v>
      </c>
      <c r="K3724" t="str">
        <f t="shared" si="1092"/>
        <v>0.0000444899548360473-0.0000494000683406644i</v>
      </c>
      <c r="L3724" t="str">
        <f t="shared" si="1093"/>
        <v>0.0000444444444444444-0.00004981530025137i</v>
      </c>
      <c r="M3724" t="e">
        <f t="shared" si="1094"/>
        <v>#DIV/0!</v>
      </c>
      <c r="N3724">
        <f t="shared" si="1095"/>
        <v>42.799889943308159</v>
      </c>
      <c r="O3724">
        <f t="shared" si="1096"/>
        <v>50.044496139369031</v>
      </c>
      <c r="P3724" s="3">
        <f t="shared" si="1097"/>
        <v>-50.044496139369031</v>
      </c>
      <c r="Q3724" s="3">
        <f t="shared" si="1098"/>
        <v>137.20011005669184</v>
      </c>
      <c r="R3724">
        <f t="shared" si="1099"/>
        <v>-42.799889943308159</v>
      </c>
      <c r="S3724">
        <f t="shared" si="1100"/>
        <v>1152.5616195402829</v>
      </c>
      <c r="T3724">
        <f t="shared" si="1083"/>
        <v>-50.044496139369031</v>
      </c>
    </row>
    <row r="3725" spans="1:20" x14ac:dyDescent="0.25">
      <c r="A3725">
        <f t="shared" si="1084"/>
        <v>7269276.9148019692</v>
      </c>
      <c r="B3725">
        <f t="shared" si="1101"/>
        <v>1156941.353694536</v>
      </c>
      <c r="C3725" t="str">
        <f t="shared" si="1085"/>
        <v>-0.0022821836070938+0.00212129682979039i</v>
      </c>
      <c r="D3725" t="str">
        <f t="shared" si="1086"/>
        <v>0.985698036169388-1.58116852189932i</v>
      </c>
      <c r="E3725" t="str">
        <f t="shared" si="1087"/>
        <v>-11.4280648923069-22.4673781221552i</v>
      </c>
      <c r="F3725" t="str">
        <f t="shared" si="1088"/>
        <v>1.81209141663217-1.18290407600081i</v>
      </c>
      <c r="G3725" t="str">
        <f t="shared" si="1089"/>
        <v>0.747277327230356-0.434573265903244i</v>
      </c>
      <c r="H3725" t="str">
        <f t="shared" si="1090"/>
        <v>0.00109638367013626-17.1968707058494i</v>
      </c>
      <c r="I3725" t="str">
        <f t="shared" si="1091"/>
        <v>-0.0573807257806253-0.0879138104603123i</v>
      </c>
      <c r="K3725" t="str">
        <f t="shared" si="1092"/>
        <v>0.0000444882118950474-0.0000492130668244683i</v>
      </c>
      <c r="L3725" t="str">
        <f t="shared" si="1093"/>
        <v>0.0000444444444444444-0.0000496267187202329i</v>
      </c>
      <c r="M3725" t="e">
        <f t="shared" si="1094"/>
        <v>#DIV/0!</v>
      </c>
      <c r="N3725">
        <f t="shared" si="1095"/>
        <v>42.907556313079652</v>
      </c>
      <c r="O3725">
        <f t="shared" si="1096"/>
        <v>50.128585002592168</v>
      </c>
      <c r="P3725" s="3">
        <f t="shared" si="1097"/>
        <v>-50.128585002592168</v>
      </c>
      <c r="Q3725" s="3">
        <f t="shared" si="1098"/>
        <v>137.09244368692035</v>
      </c>
      <c r="R3725">
        <f t="shared" si="1099"/>
        <v>-42.907556313079652</v>
      </c>
      <c r="S3725">
        <f t="shared" si="1100"/>
        <v>1156.941353694536</v>
      </c>
      <c r="T3725">
        <f t="shared" si="1083"/>
        <v>-50.128585002592168</v>
      </c>
    </row>
    <row r="3726" spans="1:20" x14ac:dyDescent="0.25">
      <c r="A3726">
        <f t="shared" si="1084"/>
        <v>7296900.1670782184</v>
      </c>
      <c r="B3726">
        <f t="shared" si="1101"/>
        <v>1161337.7308385754</v>
      </c>
      <c r="C3726" t="str">
        <f t="shared" si="1085"/>
        <v>-0.00225623845109899+0.00210508850175489i</v>
      </c>
      <c r="D3726" t="str">
        <f t="shared" si="1086"/>
        <v>0.980348750105633-1.57853409667998i</v>
      </c>
      <c r="E3726" t="str">
        <f t="shared" si="1087"/>
        <v>-11.4184677408561-22.334986985113i</v>
      </c>
      <c r="F3726" t="str">
        <f t="shared" si="1088"/>
        <v>1.8086110311353-1.18438815290375i</v>
      </c>
      <c r="G3726" t="str">
        <f t="shared" si="1089"/>
        <v>0.745842072282418-0.435386811348123i</v>
      </c>
      <c r="H3726" t="str">
        <f t="shared" si="1090"/>
        <v>0.00108805494341839-17.1317608501609i</v>
      </c>
      <c r="I3726" t="str">
        <f t="shared" si="1091"/>
        <v>-0.0572352306022762-0.0874127416096861i</v>
      </c>
      <c r="K3726" t="str">
        <f t="shared" si="1092"/>
        <v>0.0000444864821247075-0.0000490267731322353i</v>
      </c>
      <c r="L3726" t="str">
        <f t="shared" si="1093"/>
        <v>0.0000444444444444444-0.0000494388510861059i</v>
      </c>
      <c r="M3726" t="e">
        <f t="shared" si="1094"/>
        <v>#DIV/0!</v>
      </c>
      <c r="N3726">
        <f t="shared" si="1095"/>
        <v>43.015101943133715</v>
      </c>
      <c r="O3726">
        <f t="shared" si="1096"/>
        <v>50.212713873614085</v>
      </c>
      <c r="P3726" s="3">
        <f t="shared" si="1097"/>
        <v>-50.212713873614085</v>
      </c>
      <c r="Q3726" s="3">
        <f t="shared" si="1098"/>
        <v>136.98489805686629</v>
      </c>
      <c r="R3726">
        <f t="shared" si="1099"/>
        <v>-43.015101943133715</v>
      </c>
      <c r="S3726">
        <f t="shared" si="1100"/>
        <v>1161.3377308385755</v>
      </c>
      <c r="T3726">
        <f t="shared" si="1083"/>
        <v>-50.212713873614085</v>
      </c>
    </row>
    <row r="3727" spans="1:20" x14ac:dyDescent="0.25">
      <c r="A3727">
        <f t="shared" si="1084"/>
        <v>7324628.3877131157</v>
      </c>
      <c r="B3727">
        <f t="shared" si="1101"/>
        <v>1165750.8142157621</v>
      </c>
      <c r="C3727" t="str">
        <f t="shared" si="1085"/>
        <v>-0.0022305676938087+0.00208897389557479i</v>
      </c>
      <c r="D3727" t="str">
        <f t="shared" si="1086"/>
        <v>0.975017137771496-1.57588592728084i</v>
      </c>
      <c r="E3727" t="str">
        <f t="shared" si="1087"/>
        <v>-11.4086126855622-22.2031103853423i</v>
      </c>
      <c r="F3727" t="str">
        <f t="shared" si="1088"/>
        <v>1.80511764059346-1.18586623550109i</v>
      </c>
      <c r="G3727" t="str">
        <f t="shared" si="1089"/>
        <v>0.744401454263309-0.436197121900156i</v>
      </c>
      <c r="H3727" t="str">
        <f t="shared" si="1090"/>
        <v>0.00107978981058296-17.0668975785968i</v>
      </c>
      <c r="I3727" t="str">
        <f t="shared" si="1091"/>
        <v>-0.0570897261096171-0.0869135809675132i</v>
      </c>
      <c r="K3727" t="str">
        <f t="shared" si="1092"/>
        <v>0.0000444847654255075-0.0000488411845854549i</v>
      </c>
      <c r="L3727" t="str">
        <f t="shared" si="1093"/>
        <v>0.0000444444444444444-0.0000492516946464492i</v>
      </c>
      <c r="M3727" t="e">
        <f t="shared" si="1094"/>
        <v>#DIV/0!</v>
      </c>
      <c r="N3727">
        <f t="shared" si="1095"/>
        <v>43.122526894404302</v>
      </c>
      <c r="O3727">
        <f t="shared" si="1096"/>
        <v>50.296882698891181</v>
      </c>
      <c r="P3727" s="3">
        <f t="shared" si="1097"/>
        <v>-50.296882698891181</v>
      </c>
      <c r="Q3727" s="3">
        <f t="shared" si="1098"/>
        <v>136.8774731055957</v>
      </c>
      <c r="R3727">
        <f t="shared" si="1099"/>
        <v>-43.122526894404302</v>
      </c>
      <c r="S3727">
        <f t="shared" si="1100"/>
        <v>1165.7508142157621</v>
      </c>
      <c r="T3727">
        <f t="shared" si="1083"/>
        <v>-50.296882698891181</v>
      </c>
    </row>
    <row r="3728" spans="1:20" x14ac:dyDescent="0.25">
      <c r="A3728">
        <f t="shared" si="1084"/>
        <v>7352461.9755864255</v>
      </c>
      <c r="B3728">
        <f t="shared" si="1101"/>
        <v>1170180.667309782</v>
      </c>
      <c r="C3728" t="str">
        <f t="shared" si="1085"/>
        <v>-0.00220516869299267+0.00207295288718474i</v>
      </c>
      <c r="D3728" t="str">
        <f t="shared" si="1086"/>
        <v>0.969703264354067-1.57322415674264i</v>
      </c>
      <c r="E3728" t="str">
        <f t="shared" si="1087"/>
        <v>-11.3985013141807-22.0717476305106i</v>
      </c>
      <c r="F3728" t="str">
        <f t="shared" si="1088"/>
        <v>1.80161127304666-1.1873382162198i</v>
      </c>
      <c r="G3728" t="str">
        <f t="shared" si="1089"/>
        <v>0.742955484736271-0.437004156086145i</v>
      </c>
      <c r="H3728" t="str">
        <f t="shared" si="1090"/>
        <v>0.00107158778120051-17.0022799565158i</v>
      </c>
      <c r="I3728" t="str">
        <f t="shared" si="1091"/>
        <v>-0.0569442103908882-0.0864163249765227i</v>
      </c>
      <c r="K3728" t="str">
        <f t="shared" si="1092"/>
        <v>0.000044483061698678-0.0000486562985157438i</v>
      </c>
      <c r="L3728" t="str">
        <f t="shared" si="1093"/>
        <v>0.0000444444444444444-0.0000490652467089552i</v>
      </c>
      <c r="M3728" t="e">
        <f t="shared" si="1094"/>
        <v>#DIV/0!</v>
      </c>
      <c r="N3728">
        <f t="shared" si="1095"/>
        <v>43.229831229675568</v>
      </c>
      <c r="O3728">
        <f t="shared" si="1096"/>
        <v>50.38109142535194</v>
      </c>
      <c r="P3728" s="3">
        <f t="shared" si="1097"/>
        <v>-50.38109142535194</v>
      </c>
      <c r="Q3728" s="3">
        <f t="shared" si="1098"/>
        <v>136.77016877032443</v>
      </c>
      <c r="R3728">
        <f t="shared" si="1099"/>
        <v>-43.229831229675568</v>
      </c>
      <c r="S3728">
        <f t="shared" si="1100"/>
        <v>1170.1806673097819</v>
      </c>
      <c r="T3728">
        <f t="shared" si="1083"/>
        <v>-50.38109142535194</v>
      </c>
    </row>
    <row r="3729" spans="1:20" x14ac:dyDescent="0.25">
      <c r="A3729">
        <f t="shared" si="1084"/>
        <v>7380401.331093655</v>
      </c>
      <c r="B3729">
        <f t="shared" si="1101"/>
        <v>1174627.3538455593</v>
      </c>
      <c r="C3729" t="str">
        <f t="shared" si="1085"/>
        <v>-0.00218003882840943+0.00205702534539571i</v>
      </c>
      <c r="D3729" t="str">
        <f t="shared" si="1086"/>
        <v>0.964407193590114-1.57054892826719i</v>
      </c>
      <c r="E3729" t="str">
        <f t="shared" si="1087"/>
        <v>-11.3881352137064-21.9408980311776i</v>
      </c>
      <c r="F3729" t="str">
        <f t="shared" si="1088"/>
        <v>1.79809195749308-1.18880398744336i</v>
      </c>
      <c r="G3729" t="str">
        <f t="shared" si="1089"/>
        <v>0.741504175659687-0.43780787240402i</v>
      </c>
      <c r="H3729" t="str">
        <f t="shared" si="1090"/>
        <v>0.00106344836869617-16.9379070528278i</v>
      </c>
      <c r="I3729" t="str">
        <f t="shared" si="1091"/>
        <v>-0.0567986815817948-0.0859209701057193i</v>
      </c>
      <c r="K3729" t="str">
        <f t="shared" si="1092"/>
        <v>0.0000444813708461968-0.0000484721122648092i</v>
      </c>
      <c r="L3729" t="str">
        <f t="shared" si="1093"/>
        <v>0.0000444444444444444-0.0000488795045915076i</v>
      </c>
      <c r="M3729" t="e">
        <f t="shared" si="1094"/>
        <v>#DIV/0!</v>
      </c>
      <c r="N3729">
        <f t="shared" si="1095"/>
        <v>43.337015013504612</v>
      </c>
      <c r="O3729">
        <f t="shared" si="1096"/>
        <v>50.465340000402115</v>
      </c>
      <c r="P3729" s="3">
        <f t="shared" si="1097"/>
        <v>-50.465340000402115</v>
      </c>
      <c r="Q3729" s="3">
        <f t="shared" si="1098"/>
        <v>136.66298498649539</v>
      </c>
      <c r="R3729">
        <f t="shared" si="1099"/>
        <v>-43.337015013504612</v>
      </c>
      <c r="S3729">
        <f t="shared" si="1100"/>
        <v>1174.6273538455594</v>
      </c>
      <c r="T3729">
        <f t="shared" si="1083"/>
        <v>-50.465340000402115</v>
      </c>
    </row>
    <row r="3730" spans="1:20" x14ac:dyDescent="0.25">
      <c r="A3730">
        <f t="shared" si="1084"/>
        <v>7408446.8561518108</v>
      </c>
      <c r="B3730">
        <f t="shared" si="1101"/>
        <v>1179090.9377901724</v>
      </c>
      <c r="C3730" t="str">
        <f t="shared" si="1085"/>
        <v>-0.00215517550167221+0.00204119113203052i</v>
      </c>
      <c r="D3730" t="str">
        <f t="shared" si="1086"/>
        <v>0.95912898776912-1.56786038520094i</v>
      </c>
      <c r="E3730" t="str">
        <f t="shared" si="1087"/>
        <v>-11.3775159704539-21.8105609007021i</v>
      </c>
      <c r="F3730" t="str">
        <f t="shared" si="1088"/>
        <v>1.79455972389324-1.19026344152178i</v>
      </c>
      <c r="G3730" t="str">
        <f t="shared" si="1089"/>
        <v>0.740047539388792-0.438608229327023i</v>
      </c>
      <c r="H3730" t="str">
        <f t="shared" si="1090"/>
        <v>0.0010553710903183-16.8737779399808i</v>
      </c>
      <c r="I3730" t="str">
        <f t="shared" si="1091"/>
        <v>-0.0566531378654721-0.0854275128500068i</v>
      </c>
      <c r="K3730" t="str">
        <f t="shared" si="1092"/>
        <v>0.0000444796927707821-0.0000482886231844093i</v>
      </c>
      <c r="L3730" t="str">
        <f t="shared" si="1093"/>
        <v>0.0000444444444444444-0.0000486944656221435i</v>
      </c>
      <c r="M3730" t="e">
        <f t="shared" si="1094"/>
        <v>#DIV/0!</v>
      </c>
      <c r="N3730">
        <f t="shared" si="1095"/>
        <v>43.444078312146502</v>
      </c>
      <c r="O3730">
        <f t="shared" si="1096"/>
        <v>50.549628371929664</v>
      </c>
      <c r="P3730" s="3">
        <f t="shared" si="1097"/>
        <v>-50.549628371929664</v>
      </c>
      <c r="Q3730" s="3">
        <f t="shared" si="1098"/>
        <v>136.5559216878535</v>
      </c>
      <c r="R3730">
        <f t="shared" si="1099"/>
        <v>-43.444078312146502</v>
      </c>
      <c r="S3730">
        <f t="shared" si="1100"/>
        <v>1179.0909377901723</v>
      </c>
      <c r="T3730">
        <f t="shared" si="1083"/>
        <v>-50.549628371929664</v>
      </c>
    </row>
    <row r="3731" spans="1:20" x14ac:dyDescent="0.25">
      <c r="A3731">
        <f t="shared" si="1084"/>
        <v>7436598.954205187</v>
      </c>
      <c r="B3731">
        <f t="shared" si="1101"/>
        <v>1183571.483353775</v>
      </c>
      <c r="C3731" t="str">
        <f t="shared" si="1085"/>
        <v>-0.00213057613611503+0.0020254501020579i</v>
      </c>
      <c r="D3731" t="str">
        <f t="shared" si="1086"/>
        <v>0.953868707736555-1.56515867101852i</v>
      </c>
      <c r="E3731" t="str">
        <f t="shared" si="1087"/>
        <v>-11.3666451701363-21.680735555148i</v>
      </c>
      <c r="F3731" t="str">
        <f t="shared" si="1088"/>
        <v>1.79101460317404-1.19171647078172i</v>
      </c>
      <c r="G3731" t="str">
        <f t="shared" si="1089"/>
        <v>0.738585588677345-0.439405185307917i</v>
      </c>
      <c r="H3731" t="str">
        <f t="shared" si="1090"/>
        <v>0.00104735546710736-16.8098916939471i</v>
      </c>
      <c r="I3731" t="str">
        <f t="shared" si="1091"/>
        <v>-0.0565075774724438-0.0849359497298061i</v>
      </c>
      <c r="K3731" t="str">
        <f t="shared" si="1092"/>
        <v>0.0000444780273758861-0.0000481058286363162i</v>
      </c>
      <c r="L3731" t="str">
        <f t="shared" si="1093"/>
        <v>0.0000444444444444444-0.0000485101271390151i</v>
      </c>
      <c r="M3731" t="e">
        <f t="shared" si="1094"/>
        <v>#DIV/0!</v>
      </c>
      <c r="N3731">
        <f t="shared" si="1095"/>
        <v>43.55102119347751</v>
      </c>
      <c r="O3731">
        <f t="shared" si="1096"/>
        <v>50.633956488309586</v>
      </c>
      <c r="P3731" s="3">
        <f t="shared" si="1097"/>
        <v>-50.633956488309586</v>
      </c>
      <c r="Q3731" s="3">
        <f t="shared" si="1098"/>
        <v>136.44897880652249</v>
      </c>
      <c r="R3731">
        <f t="shared" si="1099"/>
        <v>-43.55102119347751</v>
      </c>
      <c r="S3731">
        <f t="shared" si="1100"/>
        <v>1183.571483353775</v>
      </c>
      <c r="T3731">
        <f t="shared" si="1083"/>
        <v>-50.633956488309586</v>
      </c>
    </row>
    <row r="3732" spans="1:20" x14ac:dyDescent="0.25">
      <c r="A3732">
        <f t="shared" si="1084"/>
        <v>7464858.0302311666</v>
      </c>
      <c r="B3732">
        <f t="shared" si="1101"/>
        <v>1188069.0549905193</v>
      </c>
      <c r="C3732" t="str">
        <f t="shared" si="1085"/>
        <v>-0.00210623817665913+0.00200980210372525i</v>
      </c>
      <c r="D3732" t="str">
        <f t="shared" si="1086"/>
        <v>0.948626412897343-1.56244392930646i</v>
      </c>
      <c r="E3732" t="str">
        <f t="shared" si="1087"/>
        <v>-11.3555243979426-21.5514213131891i</v>
      </c>
      <c r="F3732" t="str">
        <f t="shared" si="1088"/>
        <v>1.78745662723269-1.19316296753677i</v>
      </c>
      <c r="G3732" t="str">
        <f t="shared" si="1089"/>
        <v>0.737118336679242-0.440198698783254i</v>
      </c>
      <c r="H3732" t="str">
        <f t="shared" si="1090"/>
        <v>0.00103940102386511-16.7462473942096i</v>
      </c>
      <c r="I3732" t="str">
        <f t="shared" si="1091"/>
        <v>-0.0563619986805828-0.0844462772906701i</v>
      </c>
      <c r="K3732" t="str">
        <f t="shared" si="1092"/>
        <v>0.0000444763745656923-0.0000479237259922792i</v>
      </c>
      <c r="L3732" t="str">
        <f t="shared" si="1093"/>
        <v>0.0000444444444444444-0.0000483264864903518i</v>
      </c>
      <c r="M3732" t="e">
        <f t="shared" si="1094"/>
        <v>#DIV/0!</v>
      </c>
      <c r="N3732">
        <f t="shared" si="1095"/>
        <v>43.657843726917378</v>
      </c>
      <c r="O3732">
        <f t="shared" si="1096"/>
        <v>50.718324298408092</v>
      </c>
      <c r="P3732" s="3">
        <f t="shared" si="1097"/>
        <v>-50.718324298408092</v>
      </c>
      <c r="Q3732" s="3">
        <f t="shared" si="1098"/>
        <v>136.34215627308262</v>
      </c>
      <c r="R3732">
        <f t="shared" si="1099"/>
        <v>-43.657843726917378</v>
      </c>
      <c r="S3732">
        <f t="shared" si="1100"/>
        <v>1188.0690549905194</v>
      </c>
      <c r="T3732">
        <f t="shared" si="1083"/>
        <v>-50.718324298408092</v>
      </c>
    </row>
    <row r="3733" spans="1:20" x14ac:dyDescent="0.25">
      <c r="A3733">
        <f t="shared" si="1084"/>
        <v>7493224.4907460455</v>
      </c>
      <c r="B3733">
        <f t="shared" si="1101"/>
        <v>1192583.7173994833</v>
      </c>
      <c r="C3733" t="str">
        <f t="shared" si="1085"/>
        <v>-0.00208215908967926+0.00199424697868992i</v>
      </c>
      <c r="D3733" t="str">
        <f t="shared" si="1086"/>
        <v>0.943402161219595-1.55971630374705i</v>
      </c>
      <c r="E3733" t="str">
        <f t="shared" si="1087"/>
        <v>-11.3441552386131-21.422617496013i</v>
      </c>
      <c r="F3733" t="str">
        <f t="shared" si="1088"/>
        <v>1.78388582894054-1.19460282409769i</v>
      </c>
      <c r="G3733" t="str">
        <f t="shared" si="1089"/>
        <v>0.735645796950093-0.440988728177666i</v>
      </c>
      <c r="H3733" t="str">
        <f t="shared" si="1090"/>
        <v>0.00103150728912404-16.6828441237487i</v>
      </c>
      <c r="I3733" t="str">
        <f t="shared" si="1091"/>
        <v>-0.0562163998150648-0.0839584921029003i</v>
      </c>
      <c r="K3733" t="str">
        <f t="shared" si="1092"/>
        <v>0.0000444747342451064-0.0000477423126339849i</v>
      </c>
      <c r="L3733" t="str">
        <f t="shared" si="1093"/>
        <v>0.0000444444444444444-0.0000481435410344211i</v>
      </c>
      <c r="M3733" t="e">
        <f t="shared" si="1094"/>
        <v>#DIV/0!</v>
      </c>
      <c r="N3733">
        <f t="shared" si="1095"/>
        <v>43.764545983353685</v>
      </c>
      <c r="O3733">
        <f t="shared" si="1096"/>
        <v>50.802731751587331</v>
      </c>
      <c r="P3733" s="3">
        <f t="shared" si="1097"/>
        <v>-50.802731751587331</v>
      </c>
      <c r="Q3733" s="3">
        <f t="shared" si="1098"/>
        <v>136.23545401664632</v>
      </c>
      <c r="R3733">
        <f t="shared" si="1099"/>
        <v>-43.764545983353685</v>
      </c>
      <c r="S3733">
        <f t="shared" si="1100"/>
        <v>1192.5837173994832</v>
      </c>
      <c r="T3733">
        <f t="shared" si="1083"/>
        <v>-50.802731751587331</v>
      </c>
    </row>
    <row r="3734" spans="1:20" x14ac:dyDescent="0.25">
      <c r="A3734">
        <f t="shared" si="1084"/>
        <v>7521698.74381088</v>
      </c>
      <c r="B3734">
        <f t="shared" si="1101"/>
        <v>1197115.5355256014</v>
      </c>
      <c r="C3734" t="str">
        <f t="shared" si="1085"/>
        <v>-0.00205833636287065+0.00197878456214916i</v>
      </c>
      <c r="D3734" t="str">
        <f t="shared" si="1086"/>
        <v>0.938196009238418-1.55697593810223i</v>
      </c>
      <c r="E3734" t="str">
        <f t="shared" si="1087"/>
        <v>-11.332539276512-21.2943234272259i</v>
      </c>
      <c r="F3734" t="str">
        <f t="shared" si="1088"/>
        <v>1.78030224214673-1.19603593278291i</v>
      </c>
      <c r="G3734" t="str">
        <f t="shared" si="1089"/>
        <v>0.734167983448743-0.441775231908206i</v>
      </c>
      <c r="H3734" t="str">
        <f t="shared" si="1090"/>
        <v>0.00102367379511707-16.6196809690287i</v>
      </c>
      <c r="I3734" t="str">
        <f t="shared" si="1091"/>
        <v>-0.0560707792483257-0.0834725907611558i</v>
      </c>
      <c r="K3734" t="str">
        <f t="shared" si="1092"/>
        <v>0.000044473106319754-0.0000475615859530214i</v>
      </c>
      <c r="L3734" t="str">
        <f t="shared" si="1093"/>
        <v>0.0000444444444444444-0.0000479612881394909i</v>
      </c>
      <c r="M3734" t="e">
        <f t="shared" si="1094"/>
        <v>#DIV/0!</v>
      </c>
      <c r="N3734">
        <f t="shared" si="1095"/>
        <v>43.871128035060366</v>
      </c>
      <c r="O3734">
        <f t="shared" si="1096"/>
        <v>50.887178797708927</v>
      </c>
      <c r="P3734" s="3">
        <f t="shared" si="1097"/>
        <v>-50.887178797708927</v>
      </c>
      <c r="Q3734" s="3">
        <f t="shared" si="1098"/>
        <v>136.12887196493963</v>
      </c>
      <c r="R3734">
        <f t="shared" si="1099"/>
        <v>-43.871128035060366</v>
      </c>
      <c r="S3734">
        <f t="shared" si="1100"/>
        <v>1197.1155355256014</v>
      </c>
      <c r="T3734">
        <f t="shared" si="1083"/>
        <v>-50.887178797708927</v>
      </c>
    </row>
    <row r="3735" spans="1:20" x14ac:dyDescent="0.25">
      <c r="A3735">
        <f t="shared" si="1084"/>
        <v>7550281.1990373619</v>
      </c>
      <c r="B3735">
        <f t="shared" si="1101"/>
        <v>1201664.5745605987</v>
      </c>
      <c r="C3735" t="str">
        <f t="shared" si="1085"/>
        <v>-0.00203476750511557+0.00196341468296872i</v>
      </c>
      <c r="D3735" t="str">
        <f t="shared" si="1086"/>
        <v>0.933008012060001-1.55422297619767i</v>
      </c>
      <c r="E3735" t="str">
        <f t="shared" si="1087"/>
        <v>-11.3206780957002-21.1665384327541i</v>
      </c>
      <c r="F3735" t="str">
        <f t="shared" si="1088"/>
        <v>1.77670590168178-1.19746218592899i</v>
      </c>
      <c r="G3735" t="str">
        <f t="shared" si="1089"/>
        <v>0.732684910538738-0.442558168388721i</v>
      </c>
      <c r="H3735" t="str">
        <f t="shared" si="1090"/>
        <v>0.00101590007774752-16.5567570199846i</v>
      </c>
      <c r="I3735" t="str">
        <f t="shared" si="1091"/>
        <v>-0.0559251354000111-0.0829885698840647i</v>
      </c>
      <c r="K3735" t="str">
        <f t="shared" si="1092"/>
        <v>0.0000444714906959725-0.0000473815433508407i</v>
      </c>
      <c r="L3735" t="str">
        <f t="shared" si="1093"/>
        <v>0.0000444444444444444-0.0000477797251837925i</v>
      </c>
      <c r="M3735" t="e">
        <f t="shared" si="1094"/>
        <v>#DIV/0!</v>
      </c>
      <c r="N3735">
        <f t="shared" si="1095"/>
        <v>43.977589955624126</v>
      </c>
      <c r="O3735">
        <f t="shared" si="1096"/>
        <v>50.971665387138351</v>
      </c>
      <c r="P3735" s="3">
        <f t="shared" si="1097"/>
        <v>-50.971665387138351</v>
      </c>
      <c r="Q3735" s="3">
        <f t="shared" si="1098"/>
        <v>136.02241004437587</v>
      </c>
      <c r="R3735">
        <f t="shared" si="1099"/>
        <v>-43.977589955624126</v>
      </c>
      <c r="S3735">
        <f t="shared" si="1100"/>
        <v>1201.6645745605988</v>
      </c>
      <c r="T3735">
        <f t="shared" si="1083"/>
        <v>-50.971665387138351</v>
      </c>
    </row>
    <row r="3736" spans="1:20" x14ac:dyDescent="0.25">
      <c r="A3736">
        <f t="shared" si="1084"/>
        <v>7578972.2675937042</v>
      </c>
      <c r="B3736">
        <f t="shared" si="1101"/>
        <v>1206230.8999439289</v>
      </c>
      <c r="C3736" t="str">
        <f t="shared" si="1085"/>
        <v>-0.00201145004635078+0.00194813716381008i</v>
      </c>
      <c r="D3736" t="str">
        <f t="shared" si="1086"/>
        <v>0.927838223365923-1.55145756190698i</v>
      </c>
      <c r="E3736" t="str">
        <f t="shared" si="1087"/>
        <v>-11.3085732800048-21.0392618407473i</v>
      </c>
      <c r="F3736" t="str">
        <f t="shared" si="1088"/>
        <v>1.77309684336102-1.19888147590121i</v>
      </c>
      <c r="G3736" t="str">
        <f t="shared" si="1089"/>
        <v>0.73119659298975-0.443337496034265i</v>
      </c>
      <c r="H3736" t="str">
        <f t="shared" si="1090"/>
        <v>0.00100818567655935-16.4940713700088i</v>
      </c>
      <c r="I3736" t="str">
        <f t="shared" si="1091"/>
        <v>-0.0557794667369248-0.0825064261138299i</v>
      </c>
      <c r="K3736" t="str">
        <f t="shared" si="1092"/>
        <v>0.0000444698872808087-0.0000472021822387201i</v>
      </c>
      <c r="L3736" t="str">
        <f t="shared" si="1093"/>
        <v>0.0000444444444444444-0.0000475988495554818i</v>
      </c>
      <c r="M3736" t="e">
        <f t="shared" si="1094"/>
        <v>#DIV/0!</v>
      </c>
      <c r="N3736">
        <f t="shared" si="1095"/>
        <v>44.083931819861419</v>
      </c>
      <c r="O3736">
        <f t="shared" si="1096"/>
        <v>51.056191470747777</v>
      </c>
      <c r="P3736" s="3">
        <f t="shared" si="1097"/>
        <v>-51.056191470747777</v>
      </c>
      <c r="Q3736" s="3">
        <f t="shared" si="1098"/>
        <v>135.91606818013858</v>
      </c>
      <c r="R3736">
        <f t="shared" si="1099"/>
        <v>-44.083931819861419</v>
      </c>
      <c r="S3736">
        <f t="shared" si="1100"/>
        <v>1206.230899943929</v>
      </c>
      <c r="T3736">
        <f t="shared" si="1083"/>
        <v>-51.056191470747777</v>
      </c>
    </row>
    <row r="3737" spans="1:20" x14ac:dyDescent="0.25">
      <c r="A3737">
        <f t="shared" si="1084"/>
        <v>7607772.3622105606</v>
      </c>
      <c r="B3737">
        <f t="shared" si="1101"/>
        <v>1210814.577363716</v>
      </c>
      <c r="C3737" t="str">
        <f t="shared" si="1085"/>
        <v>-0.00198838153743456+0.0019329518212563i</v>
      </c>
      <c r="D3737" t="str">
        <f t="shared" si="1086"/>
        <v>0.922686695417546-1.54867983913596i</v>
      </c>
      <c r="E3737" t="str">
        <f t="shared" si="1087"/>
        <v>-11.2962264130868-20.9124929814799i</v>
      </c>
      <c r="F3737" t="str">
        <f t="shared" si="1088"/>
        <v>1.76947510398796-1.20029369510436i</v>
      </c>
      <c r="G3737" t="str">
        <f t="shared" si="1089"/>
        <v>0.729703045978936-0.444113173265553i</v>
      </c>
      <c r="H3737" t="str">
        <f t="shared" si="1090"/>
        <v>0.00100053013470759-16.4316231159377i</v>
      </c>
      <c r="I3737" t="str">
        <f t="shared" si="1091"/>
        <v>-0.0556337717729804-0.0820261561158367i</v>
      </c>
      <c r="K3737" t="str">
        <f t="shared" si="1092"/>
        <v>0.0000444682959820095-0.0000470235000377273i</v>
      </c>
      <c r="L3737" t="str">
        <f t="shared" si="1093"/>
        <v>0.0000444444444444444-0.0000474186586526018i</v>
      </c>
      <c r="M3737" t="e">
        <f t="shared" si="1094"/>
        <v>#DIV/0!</v>
      </c>
      <c r="N3737">
        <f t="shared" si="1095"/>
        <v>44.190153703743277</v>
      </c>
      <c r="O3737">
        <f t="shared" si="1096"/>
        <v>51.140756999919965</v>
      </c>
      <c r="P3737" s="3">
        <f t="shared" si="1097"/>
        <v>-51.140756999919965</v>
      </c>
      <c r="Q3737" s="3">
        <f t="shared" si="1098"/>
        <v>135.80984629625672</v>
      </c>
      <c r="R3737">
        <f t="shared" si="1099"/>
        <v>-44.190153703743277</v>
      </c>
      <c r="S3737">
        <f t="shared" si="1100"/>
        <v>1210.8145773637159</v>
      </c>
      <c r="T3737">
        <f t="shared" si="1083"/>
        <v>-51.140756999919965</v>
      </c>
    </row>
    <row r="3738" spans="1:20" x14ac:dyDescent="0.25">
      <c r="A3738">
        <f t="shared" si="1084"/>
        <v>7636681.897186962</v>
      </c>
      <c r="B3738">
        <f t="shared" si="1101"/>
        <v>1215415.6727576982</v>
      </c>
      <c r="C3738" t="str">
        <f t="shared" si="1085"/>
        <v>-0.00196555955001442+0.00191785846593647i</v>
      </c>
      <c r="D3738" t="str">
        <f t="shared" si="1086"/>
        <v>0.917553479060666-1.54588995180709i</v>
      </c>
      <c r="E3738" t="str">
        <f t="shared" si="1087"/>
        <v>-11.2836390785075-20.786231187252i</v>
      </c>
      <c r="F3738" t="str">
        <f t="shared" si="1088"/>
        <v>1.76584072135736-1.20169873599337i</v>
      </c>
      <c r="G3738" t="str">
        <f t="shared" si="1089"/>
        <v>0.728204285092259-0.444885158513442i</v>
      </c>
      <c r="H3738" t="str">
        <f t="shared" si="1090"/>
        <v>0.000992932998929116-16.3694113580388i</v>
      </c>
      <c r="I3738" t="str">
        <f t="shared" si="1091"/>
        <v>-0.0554880490691386-0.0815477565782512i</v>
      </c>
      <c r="K3738" t="str">
        <f t="shared" si="1092"/>
        <v>0.0000444667167080205-0.0000468454941786814i</v>
      </c>
      <c r="L3738" t="str">
        <f t="shared" si="1093"/>
        <v>0.0000444444444444444-0.0000472391498830461i</v>
      </c>
      <c r="M3738" t="e">
        <f t="shared" si="1094"/>
        <v>#DIV/0!</v>
      </c>
      <c r="N3738">
        <f t="shared" si="1095"/>
        <v>44.29625568431311</v>
      </c>
      <c r="O3738">
        <f t="shared" si="1096"/>
        <v>51.225361926551059</v>
      </c>
      <c r="P3738" s="3">
        <f t="shared" si="1097"/>
        <v>-51.225361926551059</v>
      </c>
      <c r="Q3738" s="3">
        <f t="shared" si="1098"/>
        <v>135.70374431568689</v>
      </c>
      <c r="R3738">
        <f t="shared" si="1099"/>
        <v>-44.29625568431311</v>
      </c>
      <c r="S3738">
        <f t="shared" si="1100"/>
        <v>1215.4156727576983</v>
      </c>
      <c r="T3738">
        <f t="shared" si="1083"/>
        <v>-51.225361926551059</v>
      </c>
    </row>
    <row r="3739" spans="1:20" x14ac:dyDescent="0.25">
      <c r="A3739">
        <f t="shared" si="1084"/>
        <v>7665701.2883962728</v>
      </c>
      <c r="B3739">
        <f t="shared" si="1101"/>
        <v>1220034.2523141776</v>
      </c>
      <c r="C3739" t="str">
        <f t="shared" si="1085"/>
        <v>-0.00194298167639485+0.00190285690264902i</v>
      </c>
      <c r="D3739" t="str">
        <f t="shared" si="1086"/>
        <v>0.912438623730363-1.54308804384403i</v>
      </c>
      <c r="E3739" t="str">
        <f t="shared" si="1087"/>
        <v>-11.2708128597934-20.6604757922901i</v>
      </c>
      <c r="F3739" t="str">
        <f t="shared" si="1088"/>
        <v>1.76219373425838-1.20309649108434i</v>
      </c>
      <c r="G3739" t="str">
        <f t="shared" si="1089"/>
        <v>0.726700326325746-0.445653410223461i</v>
      </c>
      <c r="H3739" t="str">
        <f t="shared" si="1090"/>
        <v>0.000985393819513609-16.3074351999975i</v>
      </c>
      <c r="I3739" t="str">
        <f t="shared" si="1091"/>
        <v>-0.0553422972333568-0.0810712242116251i</v>
      </c>
      <c r="K3739" t="str">
        <f t="shared" si="1092"/>
        <v>0.0000444651493679788-0.0000466681621021187i</v>
      </c>
      <c r="L3739" t="str">
        <f t="shared" si="1093"/>
        <v>0.0000444444444444444-0.000047060320664521i</v>
      </c>
      <c r="M3739" t="e">
        <f t="shared" si="1094"/>
        <v>#DIV/0!</v>
      </c>
      <c r="N3739">
        <f t="shared" si="1095"/>
        <v>44.402237839609711</v>
      </c>
      <c r="O3739">
        <f t="shared" si="1096"/>
        <v>51.310006203053106</v>
      </c>
      <c r="P3739" s="3">
        <f t="shared" si="1097"/>
        <v>-51.310006203053106</v>
      </c>
      <c r="Q3739" s="3">
        <f t="shared" si="1098"/>
        <v>135.59776216039029</v>
      </c>
      <c r="R3739">
        <f t="shared" si="1099"/>
        <v>-44.402237839609711</v>
      </c>
      <c r="S3739">
        <f t="shared" si="1100"/>
        <v>1220.0342523141776</v>
      </c>
      <c r="T3739">
        <f t="shared" si="1083"/>
        <v>-51.310006203053106</v>
      </c>
    </row>
    <row r="3740" spans="1:20" x14ac:dyDescent="0.25">
      <c r="A3740">
        <f t="shared" si="1084"/>
        <v>7694830.9532921789</v>
      </c>
      <c r="B3740">
        <f t="shared" si="1101"/>
        <v>1224670.3824729715</v>
      </c>
      <c r="C3740" t="str">
        <f t="shared" si="1085"/>
        <v>-0.00192064552940513+0.00188794693048327i</v>
      </c>
      <c r="D3740" t="str">
        <f t="shared" si="1086"/>
        <v>0.907342177455978-1.54027425915635i</v>
      </c>
      <c r="E3740" t="str">
        <f t="shared" si="1087"/>
        <v>-11.257749340498-20.5352261326462i</v>
      </c>
      <c r="F3740" t="str">
        <f t="shared" si="1088"/>
        <v>1.75853418247749-1.20448685296538i</v>
      </c>
      <c r="G3740" t="str">
        <f t="shared" si="1089"/>
        <v>0.725191186086689-0.446417886860361i</v>
      </c>
      <c r="H3740" t="str">
        <f t="shared" si="1090"/>
        <v>0.000977912150274781-16.2456937489037i</v>
      </c>
      <c r="I3740" t="str">
        <f t="shared" si="1091"/>
        <v>-0.0551965149205215-0.0805965557484922i</v>
      </c>
      <c r="K3740" t="str">
        <f t="shared" si="1092"/>
        <v>0.0000444635938717071-0.0000464915012582527i</v>
      </c>
      <c r="L3740" t="str">
        <f t="shared" si="1093"/>
        <v>0.0000444444444444444-0.000046882168424508i</v>
      </c>
      <c r="M3740" t="e">
        <f t="shared" si="1094"/>
        <v>#DIV/0!</v>
      </c>
      <c r="N3740">
        <f t="shared" si="1095"/>
        <v>44.508100248586715</v>
      </c>
      <c r="O3740">
        <f t="shared" si="1096"/>
        <v>51.394689782357545</v>
      </c>
      <c r="P3740" s="3">
        <f t="shared" si="1097"/>
        <v>-51.394689782357545</v>
      </c>
      <c r="Q3740" s="3">
        <f t="shared" si="1098"/>
        <v>135.49189975141329</v>
      </c>
      <c r="R3740">
        <f t="shared" si="1099"/>
        <v>-44.508100248586715</v>
      </c>
      <c r="S3740">
        <f t="shared" si="1100"/>
        <v>1224.6703824729714</v>
      </c>
      <c r="T3740">
        <f t="shared" si="1083"/>
        <v>-51.394689782357545</v>
      </c>
    </row>
    <row r="3741" spans="1:20" x14ac:dyDescent="0.25">
      <c r="A3741">
        <f t="shared" si="1084"/>
        <v>7724071.3109146897</v>
      </c>
      <c r="B3741">
        <f t="shared" si="1101"/>
        <v>1229324.1299263688</v>
      </c>
      <c r="C3741" t="str">
        <f t="shared" si="1085"/>
        <v>-0.00189854874226792+0.00187312834294008i</v>
      </c>
      <c r="D3741" t="str">
        <f t="shared" si="1086"/>
        <v>0.90226418686631-1.53744874162435i</v>
      </c>
      <c r="E3741" t="str">
        <f t="shared" si="1087"/>
        <v>-11.2444501042626-20.4104815460984i</v>
      </c>
      <c r="F3741" t="str">
        <f t="shared" si="1088"/>
        <v>1.7548621068012-1.2058697143077i</v>
      </c>
      <c r="G3741" t="str">
        <f t="shared" si="1089"/>
        <v>0.723676881194798-0.447178546912716i</v>
      </c>
      <c r="H3741" t="str">
        <f t="shared" si="1090"/>
        <v>0.000970487548521894-16.1841861152394i</v>
      </c>
      <c r="I3741" t="str">
        <f t="shared" si="1091"/>
        <v>-0.0550507008323891-0.0801237479429658i</v>
      </c>
      <c r="K3741" t="str">
        <f t="shared" si="1092"/>
        <v>0.0000444620501297109-0.0000463155091069398i</v>
      </c>
      <c r="L3741" t="str">
        <f t="shared" si="1093"/>
        <v>0.0000444444444444444-0.0000467046906002271i</v>
      </c>
      <c r="M3741" t="e">
        <f t="shared" si="1094"/>
        <v>#DIV/0!</v>
      </c>
      <c r="N3741">
        <f t="shared" si="1095"/>
        <v>44.613842991030083</v>
      </c>
      <c r="O3741">
        <f t="shared" si="1096"/>
        <v>51.47941261791631</v>
      </c>
      <c r="P3741" s="3">
        <f t="shared" si="1097"/>
        <v>-51.47941261791631</v>
      </c>
      <c r="Q3741" s="3">
        <f t="shared" si="1098"/>
        <v>135.38615700896992</v>
      </c>
      <c r="R3741">
        <f t="shared" si="1099"/>
        <v>-44.613842991030083</v>
      </c>
      <c r="S3741">
        <f t="shared" si="1100"/>
        <v>1229.3241299263689</v>
      </c>
      <c r="T3741">
        <f t="shared" si="1083"/>
        <v>-51.47941261791631</v>
      </c>
    </row>
    <row r="3742" spans="1:20" x14ac:dyDescent="0.25">
      <c r="A3742">
        <f t="shared" si="1084"/>
        <v>7753422.7818961646</v>
      </c>
      <c r="B3742">
        <f t="shared" si="1101"/>
        <v>1233995.561620089</v>
      </c>
      <c r="C3742" t="str">
        <f t="shared" si="1085"/>
        <v>-0.0018766889684673+0.00185840092805092i</v>
      </c>
      <c r="D3742" t="str">
        <f t="shared" si="1086"/>
        <v>0.897204697194952-1.53461163508398i</v>
      </c>
      <c r="E3742" t="str">
        <f t="shared" si="1087"/>
        <v>-11.2309167348757-20.2862413720484i</v>
      </c>
      <c r="F3742" t="str">
        <f t="shared" si="1088"/>
        <v>1.7511775490188-1.20724496787674i</v>
      </c>
      <c r="G3742" t="str">
        <f t="shared" si="1089"/>
        <v>0.722157428883294-0.447935348897543i</v>
      </c>
      <c r="H3742" t="str">
        <f t="shared" si="1090"/>
        <v>0.000963119575031412-16.1229114128651i</v>
      </c>
      <c r="I3742" t="str">
        <f t="shared" si="1091"/>
        <v>-0.0549048537175178-0.0796527975703338i</v>
      </c>
      <c r="K3742" t="str">
        <f t="shared" si="1092"/>
        <v>0.0000444605180531706-0.0000461401831176424i</v>
      </c>
      <c r="L3742" t="str">
        <f t="shared" si="1093"/>
        <v>0.0000444444444444444-0.0000465278846386003i</v>
      </c>
      <c r="M3742" t="e">
        <f t="shared" si="1094"/>
        <v>#DIV/0!</v>
      </c>
      <c r="N3742">
        <f t="shared" si="1095"/>
        <v>44.719466147483956</v>
      </c>
      <c r="O3742">
        <f t="shared" si="1096"/>
        <v>51.564174663705046</v>
      </c>
      <c r="P3742" s="3">
        <f t="shared" si="1097"/>
        <v>-51.564174663705046</v>
      </c>
      <c r="Q3742" s="3">
        <f t="shared" si="1098"/>
        <v>135.28053385251604</v>
      </c>
      <c r="R3742">
        <f t="shared" si="1099"/>
        <v>-44.719466147483956</v>
      </c>
      <c r="S3742">
        <f t="shared" si="1100"/>
        <v>1233.9955616200889</v>
      </c>
      <c r="T3742">
        <f t="shared" si="1083"/>
        <v>-51.564174663705046</v>
      </c>
    </row>
    <row r="3743" spans="1:20" x14ac:dyDescent="0.25">
      <c r="A3743">
        <f t="shared" si="1084"/>
        <v>7782885.78846737</v>
      </c>
      <c r="B3743">
        <f t="shared" si="1101"/>
        <v>1238684.7447542453</v>
      </c>
      <c r="C3743" t="str">
        <f t="shared" si="1085"/>
        <v>-0.00185506388161788+0.00184376446849563i</v>
      </c>
      <c r="D3743" t="str">
        <f t="shared" si="1086"/>
        <v>0.892163752285823-1.53176308331197i</v>
      </c>
      <c r="E3743" t="str">
        <f t="shared" si="1087"/>
        <v>-11.217150816329-20.1625049514212i</v>
      </c>
      <c r="F3743" t="str">
        <f t="shared" si="1088"/>
        <v>1.74748055192479-1.20861250654334i</v>
      </c>
      <c r="G3743" t="str">
        <f t="shared" si="1089"/>
        <v>0.720632846799946-0.448688251364967i</v>
      </c>
      <c r="H3743" t="str">
        <f t="shared" si="1090"/>
        <v>0.000955807794019029-16.0618687590073i</v>
      </c>
      <c r="I3743" t="str">
        <f t="shared" si="1091"/>
        <v>-0.0547589723711983-0.0791837014266503i</v>
      </c>
      <c r="K3743" t="str">
        <f t="shared" si="1092"/>
        <v>0.0000444589975539387-0.0000459655207693933i</v>
      </c>
      <c r="L3743" t="str">
        <f t="shared" si="1093"/>
        <v>0.0000444444444444444-0.0000463517479962147i</v>
      </c>
      <c r="M3743" t="e">
        <f t="shared" si="1094"/>
        <v>#DIV/0!</v>
      </c>
      <c r="N3743">
        <f t="shared" si="1095"/>
        <v>44.82496979916408</v>
      </c>
      <c r="O3743">
        <f t="shared" si="1096"/>
        <v>51.64897587422405</v>
      </c>
      <c r="P3743" s="3">
        <f t="shared" si="1097"/>
        <v>-51.64897587422405</v>
      </c>
      <c r="Q3743" s="3">
        <f t="shared" si="1098"/>
        <v>135.17503020083592</v>
      </c>
      <c r="R3743">
        <f t="shared" si="1099"/>
        <v>-44.82496979916408</v>
      </c>
      <c r="S3743">
        <f t="shared" si="1100"/>
        <v>1238.6847447542452</v>
      </c>
      <c r="T3743">
        <f t="shared" si="1083"/>
        <v>-51.64897587422405</v>
      </c>
    </row>
    <row r="3744" spans="1:20" x14ac:dyDescent="0.25">
      <c r="A3744">
        <f t="shared" si="1084"/>
        <v>7812460.7544635469</v>
      </c>
      <c r="B3744">
        <f t="shared" si="1101"/>
        <v>1243391.7467843115</v>
      </c>
      <c r="C3744" t="str">
        <f t="shared" si="1085"/>
        <v>-0.00183367117533345+0.00182921874171889i</v>
      </c>
      <c r="D3744" t="str">
        <f t="shared" si="1086"/>
        <v>0.887141394598877-1.52890323001103i</v>
      </c>
      <c r="E3744" t="str">
        <f t="shared" si="1087"/>
        <v>-11.2031539328733-20.0392716265615i</v>
      </c>
      <c r="F3744" t="str">
        <f t="shared" si="1088"/>
        <v>1.74377115932131-1.20997222329506i</v>
      </c>
      <c r="G3744" t="str">
        <f t="shared" si="1089"/>
        <v>0.719103153008045-0.449437212902908i</v>
      </c>
      <c r="H3744" t="str">
        <f t="shared" si="1090"/>
        <v>0.000948551773111827-16.0010572742455i</v>
      </c>
      <c r="I3744" t="str">
        <f t="shared" si="1091"/>
        <v>-0.0546130556353831-0.0787164563283284i</v>
      </c>
      <c r="K3744" t="str">
        <f t="shared" si="1092"/>
        <v>0.0000444574885445327-0.000045791519550758i</v>
      </c>
      <c r="L3744" t="str">
        <f t="shared" si="1093"/>
        <v>0.0000444444444444444-0.0000461762781392854i</v>
      </c>
      <c r="M3744" t="e">
        <f t="shared" si="1094"/>
        <v>#DIV/0!</v>
      </c>
      <c r="N3744">
        <f t="shared" si="1095"/>
        <v>44.9303540278828</v>
      </c>
      <c r="O3744">
        <f t="shared" si="1096"/>
        <v>51.733816204500656</v>
      </c>
      <c r="P3744" s="3">
        <f t="shared" si="1097"/>
        <v>-51.733816204500656</v>
      </c>
      <c r="Q3744" s="3">
        <f t="shared" si="1098"/>
        <v>135.0696459721172</v>
      </c>
      <c r="R3744">
        <f t="shared" si="1099"/>
        <v>-44.9303540278828</v>
      </c>
      <c r="S3744">
        <f t="shared" si="1100"/>
        <v>1243.3917467843114</v>
      </c>
      <c r="T3744">
        <f t="shared" si="1083"/>
        <v>-51.733816204500656</v>
      </c>
    </row>
    <row r="3745" spans="1:20" x14ac:dyDescent="0.25">
      <c r="A3745">
        <f t="shared" si="1084"/>
        <v>7842148.1053305082</v>
      </c>
      <c r="B3745">
        <f t="shared" si="1101"/>
        <v>1248116.6354220919</v>
      </c>
      <c r="C3745" t="str">
        <f t="shared" si="1085"/>
        <v>-0.00181250856309647+0.0018147635200454i</v>
      </c>
      <c r="D3745" t="str">
        <f t="shared" si="1086"/>
        <v>0.882137665215949-1.52603221879526i</v>
      </c>
      <c r="E3745" t="str">
        <f t="shared" si="1087"/>
        <v>-11.1889276690712-19.9165407411321i</v>
      </c>
      <c r="F3745" t="str">
        <f t="shared" si="1088"/>
        <v>1.74004941602032-1.21132401124751i</v>
      </c>
      <c r="G3745" t="str">
        <f t="shared" si="1089"/>
        <v>0.717568365987326-0.450182192141809i</v>
      </c>
      <c r="H3745" t="str">
        <f t="shared" si="1090"/>
        <v>0.000941351083320749-15.9404760824993i</v>
      </c>
      <c r="I3745" t="str">
        <f t="shared" si="1091"/>
        <v>-0.0544671023986093-0.0782510591117262i</v>
      </c>
      <c r="K3745" t="str">
        <f t="shared" si="1092"/>
        <v>0.0000444559909381324-0.0000456181769597999i</v>
      </c>
      <c r="L3745" t="str">
        <f t="shared" si="1093"/>
        <v>0.0000444444444444444-0.0000460014725436196i</v>
      </c>
      <c r="M3745" t="e">
        <f t="shared" si="1094"/>
        <v>#DIV/0!</v>
      </c>
      <c r="N3745">
        <f t="shared" si="1095"/>
        <v>45.0356189159655</v>
      </c>
      <c r="O3745">
        <f t="shared" si="1096"/>
        <v>51.818695610089883</v>
      </c>
      <c r="P3745" s="3">
        <f t="shared" si="1097"/>
        <v>-51.818695610089883</v>
      </c>
      <c r="Q3745" s="3">
        <f t="shared" si="1098"/>
        <v>134.9643810840345</v>
      </c>
      <c r="R3745">
        <f t="shared" si="1099"/>
        <v>-45.0356189159655</v>
      </c>
      <c r="S3745">
        <f t="shared" si="1100"/>
        <v>1248.116635422092</v>
      </c>
      <c r="T3745">
        <f t="shared" si="1083"/>
        <v>-51.818695610089883</v>
      </c>
    </row>
    <row r="3746" spans="1:20" x14ac:dyDescent="0.25">
      <c r="A3746">
        <f t="shared" si="1084"/>
        <v>7871948.2681307653</v>
      </c>
      <c r="B3746">
        <f t="shared" si="1101"/>
        <v>1252859.478636696</v>
      </c>
      <c r="C3746" t="str">
        <f t="shared" si="1085"/>
        <v>-0.00179157377812734+0.00180039857079362i</v>
      </c>
      <c r="D3746" t="str">
        <f t="shared" si="1086"/>
        <v>0.877152603846793-1.52315019317561i</v>
      </c>
      <c r="E3746" t="str">
        <f t="shared" si="1087"/>
        <v>-11.1744736098484-19.7943116400103i</v>
      </c>
      <c r="F3746" t="str">
        <f t="shared" si="1088"/>
        <v>1.73631536784572-1.21266776365582i</v>
      </c>
      <c r="G3746" t="str">
        <f t="shared" si="1089"/>
        <v>0.71602850463483-0.450923147759393i</v>
      </c>
      <c r="H3746" t="str">
        <f t="shared" si="1090"/>
        <v>0.000934205299013237-15.8801243110157i</v>
      </c>
      <c r="I3746" t="str">
        <f t="shared" si="1091"/>
        <v>-0.054321111595923-0.0777875066327367i</v>
      </c>
      <c r="K3746" t="str">
        <f t="shared" si="1092"/>
        <v>0.0000444545046485723-0.0000454454905040448i</v>
      </c>
      <c r="L3746" t="str">
        <f t="shared" si="1093"/>
        <v>0.0000444444444444444-0.0000458273286945803i</v>
      </c>
      <c r="M3746" t="e">
        <f t="shared" si="1094"/>
        <v>#DIV/0!</v>
      </c>
      <c r="N3746">
        <f t="shared" si="1095"/>
        <v>45.140764546172448</v>
      </c>
      <c r="O3746">
        <f t="shared" si="1096"/>
        <v>51.903614047076246</v>
      </c>
      <c r="P3746" s="3">
        <f t="shared" si="1097"/>
        <v>-51.903614047076246</v>
      </c>
      <c r="Q3746" s="3">
        <f t="shared" si="1098"/>
        <v>134.85923545382755</v>
      </c>
      <c r="R3746">
        <f t="shared" si="1099"/>
        <v>-45.140764546172448</v>
      </c>
      <c r="S3746">
        <f t="shared" si="1100"/>
        <v>1252.8594786366959</v>
      </c>
      <c r="T3746">
        <f t="shared" si="1083"/>
        <v>-51.903614047076246</v>
      </c>
    </row>
    <row r="3747" spans="1:20" x14ac:dyDescent="0.25">
      <c r="A3747">
        <f t="shared" si="1084"/>
        <v>7901861.671549662</v>
      </c>
      <c r="B3747">
        <f t="shared" si="1101"/>
        <v>1257620.3446555154</v>
      </c>
      <c r="C3747" t="str">
        <f t="shared" si="1085"/>
        <v>-0.00177086457325444+0.00178612365638837i</v>
      </c>
      <c r="D3747" t="str">
        <f t="shared" si="1086"/>
        <v>0.872186248835273-1.52025729654559i</v>
      </c>
      <c r="E3747" t="str">
        <f t="shared" si="1087"/>
        <v>-11.1597933405434-19.6725836691854i</v>
      </c>
      <c r="F3747" t="str">
        <f t="shared" si="1088"/>
        <v>1.7325690616353-1.21400337392613i</v>
      </c>
      <c r="G3747" t="str">
        <f t="shared" si="1089"/>
        <v>0.7144835882657-0.451660038485441i</v>
      </c>
      <c r="H3747" t="str">
        <f t="shared" si="1090"/>
        <v>0.000927113997886165-15.8200010903565i</v>
      </c>
      <c r="I3747" t="str">
        <f t="shared" si="1091"/>
        <v>-0.0541750822087973-0.0773257957663739i</v>
      </c>
      <c r="K3747" t="str">
        <f t="shared" si="1092"/>
        <v>0.0000444530295903385-0.0000452734577004435i</v>
      </c>
      <c r="L3747" t="str">
        <f t="shared" si="1093"/>
        <v>0.0000444444444444444-0.0000456538440870494i</v>
      </c>
      <c r="M3747" t="e">
        <f t="shared" si="1094"/>
        <v>#DIV/0!</v>
      </c>
      <c r="N3747">
        <f t="shared" si="1095"/>
        <v>45.245791001615714</v>
      </c>
      <c r="O3747">
        <f t="shared" si="1096"/>
        <v>51.988571472073808</v>
      </c>
      <c r="P3747" s="3">
        <f t="shared" si="1097"/>
        <v>-51.988571472073808</v>
      </c>
      <c r="Q3747" s="3">
        <f t="shared" si="1098"/>
        <v>134.75420899838429</v>
      </c>
      <c r="R3747">
        <f t="shared" si="1099"/>
        <v>-45.245791001615714</v>
      </c>
      <c r="S3747">
        <f t="shared" si="1100"/>
        <v>1257.6203446555153</v>
      </c>
      <c r="T3747">
        <f t="shared" si="1083"/>
        <v>-51.988571472073808</v>
      </c>
    </row>
    <row r="3748" spans="1:20" x14ac:dyDescent="0.25">
      <c r="A3748">
        <f t="shared" si="1084"/>
        <v>7931888.7459015502</v>
      </c>
      <c r="B3748">
        <f t="shared" si="1101"/>
        <v>1262399.3019652064</v>
      </c>
      <c r="C3748" t="str">
        <f t="shared" si="1085"/>
        <v>-0.0017503787207839+0.00177193853447195i</v>
      </c>
      <c r="D3748" t="str">
        <f t="shared" si="1086"/>
        <v>0.867238637165695-1.51735367216702i</v>
      </c>
      <c r="E3748" t="str">
        <f t="shared" si="1087"/>
        <v>-11.1448884469545-19.5513561756535i</v>
      </c>
      <c r="F3748" t="str">
        <f t="shared" si="1088"/>
        <v>1.72881054524247-1.21533073562713i</v>
      </c>
      <c r="G3748" t="str">
        <f t="shared" si="1089"/>
        <v>0.712933636613923-0.452392823106611i</v>
      </c>
      <c r="H3748" t="str">
        <f t="shared" si="1090"/>
        <v>0.000920076760938986-15.7601055543854i</v>
      </c>
      <c r="I3748" t="str">
        <f t="shared" si="1091"/>
        <v>-0.0540290132650454-0.076865923406353i</v>
      </c>
      <c r="K3748" t="str">
        <f t="shared" si="1092"/>
        <v>0.0000444515656785633-0.0000451020760753386i</v>
      </c>
      <c r="L3748" t="str">
        <f t="shared" si="1093"/>
        <v>0.0000444444444444444-0.000045481016225393i</v>
      </c>
      <c r="M3748" t="e">
        <f t="shared" si="1094"/>
        <v>#DIV/0!</v>
      </c>
      <c r="N3748">
        <f t="shared" si="1095"/>
        <v>45.350698365682263</v>
      </c>
      <c r="O3748">
        <f t="shared" si="1096"/>
        <v>52.073567842227632</v>
      </c>
      <c r="P3748" s="3">
        <f t="shared" si="1097"/>
        <v>-52.073567842227632</v>
      </c>
      <c r="Q3748" s="3">
        <f t="shared" si="1098"/>
        <v>134.64930163431774</v>
      </c>
      <c r="R3748">
        <f t="shared" si="1099"/>
        <v>-45.350698365682263</v>
      </c>
      <c r="S3748">
        <f t="shared" si="1100"/>
        <v>1262.3993019652064</v>
      </c>
      <c r="T3748">
        <f t="shared" si="1083"/>
        <v>-52.073567842227632</v>
      </c>
    </row>
    <row r="3749" spans="1:20" x14ac:dyDescent="0.25">
      <c r="A3749">
        <f t="shared" si="1084"/>
        <v>7962029.9231359772</v>
      </c>
      <c r="B3749">
        <f t="shared" si="1101"/>
        <v>1267196.4193126743</v>
      </c>
      <c r="C3749" t="str">
        <f t="shared" si="1085"/>
        <v>-0.0017301140123701+0.00175784295801408i</v>
      </c>
      <c r="D3749" t="str">
        <f t="shared" si="1086"/>
        <v>0.862309804469275-1.51443946315601i</v>
      </c>
      <c r="E3749" t="str">
        <f t="shared" si="1087"/>
        <v>-11.1297605153858-19.4306285073148i</v>
      </c>
      <c r="F3749" t="str">
        <f t="shared" si="1088"/>
        <v>1.72503986753799-1.21664974250181i</v>
      </c>
      <c r="G3749" t="str">
        <f t="shared" si="1089"/>
        <v>0.711378669833005-0.453121460471284i</v>
      </c>
      <c r="H3749" t="str">
        <f t="shared" si="1090"/>
        <v>0.000913093172447072-15.7004368402555i</v>
      </c>
      <c r="I3749" t="str">
        <f t="shared" si="1091"/>
        <v>-0.0538829038387381-0.076407886464677i</v>
      </c>
      <c r="K3749" t="str">
        <f t="shared" si="1092"/>
        <v>0.0000444501128290203-0.0000449313431644265i</v>
      </c>
      <c r="L3749" t="str">
        <f t="shared" si="1093"/>
        <v>0.0000444444444444444-0.0000453088426234241i</v>
      </c>
      <c r="M3749" t="e">
        <f t="shared" si="1094"/>
        <v>#DIV/0!</v>
      </c>
      <c r="N3749">
        <f t="shared" si="1095"/>
        <v>45.455486721951274</v>
      </c>
      <c r="O3749">
        <f t="shared" si="1096"/>
        <v>52.158603115213708</v>
      </c>
      <c r="P3749" s="3">
        <f t="shared" si="1097"/>
        <v>-52.158603115213708</v>
      </c>
      <c r="Q3749" s="3">
        <f t="shared" si="1098"/>
        <v>134.54451327804873</v>
      </c>
      <c r="R3749">
        <f t="shared" si="1099"/>
        <v>-45.455486721951274</v>
      </c>
      <c r="S3749">
        <f t="shared" si="1100"/>
        <v>1267.1964193126744</v>
      </c>
      <c r="T3749">
        <f t="shared" si="1083"/>
        <v>-52.158603115213708</v>
      </c>
    </row>
    <row r="3750" spans="1:20" x14ac:dyDescent="0.25">
      <c r="A3750">
        <f t="shared" si="1084"/>
        <v>7992285.6368438946</v>
      </c>
      <c r="B3750">
        <f t="shared" si="1101"/>
        <v>1272011.7657060625</v>
      </c>
      <c r="C3750" t="str">
        <f t="shared" si="1085"/>
        <v>-0.00171006825888628+0.00174383667542052i</v>
      </c>
      <c r="D3750" t="str">
        <f t="shared" si="1086"/>
        <v>0.857399785030868-1.51151481246905i</v>
      </c>
      <c r="E3750" t="str">
        <f t="shared" si="1087"/>
        <v>-11.1144111326907-19.310400012868i</v>
      </c>
      <c r="F3750" t="str">
        <f t="shared" si="1088"/>
        <v>1.72125707841139-1.21796028847908i</v>
      </c>
      <c r="G3750" t="str">
        <f t="shared" si="1089"/>
        <v>0.709818708496586-0.453845909494428i</v>
      </c>
      <c r="H3750" t="str">
        <f t="shared" si="1090"/>
        <v>0.000906162819935321-15.6409940883968i</v>
      </c>
      <c r="I3750" t="str">
        <f t="shared" si="1091"/>
        <v>-0.053736753050109-0.0759516818712151i</v>
      </c>
      <c r="K3750" t="str">
        <f t="shared" si="1092"/>
        <v>0.000044448670958119-0.0000447612565127243i</v>
      </c>
      <c r="L3750" t="str">
        <f t="shared" si="1093"/>
        <v>0.0000444444444444444-0.0000451373208043674i</v>
      </c>
      <c r="M3750" t="e">
        <f t="shared" si="1094"/>
        <v>#DIV/0!</v>
      </c>
      <c r="N3750">
        <f t="shared" si="1095"/>
        <v>45.560156154114736</v>
      </c>
      <c r="O3750">
        <f t="shared" si="1096"/>
        <v>52.243677249239092</v>
      </c>
      <c r="P3750" s="3">
        <f t="shared" si="1097"/>
        <v>-52.243677249239092</v>
      </c>
      <c r="Q3750" s="3">
        <f t="shared" si="1098"/>
        <v>134.43984384588526</v>
      </c>
      <c r="R3750">
        <f t="shared" si="1099"/>
        <v>-45.560156154114736</v>
      </c>
      <c r="S3750">
        <f t="shared" si="1100"/>
        <v>1272.0117657060625</v>
      </c>
      <c r="T3750">
        <f t="shared" si="1083"/>
        <v>-52.243677249239092</v>
      </c>
    </row>
    <row r="3751" spans="1:20" x14ac:dyDescent="0.25">
      <c r="A3751">
        <f t="shared" si="1084"/>
        <v>8022656.3222639011</v>
      </c>
      <c r="B3751">
        <f t="shared" si="1101"/>
        <v>1276845.4104157456</v>
      </c>
      <c r="C3751" t="str">
        <f t="shared" si="1085"/>
        <v>-0.00169023929029537+0.00172991943064037i</v>
      </c>
      <c r="D3751" t="str">
        <f t="shared" si="1086"/>
        <v>0.852508611795659-1.50857986288924i</v>
      </c>
      <c r="E3751" t="str">
        <f t="shared" si="1087"/>
        <v>-11.0988418863135-19.1906700417063i</v>
      </c>
      <c r="F3751" t="str">
        <f t="shared" si="1088"/>
        <v>1.71746222877233-1.21926226768561i</v>
      </c>
      <c r="G3751" t="str">
        <f t="shared" si="1089"/>
        <v>0.708253773598995-0.4545661291625i</v>
      </c>
      <c r="H3751" t="str">
        <f t="shared" si="1090"/>
        <v>0.000899285294151985-15.5817764425035i</v>
      </c>
      <c r="I3751" t="str">
        <f t="shared" si="1091"/>
        <v>-0.0535905600654623-0.0754973065732815i</v>
      </c>
      <c r="K3751" t="str">
        <f t="shared" si="1092"/>
        <v>0.0000444472399829014-0.0000445918136745335i</v>
      </c>
      <c r="L3751" t="str">
        <f t="shared" si="1093"/>
        <v>0.0000444444444444444-0.0000449664483008243i</v>
      </c>
      <c r="M3751" t="e">
        <f t="shared" si="1094"/>
        <v>#DIV/0!</v>
      </c>
      <c r="N3751">
        <f t="shared" si="1095"/>
        <v>45.664706745898627</v>
      </c>
      <c r="O3751">
        <f t="shared" si="1096"/>
        <v>52.328790203042033</v>
      </c>
      <c r="P3751" s="3">
        <f t="shared" si="1097"/>
        <v>-52.328790203042033</v>
      </c>
      <c r="Q3751" s="3">
        <f t="shared" si="1098"/>
        <v>134.33529325410137</v>
      </c>
      <c r="R3751">
        <f t="shared" si="1099"/>
        <v>-45.664706745898627</v>
      </c>
      <c r="S3751">
        <f t="shared" si="1100"/>
        <v>1276.8454104157456</v>
      </c>
      <c r="T3751">
        <f t="shared" si="1083"/>
        <v>-52.328790203042033</v>
      </c>
    </row>
    <row r="3752" spans="1:20" x14ac:dyDescent="0.25">
      <c r="A3752">
        <f t="shared" si="1084"/>
        <v>8053142.4162885044</v>
      </c>
      <c r="B3752">
        <f t="shared" si="1101"/>
        <v>1281697.4229753255</v>
      </c>
      <c r="C3752" t="str">
        <f t="shared" si="1085"/>
        <v>-0.00167062495552136+0.00171609096327203i</v>
      </c>
      <c r="D3752" t="str">
        <f t="shared" si="1086"/>
        <v>0.847636316376209-1.50563475701272i</v>
      </c>
      <c r="E3752" t="str">
        <f t="shared" si="1087"/>
        <v>-11.083054364329-19.0714379438121i</v>
      </c>
      <c r="F3752" t="str">
        <f t="shared" si="1088"/>
        <v>1.71365537055182-1.22055557445765i</v>
      </c>
      <c r="G3752" t="str">
        <f t="shared" si="1089"/>
        <v>0.706683886555734-0.455282078538368i</v>
      </c>
      <c r="H3752" t="str">
        <f t="shared" si="1090"/>
        <v>0.00089246018904269-15.5227830495216i</v>
      </c>
      <c r="I3752" t="str">
        <f t="shared" si="1091"/>
        <v>-0.0534443240970743-0.0750447575352155i</v>
      </c>
      <c r="K3752" t="str">
        <f t="shared" si="1092"/>
        <v>0.0000444458198210356-0.0000444230122134046i</v>
      </c>
      <c r="L3752" t="str">
        <f t="shared" si="1093"/>
        <v>0.0000444444444444444-0.0000447962226547363i</v>
      </c>
      <c r="M3752" t="e">
        <f t="shared" si="1094"/>
        <v>#DIV/0!</v>
      </c>
      <c r="N3752">
        <f t="shared" si="1095"/>
        <v>45.769138580979103</v>
      </c>
      <c r="O3752">
        <f t="shared" si="1096"/>
        <v>52.413941935891472</v>
      </c>
      <c r="P3752" s="3">
        <f t="shared" si="1097"/>
        <v>-52.413941935891472</v>
      </c>
      <c r="Q3752" s="3">
        <f t="shared" si="1098"/>
        <v>134.2308614190209</v>
      </c>
      <c r="R3752">
        <f t="shared" si="1099"/>
        <v>-45.769138580979103</v>
      </c>
      <c r="S3752">
        <f t="shared" si="1100"/>
        <v>1281.6974229753255</v>
      </c>
      <c r="T3752">
        <f t="shared" si="1083"/>
        <v>-52.413941935891472</v>
      </c>
    </row>
    <row r="3753" spans="1:20" x14ac:dyDescent="0.25">
      <c r="A3753">
        <f t="shared" si="1084"/>
        <v>8083744.3574704016</v>
      </c>
      <c r="B3753">
        <f t="shared" si="1101"/>
        <v>1286567.8731826318</v>
      </c>
      <c r="C3753" t="str">
        <f t="shared" si="1085"/>
        <v>-0.00165122312232064+0.00170235100866812i</v>
      </c>
      <c r="D3753" t="str">
        <f t="shared" si="1086"/>
        <v>0.842782929059448-1.50267963723516i</v>
      </c>
      <c r="E3753" t="str">
        <f t="shared" si="1087"/>
        <v>-11.0670501554816-18.9527030696518i</v>
      </c>
      <c r="F3753" t="str">
        <f t="shared" si="1088"/>
        <v>1.70983655670316-1.22184010335296i</v>
      </c>
      <c r="G3753" t="str">
        <f t="shared" si="1089"/>
        <v>0.705109069203903-0.45599371676626i</v>
      </c>
      <c r="H3753" t="str">
        <f t="shared" si="1090"/>
        <v>0.000885687101724709-15.4640130596367i</v>
      </c>
      <c r="I3753" t="str">
        <f t="shared" si="1091"/>
        <v>-0.0532980444030946-0.074594031737955i</v>
      </c>
      <c r="K3753" t="str">
        <f t="shared" si="1092"/>
        <v>0.000044444410390812-0.0000442548497021035i</v>
      </c>
      <c r="L3753" t="str">
        <f t="shared" si="1093"/>
        <v>0.0000444444444444444-0.0000446266414173502i</v>
      </c>
      <c r="M3753" t="e">
        <f t="shared" si="1094"/>
        <v>#DIV/0!</v>
      </c>
      <c r="N3753">
        <f t="shared" si="1095"/>
        <v>45.873451742909083</v>
      </c>
      <c r="O3753">
        <f t="shared" si="1096"/>
        <v>52.499132407586522</v>
      </c>
      <c r="P3753" s="3">
        <f t="shared" si="1097"/>
        <v>-52.499132407586522</v>
      </c>
      <c r="Q3753" s="3">
        <f t="shared" si="1098"/>
        <v>134.12654825709092</v>
      </c>
      <c r="R3753">
        <f t="shared" si="1099"/>
        <v>-45.873451742909083</v>
      </c>
      <c r="S3753">
        <f t="shared" si="1100"/>
        <v>1286.5678731826317</v>
      </c>
      <c r="T3753">
        <f t="shared" si="1083"/>
        <v>-52.499132407586522</v>
      </c>
    </row>
    <row r="3754" spans="1:20" x14ac:dyDescent="0.25">
      <c r="A3754">
        <f t="shared" si="1084"/>
        <v>8114462.5860287892</v>
      </c>
      <c r="B3754">
        <f t="shared" si="1101"/>
        <v>1291456.8311007258</v>
      </c>
      <c r="C3754" t="str">
        <f t="shared" si="1085"/>
        <v>-0.00163203167715395+0.0016886992980388i</v>
      </c>
      <c r="D3754" t="str">
        <f t="shared" si="1086"/>
        <v>0.837948478813961-1.49971464573854i</v>
      </c>
      <c r="E3754" t="str">
        <f t="shared" si="1087"/>
        <v>-11.0508308492197-18.83446477007i</v>
      </c>
      <c r="F3754" t="str">
        <f t="shared" si="1088"/>
        <v>1.7060058412029-1.22311574916276i</v>
      </c>
      <c r="G3754" t="str">
        <f t="shared" si="1089"/>
        <v>0.703529343802558-0.456701003076739i</v>
      </c>
      <c r="H3754" t="str">
        <f t="shared" si="1090"/>
        <v>0.00087896563246143-15.4054656262612i</v>
      </c>
      <c r="I3754" t="str">
        <f t="shared" si="1091"/>
        <v>-0.0531517202874394-0.0741451261786137i</v>
      </c>
      <c r="K3754" t="str">
        <f t="shared" si="1092"/>
        <v>0.0000444430116111377-0.0000440873237225755i</v>
      </c>
      <c r="L3754" t="str">
        <f t="shared" si="1093"/>
        <v>0.0000444444444444444-0.0000444577021491835i</v>
      </c>
      <c r="M3754" t="e">
        <f t="shared" si="1094"/>
        <v>#DIV/0!</v>
      </c>
      <c r="N3754">
        <f t="shared" si="1095"/>
        <v>45.977646315034036</v>
      </c>
      <c r="O3754">
        <f t="shared" si="1096"/>
        <v>52.584361578455812</v>
      </c>
      <c r="P3754" s="3">
        <f t="shared" si="1097"/>
        <v>-52.584361578455812</v>
      </c>
      <c r="Q3754" s="3">
        <f t="shared" si="1098"/>
        <v>134.02235368496596</v>
      </c>
      <c r="R3754">
        <f t="shared" si="1099"/>
        <v>-45.977646315034036</v>
      </c>
      <c r="S3754">
        <f t="shared" si="1100"/>
        <v>1291.4568311007258</v>
      </c>
      <c r="T3754">
        <f t="shared" si="1083"/>
        <v>-52.584361578455812</v>
      </c>
    </row>
    <row r="3755" spans="1:20" x14ac:dyDescent="0.25">
      <c r="A3755">
        <f t="shared" si="1084"/>
        <v>8145297.5438556978</v>
      </c>
      <c r="B3755">
        <f t="shared" si="1101"/>
        <v>1296364.3670589086</v>
      </c>
      <c r="C3755" t="str">
        <f t="shared" si="1085"/>
        <v>-0.0016130485250586+0.00167513555855404i</v>
      </c>
      <c r="D3755" t="str">
        <f t="shared" si="1086"/>
        <v>0.833132993297306-1.49673992447794i</v>
      </c>
      <c r="E3755" t="str">
        <f t="shared" si="1087"/>
        <v>-11.0343980357307-18.7167223961844i</v>
      </c>
      <c r="F3755" t="str">
        <f t="shared" si="1088"/>
        <v>1.70216327905151-1.22438240692375i</v>
      </c>
      <c r="G3755" t="str">
        <f t="shared" si="1089"/>
        <v>0.701944733033006-0.457403896791695i</v>
      </c>
      <c r="H3755" t="str">
        <f t="shared" si="1090"/>
        <v>0.000872295384637081-15.3471399060223i</v>
      </c>
      <c r="I3755" t="str">
        <f t="shared" si="1091"/>
        <v>-0.053005351099685-0.0736980378700545i</v>
      </c>
      <c r="K3755" t="str">
        <f t="shared" si="1092"/>
        <v>0.000044441623401534-0.0000439204318659106i</v>
      </c>
      <c r="L3755" t="str">
        <f t="shared" si="1093"/>
        <v>0.0000444444444444444-0.0000442894024199875i</v>
      </c>
      <c r="M3755" t="e">
        <f t="shared" si="1094"/>
        <v>#DIV/0!</v>
      </c>
      <c r="N3755">
        <f t="shared" si="1095"/>
        <v>46.081722380412828</v>
      </c>
      <c r="O3755">
        <f t="shared" si="1096"/>
        <v>52.669629409356098</v>
      </c>
      <c r="P3755" s="3">
        <f t="shared" si="1097"/>
        <v>-52.669629409356098</v>
      </c>
      <c r="Q3755" s="3">
        <f t="shared" si="1098"/>
        <v>133.91827761958717</v>
      </c>
      <c r="R3755">
        <f t="shared" si="1099"/>
        <v>-46.081722380412828</v>
      </c>
      <c r="S3755">
        <f t="shared" si="1100"/>
        <v>1296.3643670589086</v>
      </c>
      <c r="T3755">
        <f t="shared" si="1083"/>
        <v>-52.669629409356098</v>
      </c>
    </row>
    <row r="3756" spans="1:20" x14ac:dyDescent="0.25">
      <c r="A3756">
        <f t="shared" si="1084"/>
        <v>8176249.6745223505</v>
      </c>
      <c r="B3756">
        <f t="shared" si="1101"/>
        <v>1301290.5516537325</v>
      </c>
      <c r="C3756" t="str">
        <f t="shared" si="1085"/>
        <v>-0.00159427158952082+0.00166165951344459i</v>
      </c>
      <c r="D3756" t="str">
        <f t="shared" si="1086"/>
        <v>0.828336498863538-1.49375561516859i</v>
      </c>
      <c r="E3756" t="str">
        <f t="shared" si="1087"/>
        <v>-11.0177533059726-18.5994752992793i</v>
      </c>
      <c r="F3756" t="str">
        <f t="shared" si="1088"/>
        <v>1.69830892627391-1.22563997193021i</v>
      </c>
      <c r="G3756" t="str">
        <f t="shared" si="1089"/>
        <v>0.700355259999028-0.458102357329366i</v>
      </c>
      <c r="H3756" t="str">
        <f t="shared" si="1090"/>
        <v>0.000865675964731602-15.2890350587495i</v>
      </c>
      <c r="I3756" t="str">
        <f t="shared" si="1091"/>
        <v>-0.0528589362349559-0.0732527638404605i</v>
      </c>
      <c r="K3756" t="str">
        <f t="shared" si="1092"/>
        <v>0.0000444402456821294-0.0000437541717323107i</v>
      </c>
      <c r="L3756" t="str">
        <f t="shared" si="1093"/>
        <v>0.0000444444444444444-0.0000441217398087143i</v>
      </c>
      <c r="M3756" t="e">
        <f t="shared" si="1094"/>
        <v>#DIV/0!</v>
      </c>
      <c r="N3756">
        <f t="shared" si="1095"/>
        <v>46.185680021741319</v>
      </c>
      <c r="O3756">
        <f t="shared" si="1096"/>
        <v>52.754935861671363</v>
      </c>
      <c r="P3756" s="3">
        <f t="shared" si="1097"/>
        <v>-52.754935861671363</v>
      </c>
      <c r="Q3756" s="3">
        <f t="shared" si="1098"/>
        <v>133.81431997825868</v>
      </c>
      <c r="R3756">
        <f t="shared" si="1099"/>
        <v>-46.185680021741319</v>
      </c>
      <c r="S3756">
        <f t="shared" si="1100"/>
        <v>1301.2905516537326</v>
      </c>
      <c r="T3756">
        <f t="shared" ref="T3756:T3819" si="1102">P3756</f>
        <v>-52.754935861671363</v>
      </c>
    </row>
    <row r="3757" spans="1:20" x14ac:dyDescent="0.25">
      <c r="A3757">
        <f t="shared" ref="A3757:A3820" si="1103">2*PI()*B3757</f>
        <v>8207319.4232855355</v>
      </c>
      <c r="B3757">
        <f t="shared" si="1101"/>
        <v>1306235.4557500167</v>
      </c>
      <c r="C3757" t="str">
        <f t="shared" ref="C3757:C3820" si="1104">IMPRODUCT(D3757,E3757,$C$40,,K3757,$C$41)</f>
        <v>-0.00157569881234873+0.00164827088210175i</v>
      </c>
      <c r="D3757" t="str">
        <f t="shared" ref="D3757:D3820" si="1105">IMDIV(IMPRODUCT($C$37,$C$38,COMPLEX(1,A3757/$C$38)),IMSUM(-1*A3757*A3757/$C$39,COMPLEX(0,1*A3757)))</f>
        <v>0.823559020570796-1.49076185927305i</v>
      </c>
      <c r="E3757" t="str">
        <f t="shared" ref="E3757:E3820" si="1106">IMDIV(IMPRODUCT(IMSUM(F3757,G3757),$C$29,H3757),IMSUM(1,I3757))</f>
        <v>-11.0008982517049-18.4827228307011i</v>
      </c>
      <c r="F3757" t="str">
        <f t="shared" ref="F3757:F3820" si="1107">IMDIV(IMPRODUCT($C$14,$C$15,COMPLEX(1,A3757/$C$15)),IMSUM(-1*A3757*A3757/$C$16,COMPLEX(0,A3757)))</f>
        <v>1.69444283991993-1.22688833974613i</v>
      </c>
      <c r="G3757" t="str">
        <f t="shared" ref="G3757:G3820" si="1108">IMDIV(1,COMPLEX(1,A3757*$C$9*$C$10))</f>
        <v>0.698760948227039-0.458796344209376i</v>
      </c>
      <c r="H3757" t="str">
        <f t="shared" ref="H3757:H3820" si="1109">IMDIV($C$3,IMSUM(K3757,COMPLEX(0,$C$28*A3757)))</f>
        <v>0.000859106982295777-15.2311502474628i</v>
      </c>
      <c r="I3757" t="str">
        <f t="shared" ref="I3757:I3820" si="1110">IMPRODUCT(F3757,$C$29,H3757,$C$31)</f>
        <v>-0.052712475133812-0.0728093011329118i</v>
      </c>
      <c r="K3757" t="str">
        <f t="shared" ref="K3757:K3820" si="1111">IF($C$26&lt;=0,IMDIV(1,IMSUM(IMDIV(1,L3757),1/$C$18)),IMDIV(1,IMSUM(IMDIV(1,L3757),1/$C$18,IMDIV(1,M3757))))</f>
        <v>0.0000444388783736552-0.0000435885409310528i</v>
      </c>
      <c r="L3757" t="str">
        <f t="shared" ref="L3757:L3820" si="1112">IMSUM($C$21/$C$22,IMDIV(1,COMPLEX(0,$C$20*$C$22*A3757)))</f>
        <v>0.0000444444444444444-0.0000439547119034812i</v>
      </c>
      <c r="M3757" t="e">
        <f t="shared" ref="M3757:M3820" si="1113">IMSUM($C$25/$C$26,IMDIV(1,COMPLEX(0,$C$24*$C$26*A3757)))</f>
        <v>#DIV/0!</v>
      </c>
      <c r="N3757">
        <f t="shared" ref="N3757:N3820" si="1114">ABS(R3757)</f>
        <v>46.289519321272309</v>
      </c>
      <c r="O3757">
        <f t="shared" ref="O3757:O3820" si="1115">ABS(P3757)</f>
        <v>52.840280897310691</v>
      </c>
      <c r="P3757" s="3">
        <f t="shared" ref="P3757:P3820" si="1116">20*LOG10(IMABS(C3757))</f>
        <v>-52.840280897310691</v>
      </c>
      <c r="Q3757" s="3">
        <f t="shared" ref="Q3757:Q3820" si="1117">IMARGUMENT(C3757)*180/PI()</f>
        <v>133.71048067872769</v>
      </c>
      <c r="R3757">
        <f t="shared" ref="R3757:R3820" si="1118">IF(Q3757&lt;0,Q3757+180,Q3757-180)</f>
        <v>-46.289519321272309</v>
      </c>
      <c r="S3757">
        <f t="shared" ref="S3757:S3820" si="1119">B3757/1000</f>
        <v>1306.2354557500166</v>
      </c>
      <c r="T3757">
        <f t="shared" si="1102"/>
        <v>-52.840280897310691</v>
      </c>
    </row>
    <row r="3758" spans="1:20" x14ac:dyDescent="0.25">
      <c r="A3758">
        <f t="shared" si="1103"/>
        <v>8238507.2370940214</v>
      </c>
      <c r="B3758">
        <f t="shared" ref="B3758:B3821" si="1120">B3757*(1+B$42)</f>
        <v>1311199.1504818669</v>
      </c>
      <c r="C3758" t="str">
        <f t="shared" si="1104"/>
        <v>-0.0015573281535453+0.00163496938017561i</v>
      </c>
      <c r="D3758" t="str">
        <f t="shared" si="1105"/>
        <v>0.818800582189076-1.48775879798849i</v>
      </c>
      <c r="E3758" t="str">
        <f t="shared" si="1106"/>
        <v>-10.9838344655158-18.3664643417495i</v>
      </c>
      <c r="F3758" t="str">
        <f t="shared" si="1107"/>
        <v>1.69056507806439-1.22812740621735i</v>
      </c>
      <c r="G3758" t="str">
        <f t="shared" si="1108"/>
        <v>0.697161821666181-0.459485817057799i</v>
      </c>
      <c r="H3758" t="str">
        <f t="shared" si="1109"/>
        <v>0.000852588049926586-15.1734846383597i</v>
      </c>
      <c r="I3758" t="str">
        <f t="shared" si="1110"/>
        <v>-0.0525659672821248-0.0723676468049457i</v>
      </c>
      <c r="K3758" t="str">
        <f t="shared" si="1111"/>
        <v>0.0000444375213974431-0.0000434235370804567i</v>
      </c>
      <c r="L3758" t="str">
        <f t="shared" si="1112"/>
        <v>0.0000444444444444444-0.0000437883163015354i</v>
      </c>
      <c r="M3758" t="e">
        <f t="shared" si="1113"/>
        <v>#DIV/0!</v>
      </c>
      <c r="N3758">
        <f t="shared" si="1114"/>
        <v>46.39324036073711</v>
      </c>
      <c r="O3758">
        <f t="shared" si="1115"/>
        <v>52.925664478707617</v>
      </c>
      <c r="P3758" s="3">
        <f t="shared" si="1116"/>
        <v>-52.925664478707617</v>
      </c>
      <c r="Q3758" s="3">
        <f t="shared" si="1117"/>
        <v>133.60675963926289</v>
      </c>
      <c r="R3758">
        <f t="shared" si="1118"/>
        <v>-46.39324036073711</v>
      </c>
      <c r="S3758">
        <f t="shared" si="1119"/>
        <v>1311.1991504818668</v>
      </c>
      <c r="T3758">
        <f t="shared" si="1102"/>
        <v>-52.925664478707617</v>
      </c>
    </row>
    <row r="3759" spans="1:20" x14ac:dyDescent="0.25">
      <c r="A3759">
        <f t="shared" si="1103"/>
        <v>8269813.5645949785</v>
      </c>
      <c r="B3759">
        <f t="shared" si="1120"/>
        <v>1316181.707253698</v>
      </c>
      <c r="C3759" t="str">
        <f t="shared" si="1104"/>
        <v>-0.00153915759118208+0.00162175471967251i</v>
      </c>
      <c r="D3759" t="str">
        <f t="shared" si="1105"/>
        <v>0.814061206208094-1.48474657223425i</v>
      </c>
      <c r="E3759" t="str">
        <f t="shared" si="1106"/>
        <v>-10.9665635408494-18.2506991835741i</v>
      </c>
      <c r="F3759" t="str">
        <f t="shared" si="1107"/>
        <v>1.68667569980732-1.22935706748383i</v>
      </c>
      <c r="G3759" t="str">
        <f t="shared" si="1108"/>
        <v>0.695557904688344-0.460170735612234i</v>
      </c>
      <c r="H3759" t="str">
        <f t="shared" si="1109"/>
        <v>0.00084611878324273-15.1160374008041i</v>
      </c>
      <c r="I3759" t="str">
        <f t="shared" si="1110"/>
        <v>-0.0524194122109608-0.0719277979281382i</v>
      </c>
      <c r="K3759" t="str">
        <f t="shared" si="1111"/>
        <v>0.0000444361746754184-0.0000432591578078495i</v>
      </c>
      <c r="L3759" t="str">
        <f t="shared" si="1112"/>
        <v>0.0000444444444444444-0.0000436225506092202i</v>
      </c>
      <c r="M3759" t="e">
        <f t="shared" si="1113"/>
        <v>#DIV/0!</v>
      </c>
      <c r="N3759">
        <f t="shared" si="1114"/>
        <v>46.496843221267738</v>
      </c>
      <c r="O3759">
        <f t="shared" si="1115"/>
        <v>53.011086568816886</v>
      </c>
      <c r="P3759" s="3">
        <f t="shared" si="1116"/>
        <v>-53.011086568816886</v>
      </c>
      <c r="Q3759" s="3">
        <f t="shared" si="1117"/>
        <v>133.50315677873226</v>
      </c>
      <c r="R3759">
        <f t="shared" si="1118"/>
        <v>-46.496843221267738</v>
      </c>
      <c r="S3759">
        <f t="shared" si="1119"/>
        <v>1316.1817072536981</v>
      </c>
      <c r="T3759">
        <f t="shared" si="1102"/>
        <v>-53.011086568816886</v>
      </c>
    </row>
    <row r="3760" spans="1:20" x14ac:dyDescent="0.25">
      <c r="A3760">
        <f t="shared" si="1103"/>
        <v>8301238.8561404403</v>
      </c>
      <c r="B3760">
        <f t="shared" si="1120"/>
        <v>1321183.1977412621</v>
      </c>
      <c r="C3760" t="str">
        <f t="shared" si="1104"/>
        <v>-0.0015211851212729+0.0016086266090509i</v>
      </c>
      <c r="D3760" t="str">
        <f t="shared" si="1105"/>
        <v>0.809340913845278-1.48172532263942i</v>
      </c>
      <c r="E3760" t="str">
        <f t="shared" si="1106"/>
        <v>-10.9490870720296-18.1354267070667i</v>
      </c>
      <c r="F3760" t="str">
        <f t="shared" si="1107"/>
        <v>1.68277476527374-1.23057721999192i</v>
      </c>
      <c r="G3760" t="str">
        <f t="shared" si="1108"/>
        <v>0.69394922208812-0.460851059726907i</v>
      </c>
      <c r="H3760" t="str">
        <f t="shared" si="1109"/>
        <v>0.00083969880086037-15.0588077073131i</v>
      </c>
      <c r="I3760" t="str">
        <f t="shared" si="1110"/>
        <v>-0.0522728094964509-0.0714897515876628i</v>
      </c>
      <c r="K3760" t="str">
        <f t="shared" si="1111"/>
        <v>0.0000444348381300963-0.0000430954007495332i</v>
      </c>
      <c r="L3760" t="str">
        <f t="shared" si="1112"/>
        <v>0.0000444444444444444-0.0000434574124419409i</v>
      </c>
      <c r="M3760" t="e">
        <f t="shared" si="1113"/>
        <v>#DIV/0!</v>
      </c>
      <c r="N3760">
        <f t="shared" si="1114"/>
        <v>46.600327983320227</v>
      </c>
      <c r="O3760">
        <f t="shared" si="1115"/>
        <v>53.096547131112985</v>
      </c>
      <c r="P3760" s="3">
        <f t="shared" si="1116"/>
        <v>-53.096547131112985</v>
      </c>
      <c r="Q3760" s="3">
        <f t="shared" si="1117"/>
        <v>133.39967201667977</v>
      </c>
      <c r="R3760">
        <f t="shared" si="1118"/>
        <v>-46.600327983320227</v>
      </c>
      <c r="S3760">
        <f t="shared" si="1119"/>
        <v>1321.1831977412621</v>
      </c>
      <c r="T3760">
        <f t="shared" si="1102"/>
        <v>-53.096547131112985</v>
      </c>
    </row>
    <row r="3761" spans="1:20" x14ac:dyDescent="0.25">
      <c r="A3761">
        <f t="shared" si="1103"/>
        <v>8332783.5637937738</v>
      </c>
      <c r="B3761">
        <f t="shared" si="1120"/>
        <v>1326203.6938926789</v>
      </c>
      <c r="C3761" t="str">
        <f t="shared" si="1104"/>
        <v>-0.00150340875764814+0.00159558475331598i</v>
      </c>
      <c r="D3761" t="str">
        <f t="shared" si="1105"/>
        <v>0.804639725053861-1.4786951895307i</v>
      </c>
      <c r="E3761" t="str">
        <f t="shared" si="1106"/>
        <v>-10.931406654282-18.0206462627556i</v>
      </c>
      <c r="F3761" t="str">
        <f t="shared" si="1107"/>
        <v>1.67886233561343-1.23178776050664i</v>
      </c>
      <c r="G3761" t="str">
        <f t="shared" si="1108"/>
        <v>0.692335799082692-0.461526749377783i</v>
      </c>
      <c r="H3761" t="str">
        <f t="shared" si="1109"/>
        <v>0.000833327724369093-15.0017947335459i</v>
      </c>
      <c r="I3761" t="str">
        <f t="shared" si="1110"/>
        <v>-0.0521261587596627-0.0710535048818641i</v>
      </c>
      <c r="K3761" t="str">
        <f t="shared" si="1111"/>
        <v>0.0000444335116845778-0.0000429322635507482i</v>
      </c>
      <c r="L3761" t="str">
        <f t="shared" si="1112"/>
        <v>0.0000444444444444444-0.0000432928994241293i</v>
      </c>
      <c r="M3761" t="e">
        <f t="shared" si="1113"/>
        <v>#DIV/0!</v>
      </c>
      <c r="N3761">
        <f t="shared" si="1114"/>
        <v>46.703694726594165</v>
      </c>
      <c r="O3761">
        <f t="shared" si="1115"/>
        <v>53.182046129587796</v>
      </c>
      <c r="P3761" s="3">
        <f t="shared" si="1116"/>
        <v>-53.182046129587796</v>
      </c>
      <c r="Q3761" s="3">
        <f t="shared" si="1117"/>
        <v>133.29630527340584</v>
      </c>
      <c r="R3761">
        <f t="shared" si="1118"/>
        <v>-46.703694726594165</v>
      </c>
      <c r="S3761">
        <f t="shared" si="1119"/>
        <v>1326.203693892679</v>
      </c>
      <c r="T3761">
        <f t="shared" si="1102"/>
        <v>-53.182046129587796</v>
      </c>
    </row>
    <row r="3762" spans="1:20" x14ac:dyDescent="0.25">
      <c r="A3762">
        <f t="shared" si="1103"/>
        <v>8364448.1413361905</v>
      </c>
      <c r="B3762">
        <f t="shared" si="1120"/>
        <v>1331243.2679294711</v>
      </c>
      <c r="C3762" t="str">
        <f t="shared" si="1104"/>
        <v>-0.00148582653182924+0.0015826288541135i</v>
      </c>
      <c r="D3762" t="str">
        <f t="shared" si="1105"/>
        <v>0.79995765853114-1.47565631292035i</v>
      </c>
      <c r="E3762" t="str">
        <f t="shared" si="1106"/>
        <v>-10.9135238837561-17.9063572006988i</v>
      </c>
      <c r="F3762" t="str">
        <f t="shared" si="1107"/>
        <v>1.67493847300045-1.23298858612409i</v>
      </c>
      <c r="G3762" t="str">
        <f t="shared" si="1108"/>
        <v>0.690717661311642-0.462197764667699i</v>
      </c>
      <c r="H3762" t="str">
        <f t="shared" si="1109"/>
        <v>0.000827005178308053-14.9449976582914i</v>
      </c>
      <c r="I3762" t="str">
        <f t="shared" si="1110"/>
        <v>-0.0519794596664667-0.070619054921822i</v>
      </c>
      <c r="K3762" t="str">
        <f t="shared" si="1111"/>
        <v>0.0000444321952625442-0.0000427697438656419i</v>
      </c>
      <c r="L3762" t="str">
        <f t="shared" si="1112"/>
        <v>0.0000444444444444444-0.0000431290091892102i</v>
      </c>
      <c r="M3762" t="e">
        <f t="shared" si="1113"/>
        <v>#DIV/0!</v>
      </c>
      <c r="N3762">
        <f t="shared" si="1114"/>
        <v>46.80694352996224</v>
      </c>
      <c r="O3762">
        <f t="shared" si="1115"/>
        <v>53.26758352874738</v>
      </c>
      <c r="P3762" s="3">
        <f t="shared" si="1116"/>
        <v>-53.26758352874738</v>
      </c>
      <c r="Q3762" s="3">
        <f t="shared" si="1117"/>
        <v>133.19305647003776</v>
      </c>
      <c r="R3762">
        <f t="shared" si="1118"/>
        <v>-46.80694352996224</v>
      </c>
      <c r="S3762">
        <f t="shared" si="1119"/>
        <v>1331.2432679294711</v>
      </c>
      <c r="T3762">
        <f t="shared" si="1102"/>
        <v>-53.26758352874738</v>
      </c>
    </row>
    <row r="3763" spans="1:20" x14ac:dyDescent="0.25">
      <c r="A3763">
        <f t="shared" si="1103"/>
        <v>8396233.0442732684</v>
      </c>
      <c r="B3763">
        <f t="shared" si="1120"/>
        <v>1336301.9923476032</v>
      </c>
      <c r="C3763" t="str">
        <f t="shared" si="1104"/>
        <v>-0.00146843649290374+0.00156975860982181i</v>
      </c>
      <c r="D3763" t="str">
        <f t="shared" si="1105"/>
        <v>0.795294731726783-1.47260883249433i</v>
      </c>
      <c r="E3763" t="str">
        <f t="shared" si="1106"/>
        <v>-10.8954403575416-17.7925588703783i</v>
      </c>
      <c r="F3763" t="str">
        <f t="shared" si="1107"/>
        <v>1.67100324063254-1.23417959428378i</v>
      </c>
      <c r="G3763" t="str">
        <f t="shared" si="1108"/>
        <v>0.689094834836701-0.462864065831515i</v>
      </c>
      <c r="H3763" t="str">
        <f t="shared" si="1109"/>
        <v>0.000820730790142351-14.8884156634561i</v>
      </c>
      <c r="I3763" t="str">
        <f t="shared" si="1110"/>
        <v>-0.0518327119273964-0.0701863988309177i</v>
      </c>
      <c r="K3763" t="str">
        <f t="shared" si="1111"/>
        <v>0.0000444308887882546-0.0000426078393572349i</v>
      </c>
      <c r="L3763" t="str">
        <f t="shared" si="1112"/>
        <v>0.0000444444444444444-0.0000429657393795678i</v>
      </c>
      <c r="M3763" t="e">
        <f t="shared" si="1113"/>
        <v>#DIV/0!</v>
      </c>
      <c r="N3763">
        <f t="shared" si="1114"/>
        <v>46.910074471387304</v>
      </c>
      <c r="O3763">
        <f t="shared" si="1115"/>
        <v>53.353159293609565</v>
      </c>
      <c r="P3763" s="3">
        <f t="shared" si="1116"/>
        <v>-53.353159293609565</v>
      </c>
      <c r="Q3763" s="3">
        <f t="shared" si="1117"/>
        <v>133.0899255286127</v>
      </c>
      <c r="R3763">
        <f t="shared" si="1118"/>
        <v>-46.910074471387304</v>
      </c>
      <c r="S3763">
        <f t="shared" si="1119"/>
        <v>1336.3019923476031</v>
      </c>
      <c r="T3763">
        <f t="shared" si="1102"/>
        <v>-53.353159293609565</v>
      </c>
    </row>
    <row r="3764" spans="1:20" x14ac:dyDescent="0.25">
      <c r="A3764">
        <f t="shared" si="1103"/>
        <v>8428138.7298415061</v>
      </c>
      <c r="B3764">
        <f t="shared" si="1120"/>
        <v>1341379.9399185241</v>
      </c>
      <c r="C3764" t="str">
        <f t="shared" si="1104"/>
        <v>-0.00145123670740055+0.00155697371564314i</v>
      </c>
      <c r="D3764" t="str">
        <f t="shared" si="1105"/>
        <v>0.790650960851284-1.4695528876006i</v>
      </c>
      <c r="E3764" t="str">
        <f t="shared" si="1106"/>
        <v>-10.8771576736867-17.6792506205941i</v>
      </c>
      <c r="F3764" t="str">
        <f t="shared" si="1107"/>
        <v>1.66705670273032-1.23536068278112i</v>
      </c>
      <c r="G3764" t="str">
        <f t="shared" si="1108"/>
        <v>0.687467346141418-0.463525613241268i</v>
      </c>
      <c r="H3764" t="str">
        <f t="shared" si="1109"/>
        <v>0.000814504190239561-14.8320479340525i</v>
      </c>
      <c r="I3764" t="str">
        <f t="shared" si="1110"/>
        <v>-0.0516859152975093-0.0697555337444i</v>
      </c>
      <c r="K3764" t="str">
        <f t="shared" si="1111"/>
        <v>0.0000444295921865394-0.0000424465476973861i</v>
      </c>
      <c r="L3764" t="str">
        <f t="shared" si="1112"/>
        <v>0.0000444444444444444-0.000042803087646511i</v>
      </c>
      <c r="M3764" t="e">
        <f t="shared" si="1113"/>
        <v>#DIV/0!</v>
      </c>
      <c r="N3764">
        <f t="shared" si="1114"/>
        <v>47.013087627850638</v>
      </c>
      <c r="O3764">
        <f t="shared" si="1115"/>
        <v>53.438773389700401</v>
      </c>
      <c r="P3764" s="3">
        <f t="shared" si="1116"/>
        <v>-53.438773389700401</v>
      </c>
      <c r="Q3764" s="3">
        <f t="shared" si="1117"/>
        <v>132.98691237214936</v>
      </c>
      <c r="R3764">
        <f t="shared" si="1118"/>
        <v>-47.013087627850638</v>
      </c>
      <c r="S3764">
        <f t="shared" si="1119"/>
        <v>1341.3799399185241</v>
      </c>
      <c r="T3764">
        <f t="shared" si="1102"/>
        <v>-53.438773389700401</v>
      </c>
    </row>
    <row r="3765" spans="1:20" x14ac:dyDescent="0.25">
      <c r="A3765">
        <f t="shared" si="1103"/>
        <v>8460165.6570149045</v>
      </c>
      <c r="B3765">
        <f t="shared" si="1120"/>
        <v>1346477.1836902145</v>
      </c>
      <c r="C3765" t="str">
        <f t="shared" si="1104"/>
        <v>-0.00143422525916556+0.00154427386369341i</v>
      </c>
      <c r="D3765" t="str">
        <f t="shared" si="1105"/>
        <v>0.786026360884499-1.46648861723757i</v>
      </c>
      <c r="E3765" t="str">
        <f t="shared" si="1106"/>
        <v>-10.8586774312119-17.5664317993573i</v>
      </c>
      <c r="F3765" t="str">
        <f t="shared" si="1107"/>
        <v>1.66309892453633-1.23653174977985i</v>
      </c>
      <c r="G3765" t="str">
        <f t="shared" si="1108"/>
        <v>0.685835222130768-0.464182367411353i</v>
      </c>
      <c r="H3765" t="str">
        <f t="shared" si="1109"/>
        <v>0.000808325011846502-14.7758936581871i</v>
      </c>
      <c r="I3765" t="str">
        <f t="shared" si="1110"/>
        <v>-0.05153906957624-0.0693264568089503i</v>
      </c>
      <c r="K3765" t="str">
        <f t="shared" si="1111"/>
        <v>0.0000444283053827976-0.0000422858665667606i</v>
      </c>
      <c r="L3765" t="str">
        <f t="shared" si="1112"/>
        <v>0.0000444444444444444-0.0000426410516502402i</v>
      </c>
      <c r="M3765" t="e">
        <f t="shared" si="1113"/>
        <v>#DIV/0!</v>
      </c>
      <c r="N3765">
        <f t="shared" si="1114"/>
        <v>47.115983075276631</v>
      </c>
      <c r="O3765">
        <f t="shared" si="1115"/>
        <v>53.52442578305137</v>
      </c>
      <c r="P3765" s="3">
        <f t="shared" si="1116"/>
        <v>-53.52442578305137</v>
      </c>
      <c r="Q3765" s="3">
        <f t="shared" si="1117"/>
        <v>132.88401692472337</v>
      </c>
      <c r="R3765">
        <f t="shared" si="1118"/>
        <v>-47.115983075276631</v>
      </c>
      <c r="S3765">
        <f t="shared" si="1119"/>
        <v>1346.4771836902146</v>
      </c>
      <c r="T3765">
        <f t="shared" si="1102"/>
        <v>-53.52442578305137</v>
      </c>
    </row>
    <row r="3766" spans="1:20" x14ac:dyDescent="0.25">
      <c r="A3766">
        <f t="shared" si="1103"/>
        <v>8492314.2865115609</v>
      </c>
      <c r="B3766">
        <f t="shared" si="1120"/>
        <v>1351593.7969882374</v>
      </c>
      <c r="C3766" t="str">
        <f t="shared" si="1104"/>
        <v>-0.00141740024923787+0.00153165874309098i</v>
      </c>
      <c r="D3766" t="str">
        <f t="shared" si="1105"/>
        <v>0.781420945584334-1.46341616004277i</v>
      </c>
      <c r="E3766" t="str">
        <f t="shared" si="1106"/>
        <v>-10.8400012301229-17.4541017537848i</v>
      </c>
      <c r="F3766" t="str">
        <f t="shared" si="1107"/>
        <v>1.65912997231386-1.23769269382449i</v>
      </c>
      <c r="G3766" t="str">
        <f t="shared" si="1108"/>
        <v>0.68419849013067-0.464834289003707i</v>
      </c>
      <c r="H3766" t="str">
        <f t="shared" si="1109"/>
        <v>0.000802192891066165-14.7199520270486i</v>
      </c>
      <c r="I3766" t="str">
        <f t="shared" si="1110"/>
        <v>-0.0513921746072483-0.0688991651822451i</v>
      </c>
      <c r="K3766" t="str">
        <f t="shared" si="1111"/>
        <v>0.0000444270283029915-0.0000421257936547957i</v>
      </c>
      <c r="L3766" t="str">
        <f t="shared" si="1112"/>
        <v>0.0000444444444444444-0.000042479629059813i</v>
      </c>
      <c r="M3766" t="e">
        <f t="shared" si="1113"/>
        <v>#DIV/0!</v>
      </c>
      <c r="N3766">
        <f t="shared" si="1114"/>
        <v>47.218760888456046</v>
      </c>
      <c r="O3766">
        <f t="shared" si="1115"/>
        <v>53.61011644019527</v>
      </c>
      <c r="P3766" s="3">
        <f t="shared" si="1116"/>
        <v>-53.61011644019527</v>
      </c>
      <c r="Q3766" s="3">
        <f t="shared" si="1117"/>
        <v>132.78123911154395</v>
      </c>
      <c r="R3766">
        <f t="shared" si="1118"/>
        <v>-47.218760888456046</v>
      </c>
      <c r="S3766">
        <f t="shared" si="1119"/>
        <v>1351.5937969882375</v>
      </c>
      <c r="T3766">
        <f t="shared" si="1102"/>
        <v>-53.61011644019527</v>
      </c>
    </row>
    <row r="3767" spans="1:20" x14ac:dyDescent="0.25">
      <c r="A3767">
        <f t="shared" si="1103"/>
        <v>8524585.0808003061</v>
      </c>
      <c r="B3767">
        <f t="shared" si="1120"/>
        <v>1356729.8534167928</v>
      </c>
      <c r="C3767" t="str">
        <f t="shared" si="1104"/>
        <v>-0.00140075979572613+0.00151912804004413i</v>
      </c>
      <c r="D3767" t="str">
        <f t="shared" si="1105"/>
        <v>0.776834727495453-1.46033565428157i</v>
      </c>
      <c r="E3767" t="str">
        <f t="shared" si="1106"/>
        <v>-10.8211306714216-17.3422598299933i</v>
      </c>
      <c r="F3767" t="str">
        <f t="shared" si="1107"/>
        <v>1.6551499133457-1.23884341385295i</v>
      </c>
      <c r="G3767" t="str">
        <f t="shared" si="1108"/>
        <v>0.682557177887456-0.465481338833006i</v>
      </c>
      <c r="H3767" t="str">
        <f t="shared" si="1109"/>
        <v>0.000796107466834876-14.6642222348959i</v>
      </c>
      <c r="I3767" t="str">
        <f t="shared" si="1110"/>
        <v>-0.051245230278269-0.0684736560325221i</v>
      </c>
      <c r="K3767" t="str">
        <f t="shared" si="1111"/>
        <v>0.0000444257608736429-0.0000419663266596681i</v>
      </c>
      <c r="L3767" t="str">
        <f t="shared" si="1112"/>
        <v>0.0000444444444444444-0.0000423188175531112i</v>
      </c>
      <c r="M3767" t="e">
        <f t="shared" si="1113"/>
        <v>#DIV/0!</v>
      </c>
      <c r="N3767">
        <f t="shared" si="1114"/>
        <v>47.321421140973541</v>
      </c>
      <c r="O3767">
        <f t="shared" si="1115"/>
        <v>53.695845328162946</v>
      </c>
      <c r="P3767" s="3">
        <f t="shared" si="1116"/>
        <v>-53.695845328162946</v>
      </c>
      <c r="Q3767" s="3">
        <f t="shared" si="1117"/>
        <v>132.67857885902646</v>
      </c>
      <c r="R3767">
        <f t="shared" si="1118"/>
        <v>-47.321421140973541</v>
      </c>
      <c r="S3767">
        <f t="shared" si="1119"/>
        <v>1356.7298534167928</v>
      </c>
      <c r="T3767">
        <f t="shared" si="1102"/>
        <v>-53.695845328162946</v>
      </c>
    </row>
    <row r="3768" spans="1:20" x14ac:dyDescent="0.25">
      <c r="A3768">
        <f t="shared" si="1103"/>
        <v>8556978.5041073486</v>
      </c>
      <c r="B3768">
        <f t="shared" si="1120"/>
        <v>1361885.4268597767</v>
      </c>
      <c r="C3768" t="str">
        <f t="shared" si="1104"/>
        <v>-0.00138430203368549+0.00150668143793749i</v>
      </c>
      <c r="D3768" t="str">
        <f t="shared" si="1105"/>
        <v>0.772267717958145-1.4572472378362i</v>
      </c>
      <c r="E3768" t="str">
        <f t="shared" si="1106"/>
        <v>-10.8020673571146-17.2309053729939i</v>
      </c>
      <c r="F3768" t="str">
        <f t="shared" si="1107"/>
        <v>1.65115881593259-1.23998380920901i</v>
      </c>
      <c r="G3768" t="str">
        <f t="shared" si="1108"/>
        <v>0.680911313567248-0.466123477871875i</v>
      </c>
      <c r="H3768" t="str">
        <f t="shared" si="1109"/>
        <v>0.000790068380899611-14.608703479047i</v>
      </c>
      <c r="I3768" t="str">
        <f t="shared" si="1110"/>
        <v>-0.0510982365209529-0.068049926538144i</v>
      </c>
      <c r="K3768" t="str">
        <f t="shared" si="1111"/>
        <v>0.0000444245030218289-0.0000418074632882611i</v>
      </c>
      <c r="L3768" t="str">
        <f t="shared" si="1112"/>
        <v>0.0000444444444444444-0.0000421586148168071i</v>
      </c>
      <c r="M3768" t="e">
        <f t="shared" si="1113"/>
        <v>#DIV/0!</v>
      </c>
      <c r="N3768">
        <f t="shared" si="1114"/>
        <v>47.423963905134514</v>
      </c>
      <c r="O3768">
        <f t="shared" si="1115"/>
        <v>53.781612414478815</v>
      </c>
      <c r="P3768" s="3">
        <f t="shared" si="1116"/>
        <v>-53.781612414478815</v>
      </c>
      <c r="Q3768" s="3">
        <f t="shared" si="1117"/>
        <v>132.57603609486549</v>
      </c>
      <c r="R3768">
        <f t="shared" si="1118"/>
        <v>-47.423963905134514</v>
      </c>
      <c r="S3768">
        <f t="shared" si="1119"/>
        <v>1361.8854268597768</v>
      </c>
      <c r="T3768">
        <f t="shared" si="1102"/>
        <v>-53.781612414478815</v>
      </c>
    </row>
    <row r="3769" spans="1:20" x14ac:dyDescent="0.25">
      <c r="A3769">
        <f t="shared" si="1103"/>
        <v>8589495.0224229563</v>
      </c>
      <c r="B3769">
        <f t="shared" si="1120"/>
        <v>1367060.591481844</v>
      </c>
      <c r="C3769" t="str">
        <f t="shared" si="1104"/>
        <v>-0.00136802511499486+0.0014943186174171i</v>
      </c>
      <c r="D3769" t="str">
        <f t="shared" si="1105"/>
        <v>0.767719927117296-1.45415104819487i</v>
      </c>
      <c r="E3769" t="str">
        <f t="shared" si="1106"/>
        <v>-10.78281289022-17.1200377265858i</v>
      </c>
      <c r="F3769" t="str">
        <f t="shared" si="1107"/>
        <v>1.64715674939153-1.24111377965485i</v>
      </c>
      <c r="G3769" t="str">
        <f t="shared" si="1108"/>
        <v>0.67926092575527-0.466760667256104i</v>
      </c>
      <c r="H3769" t="str">
        <f t="shared" si="1109"/>
        <v>0.000784075277795541-14.5533949598666i</v>
      </c>
      <c r="I3769" t="str">
        <f t="shared" si="1110"/>
        <v>-0.0509511933107016-0.0676279738871578i</v>
      </c>
      <c r="K3769" t="str">
        <f t="shared" si="1111"/>
        <v>0.0000444232546751779-0.0000416492012561314i</v>
      </c>
      <c r="L3769" t="str">
        <f t="shared" si="1112"/>
        <v>0.0000444444444444444-0.0000419990185463312i</v>
      </c>
      <c r="M3769" t="e">
        <f t="shared" si="1113"/>
        <v>#DIV/0!</v>
      </c>
      <c r="N3769">
        <f t="shared" si="1114"/>
        <v>47.526389251890123</v>
      </c>
      <c r="O3769">
        <f t="shared" si="1115"/>
        <v>53.867417667156985</v>
      </c>
      <c r="P3769" s="3">
        <f t="shared" si="1116"/>
        <v>-53.867417667156985</v>
      </c>
      <c r="Q3769" s="3">
        <f t="shared" si="1117"/>
        <v>132.47361074810988</v>
      </c>
      <c r="R3769">
        <f t="shared" si="1118"/>
        <v>-47.526389251890123</v>
      </c>
      <c r="S3769">
        <f t="shared" si="1119"/>
        <v>1367.0605914818439</v>
      </c>
      <c r="T3769">
        <f t="shared" si="1102"/>
        <v>-53.867417667156985</v>
      </c>
    </row>
    <row r="3770" spans="1:20" x14ac:dyDescent="0.25">
      <c r="A3770">
        <f t="shared" si="1103"/>
        <v>8622135.1035081651</v>
      </c>
      <c r="B3770">
        <f t="shared" si="1120"/>
        <v>1372255.421729475</v>
      </c>
      <c r="C3770" t="str">
        <f t="shared" si="1104"/>
        <v>-0.00135192720823452+0.00148203925647453i</v>
      </c>
      <c r="D3770" t="str">
        <f t="shared" si="1105"/>
        <v>0.763191363931348-1.45104722244101i</v>
      </c>
      <c r="E3770" t="str">
        <f t="shared" si="1106"/>
        <v>-10.7633688747735-17.0096562332524i</v>
      </c>
      <c r="F3770" t="str">
        <f t="shared" si="1107"/>
        <v>1.643143784054-1.24223322538371i</v>
      </c>
      <c r="G3770" t="str">
        <f t="shared" si="1108"/>
        <v>0.677606043455084-0.467392868289869i</v>
      </c>
      <c r="H3770" t="str">
        <f t="shared" si="1109"/>
        <v>0.000778127804823711-14.4982958807551i</v>
      </c>
      <c r="I3770" t="str">
        <f t="shared" si="1110"/>
        <v>-0.0508041006665058-0.0672077952768636i</v>
      </c>
      <c r="K3770" t="str">
        <f t="shared" si="1111"/>
        <v>0.0000444220157618643-0.000041491538287476i</v>
      </c>
      <c r="L3770" t="str">
        <f t="shared" si="1112"/>
        <v>0.0000444444444444444-0.000041840026445837i</v>
      </c>
      <c r="M3770" t="e">
        <f t="shared" si="1113"/>
        <v>#DIV/0!</v>
      </c>
      <c r="N3770">
        <f t="shared" si="1114"/>
        <v>47.628697250768994</v>
      </c>
      <c r="O3770">
        <f t="shared" si="1115"/>
        <v>53.953261054696746</v>
      </c>
      <c r="P3770" s="3">
        <f t="shared" si="1116"/>
        <v>-53.953261054696746</v>
      </c>
      <c r="Q3770" s="3">
        <f t="shared" si="1117"/>
        <v>132.37130274923101</v>
      </c>
      <c r="R3770">
        <f t="shared" si="1118"/>
        <v>-47.628697250768994</v>
      </c>
      <c r="S3770">
        <f t="shared" si="1119"/>
        <v>1372.2554217294751</v>
      </c>
      <c r="T3770">
        <f t="shared" si="1102"/>
        <v>-53.953261054696746</v>
      </c>
    </row>
    <row r="3771" spans="1:20" x14ac:dyDescent="0.25">
      <c r="A3771">
        <f t="shared" si="1103"/>
        <v>8654899.2169014961</v>
      </c>
      <c r="B3771">
        <f t="shared" si="1120"/>
        <v>1377469.9923320471</v>
      </c>
      <c r="C3771" t="str">
        <f t="shared" si="1104"/>
        <v>-0.00133600649856432+0.00146984303052966i</v>
      </c>
      <c r="D3771" t="str">
        <f t="shared" si="1105"/>
        <v>0.758682036181494-1.4479358972428i</v>
      </c>
      <c r="E3771" t="str">
        <f t="shared" si="1106"/>
        <v>-10.7437369158299-16.8997602340549i</v>
      </c>
      <c r="F3771" t="str">
        <f t="shared" si="1107"/>
        <v>1.63911999126385-1.24334204703245i</v>
      </c>
      <c r="G3771" t="str">
        <f t="shared" si="1108"/>
        <v>0.675946696087755-0.468020042450965i</v>
      </c>
      <c r="H3771" t="str">
        <f t="shared" si="1109"/>
        <v>0.000772225612028976-14.4434054481365i</v>
      </c>
      <c r="I3771" t="str">
        <f t="shared" si="1110"/>
        <v>-0.0506569586507721-0.0667893879133718i</v>
      </c>
      <c r="K3771" t="str">
        <f t="shared" si="1111"/>
        <v>0.0000444207862106062-0.0000413344721151008i</v>
      </c>
      <c r="L3771" t="str">
        <f t="shared" si="1112"/>
        <v>0.0000444444444444444-0.00004168163622817i</v>
      </c>
      <c r="M3771" t="e">
        <f t="shared" si="1113"/>
        <v>#DIV/0!</v>
      </c>
      <c r="N3771">
        <f t="shared" si="1114"/>
        <v>47.730887969802183</v>
      </c>
      <c r="O3771">
        <f t="shared" si="1115"/>
        <v>54.039142546077805</v>
      </c>
      <c r="P3771" s="3">
        <f t="shared" si="1116"/>
        <v>-54.039142546077805</v>
      </c>
      <c r="Q3771" s="3">
        <f t="shared" si="1117"/>
        <v>132.26911203019782</v>
      </c>
      <c r="R3771">
        <f t="shared" si="1118"/>
        <v>-47.730887969802183</v>
      </c>
      <c r="S3771">
        <f t="shared" si="1119"/>
        <v>1377.469992332047</v>
      </c>
      <c r="T3771">
        <f t="shared" si="1102"/>
        <v>-54.039142546077805</v>
      </c>
    </row>
    <row r="3772" spans="1:20" x14ac:dyDescent="0.25">
      <c r="A3772">
        <f t="shared" si="1103"/>
        <v>8687787.8339257222</v>
      </c>
      <c r="B3772">
        <f t="shared" si="1120"/>
        <v>1382704.378302909</v>
      </c>
      <c r="C3772" t="str">
        <f t="shared" si="1104"/>
        <v>-0.00132026118760207+0.00145772961251234i</v>
      </c>
      <c r="D3772" t="str">
        <f t="shared" si="1105"/>
        <v>0.754191950480847-1.44481720884273i</v>
      </c>
      <c r="E3772" t="str">
        <f t="shared" si="1106"/>
        <v>-10.7239186194652-16.7903490685282i</v>
      </c>
      <c r="F3772" t="str">
        <f t="shared" si="1107"/>
        <v>1.63508544337516-1.24444014569416i</v>
      </c>
      <c r="G3772" t="str">
        <f t="shared" si="1108"/>
        <v>0.674282913490935-0.468642151396043i</v>
      </c>
      <c r="H3772" t="str">
        <f t="shared" si="1109"/>
        <v>0.000766368352178046-14.3887228714471i</v>
      </c>
      <c r="I3772" t="str">
        <f t="shared" si="1110"/>
        <v>-0.0505097673691487-0.0663727490111699i</v>
      </c>
      <c r="K3772" t="str">
        <f t="shared" si="1111"/>
        <v>0.0000444195659506594-0.0000411780004803869i</v>
      </c>
      <c r="L3772" t="str">
        <f t="shared" si="1112"/>
        <v>0.0000444444444444444-0.0000415238456148335i</v>
      </c>
      <c r="M3772" t="e">
        <f t="shared" si="1113"/>
        <v>#DIV/0!</v>
      </c>
      <c r="N3772">
        <f t="shared" si="1114"/>
        <v>47.832961475454226</v>
      </c>
      <c r="O3772">
        <f t="shared" si="1115"/>
        <v>54.125062110755913</v>
      </c>
      <c r="P3772" s="3">
        <f t="shared" si="1116"/>
        <v>-54.125062110755913</v>
      </c>
      <c r="Q3772" s="3">
        <f t="shared" si="1117"/>
        <v>132.16703852454577</v>
      </c>
      <c r="R3772">
        <f t="shared" si="1118"/>
        <v>-47.832961475454226</v>
      </c>
      <c r="S3772">
        <f t="shared" si="1119"/>
        <v>1382.7043783029089</v>
      </c>
      <c r="T3772">
        <f t="shared" si="1102"/>
        <v>-54.125062110755913</v>
      </c>
    </row>
    <row r="3773" spans="1:20" x14ac:dyDescent="0.25">
      <c r="A3773">
        <f t="shared" si="1103"/>
        <v>8720801.4276946411</v>
      </c>
      <c r="B3773">
        <f t="shared" si="1120"/>
        <v>1387958.6549404601</v>
      </c>
      <c r="C3773" t="str">
        <f t="shared" si="1104"/>
        <v>-0.00130468949330262+0.00144569867294304i</v>
      </c>
      <c r="D3773" t="str">
        <f t="shared" si="1105"/>
        <v>0.749721112283722-1.44169129304743i</v>
      </c>
      <c r="E3773" t="str">
        <f t="shared" si="1106"/>
        <v>-10.7039155927759-16.6814220745772i</v>
      </c>
      <c r="F3773" t="str">
        <f t="shared" si="1107"/>
        <v>1.63104021374981-1.24552742293076i</v>
      </c>
      <c r="G3773" t="str">
        <f t="shared" si="1108"/>
        <v>0.672614725917878-0.469259156965845i</v>
      </c>
      <c r="H3773" t="str">
        <f t="shared" si="1109"/>
        <v>0.000760555680737788-14.3342473631241i</v>
      </c>
      <c r="I3773" t="str">
        <f t="shared" si="1110"/>
        <v>-0.0503625269703462-0.0659578757926849i</v>
      </c>
      <c r="K3773" t="str">
        <f t="shared" si="1111"/>
        <v>0.0000444183549118151-0.0000410221211332585i</v>
      </c>
      <c r="L3773" t="str">
        <f t="shared" si="1112"/>
        <v>0.0000444444444444444-0.000041366652335957i</v>
      </c>
      <c r="M3773" t="e">
        <f t="shared" si="1113"/>
        <v>#DIV/0!</v>
      </c>
      <c r="N3773">
        <f t="shared" si="1114"/>
        <v>47.934917832552259</v>
      </c>
      <c r="O3773">
        <f t="shared" si="1115"/>
        <v>54.211019718657155</v>
      </c>
      <c r="P3773" s="3">
        <f t="shared" si="1116"/>
        <v>-54.211019718657155</v>
      </c>
      <c r="Q3773" s="3">
        <f t="shared" si="1117"/>
        <v>132.06508216744774</v>
      </c>
      <c r="R3773">
        <f t="shared" si="1118"/>
        <v>-47.934917832552259</v>
      </c>
      <c r="S3773">
        <f t="shared" si="1119"/>
        <v>1387.9586549404601</v>
      </c>
      <c r="T3773">
        <f t="shared" si="1102"/>
        <v>-54.211019718657155</v>
      </c>
    </row>
    <row r="3774" spans="1:20" x14ac:dyDescent="0.25">
      <c r="A3774">
        <f t="shared" si="1103"/>
        <v>8753940.473119881</v>
      </c>
      <c r="B3774">
        <f t="shared" si="1120"/>
        <v>1393232.8978292339</v>
      </c>
      <c r="C3774" t="str">
        <f t="shared" si="1104"/>
        <v>-0.0012892896498371+0.00143374988001217i</v>
      </c>
      <c r="D3774" t="str">
        <f t="shared" si="1105"/>
        <v>0.745269525895021-1.43855828521763i</v>
      </c>
      <c r="E3774" t="str">
        <f t="shared" si="1106"/>
        <v>-10.6837294438754-16.5729785883714i</v>
      </c>
      <c r="F3774" t="str">
        <f t="shared" si="1107"/>
        <v>1.62698437675488-1.24660378078568i</v>
      </c>
      <c r="G3774" t="str">
        <f t="shared" si="1108"/>
        <v>0.670942164036377-0.469871021190454i</v>
      </c>
      <c r="H3774" t="str">
        <f t="shared" si="1109"/>
        <v>0.000754787255853643-14.2799781385939i</v>
      </c>
      <c r="I3774" t="str">
        <f t="shared" si="1110"/>
        <v>-0.0502152376459549-0.0655447654878435i</v>
      </c>
      <c r="K3774" t="str">
        <f t="shared" si="1111"/>
        <v>0.0000444171530243939-0.0000408668318321507i</v>
      </c>
      <c r="L3774" t="str">
        <f t="shared" si="1112"/>
        <v>0.0000444444444444444-0.0000412100541302619i</v>
      </c>
      <c r="M3774" t="e">
        <f t="shared" si="1113"/>
        <v>#DIV/0!</v>
      </c>
      <c r="N3774">
        <f t="shared" si="1114"/>
        <v>48.036757104217372</v>
      </c>
      <c r="O3774">
        <f t="shared" si="1115"/>
        <v>54.297015340173374</v>
      </c>
      <c r="P3774" s="3">
        <f t="shared" si="1116"/>
        <v>-54.297015340173374</v>
      </c>
      <c r="Q3774" s="3">
        <f t="shared" si="1117"/>
        <v>131.96324289578263</v>
      </c>
      <c r="R3774">
        <f t="shared" si="1118"/>
        <v>-48.036757104217372</v>
      </c>
      <c r="S3774">
        <f t="shared" si="1119"/>
        <v>1393.2328978292339</v>
      </c>
      <c r="T3774">
        <f t="shared" si="1102"/>
        <v>-54.297015340173374</v>
      </c>
    </row>
    <row r="3775" spans="1:20" x14ac:dyDescent="0.25">
      <c r="A3775">
        <f t="shared" si="1103"/>
        <v>8787205.446917735</v>
      </c>
      <c r="B3775">
        <f t="shared" si="1120"/>
        <v>1398527.182840985</v>
      </c>
      <c r="C3775" t="str">
        <f t="shared" si="1104"/>
        <v>-0.00127405990747275+0.00142188289965849i</v>
      </c>
      <c r="D3775" t="str">
        <f t="shared" si="1105"/>
        <v>0.740837194479654-1.43541832025825i</v>
      </c>
      <c r="E3775" t="str">
        <f t="shared" si="1106"/>
        <v>-10.6633617818912-16.4650179442421i</v>
      </c>
      <c r="F3775" t="str">
        <f t="shared" si="1107"/>
        <v>1.62291800775993-1.24766912179645i</v>
      </c>
      <c r="G3775" t="str">
        <f t="shared" si="1108"/>
        <v>0.669265258927626-0.470477706294532i</v>
      </c>
      <c r="H3775" t="str">
        <f t="shared" si="1109"/>
        <v>0.000749062738328287-14.225914416261i</v>
      </c>
      <c r="I3775" t="str">
        <f t="shared" si="1110"/>
        <v>-0.050067899630257-0.0651334153336385i</v>
      </c>
      <c r="K3775" t="str">
        <f t="shared" si="1111"/>
        <v>0.000044415960219244-0.0000407121303439779i</v>
      </c>
      <c r="L3775" t="str">
        <f t="shared" si="1112"/>
        <v>0.0000444444444444444-0.0000410540487450307i</v>
      </c>
      <c r="M3775" t="e">
        <f t="shared" si="1113"/>
        <v>#DIV/0!</v>
      </c>
      <c r="N3775">
        <f t="shared" si="1114"/>
        <v>48.138479351798196</v>
      </c>
      <c r="O3775">
        <f t="shared" si="1115"/>
        <v>54.383048946156279</v>
      </c>
      <c r="P3775" s="3">
        <f t="shared" si="1116"/>
        <v>-54.383048946156279</v>
      </c>
      <c r="Q3775" s="3">
        <f t="shared" si="1117"/>
        <v>131.8615206482018</v>
      </c>
      <c r="R3775">
        <f t="shared" si="1118"/>
        <v>-48.138479351798196</v>
      </c>
      <c r="S3775">
        <f t="shared" si="1119"/>
        <v>1398.527182840985</v>
      </c>
      <c r="T3775">
        <f t="shared" si="1102"/>
        <v>-54.383048946156279</v>
      </c>
    </row>
    <row r="3776" spans="1:20" x14ac:dyDescent="0.25">
      <c r="A3776">
        <f t="shared" si="1103"/>
        <v>8820596.8276160248</v>
      </c>
      <c r="B3776">
        <f t="shared" si="1120"/>
        <v>1403841.5861357809</v>
      </c>
      <c r="C3776" t="str">
        <f t="shared" si="1104"/>
        <v>-0.00125899853245326+0.00141009739564615i</v>
      </c>
      <c r="D3776" t="str">
        <f t="shared" si="1105"/>
        <v>0.736424120072066-1.43227153260874i</v>
      </c>
      <c r="E3776" t="str">
        <f t="shared" si="1106"/>
        <v>-10.6428142169564-16.3575394745789i</v>
      </c>
      <c r="F3776" t="str">
        <f t="shared" si="1107"/>
        <v>1.61884118313406-1.24872334900735i</v>
      </c>
      <c r="G3776" t="str">
        <f t="shared" si="1108"/>
        <v>0.667584042085005-0.471079174702566i</v>
      </c>
      <c r="H3776" t="str">
        <f t="shared" si="1109"/>
        <v>0.000743381791600414-14.1720554174963i</v>
      </c>
      <c r="I3776" t="str">
        <f t="shared" si="1110"/>
        <v>-0.0499205132000338-0.064723822573691i</v>
      </c>
      <c r="K3776" t="str">
        <f t="shared" si="1111"/>
        <v>0.0000444147764277356-0.0000405580144441013i</v>
      </c>
      <c r="L3776" t="str">
        <f t="shared" si="1112"/>
        <v>0.0000444444444444444-0.0000408986339360737i</v>
      </c>
      <c r="M3776" t="e">
        <f t="shared" si="1113"/>
        <v>#DIV/0!</v>
      </c>
      <c r="N3776">
        <f t="shared" si="1114"/>
        <v>48.240084634798507</v>
      </c>
      <c r="O3776">
        <f t="shared" si="1115"/>
        <v>54.469120507911974</v>
      </c>
      <c r="P3776" s="3">
        <f t="shared" si="1116"/>
        <v>-54.469120507911974</v>
      </c>
      <c r="Q3776" s="3">
        <f t="shared" si="1117"/>
        <v>131.75991536520149</v>
      </c>
      <c r="R3776">
        <f t="shared" si="1118"/>
        <v>-48.240084634798507</v>
      </c>
      <c r="S3776">
        <f t="shared" si="1119"/>
        <v>1403.841586135781</v>
      </c>
      <c r="T3776">
        <f t="shared" si="1102"/>
        <v>-54.469120507911974</v>
      </c>
    </row>
    <row r="3777" spans="1:20" x14ac:dyDescent="0.25">
      <c r="A3777">
        <f t="shared" si="1103"/>
        <v>8854115.0955609642</v>
      </c>
      <c r="B3777">
        <f t="shared" si="1120"/>
        <v>1409176.1841630968</v>
      </c>
      <c r="C3777" t="str">
        <f t="shared" si="1104"/>
        <v>-0.00124410380687936+0.00139839302964082i</v>
      </c>
      <c r="D3777" t="str">
        <f t="shared" si="1105"/>
        <v>0.732030303585838-1.42911805623355i</v>
      </c>
      <c r="E3777" t="str">
        <f t="shared" si="1106"/>
        <v>-10.6220883602025-16.2505425097267i</v>
      </c>
      <c r="F3777" t="str">
        <f t="shared" si="1107"/>
        <v>1.61475398024273-1.24976636598203i</v>
      </c>
      <c r="G3777" t="str">
        <f t="shared" si="1108"/>
        <v>0.665898545412791-0.471675389044118i</v>
      </c>
      <c r="H3777" t="str">
        <f t="shared" si="1109"/>
        <v>0.000737744081723722-14.118400366626i</v>
      </c>
      <c r="I3777" t="str">
        <f t="shared" si="1110"/>
        <v>-0.0497730786743695-0.0643159844578131i</v>
      </c>
      <c r="K3777" t="str">
        <f t="shared" si="1111"/>
        <v>0.0000444136015817574-0.0000404044819162961i</v>
      </c>
      <c r="L3777" t="str">
        <f t="shared" si="1112"/>
        <v>0.0000444444444444444-0.0000407438074676964i</v>
      </c>
      <c r="M3777" t="e">
        <f t="shared" si="1113"/>
        <v>#DIV/0!</v>
      </c>
      <c r="N3777">
        <f t="shared" si="1114"/>
        <v>48.341573010814159</v>
      </c>
      <c r="O3777">
        <f t="shared" si="1115"/>
        <v>54.555229997195127</v>
      </c>
      <c r="P3777" s="3">
        <f t="shared" si="1116"/>
        <v>-54.555229997195127</v>
      </c>
      <c r="Q3777" s="3">
        <f t="shared" si="1117"/>
        <v>131.65842698918584</v>
      </c>
      <c r="R3777">
        <f t="shared" si="1118"/>
        <v>-48.341573010814159</v>
      </c>
      <c r="S3777">
        <f t="shared" si="1119"/>
        <v>1409.1761841630969</v>
      </c>
      <c r="T3777">
        <f t="shared" si="1102"/>
        <v>-54.555229997195127</v>
      </c>
    </row>
    <row r="3778" spans="1:20" x14ac:dyDescent="0.25">
      <c r="A3778">
        <f t="shared" si="1103"/>
        <v>8887760.7329240963</v>
      </c>
      <c r="B3778">
        <f t="shared" si="1120"/>
        <v>1414531.0536629166</v>
      </c>
      <c r="C3778" t="str">
        <f t="shared" si="1104"/>
        <v>-0.00122937402859+0.00138676946128464i</v>
      </c>
      <c r="D3778" t="str">
        <f t="shared" si="1105"/>
        <v>0.727655744823294-1.42595802461269i</v>
      </c>
      <c r="E3778" t="str">
        <f t="shared" si="1106"/>
        <v>-10.6011858237494-16.1440263778836i</v>
      </c>
      <c r="F3778" t="str">
        <f t="shared" si="1107"/>
        <v>1.61065647744449-1.25079807681618i</v>
      </c>
      <c r="G3778" t="str">
        <f t="shared" si="1108"/>
        <v>0.664208801224787-0.47226631215906i</v>
      </c>
      <c r="H3778" t="str">
        <f t="shared" si="1109"/>
        <v>0.000732149277346097-14.0649484909203i</v>
      </c>
      <c r="I3778" t="str">
        <f t="shared" si="1110"/>
        <v>-0.0496255964144518-0.0639098982415736i</v>
      </c>
      <c r="K3778" t="str">
        <f t="shared" si="1111"/>
        <v>0.0000444124356137131-0.0000402515305527218i</v>
      </c>
      <c r="L3778" t="str">
        <f t="shared" si="1112"/>
        <v>0.0000444444444444444-0.0000405895671126683i</v>
      </c>
      <c r="M3778" t="e">
        <f t="shared" si="1113"/>
        <v>#DIV/0!</v>
      </c>
      <c r="N3778">
        <f t="shared" si="1114"/>
        <v>48.442944535466296</v>
      </c>
      <c r="O3778">
        <f t="shared" si="1115"/>
        <v>54.641377386202976</v>
      </c>
      <c r="P3778" s="3">
        <f t="shared" si="1116"/>
        <v>-54.641377386202976</v>
      </c>
      <c r="Q3778" s="3">
        <f t="shared" si="1117"/>
        <v>131.5570554645337</v>
      </c>
      <c r="R3778">
        <f t="shared" si="1118"/>
        <v>-48.442944535466296</v>
      </c>
      <c r="S3778">
        <f t="shared" si="1119"/>
        <v>1414.5310536629167</v>
      </c>
      <c r="T3778">
        <f t="shared" si="1102"/>
        <v>-54.641377386202976</v>
      </c>
    </row>
    <row r="3779" spans="1:20" x14ac:dyDescent="0.25">
      <c r="A3779">
        <f t="shared" si="1103"/>
        <v>8921534.2237092089</v>
      </c>
      <c r="B3779">
        <f t="shared" si="1120"/>
        <v>1419906.2716668358</v>
      </c>
      <c r="C3779" t="str">
        <f t="shared" si="1104"/>
        <v>-0.00121480751104391+0.00137522634827007i</v>
      </c>
      <c r="D3779" t="str">
        <f t="shared" si="1105"/>
        <v>0.723300442485266-1.42279157073261i</v>
      </c>
      <c r="E3779" t="str">
        <f t="shared" si="1106"/>
        <v>-10.5801082206927-16.0379904049983i</v>
      </c>
      <c r="F3779" t="str">
        <f t="shared" si="1107"/>
        <v>1.60654875408747-1.2518183861501i</v>
      </c>
      <c r="G3779" t="str">
        <f t="shared" si="1108"/>
        <v>0.662514842242884-0.472851907102816i</v>
      </c>
      <c r="H3779" t="str">
        <f t="shared" si="1109"/>
        <v>0.000726597049688906-14.0116990205822i</v>
      </c>
      <c r="I3779" t="str">
        <f t="shared" si="1110"/>
        <v>-0.0494780668233649-0.0635055611858624i</v>
      </c>
      <c r="K3779" t="str">
        <f t="shared" si="1111"/>
        <v>0.0000444112784565168-0.0000400991581538881i</v>
      </c>
      <c r="L3779" t="str">
        <f t="shared" si="1112"/>
        <v>0.0000444444444444444-0.00004043591065219i</v>
      </c>
      <c r="M3779" t="e">
        <f t="shared" si="1113"/>
        <v>#DIV/0!</v>
      </c>
      <c r="N3779">
        <f t="shared" si="1114"/>
        <v>48.544199262337116</v>
      </c>
      <c r="O3779">
        <f t="shared" si="1115"/>
        <v>54.72756264756913</v>
      </c>
      <c r="P3779" s="3">
        <f t="shared" si="1116"/>
        <v>-54.72756264756913</v>
      </c>
      <c r="Q3779" s="3">
        <f t="shared" si="1117"/>
        <v>131.45580073766288</v>
      </c>
      <c r="R3779">
        <f t="shared" si="1118"/>
        <v>-48.544199262337116</v>
      </c>
      <c r="S3779">
        <f t="shared" si="1119"/>
        <v>1419.9062716668357</v>
      </c>
      <c r="T3779">
        <f t="shared" si="1102"/>
        <v>-54.72756264756913</v>
      </c>
    </row>
    <row r="3780" spans="1:20" x14ac:dyDescent="0.25">
      <c r="A3780">
        <f t="shared" si="1103"/>
        <v>8955436.0537593048</v>
      </c>
      <c r="B3780">
        <f t="shared" si="1120"/>
        <v>1425301.9154991698</v>
      </c>
      <c r="C3780" t="str">
        <f t="shared" si="1104"/>
        <v>-0.00120040258320177+0.00136376334641265i</v>
      </c>
      <c r="D3780" t="str">
        <f t="shared" si="1105"/>
        <v>0.718964394180845-1.41961882707712i</v>
      </c>
      <c r="E3780" t="str">
        <f t="shared" si="1106"/>
        <v>-10.5588571650896-15.9324339146697i</v>
      </c>
      <c r="F3780" t="str">
        <f t="shared" si="1107"/>
        <v>1.6024308905057-1.25282719918133i</v>
      </c>
      <c r="G3780" t="str">
        <f t="shared" si="1108"/>
        <v>0.66081670159554-0.4734321371516i</v>
      </c>
      <c r="H3780" t="str">
        <f t="shared" si="1109"/>
        <v>0.000721087072526546-13.9586511887361i</v>
      </c>
      <c r="I3780" t="str">
        <f t="shared" si="1110"/>
        <v>-0.0493304903458796-0.0631029705564558i</v>
      </c>
      <c r="K3780" t="str">
        <f t="shared" si="1111"/>
        <v>0.00004441013004359-0.0000399473625286263i</v>
      </c>
      <c r="L3780" t="str">
        <f t="shared" si="1112"/>
        <v>0.0000444444444444444-0.0000402828358758617i</v>
      </c>
      <c r="M3780" t="e">
        <f t="shared" si="1113"/>
        <v>#DIV/0!</v>
      </c>
      <c r="N3780">
        <f t="shared" si="1114"/>
        <v>48.645337242903082</v>
      </c>
      <c r="O3780">
        <f t="shared" si="1115"/>
        <v>54.813785754356992</v>
      </c>
      <c r="P3780" s="3">
        <f t="shared" si="1116"/>
        <v>-54.813785754356992</v>
      </c>
      <c r="Q3780" s="3">
        <f t="shared" si="1117"/>
        <v>131.35466275709692</v>
      </c>
      <c r="R3780">
        <f t="shared" si="1118"/>
        <v>-48.645337242903082</v>
      </c>
      <c r="S3780">
        <f t="shared" si="1119"/>
        <v>1425.3019154991698</v>
      </c>
      <c r="T3780">
        <f t="shared" si="1102"/>
        <v>-54.813785754356992</v>
      </c>
    </row>
    <row r="3781" spans="1:20" x14ac:dyDescent="0.25">
      <c r="A3781">
        <f t="shared" si="1103"/>
        <v>8989466.7107635885</v>
      </c>
      <c r="B3781">
        <f t="shared" si="1120"/>
        <v>1430718.0627780666</v>
      </c>
      <c r="C3781" t="str">
        <f t="shared" si="1104"/>
        <v>-0.00118615758940853+0.00135238010972266i</v>
      </c>
      <c r="D3781" t="str">
        <f t="shared" si="1105"/>
        <v>0.714647596437219-1.41643992561852i</v>
      </c>
      <c r="E3781" t="str">
        <f t="shared" si="1106"/>
        <v>-10.5374342719437-15.8273562280445i</v>
      </c>
      <c r="F3781" t="str">
        <f t="shared" si="1107"/>
        <v>1.5983029680152-1.25382442167725i</v>
      </c>
      <c r="G3781" t="str">
        <f t="shared" si="1108"/>
        <v>0.659114412816174-0.474006965807639i</v>
      </c>
      <c r="H3781" t="str">
        <f t="shared" si="1109"/>
        <v>0.000715619022166073-13.9058042314169i</v>
      </c>
      <c r="I3781" t="str">
        <f t="shared" si="1110"/>
        <v>-0.0491828674682402-0.0627021236235812i</v>
      </c>
      <c r="K3781" t="str">
        <f t="shared" si="1111"/>
        <v>0.0000444089903088562-0.0000397961414940545i</v>
      </c>
      <c r="L3781" t="str">
        <f t="shared" si="1112"/>
        <v>0.0000444444444444444-0.0000401303405816514i</v>
      </c>
      <c r="M3781" t="e">
        <f t="shared" si="1113"/>
        <v>#DIV/0!</v>
      </c>
      <c r="N3781">
        <f t="shared" si="1114"/>
        <v>48.746358526475888</v>
      </c>
      <c r="O3781">
        <f t="shared" si="1115"/>
        <v>54.900046680053897</v>
      </c>
      <c r="P3781" s="3">
        <f t="shared" si="1116"/>
        <v>-54.900046680053897</v>
      </c>
      <c r="Q3781" s="3">
        <f t="shared" si="1117"/>
        <v>131.25364147352411</v>
      </c>
      <c r="R3781">
        <f t="shared" si="1118"/>
        <v>-48.746358526475888</v>
      </c>
      <c r="S3781">
        <f t="shared" si="1119"/>
        <v>1430.7180627780667</v>
      </c>
      <c r="T3781">
        <f t="shared" si="1102"/>
        <v>-54.900046680053897</v>
      </c>
    </row>
    <row r="3782" spans="1:20" x14ac:dyDescent="0.25">
      <c r="A3782">
        <f t="shared" si="1103"/>
        <v>9023626.6842644922</v>
      </c>
      <c r="B3782">
        <f t="shared" si="1120"/>
        <v>1436154.7914166234</v>
      </c>
      <c r="C3782" t="str">
        <f t="shared" si="1104"/>
        <v>-0.00117207088927666+0.00134107629047581i</v>
      </c>
      <c r="D3782" t="str">
        <f t="shared" si="1105"/>
        <v>0.710350044709591-1.41325499780895i</v>
      </c>
      <c r="E3782" t="str">
        <f t="shared" si="1106"/>
        <v>-10.5158411571869-15.7227566637183i</v>
      </c>
      <c r="F3782" t="str">
        <f t="shared" si="1107"/>
        <v>1.59416506890995-1.25480995998767i</v>
      </c>
      <c r="G3782" t="str">
        <f t="shared" si="1108"/>
        <v>0.657408009841503-0.4745763568044i</v>
      </c>
      <c r="H3782" t="str">
        <f t="shared" si="1109"/>
        <v>0.000710192577427095-13.8531573875588i</v>
      </c>
      <c r="I3782" t="str">
        <f t="shared" si="1110"/>
        <v>-0.0490351987179457-0.0623030176614855i</v>
      </c>
      <c r="K3782" t="str">
        <f t="shared" si="1111"/>
        <v>0.0000444078591867395-0.0000396454928755492i</v>
      </c>
      <c r="L3782" t="str">
        <f t="shared" si="1112"/>
        <v>0.0000444444444444444-0.0000399784225758631i</v>
      </c>
      <c r="M3782" t="e">
        <f t="shared" si="1113"/>
        <v>#DIV/0!</v>
      </c>
      <c r="N3782">
        <f t="shared" si="1114"/>
        <v>48.847263160136038</v>
      </c>
      <c r="O3782">
        <f t="shared" si="1115"/>
        <v>54.986345398563252</v>
      </c>
      <c r="P3782" s="3">
        <f t="shared" si="1116"/>
        <v>-54.986345398563252</v>
      </c>
      <c r="Q3782" s="3">
        <f t="shared" si="1117"/>
        <v>131.15273683986396</v>
      </c>
      <c r="R3782">
        <f t="shared" si="1118"/>
        <v>-48.847263160136038</v>
      </c>
      <c r="S3782">
        <f t="shared" si="1119"/>
        <v>1436.1547914166233</v>
      </c>
      <c r="T3782">
        <f t="shared" si="1102"/>
        <v>-54.986345398563252</v>
      </c>
    </row>
    <row r="3783" spans="1:20" x14ac:dyDescent="0.25">
      <c r="A3783">
        <f t="shared" si="1103"/>
        <v>9057916.4656646959</v>
      </c>
      <c r="B3783">
        <f t="shared" si="1120"/>
        <v>1441612.1796240066</v>
      </c>
      <c r="C3783" t="str">
        <f t="shared" si="1104"/>
        <v>-0.00115814085756949+0.00132985153928275i</v>
      </c>
      <c r="D3783" t="str">
        <f t="shared" si="1105"/>
        <v>0.706071733391098-1.4100641745718i</v>
      </c>
      <c r="E3783" t="str">
        <f t="shared" si="1106"/>
        <v>-10.4940794376603-15.6186345376356i</v>
      </c>
      <c r="F3783" t="str">
        <f t="shared" si="1107"/>
        <v>1.59001727645766-1.25578372105738i</v>
      </c>
      <c r="G3783" t="str">
        <f t="shared" si="1108"/>
        <v>0.655697527009782-0.475140274111802i</v>
      </c>
      <c r="H3783" t="str">
        <f t="shared" si="1109"/>
        <v>0.000704807419621754-13.8007098989844i</v>
      </c>
      <c r="I3783" t="str">
        <f t="shared" si="1110"/>
        <v>-0.0488874846635265-0.0619056499480038i</v>
      </c>
      <c r="K3783" t="str">
        <f t="shared" si="1111"/>
        <v>0.0000444067366121586-0.0000394954145067121i</v>
      </c>
      <c r="L3783" t="str">
        <f t="shared" si="1112"/>
        <v>0.0000444444444444444-0.0000398270796731054i</v>
      </c>
      <c r="M3783" t="e">
        <f t="shared" si="1113"/>
        <v>#DIV/0!</v>
      </c>
      <c r="N3783">
        <f t="shared" si="1114"/>
        <v>48.948051188673816</v>
      </c>
      <c r="O3783">
        <f t="shared" si="1115"/>
        <v>55.072681884198282</v>
      </c>
      <c r="P3783" s="3">
        <f t="shared" si="1116"/>
        <v>-55.072681884198282</v>
      </c>
      <c r="Q3783" s="3">
        <f t="shared" si="1117"/>
        <v>131.05194881132618</v>
      </c>
      <c r="R3783">
        <f t="shared" si="1118"/>
        <v>-48.948051188673816</v>
      </c>
      <c r="S3783">
        <f t="shared" si="1119"/>
        <v>1441.6121796240066</v>
      </c>
      <c r="T3783">
        <f t="shared" si="1102"/>
        <v>-55.072681884198282</v>
      </c>
    </row>
    <row r="3784" spans="1:20" x14ac:dyDescent="0.25">
      <c r="A3784">
        <f t="shared" si="1103"/>
        <v>9092336.5482342243</v>
      </c>
      <c r="B3784">
        <f t="shared" si="1120"/>
        <v>1447090.305906578</v>
      </c>
      <c r="C3784" t="str">
        <f t="shared" si="1104"/>
        <v>-0.00114436588408513+0.00131870550515754i</v>
      </c>
      <c r="D3784" t="str">
        <f t="shared" si="1105"/>
        <v>0.701812655822829-1.40686758629338i</v>
      </c>
      <c r="E3784" t="str">
        <f t="shared" si="1106"/>
        <v>-10.4721507310923-15.5149891629897i</v>
      </c>
      <c r="F3784" t="str">
        <f t="shared" si="1107"/>
        <v>1.58585967489526-1.25674561243868i</v>
      </c>
      <c r="G3784" t="str">
        <f t="shared" si="1108"/>
        <v>0.653982999058975-0.47569868194142i</v>
      </c>
      <c r="H3784" t="str">
        <f t="shared" si="1109"/>
        <v>0.000699463232534912-13.7484610103933i</v>
      </c>
      <c r="I3784" t="str">
        <f t="shared" si="1110"/>
        <v>-0.0487397259143155-0.0615100177641236i</v>
      </c>
      <c r="K3784" t="str">
        <f t="shared" si="1111"/>
        <v>0.0000444056225205244-0.0000393459042293403i</v>
      </c>
      <c r="L3784" t="str">
        <f t="shared" si="1112"/>
        <v>0.0000444444444444444-0.0000396763096962595i</v>
      </c>
      <c r="M3784" t="e">
        <f t="shared" si="1113"/>
        <v>#DIV/0!</v>
      </c>
      <c r="N3784">
        <f t="shared" si="1114"/>
        <v>49.048722654529314</v>
      </c>
      <c r="O3784">
        <f t="shared" si="1115"/>
        <v>55.159056111675071</v>
      </c>
      <c r="P3784" s="3">
        <f t="shared" si="1116"/>
        <v>-55.159056111675071</v>
      </c>
      <c r="Q3784" s="3">
        <f t="shared" si="1117"/>
        <v>130.95127734547069</v>
      </c>
      <c r="R3784">
        <f t="shared" si="1118"/>
        <v>-49.048722654529314</v>
      </c>
      <c r="S3784">
        <f t="shared" si="1119"/>
        <v>1447.0903059065779</v>
      </c>
      <c r="T3784">
        <f t="shared" si="1102"/>
        <v>-55.159056111675071</v>
      </c>
    </row>
    <row r="3785" spans="1:20" x14ac:dyDescent="0.25">
      <c r="A3785">
        <f t="shared" si="1103"/>
        <v>9126887.4271175135</v>
      </c>
      <c r="B3785">
        <f t="shared" si="1120"/>
        <v>1452589.2490690229</v>
      </c>
      <c r="C3785" t="str">
        <f t="shared" si="1104"/>
        <v>-0.00113074437354093+0.00130763783558512i</v>
      </c>
      <c r="D3785" t="str">
        <f t="shared" si="1105"/>
        <v>0.697572804303857-1.40366536281469i</v>
      </c>
      <c r="E3785" t="str">
        <f t="shared" si="1106"/>
        <v>-10.4500566560759-15.411819850125i</v>
      </c>
      <c r="F3785" t="str">
        <f t="shared" si="1107"/>
        <v>1.58169234942437-1.25769554230392i</v>
      </c>
      <c r="G3785" t="str">
        <f t="shared" si="1108"/>
        <v>0.65226446112485-0.476251544751678i</v>
      </c>
      <c r="H3785" t="str">
        <f t="shared" si="1109"/>
        <v>0.000694159702404491-13.6964099693515i</v>
      </c>
      <c r="I3785" t="str">
        <f t="shared" si="1110"/>
        <v>-0.0485919231202179-0.0611161183935596i</v>
      </c>
      <c r="K3785" t="str">
        <f t="shared" si="1111"/>
        <v>0.0000444045168477351-0.0000391969598933952i</v>
      </c>
      <c r="L3785" t="str">
        <f t="shared" si="1112"/>
        <v>0.0000444444444444444-0.0000395261104764491i</v>
      </c>
      <c r="M3785" t="e">
        <f t="shared" si="1113"/>
        <v>#DIV/0!</v>
      </c>
      <c r="N3785">
        <f t="shared" si="1114"/>
        <v>49.149277597733345</v>
      </c>
      <c r="O3785">
        <f t="shared" si="1115"/>
        <v>55.245468056105203</v>
      </c>
      <c r="P3785" s="3">
        <f t="shared" si="1116"/>
        <v>-55.245468056105203</v>
      </c>
      <c r="Q3785" s="3">
        <f t="shared" si="1117"/>
        <v>130.85072240226665</v>
      </c>
      <c r="R3785">
        <f t="shared" si="1118"/>
        <v>-49.149277597733345</v>
      </c>
      <c r="S3785">
        <f t="shared" si="1119"/>
        <v>1452.589249069023</v>
      </c>
      <c r="T3785">
        <f t="shared" si="1102"/>
        <v>-55.245468056105203</v>
      </c>
    </row>
    <row r="3786" spans="1:20" x14ac:dyDescent="0.25">
      <c r="A3786">
        <f t="shared" si="1103"/>
        <v>9161569.5993405599</v>
      </c>
      <c r="B3786">
        <f t="shared" si="1120"/>
        <v>1458109.0882154852</v>
      </c>
      <c r="C3786" t="str">
        <f t="shared" si="1104"/>
        <v>-0.00111727474545856+0.0012966481765877i</v>
      </c>
      <c r="D3786" t="str">
        <f t="shared" si="1105"/>
        <v>0.693352170101362-1.40045763342344i</v>
      </c>
      <c r="E3786" t="str">
        <f t="shared" si="1106"/>
        <v>-10.4277988320434-15.3091259064394i</v>
      </c>
      <c r="F3786" t="str">
        <f t="shared" si="1107"/>
        <v>1.57751538620641-1.25863341945793i</v>
      </c>
      <c r="G3786" t="str">
        <f t="shared" si="1108"/>
        <v>0.650541948738991-0.476798827253032i</v>
      </c>
      <c r="H3786" t="str">
        <f t="shared" si="1109"/>
        <v>0.000688896517902004-13.6445560262803i</v>
      </c>
      <c r="I3786" t="str">
        <f t="shared" si="1110"/>
        <v>-0.0484440769714716-0.060723949122321i</v>
      </c>
      <c r="K3786" t="str">
        <f t="shared" si="1111"/>
        <v>0.0000444034195301747-0.0000390485793569703i</v>
      </c>
      <c r="L3786" t="str">
        <f t="shared" si="1112"/>
        <v>0.0000444444444444444-0.0000393764798530077i</v>
      </c>
      <c r="M3786" t="e">
        <f t="shared" si="1113"/>
        <v>#DIV/0!</v>
      </c>
      <c r="N3786">
        <f t="shared" si="1114"/>
        <v>49.24971605584517</v>
      </c>
      <c r="O3786">
        <f t="shared" si="1115"/>
        <v>55.331917692987894</v>
      </c>
      <c r="P3786" s="3">
        <f t="shared" si="1116"/>
        <v>-55.331917692987894</v>
      </c>
      <c r="Q3786" s="3">
        <f t="shared" si="1117"/>
        <v>130.75028394415483</v>
      </c>
      <c r="R3786">
        <f t="shared" si="1118"/>
        <v>-49.24971605584517</v>
      </c>
      <c r="S3786">
        <f t="shared" si="1119"/>
        <v>1458.1090882154851</v>
      </c>
      <c r="T3786">
        <f t="shared" si="1102"/>
        <v>-55.331917692987894</v>
      </c>
    </row>
    <row r="3787" spans="1:20" x14ac:dyDescent="0.25">
      <c r="A3787">
        <f t="shared" si="1103"/>
        <v>9196383.5638180543</v>
      </c>
      <c r="B3787">
        <f t="shared" si="1120"/>
        <v>1463649.9027507042</v>
      </c>
      <c r="C3787" t="str">
        <f t="shared" si="1104"/>
        <v>-0.00110395543404925+0.00128573617279022i</v>
      </c>
      <c r="D3787" t="str">
        <f t="shared" si="1105"/>
        <v>0.689150743460724-1.39724452684613i</v>
      </c>
      <c r="E3787" t="str">
        <f t="shared" si="1106"/>
        <v>-10.4053788792403-15.2069066362869i</v>
      </c>
      <c r="F3787" t="str">
        <f t="shared" si="1107"/>
        <v>1.57332887235763-1.25955915335055i</v>
      </c>
      <c r="G3787" t="str">
        <f t="shared" si="1108"/>
        <v>0.648815497826738-0.477340494413139i</v>
      </c>
      <c r="H3787" t="str">
        <f t="shared" si="1109"/>
        <v>0.000683673370113187-13.5928984344456i</v>
      </c>
      <c r="I3787" t="str">
        <f t="shared" si="1110"/>
        <v>-0.0482961881984097-0.0603335072382851i</v>
      </c>
      <c r="K3787" t="str">
        <f t="shared" si="1111"/>
        <v>0.0000444023305047067-0.0000389007604862623i</v>
      </c>
      <c r="L3787" t="str">
        <f t="shared" si="1112"/>
        <v>0.0000444444444444444-0.0000392274156734486i</v>
      </c>
      <c r="M3787" t="e">
        <f t="shared" si="1113"/>
        <v>#DIV/0!</v>
      </c>
      <c r="N3787">
        <f t="shared" si="1114"/>
        <v>49.350038063901508</v>
      </c>
      <c r="O3787">
        <f t="shared" si="1115"/>
        <v>55.418404998202689</v>
      </c>
      <c r="P3787" s="3">
        <f t="shared" si="1116"/>
        <v>-55.418404998202689</v>
      </c>
      <c r="Q3787" s="3">
        <f t="shared" si="1117"/>
        <v>130.64996193609849</v>
      </c>
      <c r="R3787">
        <f t="shared" si="1118"/>
        <v>-49.350038063901508</v>
      </c>
      <c r="S3787">
        <f t="shared" si="1119"/>
        <v>1463.6499027507043</v>
      </c>
      <c r="T3787">
        <f t="shared" si="1102"/>
        <v>-55.418404998202689</v>
      </c>
    </row>
    <row r="3788" spans="1:20" x14ac:dyDescent="0.25">
      <c r="A3788">
        <f t="shared" si="1103"/>
        <v>9231329.8213605639</v>
      </c>
      <c r="B3788">
        <f t="shared" si="1120"/>
        <v>1469211.7723811569</v>
      </c>
      <c r="C3788" t="str">
        <f t="shared" si="1104"/>
        <v>-0.00109078488809973+0.00127490146748453i</v>
      </c>
      <c r="D3788" t="str">
        <f t="shared" si="1105"/>
        <v>0.684968513615724-1.39402617124035i</v>
      </c>
      <c r="E3788" t="str">
        <f t="shared" si="1106"/>
        <v>-10.3827984186961-15.1051613408806i</v>
      </c>
      <c r="F3788" t="str">
        <f t="shared" si="1107"/>
        <v>1.56913289594391-1.26047265408898i</v>
      </c>
      <c r="G3788" t="str">
        <f t="shared" si="1108"/>
        <v>0.647085144705043-0.477876511462006i</v>
      </c>
      <c r="H3788" t="str">
        <f t="shared" si="1109"/>
        <v>0.000678489952518849-13.5414364499466i</v>
      </c>
      <c r="I3788" t="str">
        <f t="shared" si="1110"/>
        <v>-0.0481482575712103-0.0599447900307687i</v>
      </c>
      <c r="K3788" t="str">
        <f t="shared" si="1111"/>
        <v>0.0000444012497086721-0.0000387535011555396i</v>
      </c>
      <c r="L3788" t="str">
        <f t="shared" si="1112"/>
        <v>0.0000444444444444444-0.0000390789157934335i</v>
      </c>
      <c r="M3788" t="e">
        <f t="shared" si="1113"/>
        <v>#DIV/0!</v>
      </c>
      <c r="N3788">
        <f t="shared" si="1114"/>
        <v>49.450243654356626</v>
      </c>
      <c r="O3788">
        <f t="shared" si="1115"/>
        <v>55.504929948002356</v>
      </c>
      <c r="P3788" s="3">
        <f t="shared" si="1116"/>
        <v>-55.504929948002356</v>
      </c>
      <c r="Q3788" s="3">
        <f t="shared" si="1117"/>
        <v>130.54975634564337</v>
      </c>
      <c r="R3788">
        <f t="shared" si="1118"/>
        <v>-49.450243654356626</v>
      </c>
      <c r="S3788">
        <f t="shared" si="1119"/>
        <v>1469.2117723811568</v>
      </c>
      <c r="T3788">
        <f t="shared" si="1102"/>
        <v>-55.504929948002356</v>
      </c>
    </row>
    <row r="3789" spans="1:20" x14ac:dyDescent="0.25">
      <c r="A3789">
        <f t="shared" si="1103"/>
        <v>9266408.8746817335</v>
      </c>
      <c r="B3789">
        <f t="shared" si="1120"/>
        <v>1474794.7771162053</v>
      </c>
      <c r="C3789" t="str">
        <f t="shared" si="1104"/>
        <v>-0.0010777615708588+0.00126414370269292i</v>
      </c>
      <c r="D3789" t="str">
        <f t="shared" si="1105"/>
        <v>0.680805468798774-1.3908026941873i</v>
      </c>
      <c r="E3789" t="str">
        <f t="shared" si="1106"/>
        <v>-10.3600590721941-15.0038893181986i</v>
      </c>
      <c r="F3789" t="str">
        <f t="shared" si="1107"/>
        <v>1.56492754597538-1.26137383245018i</v>
      </c>
      <c r="G3789" t="str">
        <f t="shared" si="1108"/>
        <v>0.645350926080252-0.47840684389713i</v>
      </c>
      <c r="H3789" t="str">
        <f t="shared" si="1109"/>
        <v>0.000673345960975845-13.4901693317056i</v>
      </c>
      <c r="I3789" t="str">
        <f t="shared" si="1110"/>
        <v>-0.0480002858996494-0.0595577947901052i</v>
      </c>
      <c r="K3789" t="str">
        <f t="shared" si="1111"/>
        <v>0.0000444001770798845-0.0000386067992471121i</v>
      </c>
      <c r="L3789" t="str">
        <f t="shared" si="1112"/>
        <v>0.0000444444444444444-0.0000389309780767418i</v>
      </c>
      <c r="M3789" t="e">
        <f t="shared" si="1113"/>
        <v>#DIV/0!</v>
      </c>
      <c r="N3789">
        <f t="shared" si="1114"/>
        <v>49.550332857027627</v>
      </c>
      <c r="O3789">
        <f t="shared" si="1115"/>
        <v>55.591492519003737</v>
      </c>
      <c r="P3789" s="3">
        <f t="shared" si="1116"/>
        <v>-55.591492519003737</v>
      </c>
      <c r="Q3789" s="3">
        <f t="shared" si="1117"/>
        <v>130.44966714297237</v>
      </c>
      <c r="R3789">
        <f t="shared" si="1118"/>
        <v>-49.550332857027627</v>
      </c>
      <c r="S3789">
        <f t="shared" si="1119"/>
        <v>1474.7947771162053</v>
      </c>
      <c r="T3789">
        <f t="shared" si="1102"/>
        <v>-55.591492519003737</v>
      </c>
    </row>
    <row r="3790" spans="1:20" x14ac:dyDescent="0.25">
      <c r="A3790">
        <f t="shared" si="1103"/>
        <v>9301621.228405524</v>
      </c>
      <c r="B3790">
        <f t="shared" si="1120"/>
        <v>1480398.997269247</v>
      </c>
      <c r="C3790" t="str">
        <f t="shared" si="1104"/>
        <v>-0.00106488395992414+0.00125346251923036i</v>
      </c>
      <c r="D3790" t="str">
        <f t="shared" si="1105"/>
        <v>0.676661596251126-1.38757422268436i</v>
      </c>
      <c r="E3790" t="str">
        <f t="shared" si="1106"/>
        <v>-10.33716246224-14.9030898628879i</v>
      </c>
      <c r="F3790" t="str">
        <f t="shared" si="1107"/>
        <v>1.56071291240088-1.2622625998932i</v>
      </c>
      <c r="G3790" t="str">
        <f t="shared" si="1108"/>
        <v>0.643612879045813-0.478931457488619i</v>
      </c>
      <c r="H3790" t="str">
        <f t="shared" si="1109"/>
        <v>0.000668241093698258-13.4390963414568i</v>
      </c>
      <c r="I3790" t="str">
        <f t="shared" si="1110"/>
        <v>-0.0478522740328434-0.0591725188072196i</v>
      </c>
      <c r="K3790" t="str">
        <f t="shared" si="1111"/>
        <v>0.0000443991125566293-0.0000384606526513006i</v>
      </c>
      <c r="L3790" t="str">
        <f t="shared" si="1112"/>
        <v>0.0000444444444444444-0.00003878360039524i</v>
      </c>
      <c r="M3790" t="e">
        <f t="shared" si="1113"/>
        <v>#DIV/0!</v>
      </c>
      <c r="N3790">
        <f t="shared" si="1114"/>
        <v>49.65030569904178</v>
      </c>
      <c r="O3790">
        <f t="shared" si="1115"/>
        <v>55.678092688180541</v>
      </c>
      <c r="P3790" s="3">
        <f t="shared" si="1116"/>
        <v>-55.678092688180541</v>
      </c>
      <c r="Q3790" s="3">
        <f t="shared" si="1117"/>
        <v>130.34969430095822</v>
      </c>
      <c r="R3790">
        <f t="shared" si="1118"/>
        <v>-49.65030569904178</v>
      </c>
      <c r="S3790">
        <f t="shared" si="1119"/>
        <v>1480.398997269247</v>
      </c>
      <c r="T3790">
        <f t="shared" si="1102"/>
        <v>-55.678092688180541</v>
      </c>
    </row>
    <row r="3791" spans="1:20" x14ac:dyDescent="0.25">
      <c r="A3791">
        <f t="shared" si="1103"/>
        <v>9336967.3890734669</v>
      </c>
      <c r="B3791">
        <f t="shared" si="1120"/>
        <v>1486024.5134588701</v>
      </c>
      <c r="C3791" t="str">
        <f t="shared" si="1104"/>
        <v>-0.00105215054712977+0.00124285755676577i</v>
      </c>
      <c r="D3791" t="str">
        <f t="shared" si="1105"/>
        <v>0.672536882233185-1.3843408831379i</v>
      </c>
      <c r="E3791" t="str">
        <f t="shared" si="1106"/>
        <v>-10.314110212027-14.8027622661706i</v>
      </c>
      <c r="F3791" t="str">
        <f t="shared" si="1107"/>
        <v>1.55648908610214-1.26313886857148i</v>
      </c>
      <c r="G3791" t="str">
        <f t="shared" si="1108"/>
        <v>0.641871041079896-0.47945031828429i</v>
      </c>
      <c r="H3791" t="str">
        <f t="shared" si="1109"/>
        <v>0.00066317505123864-13.3882167437357i</v>
      </c>
      <c r="I3791" t="str">
        <f t="shared" si="1110"/>
        <v>-0.0477042228589909-0.0587889593732046i</v>
      </c>
      <c r="K3791" t="str">
        <f t="shared" si="1111"/>
        <v>0.000044398056077656-0.0000383150592664058i</v>
      </c>
      <c r="L3791" t="str">
        <f t="shared" si="1112"/>
        <v>0.0000444444444444444-0.0000386367806288502i</v>
      </c>
      <c r="M3791" t="e">
        <f t="shared" si="1113"/>
        <v>#DIV/0!</v>
      </c>
      <c r="N3791">
        <f t="shared" si="1114"/>
        <v>49.75016220478193</v>
      </c>
      <c r="O3791">
        <f t="shared" si="1115"/>
        <v>55.764730432855288</v>
      </c>
      <c r="P3791" s="3">
        <f t="shared" si="1116"/>
        <v>-55.764730432855288</v>
      </c>
      <c r="Q3791" s="3">
        <f t="shared" si="1117"/>
        <v>130.24983779521807</v>
      </c>
      <c r="R3791">
        <f t="shared" si="1118"/>
        <v>-49.75016220478193</v>
      </c>
      <c r="S3791">
        <f t="shared" si="1119"/>
        <v>1486.0245134588702</v>
      </c>
      <c r="T3791">
        <f t="shared" si="1102"/>
        <v>-55.764730432855288</v>
      </c>
    </row>
    <row r="3792" spans="1:20" x14ac:dyDescent="0.25">
      <c r="A3792">
        <f t="shared" si="1103"/>
        <v>9372447.8651519455</v>
      </c>
      <c r="B3792">
        <f t="shared" si="1120"/>
        <v>1491671.4066100139</v>
      </c>
      <c r="C3792" t="str">
        <f t="shared" si="1104"/>
        <v>-0.00103955983843405+0.00123232845388254i</v>
      </c>
      <c r="D3792" t="str">
        <f t="shared" si="1105"/>
        <v>0.668431312034812-1.38110280135623i</v>
      </c>
      <c r="E3792" t="str">
        <f t="shared" si="1106"/>
        <v>-10.2909039454016-14.7029058157512i</v>
      </c>
      <c r="F3792" t="str">
        <f t="shared" si="1107"/>
        <v>1.55225615888792-1.26400255134511i</v>
      </c>
      <c r="G3792" t="str">
        <f t="shared" si="1108"/>
        <v>0.640125450042942-0.479963392614752i</v>
      </c>
      <c r="H3792" t="str">
        <f t="shared" si="1109"/>
        <v>0.000658147536469532-13.3375298058685i</v>
      </c>
      <c r="I3792" t="str">
        <f t="shared" si="1110"/>
        <v>-0.047556133305109-0.0584071137789035i</v>
      </c>
      <c r="K3792" t="str">
        <f t="shared" si="1111"/>
        <v>0.0000443970075821786-0.0000381700169986808i</v>
      </c>
      <c r="L3792" t="str">
        <f t="shared" si="1112"/>
        <v>0.0000444444444444444-0.0000384905166655213i</v>
      </c>
      <c r="M3792" t="e">
        <f t="shared" si="1113"/>
        <v>#DIV/0!</v>
      </c>
      <c r="N3792">
        <f t="shared" si="1114"/>
        <v>49.849902395837631</v>
      </c>
      <c r="O3792">
        <f t="shared" si="1115"/>
        <v>55.851405730690203</v>
      </c>
      <c r="P3792" s="3">
        <f t="shared" si="1116"/>
        <v>-55.851405730690203</v>
      </c>
      <c r="Q3792" s="3">
        <f t="shared" si="1117"/>
        <v>130.15009760416237</v>
      </c>
      <c r="R3792">
        <f t="shared" si="1118"/>
        <v>-49.849902395837631</v>
      </c>
      <c r="S3792">
        <f t="shared" si="1119"/>
        <v>1491.6714066100139</v>
      </c>
      <c r="T3792">
        <f t="shared" si="1102"/>
        <v>-55.851405730690203</v>
      </c>
    </row>
    <row r="3793" spans="1:20" x14ac:dyDescent="0.25">
      <c r="A3793">
        <f t="shared" si="1103"/>
        <v>9408063.1670395229</v>
      </c>
      <c r="B3793">
        <f t="shared" si="1120"/>
        <v>1497339.7579551321</v>
      </c>
      <c r="C3793" t="str">
        <f t="shared" si="1104"/>
        <v>-0.00102711035380817+0.00122187484813771i</v>
      </c>
      <c r="D3793" t="str">
        <f t="shared" si="1105"/>
        <v>0.664344869985659-1.37786010254273i</v>
      </c>
      <c r="E3793" t="str">
        <f t="shared" si="1106"/>
        <v>-10.2675452868252-14.6035197957241i</v>
      </c>
      <c r="F3793" t="str">
        <f t="shared" si="1107"/>
        <v>1.54801422348777-1.26485356179294i</v>
      </c>
      <c r="G3793" t="str">
        <f t="shared" si="1108"/>
        <v>0.63837614417514-0.480470647098468i</v>
      </c>
      <c r="H3793" t="str">
        <f t="shared" si="1109"/>
        <v>0.00065315825456502-13.2870347979614i</v>
      </c>
      <c r="I3793" t="str">
        <f t="shared" si="1110"/>
        <v>-0.0474080063367615-0.0580269793144865i</v>
      </c>
      <c r="K3793" t="str">
        <f t="shared" si="1111"/>
        <v>0.0000443959670098696-0.000038025523762297i</v>
      </c>
      <c r="L3793" t="str">
        <f t="shared" si="1112"/>
        <v>0.0000444444444444444-0.0000383448064011967i</v>
      </c>
      <c r="M3793" t="e">
        <f t="shared" si="1113"/>
        <v>#DIV/0!</v>
      </c>
      <c r="N3793">
        <f t="shared" si="1114"/>
        <v>49.949526290950331</v>
      </c>
      <c r="O3793">
        <f t="shared" si="1115"/>
        <v>55.938118559679438</v>
      </c>
      <c r="P3793" s="3">
        <f t="shared" si="1116"/>
        <v>-55.938118559679438</v>
      </c>
      <c r="Q3793" s="3">
        <f t="shared" si="1117"/>
        <v>130.05047370904967</v>
      </c>
      <c r="R3793">
        <f t="shared" si="1118"/>
        <v>-49.949526290950331</v>
      </c>
      <c r="S3793">
        <f t="shared" si="1119"/>
        <v>1497.339757955132</v>
      </c>
      <c r="T3793">
        <f t="shared" si="1102"/>
        <v>-55.938118559679438</v>
      </c>
    </row>
    <row r="3794" spans="1:20" x14ac:dyDescent="0.25">
      <c r="A3794">
        <f t="shared" si="1103"/>
        <v>9443813.8070742749</v>
      </c>
      <c r="B3794">
        <f t="shared" si="1120"/>
        <v>1503029.6490353616</v>
      </c>
      <c r="C3794" t="str">
        <f t="shared" si="1104"/>
        <v>-0.00101480062712509+0.00121149637612052i</v>
      </c>
      <c r="D3794" t="str">
        <f t="shared" si="1105"/>
        <v>0.66027753946555-1.37461291128911i</v>
      </c>
      <c r="E3794" t="str">
        <f t="shared" si="1106"/>
        <v>-10.2440358613363-14.504603486482i</v>
      </c>
      <c r="F3794" t="str">
        <f t="shared" si="1107"/>
        <v>1.54376337354581-1.26569181422484i</v>
      </c>
      <c r="G3794" t="str">
        <f t="shared" si="1108"/>
        <v>0.636623162093814-0.480972048646787i</v>
      </c>
      <c r="H3794" t="str">
        <f t="shared" si="1109"/>
        <v>0.000648206912982525-13.2367309928901i</v>
      </c>
      <c r="I3794" t="str">
        <f t="shared" si="1110"/>
        <v>-0.0472598429577901-0.0576485532690384i</v>
      </c>
      <c r="K3794" t="str">
        <f t="shared" si="1111"/>
        <v>0.0000443949343008575-0.0000378815774793178i</v>
      </c>
      <c r="L3794" t="str">
        <f t="shared" si="1112"/>
        <v>0.0000444444444444444-0.0000381996477397856i</v>
      </c>
      <c r="M3794" t="e">
        <f t="shared" si="1113"/>
        <v>#DIV/0!</v>
      </c>
      <c r="N3794">
        <f t="shared" si="1114"/>
        <v>50.049033905969168</v>
      </c>
      <c r="O3794">
        <f t="shared" si="1115"/>
        <v>56.024868898140085</v>
      </c>
      <c r="P3794" s="3">
        <f t="shared" si="1116"/>
        <v>-56.024868898140085</v>
      </c>
      <c r="Q3794" s="3">
        <f t="shared" si="1117"/>
        <v>129.95096609403083</v>
      </c>
      <c r="R3794">
        <f t="shared" si="1118"/>
        <v>-50.049033905969168</v>
      </c>
      <c r="S3794">
        <f t="shared" si="1119"/>
        <v>1503.0296490353617</v>
      </c>
      <c r="T3794">
        <f t="shared" si="1102"/>
        <v>-56.024868898140085</v>
      </c>
    </row>
    <row r="3795" spans="1:20" x14ac:dyDescent="0.25">
      <c r="A3795">
        <f t="shared" si="1103"/>
        <v>9479700.2995411567</v>
      </c>
      <c r="B3795">
        <f t="shared" si="1120"/>
        <v>1508741.161701696</v>
      </c>
      <c r="C3795" t="str">
        <f t="shared" si="1104"/>
        <v>-0.00100262920604915+0.00120119267350969i</v>
      </c>
      <c r="D3795" t="str">
        <f t="shared" si="1105"/>
        <v>0.656229302914842-1.37136135156885i</v>
      </c>
      <c r="E3795" t="str">
        <f t="shared" si="1106"/>
        <v>-10.2203772945084-14.4061561646258i</v>
      </c>
      <c r="F3795" t="str">
        <f t="shared" si="1107"/>
        <v>1.53950370361418-1.26651722369365i</v>
      </c>
      <c r="G3795" t="str">
        <f t="shared" si="1108"/>
        <v>0.634866542790738-0.481467564468962i</v>
      </c>
      <c r="H3795" t="str">
        <f t="shared" si="1109"/>
        <v>0.000643293221444706-13.1866176662888i</v>
      </c>
      <c r="I3795" t="str">
        <f t="shared" si="1110"/>
        <v>-0.0471116442100308-0.0572718329301395i</v>
      </c>
      <c r="K3795" t="str">
        <f t="shared" si="1111"/>
        <v>0.000044393909395723-0.0000377381760796671i</v>
      </c>
      <c r="L3795" t="str">
        <f t="shared" si="1112"/>
        <v>0.0000444444444444444-0.0000380550385931317i</v>
      </c>
      <c r="M3795" t="e">
        <f t="shared" si="1113"/>
        <v>#DIV/0!</v>
      </c>
      <c r="N3795">
        <f t="shared" si="1114"/>
        <v>50.148425253797228</v>
      </c>
      <c r="O3795">
        <f t="shared" si="1115"/>
        <v>56.111656724703707</v>
      </c>
      <c r="P3795" s="3">
        <f t="shared" si="1116"/>
        <v>-56.111656724703707</v>
      </c>
      <c r="Q3795" s="3">
        <f t="shared" si="1117"/>
        <v>129.85157474620277</v>
      </c>
      <c r="R3795">
        <f t="shared" si="1118"/>
        <v>-50.148425253797228</v>
      </c>
      <c r="S3795">
        <f t="shared" si="1119"/>
        <v>1508.741161701696</v>
      </c>
      <c r="T3795">
        <f t="shared" si="1102"/>
        <v>-56.111656724703707</v>
      </c>
    </row>
    <row r="3796" spans="1:20" x14ac:dyDescent="0.25">
      <c r="A3796">
        <f t="shared" si="1103"/>
        <v>9515723.160679413</v>
      </c>
      <c r="B3796">
        <f t="shared" si="1120"/>
        <v>1514474.3781161625</v>
      </c>
      <c r="C3796" t="str">
        <f t="shared" si="1104"/>
        <v>-0.000990594651926088+0.0011909633751301i</v>
      </c>
      <c r="D3796" t="str">
        <f t="shared" si="1105"/>
        <v>0.652200141844871-1.36810554673083i</v>
      </c>
      <c r="E3796" t="str">
        <f t="shared" si="1106"/>
        <v>-10.1965712124097-14.3081771028746i</v>
      </c>
      <c r="F3796" t="str">
        <f t="shared" si="1107"/>
        <v>1.53523530914633-1.26732970600732i</v>
      </c>
      <c r="G3796" t="str">
        <f t="shared" si="1108"/>
        <v>0.633106325629384-0.481957162077134i</v>
      </c>
      <c r="H3796" t="str">
        <f t="shared" si="1109"/>
        <v>0.000638416891921528-13.1366940965405i</v>
      </c>
      <c r="I3796" t="str">
        <f t="shared" si="1110"/>
        <v>-0.0469634111730382-0.0568968155834556i</v>
      </c>
      <c r="K3796" t="str">
        <f t="shared" si="1111"/>
        <v>0.0000443928922354966-0.0000375953175011001i</v>
      </c>
      <c r="L3796" t="str">
        <f t="shared" si="1112"/>
        <v>0.0000444444444444444-0.000037910976880984i</v>
      </c>
      <c r="M3796" t="e">
        <f t="shared" si="1113"/>
        <v>#DIV/0!</v>
      </c>
      <c r="N3796">
        <f t="shared" si="1114"/>
        <v>50.247700344350562</v>
      </c>
      <c r="O3796">
        <f t="shared" si="1115"/>
        <v>56.198482018306862</v>
      </c>
      <c r="P3796" s="3">
        <f t="shared" si="1116"/>
        <v>-56.198482018306862</v>
      </c>
      <c r="Q3796" s="3">
        <f t="shared" si="1117"/>
        <v>129.75229965564944</v>
      </c>
      <c r="R3796">
        <f t="shared" si="1118"/>
        <v>-50.247700344350562</v>
      </c>
      <c r="S3796">
        <f t="shared" si="1119"/>
        <v>1514.4743781161626</v>
      </c>
      <c r="T3796">
        <f t="shared" si="1102"/>
        <v>-56.198482018306862</v>
      </c>
    </row>
    <row r="3797" spans="1:20" x14ac:dyDescent="0.25">
      <c r="A3797">
        <f t="shared" si="1103"/>
        <v>9551882.9086899962</v>
      </c>
      <c r="B3797">
        <f t="shared" si="1120"/>
        <v>1520229.380753004</v>
      </c>
      <c r="C3797" t="str">
        <f t="shared" si="1104"/>
        <v>-0.000978695539673662+0.00118080811500814i</v>
      </c>
      <c r="D3797" t="str">
        <f t="shared" si="1105"/>
        <v>0.648190036848348-1.36484561949306i</v>
      </c>
      <c r="E3797" t="str">
        <f t="shared" si="1106"/>
        <v>-10.1726192415576-14.2106655699778i</v>
      </c>
      <c r="F3797" t="str">
        <f t="shared" si="1107"/>
        <v>1.53095828649016-1.26812917774075i</v>
      </c>
      <c r="G3797" t="str">
        <f t="shared" si="1108"/>
        <v>0.631342550342072-0.482440809291296i</v>
      </c>
      <c r="H3797" t="str">
        <f t="shared" si="1109"/>
        <v>0.000633577638612452-13.0869595647659i</v>
      </c>
      <c r="I3797" t="str">
        <f t="shared" si="1110"/>
        <v>-0.0468151449637924-0.056523498512325i</v>
      </c>
      <c r="K3797" t="str">
        <f t="shared" si="1111"/>
        <v>0.0000443918827616531-0.0000374529996891725i</v>
      </c>
      <c r="L3797" t="str">
        <f t="shared" si="1112"/>
        <v>0.0000444444444444444-0.0000377674605309662i</v>
      </c>
      <c r="M3797" t="e">
        <f t="shared" si="1113"/>
        <v>#DIV/0!</v>
      </c>
      <c r="N3797">
        <f t="shared" si="1114"/>
        <v>50.346859184507224</v>
      </c>
      <c r="O3797">
        <f t="shared" si="1115"/>
        <v>56.285344758182745</v>
      </c>
      <c r="P3797" s="3">
        <f t="shared" si="1116"/>
        <v>-56.285344758182745</v>
      </c>
      <c r="Q3797" s="3">
        <f t="shared" si="1117"/>
        <v>129.65314081549278</v>
      </c>
      <c r="R3797">
        <f t="shared" si="1118"/>
        <v>-50.346859184507224</v>
      </c>
      <c r="S3797">
        <f t="shared" si="1119"/>
        <v>1520.2293807530041</v>
      </c>
      <c r="T3797">
        <f t="shared" si="1102"/>
        <v>-56.285344758182745</v>
      </c>
    </row>
    <row r="3798" spans="1:20" x14ac:dyDescent="0.25">
      <c r="A3798">
        <f t="shared" si="1103"/>
        <v>9588180.0637430176</v>
      </c>
      <c r="B3798">
        <f t="shared" si="1120"/>
        <v>1526006.2523998655</v>
      </c>
      <c r="C3798" t="str">
        <f t="shared" si="1104"/>
        <v>-0.00096693045767273+0.00117072652642634i</v>
      </c>
      <c r="D3798" t="str">
        <f t="shared" si="1105"/>
        <v>0.644198967609802-1.36158169193658i</v>
      </c>
      <c r="E3798" t="str">
        <f t="shared" si="1106"/>
        <v>-10.1485230088735-14.1136208306266i</v>
      </c>
      <c r="F3798" t="str">
        <f t="shared" si="1107"/>
        <v>1.52667273288095-1.26891555624775i</v>
      </c>
      <c r="G3798" t="str">
        <f t="shared" si="1108"/>
        <v>0.629575257027067-0.482918474244224i</v>
      </c>
      <c r="H3798" t="str">
        <f t="shared" si="1109"/>
        <v>0.000628775177928815-13.0374133548129i</v>
      </c>
      <c r="I3798" t="str">
        <f t="shared" si="1110"/>
        <v>-0.0466668467364098-0.056151878997349i</v>
      </c>
      <c r="K3798" t="str">
        <f t="shared" si="1111"/>
        <v>0.0000443908809161107-0.0000373112205972136i</v>
      </c>
      <c r="L3798" t="str">
        <f t="shared" si="1112"/>
        <v>0.0000444444444444444-0.0000376244874785479i</v>
      </c>
      <c r="M3798" t="e">
        <f t="shared" si="1113"/>
        <v>#DIV/0!</v>
      </c>
      <c r="N3798">
        <f t="shared" si="1114"/>
        <v>50.445901778065462</v>
      </c>
      <c r="O3798">
        <f t="shared" si="1115"/>
        <v>56.372244923852115</v>
      </c>
      <c r="P3798" s="3">
        <f t="shared" si="1116"/>
        <v>-56.372244923852115</v>
      </c>
      <c r="Q3798" s="3">
        <f t="shared" si="1117"/>
        <v>129.55409822193454</v>
      </c>
      <c r="R3798">
        <f t="shared" si="1118"/>
        <v>-50.445901778065462</v>
      </c>
      <c r="S3798">
        <f t="shared" si="1119"/>
        <v>1526.0062523998656</v>
      </c>
      <c r="T3798">
        <f t="shared" si="1102"/>
        <v>-56.372244923852115</v>
      </c>
    </row>
    <row r="3799" spans="1:20" x14ac:dyDescent="0.25">
      <c r="A3799">
        <f t="shared" si="1103"/>
        <v>9624615.1479852423</v>
      </c>
      <c r="B3799">
        <f t="shared" si="1120"/>
        <v>1531805.076158985</v>
      </c>
      <c r="C3799" t="str">
        <f t="shared" si="1104"/>
        <v>-0.000955298007658985+0.00116071824197717i</v>
      </c>
      <c r="D3799" t="str">
        <f t="shared" si="1105"/>
        <v>0.64022691291606-1.35831388549959i</v>
      </c>
      <c r="E3799" t="str">
        <f t="shared" si="1106"/>
        <v>-10.1242841416368-14.0170421453684i</v>
      </c>
      <c r="F3799" t="str">
        <f t="shared" si="1107"/>
        <v>1.52237874643409-1.26968875967284i</v>
      </c>
      <c r="G3799" t="str">
        <f t="shared" si="1108"/>
        <v>0.627804486145577-0.483390125386385i</v>
      </c>
      <c r="H3799" t="str">
        <f t="shared" si="1109"/>
        <v>0.000624009228476305-12.9880547532467i</v>
      </c>
      <c r="I3799" t="str">
        <f t="shared" si="1110"/>
        <v>-0.0465185176818484-0.0557819543159873i</v>
      </c>
      <c r="K3799" t="str">
        <f t="shared" si="1111"/>
        <v>0.0000443898866412254-0.0000371699781862942i</v>
      </c>
      <c r="L3799" t="str">
        <f t="shared" si="1112"/>
        <v>0.0000444444444444444-0.0000374820556670131i</v>
      </c>
      <c r="M3799" t="e">
        <f t="shared" si="1113"/>
        <v>#DIV/0!</v>
      </c>
      <c r="N3799">
        <f t="shared" si="1114"/>
        <v>50.544828125701514</v>
      </c>
      <c r="O3799">
        <f t="shared" si="1115"/>
        <v>56.459182495113318</v>
      </c>
      <c r="P3799" s="3">
        <f t="shared" si="1116"/>
        <v>-56.459182495113318</v>
      </c>
      <c r="Q3799" s="3">
        <f t="shared" si="1117"/>
        <v>129.45517187429849</v>
      </c>
      <c r="R3799">
        <f t="shared" si="1118"/>
        <v>-50.544828125701514</v>
      </c>
      <c r="S3799">
        <f t="shared" si="1119"/>
        <v>1531.805076158985</v>
      </c>
      <c r="T3799">
        <f t="shared" si="1102"/>
        <v>-56.459182495113318</v>
      </c>
    </row>
    <row r="3800" spans="1:20" x14ac:dyDescent="0.25">
      <c r="A3800">
        <f t="shared" si="1103"/>
        <v>9661188.6855475865</v>
      </c>
      <c r="B3800">
        <f t="shared" si="1120"/>
        <v>1537625.9354483893</v>
      </c>
      <c r="C3800" t="str">
        <f t="shared" si="1104"/>
        <v>-0.000943796804615207+0.0011507828936156i</v>
      </c>
      <c r="D3800" t="str">
        <f t="shared" si="1105"/>
        <v>0.636273850666704-1.35504232097164i</v>
      </c>
      <c r="E3800" t="str">
        <f t="shared" si="1106"/>
        <v>-10.0999042674341-13.9209287705209i</v>
      </c>
      <c r="F3800" t="str">
        <f t="shared" si="1107"/>
        <v>1.51807642613768-1.27044870696295i</v>
      </c>
      <c r="G3800" t="str">
        <f t="shared" si="1108"/>
        <v>0.626030278518696-0.483855731490803i</v>
      </c>
      <c r="H3800" t="str">
        <f t="shared" si="1109"/>
        <v>0.000619279511037635-12.9388830493392i</v>
      </c>
      <c r="I3800" t="str">
        <f t="shared" si="1110"/>
        <v>-0.0463701590276045-0.0554137217421536i</v>
      </c>
      <c r="K3800" t="str">
        <f t="shared" si="1111"/>
        <v>0.00004438889987979-0.0000370292704251988i</v>
      </c>
      <c r="L3800" t="str">
        <f t="shared" si="1112"/>
        <v>0.0000444444444444444-0.0000373401630474329i</v>
      </c>
      <c r="M3800" t="e">
        <f t="shared" si="1113"/>
        <v>#DIV/0!</v>
      </c>
      <c r="N3800">
        <f t="shared" si="1114"/>
        <v>50.643638224922313</v>
      </c>
      <c r="O3800">
        <f t="shared" si="1115"/>
        <v>56.546157452033583</v>
      </c>
      <c r="P3800" s="3">
        <f t="shared" si="1116"/>
        <v>-56.546157452033583</v>
      </c>
      <c r="Q3800" s="3">
        <f t="shared" si="1117"/>
        <v>129.35636177507769</v>
      </c>
      <c r="R3800">
        <f t="shared" si="1118"/>
        <v>-50.643638224922313</v>
      </c>
      <c r="S3800">
        <f t="shared" si="1119"/>
        <v>1537.6259354483893</v>
      </c>
      <c r="T3800">
        <f t="shared" si="1102"/>
        <v>-56.546157452033583</v>
      </c>
    </row>
    <row r="3801" spans="1:20" x14ac:dyDescent="0.25">
      <c r="A3801">
        <f t="shared" si="1103"/>
        <v>9697901.2025526688</v>
      </c>
      <c r="B3801">
        <f t="shared" si="1120"/>
        <v>1543468.9140030933</v>
      </c>
      <c r="C3801" t="str">
        <f t="shared" si="1104"/>
        <v>-0.000932425476663927+0.0011409201127111i</v>
      </c>
      <c r="D3801" t="str">
        <f t="shared" si="1105"/>
        <v>0.632339757884532-1.35176711848805i</v>
      </c>
      <c r="E3801" t="str">
        <f t="shared" si="1106"/>
        <v>-10.0753850141108-13.8252799580876i</v>
      </c>
      <c r="F3801" t="str">
        <f t="shared" si="1107"/>
        <v>1.51376587184486-1.27119531787913i</v>
      </c>
      <c r="G3801" t="str">
        <f t="shared" si="1108"/>
        <v>0.624252675324256-0.484315261657905i</v>
      </c>
      <c r="H3801" t="str">
        <f t="shared" si="1109"/>
        <v>0.000614585748555299-12.8898975350584i</v>
      </c>
      <c r="I3801" t="str">
        <f t="shared" si="1110"/>
        <v>-0.0462217720374086-0.0550471785458109i</v>
      </c>
      <c r="K3801" t="str">
        <f t="shared" si="1111"/>
        <v>0.0000443879205750286-0.0000368890952903964i</v>
      </c>
      <c r="L3801" t="str">
        <f t="shared" si="1112"/>
        <v>0.0000444444444444444-0.0000371988075786341i</v>
      </c>
      <c r="M3801" t="e">
        <f t="shared" si="1113"/>
        <v>#DIV/0!</v>
      </c>
      <c r="N3801">
        <f t="shared" si="1114"/>
        <v>50.742332070031523</v>
      </c>
      <c r="O3801">
        <f t="shared" si="1115"/>
        <v>56.633169774939304</v>
      </c>
      <c r="P3801" s="3">
        <f t="shared" si="1116"/>
        <v>-56.633169774939304</v>
      </c>
      <c r="Q3801" s="3">
        <f t="shared" si="1117"/>
        <v>129.25766792996848</v>
      </c>
      <c r="R3801">
        <f t="shared" si="1118"/>
        <v>-50.742332070031523</v>
      </c>
      <c r="S3801">
        <f t="shared" si="1119"/>
        <v>1543.4689140030932</v>
      </c>
      <c r="T3801">
        <f t="shared" si="1102"/>
        <v>-56.633169774939304</v>
      </c>
    </row>
    <row r="3802" spans="1:20" x14ac:dyDescent="0.25">
      <c r="A3802">
        <f t="shared" si="1103"/>
        <v>9734753.2271223683</v>
      </c>
      <c r="B3802">
        <f t="shared" si="1120"/>
        <v>1549334.0958763051</v>
      </c>
      <c r="C3802" t="str">
        <f t="shared" si="1104"/>
        <v>-0.000921182664960838+0.0011311295300985i</v>
      </c>
      <c r="D3802" t="str">
        <f t="shared" si="1105"/>
        <v>0.62842461072608-1.34848839752442i</v>
      </c>
      <c r="E3802" t="str">
        <f t="shared" si="1106"/>
        <v>-10.0507280097184-13.7300949556748i</v>
      </c>
      <c r="F3802" t="str">
        <f t="shared" si="1107"/>
        <v>1.50944718426602-1.27192851300812i</v>
      </c>
      <c r="G3802" t="str">
        <f t="shared" si="1108"/>
        <v>0.622471718093605-0.48476868532033i</v>
      </c>
      <c r="H3802" t="str">
        <f t="shared" si="1109"/>
        <v>0.000609927666114521-12.8410975050588i</v>
      </c>
      <c r="I3802" t="str">
        <f t="shared" si="1110"/>
        <v>-0.0460733580109177-0.0546823219925763i</v>
      </c>
      <c r="K3802" t="str">
        <f t="shared" si="1111"/>
        <v>0.0000443869486705943-0.0000367494507660111i</v>
      </c>
      <c r="L3802" t="str">
        <f t="shared" si="1112"/>
        <v>0.0000444444444444444-0.0000370579872271708i</v>
      </c>
      <c r="M3802" t="e">
        <f t="shared" si="1113"/>
        <v>#DIV/0!</v>
      </c>
      <c r="N3802">
        <f t="shared" si="1114"/>
        <v>50.840909652085486</v>
      </c>
      <c r="O3802">
        <f t="shared" si="1115"/>
        <v>56.720219444406446</v>
      </c>
      <c r="P3802" s="3">
        <f t="shared" si="1116"/>
        <v>-56.720219444406446</v>
      </c>
      <c r="Q3802" s="3">
        <f t="shared" si="1117"/>
        <v>129.15909034791451</v>
      </c>
      <c r="R3802">
        <f t="shared" si="1118"/>
        <v>-50.840909652085486</v>
      </c>
      <c r="S3802">
        <f t="shared" si="1119"/>
        <v>1549.3340958763051</v>
      </c>
      <c r="T3802">
        <f t="shared" si="1102"/>
        <v>-56.720219444406446</v>
      </c>
    </row>
    <row r="3803" spans="1:20" x14ac:dyDescent="0.25">
      <c r="A3803">
        <f t="shared" si="1103"/>
        <v>9771745.2893854342</v>
      </c>
      <c r="B3803">
        <f t="shared" si="1120"/>
        <v>1555221.5654406352</v>
      </c>
      <c r="C3803" t="str">
        <f t="shared" si="1104"/>
        <v>-0.000910067023588634+0.00112141077612805i</v>
      </c>
      <c r="D3803" t="str">
        <f t="shared" si="1105"/>
        <v>0.624528384492051-1.34520627689137i</v>
      </c>
      <c r="E3803" t="str">
        <f t="shared" si="1106"/>
        <v>-10.0259348824606-13.6353730064091i</v>
      </c>
      <c r="F3803" t="str">
        <f t="shared" si="1107"/>
        <v>1.50512046496087-1.27264821377383i</v>
      </c>
      <c r="G3803" t="str">
        <f t="shared" si="1108"/>
        <v>0.62068744870832-0.485215972247696i</v>
      </c>
      <c r="H3803" t="str">
        <f t="shared" si="1109"/>
        <v>0.000605304990926324-12.7924822566703i</v>
      </c>
      <c r="I3803" t="str">
        <f t="shared" si="1110"/>
        <v>-0.0459249182833971-0.0543191493433219i</v>
      </c>
      <c r="K3803" t="str">
        <f t="shared" si="1111"/>
        <v>0.0000443859841105668-0.0000366103348437937i</v>
      </c>
      <c r="L3803" t="str">
        <f t="shared" si="1112"/>
        <v>0.0000444444444444444-0.0000369176999672951i</v>
      </c>
      <c r="M3803" t="e">
        <f t="shared" si="1113"/>
        <v>#DIV/0!</v>
      </c>
      <c r="N3803">
        <f t="shared" si="1114"/>
        <v>50.939370958856244</v>
      </c>
      <c r="O3803">
        <f t="shared" si="1115"/>
        <v>56.807306441250951</v>
      </c>
      <c r="P3803" s="3">
        <f t="shared" si="1116"/>
        <v>-56.807306441250951</v>
      </c>
      <c r="Q3803" s="3">
        <f t="shared" si="1117"/>
        <v>129.06062904114376</v>
      </c>
      <c r="R3803">
        <f t="shared" si="1118"/>
        <v>-50.939370958856244</v>
      </c>
      <c r="S3803">
        <f t="shared" si="1119"/>
        <v>1555.2215654406352</v>
      </c>
      <c r="T3803">
        <f t="shared" si="1102"/>
        <v>-56.807306441250951</v>
      </c>
    </row>
    <row r="3804" spans="1:20" x14ac:dyDescent="0.25">
      <c r="A3804">
        <f t="shared" si="1103"/>
        <v>9808877.9214850999</v>
      </c>
      <c r="B3804">
        <f t="shared" si="1120"/>
        <v>1561131.4073893097</v>
      </c>
      <c r="C3804" t="str">
        <f t="shared" si="1104"/>
        <v>-0.000899077219451429+0.00111176348071455i</v>
      </c>
      <c r="D3804" t="str">
        <f t="shared" si="1105"/>
        <v>0.620651053637867-1.34192087472934i</v>
      </c>
      <c r="E3804" t="str">
        <f t="shared" si="1106"/>
        <v>-10.0010072606395-13.5411133488565i</v>
      </c>
      <c r="F3804" t="str">
        <f t="shared" si="1107"/>
        <v>1.50078581633017-1.27335434244876i</v>
      </c>
      <c r="G3804" t="str">
        <f t="shared" si="1108"/>
        <v>0.618899909396839-0.485657092551343i</v>
      </c>
      <c r="H3804" t="str">
        <f t="shared" si="1109"/>
        <v>0.00060071745231073-12.7440510898889i</v>
      </c>
      <c r="I3804" t="str">
        <f t="shared" si="1110"/>
        <v>-0.0457764542254059-0.0539576578537816i</v>
      </c>
      <c r="K3804" t="str">
        <f t="shared" si="1111"/>
        <v>0.0000443850268394476-0.0000364717455230915i</v>
      </c>
      <c r="L3804" t="str">
        <f t="shared" si="1112"/>
        <v>0.0000444444444444444-0.0000367779437809276i</v>
      </c>
      <c r="M3804" t="e">
        <f t="shared" si="1113"/>
        <v>#DIV/0!</v>
      </c>
      <c r="N3804">
        <f t="shared" si="1114"/>
        <v>51.037715974794253</v>
      </c>
      <c r="O3804">
        <f t="shared" si="1115"/>
        <v>56.894430746519163</v>
      </c>
      <c r="P3804" s="3">
        <f t="shared" si="1116"/>
        <v>-56.894430746519163</v>
      </c>
      <c r="Q3804" s="3">
        <f t="shared" si="1117"/>
        <v>128.96228402520575</v>
      </c>
      <c r="R3804">
        <f t="shared" si="1118"/>
        <v>-51.037715974794253</v>
      </c>
      <c r="S3804">
        <f t="shared" si="1119"/>
        <v>1561.1314073893097</v>
      </c>
      <c r="T3804">
        <f t="shared" si="1102"/>
        <v>-56.894430746519163</v>
      </c>
    </row>
    <row r="3805" spans="1:20" x14ac:dyDescent="0.25">
      <c r="A3805">
        <f t="shared" si="1103"/>
        <v>9846151.6575867422</v>
      </c>
      <c r="B3805">
        <f t="shared" si="1120"/>
        <v>1567063.7067373891</v>
      </c>
      <c r="C3805" t="str">
        <f t="shared" si="1104"/>
        <v>-0.000888211932169807+0.00110218727338579i</v>
      </c>
      <c r="D3805" t="str">
        <f t="shared" si="1105"/>
        <v>0.616792591784129-1.33863230850367i</v>
      </c>
      <c r="E3805" t="str">
        <f t="shared" si="1106"/>
        <v>-9.97594677259876-13.447315216943i</v>
      </c>
      <c r="F3805" t="str">
        <f t="shared" si="1107"/>
        <v>1.49644334160748-1.27404682216535i</v>
      </c>
      <c r="G3805" t="str">
        <f t="shared" si="1108"/>
        <v>0.61710914273101-0.48609201668903i</v>
      </c>
      <c r="H3805" t="str">
        <f t="shared" si="1109"/>
        <v>0.000596164781680111-12.695803307366i</v>
      </c>
      <c r="I3805" t="str">
        <f t="shared" si="1110"/>
        <v>-0.0456279672424729-0.0535978447741615i</v>
      </c>
      <c r="K3805" t="str">
        <f t="shared" si="1111"/>
        <v>0.0000443840768021578-0.0000363336808108218i</v>
      </c>
      <c r="L3805" t="str">
        <f t="shared" si="1112"/>
        <v>0.0000444444444444444-0.0000366387166576285i</v>
      </c>
      <c r="M3805" t="e">
        <f t="shared" si="1113"/>
        <v>#DIV/0!</v>
      </c>
      <c r="N3805">
        <f t="shared" si="1114"/>
        <v>51.13594468099447</v>
      </c>
      <c r="O3805">
        <f t="shared" si="1115"/>
        <v>56.98159234147704</v>
      </c>
      <c r="P3805" s="3">
        <f t="shared" si="1116"/>
        <v>-56.98159234147704</v>
      </c>
      <c r="Q3805" s="3">
        <f t="shared" si="1117"/>
        <v>128.86405531900553</v>
      </c>
      <c r="R3805">
        <f t="shared" si="1118"/>
        <v>-51.13594468099447</v>
      </c>
      <c r="S3805">
        <f t="shared" si="1119"/>
        <v>1567.0637067373891</v>
      </c>
      <c r="T3805">
        <f t="shared" si="1102"/>
        <v>-56.98159234147704</v>
      </c>
    </row>
    <row r="3806" spans="1:20" x14ac:dyDescent="0.25">
      <c r="A3806">
        <f t="shared" si="1103"/>
        <v>9883567.033885574</v>
      </c>
      <c r="B3806">
        <f t="shared" si="1120"/>
        <v>1573018.5488229913</v>
      </c>
      <c r="C3806" t="str">
        <f t="shared" si="1104"/>
        <v>-0.000877469853976259+0.00109268178332972i</v>
      </c>
      <c r="D3806" t="str">
        <f t="shared" si="1105"/>
        <v>0.612952971727101-1.33534069499968i</v>
      </c>
      <c r="E3806" t="str">
        <f t="shared" si="1106"/>
        <v>-9.9507550466648-13.3539778398747i</v>
      </c>
      <c r="F3806" t="str">
        <f t="shared" si="1107"/>
        <v>1.49209314485056-1.27472557692716i</v>
      </c>
      <c r="G3806" t="str">
        <f t="shared" si="1108"/>
        <v>0.615315191622583-0.486520715469595i</v>
      </c>
      <c r="H3806" t="str">
        <f t="shared" si="1109"/>
        <v>0.000591646712522662-12.6477382143981i</v>
      </c>
      <c r="I3806" t="str">
        <f t="shared" si="1110"/>
        <v>-0.0454794587747667-0.053239707348748i</v>
      </c>
      <c r="K3806" t="str">
        <f t="shared" si="1111"/>
        <v>0.0000443831339440345-0.0000361961387214414i</v>
      </c>
      <c r="L3806" t="str">
        <f t="shared" si="1112"/>
        <v>0.0000444444444444444-0.0000365000165945692i</v>
      </c>
      <c r="M3806" t="e">
        <f t="shared" si="1113"/>
        <v>#DIV/0!</v>
      </c>
      <c r="N3806">
        <f t="shared" si="1114"/>
        <v>51.234057055159411</v>
      </c>
      <c r="O3806">
        <f t="shared" si="1115"/>
        <v>57.068791207601834</v>
      </c>
      <c r="P3806" s="3">
        <f t="shared" si="1116"/>
        <v>-57.068791207601834</v>
      </c>
      <c r="Q3806" s="3">
        <f t="shared" si="1117"/>
        <v>128.76594294484059</v>
      </c>
      <c r="R3806">
        <f t="shared" si="1118"/>
        <v>-51.234057055159411</v>
      </c>
      <c r="S3806">
        <f t="shared" si="1119"/>
        <v>1573.0185488229913</v>
      </c>
      <c r="T3806">
        <f t="shared" si="1102"/>
        <v>-57.068791207601834</v>
      </c>
    </row>
    <row r="3807" spans="1:20" x14ac:dyDescent="0.25">
      <c r="A3807">
        <f t="shared" si="1103"/>
        <v>9921124.588614339</v>
      </c>
      <c r="B3807">
        <f t="shared" si="1120"/>
        <v>1578996.0193085186</v>
      </c>
      <c r="C3807" t="str">
        <f t="shared" si="1104"/>
        <v>-0.000866849689611433+0.00108324663944122i</v>
      </c>
      <c r="D3807" t="str">
        <f t="shared" si="1105"/>
        <v>0.609132165449221-1.33204615031803i</v>
      </c>
      <c r="E3807" t="str">
        <f t="shared" si="1106"/>
        <v>-9.92543371108871-13.2611004420616i</v>
      </c>
      <c r="F3807" t="str">
        <f t="shared" si="1107"/>
        <v>1.48773533093269-1.27539053162002i</v>
      </c>
      <c r="G3807" t="str">
        <f t="shared" si="1108"/>
        <v>0.613518099319614-0.48694316005758i</v>
      </c>
      <c r="H3807" t="str">
        <f t="shared" si="1109"/>
        <v>0.000587162980386047-12.5998551189173i</v>
      </c>
      <c r="I3807" t="str">
        <f t="shared" si="1110"/>
        <v>-0.0453309302967671-0.0528832428155263i</v>
      </c>
      <c r="K3807" t="str">
        <f t="shared" si="1111"/>
        <v>0.0000443821982108285-0.0000360591172769187i</v>
      </c>
      <c r="L3807" t="str">
        <f t="shared" si="1112"/>
        <v>0.0000444444444444444-0.0000363618415965024i</v>
      </c>
      <c r="M3807" t="e">
        <f t="shared" si="1113"/>
        <v>#DIV/0!</v>
      </c>
      <c r="N3807">
        <f t="shared" si="1114"/>
        <v>51.332053071566889</v>
      </c>
      <c r="O3807">
        <f t="shared" si="1115"/>
        <v>57.156027326570531</v>
      </c>
      <c r="P3807" s="3">
        <f t="shared" si="1116"/>
        <v>-57.156027326570531</v>
      </c>
      <c r="Q3807" s="3">
        <f t="shared" si="1117"/>
        <v>128.66794692843311</v>
      </c>
      <c r="R3807">
        <f t="shared" si="1118"/>
        <v>-51.332053071566889</v>
      </c>
      <c r="S3807">
        <f t="shared" si="1119"/>
        <v>1578.9960193085187</v>
      </c>
      <c r="T3807">
        <f t="shared" si="1102"/>
        <v>-57.156027326570531</v>
      </c>
    </row>
    <row r="3808" spans="1:20" x14ac:dyDescent="0.25">
      <c r="A3808">
        <f t="shared" si="1103"/>
        <v>9958824.8620510735</v>
      </c>
      <c r="B3808">
        <f t="shared" si="1120"/>
        <v>1584996.2041818909</v>
      </c>
      <c r="C3808" t="str">
        <f t="shared" si="1104"/>
        <v>-0.000856350156220732+0.00107388147036782i</v>
      </c>
      <c r="D3808" t="str">
        <f t="shared" si="1105"/>
        <v>0.605330144129564-1.32874878987015i</v>
      </c>
      <c r="E3808" t="str">
        <f t="shared" si="1106"/>
        <v>-9.8999843939851-13.1686822430412i</v>
      </c>
      <c r="F3808" t="str">
        <f t="shared" si="1107"/>
        <v>1.48337000553383-1.27604161202307i</v>
      </c>
      <c r="G3808" t="str">
        <f t="shared" si="1108"/>
        <v>0.611717909402806-0.487359321977806i</v>
      </c>
      <c r="H3808" t="str">
        <f t="shared" si="1109"/>
        <v>0.00058271332286111-12.5521533314811i</v>
      </c>
      <c r="I3808" t="str">
        <f t="shared" si="1110"/>
        <v>-0.0451823833169287-0.0525284484057992i</v>
      </c>
      <c r="K3808" t="str">
        <f t="shared" si="1111"/>
        <v>0.0000443812695486992-0.0000359226145067067i</v>
      </c>
      <c r="L3808" t="str">
        <f t="shared" si="1112"/>
        <v>0.0000444444444444444-0.0000362241896757347i</v>
      </c>
      <c r="M3808" t="e">
        <f t="shared" si="1113"/>
        <v>#DIV/0!</v>
      </c>
      <c r="N3808">
        <f t="shared" si="1114"/>
        <v>51.429932701041366</v>
      </c>
      <c r="O3808">
        <f t="shared" si="1115"/>
        <v>57.243300680250151</v>
      </c>
      <c r="P3808" s="3">
        <f t="shared" si="1116"/>
        <v>-57.243300680250151</v>
      </c>
      <c r="Q3808" s="3">
        <f t="shared" si="1117"/>
        <v>128.57006729895863</v>
      </c>
      <c r="R3808">
        <f t="shared" si="1118"/>
        <v>-51.429932701041366</v>
      </c>
      <c r="S3808">
        <f t="shared" si="1119"/>
        <v>1584.996204181891</v>
      </c>
      <c r="T3808">
        <f t="shared" si="1102"/>
        <v>-57.243300680250151</v>
      </c>
    </row>
    <row r="3809" spans="1:20" x14ac:dyDescent="0.25">
      <c r="A3809">
        <f t="shared" si="1103"/>
        <v>9996668.3965268675</v>
      </c>
      <c r="B3809">
        <f t="shared" si="1120"/>
        <v>1591019.1897577823</v>
      </c>
      <c r="C3809" t="str">
        <f t="shared" si="1104"/>
        <v>-0.000845969983251596+0.0010645859045544i</v>
      </c>
      <c r="D3809" t="str">
        <f t="shared" si="1105"/>
        <v>0.60154687815431-1.32544872837386i</v>
      </c>
      <c r="E3809" t="str">
        <f t="shared" si="1106"/>
        <v>-9.87440872326941-13.0767224574027i</v>
      </c>
      <c r="F3809" t="str">
        <f t="shared" si="1107"/>
        <v>1.47899727513148-1.27667874481969i</v>
      </c>
      <c r="G3809" t="str">
        <f t="shared" si="1108"/>
        <v>0.609914665781772-0.487769173119911i</v>
      </c>
      <c r="H3809" t="str">
        <f t="shared" si="1109"/>
        <v>0.000578297479565801-12.504632165262i</v>
      </c>
      <c r="I3809" t="str">
        <f t="shared" si="1110"/>
        <v>-0.0450338193773389-0.0521753213438039i</v>
      </c>
      <c r="K3809" t="str">
        <f t="shared" si="1111"/>
        <v>0.0000443803479042144-0.0000357866284477114i</v>
      </c>
      <c r="L3809" t="str">
        <f t="shared" si="1112"/>
        <v>0.0000444444444444444-0.0000360870588520967i</v>
      </c>
      <c r="M3809" t="e">
        <f t="shared" si="1113"/>
        <v>#DIV/0!</v>
      </c>
      <c r="N3809">
        <f t="shared" si="1114"/>
        <v>51.527695910917714</v>
      </c>
      <c r="O3809">
        <f t="shared" si="1115"/>
        <v>57.330611250688222</v>
      </c>
      <c r="P3809" s="3">
        <f t="shared" si="1116"/>
        <v>-57.330611250688222</v>
      </c>
      <c r="Q3809" s="3">
        <f t="shared" si="1117"/>
        <v>128.47230408908229</v>
      </c>
      <c r="R3809">
        <f t="shared" si="1118"/>
        <v>-51.527695910917714</v>
      </c>
      <c r="S3809">
        <f t="shared" si="1119"/>
        <v>1591.0191897577822</v>
      </c>
      <c r="T3809">
        <f t="shared" si="1102"/>
        <v>-57.330611250688222</v>
      </c>
    </row>
    <row r="3810" spans="1:20" x14ac:dyDescent="0.25">
      <c r="A3810">
        <f t="shared" si="1103"/>
        <v>10034655.73643367</v>
      </c>
      <c r="B3810">
        <f t="shared" si="1120"/>
        <v>1597065.0626788619</v>
      </c>
      <c r="C3810" t="str">
        <f t="shared" si="1104"/>
        <v>-0.000835707912351311+0.00105535957028746i</v>
      </c>
      <c r="D3810" t="str">
        <f t="shared" si="1105"/>
        <v>0.597782337127222-1.32214607984912i</v>
      </c>
      <c r="E3810" t="str">
        <f t="shared" si="1106"/>
        <v>-9.84870832659488-12.9852202947142i</v>
      </c>
      <c r="F3810" t="str">
        <f t="shared" si="1107"/>
        <v>1.47461724699149-1.27730185760829i</v>
      </c>
      <c r="G3810" t="str">
        <f t="shared" si="1108"/>
        <v>0.608108412691225-0.488172685742846i</v>
      </c>
      <c r="H3810" t="str">
        <f t="shared" si="1109"/>
        <v>0.000573915192129162-12.457290936038i</v>
      </c>
      <c r="I3810" t="str">
        <f t="shared" si="1110"/>
        <v>-0.0448852400533742-0.0518238588463395i</v>
      </c>
      <c r="K3810" t="str">
        <f t="shared" si="1111"/>
        <v>0.0000443794332243445-0.0000356511571442676i</v>
      </c>
      <c r="L3810" t="str">
        <f t="shared" si="1112"/>
        <v>0.0000444444444444444-0.0000359504471529157i</v>
      </c>
      <c r="M3810" t="e">
        <f t="shared" si="1113"/>
        <v>#DIV/0!</v>
      </c>
      <c r="N3810">
        <f t="shared" si="1114"/>
        <v>51.625342665018763</v>
      </c>
      <c r="O3810">
        <f t="shared" si="1115"/>
        <v>57.417959020101563</v>
      </c>
      <c r="P3810" s="3">
        <f t="shared" si="1116"/>
        <v>-57.417959020101563</v>
      </c>
      <c r="Q3810" s="3">
        <f t="shared" si="1117"/>
        <v>128.37465733498124</v>
      </c>
      <c r="R3810">
        <f t="shared" si="1118"/>
        <v>-51.625342665018763</v>
      </c>
      <c r="S3810">
        <f t="shared" si="1119"/>
        <v>1597.065062678862</v>
      </c>
      <c r="T3810">
        <f t="shared" si="1102"/>
        <v>-57.417959020101563</v>
      </c>
    </row>
    <row r="3811" spans="1:20" x14ac:dyDescent="0.25">
      <c r="A3811">
        <f t="shared" si="1103"/>
        <v>10072787.428232118</v>
      </c>
      <c r="B3811">
        <f t="shared" si="1120"/>
        <v>1603133.9099170417</v>
      </c>
      <c r="C3811" t="str">
        <f t="shared" si="1104"/>
        <v>-0.000825562697265462+0.0010462020957382i</v>
      </c>
      <c r="D3811" t="str">
        <f t="shared" si="1105"/>
        <v>0.594036489880086-1.31884095761391i</v>
      </c>
      <c r="E3811" t="str">
        <f t="shared" si="1106"/>
        <v>-9.82288483128737-12.8941749594503i</v>
      </c>
      <c r="F3811" t="str">
        <f t="shared" si="1107"/>
        <v>1.47023002915867-1.27791087891307i</v>
      </c>
      <c r="G3811" t="str">
        <f t="shared" si="1108"/>
        <v>0.606299194687105-0.488569832479322i</v>
      </c>
      <c r="H3811" t="str">
        <f t="shared" si="1109"/>
        <v>0.000569566204175505-12.4101289621824i</v>
      </c>
      <c r="I3811" t="str">
        <f t="shared" si="1110"/>
        <v>-0.0447366469533517-0.0514740581223945i</v>
      </c>
      <c r="K3811" t="str">
        <f t="shared" si="1111"/>
        <v>0.0000443785254564615-0.0000355161986481079i</v>
      </c>
      <c r="L3811" t="str">
        <f t="shared" si="1112"/>
        <v>0.0000444444444444444-0.0000358143526129864i</v>
      </c>
      <c r="M3811" t="e">
        <f t="shared" si="1113"/>
        <v>#DIV/0!</v>
      </c>
      <c r="N3811">
        <f t="shared" si="1114"/>
        <v>51.722872923621708</v>
      </c>
      <c r="O3811">
        <f t="shared" si="1115"/>
        <v>57.505343970866427</v>
      </c>
      <c r="P3811" s="3">
        <f t="shared" si="1116"/>
        <v>-57.505343970866427</v>
      </c>
      <c r="Q3811" s="3">
        <f t="shared" si="1117"/>
        <v>128.27712707637829</v>
      </c>
      <c r="R3811">
        <f t="shared" si="1118"/>
        <v>-51.722872923621708</v>
      </c>
      <c r="S3811">
        <f t="shared" si="1119"/>
        <v>1603.1339099170416</v>
      </c>
      <c r="T3811">
        <f t="shared" si="1102"/>
        <v>-57.505343970866427</v>
      </c>
    </row>
    <row r="3812" spans="1:20" x14ac:dyDescent="0.25">
      <c r="A3812">
        <f t="shared" si="1103"/>
        <v>10111064.0204594</v>
      </c>
      <c r="B3812">
        <f t="shared" si="1120"/>
        <v>1609225.8187747265</v>
      </c>
      <c r="C3812" t="str">
        <f t="shared" si="1104"/>
        <v>-0.000815533103736805+0.00103711310900499i</v>
      </c>
      <c r="D3812" t="str">
        <f t="shared" si="1105"/>
        <v>0.590309304483168-1.3155334742803i</v>
      </c>
      <c r="E3812" t="str">
        <f t="shared" si="1106"/>
        <v>-9.79693986427928-12.8035856509203i</v>
      </c>
      <c r="F3812" t="str">
        <f t="shared" si="1107"/>
        <v>1.4658357304472-1.27850573819457i</v>
      </c>
      <c r="G3812" t="str">
        <f t="shared" si="1108"/>
        <v>0.604487056642622-0.48896058634021i</v>
      </c>
      <c r="H3812" t="str">
        <f t="shared" si="1109"/>
        <v>0.00056525026130865-12.3631455646541i</v>
      </c>
      <c r="I3812" t="str">
        <f t="shared" si="1110"/>
        <v>-0.044588041718175-0.0511259163727784i</v>
      </c>
      <c r="K3812" t="str">
        <f t="shared" si="1111"/>
        <v>0.0000443776245483336-0.0000353817510183355i</v>
      </c>
      <c r="L3812" t="str">
        <f t="shared" si="1112"/>
        <v>0.0000444444444444444-0.000035678773274543i</v>
      </c>
      <c r="M3812" t="e">
        <f t="shared" si="1113"/>
        <v>#DIV/0!</v>
      </c>
      <c r="N3812">
        <f t="shared" si="1114"/>
        <v>51.820286643436731</v>
      </c>
      <c r="O3812">
        <f t="shared" si="1115"/>
        <v>57.592766085508288</v>
      </c>
      <c r="P3812" s="3">
        <f t="shared" si="1116"/>
        <v>-57.592766085508288</v>
      </c>
      <c r="Q3812" s="3">
        <f t="shared" si="1117"/>
        <v>128.17971335656327</v>
      </c>
      <c r="R3812">
        <f t="shared" si="1118"/>
        <v>-51.820286643436731</v>
      </c>
      <c r="S3812">
        <f t="shared" si="1119"/>
        <v>1609.2258187747266</v>
      </c>
      <c r="T3812">
        <f t="shared" si="1102"/>
        <v>-57.592766085508288</v>
      </c>
    </row>
    <row r="3813" spans="1:20" x14ac:dyDescent="0.25">
      <c r="A3813">
        <f t="shared" si="1103"/>
        <v>10149486.063737147</v>
      </c>
      <c r="B3813">
        <f t="shared" si="1120"/>
        <v>1615340.8768860705</v>
      </c>
      <c r="C3813" t="str">
        <f t="shared" si="1104"/>
        <v>-0.000805617909404972+0.00102809223815503i</v>
      </c>
      <c r="D3813" t="str">
        <f t="shared" si="1105"/>
        <v>0.586600748255603-1.31222374175062i</v>
      </c>
      <c r="E3813" t="str">
        <f t="shared" si="1106"/>
        <v>-9.77087505204157-12.7134515631999i</v>
      </c>
      <c r="F3813" t="str">
        <f t="shared" si="1107"/>
        <v>1.46143446043086-1.27908636586021i</v>
      </c>
      <c r="G3813" t="str">
        <f t="shared" si="1108"/>
        <v>0.602672043744242-0.489344920718894i</v>
      </c>
      <c r="H3813" t="str">
        <f t="shared" si="1109"/>
        <v>0.000560967111096381-12.3163400669876i</v>
      </c>
      <c r="I3813" t="str">
        <f t="shared" si="1110"/>
        <v>-0.0444394260209784-0.0507794307897548i</v>
      </c>
      <c r="K3813" t="str">
        <f t="shared" si="1111"/>
        <v>0.0000443767304481257-0.0000352478123213981i</v>
      </c>
      <c r="L3813" t="str">
        <f t="shared" si="1112"/>
        <v>0.0000444444444444444-0.0000355437071872315i</v>
      </c>
      <c r="M3813" t="e">
        <f t="shared" si="1113"/>
        <v>#DIV/0!</v>
      </c>
      <c r="N3813">
        <f t="shared" si="1114"/>
        <v>51.917583777578159</v>
      </c>
      <c r="O3813">
        <f t="shared" si="1115"/>
        <v>57.680225346690541</v>
      </c>
      <c r="P3813" s="3">
        <f t="shared" si="1116"/>
        <v>-57.680225346690541</v>
      </c>
      <c r="Q3813" s="3">
        <f t="shared" si="1117"/>
        <v>128.08241622242184</v>
      </c>
      <c r="R3813">
        <f t="shared" si="1118"/>
        <v>-51.917583777578159</v>
      </c>
      <c r="S3813">
        <f t="shared" si="1119"/>
        <v>1615.3408768860704</v>
      </c>
      <c r="T3813">
        <f t="shared" si="1102"/>
        <v>-57.680225346690541</v>
      </c>
    </row>
    <row r="3814" spans="1:20" x14ac:dyDescent="0.25">
      <c r="A3814">
        <f t="shared" si="1103"/>
        <v>10188054.110779349</v>
      </c>
      <c r="B3814">
        <f t="shared" si="1120"/>
        <v>1621479.1722182375</v>
      </c>
      <c r="C3814" t="str">
        <f t="shared" si="1104"/>
        <v>-0.000795815903706468+0.00101913911126508i</v>
      </c>
      <c r="D3814" t="str">
        <f t="shared" si="1105"/>
        <v>0.582910787775838-1.3089118712138i</v>
      </c>
      <c r="E3814" t="str">
        <f t="shared" si="1106"/>
        <v>-9.74469202051529-12.6237718850615i</v>
      </c>
      <c r="F3814" t="str">
        <f t="shared" si="1107"/>
        <v>1.45702632943314-1.27965269327458i</v>
      </c>
      <c r="G3814" t="str">
        <f t="shared" si="1108"/>
        <v>0.600854201487596-0.48972280939558i</v>
      </c>
      <c r="H3814" t="str">
        <f t="shared" si="1109"/>
        <v>0.00055671650305494-12.2697117952834i</v>
      </c>
      <c r="I3814" t="str">
        <f t="shared" si="1110"/>
        <v>-0.0442908015667634-0.0504345985566819i</v>
      </c>
      <c r="K3814" t="str">
        <f t="shared" si="1111"/>
        <v>0.0000443758431043929-0.0000351143806310569i</v>
      </c>
      <c r="L3814" t="str">
        <f t="shared" si="1112"/>
        <v>0.0000444444444444444-0.0000354091524080808i</v>
      </c>
      <c r="M3814" t="e">
        <f t="shared" si="1113"/>
        <v>#DIV/0!</v>
      </c>
      <c r="N3814">
        <f t="shared" si="1114"/>
        <v>52.014764275543115</v>
      </c>
      <c r="O3814">
        <f t="shared" si="1115"/>
        <v>57.767721737204958</v>
      </c>
      <c r="P3814" s="3">
        <f t="shared" si="1116"/>
        <v>-57.767721737204958</v>
      </c>
      <c r="Q3814" s="3">
        <f t="shared" si="1117"/>
        <v>127.98523572445689</v>
      </c>
      <c r="R3814">
        <f t="shared" si="1118"/>
        <v>-52.014764275543115</v>
      </c>
      <c r="S3814">
        <f t="shared" si="1119"/>
        <v>1621.4791722182376</v>
      </c>
      <c r="T3814">
        <f t="shared" si="1102"/>
        <v>-57.767721737204958</v>
      </c>
    </row>
    <row r="3815" spans="1:20" x14ac:dyDescent="0.25">
      <c r="A3815">
        <f t="shared" si="1103"/>
        <v>10226768.71640031</v>
      </c>
      <c r="B3815">
        <f t="shared" si="1120"/>
        <v>1627640.793072667</v>
      </c>
      <c r="C3815" t="str">
        <f t="shared" si="1104"/>
        <v>-0.000786125887775435+0.00101025335646155i</v>
      </c>
      <c r="D3815" t="str">
        <f t="shared" si="1105"/>
        <v>0.579239388891989-1.30559797314181i</v>
      </c>
      <c r="E3815" t="str">
        <f t="shared" si="1106"/>
        <v>-9.7183923950411-12.5345457999081i</v>
      </c>
      <c r="F3815" t="str">
        <f t="shared" si="1107"/>
        <v>1.45261144851713-1.28020465276975i</v>
      </c>
      <c r="G3815" t="str">
        <f t="shared" si="1108"/>
        <v>0.59903357567332-0.490094226541547i</v>
      </c>
      <c r="H3815" t="str">
        <f t="shared" si="1109"/>
        <v>0.000552498188633697-12.223260078198i</v>
      </c>
      <c r="I3815" t="str">
        <f t="shared" si="1110"/>
        <v>-0.0441421700920349-0.0500914168476524i</v>
      </c>
      <c r="K3815" t="str">
        <f t="shared" si="1111"/>
        <v>0.0000443749624660792-0.0000349814540283623i</v>
      </c>
      <c r="L3815" t="str">
        <f t="shared" si="1112"/>
        <v>0.0000444444444444444-0.0000352751070014752i</v>
      </c>
      <c r="M3815" t="e">
        <f t="shared" si="1113"/>
        <v>#DIV/0!</v>
      </c>
      <c r="N3815">
        <f t="shared" si="1114"/>
        <v>52.111828083189081</v>
      </c>
      <c r="O3815">
        <f t="shared" si="1115"/>
        <v>57.855255239960698</v>
      </c>
      <c r="P3815" s="3">
        <f t="shared" si="1116"/>
        <v>-57.855255239960698</v>
      </c>
      <c r="Q3815" s="3">
        <f t="shared" si="1117"/>
        <v>127.88817191681092</v>
      </c>
      <c r="R3815">
        <f t="shared" si="1118"/>
        <v>-52.111828083189081</v>
      </c>
      <c r="S3815">
        <f t="shared" si="1119"/>
        <v>1627.6407930726671</v>
      </c>
      <c r="T3815">
        <f t="shared" si="1102"/>
        <v>-57.855255239960698</v>
      </c>
    </row>
    <row r="3816" spans="1:20" x14ac:dyDescent="0.25">
      <c r="A3816">
        <f t="shared" si="1103"/>
        <v>10265630.437522631</v>
      </c>
      <c r="B3816">
        <f t="shared" si="1120"/>
        <v>1633825.8280863431</v>
      </c>
      <c r="C3816" t="str">
        <f t="shared" si="1104"/>
        <v>-0.000776546674344987+0.00100143460195977i</v>
      </c>
      <c r="D3816" t="str">
        <f t="shared" si="1105"/>
        <v>0.575586516732228-1.30228215728634i</v>
      </c>
      <c r="E3816" t="str">
        <f t="shared" si="1106"/>
        <v>-9.69197780028807-12.4457724857075i</v>
      </c>
      <c r="F3816" t="str">
        <f t="shared" si="1107"/>
        <v>1.44818992947534-1.28074217765541i</v>
      </c>
      <c r="G3816" t="str">
        <f t="shared" si="1108"/>
        <v>0.597210212402833-0.49045914672335i</v>
      </c>
      <c r="H3816" t="str">
        <f t="shared" si="1109"/>
        <v>0.000548311921199951-12.1769842469341i</v>
      </c>
      <c r="I3816" t="str">
        <f t="shared" si="1110"/>
        <v>-0.0439935333644319-0.0497498828271417i</v>
      </c>
      <c r="K3816" t="str">
        <f t="shared" si="1111"/>
        <v>0.0000443740884825149-0.0000348490306016233i</v>
      </c>
      <c r="L3816" t="str">
        <f t="shared" si="1112"/>
        <v>0.0000444444444444444-0.0000351415690391266i</v>
      </c>
      <c r="M3816" t="e">
        <f t="shared" si="1113"/>
        <v>#DIV/0!</v>
      </c>
      <c r="N3816">
        <f t="shared" si="1114"/>
        <v>52.208775142712099</v>
      </c>
      <c r="O3816">
        <f t="shared" si="1115"/>
        <v>57.942825837973437</v>
      </c>
      <c r="P3816" s="3">
        <f t="shared" si="1116"/>
        <v>-57.942825837973437</v>
      </c>
      <c r="Q3816" s="3">
        <f t="shared" si="1117"/>
        <v>127.7912248572879</v>
      </c>
      <c r="R3816">
        <f t="shared" si="1118"/>
        <v>-52.208775142712099</v>
      </c>
      <c r="S3816">
        <f t="shared" si="1119"/>
        <v>1633.8258280863431</v>
      </c>
      <c r="T3816">
        <f t="shared" si="1102"/>
        <v>-57.942825837973437</v>
      </c>
    </row>
    <row r="3817" spans="1:20" x14ac:dyDescent="0.25">
      <c r="A3817">
        <f t="shared" si="1103"/>
        <v>10304639.833185218</v>
      </c>
      <c r="B3817">
        <f t="shared" si="1120"/>
        <v>1640034.3662330713</v>
      </c>
      <c r="C3817" t="str">
        <f t="shared" si="1104"/>
        <v>-0.000767077087649062+0.00099268247610246i</v>
      </c>
      <c r="D3817" t="str">
        <f t="shared" si="1105"/>
        <v>0.571952135715116-1.29896453267546i</v>
      </c>
      <c r="E3817" t="str">
        <f t="shared" si="1106"/>
        <v>-9.66544986018091-12.3574511149285i</v>
      </c>
      <c r="F3817" t="str">
        <f t="shared" si="1107"/>
        <v>1.44376188481917-1.28126520222874i</v>
      </c>
      <c r="G3817" t="str">
        <f t="shared" si="1108"/>
        <v>0.595384158074036-0.490817544906972i</v>
      </c>
      <c r="H3817" t="str">
        <f t="shared" si="1109"/>
        <v>0.000544157456023825-12.1308836352314i</v>
      </c>
      <c r="I3817" t="str">
        <f t="shared" si="1110"/>
        <v>-0.0438448931823517-0.0494099936496554i</v>
      </c>
      <c r="K3817" t="str">
        <f t="shared" si="1111"/>
        <v>0.0000443732211034131-0.0000347171084463827i</v>
      </c>
      <c r="L3817" t="str">
        <f t="shared" si="1112"/>
        <v>0.0000444444444444444-0.0000350085366000464i</v>
      </c>
      <c r="M3817" t="e">
        <f t="shared" si="1113"/>
        <v>#DIV/0!</v>
      </c>
      <c r="N3817">
        <f t="shared" si="1114"/>
        <v>52.305605392627797</v>
      </c>
      <c r="O3817">
        <f t="shared" si="1115"/>
        <v>58.030433514354982</v>
      </c>
      <c r="P3817" s="3">
        <f t="shared" si="1116"/>
        <v>-58.030433514354982</v>
      </c>
      <c r="Q3817" s="3">
        <f t="shared" si="1117"/>
        <v>127.6943946073722</v>
      </c>
      <c r="R3817">
        <f t="shared" si="1118"/>
        <v>-52.305605392627797</v>
      </c>
      <c r="S3817">
        <f t="shared" si="1119"/>
        <v>1640.0343662330713</v>
      </c>
      <c r="T3817">
        <f t="shared" si="1102"/>
        <v>-58.030433514354982</v>
      </c>
    </row>
    <row r="3818" spans="1:20" x14ac:dyDescent="0.25">
      <c r="A3818">
        <f t="shared" si="1103"/>
        <v>10343797.464551322</v>
      </c>
      <c r="B3818">
        <f t="shared" si="1120"/>
        <v>1646266.496824757</v>
      </c>
      <c r="C3818" t="str">
        <f t="shared" si="1104"/>
        <v>-0.000757715963324862+0.000983996607397472i</v>
      </c>
      <c r="D3818" t="str">
        <f t="shared" si="1105"/>
        <v>0.568336209559924-1.29564520761057i</v>
      </c>
      <c r="E3818" t="str">
        <f t="shared" si="1106"/>
        <v>-9.63881019782649-12.2695808544778i</v>
      </c>
      <c r="F3818" t="str">
        <f t="shared" si="1107"/>
        <v>1.43932742776845-1.28177366178442i</v>
      </c>
      <c r="G3818" t="str">
        <f t="shared" si="1108"/>
        <v>0.59355545937696-0.491169396461919i</v>
      </c>
      <c r="H3818" t="str">
        <f t="shared" si="1109"/>
        <v>0.000540034550263293-12.0849575793564i</v>
      </c>
      <c r="I3818" t="str">
        <f t="shared" si="1110"/>
        <v>-0.0436962513745756-0.0490717464593848i</v>
      </c>
      <c r="K3818" t="str">
        <f t="shared" si="1111"/>
        <v>0.0000443723602788662-0.000034585685665388i</v>
      </c>
      <c r="L3818" t="str">
        <f t="shared" si="1112"/>
        <v>0.0000444444444444444-0.0000348760077705184i</v>
      </c>
      <c r="M3818" t="e">
        <f t="shared" si="1113"/>
        <v>#DIV/0!</v>
      </c>
      <c r="N3818">
        <f t="shared" si="1114"/>
        <v>52.402318767754636</v>
      </c>
      <c r="O3818">
        <f t="shared" si="1115"/>
        <v>58.118078252302645</v>
      </c>
      <c r="P3818" s="3">
        <f t="shared" si="1116"/>
        <v>-58.118078252302645</v>
      </c>
      <c r="Q3818" s="3">
        <f t="shared" si="1117"/>
        <v>127.59768123224536</v>
      </c>
      <c r="R3818">
        <f t="shared" si="1118"/>
        <v>-52.402318767754636</v>
      </c>
      <c r="S3818">
        <f t="shared" si="1119"/>
        <v>1646.266496824757</v>
      </c>
      <c r="T3818">
        <f t="shared" si="1102"/>
        <v>-58.118078252302645</v>
      </c>
    </row>
    <row r="3819" spans="1:20" x14ac:dyDescent="0.25">
      <c r="A3819">
        <f t="shared" si="1103"/>
        <v>10383103.894916618</v>
      </c>
      <c r="B3819">
        <f t="shared" si="1120"/>
        <v>1652522.3095126911</v>
      </c>
      <c r="C3819" t="str">
        <f t="shared" si="1104"/>
        <v>-0.000748462148316033+0.000975376624554807i</v>
      </c>
      <c r="D3819" t="str">
        <f t="shared" si="1105"/>
        <v>0.564738701296936-1.29232428966343i</v>
      </c>
      <c r="E3819" t="str">
        <f t="shared" si="1106"/>
        <v>-9.61206043543837-12.1821608656398i</v>
      </c>
      <c r="F3819" t="str">
        <f t="shared" si="1107"/>
        <v>1.43488667224066-1.28226749262426i</v>
      </c>
      <c r="G3819" t="str">
        <f t="shared" si="1108"/>
        <v>0.591724163289335-0.491514677165262i</v>
      </c>
      <c r="H3819" t="str">
        <f t="shared" si="1109"/>
        <v>0.000535942962949357-12.0392054180931i</v>
      </c>
      <c r="I3819" t="str">
        <f t="shared" si="1110"/>
        <v>-0.0435476097998852-0.0487351383898643i</v>
      </c>
      <c r="K3819" t="str">
        <f t="shared" si="1111"/>
        <v>0.0000443715059593447-0.0000344547603685653i</v>
      </c>
      <c r="L3819" t="str">
        <f t="shared" si="1112"/>
        <v>0.0000444444444444444-0.0000347439806440709i</v>
      </c>
      <c r="M3819" t="e">
        <f t="shared" si="1113"/>
        <v>#DIV/0!</v>
      </c>
      <c r="N3819">
        <f t="shared" si="1114"/>
        <v>52.49891519919376</v>
      </c>
      <c r="O3819">
        <f t="shared" si="1115"/>
        <v>58.20576003508782</v>
      </c>
      <c r="P3819" s="3">
        <f t="shared" si="1116"/>
        <v>-58.20576003508782</v>
      </c>
      <c r="Q3819" s="3">
        <f t="shared" si="1117"/>
        <v>127.50108480080624</v>
      </c>
      <c r="R3819">
        <f t="shared" si="1118"/>
        <v>-52.49891519919376</v>
      </c>
      <c r="S3819">
        <f t="shared" si="1119"/>
        <v>1652.5223095126912</v>
      </c>
      <c r="T3819">
        <f t="shared" si="1102"/>
        <v>-58.20576003508782</v>
      </c>
    </row>
    <row r="3820" spans="1:20" x14ac:dyDescent="0.25">
      <c r="A3820">
        <f t="shared" si="1103"/>
        <v>10422559.6897173</v>
      </c>
      <c r="B3820">
        <f t="shared" si="1120"/>
        <v>1658801.8942888393</v>
      </c>
      <c r="C3820" t="str">
        <f t="shared" si="1104"/>
        <v>-0.00073931450077613+0.000966822156522756i</v>
      </c>
      <c r="D3820" t="str">
        <f t="shared" si="1105"/>
        <v>0.5611595732777-1.28900188567326i</v>
      </c>
      <c r="E3820" t="str">
        <f t="shared" si="1106"/>
        <v>-9.58520219426073-12.0951903040153i</v>
      </c>
      <c r="F3820" t="str">
        <f t="shared" si="1107"/>
        <v>1.43043973284-1.28274663206679i</v>
      </c>
      <c r="G3820" t="str">
        <f t="shared" si="1108"/>
        <v>0.5898903170721-0.491853363205618i</v>
      </c>
      <c r="H3820" t="str">
        <f t="shared" si="1109"/>
        <v>0.00053188245497129-11.993626492733i</v>
      </c>
      <c r="I3820" t="str">
        <f t="shared" si="1110"/>
        <v>-0.0433989703466754-0.0484001665636302i</v>
      </c>
      <c r="K3820" t="str">
        <f t="shared" si="1111"/>
        <v>0.0000443706580956925-0.0000343243306729912i</v>
      </c>
      <c r="L3820" t="str">
        <f t="shared" si="1112"/>
        <v>0.0000444444444444444-0.0000346124533214494i</v>
      </c>
      <c r="M3820" t="e">
        <f t="shared" si="1113"/>
        <v>#DIV/0!</v>
      </c>
      <c r="N3820">
        <f t="shared" si="1114"/>
        <v>52.595394614317428</v>
      </c>
      <c r="O3820">
        <f t="shared" si="1115"/>
        <v>58.293478846046519</v>
      </c>
      <c r="P3820" s="3">
        <f t="shared" si="1116"/>
        <v>-58.293478846046519</v>
      </c>
      <c r="Q3820" s="3">
        <f t="shared" si="1117"/>
        <v>127.40460538568257</v>
      </c>
      <c r="R3820">
        <f t="shared" si="1118"/>
        <v>-52.595394614317428</v>
      </c>
      <c r="S3820">
        <f t="shared" si="1119"/>
        <v>1658.8018942888393</v>
      </c>
      <c r="T3820">
        <f t="shared" ref="T3820:T3845" si="1121">P3820</f>
        <v>-58.293478846046519</v>
      </c>
    </row>
    <row r="3821" spans="1:20" x14ac:dyDescent="0.25">
      <c r="A3821">
        <f t="shared" ref="A3821:A3845" si="1122">2*PI()*B3821</f>
        <v>10462165.416538225</v>
      </c>
      <c r="B3821">
        <f t="shared" si="1120"/>
        <v>1665105.3414871369</v>
      </c>
      <c r="C3821" t="str">
        <f t="shared" ref="C3821:C3845" si="1123">IMPRODUCT(D3821,E3821,$C$40,,K3821,$C$41)</f>
        <v>-0.000730271889973036+0.000958332832523558i</v>
      </c>
      <c r="D3821" t="str">
        <f t="shared" ref="D3821:D3845" si="1124">IMDIV(IMPRODUCT($C$37,$C$38,COMPLEX(1,A3821/$C$38)),IMSUM(-1*A3821*A3821/$C$39,COMPLEX(0,1*A3821)))</f>
        <v>0.55759878718527-1.28567810174407i</v>
      </c>
      <c r="E3821" t="str">
        <f t="shared" ref="E3821:E3845" si="1125">IMDIV(IMPRODUCT(IMSUM(F3821,G3821),$C$29,H3821),IMSUM(1,I3821))</f>
        <v>-9.55823709449189-12.0086683194653i</v>
      </c>
      <c r="F3821" t="str">
        <f t="shared" ref="F3821:F3845" si="1126">IMDIV(IMPRODUCT($C$14,$C$15,COMPLEX(1,A3821/$C$15)),IMSUM(-1*A3821*A3821/$C$16,COMPLEX(0,A3821)))</f>
        <v>1.42598672484643-1.28321101845681i</v>
      </c>
      <c r="G3821" t="str">
        <f t="shared" ref="G3821:G3845" si="1127">IMDIV(1,COMPLEX(1,A3821*$C$9*$C$10))</f>
        <v>0.588053968264845-0.492185431187082i</v>
      </c>
      <c r="H3821" t="str">
        <f t="shared" ref="H3821:H3845" si="1128">IMDIV($C$3,IMSUM(K3821,COMPLEX(0,$C$28*A3821)))</f>
        <v>0.000527852789062072-11.9482201470663i</v>
      </c>
      <c r="I3821" t="str">
        <f t="shared" ref="I3821:I3845" si="1129">IMPRODUCT(F3821,$C$29,H3821,$C$31)</f>
        <v>-0.0432503349325719-0.0480668280918927i</v>
      </c>
      <c r="K3821" t="str">
        <f t="shared" ref="K3821:K3845" si="1130">IF($C$26&lt;=0,IMDIV(1,IMSUM(IMDIV(1,L3821),1/$C$18)),IMDIV(1,IMSUM(IMDIV(1,L3821),1/$C$18,IMDIV(1,M3821))))</f>
        <v>0.0000443698166391257-0.0000341943947028666i</v>
      </c>
      <c r="L3821" t="str">
        <f t="shared" ref="L3821:L3845" si="1131">IMSUM($C$21/$C$22,IMDIV(1,COMPLEX(0,$C$20*$C$22*A3821)))</f>
        <v>0.0000444444444444444-0.0000344814239105892i</v>
      </c>
      <c r="M3821" t="e">
        <f t="shared" ref="M3821:M3845" si="1132">IMSUM($C$25/$C$26,IMDIV(1,COMPLEX(0,$C$24*$C$26*A3821)))</f>
        <v>#DIV/0!</v>
      </c>
      <c r="N3821">
        <f t="shared" ref="N3821:N3845" si="1133">ABS(R3821)</f>
        <v>52.691756936752441</v>
      </c>
      <c r="O3821">
        <f t="shared" ref="O3821:O3845" si="1134">ABS(P3821)</f>
        <v>58.381234668567082</v>
      </c>
      <c r="P3821" s="3">
        <f t="shared" ref="P3821:P3845" si="1135">20*LOG10(IMABS(C3821))</f>
        <v>-58.381234668567082</v>
      </c>
      <c r="Q3821" s="3">
        <f t="shared" ref="Q3821:Q3845" si="1136">IMARGUMENT(C3821)*180/PI()</f>
        <v>127.30824306324756</v>
      </c>
      <c r="R3821">
        <f t="shared" ref="R3821:R3845" si="1137">IF(Q3821&lt;0,Q3821+180,Q3821-180)</f>
        <v>-52.691756936752441</v>
      </c>
      <c r="S3821">
        <f t="shared" ref="S3821:S3845" si="1138">B3821/1000</f>
        <v>1665.1053414871369</v>
      </c>
      <c r="T3821">
        <f t="shared" si="1121"/>
        <v>-58.381234668567082</v>
      </c>
    </row>
    <row r="3822" spans="1:20" x14ac:dyDescent="0.25">
      <c r="A3822">
        <f t="shared" si="1122"/>
        <v>10501921.645121071</v>
      </c>
      <c r="B3822">
        <f t="shared" ref="B3822:B3845" si="1139">B3821*(1+B$42)</f>
        <v>1671432.741784788</v>
      </c>
      <c r="C3822" t="str">
        <f t="shared" si="1123"/>
        <v>-0.000721333196193684+0.000949908282088091i</v>
      </c>
      <c r="D3822" t="str">
        <f t="shared" si="1124"/>
        <v>0.554056304044439-1.28235304324211i</v>
      </c>
      <c r="E3822" t="str">
        <f t="shared" si="1125"/>
        <v>-9.53116675520503-11.9225940560528i</v>
      </c>
      <c r="F3822" t="str">
        <f t="shared" si="1126"/>
        <v>1.42152776420439-1.28366059117455i</v>
      </c>
      <c r="G3822" t="str">
        <f t="shared" si="1127"/>
        <v>0.586215164681194-0.492510858133092i</v>
      </c>
      <c r="H3822" t="str">
        <f t="shared" si="1128"/>
        <v>0.000523853729783868-11.9029857273718i</v>
      </c>
      <c r="I3822" t="str">
        <f t="shared" si="1129"/>
        <v>-0.0431017055040306-0.0477351200742014i</v>
      </c>
      <c r="K3822" t="str">
        <f t="shared" si="1130"/>
        <v>0.0000443689815412281-0.0000340649505894894i</v>
      </c>
      <c r="L3822" t="str">
        <f t="shared" si="1131"/>
        <v>0.0000444444444444444-0.0000343508905265882i</v>
      </c>
      <c r="M3822" t="e">
        <f t="shared" si="1132"/>
        <v>#DIV/0!</v>
      </c>
      <c r="N3822">
        <f t="shared" si="1133"/>
        <v>52.788002086368962</v>
      </c>
      <c r="O3822">
        <f t="shared" si="1134"/>
        <v>58.469027486080236</v>
      </c>
      <c r="P3822" s="3">
        <f t="shared" si="1135"/>
        <v>-58.469027486080236</v>
      </c>
      <c r="Q3822" s="3">
        <f t="shared" si="1136"/>
        <v>127.21199791363104</v>
      </c>
      <c r="R3822">
        <f t="shared" si="1137"/>
        <v>-52.788002086368962</v>
      </c>
      <c r="S3822">
        <f t="shared" si="1138"/>
        <v>1671.432741784788</v>
      </c>
      <c r="T3822">
        <f t="shared" si="1121"/>
        <v>-58.469027486080236</v>
      </c>
    </row>
    <row r="3823" spans="1:20" x14ac:dyDescent="0.25">
      <c r="A3823">
        <f t="shared" si="1122"/>
        <v>10541828.947372532</v>
      </c>
      <c r="B3823">
        <f t="shared" si="1139"/>
        <v>1677784.1862035701</v>
      </c>
      <c r="C3823" t="str">
        <f t="shared" si="1123"/>
        <v>-0.000712497310649512+0.000941548135089942i</v>
      </c>
      <c r="D3823" t="str">
        <f t="shared" si="1124"/>
        <v>0.550532084231868-1.27902681479336i</v>
      </c>
      <c r="E3823" t="str">
        <f t="shared" si="1125"/>
        <v>-9.50399279426934-11.8369666519883i</v>
      </c>
      <c r="F3823" t="str">
        <f t="shared" si="1126"/>
        <v>1.4170629675115-1.284095290645i</v>
      </c>
      <c r="G3823" t="str">
        <f t="shared" si="1127"/>
        <v>0.584373954404125-0.492829621490237i</v>
      </c>
      <c r="H3823" t="str">
        <f t="shared" si="1128"/>
        <v>0.000519885043513664-11.8579225824072i</v>
      </c>
      <c r="I3823" t="str">
        <f t="shared" si="1129"/>
        <v>-0.0429530840359461-0.0474050395981203i</v>
      </c>
      <c r="K3823" t="str">
        <f t="shared" si="1130"/>
        <v>0.0000443681527539503-0.0000339359964712268i</v>
      </c>
      <c r="L3823" t="str">
        <f t="shared" si="1131"/>
        <v>0.0000444444444444444-0.0000342208512916797i</v>
      </c>
      <c r="M3823" t="e">
        <f t="shared" si="1132"/>
        <v>#DIV/0!</v>
      </c>
      <c r="N3823">
        <f t="shared" si="1133"/>
        <v>52.884129979267783</v>
      </c>
      <c r="O3823">
        <f t="shared" si="1134"/>
        <v>58.55685728204827</v>
      </c>
      <c r="P3823" s="3">
        <f t="shared" si="1135"/>
        <v>-58.55685728204827</v>
      </c>
      <c r="Q3823" s="3">
        <f t="shared" si="1136"/>
        <v>127.11587002073222</v>
      </c>
      <c r="R3823">
        <f t="shared" si="1137"/>
        <v>-52.884129979267783</v>
      </c>
      <c r="S3823">
        <f t="shared" si="1138"/>
        <v>1677.78418620357</v>
      </c>
      <c r="T3823">
        <f t="shared" si="1121"/>
        <v>-58.55685728204827</v>
      </c>
    </row>
    <row r="3824" spans="1:20" x14ac:dyDescent="0.25">
      <c r="A3824">
        <f t="shared" si="1122"/>
        <v>10581887.897372546</v>
      </c>
      <c r="B3824">
        <f t="shared" si="1139"/>
        <v>1684159.7661111436</v>
      </c>
      <c r="C3824" t="str">
        <f t="shared" si="1123"/>
        <v>-0.000703763135382517+0.000933252021778877i</v>
      </c>
      <c r="D3824" t="str">
        <f t="shared" si="1124"/>
        <v>0.547026087486268-1.27569952028129i</v>
      </c>
      <c r="E3824" t="str">
        <f t="shared" si="1125"/>
        <v>-9.47671682826949-11.7517852395766i</v>
      </c>
      <c r="F3824" t="str">
        <f t="shared" si="1126"/>
        <v>1.41259245200702-1.28451505834676i</v>
      </c>
      <c r="G3824" t="str">
        <f t="shared" si="1127"/>
        <v>0.582530385781223-0.493141699132007i</v>
      </c>
      <c r="H3824" t="str">
        <f t="shared" si="1128"/>
        <v>0.000515946498429045-11.8130300634006i</v>
      </c>
      <c r="I3824" t="str">
        <f t="shared" si="1129"/>
        <v>-0.0428044725312495-0.0470765837389099i</v>
      </c>
      <c r="K3824" t="str">
        <f t="shared" si="1130"/>
        <v>0.0000443673302296056-0.0000338075304934912i</v>
      </c>
      <c r="L3824" t="str">
        <f t="shared" si="1131"/>
        <v>0.0000444444444444444-0.000034091304335206i</v>
      </c>
      <c r="M3824" t="e">
        <f t="shared" si="1132"/>
        <v>#DIV/0!</v>
      </c>
      <c r="N3824">
        <f t="shared" si="1133"/>
        <v>52.980140527772107</v>
      </c>
      <c r="O3824">
        <f t="shared" si="1134"/>
        <v>58.644724039953367</v>
      </c>
      <c r="P3824" s="3">
        <f t="shared" si="1135"/>
        <v>-58.644724039953367</v>
      </c>
      <c r="Q3824" s="3">
        <f t="shared" si="1136"/>
        <v>127.01985947222789</v>
      </c>
      <c r="R3824">
        <f t="shared" si="1137"/>
        <v>-52.980140527772107</v>
      </c>
      <c r="S3824">
        <f t="shared" si="1138"/>
        <v>1684.1597661111437</v>
      </c>
      <c r="T3824">
        <f t="shared" si="1121"/>
        <v>-58.644724039953367</v>
      </c>
    </row>
    <row r="3825" spans="1:20" x14ac:dyDescent="0.25">
      <c r="A3825">
        <f t="shared" si="1122"/>
        <v>10622099.071382562</v>
      </c>
      <c r="B3825">
        <f t="shared" si="1139"/>
        <v>1690559.5732223659</v>
      </c>
      <c r="C3825" t="str">
        <f t="shared" si="1123"/>
        <v>-0.000695129583171772+0.000925019572813359i</v>
      </c>
      <c r="D3825" t="str">
        <f t="shared" si="1124"/>
        <v>0.543538272918497-1.2723712628446i</v>
      </c>
      <c r="E3825" t="str">
        <f t="shared" si="1125"/>
        <v>-9.44934047242412-11.6670489451636i</v>
      </c>
      <c r="F3825" t="str">
        <f t="shared" si="1126"/>
        <v>1.40811633556021-1.284919836821i</v>
      </c>
      <c r="G3825" t="str">
        <f t="shared" si="1127"/>
        <v>0.580684507419875-0.493447069362472i</v>
      </c>
      <c r="H3825" t="str">
        <f t="shared" si="1128"/>
        <v>0.000512037864494024-11.7683075240402i</v>
      </c>
      <c r="I3825" t="str">
        <f t="shared" si="1129"/>
        <v>-0.0426558730205043-0.0467497495592073i</v>
      </c>
      <c r="K3825" t="str">
        <f t="shared" si="1130"/>
        <v>0.0000443665139208672-0.0000336795508087104i</v>
      </c>
      <c r="L3825" t="str">
        <f t="shared" si="1131"/>
        <v>0.0000444444444444444-0.0000339622477935903i</v>
      </c>
      <c r="M3825" t="e">
        <f t="shared" si="1132"/>
        <v>#DIV/0!</v>
      </c>
      <c r="N3825">
        <f t="shared" si="1133"/>
        <v>53.076033640418103</v>
      </c>
      <c r="O3825">
        <f t="shared" si="1134"/>
        <v>58.732627743288042</v>
      </c>
      <c r="P3825" s="3">
        <f t="shared" si="1135"/>
        <v>-58.732627743288042</v>
      </c>
      <c r="Q3825" s="3">
        <f t="shared" si="1136"/>
        <v>126.9239663595819</v>
      </c>
      <c r="R3825">
        <f t="shared" si="1137"/>
        <v>-53.076033640418103</v>
      </c>
      <c r="S3825">
        <f t="shared" si="1138"/>
        <v>1690.559573222366</v>
      </c>
      <c r="T3825">
        <f t="shared" si="1121"/>
        <v>-58.732627743288042</v>
      </c>
    </row>
    <row r="3826" spans="1:20" x14ac:dyDescent="0.25">
      <c r="A3826">
        <f t="shared" si="1122"/>
        <v>10662463.047853814</v>
      </c>
      <c r="B3826">
        <f t="shared" si="1139"/>
        <v>1696983.6996006109</v>
      </c>
      <c r="C3826" t="str">
        <f t="shared" si="1123"/>
        <v>-0.000686595577440769+0.000916850419292735i</v>
      </c>
      <c r="D3826" t="str">
        <f t="shared" si="1124"/>
        <v>0.5400685990216-1.26904214487523i</v>
      </c>
      <c r="E3826" t="str">
        <f t="shared" si="1125"/>
        <v>-9.42186534050414-11.5827568890879i</v>
      </c>
      <c r="F3826" t="str">
        <f t="shared" si="1126"/>
        <v>1.40363473665856-1.28530956968021i</v>
      </c>
      <c r="G3826" t="str">
        <f t="shared" si="1127"/>
        <v>0.578836368182412-0.49374571091991i</v>
      </c>
      <c r="H3826" t="str">
        <f t="shared" si="1128"/>
        <v>0.000508158913445054-11.7237543204655i</v>
      </c>
      <c r="I3826" t="str">
        <f t="shared" si="1129"/>
        <v>-0.0425072875615024-0.0464245341087175i</v>
      </c>
      <c r="K3826" t="str">
        <f t="shared" si="1130"/>
        <v>0.0000443657037807666-0.0000335520555763033i</v>
      </c>
      <c r="L3826" t="str">
        <f t="shared" si="1131"/>
        <v>0.0000444444444444444-0.0000338336798103112i</v>
      </c>
      <c r="M3826" t="e">
        <f t="shared" si="1132"/>
        <v>#DIV/0!</v>
      </c>
      <c r="N3826">
        <f t="shared" si="1133"/>
        <v>53.171809221948394</v>
      </c>
      <c r="O3826">
        <f t="shared" si="1134"/>
        <v>58.820568375542507</v>
      </c>
      <c r="P3826" s="3">
        <f t="shared" si="1135"/>
        <v>-58.820568375542507</v>
      </c>
      <c r="Q3826" s="3">
        <f t="shared" si="1136"/>
        <v>126.82819077805161</v>
      </c>
      <c r="R3826">
        <f t="shared" si="1137"/>
        <v>-53.171809221948394</v>
      </c>
      <c r="S3826">
        <f t="shared" si="1138"/>
        <v>1696.9836996006109</v>
      </c>
      <c r="T3826">
        <f t="shared" si="1121"/>
        <v>-58.820568375542507</v>
      </c>
    </row>
    <row r="3827" spans="1:20" x14ac:dyDescent="0.25">
      <c r="A3827">
        <f t="shared" si="1122"/>
        <v>10702980.407435659</v>
      </c>
      <c r="B3827">
        <f t="shared" si="1139"/>
        <v>1703432.2376590932</v>
      </c>
      <c r="C3827" t="str">
        <f t="shared" si="1123"/>
        <v>-0.000678160052165088+0.000908744192788317i</v>
      </c>
      <c r="D3827" t="str">
        <f t="shared" si="1124"/>
        <v>0.536617023680896-1.26571226801637i</v>
      </c>
      <c r="E3827" t="str">
        <f t="shared" si="1125"/>
        <v>-9.39429304474821-11.4989081856296i</v>
      </c>
      <c r="F3827" t="str">
        <f t="shared" si="1126"/>
        <v>1.3991477743958-1.28568420161664i</v>
      </c>
      <c r="G3827" t="str">
        <f t="shared" si="1127"/>
        <v>0.576986017181179-0.494037602980359i</v>
      </c>
      <c r="H3827" t="str">
        <f t="shared" si="1128"/>
        <v>0.000504309418777083-11.6793698112575i</v>
      </c>
      <c r="I3827" t="str">
        <f t="shared" si="1129"/>
        <v>-0.0423587182388479-0.0461009344239025i</v>
      </c>
      <c r="K3827" t="str">
        <f t="shared" si="1130"/>
        <v>0.0000443648997626898-0.000033425042962652i</v>
      </c>
      <c r="L3827" t="str">
        <f t="shared" si="1131"/>
        <v>0.0000444444444444444-0.0000337055985358749i</v>
      </c>
      <c r="M3827" t="e">
        <f t="shared" si="1132"/>
        <v>#DIV/0!</v>
      </c>
      <c r="N3827">
        <f t="shared" si="1133"/>
        <v>53.267467173304937</v>
      </c>
      <c r="O3827">
        <f t="shared" si="1134"/>
        <v>58.908545920195685</v>
      </c>
      <c r="P3827" s="3">
        <f t="shared" si="1135"/>
        <v>-58.908545920195685</v>
      </c>
      <c r="Q3827" s="3">
        <f t="shared" si="1136"/>
        <v>126.73253282669506</v>
      </c>
      <c r="R3827">
        <f t="shared" si="1137"/>
        <v>-53.267467173304937</v>
      </c>
      <c r="S3827">
        <f t="shared" si="1138"/>
        <v>1703.4322376590933</v>
      </c>
      <c r="T3827">
        <f t="shared" si="1121"/>
        <v>-58.908545920195685</v>
      </c>
    </row>
    <row r="3828" spans="1:20" x14ac:dyDescent="0.25">
      <c r="A3828">
        <f t="shared" si="1122"/>
        <v>10743651.732983915</v>
      </c>
      <c r="B3828">
        <f t="shared" si="1139"/>
        <v>1709905.2801621978</v>
      </c>
      <c r="C3828" t="str">
        <f t="shared" si="1123"/>
        <v>-0.000669821951780883+0.000900700525374211i</v>
      </c>
      <c r="D3828" t="str">
        <f t="shared" si="1124"/>
        <v>0.533183504183919-1.2623817331607i</v>
      </c>
      <c r="E3828" t="str">
        <f t="shared" si="1125"/>
        <v>-9.36662519577938-11.4155019429649i</v>
      </c>
      <c r="F3828" t="str">
        <f t="shared" si="1126"/>
        <v>1.39465556845991-1.2860436784108i</v>
      </c>
      <c r="G3828" t="str">
        <f t="shared" si="1127"/>
        <v>0.575133503773559-0.494322725161112i</v>
      </c>
      <c r="H3828" t="str">
        <f t="shared" si="1128"/>
        <v>0.000500489155729787-11.6351533574296i</v>
      </c>
      <c r="I3828" t="str">
        <f t="shared" si="1129"/>
        <v>-0.0422101671635471-0.0457789475276828i</v>
      </c>
      <c r="K3828" t="str">
        <f t="shared" si="1130"/>
        <v>0.0000443641018203753-0.0000332985111410774i</v>
      </c>
      <c r="L3828" t="str">
        <f t="shared" si="1131"/>
        <v>0.0000444444444444444-0.0000335780021277893i</v>
      </c>
      <c r="M3828" t="e">
        <f t="shared" si="1132"/>
        <v>#DIV/0!</v>
      </c>
      <c r="N3828">
        <f t="shared" si="1133"/>
        <v>53.363007391626937</v>
      </c>
      <c r="O3828">
        <f t="shared" si="1134"/>
        <v>58.996560360702794</v>
      </c>
      <c r="P3828" s="3">
        <f t="shared" si="1135"/>
        <v>-58.996560360702794</v>
      </c>
      <c r="Q3828" s="3">
        <f t="shared" si="1136"/>
        <v>126.63699260837306</v>
      </c>
      <c r="R3828">
        <f t="shared" si="1137"/>
        <v>-53.363007391626937</v>
      </c>
      <c r="S3828">
        <f t="shared" si="1138"/>
        <v>1709.9052801621979</v>
      </c>
      <c r="T3828">
        <f t="shared" si="1121"/>
        <v>-58.996560360702794</v>
      </c>
    </row>
    <row r="3829" spans="1:20" x14ac:dyDescent="0.25">
      <c r="A3829">
        <f t="shared" si="1122"/>
        <v>10784477.609569255</v>
      </c>
      <c r="B3829">
        <f t="shared" si="1139"/>
        <v>1716402.9202268142</v>
      </c>
      <c r="C3829" t="str">
        <f t="shared" si="1123"/>
        <v>-0.000661580231093847+0.000892719049657173i</v>
      </c>
      <c r="D3829" t="str">
        <f t="shared" si="1124"/>
        <v>0.529767997230417-1.25905064044866i</v>
      </c>
      <c r="E3829" t="str">
        <f t="shared" si="1125"/>
        <v>-9.33886340251995-11.3325372631198i</v>
      </c>
      <c r="F3829" t="str">
        <f t="shared" si="1126"/>
        <v>1.39015823912079-1.28638794693962i</v>
      </c>
      <c r="G3829" t="str">
        <f t="shared" si="1127"/>
        <v>0.573278877556933-0.494601057524138i</v>
      </c>
      <c r="H3829" t="str">
        <f t="shared" si="1128"/>
        <v>0.000496697901273891-11.5911043224188i</v>
      </c>
      <c r="I3829" t="str">
        <f t="shared" si="1129"/>
        <v>-0.04206163647259-0.0454585704291376i</v>
      </c>
      <c r="K3829" t="str">
        <f t="shared" si="1130"/>
        <v>0.0000443633099079104-0.0000331724582918106i</v>
      </c>
      <c r="L3829" t="str">
        <f t="shared" si="1131"/>
        <v>0.0000444444444444444-0.0000334508887505372i</v>
      </c>
      <c r="M3829" t="e">
        <f t="shared" si="1132"/>
        <v>#DIV/0!</v>
      </c>
      <c r="N3829">
        <f t="shared" si="1133"/>
        <v>53.458429770245417</v>
      </c>
      <c r="O3829">
        <f t="shared" si="1134"/>
        <v>59.084611680485281</v>
      </c>
      <c r="P3829" s="3">
        <f t="shared" si="1135"/>
        <v>-59.084611680485281</v>
      </c>
      <c r="Q3829" s="3">
        <f t="shared" si="1136"/>
        <v>126.54157022975458</v>
      </c>
      <c r="R3829">
        <f t="shared" si="1137"/>
        <v>-53.458429770245417</v>
      </c>
      <c r="S3829">
        <f t="shared" si="1138"/>
        <v>1716.4029202268143</v>
      </c>
      <c r="T3829">
        <f t="shared" si="1121"/>
        <v>-59.084611680485281</v>
      </c>
    </row>
    <row r="3830" spans="1:20" x14ac:dyDescent="0.25">
      <c r="A3830">
        <f t="shared" si="1122"/>
        <v>10825458.624485618</v>
      </c>
      <c r="B3830">
        <f t="shared" si="1139"/>
        <v>1722925.2513236762</v>
      </c>
      <c r="C3830" t="str">
        <f t="shared" si="1123"/>
        <v>-0.000653433855188819+0.000884799398805988i</v>
      </c>
      <c r="D3830" t="str">
        <f t="shared" si="1124"/>
        <v>0.526370458942215-1.2557190892669i</v>
      </c>
      <c r="E3830" t="str">
        <f t="shared" si="1125"/>
        <v>-9.31100927210521-11.2500132419263i</v>
      </c>
      <c r="F3830" t="str">
        <f t="shared" si="1126"/>
        <v>1.38565590721801-1.2867169551846i</v>
      </c>
      <c r="G3830" t="str">
        <f t="shared" si="1127"/>
        <v>0.571422188363586-0.494872580579442i</v>
      </c>
      <c r="H3830" t="str">
        <f t="shared" si="1128"/>
        <v>0.000492935434097581-11.5472220720758i</v>
      </c>
      <c r="I3830" t="str">
        <f t="shared" si="1129"/>
        <v>-0.0419131283285299-0.0451398001232129i</v>
      </c>
      <c r="K3830" t="str">
        <f t="shared" si="1130"/>
        <v>0.0000443625239797308-0.0000330468826019685i</v>
      </c>
      <c r="L3830" t="str">
        <f t="shared" si="1131"/>
        <v>0.0000444444444444444-0.0000333242565755502i</v>
      </c>
      <c r="M3830" t="e">
        <f t="shared" si="1132"/>
        <v>#DIV/0!</v>
      </c>
      <c r="N3830">
        <f t="shared" si="1133"/>
        <v>53.553734198682804</v>
      </c>
      <c r="O3830">
        <f t="shared" si="1134"/>
        <v>59.172699862919565</v>
      </c>
      <c r="P3830" s="3">
        <f t="shared" si="1135"/>
        <v>-59.172699862919565</v>
      </c>
      <c r="Q3830" s="3">
        <f t="shared" si="1136"/>
        <v>126.4462658013172</v>
      </c>
      <c r="R3830">
        <f t="shared" si="1137"/>
        <v>-53.553734198682804</v>
      </c>
      <c r="S3830">
        <f t="shared" si="1138"/>
        <v>1722.9252513236761</v>
      </c>
      <c r="T3830">
        <f t="shared" si="1121"/>
        <v>-59.172699862919565</v>
      </c>
    </row>
    <row r="3831" spans="1:20" x14ac:dyDescent="0.25">
      <c r="A3831">
        <f t="shared" si="1122"/>
        <v>10866595.367258664</v>
      </c>
      <c r="B3831">
        <f t="shared" si="1139"/>
        <v>1729472.3672787063</v>
      </c>
      <c r="C3831" t="str">
        <f t="shared" si="1123"/>
        <v>-0.000645381799339941+0.000876941206580102i</v>
      </c>
      <c r="D3831" t="str">
        <f t="shared" si="1124"/>
        <v>0.522990844873123-1.25238717824685i</v>
      </c>
      <c r="E3831" t="str">
        <f t="shared" si="1125"/>
        <v>-9.2830644097964-11.1679289689799i</v>
      </c>
      <c r="F3831" t="str">
        <f t="shared" si="1126"/>
        <v>1.38114869414825-1.28703065223961i</v>
      </c>
      <c r="G3831" t="str">
        <f t="shared" si="1127"/>
        <v>0.569563486255562-0.495137275288351i</v>
      </c>
      <c r="H3831" t="str">
        <f t="shared" si="1128"/>
        <v>0.000489201534593051-11.503505974656i</v>
      </c>
      <c r="I3831" t="str">
        <f t="shared" si="1129"/>
        <v>-0.0417646449190564-0.0448226335904316i</v>
      </c>
      <c r="K3831" t="str">
        <f t="shared" si="1130"/>
        <v>0.000044361743990615-0.0000329217822655276i</v>
      </c>
      <c r="L3831" t="str">
        <f t="shared" si="1131"/>
        <v>0.0000444444444444444-0.0000331981037811817i</v>
      </c>
      <c r="M3831" t="e">
        <f t="shared" si="1132"/>
        <v>#DIV/0!</v>
      </c>
      <c r="N3831">
        <f t="shared" si="1133"/>
        <v>53.648920562652606</v>
      </c>
      <c r="O3831">
        <f t="shared" si="1134"/>
        <v>59.26082489132655</v>
      </c>
      <c r="P3831" s="3">
        <f t="shared" si="1135"/>
        <v>-59.26082489132655</v>
      </c>
      <c r="Q3831" s="3">
        <f t="shared" si="1136"/>
        <v>126.35107943734739</v>
      </c>
      <c r="R3831">
        <f t="shared" si="1137"/>
        <v>-53.648920562652606</v>
      </c>
      <c r="S3831">
        <f t="shared" si="1138"/>
        <v>1729.4723672787063</v>
      </c>
      <c r="T3831">
        <f t="shared" si="1121"/>
        <v>-59.26082489132655</v>
      </c>
    </row>
    <row r="3832" spans="1:20" x14ac:dyDescent="0.25">
      <c r="A3832">
        <f t="shared" si="1122"/>
        <v>10907888.429654248</v>
      </c>
      <c r="B3832">
        <f t="shared" si="1139"/>
        <v>1736044.3622743655</v>
      </c>
      <c r="C3832" t="str">
        <f t="shared" si="1123"/>
        <v>-0.000637423048921474+0.000869144107357709i</v>
      </c>
      <c r="D3832" t="str">
        <f t="shared" si="1124"/>
        <v>0.519629110018742-1.2490550052634i</v>
      </c>
      <c r="E3832" t="str">
        <f t="shared" si="1125"/>
        <v>-9.25503041889379-11.086283527599i</v>
      </c>
      <c r="F3832" t="str">
        <f t="shared" si="1126"/>
        <v>1.37663672185274-1.28732898831877i</v>
      </c>
      <c r="G3832" t="str">
        <f t="shared" si="1127"/>
        <v>0.567702821519459-0.495395123066734i</v>
      </c>
      <c r="H3832" t="str">
        <f t="shared" si="1128"/>
        <v>0.000485495984843121-11.4599554008104i</v>
      </c>
      <c r="I3832" t="str">
        <f t="shared" si="1129"/>
        <v>-0.0416161884565732-0.0445070677966132i</v>
      </c>
      <c r="K3832" t="str">
        <f t="shared" si="1130"/>
        <v>0.000044360969895684-0.0000327971554832966i</v>
      </c>
      <c r="L3832" t="str">
        <f t="shared" si="1131"/>
        <v>0.0000444444444444444-0.0000330724285526814i</v>
      </c>
      <c r="M3832" t="e">
        <f t="shared" si="1132"/>
        <v>#DIV/0!</v>
      </c>
      <c r="N3832">
        <f t="shared" si="1133"/>
        <v>53.743988744060701</v>
      </c>
      <c r="O3832">
        <f t="shared" si="1134"/>
        <v>59.348986748960399</v>
      </c>
      <c r="P3832" s="3">
        <f t="shared" si="1135"/>
        <v>-59.348986748960399</v>
      </c>
      <c r="Q3832" s="3">
        <f t="shared" si="1136"/>
        <v>126.2560112559393</v>
      </c>
      <c r="R3832">
        <f t="shared" si="1137"/>
        <v>-53.743988744060701</v>
      </c>
      <c r="S3832">
        <f t="shared" si="1138"/>
        <v>1736.0443622743655</v>
      </c>
      <c r="T3832">
        <f t="shared" si="1121"/>
        <v>-59.348986748960399</v>
      </c>
    </row>
    <row r="3833" spans="1:20" x14ac:dyDescent="0.25">
      <c r="A3833">
        <f t="shared" si="1122"/>
        <v>10949338.405686935</v>
      </c>
      <c r="B3833">
        <f t="shared" si="1139"/>
        <v>1742641.3308510082</v>
      </c>
      <c r="C3833" t="str">
        <f t="shared" si="1123"/>
        <v>-0.000629556599319209+0.000861407736163128i</v>
      </c>
      <c r="D3833" t="str">
        <f t="shared" si="1124"/>
        <v>0.516285208826247-1.24572266743362i</v>
      </c>
      <c r="E3833" t="str">
        <f t="shared" si="1125"/>
        <v>-9.22690890064787-11.0050759947866i</v>
      </c>
      <c r="F3833" t="str">
        <f t="shared" si="1126"/>
        <v>1.37212011280449-1.28761191476384i</v>
      </c>
      <c r="G3833" t="str">
        <f t="shared" si="1127"/>
        <v>0.565840244661172-0.495646105788149i</v>
      </c>
      <c r="H3833" t="str">
        <f t="shared" si="1128"/>
        <v>0.000481818568608078-11.416569723577i</v>
      </c>
      <c r="I3833" t="str">
        <f t="shared" si="1129"/>
        <v>-0.0414677611777644-0.0441930996925967i</v>
      </c>
      <c r="K3833" t="str">
        <f t="shared" si="1130"/>
        <v>0.0000443602016503981-0.0000326730004628928i</v>
      </c>
      <c r="L3833" t="str">
        <f t="shared" si="1131"/>
        <v>0.0000444444444444444-0.0000329472290821692i</v>
      </c>
      <c r="M3833" t="e">
        <f t="shared" si="1132"/>
        <v>#DIV/0!</v>
      </c>
      <c r="N3833">
        <f t="shared" si="1133"/>
        <v>53.83893862100534</v>
      </c>
      <c r="O3833">
        <f t="shared" si="1134"/>
        <v>59.437185418997728</v>
      </c>
      <c r="P3833" s="3">
        <f t="shared" si="1135"/>
        <v>-59.437185418997728</v>
      </c>
      <c r="Q3833" s="3">
        <f t="shared" si="1136"/>
        <v>126.16106137899466</v>
      </c>
      <c r="R3833">
        <f t="shared" si="1137"/>
        <v>-53.83893862100534</v>
      </c>
      <c r="S3833">
        <f t="shared" si="1138"/>
        <v>1742.6413308510082</v>
      </c>
      <c r="T3833">
        <f t="shared" si="1121"/>
        <v>-59.437185418997728</v>
      </c>
    </row>
    <row r="3834" spans="1:20" x14ac:dyDescent="0.25">
      <c r="A3834">
        <f t="shared" si="1122"/>
        <v>10990945.891628547</v>
      </c>
      <c r="B3834">
        <f t="shared" si="1139"/>
        <v>1749263.3679082422</v>
      </c>
      <c r="C3834" t="str">
        <f t="shared" si="1123"/>
        <v>-0.000621781455842399+0.000853731728693643i</v>
      </c>
      <c r="D3834" t="str">
        <f t="shared" si="1124"/>
        <v>0.512959095204111-1.24239026111578i</v>
      </c>
      <c r="E3834" t="str">
        <f t="shared" si="1125"/>
        <v>-9.19870145417041-10.9243054411924i</v>
      </c>
      <c r="F3834" t="str">
        <f t="shared" si="1126"/>
        <v>1.36759898999544-1.28787938405179i</v>
      </c>
      <c r="G3834" t="str">
        <f t="shared" si="1127"/>
        <v>0.563975806400593-0.49589020578692i</v>
      </c>
      <c r="H3834" t="str">
        <f t="shared" si="1128"/>
        <v>0.000478169071312441-11.3733483183709i</v>
      </c>
      <c r="I3834" t="str">
        <f t="shared" si="1129"/>
        <v>-0.0413193653431635-0.0438807262139657i</v>
      </c>
      <c r="K3834" t="str">
        <f t="shared" si="1130"/>
        <v>0.0000443594392105533-0.0000325493154187148i</v>
      </c>
      <c r="L3834" t="str">
        <f t="shared" si="1131"/>
        <v>0.0000444444444444444-0.0000328225035686085i</v>
      </c>
      <c r="M3834" t="e">
        <f t="shared" si="1132"/>
        <v>#DIV/0!</v>
      </c>
      <c r="N3834">
        <f t="shared" si="1133"/>
        <v>53.933770067784693</v>
      </c>
      <c r="O3834">
        <f t="shared" si="1134"/>
        <v>59.525420884526795</v>
      </c>
      <c r="P3834" s="3">
        <f t="shared" si="1135"/>
        <v>-59.525420884526795</v>
      </c>
      <c r="Q3834" s="3">
        <f t="shared" si="1136"/>
        <v>126.06622993221531</v>
      </c>
      <c r="R3834">
        <f t="shared" si="1137"/>
        <v>-53.933770067784693</v>
      </c>
      <c r="S3834">
        <f t="shared" si="1138"/>
        <v>1749.2633679082421</v>
      </c>
      <c r="T3834">
        <f t="shared" si="1121"/>
        <v>-59.525420884526795</v>
      </c>
    </row>
    <row r="3835" spans="1:20" x14ac:dyDescent="0.25">
      <c r="A3835">
        <f t="shared" si="1122"/>
        <v>11032711.486016735</v>
      </c>
      <c r="B3835">
        <f t="shared" si="1139"/>
        <v>1755910.5687062936</v>
      </c>
      <c r="C3835" t="str">
        <f t="shared" si="1123"/>
        <v>-0.000614096633636319+0.000846115721345582i</v>
      </c>
      <c r="D3835" t="str">
        <f t="shared" si="1124"/>
        <v>0.509650722531795-1.23905788190827i</v>
      </c>
      <c r="E3835" t="str">
        <f t="shared" si="1125"/>
        <v>-9.17040967634412-10.8439709310765i</v>
      </c>
      <c r="F3835" t="str">
        <f t="shared" si="1126"/>
        <v>1.36307347692341-1.28813134980187i</v>
      </c>
      <c r="G3835" t="str">
        <f t="shared" si="1127"/>
        <v>0.56210955766625-0.496127405861138i</v>
      </c>
      <c r="H3835" t="str">
        <f t="shared" si="1128"/>
        <v>0.000474547280031957-11.3302905629753i</v>
      </c>
      <c r="I3835" t="str">
        <f t="shared" si="1129"/>
        <v>-0.041171003236714-0.0435699442807793i</v>
      </c>
      <c r="K3835" t="str">
        <f t="shared" si="1130"/>
        <v>0.0000443586825322804-0.0000324260985719173i</v>
      </c>
      <c r="L3835" t="str">
        <f t="shared" si="1131"/>
        <v>0.0000444444444444444-0.0000326982502177809i</v>
      </c>
      <c r="M3835" t="e">
        <f t="shared" si="1132"/>
        <v>#DIV/0!</v>
      </c>
      <c r="N3835">
        <f t="shared" si="1133"/>
        <v>54.028482954899246</v>
      </c>
      <c r="O3835">
        <f t="shared" si="1134"/>
        <v>59.613693128537442</v>
      </c>
      <c r="P3835" s="3">
        <f t="shared" si="1135"/>
        <v>-59.613693128537442</v>
      </c>
      <c r="Q3835" s="3">
        <f t="shared" si="1136"/>
        <v>125.97151704510075</v>
      </c>
      <c r="R3835">
        <f t="shared" si="1137"/>
        <v>-54.028482954899246</v>
      </c>
      <c r="S3835">
        <f t="shared" si="1138"/>
        <v>1755.9105687062936</v>
      </c>
      <c r="T3835">
        <f t="shared" si="1121"/>
        <v>-59.613693128537442</v>
      </c>
    </row>
    <row r="3836" spans="1:20" x14ac:dyDescent="0.25">
      <c r="A3836">
        <f t="shared" si="1122"/>
        <v>11074635.7896636</v>
      </c>
      <c r="B3836">
        <f t="shared" si="1139"/>
        <v>1762583.0288673777</v>
      </c>
      <c r="C3836" t="str">
        <f t="shared" si="1123"/>
        <v>-0.000606501157595542+0.000838559351240031i</v>
      </c>
      <c r="D3836" t="str">
        <f t="shared" si="1124"/>
        <v>0.50636004366938-1.2357256246488i</v>
      </c>
      <c r="E3836" t="str">
        <f t="shared" si="1125"/>
        <v>-9.14203516173306-10.7640715222774i</v>
      </c>
      <c r="F3836" t="str">
        <f t="shared" si="1126"/>
        <v>1.35854369757912-1.28836776678273i</v>
      </c>
      <c r="G3836" t="str">
        <f t="shared" si="1127"/>
        <v>0.560241549589902-0.496357689275594i</v>
      </c>
      <c r="H3836" t="str">
        <f t="shared" si="1128"/>
        <v>0.000470952983480728-11.2873958375334i</v>
      </c>
      <c r="I3836" t="str">
        <f t="shared" si="1129"/>
        <v>-0.0410226771653349-0.0432607507973172i</v>
      </c>
      <c r="K3836" t="str">
        <f t="shared" si="1130"/>
        <v>0.0000443579315720413-0.0000323033481503856i</v>
      </c>
      <c r="L3836" t="str">
        <f t="shared" si="1131"/>
        <v>0.0000444444444444444-0.0000325744672422603i</v>
      </c>
      <c r="M3836" t="e">
        <f t="shared" si="1132"/>
        <v>#DIV/0!</v>
      </c>
      <c r="N3836">
        <f t="shared" si="1133"/>
        <v>54.123077149058247</v>
      </c>
      <c r="O3836">
        <f t="shared" si="1134"/>
        <v>59.702002133909005</v>
      </c>
      <c r="P3836" s="3">
        <f t="shared" si="1135"/>
        <v>-59.702002133909005</v>
      </c>
      <c r="Q3836" s="3">
        <f t="shared" si="1136"/>
        <v>125.87692285094175</v>
      </c>
      <c r="R3836">
        <f t="shared" si="1137"/>
        <v>-54.123077149058247</v>
      </c>
      <c r="S3836">
        <f t="shared" si="1138"/>
        <v>1762.5830288673776</v>
      </c>
      <c r="T3836">
        <f t="shared" si="1121"/>
        <v>-59.702002133909005</v>
      </c>
    </row>
    <row r="3837" spans="1:20" x14ac:dyDescent="0.25">
      <c r="A3837">
        <f t="shared" si="1122"/>
        <v>11116719.405664321</v>
      </c>
      <c r="B3837">
        <f t="shared" si="1139"/>
        <v>1769280.8443770737</v>
      </c>
      <c r="C3837" t="str">
        <f t="shared" si="1123"/>
        <v>-0.000598994062277605+0.000831062256247741i</v>
      </c>
      <c r="D3837" t="str">
        <f t="shared" si="1124"/>
        <v>0.503087010967152-1.2323935834136i</v>
      </c>
      <c r="E3837" t="str">
        <f t="shared" si="1125"/>
        <v>-9.11357950249102-10.6846062661781i</v>
      </c>
      <c r="F3837" t="str">
        <f t="shared" si="1126"/>
        <v>1.35400977643281-1.28858859091927i</v>
      </c>
      <c r="G3837" t="str">
        <f t="shared" si="1127"/>
        <v>0.558371833501085-0.496581039764631i</v>
      </c>
      <c r="H3837" t="str">
        <f t="shared" si="1128"/>
        <v>0.000467385971998332-11.2446635245384i</v>
      </c>
      <c r="I3837" t="str">
        <f t="shared" si="1129"/>
        <v>-0.0408743894584766-0.0429531426518149i</v>
      </c>
      <c r="K3837" t="str">
        <f t="shared" si="1130"/>
        <v>0.0000443571862866271-0.0000321810623887108i</v>
      </c>
      <c r="L3837" t="str">
        <f t="shared" si="1131"/>
        <v>0.0000444444444444444-0.0000324511528613871i</v>
      </c>
      <c r="M3837" t="e">
        <f t="shared" si="1132"/>
        <v>#DIV/0!</v>
      </c>
      <c r="N3837">
        <f t="shared" si="1133"/>
        <v>54.217552513189474</v>
      </c>
      <c r="O3837">
        <f t="shared" si="1134"/>
        <v>59.790347883400656</v>
      </c>
      <c r="P3837" s="3">
        <f t="shared" si="1135"/>
        <v>-59.790347883400656</v>
      </c>
      <c r="Q3837" s="3">
        <f t="shared" si="1136"/>
        <v>125.78244748681053</v>
      </c>
      <c r="R3837">
        <f t="shared" si="1137"/>
        <v>-54.217552513189474</v>
      </c>
      <c r="S3837">
        <f t="shared" si="1138"/>
        <v>1769.2808443770737</v>
      </c>
      <c r="T3837">
        <f t="shared" si="1121"/>
        <v>-59.790347883400656</v>
      </c>
    </row>
    <row r="3838" spans="1:20" x14ac:dyDescent="0.25">
      <c r="A3838">
        <f t="shared" si="1122"/>
        <v>11158962.939405847</v>
      </c>
      <c r="B3838">
        <f t="shared" si="1139"/>
        <v>1776004.1115857067</v>
      </c>
      <c r="C3838" t="str">
        <f t="shared" si="1123"/>
        <v>-0.000591574391817436+0.000823624075013488i</v>
      </c>
      <c r="D3838" t="str">
        <f t="shared" si="1124"/>
        <v>0.499831576275142-1.22906185151681i</v>
      </c>
      <c r="E3838" t="str">
        <f t="shared" si="1125"/>
        <v>-9.0850442882693-10.6055742076762i</v>
      </c>
      <c r="F3838" t="str">
        <f t="shared" si="1126"/>
        <v>1.34947183842103-1.28879377929926i</v>
      </c>
      <c r="G3838" t="str">
        <f t="shared" si="1127"/>
        <v>0.556500460921612-0.496797441534923i</v>
      </c>
      <c r="H3838" t="str">
        <f t="shared" si="1128"/>
        <v>0.0004638460375371-11.2020930088249i</v>
      </c>
      <c r="I3838" t="str">
        <f t="shared" si="1129"/>
        <v>-0.0407261424676751-0.0426471167162169i</v>
      </c>
      <c r="K3838" t="str">
        <f t="shared" si="1130"/>
        <v>0.0000443564466331553-0.0000320592395281624i</v>
      </c>
      <c r="L3838" t="str">
        <f t="shared" si="1131"/>
        <v>0.0000444444444444444-0.0000323283053012423i</v>
      </c>
      <c r="M3838" t="e">
        <f t="shared" si="1132"/>
        <v>#DIV/0!</v>
      </c>
      <c r="N3838">
        <f t="shared" si="1133"/>
        <v>54.311908906444387</v>
      </c>
      <c r="O3838">
        <f t="shared" si="1134"/>
        <v>59.878730359640656</v>
      </c>
      <c r="P3838" s="3">
        <f t="shared" si="1135"/>
        <v>-59.878730359640656</v>
      </c>
      <c r="Q3838" s="3">
        <f t="shared" si="1136"/>
        <v>125.68809109355561</v>
      </c>
      <c r="R3838">
        <f t="shared" si="1137"/>
        <v>-54.311908906444387</v>
      </c>
      <c r="S3838">
        <f t="shared" si="1138"/>
        <v>1776.0041115857066</v>
      </c>
      <c r="T3838">
        <f t="shared" si="1121"/>
        <v>-59.878730359640656</v>
      </c>
    </row>
    <row r="3839" spans="1:20" x14ac:dyDescent="0.25">
      <c r="A3839">
        <f t="shared" si="1122"/>
        <v>11201366.998575589</v>
      </c>
      <c r="B3839">
        <f t="shared" si="1139"/>
        <v>1782752.9272097324</v>
      </c>
      <c r="C3839" t="str">
        <f t="shared" si="1123"/>
        <v>-0.000584241199842334+0.000816244446980022i</v>
      </c>
      <c r="D3839" t="str">
        <f t="shared" si="1124"/>
        <v>0.496593690952589-1.22573052150993i</v>
      </c>
      <c r="E3839" t="str">
        <f t="shared" si="1125"/>
        <v>-9.05643110612545-10.526974385156i</v>
      </c>
      <c r="F3839" t="str">
        <f t="shared" si="1126"/>
        <v>1.34493000893309-1.28898329017988i</v>
      </c>
      <c r="G3839" t="str">
        <f t="shared" si="1127"/>
        <v>0.554627483560026-0.497006879268184i</v>
      </c>
      <c r="H3839" t="str">
        <f t="shared" si="1128"/>
        <v>0.000460332973649555-11.1596836775605i</v>
      </c>
      <c r="I3839" t="str">
        <f t="shared" si="1129"/>
        <v>-0.0405779385661089-0.0423426698459302i</v>
      </c>
      <c r="K3839" t="str">
        <f t="shared" si="1130"/>
        <v>0.0000443557125690674-0.0000319378778166656i</v>
      </c>
      <c r="L3839" t="str">
        <f t="shared" si="1131"/>
        <v>0.0000444444444444444-0.0000322059227946228i</v>
      </c>
      <c r="M3839" t="e">
        <f t="shared" si="1132"/>
        <v>#DIV/0!</v>
      </c>
      <c r="N3839">
        <f t="shared" si="1133"/>
        <v>54.406146184211934</v>
      </c>
      <c r="O3839">
        <f t="shared" si="1134"/>
        <v>59.967149545114829</v>
      </c>
      <c r="P3839" s="3">
        <f t="shared" si="1135"/>
        <v>-59.967149545114829</v>
      </c>
      <c r="Q3839" s="3">
        <f t="shared" si="1136"/>
        <v>125.59385381578807</v>
      </c>
      <c r="R3839">
        <f t="shared" si="1137"/>
        <v>-54.406146184211934</v>
      </c>
      <c r="S3839">
        <f t="shared" si="1138"/>
        <v>1782.7529272097324</v>
      </c>
      <c r="T3839">
        <f t="shared" si="1121"/>
        <v>-59.967149545114829</v>
      </c>
    </row>
    <row r="3840" spans="1:20" x14ac:dyDescent="0.25">
      <c r="A3840">
        <f t="shared" si="1122"/>
        <v>11243932.193170177</v>
      </c>
      <c r="B3840">
        <f t="shared" si="1139"/>
        <v>1789527.3883331295</v>
      </c>
      <c r="C3840" t="str">
        <f t="shared" si="1123"/>
        <v>-0.000576993549387467+0.000808923012411185i</v>
      </c>
      <c r="D3840" t="str">
        <f t="shared" si="1124"/>
        <v>0.493373305877387-1.22239968518137i</v>
      </c>
      <c r="E3840" t="str">
        <f t="shared" si="1125"/>
        <v>-9.02774154042954-10.4488058304601i</v>
      </c>
      <c r="F3840" t="str">
        <f t="shared" si="1126"/>
        <v>1.34038441379761-1.28915708299403i</v>
      </c>
      <c r="G3840" t="str">
        <f t="shared" si="1127"/>
        <v>0.55275295330601-0.497209338123787i</v>
      </c>
      <c r="H3840" t="str">
        <f t="shared" si="1128"/>
        <v>0.000456846575475858-11.117434920236i</v>
      </c>
      <c r="I3840" t="str">
        <f t="shared" si="1129"/>
        <v>-0.0404297801481462-0.0420397988795834i</v>
      </c>
      <c r="K3840" t="str">
        <f t="shared" si="1130"/>
        <v>0.0000443549840521265-0.0000318169755087744i</v>
      </c>
      <c r="L3840" t="str">
        <f t="shared" si="1131"/>
        <v>0.0000444444444444444-0.0000320840035810149i</v>
      </c>
      <c r="M3840" t="e">
        <f t="shared" si="1132"/>
        <v>#DIV/0!</v>
      </c>
      <c r="N3840">
        <f t="shared" si="1133"/>
        <v>54.500264198128406</v>
      </c>
      <c r="O3840">
        <f t="shared" si="1134"/>
        <v>60.0556054221572</v>
      </c>
      <c r="P3840" s="3">
        <f t="shared" si="1135"/>
        <v>-60.0556054221572</v>
      </c>
      <c r="Q3840" s="3">
        <f t="shared" si="1136"/>
        <v>125.49973580187159</v>
      </c>
      <c r="R3840">
        <f t="shared" si="1137"/>
        <v>-54.500264198128406</v>
      </c>
      <c r="S3840">
        <f t="shared" si="1138"/>
        <v>1789.5273883331295</v>
      </c>
      <c r="T3840">
        <f t="shared" si="1121"/>
        <v>-60.0556054221572</v>
      </c>
    </row>
    <row r="3841" spans="1:20" x14ac:dyDescent="0.25">
      <c r="A3841">
        <f t="shared" si="1122"/>
        <v>11286659.135504223</v>
      </c>
      <c r="B3841">
        <f t="shared" si="1139"/>
        <v>1796327.5924087954</v>
      </c>
      <c r="C3841" t="str">
        <f t="shared" si="1123"/>
        <v>-0.000569830512812089+0.000801659412414726i</v>
      </c>
      <c r="D3841" t="str">
        <f t="shared" si="1124"/>
        <v>0.490170371455449-1.21906943355618i</v>
      </c>
      <c r="E3841" t="str">
        <f t="shared" si="1125"/>
        <v>-8.99897717277117-10.3710675688653i</v>
      </c>
      <c r="F3841" t="str">
        <f t="shared" si="1126"/>
        <v>1.33583517926873-1.2893151183564i</v>
      </c>
      <c r="G3841" t="str">
        <f t="shared" si="1127"/>
        <v>0.550876922224752-0.497404803741315i</v>
      </c>
      <c r="H3841" t="str">
        <f t="shared" si="1128"/>
        <v>0.000453386639731405-11.0753461286575i</v>
      </c>
      <c r="I3841" t="str">
        <f t="shared" si="1129"/>
        <v>-0.0402816696288953-0.0417385006387917i</v>
      </c>
      <c r="K3841" t="str">
        <f t="shared" si="1130"/>
        <v>0.0000443542610404149-0.0000316965308656483i</v>
      </c>
      <c r="L3841" t="str">
        <f t="shared" si="1131"/>
        <v>0.0000444444444444444-0.00003196254590657i</v>
      </c>
      <c r="M3841" t="e">
        <f t="shared" si="1132"/>
        <v>#DIV/0!</v>
      </c>
      <c r="N3841">
        <f t="shared" si="1133"/>
        <v>54.594262796091783</v>
      </c>
      <c r="O3841">
        <f t="shared" si="1134"/>
        <v>60.144097972938283</v>
      </c>
      <c r="P3841" s="3">
        <f t="shared" si="1135"/>
        <v>-60.144097972938283</v>
      </c>
      <c r="Q3841" s="3">
        <f t="shared" si="1136"/>
        <v>125.40573720390822</v>
      </c>
      <c r="R3841">
        <f t="shared" si="1137"/>
        <v>-54.594262796091783</v>
      </c>
      <c r="S3841">
        <f t="shared" si="1138"/>
        <v>1796.3275924087955</v>
      </c>
      <c r="T3841">
        <f t="shared" si="1121"/>
        <v>-60.144097972938283</v>
      </c>
    </row>
    <row r="3842" spans="1:20" x14ac:dyDescent="0.25">
      <c r="A3842">
        <f t="shared" si="1122"/>
        <v>11329548.44021914</v>
      </c>
      <c r="B3842">
        <f t="shared" si="1139"/>
        <v>1803153.6372599488</v>
      </c>
      <c r="C3842" t="str">
        <f t="shared" si="1123"/>
        <v>-0.000562751171716268+0.000794453288964276i</v>
      </c>
      <c r="D3842" t="str">
        <f t="shared" si="1124"/>
        <v>0.486984837630027-1.21573985689576i</v>
      </c>
      <c r="E3842" t="str">
        <f t="shared" si="1125"/>
        <v>-8.97013958186507-10.2937586190584i</v>
      </c>
      <c r="F3842" t="str">
        <f t="shared" si="1126"/>
        <v>1.33128243201246-1.2894573580694i</v>
      </c>
      <c r="G3842" t="str">
        <f t="shared" si="1127"/>
        <v>0.548999442551271-0.497593262243034i</v>
      </c>
      <c r="H3842" t="str">
        <f t="shared" si="1128"/>
        <v>0.000449952964694513-11.0334166969367i</v>
      </c>
      <c r="I3842" t="str">
        <f t="shared" si="1129"/>
        <v>-0.0401336094437471-0.0414387719279277i</v>
      </c>
      <c r="K3842" t="str">
        <f t="shared" si="1130"/>
        <v>0.0000443535434923319-0.0000315765421550239i</v>
      </c>
      <c r="L3842" t="str">
        <f t="shared" si="1131"/>
        <v>0.0000444444444444444-0.0000318415480240784i</v>
      </c>
      <c r="M3842" t="e">
        <f t="shared" si="1132"/>
        <v>#DIV/0!</v>
      </c>
      <c r="N3842">
        <f t="shared" si="1133"/>
        <v>54.688141822271234</v>
      </c>
      <c r="O3842">
        <f t="shared" si="1134"/>
        <v>60.232627179455839</v>
      </c>
      <c r="P3842" s="3">
        <f t="shared" si="1135"/>
        <v>-60.232627179455839</v>
      </c>
      <c r="Q3842" s="3">
        <f t="shared" si="1136"/>
        <v>125.31185817772877</v>
      </c>
      <c r="R3842">
        <f t="shared" si="1137"/>
        <v>-54.688141822271234</v>
      </c>
      <c r="S3842">
        <f t="shared" si="1138"/>
        <v>1803.1536372599487</v>
      </c>
      <c r="T3842">
        <f t="shared" si="1121"/>
        <v>-60.232627179455839</v>
      </c>
    </row>
    <row r="3843" spans="1:20" x14ac:dyDescent="0.25">
      <c r="A3843">
        <f t="shared" si="1122"/>
        <v>11372600.724291973</v>
      </c>
      <c r="B3843">
        <f t="shared" si="1139"/>
        <v>1810005.6210815366</v>
      </c>
      <c r="C3843" t="str">
        <f t="shared" si="1123"/>
        <v>-0.000555754616858209+0.000787304284921125i</v>
      </c>
      <c r="D3843" t="str">
        <f t="shared" si="1124"/>
        <v>0.483816653890974-1.2124110446978i</v>
      </c>
      <c r="E3843" t="str">
        <f t="shared" si="1125"/>
        <v>-8.94123034345762-10.2168779931149i</v>
      </c>
      <c r="F3843" t="str">
        <f t="shared" si="1126"/>
        <v>1.32672629909277-1.28958376512892i</v>
      </c>
      <c r="G3843" t="str">
        <f t="shared" si="1127"/>
        <v>0.547120566684698-0.497774700236275i</v>
      </c>
      <c r="H3843" t="str">
        <f t="shared" si="1128"/>
        <v>0.000446545350194197-10.9916460214829i</v>
      </c>
      <c r="I3843" t="str">
        <f t="shared" si="1129"/>
        <v>-0.0399856020479222-0.0411406095338993i</v>
      </c>
      <c r="K3843" t="str">
        <f t="shared" si="1130"/>
        <v>0.0000443528313665905-0.0000314570076511945i</v>
      </c>
      <c r="L3843" t="str">
        <f t="shared" si="1131"/>
        <v>0.0000444444444444444-0.0000317210081929452i</v>
      </c>
      <c r="M3843" t="e">
        <f t="shared" si="1132"/>
        <v>#DIV/0!</v>
      </c>
      <c r="N3843">
        <f t="shared" si="1133"/>
        <v>54.781901117129621</v>
      </c>
      <c r="O3843">
        <f t="shared" si="1134"/>
        <v>60.321193023523264</v>
      </c>
      <c r="P3843" s="3">
        <f t="shared" si="1135"/>
        <v>-60.321193023523264</v>
      </c>
      <c r="Q3843" s="3">
        <f t="shared" si="1136"/>
        <v>125.21809888287038</v>
      </c>
      <c r="R3843">
        <f t="shared" si="1137"/>
        <v>-54.781901117129621</v>
      </c>
      <c r="S3843">
        <f t="shared" si="1138"/>
        <v>1810.0056210815367</v>
      </c>
      <c r="T3843">
        <f t="shared" si="1121"/>
        <v>-60.321193023523264</v>
      </c>
    </row>
    <row r="3844" spans="1:20" x14ac:dyDescent="0.25">
      <c r="A3844">
        <f t="shared" si="1122"/>
        <v>11415816.607044281</v>
      </c>
      <c r="B3844">
        <f t="shared" si="1139"/>
        <v>1816883.6424416464</v>
      </c>
      <c r="C3844" t="str">
        <f t="shared" si="1123"/>
        <v>-0.000548839948072227+0.000780212044055155i</v>
      </c>
      <c r="D3844" t="str">
        <f t="shared" si="1124"/>
        <v>0.480665769283951-1.20908308569625i</v>
      </c>
      <c r="E3844" t="str">
        <f t="shared" si="1125"/>
        <v>-8.91225103023122-10.1404246964788i</v>
      </c>
      <c r="F3844" t="str">
        <f t="shared" si="1126"/>
        <v>1.32216690795763-1.28969430372985i</v>
      </c>
      <c r="G3844" t="str">
        <f t="shared" si="1127"/>
        <v>0.545240347182524-0.497949104815748i</v>
      </c>
      <c r="H3844" t="str">
        <f t="shared" si="1128"/>
        <v>0.000443163597598088-10.9500335009938i</v>
      </c>
      <c r="I3844" t="str">
        <f t="shared" si="1129"/>
        <v>-0.0398376499160104-0.0408440102259304i</v>
      </c>
      <c r="K3844" t="str">
        <f t="shared" si="1130"/>
        <v>0.0000443521246222163-0.0000313379256349822i</v>
      </c>
      <c r="L3844" t="str">
        <f t="shared" si="1131"/>
        <v>0.0000444444444444444-0.0000316009246791644i</v>
      </c>
      <c r="M3844" t="e">
        <f t="shared" si="1132"/>
        <v>#DIV/0!</v>
      </c>
      <c r="N3844">
        <f t="shared" si="1133"/>
        <v>54.875540517434288</v>
      </c>
      <c r="O3844">
        <f t="shared" si="1134"/>
        <v>60.409795486759876</v>
      </c>
      <c r="P3844" s="3">
        <f t="shared" si="1135"/>
        <v>-60.409795486759876</v>
      </c>
      <c r="Q3844" s="3">
        <f t="shared" si="1136"/>
        <v>125.12445948256571</v>
      </c>
      <c r="R3844">
        <f t="shared" si="1137"/>
        <v>-54.875540517434288</v>
      </c>
      <c r="S3844">
        <f t="shared" si="1138"/>
        <v>1816.8836424416463</v>
      </c>
      <c r="T3844">
        <f t="shared" si="1121"/>
        <v>-60.409795486759876</v>
      </c>
    </row>
    <row r="3845" spans="1:20" x14ac:dyDescent="0.25">
      <c r="A3845">
        <f t="shared" si="1122"/>
        <v>11459196.71015105</v>
      </c>
      <c r="B3845">
        <f t="shared" si="1139"/>
        <v>1823787.8002829247</v>
      </c>
      <c r="C3845" t="str">
        <f t="shared" si="1123"/>
        <v>-0.000542006274187256+0.000773176211065418i</v>
      </c>
      <c r="D3845" t="str">
        <f t="shared" si="1124"/>
        <v>0.47753213241958-1.20575606786139i</v>
      </c>
      <c r="E3845" t="str">
        <f t="shared" si="1125"/>
        <v>-8.88320321170979-10.0643977279445i</v>
      </c>
      <c r="F3845" t="str">
        <f t="shared" si="1126"/>
        <v>1.31760438642494-1.28978893927142i</v>
      </c>
      <c r="G3845" t="str">
        <f t="shared" si="1127"/>
        <v>0.543358836754803-0.498116463565771i</v>
      </c>
      <c r="H3845" t="str">
        <f t="shared" si="1128"/>
        <v>0.000439807509800386-10.908578536447i</v>
      </c>
      <c r="I3845" t="str">
        <f t="shared" si="1129"/>
        <v>-0.0396897555415102-0.0405489707553484i</v>
      </c>
      <c r="K3845" t="str">
        <f t="shared" si="1130"/>
        <v>0.0000443514232185445-0.0000312192943937145i</v>
      </c>
      <c r="L3845" t="str">
        <f t="shared" si="1131"/>
        <v>0.0000444444444444444-0.0000314812957552943i</v>
      </c>
      <c r="M3845" t="e">
        <f t="shared" si="1132"/>
        <v>#DIV/0!</v>
      </c>
      <c r="N3845">
        <f t="shared" si="1133"/>
        <v>54.969059856277539</v>
      </c>
      <c r="O3845">
        <f t="shared" si="1134"/>
        <v>60.498434550580328</v>
      </c>
      <c r="P3845" s="3">
        <f t="shared" si="1135"/>
        <v>-60.498434550580328</v>
      </c>
      <c r="Q3845" s="3">
        <f t="shared" si="1136"/>
        <v>125.03094014372246</v>
      </c>
      <c r="R3845">
        <f t="shared" si="1137"/>
        <v>-54.969059856277539</v>
      </c>
      <c r="S3845">
        <f t="shared" si="1138"/>
        <v>1823.7878002829248</v>
      </c>
      <c r="T3845">
        <f t="shared" si="1121"/>
        <v>-60.498434550580328</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B1:T57"/>
  <sheetViews>
    <sheetView tabSelected="1" zoomScale="90" zoomScaleNormal="90" workbookViewId="0">
      <selection activeCell="L22" sqref="L22"/>
    </sheetView>
  </sheetViews>
  <sheetFormatPr defaultColWidth="9.140625" defaultRowHeight="14.25" x14ac:dyDescent="0.2"/>
  <cols>
    <col min="1" max="1" width="1.42578125" style="37" customWidth="1"/>
    <col min="2" max="2" width="10" style="37" customWidth="1"/>
    <col min="3" max="3" width="28.42578125" style="37" bestFit="1" customWidth="1"/>
    <col min="4" max="4" width="20.5703125" style="37" bestFit="1" customWidth="1"/>
    <col min="5" max="5" width="12" style="37" customWidth="1"/>
    <col min="6" max="6" width="15.5703125" style="37" customWidth="1"/>
    <col min="7" max="7" width="18.140625" style="37" customWidth="1"/>
    <col min="8" max="8" width="18.42578125" style="37" customWidth="1"/>
    <col min="9" max="9" width="19.42578125" style="37" bestFit="1" customWidth="1"/>
    <col min="10" max="10" width="26" style="37" customWidth="1"/>
    <col min="11" max="11" width="9.5703125" style="54" customWidth="1"/>
    <col min="12" max="12" width="24.85546875" style="54" bestFit="1" customWidth="1"/>
    <col min="13" max="13" width="14.5703125" style="54" bestFit="1" customWidth="1"/>
    <col min="14" max="14" width="6.42578125" style="37" bestFit="1" customWidth="1"/>
    <col min="15" max="15" width="9.140625" style="37"/>
    <col min="16" max="17" width="13.28515625" style="54" customWidth="1"/>
    <col min="18" max="18" width="14.42578125" style="54" customWidth="1"/>
    <col min="19" max="19" width="9.5703125" style="54" customWidth="1"/>
    <col min="20" max="20" width="35.85546875" style="37" bestFit="1" customWidth="1"/>
    <col min="21" max="16384" width="9.140625" style="37"/>
  </cols>
  <sheetData>
    <row r="1" spans="2:20" ht="7.5" customHeight="1" thickBot="1" x14ac:dyDescent="0.25"/>
    <row r="2" spans="2:20" ht="32.25" thickBot="1" x14ac:dyDescent="0.3">
      <c r="B2" s="265" t="s">
        <v>207</v>
      </c>
      <c r="C2" s="340" t="str">
        <f>'Device Calculator'!C3</f>
        <v>TPS546D24A</v>
      </c>
      <c r="D2" s="340"/>
      <c r="E2" s="340"/>
      <c r="F2" s="340"/>
      <c r="G2" s="340"/>
      <c r="H2" s="340"/>
      <c r="I2" s="340"/>
      <c r="J2" s="341"/>
      <c r="L2" s="348" t="s">
        <v>352</v>
      </c>
      <c r="M2" s="349"/>
      <c r="N2" s="350"/>
      <c r="P2" s="333" t="s">
        <v>159</v>
      </c>
      <c r="Q2" s="334"/>
      <c r="R2" s="335"/>
      <c r="T2" s="141" t="s">
        <v>16</v>
      </c>
    </row>
    <row r="3" spans="2:20" ht="16.5" thickBot="1" x14ac:dyDescent="0.3">
      <c r="B3" s="330" t="s">
        <v>206</v>
      </c>
      <c r="C3" s="331"/>
      <c r="D3" s="331"/>
      <c r="E3" s="331"/>
      <c r="F3" s="331"/>
      <c r="G3" s="331"/>
      <c r="H3" s="331"/>
      <c r="I3" s="331"/>
      <c r="J3" s="332"/>
      <c r="L3" s="215" t="s">
        <v>308</v>
      </c>
      <c r="M3" s="216" t="s">
        <v>21</v>
      </c>
      <c r="N3" s="217" t="s">
        <v>210</v>
      </c>
      <c r="P3" s="218" t="s">
        <v>156</v>
      </c>
      <c r="Q3" s="219" t="s">
        <v>157</v>
      </c>
      <c r="R3" s="220" t="s">
        <v>158</v>
      </c>
      <c r="T3" s="31" t="s">
        <v>546</v>
      </c>
    </row>
    <row r="4" spans="2:20" ht="43.5" thickBot="1" x14ac:dyDescent="0.25">
      <c r="B4" s="221" t="s">
        <v>208</v>
      </c>
      <c r="C4" s="221" t="s">
        <v>209</v>
      </c>
      <c r="D4" s="221" t="s">
        <v>552</v>
      </c>
      <c r="E4" s="221" t="s">
        <v>210</v>
      </c>
      <c r="F4" s="278" t="s">
        <v>698</v>
      </c>
      <c r="G4" s="278" t="s">
        <v>696</v>
      </c>
      <c r="H4" s="278" t="s">
        <v>697</v>
      </c>
      <c r="I4" s="221" t="s">
        <v>213</v>
      </c>
      <c r="J4" s="221" t="s">
        <v>683</v>
      </c>
      <c r="L4" s="222" t="s">
        <v>192</v>
      </c>
      <c r="M4" s="223" t="str">
        <f>'Device Calculator'!C3</f>
        <v>TPS546D24A</v>
      </c>
      <c r="N4" s="224"/>
      <c r="P4" s="64">
        <v>0</v>
      </c>
      <c r="Q4" s="225" t="s">
        <v>38</v>
      </c>
      <c r="R4" s="226" t="s">
        <v>38</v>
      </c>
      <c r="T4" s="32" t="s">
        <v>547</v>
      </c>
    </row>
    <row r="5" spans="2:20" ht="15.75" thickBot="1" x14ac:dyDescent="0.25">
      <c r="B5" s="336" t="s">
        <v>215</v>
      </c>
      <c r="C5" s="227" t="s">
        <v>123</v>
      </c>
      <c r="D5" s="209">
        <v>9</v>
      </c>
      <c r="E5" s="99"/>
      <c r="F5" s="101">
        <f>IF(AND(D6=550,OR(D5=7,D5=8,D5=9,D5=10,D5=12,D5=13,D5=14,D5=15,D5=17,D5=18,D5=19,D5=20,D5=22,D5=23,D5=24,D5=25)),VLOOKUP(D5,'Resistor References'!I2:J17,2,FALSE),VLOOKUP(D5,'Resistor References'!G2:H35,2,FALSE))</f>
        <v>9</v>
      </c>
      <c r="G5" s="102" t="str">
        <f>'Resistor References'!G3</f>
        <v>SHORT</v>
      </c>
      <c r="H5" s="228" t="str">
        <f>'Resistor References'!G2</f>
        <v>EEPROM</v>
      </c>
      <c r="I5" s="67"/>
      <c r="J5" s="337" t="str">
        <f>IF(AND(D5=G5,D6=G6),"SHORT",IF(AND(H5=D5,H6=D6),"FLOAT","Resistor"))</f>
        <v>Resistor</v>
      </c>
      <c r="L5" s="68" t="s">
        <v>347</v>
      </c>
      <c r="M5" s="108">
        <f>ILOOP_trgt</f>
        <v>2.4611191839066917</v>
      </c>
      <c r="N5" s="69"/>
      <c r="P5" s="70">
        <v>1</v>
      </c>
      <c r="Q5" s="71">
        <v>2</v>
      </c>
      <c r="R5" s="72">
        <v>0.5</v>
      </c>
      <c r="T5" s="33" t="s">
        <v>548</v>
      </c>
    </row>
    <row r="6" spans="2:20" ht="15.75" thickBot="1" x14ac:dyDescent="0.25">
      <c r="B6" s="336"/>
      <c r="C6" s="229" t="s">
        <v>36</v>
      </c>
      <c r="D6" s="210">
        <v>650</v>
      </c>
      <c r="E6" s="100" t="s">
        <v>11</v>
      </c>
      <c r="F6" s="104">
        <f>IF(AND(D6=550,OR(D5=7,D5=8,D5=9,D5=10,D5=12, D5=13, D5=14, D5=15, D5=17, D5=18, D5=19, D5=20, D5=22, D5=23, D5=24, D5=25)),"Open",VLOOKUP(D6,'Resistor References'!K3:L10,2,FALSE))</f>
        <v>4</v>
      </c>
      <c r="G6" s="105">
        <v>550</v>
      </c>
      <c r="H6" s="230" t="s">
        <v>38</v>
      </c>
      <c r="I6" s="74">
        <v>450</v>
      </c>
      <c r="J6" s="338"/>
      <c r="L6" s="68" t="s">
        <v>348</v>
      </c>
      <c r="M6" s="108">
        <f>VLOOP_trgt</f>
        <v>6.9593008860382302</v>
      </c>
      <c r="N6" s="69"/>
      <c r="P6" s="64">
        <v>2</v>
      </c>
      <c r="Q6" s="75">
        <v>2</v>
      </c>
      <c r="R6" s="76">
        <v>1</v>
      </c>
      <c r="T6" s="34" t="s">
        <v>17</v>
      </c>
    </row>
    <row r="7" spans="2:20" ht="15.75" thickBot="1" x14ac:dyDescent="0.25">
      <c r="B7" s="336" t="s">
        <v>216</v>
      </c>
      <c r="C7" s="227" t="s">
        <v>217</v>
      </c>
      <c r="D7" s="209">
        <v>3</v>
      </c>
      <c r="E7" s="99" t="s">
        <v>218</v>
      </c>
      <c r="F7" s="101">
        <f>VLOOKUP(D7,'Resistor References'!M3:N10,2,FALSE)</f>
        <v>2</v>
      </c>
      <c r="G7" s="102">
        <v>3</v>
      </c>
      <c r="H7" s="228">
        <v>3</v>
      </c>
      <c r="I7" s="67">
        <v>3</v>
      </c>
      <c r="J7" s="337" t="str">
        <f>IF(AND(D7=G7,D8=G8,G9=D9),"SHORT",IF(AND(H7=D7,H8=D8,H9=D9),"FLOAT","Resistor"))</f>
        <v>FLOAT</v>
      </c>
      <c r="L7" s="231" t="s">
        <v>351</v>
      </c>
      <c r="M7" s="223">
        <f>Comp_Code</f>
        <v>10</v>
      </c>
      <c r="N7" s="232"/>
      <c r="P7" s="70">
        <v>3</v>
      </c>
      <c r="Q7" s="71">
        <v>2</v>
      </c>
      <c r="R7" s="72">
        <v>2</v>
      </c>
      <c r="T7" s="35" t="s">
        <v>18</v>
      </c>
    </row>
    <row r="8" spans="2:20" ht="15.75" thickBot="1" x14ac:dyDescent="0.25">
      <c r="B8" s="336"/>
      <c r="C8" s="233" t="s">
        <v>219</v>
      </c>
      <c r="D8" s="38" t="s">
        <v>220</v>
      </c>
      <c r="E8" s="234" t="s">
        <v>26</v>
      </c>
      <c r="F8" s="107">
        <f>VLOOKUP(D8,'Resistor References'!O3:P6,2,FALSE)</f>
        <v>0</v>
      </c>
      <c r="G8" s="143" t="str">
        <f>'Resistor References'!O3</f>
        <v>40/52</v>
      </c>
      <c r="H8" s="142" t="str">
        <f>'Resistor References'!O3</f>
        <v>40/52</v>
      </c>
      <c r="I8" s="272" t="s">
        <v>221</v>
      </c>
      <c r="J8" s="339"/>
      <c r="L8" s="231" t="s">
        <v>37</v>
      </c>
      <c r="M8" s="223">
        <f>fsw</f>
        <v>650</v>
      </c>
      <c r="N8" s="232" t="s">
        <v>11</v>
      </c>
      <c r="P8" s="64">
        <v>4</v>
      </c>
      <c r="Q8" s="75">
        <v>2</v>
      </c>
      <c r="R8" s="76">
        <v>4</v>
      </c>
      <c r="T8" s="36" t="s">
        <v>19</v>
      </c>
    </row>
    <row r="9" spans="2:20" ht="15" thickBot="1" x14ac:dyDescent="0.25">
      <c r="B9" s="336"/>
      <c r="C9" s="235" t="s">
        <v>222</v>
      </c>
      <c r="D9" s="211">
        <v>2</v>
      </c>
      <c r="E9" s="236"/>
      <c r="F9" s="268">
        <f>VLOOKUP(D9,'Resistor References'!Q3:R6,2,FALSE)</f>
        <v>1</v>
      </c>
      <c r="G9" s="270">
        <v>1</v>
      </c>
      <c r="H9" s="237">
        <v>2</v>
      </c>
      <c r="I9" s="273" t="s">
        <v>221</v>
      </c>
      <c r="J9" s="339"/>
      <c r="L9" s="231" t="s">
        <v>353</v>
      </c>
      <c r="M9" s="223">
        <f>Phases</f>
        <v>2</v>
      </c>
      <c r="N9" s="232"/>
      <c r="P9" s="70">
        <v>5</v>
      </c>
      <c r="Q9" s="71">
        <v>2</v>
      </c>
      <c r="R9" s="72">
        <v>8</v>
      </c>
    </row>
    <row r="10" spans="2:20" ht="15" thickBot="1" x14ac:dyDescent="0.25">
      <c r="B10" s="336" t="s">
        <v>223</v>
      </c>
      <c r="C10" s="227" t="s">
        <v>224</v>
      </c>
      <c r="D10" s="209" t="s">
        <v>225</v>
      </c>
      <c r="E10" s="99" t="s">
        <v>22</v>
      </c>
      <c r="F10" s="101" t="str">
        <f>VLOOKUP(D10,'Resistor References'!S2:T17,2,FALSE)</f>
        <v>FLOAT</v>
      </c>
      <c r="G10" s="102" t="s">
        <v>38</v>
      </c>
      <c r="H10" s="238">
        <v>1</v>
      </c>
      <c r="I10" s="67" t="s">
        <v>226</v>
      </c>
      <c r="J10" s="337" t="str">
        <f>IF(AND(D10=G10,D11=G11),"SHORT",IF(AND(H10=D10,H11=D11),"FLOAT","Resistor"))</f>
        <v>Resistor</v>
      </c>
      <c r="L10" s="231" t="s">
        <v>309</v>
      </c>
      <c r="M10" s="223">
        <f>Iphase</f>
        <v>40</v>
      </c>
      <c r="N10" s="232" t="s">
        <v>26</v>
      </c>
      <c r="P10" s="64">
        <v>6</v>
      </c>
      <c r="Q10" s="75">
        <v>3</v>
      </c>
      <c r="R10" s="76">
        <v>0.5</v>
      </c>
    </row>
    <row r="11" spans="2:20" ht="15" thickBot="1" x14ac:dyDescent="0.25">
      <c r="B11" s="336"/>
      <c r="C11" s="233" t="s">
        <v>227</v>
      </c>
      <c r="D11" s="212">
        <v>0.85000000000000009</v>
      </c>
      <c r="E11" s="234" t="s">
        <v>22</v>
      </c>
      <c r="F11" s="107">
        <f>IF(D10='Resistor References'!S2,'Resistor References'!S2,VLOOKUP(D11,'Resistor References'!X3:Y18,2,FALSE))</f>
        <v>7</v>
      </c>
      <c r="G11" s="143" t="s">
        <v>38</v>
      </c>
      <c r="H11" s="153">
        <v>1</v>
      </c>
      <c r="I11" s="274">
        <v>0.8</v>
      </c>
      <c r="J11" s="339"/>
      <c r="L11" s="231" t="s">
        <v>227</v>
      </c>
      <c r="M11" s="223">
        <f>Vout</f>
        <v>0.85</v>
      </c>
      <c r="N11" s="232" t="s">
        <v>22</v>
      </c>
      <c r="P11" s="70">
        <v>7</v>
      </c>
      <c r="Q11" s="71">
        <v>3</v>
      </c>
      <c r="R11" s="72">
        <v>1</v>
      </c>
    </row>
    <row r="12" spans="2:20" ht="15" thickBot="1" x14ac:dyDescent="0.25">
      <c r="B12" s="336"/>
      <c r="C12" s="229" t="s">
        <v>228</v>
      </c>
      <c r="D12" s="213">
        <f>VLOOKUP(D10,'Resistor References'!S2:U17,3,FALSE)</f>
        <v>0.5</v>
      </c>
      <c r="E12" s="100"/>
      <c r="F12" s="104" t="s">
        <v>221</v>
      </c>
      <c r="G12" s="105" t="s">
        <v>38</v>
      </c>
      <c r="H12" s="239">
        <v>0.5</v>
      </c>
      <c r="I12" s="275">
        <v>0.5</v>
      </c>
      <c r="J12" s="338"/>
      <c r="L12" s="240" t="s">
        <v>228</v>
      </c>
      <c r="M12" s="241">
        <f>VOSL</f>
        <v>0.5</v>
      </c>
      <c r="N12" s="242" t="s">
        <v>22</v>
      </c>
      <c r="P12" s="64">
        <v>8</v>
      </c>
      <c r="Q12" s="75">
        <v>3</v>
      </c>
      <c r="R12" s="76">
        <v>2</v>
      </c>
    </row>
    <row r="13" spans="2:20" ht="15" thickBot="1" x14ac:dyDescent="0.25">
      <c r="B13" s="336" t="s">
        <v>229</v>
      </c>
      <c r="C13" s="243" t="s">
        <v>230</v>
      </c>
      <c r="D13" s="214">
        <v>36</v>
      </c>
      <c r="E13" s="113" t="s">
        <v>231</v>
      </c>
      <c r="F13" s="269">
        <f>VLOOKUP(D13,'Resistor References'!Z2:AA34,2,FALSE)</f>
        <v>20</v>
      </c>
      <c r="G13" s="271" t="s">
        <v>232</v>
      </c>
      <c r="H13" s="244" t="s">
        <v>38</v>
      </c>
      <c r="I13" s="276">
        <v>36</v>
      </c>
      <c r="J13" s="339" t="str">
        <f>IF(AND(D13=G13,D14=G14),"SHORT",IF(AND(H13=D13,H14=D14),"FLOAT","Resistor"))</f>
        <v>Resistor</v>
      </c>
      <c r="P13" s="70">
        <v>9</v>
      </c>
      <c r="Q13" s="71">
        <v>3</v>
      </c>
      <c r="R13" s="72">
        <v>4</v>
      </c>
    </row>
    <row r="14" spans="2:20" ht="15" thickBot="1" x14ac:dyDescent="0.25">
      <c r="B14" s="336"/>
      <c r="C14" s="229" t="str">
        <f>IF(D9=1,"INTERLEAVE","SYNC_CONFIG")</f>
        <v>SYNC_CONFIG</v>
      </c>
      <c r="D14" s="210" t="s">
        <v>800</v>
      </c>
      <c r="E14" s="100"/>
      <c r="F14" s="104">
        <f>VLOOKUP(D14,'Resistor References'!AB2:AC11,2,FALSE)</f>
        <v>6</v>
      </c>
      <c r="G14" s="105" t="str">
        <f>'Resistor References'!AB3</f>
        <v>N/A</v>
      </c>
      <c r="H14" s="230" t="str">
        <f>'Resistor References'!AB3</f>
        <v>N/A</v>
      </c>
      <c r="I14" s="74" t="s">
        <v>233</v>
      </c>
      <c r="J14" s="338"/>
      <c r="P14" s="64">
        <v>10</v>
      </c>
      <c r="Q14" s="75">
        <v>3</v>
      </c>
      <c r="R14" s="76">
        <v>8</v>
      </c>
    </row>
    <row r="15" spans="2:20" ht="15" thickBot="1" x14ac:dyDescent="0.25">
      <c r="P15" s="70">
        <v>11</v>
      </c>
      <c r="Q15" s="71">
        <v>4</v>
      </c>
      <c r="R15" s="72">
        <v>0.5</v>
      </c>
    </row>
    <row r="16" spans="2:20" ht="15.75" customHeight="1" thickBot="1" x14ac:dyDescent="0.3">
      <c r="B16" s="330" t="s">
        <v>679</v>
      </c>
      <c r="C16" s="331"/>
      <c r="D16" s="331"/>
      <c r="E16" s="331"/>
      <c r="F16" s="331"/>
      <c r="G16" s="331"/>
      <c r="H16" s="331"/>
      <c r="I16" s="331"/>
      <c r="J16" s="332"/>
      <c r="P16" s="64">
        <v>12</v>
      </c>
      <c r="Q16" s="75">
        <v>4</v>
      </c>
      <c r="R16" s="76">
        <v>1</v>
      </c>
    </row>
    <row r="17" spans="2:18" ht="15" thickBot="1" x14ac:dyDescent="0.25">
      <c r="B17" s="221" t="s">
        <v>208</v>
      </c>
      <c r="C17" s="221" t="s">
        <v>21</v>
      </c>
      <c r="D17" s="221" t="s">
        <v>304</v>
      </c>
      <c r="E17" s="221" t="s">
        <v>305</v>
      </c>
      <c r="F17" s="221"/>
      <c r="G17" s="221" t="s">
        <v>684</v>
      </c>
      <c r="H17" s="221" t="s">
        <v>685</v>
      </c>
      <c r="I17" s="342" t="s">
        <v>238</v>
      </c>
      <c r="J17" s="343"/>
      <c r="P17" s="70">
        <v>13</v>
      </c>
      <c r="Q17" s="71">
        <v>4</v>
      </c>
      <c r="R17" s="72">
        <v>2</v>
      </c>
    </row>
    <row r="18" spans="2:18" ht="15" thickBot="1" x14ac:dyDescent="0.25">
      <c r="B18" s="245" t="str">
        <f>B$5</f>
        <v>MSEL1</v>
      </c>
      <c r="C18" s="227" t="s">
        <v>239</v>
      </c>
      <c r="D18" s="228">
        <f>IF(OR(J5="SHORT",J5="FLOAT"),J5,IF(F5&lt;16,F5,F5-16))</f>
        <v>9</v>
      </c>
      <c r="E18" s="228">
        <f>IF(OR(J5="SHORT",J5="FLOAT", F6="Open"),"Open",IF(F5&lt;16,2*F6,2*F6+1))</f>
        <v>8</v>
      </c>
      <c r="F18" s="48"/>
      <c r="G18" s="102">
        <f>IF(OR(D18="FLOAT",D18="SHORT"),D18,HLOOKUP(D18,'Resistor Selection'!C$13:R$14,2,FALSE))</f>
        <v>26100</v>
      </c>
      <c r="H18" s="246">
        <f>IF(E18="Open","Open",VLOOKUP(E18,'Resistor Selection'!B$15:R$30,'Pin Detect Programming'!D18+2,FALSE))</f>
        <v>17800</v>
      </c>
      <c r="I18" s="344"/>
      <c r="J18" s="345"/>
      <c r="P18" s="64">
        <v>14</v>
      </c>
      <c r="Q18" s="75">
        <v>4</v>
      </c>
      <c r="R18" s="76">
        <v>4</v>
      </c>
    </row>
    <row r="19" spans="2:18" ht="15" thickBot="1" x14ac:dyDescent="0.25">
      <c r="B19" s="245" t="str">
        <f>B$7</f>
        <v>MSEL2</v>
      </c>
      <c r="C19" s="233" t="s">
        <v>240</v>
      </c>
      <c r="D19" s="142" t="str">
        <f>IF(OR(J7="SHORT",J7="FLOAT"),J7,F9+4*F8)</f>
        <v>FLOAT</v>
      </c>
      <c r="E19" s="142" t="str">
        <f>IF(OR(D7=3,J7="FLOAT",J7="SHORT"),"Open",F7)</f>
        <v>Open</v>
      </c>
      <c r="F19" s="40"/>
      <c r="G19" s="143" t="str">
        <f>IF(OR(D19="FLOAT",D19="SHORT"),D19,HLOOKUP(D19,'Resistor Selection'!C$13:R$14,2,FALSE))</f>
        <v>FLOAT</v>
      </c>
      <c r="H19" s="247" t="str">
        <f>IF(E19="Open","Open",VLOOKUP(E19,'Resistor Selection'!B$15:R$30,'Pin Detect Programming'!D19+2,FALSE))</f>
        <v>Open</v>
      </c>
      <c r="I19" s="344"/>
      <c r="J19" s="345"/>
      <c r="P19" s="70">
        <v>15</v>
      </c>
      <c r="Q19" s="71">
        <v>4</v>
      </c>
      <c r="R19" s="72">
        <v>8</v>
      </c>
    </row>
    <row r="20" spans="2:18" ht="15" thickBot="1" x14ac:dyDescent="0.25">
      <c r="B20" s="245" t="str">
        <f>B$10</f>
        <v>VSEL</v>
      </c>
      <c r="C20" s="233" t="s">
        <v>241</v>
      </c>
      <c r="D20" s="142">
        <f>IF(OR(J10="SHORT",J10="FLOAT"),J10,F11)</f>
        <v>7</v>
      </c>
      <c r="E20" s="142" t="str">
        <f>IF(OR(F10="Float",F10="Short"),"Open",F10)</f>
        <v>Open</v>
      </c>
      <c r="F20" s="40"/>
      <c r="G20" s="143">
        <f>IF(OR(D20="FLOAT",D20="SHORT"),D20,HLOOKUP(D20,'Resistor Selection'!C$13:R$14,2,FALSE))</f>
        <v>17800</v>
      </c>
      <c r="H20" s="247" t="str">
        <f>IF(E20="Open","Open",VLOOKUP(E20,'Resistor Selection'!B$15:R$30,'Pin Detect Programming'!D20+2,FALSE))</f>
        <v>Open</v>
      </c>
      <c r="I20" s="344"/>
      <c r="J20" s="345"/>
      <c r="P20" s="64">
        <v>16</v>
      </c>
      <c r="Q20" s="75">
        <v>5</v>
      </c>
      <c r="R20" s="76">
        <v>0.5</v>
      </c>
    </row>
    <row r="21" spans="2:18" ht="15" thickBot="1" x14ac:dyDescent="0.25">
      <c r="B21" s="245" t="str">
        <f>B$13</f>
        <v>ADRSEL</v>
      </c>
      <c r="C21" s="229" t="s">
        <v>242</v>
      </c>
      <c r="D21" s="230">
        <f>IF(OR(J13="SHORT",J13="FLOAT"),J13,IF(AND(D14='Resistor References'!AB3,'Pin Detect Programming'!D13&gt;31),'Resistor References'!AM1,IF(F13='Resistor References'!T3,'Resistor References'!T3,IF(F13&lt;16,F13,F13-16))))</f>
        <v>4</v>
      </c>
      <c r="E21" s="230">
        <f>IF(OR(F13="Float",F13="Short"),"Open",IF(AND(F14='Resistor References'!AC3,F13&lt;16),F14,IF(F13&lt;16,2*F14,2*F14+1)))</f>
        <v>13</v>
      </c>
      <c r="F21" s="53"/>
      <c r="G21" s="105">
        <f>IF(OR(D21="FLOAT",D21="SHORT"),D21,HLOOKUP(D21,'Resistor Selection'!C$13:R$14,2,FALSE))</f>
        <v>10000</v>
      </c>
      <c r="H21" s="248">
        <f>IF(E21="Open","Open",VLOOKUP(E21,'Resistor Selection'!B$15:R$30,'Pin Detect Programming'!D21+2,FALSE))</f>
        <v>2050</v>
      </c>
      <c r="I21" s="346"/>
      <c r="J21" s="347"/>
      <c r="P21" s="70">
        <v>17</v>
      </c>
      <c r="Q21" s="71">
        <v>5</v>
      </c>
      <c r="R21" s="72">
        <v>1</v>
      </c>
    </row>
    <row r="22" spans="2:18" ht="15" thickBot="1" x14ac:dyDescent="0.25">
      <c r="P22" s="64">
        <v>18</v>
      </c>
      <c r="Q22" s="75">
        <v>5</v>
      </c>
      <c r="R22" s="76">
        <v>2</v>
      </c>
    </row>
    <row r="23" spans="2:18" ht="15.75" thickBot="1" x14ac:dyDescent="0.3">
      <c r="B23" s="351" t="s">
        <v>243</v>
      </c>
      <c r="C23" s="352"/>
      <c r="D23" s="352"/>
      <c r="E23" s="352"/>
      <c r="F23" s="352"/>
      <c r="G23" s="352"/>
      <c r="H23" s="352"/>
      <c r="I23" s="352"/>
      <c r="J23" s="353"/>
      <c r="P23" s="70">
        <v>19</v>
      </c>
      <c r="Q23" s="71">
        <v>5</v>
      </c>
      <c r="R23" s="72">
        <v>4</v>
      </c>
    </row>
    <row r="24" spans="2:18" ht="43.5" thickBot="1" x14ac:dyDescent="0.25">
      <c r="B24" s="221" t="s">
        <v>208</v>
      </c>
      <c r="C24" s="221" t="s">
        <v>209</v>
      </c>
      <c r="D24" s="221" t="s">
        <v>552</v>
      </c>
      <c r="E24" s="221" t="s">
        <v>210</v>
      </c>
      <c r="F24" s="278" t="s">
        <v>698</v>
      </c>
      <c r="G24" s="278" t="s">
        <v>696</v>
      </c>
      <c r="H24" s="278" t="s">
        <v>697</v>
      </c>
      <c r="I24" s="221" t="s">
        <v>213</v>
      </c>
      <c r="J24" s="221" t="s">
        <v>214</v>
      </c>
      <c r="P24" s="64">
        <v>20</v>
      </c>
      <c r="Q24" s="75">
        <v>5</v>
      </c>
      <c r="R24" s="76">
        <v>8</v>
      </c>
    </row>
    <row r="25" spans="2:18" ht="43.5" thickBot="1" x14ac:dyDescent="0.25">
      <c r="B25" s="336" t="str">
        <f>B7</f>
        <v>MSEL2</v>
      </c>
      <c r="C25" s="266" t="s">
        <v>678</v>
      </c>
      <c r="D25" s="267" t="s">
        <v>686</v>
      </c>
      <c r="E25" s="99"/>
      <c r="F25" s="101" t="str">
        <f>IF(AND(D25=G25,D26=G26),"SHORT",IF(AND(D25=H25,D26=H26),"FLOAT",VLOOKUP(D25,'Resistor References'!AF$4:AG$11,2,FALSE)))</f>
        <v>SHORT</v>
      </c>
      <c r="G25" s="102" t="str">
        <f>'Resistor References'!AF$2</f>
        <v>180°, 2</v>
      </c>
      <c r="H25" s="228" t="str">
        <f>'Resistor References'!AF$3</f>
        <v>180°, 2</v>
      </c>
      <c r="I25" s="67" t="s">
        <v>221</v>
      </c>
      <c r="J25" s="337" t="str">
        <f>IF(AND(D25=G25,D26=G26),"SHORT",IF(AND(H25=D25,H26=D26),"FLOAT","Resistor"))</f>
        <v>SHORT</v>
      </c>
      <c r="P25" s="70">
        <v>21</v>
      </c>
      <c r="Q25" s="71">
        <v>6</v>
      </c>
      <c r="R25" s="72">
        <v>0.5</v>
      </c>
    </row>
    <row r="26" spans="2:18" ht="15" thickBot="1" x14ac:dyDescent="0.25">
      <c r="B26" s="336"/>
      <c r="C26" s="229" t="s">
        <v>219</v>
      </c>
      <c r="D26" s="210" t="str">
        <f>D8</f>
        <v>40/52</v>
      </c>
      <c r="E26" s="100" t="s">
        <v>26</v>
      </c>
      <c r="F26" s="104">
        <f>VLOOKUP(D26,'Resistor References'!O$3:P$6,2,FALSE)</f>
        <v>0</v>
      </c>
      <c r="G26" s="105" t="str">
        <f>'Resistor References'!O$3</f>
        <v>40/52</v>
      </c>
      <c r="H26" s="230" t="str">
        <f>'Resistor References'!O$4</f>
        <v>30/39</v>
      </c>
      <c r="I26" s="74">
        <v>52</v>
      </c>
      <c r="J26" s="338"/>
      <c r="P26" s="64">
        <v>22</v>
      </c>
      <c r="Q26" s="75">
        <v>6</v>
      </c>
      <c r="R26" s="76">
        <v>1</v>
      </c>
    </row>
    <row r="27" spans="2:18" ht="15" thickBot="1" x14ac:dyDescent="0.25">
      <c r="P27" s="70">
        <v>23</v>
      </c>
      <c r="Q27" s="71">
        <v>6</v>
      </c>
      <c r="R27" s="72">
        <v>2</v>
      </c>
    </row>
    <row r="28" spans="2:18" ht="16.5" thickBot="1" x14ac:dyDescent="0.3">
      <c r="B28" s="330" t="s">
        <v>680</v>
      </c>
      <c r="C28" s="331"/>
      <c r="D28" s="331"/>
      <c r="E28" s="331"/>
      <c r="F28" s="331"/>
      <c r="G28" s="331"/>
      <c r="H28" s="331"/>
      <c r="I28" s="331"/>
      <c r="J28" s="332"/>
      <c r="P28" s="64">
        <v>24</v>
      </c>
      <c r="Q28" s="75">
        <v>6</v>
      </c>
      <c r="R28" s="76">
        <v>4</v>
      </c>
    </row>
    <row r="29" spans="2:18" ht="15" customHeight="1" thickBot="1" x14ac:dyDescent="0.25">
      <c r="B29" s="221" t="s">
        <v>208</v>
      </c>
      <c r="C29" s="221" t="s">
        <v>21</v>
      </c>
      <c r="D29" s="221" t="s">
        <v>304</v>
      </c>
      <c r="E29" s="221" t="s">
        <v>305</v>
      </c>
      <c r="F29" s="221"/>
      <c r="G29" s="221" t="s">
        <v>684</v>
      </c>
      <c r="H29" s="221" t="s">
        <v>237</v>
      </c>
      <c r="I29" s="354" t="s">
        <v>246</v>
      </c>
      <c r="J29" s="343"/>
      <c r="P29" s="70">
        <v>25</v>
      </c>
      <c r="Q29" s="71">
        <v>6</v>
      </c>
      <c r="R29" s="72">
        <v>8</v>
      </c>
    </row>
    <row r="30" spans="2:18" ht="15" thickBot="1" x14ac:dyDescent="0.25">
      <c r="B30" s="245" t="str">
        <f>B$5</f>
        <v>MSEL1</v>
      </c>
      <c r="C30" s="227" t="s">
        <v>221</v>
      </c>
      <c r="D30" s="228" t="s">
        <v>211</v>
      </c>
      <c r="E30" s="228" t="s">
        <v>247</v>
      </c>
      <c r="F30" s="48"/>
      <c r="G30" s="102" t="s">
        <v>248</v>
      </c>
      <c r="H30" s="246" t="s">
        <v>248</v>
      </c>
      <c r="I30" s="344"/>
      <c r="J30" s="345"/>
      <c r="P30" s="64">
        <v>26</v>
      </c>
      <c r="Q30" s="75">
        <v>7</v>
      </c>
      <c r="R30" s="76">
        <v>0.5</v>
      </c>
    </row>
    <row r="31" spans="2:18" ht="15" thickBot="1" x14ac:dyDescent="0.25">
      <c r="B31" s="245" t="str">
        <f>B$7</f>
        <v>MSEL2</v>
      </c>
      <c r="C31" s="233" t="s">
        <v>249</v>
      </c>
      <c r="D31" s="142" t="str">
        <f>IF(D9&lt;2,"N/A",IF(OR(J25="SHORT",J25="FLOAT"),J25,2*F25+MOD(F26,2)))</f>
        <v>SHORT</v>
      </c>
      <c r="E31" s="142" t="str">
        <f>IF(OR(J25='Resistor References'!AG$2,J25='Resistor References'!AG$3,'Pin Detect Programming'!F26&lt;2),"OPEN",1)</f>
        <v>OPEN</v>
      </c>
      <c r="F31" s="40"/>
      <c r="G31" s="143" t="str">
        <f>IF(OR(D31="FLOAT",D31="SHORT"),D31,HLOOKUP(D31,'Resistor Selection'!C13:R14,2,FALSE))</f>
        <v>SHORT</v>
      </c>
      <c r="H31" s="247" t="str">
        <f>IF(E31="Open","Open",VLOOKUP(E31,'Resistor Selection'!B$13:AH$30,'Pin Detect Programming'!D31+2,FALSE))</f>
        <v>Open</v>
      </c>
      <c r="I31" s="344"/>
      <c r="J31" s="345"/>
      <c r="P31" s="70">
        <v>27</v>
      </c>
      <c r="Q31" s="71">
        <v>7</v>
      </c>
      <c r="R31" s="72">
        <v>1</v>
      </c>
    </row>
    <row r="32" spans="2:18" ht="15" thickBot="1" x14ac:dyDescent="0.25">
      <c r="B32" s="245" t="str">
        <f>B$10</f>
        <v>VSEL</v>
      </c>
      <c r="C32" s="233" t="s">
        <v>221</v>
      </c>
      <c r="D32" s="142" t="s">
        <v>211</v>
      </c>
      <c r="E32" s="142" t="s">
        <v>247</v>
      </c>
      <c r="F32" s="40"/>
      <c r="G32" s="143" t="s">
        <v>248</v>
      </c>
      <c r="H32" s="247" t="s">
        <v>248</v>
      </c>
      <c r="I32" s="344"/>
      <c r="J32" s="345"/>
      <c r="P32" s="64">
        <v>28</v>
      </c>
      <c r="Q32" s="75">
        <v>7</v>
      </c>
      <c r="R32" s="76">
        <v>2</v>
      </c>
    </row>
    <row r="33" spans="2:18" ht="15" thickBot="1" x14ac:dyDescent="0.25">
      <c r="B33" s="245" t="str">
        <f>B$13</f>
        <v>ADRSEL</v>
      </c>
      <c r="C33" s="229" t="s">
        <v>221</v>
      </c>
      <c r="D33" s="230" t="s">
        <v>211</v>
      </c>
      <c r="E33" s="230" t="s">
        <v>247</v>
      </c>
      <c r="F33" s="53"/>
      <c r="G33" s="105" t="s">
        <v>248</v>
      </c>
      <c r="H33" s="248" t="s">
        <v>248</v>
      </c>
      <c r="I33" s="346"/>
      <c r="J33" s="347"/>
      <c r="P33" s="70">
        <v>29</v>
      </c>
      <c r="Q33" s="71">
        <v>7</v>
      </c>
      <c r="R33" s="72">
        <v>4</v>
      </c>
    </row>
    <row r="34" spans="2:18" ht="15" thickBot="1" x14ac:dyDescent="0.25">
      <c r="L34" s="137"/>
      <c r="P34" s="64">
        <v>30</v>
      </c>
      <c r="Q34" s="75">
        <v>7</v>
      </c>
      <c r="R34" s="76">
        <v>8</v>
      </c>
    </row>
    <row r="35" spans="2:18" ht="15.75" thickBot="1" x14ac:dyDescent="0.3">
      <c r="B35" s="351" t="s">
        <v>250</v>
      </c>
      <c r="C35" s="352"/>
      <c r="D35" s="352"/>
      <c r="E35" s="352"/>
      <c r="F35" s="352"/>
      <c r="G35" s="352"/>
      <c r="H35" s="352"/>
      <c r="I35" s="352"/>
      <c r="J35" s="353"/>
      <c r="P35" s="94">
        <v>31</v>
      </c>
      <c r="Q35" s="95">
        <v>10</v>
      </c>
      <c r="R35" s="96">
        <v>2</v>
      </c>
    </row>
    <row r="36" spans="2:18" ht="43.5" thickBot="1" x14ac:dyDescent="0.25">
      <c r="B36" s="221" t="s">
        <v>208</v>
      </c>
      <c r="C36" s="221" t="s">
        <v>209</v>
      </c>
      <c r="D36" s="221" t="s">
        <v>552</v>
      </c>
      <c r="E36" s="221" t="s">
        <v>210</v>
      </c>
      <c r="F36" s="278" t="s">
        <v>698</v>
      </c>
      <c r="G36" s="278" t="s">
        <v>696</v>
      </c>
      <c r="H36" s="278" t="s">
        <v>697</v>
      </c>
      <c r="I36" s="221" t="s">
        <v>213</v>
      </c>
      <c r="J36" s="221" t="s">
        <v>214</v>
      </c>
    </row>
    <row r="37" spans="2:18" ht="43.5" thickBot="1" x14ac:dyDescent="0.25">
      <c r="B37" s="336" t="str">
        <f>B7</f>
        <v>MSEL2</v>
      </c>
      <c r="C37" s="266" t="s">
        <v>678</v>
      </c>
      <c r="D37" s="209" t="s">
        <v>690</v>
      </c>
      <c r="E37" s="99"/>
      <c r="F37" s="101">
        <f>IF(AND(D37=G37,D38=G38),"SHORT",IF(AND(D37=H37,D38=H38),"FLOAT",VLOOKUP(D37,'Resistor References'!AF$4:AG$11,2,FALSE)))</f>
        <v>7</v>
      </c>
      <c r="G37" s="102" t="s">
        <v>221</v>
      </c>
      <c r="H37" s="228" t="s">
        <v>221</v>
      </c>
      <c r="I37" s="67" t="s">
        <v>221</v>
      </c>
      <c r="J37" s="337" t="str">
        <f>IF(AND(D37=G37,D38=G38),"SHORT",IF(AND(H37=D37,H38=D38),"FLOAT","Resistor"))</f>
        <v>Resistor</v>
      </c>
    </row>
    <row r="38" spans="2:18" ht="15.75" customHeight="1" thickBot="1" x14ac:dyDescent="0.25">
      <c r="B38" s="336"/>
      <c r="C38" s="229" t="s">
        <v>219</v>
      </c>
      <c r="D38" s="210" t="str">
        <f>D8</f>
        <v>40/52</v>
      </c>
      <c r="E38" s="100" t="s">
        <v>26</v>
      </c>
      <c r="F38" s="104">
        <f>VLOOKUP(D38,'Resistor References'!O$3:P$6,2,FALSE)</f>
        <v>0</v>
      </c>
      <c r="G38" s="105" t="s">
        <v>221</v>
      </c>
      <c r="H38" s="230" t="s">
        <v>221</v>
      </c>
      <c r="I38" s="74">
        <v>52</v>
      </c>
      <c r="J38" s="338"/>
    </row>
    <row r="39" spans="2:18" ht="15" thickBot="1" x14ac:dyDescent="0.25"/>
    <row r="40" spans="2:18" ht="16.5" thickBot="1" x14ac:dyDescent="0.3">
      <c r="B40" s="330" t="s">
        <v>682</v>
      </c>
      <c r="C40" s="331"/>
      <c r="D40" s="331"/>
      <c r="E40" s="331"/>
      <c r="F40" s="331"/>
      <c r="G40" s="331"/>
      <c r="H40" s="331"/>
      <c r="I40" s="331"/>
      <c r="J40" s="332"/>
    </row>
    <row r="41" spans="2:18" ht="15" thickBot="1" x14ac:dyDescent="0.25">
      <c r="B41" s="221" t="s">
        <v>208</v>
      </c>
      <c r="C41" s="221" t="s">
        <v>21</v>
      </c>
      <c r="D41" s="221" t="s">
        <v>304</v>
      </c>
      <c r="E41" s="221" t="s">
        <v>305</v>
      </c>
      <c r="F41" s="221"/>
      <c r="G41" s="221" t="s">
        <v>684</v>
      </c>
      <c r="H41" s="221" t="s">
        <v>237</v>
      </c>
      <c r="I41" s="342" t="s">
        <v>246</v>
      </c>
      <c r="J41" s="343"/>
    </row>
    <row r="42" spans="2:18" ht="15" thickBot="1" x14ac:dyDescent="0.25">
      <c r="B42" s="245" t="str">
        <f>B$5</f>
        <v>MSEL1</v>
      </c>
      <c r="C42" s="227" t="s">
        <v>221</v>
      </c>
      <c r="D42" s="228" t="s">
        <v>211</v>
      </c>
      <c r="E42" s="228" t="s">
        <v>247</v>
      </c>
      <c r="F42" s="48"/>
      <c r="G42" s="102" t="s">
        <v>248</v>
      </c>
      <c r="H42" s="246" t="s">
        <v>248</v>
      </c>
      <c r="I42" s="344"/>
      <c r="J42" s="345"/>
    </row>
    <row r="43" spans="2:18" ht="15" thickBot="1" x14ac:dyDescent="0.25">
      <c r="B43" s="245" t="str">
        <f>B$7</f>
        <v>MSEL2</v>
      </c>
      <c r="C43" s="233" t="s">
        <v>249</v>
      </c>
      <c r="D43" s="142" t="str">
        <f>IF(D9&lt;3,"N/A",IF(OR(J37="SHORT",J37="FLOAT"),J37,2*F37+MOD(F38,2)))</f>
        <v>N/A</v>
      </c>
      <c r="E43" s="142" t="str">
        <f>IF(OR(J37='Resistor References'!AG$2,J37='Resistor References'!AG$3,'Pin Detect Programming'!F38&lt;2),"OPEN",1)</f>
        <v>OPEN</v>
      </c>
      <c r="F43" s="40"/>
      <c r="G43" s="143" t="e">
        <f>IF(OR(D43="FLOAT",D43="SHORT"),D43,HLOOKUP(D43,'Resistor Selection'!C13:R14,2,FALSE))</f>
        <v>#N/A</v>
      </c>
      <c r="H43" s="247" t="str">
        <f>IF(E43="Open","Open",VLOOKUP(E43,'Resistor Selection'!B$13:AH$30,'Pin Detect Programming'!D43+2,FALSE))</f>
        <v>Open</v>
      </c>
      <c r="I43" s="344"/>
      <c r="J43" s="345"/>
    </row>
    <row r="44" spans="2:18" ht="15" thickBot="1" x14ac:dyDescent="0.25">
      <c r="B44" s="245" t="str">
        <f>B$10</f>
        <v>VSEL</v>
      </c>
      <c r="C44" s="233" t="s">
        <v>221</v>
      </c>
      <c r="D44" s="142" t="s">
        <v>211</v>
      </c>
      <c r="E44" s="142" t="s">
        <v>247</v>
      </c>
      <c r="F44" s="40"/>
      <c r="G44" s="143" t="s">
        <v>248</v>
      </c>
      <c r="H44" s="247" t="s">
        <v>248</v>
      </c>
      <c r="I44" s="344"/>
      <c r="J44" s="345"/>
    </row>
    <row r="45" spans="2:18" ht="15" thickBot="1" x14ac:dyDescent="0.25">
      <c r="B45" s="245" t="str">
        <f>B$13</f>
        <v>ADRSEL</v>
      </c>
      <c r="C45" s="229" t="s">
        <v>221</v>
      </c>
      <c r="D45" s="230" t="s">
        <v>211</v>
      </c>
      <c r="E45" s="230" t="s">
        <v>247</v>
      </c>
      <c r="F45" s="53"/>
      <c r="G45" s="105" t="s">
        <v>248</v>
      </c>
      <c r="H45" s="248" t="s">
        <v>248</v>
      </c>
      <c r="I45" s="346"/>
      <c r="J45" s="347"/>
    </row>
    <row r="46" spans="2:18" ht="15" thickBot="1" x14ac:dyDescent="0.25"/>
    <row r="47" spans="2:18" ht="15.75" thickBot="1" x14ac:dyDescent="0.3">
      <c r="B47" s="351" t="s">
        <v>251</v>
      </c>
      <c r="C47" s="352"/>
      <c r="D47" s="352"/>
      <c r="E47" s="352"/>
      <c r="F47" s="352"/>
      <c r="G47" s="352"/>
      <c r="H47" s="352"/>
      <c r="I47" s="352"/>
      <c r="J47" s="353"/>
    </row>
    <row r="48" spans="2:18" ht="43.5" thickBot="1" x14ac:dyDescent="0.25">
      <c r="B48" s="221" t="s">
        <v>208</v>
      </c>
      <c r="C48" s="221" t="s">
        <v>209</v>
      </c>
      <c r="D48" s="221" t="s">
        <v>552</v>
      </c>
      <c r="E48" s="221" t="s">
        <v>210</v>
      </c>
      <c r="F48" s="278" t="s">
        <v>698</v>
      </c>
      <c r="G48" s="278" t="s">
        <v>696</v>
      </c>
      <c r="H48" s="278" t="s">
        <v>697</v>
      </c>
      <c r="I48" s="221" t="s">
        <v>213</v>
      </c>
      <c r="J48" s="221" t="s">
        <v>214</v>
      </c>
    </row>
    <row r="49" spans="2:10" ht="43.5" thickBot="1" x14ac:dyDescent="0.25">
      <c r="B49" s="336" t="str">
        <f>B7</f>
        <v>MSEL2</v>
      </c>
      <c r="C49" s="266" t="s">
        <v>678</v>
      </c>
      <c r="D49" s="209" t="s">
        <v>691</v>
      </c>
      <c r="E49" s="99"/>
      <c r="F49" s="101">
        <f>IF(AND(D49=G49,D50=G50),"SHORT",IF(AND(D49=H49,D50=H50),"FLOAT",VLOOKUP(D49,'Resistor References'!AF$4:AG$11,2,FALSE)))</f>
        <v>5</v>
      </c>
      <c r="G49" s="102" t="s">
        <v>221</v>
      </c>
      <c r="H49" s="228" t="s">
        <v>221</v>
      </c>
      <c r="I49" s="67" t="s">
        <v>221</v>
      </c>
      <c r="J49" s="337" t="str">
        <f>IF(AND(D49=G49,D50=G50),"SHORT",IF(AND(H49=D49,H50=D50),"FLOAT","Resistor"))</f>
        <v>Resistor</v>
      </c>
    </row>
    <row r="50" spans="2:10" ht="15" thickBot="1" x14ac:dyDescent="0.25">
      <c r="B50" s="336"/>
      <c r="C50" s="229" t="s">
        <v>219</v>
      </c>
      <c r="D50" s="210" t="str">
        <f>D8</f>
        <v>40/52</v>
      </c>
      <c r="E50" s="100" t="s">
        <v>26</v>
      </c>
      <c r="F50" s="104">
        <f>VLOOKUP(D50,'Resistor References'!O$3:P$6,2,FALSE)</f>
        <v>0</v>
      </c>
      <c r="G50" s="105" t="s">
        <v>221</v>
      </c>
      <c r="H50" s="230" t="s">
        <v>221</v>
      </c>
      <c r="I50" s="74">
        <v>52</v>
      </c>
      <c r="J50" s="338"/>
    </row>
    <row r="51" spans="2:10" ht="15" thickBot="1" x14ac:dyDescent="0.25"/>
    <row r="52" spans="2:10" ht="16.5" thickBot="1" x14ac:dyDescent="0.3">
      <c r="B52" s="330" t="s">
        <v>681</v>
      </c>
      <c r="C52" s="331"/>
      <c r="D52" s="331"/>
      <c r="E52" s="331"/>
      <c r="F52" s="331"/>
      <c r="G52" s="331"/>
      <c r="H52" s="331"/>
      <c r="I52" s="331"/>
      <c r="J52" s="332"/>
    </row>
    <row r="53" spans="2:10" ht="15" thickBot="1" x14ac:dyDescent="0.25">
      <c r="B53" s="221" t="s">
        <v>208</v>
      </c>
      <c r="C53" s="221" t="s">
        <v>21</v>
      </c>
      <c r="D53" s="221" t="s">
        <v>304</v>
      </c>
      <c r="E53" s="221" t="s">
        <v>305</v>
      </c>
      <c r="F53" s="221"/>
      <c r="G53" s="221" t="s">
        <v>684</v>
      </c>
      <c r="H53" s="221" t="s">
        <v>237</v>
      </c>
      <c r="I53" s="342" t="s">
        <v>246</v>
      </c>
      <c r="J53" s="343"/>
    </row>
    <row r="54" spans="2:10" ht="15" thickBot="1" x14ac:dyDescent="0.25">
      <c r="B54" s="245" t="str">
        <f>B$5</f>
        <v>MSEL1</v>
      </c>
      <c r="C54" s="227" t="s">
        <v>221</v>
      </c>
      <c r="D54" s="228" t="s">
        <v>211</v>
      </c>
      <c r="E54" s="228" t="s">
        <v>247</v>
      </c>
      <c r="F54" s="48"/>
      <c r="G54" s="102" t="s">
        <v>248</v>
      </c>
      <c r="H54" s="246" t="s">
        <v>248</v>
      </c>
      <c r="I54" s="344"/>
      <c r="J54" s="345"/>
    </row>
    <row r="55" spans="2:10" ht="15" thickBot="1" x14ac:dyDescent="0.25">
      <c r="B55" s="245" t="str">
        <f>B$7</f>
        <v>MSEL2</v>
      </c>
      <c r="C55" s="233" t="s">
        <v>249</v>
      </c>
      <c r="D55" s="142" t="str">
        <f>IF(D9&lt;4,"N/A",IF(OR(J49="SHORT",J49="FLOAT"),J49,2*F49+MOD(F50,2)))</f>
        <v>N/A</v>
      </c>
      <c r="E55" s="142" t="str">
        <f>IF(OR(J49='Resistor References'!AG$2,J49='Resistor References'!AG$3,'Pin Detect Programming'!F50&lt;2),"OPEN",1)</f>
        <v>OPEN</v>
      </c>
      <c r="F55" s="40"/>
      <c r="G55" s="143" t="e">
        <f>IF(OR(D55="FLOAT",D55="SHORT"),D55,HLOOKUP(D55,'Resistor Selection'!C13:R14,2,FALSE))</f>
        <v>#N/A</v>
      </c>
      <c r="H55" s="247" t="str">
        <f>IF(E55="Open","Open",VLOOKUP(E55,'Resistor Selection'!B$13:AH$30,'Pin Detect Programming'!D55+2,FALSE))</f>
        <v>Open</v>
      </c>
      <c r="I55" s="344"/>
      <c r="J55" s="345"/>
    </row>
    <row r="56" spans="2:10" ht="15" thickBot="1" x14ac:dyDescent="0.25">
      <c r="B56" s="245" t="str">
        <f>B$10</f>
        <v>VSEL</v>
      </c>
      <c r="C56" s="233" t="s">
        <v>221</v>
      </c>
      <c r="D56" s="142" t="s">
        <v>211</v>
      </c>
      <c r="E56" s="142" t="s">
        <v>247</v>
      </c>
      <c r="F56" s="40"/>
      <c r="G56" s="143" t="s">
        <v>248</v>
      </c>
      <c r="H56" s="247" t="s">
        <v>248</v>
      </c>
      <c r="I56" s="344"/>
      <c r="J56" s="345"/>
    </row>
    <row r="57" spans="2:10" ht="15" thickBot="1" x14ac:dyDescent="0.25">
      <c r="B57" s="245" t="str">
        <f>B$13</f>
        <v>ADRSEL</v>
      </c>
      <c r="C57" s="229" t="s">
        <v>221</v>
      </c>
      <c r="D57" s="230" t="s">
        <v>211</v>
      </c>
      <c r="E57" s="230" t="s">
        <v>247</v>
      </c>
      <c r="F57" s="53"/>
      <c r="G57" s="105" t="s">
        <v>248</v>
      </c>
      <c r="H57" s="248" t="s">
        <v>248</v>
      </c>
      <c r="I57" s="346"/>
      <c r="J57" s="347"/>
    </row>
  </sheetData>
  <dataConsolidate/>
  <mergeCells count="29">
    <mergeCell ref="I53:J57"/>
    <mergeCell ref="L2:N2"/>
    <mergeCell ref="B37:B38"/>
    <mergeCell ref="J37:J38"/>
    <mergeCell ref="I41:J45"/>
    <mergeCell ref="B47:J47"/>
    <mergeCell ref="B49:B50"/>
    <mergeCell ref="J49:J50"/>
    <mergeCell ref="I17:J21"/>
    <mergeCell ref="B23:J23"/>
    <mergeCell ref="B25:B26"/>
    <mergeCell ref="J25:J26"/>
    <mergeCell ref="I29:J33"/>
    <mergeCell ref="B35:J35"/>
    <mergeCell ref="B7:B9"/>
    <mergeCell ref="J7:J9"/>
    <mergeCell ref="B40:J40"/>
    <mergeCell ref="B28:J28"/>
    <mergeCell ref="B52:J52"/>
    <mergeCell ref="P2:R2"/>
    <mergeCell ref="B5:B6"/>
    <mergeCell ref="J5:J6"/>
    <mergeCell ref="B16:J16"/>
    <mergeCell ref="B10:B12"/>
    <mergeCell ref="J10:J12"/>
    <mergeCell ref="B13:B14"/>
    <mergeCell ref="J13:J14"/>
    <mergeCell ref="B3:J3"/>
    <mergeCell ref="C2:J2"/>
  </mergeCells>
  <conditionalFormatting sqref="B23:J23 B24:E24 I24:J24 B25:J27 B29:C29 F29 H29:J29 B30:J33">
    <cfRule type="expression" dxfId="67" priority="5">
      <formula>$D$9&lt;2</formula>
    </cfRule>
  </conditionalFormatting>
  <conditionalFormatting sqref="B35:J35 B36:C36 E36 I36:J36 B37 D37:J37 B38:J39 B41:C41 F41 H41:J41 B42:J45">
    <cfRule type="expression" dxfId="66" priority="6">
      <formula>$D$9&lt;3</formula>
    </cfRule>
  </conditionalFormatting>
  <conditionalFormatting sqref="B47:J47 B48:C48 E48 I48:J48 B49 D49:J49 B50:J51 B53:C53 F53 H53:J53 B54:J57">
    <cfRule type="expression" dxfId="65" priority="7">
      <formula>$D$9&lt;&gt;4</formula>
    </cfRule>
  </conditionalFormatting>
  <conditionalFormatting sqref="C37">
    <cfRule type="expression" dxfId="64" priority="4">
      <formula>$D$9&lt;2</formula>
    </cfRule>
  </conditionalFormatting>
  <conditionalFormatting sqref="C49">
    <cfRule type="expression" dxfId="63" priority="3">
      <formula>$D$9&lt;2</formula>
    </cfRule>
  </conditionalFormatting>
  <conditionalFormatting sqref="D6">
    <cfRule type="cellIs" dxfId="62" priority="17" operator="notEqual">
      <formula>fsw</formula>
    </cfRule>
  </conditionalFormatting>
  <conditionalFormatting sqref="D11">
    <cfRule type="cellIs" dxfId="61" priority="16" operator="notEqual">
      <formula>Vout</formula>
    </cfRule>
  </conditionalFormatting>
  <conditionalFormatting sqref="D12">
    <cfRule type="cellIs" dxfId="58" priority="15" operator="notEqual">
      <formula>VOSL</formula>
    </cfRule>
  </conditionalFormatting>
  <conditionalFormatting sqref="D18:D21">
    <cfRule type="cellIs" dxfId="57" priority="38" stopIfTrue="1" operator="equal">
      <formula>$H$4</formula>
    </cfRule>
    <cfRule type="cellIs" dxfId="56" priority="39" stopIfTrue="1" operator="equal">
      <formula>$G$4</formula>
    </cfRule>
    <cfRule type="cellIs" dxfId="55" priority="40" operator="greaterThan">
      <formula>29.5</formula>
    </cfRule>
  </conditionalFormatting>
  <conditionalFormatting sqref="D25">
    <cfRule type="expression" dxfId="54" priority="11">
      <formula>NOT(AND(ISNUMBER(FIND($D$9,$D$25)),IF(ISNUMBER(FIND($D$9,$D$25)),FIND($D$9,$D$25)&gt;3,0)))</formula>
    </cfRule>
  </conditionalFormatting>
  <conditionalFormatting sqref="D26">
    <cfRule type="cellIs" dxfId="53" priority="10" operator="notEqual">
      <formula>$D$8</formula>
    </cfRule>
  </conditionalFormatting>
  <conditionalFormatting sqref="D31">
    <cfRule type="cellIs" dxfId="52" priority="35" stopIfTrue="1" operator="equal">
      <formula>$H$4</formula>
    </cfRule>
    <cfRule type="cellIs" dxfId="51" priority="36" stopIfTrue="1" operator="equal">
      <formula>$G$4</formula>
    </cfRule>
    <cfRule type="cellIs" dxfId="50" priority="37" operator="greaterThan">
      <formula>29.5</formula>
    </cfRule>
  </conditionalFormatting>
  <conditionalFormatting sqref="D36">
    <cfRule type="expression" dxfId="49" priority="2">
      <formula>$D$9&lt;2</formula>
    </cfRule>
  </conditionalFormatting>
  <conditionalFormatting sqref="D37">
    <cfRule type="expression" dxfId="48" priority="13">
      <formula>NOT(AND(ISNUMBER(FIND($D$9,$D$37)),IF(ISNUMBER(FIND($D$9,$D$37)),FIND($D$9,$D$37)&gt;3,0)))</formula>
    </cfRule>
  </conditionalFormatting>
  <conditionalFormatting sqref="D38">
    <cfRule type="cellIs" dxfId="47" priority="9" operator="notEqual">
      <formula>$D$8</formula>
    </cfRule>
  </conditionalFormatting>
  <conditionalFormatting sqref="D43">
    <cfRule type="cellIs" dxfId="46" priority="32" stopIfTrue="1" operator="equal">
      <formula>$H$4</formula>
    </cfRule>
    <cfRule type="cellIs" dxfId="45" priority="33" stopIfTrue="1" operator="equal">
      <formula>$G$4</formula>
    </cfRule>
    <cfRule type="cellIs" dxfId="44" priority="34" operator="greaterThan">
      <formula>29.5</formula>
    </cfRule>
  </conditionalFormatting>
  <conditionalFormatting sqref="D48">
    <cfRule type="expression" dxfId="43" priority="1">
      <formula>$D$9&lt;2</formula>
    </cfRule>
  </conditionalFormatting>
  <conditionalFormatting sqref="D49">
    <cfRule type="expression" dxfId="42" priority="12">
      <formula>NOT(AND(ISNUMBER(FIND($D$9,$D$49)),IF(ISNUMBER(FIND($D$9,$D$49)),FIND($D$9,$D$49)&gt;3,0)))</formula>
    </cfRule>
  </conditionalFormatting>
  <conditionalFormatting sqref="D50">
    <cfRule type="cellIs" dxfId="41" priority="8" operator="notEqual">
      <formula>$D$8</formula>
    </cfRule>
  </conditionalFormatting>
  <conditionalFormatting sqref="D55">
    <cfRule type="cellIs" dxfId="40" priority="29" stopIfTrue="1" operator="equal">
      <formula>$H$4</formula>
    </cfRule>
    <cfRule type="cellIs" dxfId="39" priority="30" stopIfTrue="1" operator="equal">
      <formula>$G$4</formula>
    </cfRule>
    <cfRule type="cellIs" dxfId="38" priority="31" operator="greaterThan">
      <formula>29.5</formula>
    </cfRule>
  </conditionalFormatting>
  <conditionalFormatting sqref="P4:P35">
    <cfRule type="cellIs" dxfId="37" priority="14" operator="equal">
      <formula>$D$5</formula>
    </cfRule>
  </conditionalFormatting>
  <conditionalFormatting sqref="Q5:Q35">
    <cfRule type="cellIs" dxfId="36" priority="19" operator="greaterThan">
      <formula>ILOOP_trgt</formula>
    </cfRule>
  </conditionalFormatting>
  <conditionalFormatting sqref="Q4:R4">
    <cfRule type="expression" dxfId="35" priority="21">
      <formula>"K3=$C$4"</formula>
    </cfRule>
  </conditionalFormatting>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27" operator="greaterThan" id="{456142BB-AD7D-493F-88C2-9F6F4383311F}">
            <xm:f>'Resistor References'!$X$18</xm:f>
            <x14:dxf>
              <font>
                <color rgb="FF9C0006"/>
              </font>
              <fill>
                <patternFill>
                  <bgColor rgb="FFFFC7CE"/>
                </patternFill>
              </fill>
            </x14:dxf>
          </x14:cfRule>
          <x14:cfRule type="cellIs" priority="28" operator="lessThan" id="{691D62A3-AD42-4D4C-B5B2-A86356ADB033}">
            <xm:f>'Resistor References'!$X$3</xm:f>
            <x14:dxf>
              <font>
                <color rgb="FF9C0006"/>
              </font>
              <fill>
                <patternFill>
                  <bgColor rgb="FFFFC7CE"/>
                </patternFill>
              </fill>
            </x14:dxf>
          </x14:cfRule>
          <xm:sqref>D11</xm:sqref>
        </x14:conditionalFormatting>
        <x14:conditionalFormatting xmlns:xm="http://schemas.microsoft.com/office/excel/2006/main">
          <x14:cfRule type="cellIs" priority="57" operator="greaterThan" id="{962165AF-371E-429A-9EEB-1504A04499E3}">
            <xm:f>'Device Calculator'!$M80</xm:f>
            <x14:dxf>
              <font>
                <color rgb="FF9C0006"/>
              </font>
              <fill>
                <patternFill>
                  <bgColor rgb="FFFFC7CE"/>
                </patternFill>
              </fill>
            </x14:dxf>
          </x14:cfRule>
          <xm:sqref>R5:R20</xm:sqref>
        </x14:conditionalFormatting>
        <x14:conditionalFormatting xmlns:xm="http://schemas.microsoft.com/office/excel/2006/main">
          <x14:cfRule type="cellIs" priority="63" operator="greaterThan" id="{962165AF-371E-429A-9EEB-1504A04499E3}">
            <xm:f>'Device Calculator'!$M97</xm:f>
            <x14:dxf>
              <font>
                <color rgb="FF9C0006"/>
              </font>
              <fill>
                <patternFill>
                  <bgColor rgb="FFFFC7CE"/>
                </patternFill>
              </fill>
            </x14:dxf>
          </x14:cfRule>
          <xm:sqref>R21:R33</xm:sqref>
        </x14:conditionalFormatting>
        <x14:conditionalFormatting xmlns:xm="http://schemas.microsoft.com/office/excel/2006/main">
          <x14:cfRule type="cellIs" priority="93" operator="greaterThan" id="{962165AF-371E-429A-9EEB-1504A04499E3}">
            <xm:f>'Device Calculator'!#REF!</xm:f>
            <x14:dxf>
              <font>
                <color rgb="FF9C0006"/>
              </font>
              <fill>
                <patternFill>
                  <bgColor rgb="FFFFC7CE"/>
                </patternFill>
              </fill>
            </x14:dxf>
          </x14:cfRule>
          <xm:sqref>R34</xm:sqref>
        </x14:conditionalFormatting>
        <x14:conditionalFormatting xmlns:xm="http://schemas.microsoft.com/office/excel/2006/main">
          <x14:cfRule type="cellIs" priority="56" operator="greaterThan" id="{4A4205D8-AD0D-4981-A583-BB20AE834379}">
            <xm:f>'Device Calculator'!#REF!</xm:f>
            <x14:dxf>
              <font>
                <color rgb="FF9C0006"/>
              </font>
              <fill>
                <patternFill>
                  <bgColor rgb="FFFFC7CE"/>
                </patternFill>
              </fill>
            </x14:dxf>
          </x14:cfRule>
          <xm:sqref>R35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00000000-0002-0000-0200-000000000000}">
          <x14:formula1>
            <xm:f>'Resistor References'!$O$3:$O$6</xm:f>
          </x14:formula1>
          <xm:sqref>D50 D38 D26 D8</xm:sqref>
        </x14:dataValidation>
        <x14:dataValidation type="list" allowBlank="1" showInputMessage="1" showErrorMessage="1" xr:uid="{00000000-0002-0000-0200-000001000000}">
          <x14:formula1>
            <xm:f>'Resistor References'!$G$2:$G$35</xm:f>
          </x14:formula1>
          <xm:sqref>D5</xm:sqref>
        </x14:dataValidation>
        <x14:dataValidation type="list" allowBlank="1" showInputMessage="1" showErrorMessage="1" xr:uid="{00000000-0002-0000-0200-000002000000}">
          <x14:formula1>
            <xm:f>'Resistor References'!$AB$3:$AB$11</xm:f>
          </x14:formula1>
          <xm:sqref>D14</xm:sqref>
        </x14:dataValidation>
        <x14:dataValidation type="list" allowBlank="1" showInputMessage="1" showErrorMessage="1" xr:uid="{00000000-0002-0000-0200-000003000000}">
          <x14:formula1>
            <xm:f>'Resistor References'!$Z$2:$Z$32</xm:f>
          </x14:formula1>
          <xm:sqref>D13</xm:sqref>
        </x14:dataValidation>
        <x14:dataValidation type="list" allowBlank="1" showInputMessage="1" showErrorMessage="1" xr:uid="{00000000-0002-0000-0200-000004000000}">
          <x14:formula1>
            <xm:f>'Resistor References'!$S$2:$S$17</xm:f>
          </x14:formula1>
          <xm:sqref>D10</xm:sqref>
        </x14:dataValidation>
        <x14:dataValidation type="list" allowBlank="1" showInputMessage="1" showErrorMessage="1" xr:uid="{00000000-0002-0000-0200-000005000000}">
          <x14:formula1>
            <xm:f>'Resistor References'!$X$3:$X$19</xm:f>
          </x14:formula1>
          <xm:sqref>D11</xm:sqref>
        </x14:dataValidation>
        <x14:dataValidation type="list" allowBlank="1" showInputMessage="1" showErrorMessage="1" xr:uid="{00000000-0002-0000-0200-000006000000}">
          <x14:formula1>
            <xm:f>'Resistor References'!$Q$3:$Q$6</xm:f>
          </x14:formula1>
          <xm:sqref>D9</xm:sqref>
        </x14:dataValidation>
        <x14:dataValidation type="list" allowBlank="1" showInputMessage="1" showErrorMessage="1" xr:uid="{00000000-0002-0000-0200-000007000000}">
          <x14:formula1>
            <xm:f>'Resistor References'!$M$3:$M$10</xm:f>
          </x14:formula1>
          <xm:sqref>D7</xm:sqref>
        </x14:dataValidation>
        <x14:dataValidation type="list" allowBlank="1" showInputMessage="1" showErrorMessage="1" xr:uid="{00000000-0002-0000-0200-000008000000}">
          <x14:formula1>
            <xm:f>'Resistor References'!$K$3:$K$10</xm:f>
          </x14:formula1>
          <xm:sqref>D6</xm:sqref>
        </x14:dataValidation>
        <x14:dataValidation type="list" allowBlank="1" showInputMessage="1" showErrorMessage="1" xr:uid="{00000000-0002-0000-0200-000009000000}">
          <x14:formula1>
            <xm:f>'Resistor References'!$AE$5:$AE$6</xm:f>
          </x14:formula1>
          <xm:sqref>D37</xm:sqref>
        </x14:dataValidation>
        <x14:dataValidation type="list" allowBlank="1" showInputMessage="1" showErrorMessage="1" xr:uid="{00000000-0002-0000-0200-00000A000000}">
          <x14:formula1>
            <xm:f>'Resistor References'!$AE$7</xm:f>
          </x14:formula1>
          <xm:sqref>D49</xm:sqref>
        </x14:dataValidation>
        <x14:dataValidation type="list" allowBlank="1" showInputMessage="1" showErrorMessage="1" xr:uid="{00000000-0002-0000-0200-00000B000000}">
          <x14:formula1>
            <xm:f>'Resistor References'!$AE$2:$AE$4</xm:f>
          </x14:formula1>
          <xm:sqref>D25</xm:sqref>
        </x14:dataValidation>
        <x14:dataValidation type="list" allowBlank="1" showInputMessage="1" showErrorMessage="1" xr:uid="{00000000-0002-0000-0200-00000C000000}">
          <x14:formula1>
            <xm:f>'Resistor References'!$A$2:$A$4</xm:f>
          </x14:formula1>
          <xm:sqref>C2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M60"/>
  <sheetViews>
    <sheetView zoomScale="85" zoomScaleNormal="85" workbookViewId="0">
      <pane ySplit="1" topLeftCell="A35" activePane="bottomLeft" state="frozen"/>
      <selection pane="bottomLeft" activeCell="I18" sqref="I18"/>
    </sheetView>
  </sheetViews>
  <sheetFormatPr defaultColWidth="9.140625" defaultRowHeight="15" x14ac:dyDescent="0.25"/>
  <cols>
    <col min="1" max="1" width="15.28515625" style="18" customWidth="1"/>
    <col min="2" max="2" width="15.28515625" style="18" bestFit="1" customWidth="1"/>
    <col min="3" max="3" width="20.28515625" style="18" customWidth="1"/>
    <col min="4" max="4" width="50" style="18" customWidth="1"/>
    <col min="5" max="5" width="38.85546875" style="18" customWidth="1"/>
    <col min="6" max="6" width="24.42578125" style="21" customWidth="1"/>
    <col min="7" max="7" width="16.42578125" style="21" customWidth="1"/>
    <col min="8" max="8" width="14" style="20" customWidth="1"/>
    <col min="9" max="9" width="27.5703125" style="12" bestFit="1" customWidth="1"/>
  </cols>
  <sheetData>
    <row r="1" spans="1:9" ht="45.75" thickBot="1" x14ac:dyDescent="0.3">
      <c r="A1" s="249" t="s">
        <v>208</v>
      </c>
      <c r="B1" s="249" t="s">
        <v>308</v>
      </c>
      <c r="C1" s="249" t="s">
        <v>382</v>
      </c>
      <c r="D1" s="249" t="s">
        <v>383</v>
      </c>
      <c r="E1" s="249" t="s">
        <v>384</v>
      </c>
      <c r="F1" s="250" t="s">
        <v>385</v>
      </c>
      <c r="G1" s="250" t="s">
        <v>386</v>
      </c>
      <c r="H1" s="251" t="s">
        <v>387</v>
      </c>
      <c r="I1" s="12" t="s">
        <v>388</v>
      </c>
    </row>
    <row r="2" spans="1:9" ht="13.9" customHeight="1" x14ac:dyDescent="0.25">
      <c r="A2" s="356" t="s">
        <v>389</v>
      </c>
      <c r="B2" s="357"/>
      <c r="C2" s="357"/>
      <c r="D2" s="357"/>
      <c r="E2" s="357"/>
      <c r="F2" s="357"/>
      <c r="G2" s="357"/>
      <c r="H2" s="358"/>
    </row>
    <row r="3" spans="1:9" ht="120" x14ac:dyDescent="0.25">
      <c r="A3" s="13">
        <v>30</v>
      </c>
      <c r="B3" s="13" t="s">
        <v>223</v>
      </c>
      <c r="C3" s="14" t="s">
        <v>390</v>
      </c>
      <c r="D3" s="15" t="s">
        <v>391</v>
      </c>
      <c r="E3" s="15"/>
      <c r="F3" s="132" t="str">
        <f>CONCATENATE(Concatenation!$B$6, Concatenation!$B$7)</f>
        <v>Top Resistor: Open
Bottom Resistor: 17800</v>
      </c>
      <c r="G3" s="132" t="s">
        <v>666</v>
      </c>
      <c r="H3" s="16" t="s">
        <v>543</v>
      </c>
      <c r="I3" s="10"/>
    </row>
    <row r="4" spans="1:9" ht="45" x14ac:dyDescent="0.25">
      <c r="A4" s="17">
        <v>33</v>
      </c>
      <c r="B4" s="13" t="s">
        <v>392</v>
      </c>
      <c r="C4" s="14" t="s">
        <v>393</v>
      </c>
      <c r="D4" s="15" t="s">
        <v>394</v>
      </c>
      <c r="E4" s="15" t="s">
        <v>394</v>
      </c>
      <c r="F4" s="132"/>
      <c r="G4" s="132"/>
      <c r="H4" s="16" t="s">
        <v>543</v>
      </c>
      <c r="I4" s="10"/>
    </row>
    <row r="5" spans="1:9" ht="75" x14ac:dyDescent="0.25">
      <c r="A5" s="13">
        <v>33</v>
      </c>
      <c r="B5" s="13" t="s">
        <v>392</v>
      </c>
      <c r="C5" s="14" t="s">
        <v>393</v>
      </c>
      <c r="D5" s="15" t="s">
        <v>395</v>
      </c>
      <c r="E5" s="15" t="s">
        <v>396</v>
      </c>
      <c r="F5" s="132"/>
      <c r="G5" s="132"/>
      <c r="H5" s="16" t="s">
        <v>543</v>
      </c>
      <c r="I5" s="10"/>
    </row>
    <row r="6" spans="1:9" x14ac:dyDescent="0.25">
      <c r="C6" s="19"/>
      <c r="D6" s="19"/>
      <c r="E6" s="19"/>
      <c r="F6" s="20"/>
      <c r="G6" s="20"/>
      <c r="H6" s="21"/>
    </row>
    <row r="7" spans="1:9" x14ac:dyDescent="0.25">
      <c r="C7" s="19"/>
      <c r="D7" s="19"/>
      <c r="E7" s="19"/>
      <c r="F7" s="20"/>
      <c r="G7" s="20"/>
      <c r="H7" s="21"/>
    </row>
    <row r="8" spans="1:9" x14ac:dyDescent="0.25">
      <c r="A8" s="355" t="s">
        <v>397</v>
      </c>
      <c r="B8" s="355"/>
      <c r="C8" s="355"/>
      <c r="D8" s="355"/>
      <c r="E8" s="355"/>
      <c r="F8" s="355"/>
      <c r="G8" s="355"/>
      <c r="H8" s="355"/>
    </row>
    <row r="9" spans="1:9" ht="135" x14ac:dyDescent="0.25">
      <c r="A9" s="13">
        <v>32</v>
      </c>
      <c r="B9" s="13" t="s">
        <v>215</v>
      </c>
      <c r="C9" s="15" t="s">
        <v>398</v>
      </c>
      <c r="D9" s="15" t="s">
        <v>399</v>
      </c>
      <c r="E9" s="15"/>
      <c r="F9" s="132" t="str">
        <f>CONCATENATE(Concatenation!$F$6, Concatenation!$F$7)</f>
        <v>Top Resistor: 17800
Bottom Resistor: 26100</v>
      </c>
      <c r="G9" s="132" t="s">
        <v>666</v>
      </c>
      <c r="H9" s="16" t="s">
        <v>543</v>
      </c>
      <c r="I9" s="10"/>
    </row>
    <row r="10" spans="1:9" ht="120" x14ac:dyDescent="0.25">
      <c r="A10" s="13">
        <v>29</v>
      </c>
      <c r="B10" s="13" t="s">
        <v>216</v>
      </c>
      <c r="C10" s="15" t="s">
        <v>400</v>
      </c>
      <c r="D10" s="15" t="s">
        <v>401</v>
      </c>
      <c r="E10" s="15"/>
      <c r="F10" s="132" t="str">
        <f>CONCATENATE(Concatenation!$J$6, Concatenation!$J$7)</f>
        <v>Top Resistor: Open
Bottom Resistor: FLOAT</v>
      </c>
      <c r="G10" s="132" t="s">
        <v>666</v>
      </c>
      <c r="H10" s="16" t="s">
        <v>543</v>
      </c>
      <c r="I10" s="22"/>
    </row>
    <row r="11" spans="1:9" ht="180" x14ac:dyDescent="0.25">
      <c r="A11" s="13">
        <v>31</v>
      </c>
      <c r="B11" s="13" t="s">
        <v>229</v>
      </c>
      <c r="C11" s="15" t="s">
        <v>402</v>
      </c>
      <c r="D11" s="15" t="s">
        <v>403</v>
      </c>
      <c r="E11" s="15"/>
      <c r="F11" s="132" t="str">
        <f>CONCATENATE(Concatenation!$N$6, Concatenation!$N$7)</f>
        <v>Top Resistor: 2050
Bottom Resistor: 10000</v>
      </c>
      <c r="G11" s="132" t="s">
        <v>666</v>
      </c>
      <c r="H11" s="16" t="s">
        <v>543</v>
      </c>
      <c r="I11" s="22"/>
    </row>
    <row r="12" spans="1:9" ht="60" x14ac:dyDescent="0.25">
      <c r="A12" s="13" t="s">
        <v>404</v>
      </c>
      <c r="B12" s="15" t="s">
        <v>405</v>
      </c>
      <c r="C12" s="23"/>
      <c r="D12" s="15" t="s">
        <v>406</v>
      </c>
      <c r="E12" s="15" t="s">
        <v>407</v>
      </c>
      <c r="F12" s="132"/>
      <c r="G12" s="132"/>
      <c r="H12" s="16" t="s">
        <v>543</v>
      </c>
      <c r="I12" s="22"/>
    </row>
    <row r="13" spans="1:9" ht="105" x14ac:dyDescent="0.25">
      <c r="A13" s="13">
        <v>34</v>
      </c>
      <c r="B13" s="15" t="s">
        <v>408</v>
      </c>
      <c r="C13" s="15" t="s">
        <v>409</v>
      </c>
      <c r="D13" s="15" t="s">
        <v>410</v>
      </c>
      <c r="E13" s="15" t="s">
        <v>411</v>
      </c>
      <c r="F13" s="132"/>
      <c r="G13" s="132"/>
      <c r="H13" s="16" t="s">
        <v>544</v>
      </c>
      <c r="I13" s="10"/>
    </row>
    <row r="14" spans="1:9" ht="105" x14ac:dyDescent="0.25">
      <c r="A14" s="13">
        <v>34</v>
      </c>
      <c r="B14" s="13" t="s">
        <v>408</v>
      </c>
      <c r="C14" s="15" t="s">
        <v>409</v>
      </c>
      <c r="D14" s="15" t="s">
        <v>412</v>
      </c>
      <c r="E14" s="15"/>
      <c r="F14" s="133"/>
      <c r="G14" s="133"/>
      <c r="H14" s="16" t="s">
        <v>543</v>
      </c>
      <c r="I14" s="10"/>
    </row>
    <row r="15" spans="1:9" ht="30" customHeight="1" x14ac:dyDescent="0.25">
      <c r="A15" s="13">
        <v>35</v>
      </c>
      <c r="B15" s="15" t="s">
        <v>413</v>
      </c>
      <c r="C15" s="15" t="s">
        <v>414</v>
      </c>
      <c r="D15" s="15" t="s">
        <v>415</v>
      </c>
      <c r="E15" s="15"/>
      <c r="F15" s="132"/>
      <c r="G15" s="132"/>
      <c r="H15" s="16" t="s">
        <v>544</v>
      </c>
      <c r="I15" s="10"/>
    </row>
    <row r="16" spans="1:9" ht="60" x14ac:dyDescent="0.25">
      <c r="A16" s="13">
        <v>35</v>
      </c>
      <c r="B16" s="15" t="s">
        <v>413</v>
      </c>
      <c r="C16" s="15" t="s">
        <v>414</v>
      </c>
      <c r="D16" s="15" t="s">
        <v>416</v>
      </c>
      <c r="E16" s="15" t="s">
        <v>417</v>
      </c>
      <c r="F16" s="132"/>
      <c r="G16" s="132"/>
      <c r="H16" s="16" t="s">
        <v>543</v>
      </c>
      <c r="I16" s="10"/>
    </row>
    <row r="17" spans="1:13" ht="45" x14ac:dyDescent="0.25">
      <c r="A17" s="13">
        <v>27</v>
      </c>
      <c r="B17" s="15" t="s">
        <v>418</v>
      </c>
      <c r="C17" s="15" t="s">
        <v>419</v>
      </c>
      <c r="D17" s="15" t="s">
        <v>420</v>
      </c>
      <c r="E17" s="15"/>
      <c r="F17" s="132"/>
      <c r="G17" s="132"/>
      <c r="H17" s="16" t="s">
        <v>543</v>
      </c>
      <c r="I17" s="10"/>
    </row>
    <row r="18" spans="1:13" ht="60" x14ac:dyDescent="0.25">
      <c r="A18" s="13">
        <v>27</v>
      </c>
      <c r="B18" s="15" t="s">
        <v>418</v>
      </c>
      <c r="C18" s="15" t="s">
        <v>419</v>
      </c>
      <c r="D18" s="15" t="s">
        <v>421</v>
      </c>
      <c r="E18" s="15"/>
      <c r="F18" s="132"/>
      <c r="G18" s="132"/>
      <c r="H18" s="16" t="s">
        <v>543</v>
      </c>
      <c r="I18" s="10"/>
    </row>
    <row r="19" spans="1:13" ht="30" x14ac:dyDescent="0.25">
      <c r="A19" s="13">
        <v>1</v>
      </c>
      <c r="B19" s="15" t="s">
        <v>422</v>
      </c>
      <c r="C19" s="15" t="s">
        <v>423</v>
      </c>
      <c r="D19" s="15" t="s">
        <v>424</v>
      </c>
      <c r="E19" s="15" t="s">
        <v>425</v>
      </c>
      <c r="F19" s="132"/>
      <c r="G19" s="132"/>
      <c r="H19" s="16" t="s">
        <v>543</v>
      </c>
      <c r="I19" s="10"/>
    </row>
    <row r="20" spans="1:13" ht="45" x14ac:dyDescent="0.25">
      <c r="A20" s="13">
        <v>38</v>
      </c>
      <c r="B20" s="15" t="s">
        <v>426</v>
      </c>
      <c r="C20" s="15" t="s">
        <v>427</v>
      </c>
      <c r="D20" s="15" t="s">
        <v>428</v>
      </c>
      <c r="E20" s="15"/>
      <c r="F20" s="132"/>
      <c r="G20" s="132"/>
      <c r="H20" s="16" t="s">
        <v>543</v>
      </c>
      <c r="I20" s="10"/>
    </row>
    <row r="21" spans="1:13" ht="75" x14ac:dyDescent="0.25">
      <c r="A21" s="13" t="s">
        <v>429</v>
      </c>
      <c r="B21" s="15" t="s">
        <v>430</v>
      </c>
      <c r="C21" s="15" t="s">
        <v>431</v>
      </c>
      <c r="D21" s="15" t="s">
        <v>676</v>
      </c>
      <c r="E21" s="15"/>
      <c r="F21" s="132"/>
      <c r="G21" s="132"/>
      <c r="H21" s="16" t="s">
        <v>543</v>
      </c>
      <c r="I21" s="10"/>
    </row>
    <row r="22" spans="1:13" x14ac:dyDescent="0.25">
      <c r="C22" s="19"/>
      <c r="D22" s="19"/>
      <c r="E22" s="19"/>
      <c r="F22" s="20"/>
      <c r="G22" s="20"/>
      <c r="H22" s="21"/>
      <c r="M22" s="24"/>
    </row>
    <row r="23" spans="1:13" x14ac:dyDescent="0.25">
      <c r="C23" s="19"/>
      <c r="D23" s="19"/>
      <c r="E23" s="19"/>
      <c r="F23" s="20"/>
      <c r="G23" s="20"/>
      <c r="H23" s="25"/>
      <c r="M23" s="24"/>
    </row>
    <row r="24" spans="1:13" x14ac:dyDescent="0.25">
      <c r="A24" s="355" t="s">
        <v>432</v>
      </c>
      <c r="B24" s="355"/>
      <c r="C24" s="355"/>
      <c r="D24" s="355"/>
      <c r="E24" s="355"/>
      <c r="F24" s="355"/>
      <c r="G24" s="355"/>
      <c r="H24" s="355"/>
    </row>
    <row r="25" spans="1:13" ht="45" x14ac:dyDescent="0.25">
      <c r="A25" s="15">
        <v>7</v>
      </c>
      <c r="B25" s="15" t="s">
        <v>433</v>
      </c>
      <c r="C25" s="14" t="s">
        <v>434</v>
      </c>
      <c r="D25" s="15" t="s">
        <v>435</v>
      </c>
      <c r="E25" s="15"/>
      <c r="F25" s="132"/>
      <c r="G25" s="132"/>
      <c r="H25" s="16" t="s">
        <v>543</v>
      </c>
      <c r="I25" s="10"/>
    </row>
    <row r="26" spans="1:13" ht="45" x14ac:dyDescent="0.25">
      <c r="A26" s="15">
        <v>7</v>
      </c>
      <c r="B26" s="15" t="s">
        <v>433</v>
      </c>
      <c r="C26" s="14" t="s">
        <v>434</v>
      </c>
      <c r="D26" s="15" t="s">
        <v>436</v>
      </c>
      <c r="E26" s="15" t="s">
        <v>437</v>
      </c>
      <c r="F26" s="132"/>
      <c r="G26" s="132"/>
      <c r="H26" s="16" t="s">
        <v>543</v>
      </c>
      <c r="I26" s="10"/>
    </row>
    <row r="27" spans="1:13" ht="60" x14ac:dyDescent="0.25">
      <c r="A27" s="15" t="s">
        <v>438</v>
      </c>
      <c r="B27" s="15" t="s">
        <v>439</v>
      </c>
      <c r="C27" s="15" t="s">
        <v>440</v>
      </c>
      <c r="D27" s="15" t="s">
        <v>441</v>
      </c>
      <c r="E27" s="15" t="s">
        <v>442</v>
      </c>
      <c r="F27" s="3"/>
      <c r="G27" s="3"/>
      <c r="H27" s="16" t="s">
        <v>543</v>
      </c>
      <c r="I27" s="10"/>
    </row>
    <row r="28" spans="1:13" ht="180" x14ac:dyDescent="0.25">
      <c r="A28" s="15" t="s">
        <v>443</v>
      </c>
      <c r="B28" s="15" t="s">
        <v>444</v>
      </c>
      <c r="C28" s="15" t="s">
        <v>445</v>
      </c>
      <c r="D28" s="15" t="s">
        <v>446</v>
      </c>
      <c r="E28" s="15" t="s">
        <v>447</v>
      </c>
      <c r="F28" s="21">
        <f>ROUND('Device Calculator'!D60, 3)</f>
        <v>34.872</v>
      </c>
      <c r="G28" s="132" t="s">
        <v>40</v>
      </c>
      <c r="H28" s="16" t="s">
        <v>543</v>
      </c>
      <c r="I28" s="10"/>
    </row>
    <row r="29" spans="1:13" ht="60" x14ac:dyDescent="0.25">
      <c r="A29" s="15" t="s">
        <v>443</v>
      </c>
      <c r="B29" s="15" t="s">
        <v>444</v>
      </c>
      <c r="C29" s="15" t="s">
        <v>445</v>
      </c>
      <c r="D29" s="15" t="s">
        <v>448</v>
      </c>
      <c r="E29" s="15" t="s">
        <v>449</v>
      </c>
      <c r="F29" s="132"/>
      <c r="G29" s="132"/>
      <c r="H29" s="16" t="s">
        <v>543</v>
      </c>
      <c r="I29" s="10"/>
    </row>
    <row r="30" spans="1:13" ht="60" x14ac:dyDescent="0.25">
      <c r="A30" s="15">
        <v>26</v>
      </c>
      <c r="B30" s="15" t="s">
        <v>450</v>
      </c>
      <c r="C30" s="15" t="s">
        <v>451</v>
      </c>
      <c r="D30" s="15" t="s">
        <v>452</v>
      </c>
      <c r="E30" s="15" t="s">
        <v>453</v>
      </c>
      <c r="F30" s="132"/>
      <c r="G30" s="132"/>
      <c r="H30" s="16" t="s">
        <v>543</v>
      </c>
      <c r="I30" s="10"/>
    </row>
    <row r="31" spans="1:13" ht="45" x14ac:dyDescent="0.25">
      <c r="A31" s="15">
        <v>26</v>
      </c>
      <c r="B31" s="15" t="s">
        <v>450</v>
      </c>
      <c r="C31" s="15" t="s">
        <v>451</v>
      </c>
      <c r="D31" s="15" t="s">
        <v>454</v>
      </c>
      <c r="E31" s="15" t="s">
        <v>455</v>
      </c>
      <c r="F31" s="132"/>
      <c r="G31" s="132"/>
      <c r="H31" s="16" t="s">
        <v>543</v>
      </c>
      <c r="I31" s="10"/>
    </row>
    <row r="32" spans="1:13" ht="60" x14ac:dyDescent="0.25">
      <c r="A32" s="15" t="s">
        <v>221</v>
      </c>
      <c r="B32" s="15" t="s">
        <v>456</v>
      </c>
      <c r="C32" s="15" t="s">
        <v>457</v>
      </c>
      <c r="D32" s="15" t="s">
        <v>458</v>
      </c>
      <c r="E32" s="15"/>
      <c r="F32" s="134" t="str">
        <f>CONCATENATE(Concatenation!$R$7, Concatenation!$R$6)</f>
        <v>Minimum: 0.076
Maximum: 0.304</v>
      </c>
      <c r="G32" s="132" t="s">
        <v>41</v>
      </c>
      <c r="H32" s="16" t="s">
        <v>543</v>
      </c>
      <c r="I32" s="10"/>
    </row>
    <row r="33" spans="1:9" ht="45" x14ac:dyDescent="0.25">
      <c r="A33" s="13" t="s">
        <v>221</v>
      </c>
      <c r="B33" s="15" t="s">
        <v>459</v>
      </c>
      <c r="C33" s="15" t="s">
        <v>460</v>
      </c>
      <c r="D33" s="15" t="s">
        <v>461</v>
      </c>
      <c r="E33" s="15"/>
      <c r="F33" s="133">
        <f>MAX('Device Calculator'!D33:D35)</f>
        <v>360.07905676899401</v>
      </c>
      <c r="G33" s="132" t="s">
        <v>40</v>
      </c>
      <c r="H33" s="16" t="s">
        <v>543</v>
      </c>
      <c r="I33" s="10"/>
    </row>
    <row r="34" spans="1:9" ht="30" x14ac:dyDescent="0.25">
      <c r="A34" s="13">
        <v>37</v>
      </c>
      <c r="B34" s="15" t="s">
        <v>462</v>
      </c>
      <c r="C34" s="15" t="s">
        <v>463</v>
      </c>
      <c r="D34" s="15" t="s">
        <v>464</v>
      </c>
      <c r="E34" s="15" t="s">
        <v>465</v>
      </c>
      <c r="F34" s="132"/>
      <c r="G34" s="132"/>
      <c r="H34" s="16" t="s">
        <v>543</v>
      </c>
      <c r="I34" s="10"/>
    </row>
    <row r="35" spans="1:9" ht="30" x14ac:dyDescent="0.25">
      <c r="A35" s="15" t="s">
        <v>466</v>
      </c>
      <c r="B35" s="15" t="s">
        <v>467</v>
      </c>
      <c r="C35" s="15" t="s">
        <v>468</v>
      </c>
      <c r="D35" s="3"/>
      <c r="E35" s="15"/>
      <c r="F35" s="132"/>
      <c r="G35" s="132"/>
      <c r="H35" s="16" t="s">
        <v>543</v>
      </c>
      <c r="I35" s="10"/>
    </row>
    <row r="36" spans="1:9" x14ac:dyDescent="0.25">
      <c r="C36" s="19"/>
      <c r="D36" s="19"/>
      <c r="E36" s="19"/>
      <c r="F36" s="20"/>
      <c r="G36" s="20"/>
      <c r="H36" s="21"/>
    </row>
    <row r="37" spans="1:9" x14ac:dyDescent="0.25">
      <c r="C37" s="19"/>
      <c r="D37" s="19"/>
      <c r="E37" s="19"/>
      <c r="F37" s="20"/>
      <c r="G37" s="20"/>
    </row>
    <row r="38" spans="1:9" x14ac:dyDescent="0.25">
      <c r="A38" s="355" t="s">
        <v>469</v>
      </c>
      <c r="B38" s="355"/>
      <c r="C38" s="355"/>
      <c r="D38" s="355"/>
      <c r="E38" s="355"/>
      <c r="F38" s="355"/>
      <c r="G38" s="355"/>
      <c r="H38" s="355"/>
    </row>
    <row r="39" spans="1:9" ht="30" x14ac:dyDescent="0.25">
      <c r="A39" s="15">
        <v>4</v>
      </c>
      <c r="B39" s="15" t="s">
        <v>470</v>
      </c>
      <c r="C39" s="14" t="s">
        <v>471</v>
      </c>
      <c r="D39" s="15" t="s">
        <v>472</v>
      </c>
      <c r="E39" s="15" t="s">
        <v>473</v>
      </c>
      <c r="F39" s="132"/>
      <c r="G39" s="132"/>
      <c r="H39" s="16" t="s">
        <v>543</v>
      </c>
      <c r="I39" s="10"/>
    </row>
    <row r="40" spans="1:9" ht="60" x14ac:dyDescent="0.25">
      <c r="A40" s="15">
        <v>5</v>
      </c>
      <c r="B40" s="15" t="s">
        <v>474</v>
      </c>
      <c r="C40" s="26" t="s">
        <v>475</v>
      </c>
      <c r="D40" s="15" t="s">
        <v>476</v>
      </c>
      <c r="E40" s="15" t="s">
        <v>477</v>
      </c>
      <c r="F40" s="132"/>
      <c r="G40" s="132"/>
      <c r="H40" s="16" t="s">
        <v>543</v>
      </c>
      <c r="I40" s="10"/>
    </row>
    <row r="41" spans="1:9" ht="45" x14ac:dyDescent="0.25">
      <c r="A41" s="15">
        <v>28</v>
      </c>
      <c r="B41" s="15" t="s">
        <v>478</v>
      </c>
      <c r="C41" s="26" t="s">
        <v>479</v>
      </c>
      <c r="D41" s="15" t="s">
        <v>480</v>
      </c>
      <c r="E41" s="15" t="s">
        <v>481</v>
      </c>
      <c r="F41" s="132"/>
      <c r="G41" s="132"/>
      <c r="H41" s="16" t="s">
        <v>543</v>
      </c>
      <c r="I41" s="10"/>
    </row>
    <row r="42" spans="1:9" x14ac:dyDescent="0.25">
      <c r="H42" s="21"/>
    </row>
    <row r="43" spans="1:9" x14ac:dyDescent="0.25">
      <c r="H43" s="21"/>
    </row>
    <row r="44" spans="1:9" x14ac:dyDescent="0.25">
      <c r="A44" s="355" t="s">
        <v>482</v>
      </c>
      <c r="B44" s="355"/>
      <c r="C44" s="355"/>
      <c r="D44" s="355"/>
      <c r="E44" s="355"/>
      <c r="F44" s="355"/>
      <c r="G44" s="355"/>
      <c r="H44" s="355"/>
    </row>
    <row r="45" spans="1:9" ht="30" x14ac:dyDescent="0.25">
      <c r="A45" s="15">
        <v>3</v>
      </c>
      <c r="B45" s="13" t="s">
        <v>483</v>
      </c>
      <c r="C45" s="15" t="s">
        <v>484</v>
      </c>
      <c r="D45" s="252" t="s">
        <v>485</v>
      </c>
      <c r="E45" s="15"/>
      <c r="F45" s="132"/>
      <c r="G45" s="132"/>
      <c r="H45" s="16" t="s">
        <v>248</v>
      </c>
      <c r="I45" s="11"/>
    </row>
    <row r="46" spans="1:9" ht="30" x14ac:dyDescent="0.25">
      <c r="A46" s="15">
        <v>2</v>
      </c>
      <c r="B46" s="13" t="s">
        <v>486</v>
      </c>
      <c r="C46" s="15" t="s">
        <v>487</v>
      </c>
      <c r="D46" s="252" t="s">
        <v>485</v>
      </c>
      <c r="E46" s="15"/>
      <c r="F46" s="132"/>
      <c r="G46" s="132"/>
      <c r="H46" s="16" t="s">
        <v>248</v>
      </c>
      <c r="I46" s="11"/>
    </row>
    <row r="47" spans="1:9" ht="30" x14ac:dyDescent="0.25">
      <c r="A47" s="15">
        <v>6</v>
      </c>
      <c r="B47" s="13" t="s">
        <v>488</v>
      </c>
      <c r="C47" s="15" t="s">
        <v>489</v>
      </c>
      <c r="D47" s="252" t="s">
        <v>485</v>
      </c>
      <c r="E47" s="15"/>
      <c r="F47" s="132"/>
      <c r="G47" s="132"/>
      <c r="H47" s="16" t="s">
        <v>248</v>
      </c>
      <c r="I47" s="11"/>
    </row>
    <row r="48" spans="1:9" ht="12.75" customHeight="1" x14ac:dyDescent="0.25">
      <c r="A48"/>
      <c r="B48"/>
      <c r="C48"/>
      <c r="D48"/>
      <c r="E48"/>
      <c r="F48"/>
      <c r="G48"/>
      <c r="H48"/>
      <c r="I48"/>
    </row>
    <row r="49" spans="1:9" ht="12.75" customHeight="1" x14ac:dyDescent="0.25">
      <c r="A49"/>
      <c r="B49"/>
      <c r="C49"/>
      <c r="D49"/>
      <c r="E49"/>
      <c r="F49"/>
      <c r="G49"/>
      <c r="H49"/>
      <c r="I49"/>
    </row>
    <row r="50" spans="1:9" ht="12.75" customHeight="1" x14ac:dyDescent="0.25">
      <c r="A50" s="355" t="s">
        <v>490</v>
      </c>
      <c r="B50" s="355"/>
      <c r="C50" s="355"/>
      <c r="D50" s="355"/>
      <c r="E50" s="355"/>
      <c r="F50" s="355"/>
      <c r="G50" s="355"/>
      <c r="H50" s="355"/>
      <c r="I50"/>
    </row>
    <row r="51" spans="1:9" ht="30" x14ac:dyDescent="0.25">
      <c r="A51" s="15">
        <v>36</v>
      </c>
      <c r="B51" s="15" t="s">
        <v>491</v>
      </c>
      <c r="C51" s="15" t="s">
        <v>492</v>
      </c>
      <c r="D51" s="15" t="s">
        <v>493</v>
      </c>
      <c r="E51" s="15"/>
      <c r="F51" s="132"/>
      <c r="G51" s="132"/>
      <c r="H51" s="16" t="s">
        <v>543</v>
      </c>
      <c r="I51" s="11"/>
    </row>
    <row r="52" spans="1:9" x14ac:dyDescent="0.25">
      <c r="I52"/>
    </row>
    <row r="53" spans="1:9" x14ac:dyDescent="0.25">
      <c r="I53"/>
    </row>
    <row r="54" spans="1:9" x14ac:dyDescent="0.25">
      <c r="I54"/>
    </row>
    <row r="55" spans="1:9" x14ac:dyDescent="0.25">
      <c r="I55"/>
    </row>
    <row r="56" spans="1:9" x14ac:dyDescent="0.25">
      <c r="I56"/>
    </row>
    <row r="57" spans="1:9" x14ac:dyDescent="0.25">
      <c r="I57"/>
    </row>
    <row r="58" spans="1:9" x14ac:dyDescent="0.25">
      <c r="I58"/>
    </row>
    <row r="59" spans="1:9" x14ac:dyDescent="0.25">
      <c r="I59"/>
    </row>
    <row r="60" spans="1:9" x14ac:dyDescent="0.25">
      <c r="I60"/>
    </row>
  </sheetData>
  <autoFilter ref="A1:O60" xr:uid="{00000000-0009-0000-0000-000003000000}"/>
  <mergeCells count="6">
    <mergeCell ref="A50:H50"/>
    <mergeCell ref="A2:H2"/>
    <mergeCell ref="A8:H8"/>
    <mergeCell ref="A24:H24"/>
    <mergeCell ref="A38:H38"/>
    <mergeCell ref="A44:H44"/>
  </mergeCells>
  <hyperlinks>
    <hyperlink ref="D45" r:id="rId1" xr:uid="{00000000-0004-0000-0300-000000000000}"/>
    <hyperlink ref="D46" r:id="rId2" xr:uid="{00000000-0004-0000-0300-000001000000}"/>
    <hyperlink ref="D47" r:id="rId3" xr:uid="{00000000-0004-0000-0300-000002000000}"/>
  </hyperlinks>
  <pageMargins left="0.7" right="0.7" top="0.75" bottom="0.75" header="0.3" footer="0.3"/>
  <pageSetup scale="55" fitToHeight="0" orientation="landscape" r:id="rId4"/>
  <legacyDrawing r:id="rId5"/>
  <extLst>
    <ext xmlns:x14="http://schemas.microsoft.com/office/spreadsheetml/2009/9/main" uri="{78C0D931-6437-407d-A8EE-F0AAD7539E65}">
      <x14:conditionalFormattings>
        <x14:conditionalFormatting xmlns:xm="http://schemas.microsoft.com/office/excel/2006/main">
          <x14:cfRule type="cellIs" priority="21" operator="equal" id="{07D99C51-85E7-4AFC-842B-33DAFB341887}">
            <xm:f>Extra!$B$5</xm:f>
            <x14:dxf>
              <fill>
                <patternFill>
                  <bgColor theme="0" tint="-0.14996795556505021"/>
                </patternFill>
              </fill>
            </x14:dxf>
          </x14:cfRule>
          <x14:cfRule type="cellIs" priority="22" operator="equal" id="{9EA88FD4-FE65-4F84-99AB-61610925DCF2}">
            <xm:f>Extra!$B$4</xm:f>
            <x14:dxf>
              <fill>
                <patternFill>
                  <bgColor theme="6"/>
                </patternFill>
              </fill>
            </x14:dxf>
          </x14:cfRule>
          <xm:sqref>H1:H1048576</xm:sqref>
        </x14:conditionalFormatting>
        <x14:conditionalFormatting xmlns:xm="http://schemas.microsoft.com/office/excel/2006/main">
          <x14:cfRule type="cellIs" priority="13" operator="equal" id="{C75E5A23-7931-40D1-8D7D-37C345CFB6A7}">
            <xm:f>'C:\Users\a0270547\AppData\Local\Microsoft\Windows\INetCache\Content.MSO\[TPS546x24A_Calculator_Checklist.xlsx]Extra'!#REF!</xm:f>
            <x14:dxf>
              <fill>
                <patternFill>
                  <bgColor theme="0" tint="-0.14996795556505021"/>
                </patternFill>
              </fill>
            </x14:dxf>
          </x14:cfRule>
          <x14:cfRule type="cellIs" priority="14" operator="equal" id="{C5C3F024-AF9A-4185-855A-A135FB9A061C}">
            <xm:f>'C:\Users\a0270547\AppData\Local\Microsoft\Windows\INetCache\Content.MSO\[TPS546x24A_Calculator_Checklist.xlsx]Extra'!#REF!</xm:f>
            <x14:dxf>
              <fill>
                <patternFill>
                  <bgColor theme="6"/>
                </patternFill>
              </fill>
            </x14:dxf>
          </x14:cfRule>
          <xm:sqref>H50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'D:\catfish\[TPS546x24A_Calculator_Checklist.xlsx]Extra'!#REF!</xm:f>
          </x14:formula1>
          <xm:sqref>H23 H44 H7:H8 H37:H38 H50</xm:sqref>
        </x14:dataValidation>
        <x14:dataValidation type="list" allowBlank="1" showInputMessage="1" showErrorMessage="1" xr:uid="{00000000-0002-0000-0300-000001000000}">
          <x14:formula1>
            <xm:f>Extra!$B$3:$B$5</xm:f>
          </x14:formula1>
          <xm:sqref>H3:H5 H9:H21 H25:H35 H39:H41 H45:H47 H51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J32"/>
  <sheetViews>
    <sheetView zoomScale="80" zoomScaleNormal="80" workbookViewId="0">
      <pane ySplit="1" topLeftCell="A14" activePane="bottomLeft" state="frozen"/>
      <selection pane="bottomLeft" activeCell="G3" sqref="G3"/>
    </sheetView>
  </sheetViews>
  <sheetFormatPr defaultColWidth="9.140625" defaultRowHeight="15" x14ac:dyDescent="0.25"/>
  <cols>
    <col min="1" max="1" width="15.28515625" style="18" customWidth="1"/>
    <col min="2" max="2" width="12.5703125" style="18" bestFit="1" customWidth="1"/>
    <col min="3" max="4" width="19.28515625" style="18" customWidth="1"/>
    <col min="5" max="5" width="57.140625" style="18" customWidth="1"/>
    <col min="6" max="6" width="44" style="18" customWidth="1"/>
    <col min="7" max="7" width="14" style="20" bestFit="1" customWidth="1"/>
    <col min="8" max="8" width="24.28515625" style="12" customWidth="1"/>
    <col min="10" max="10" width="18.5703125" customWidth="1"/>
  </cols>
  <sheetData>
    <row r="1" spans="1:10" ht="28.5" customHeight="1" x14ac:dyDescent="0.25">
      <c r="A1" s="251" t="s">
        <v>208</v>
      </c>
      <c r="B1" s="251" t="s">
        <v>308</v>
      </c>
      <c r="C1" s="251" t="s">
        <v>382</v>
      </c>
      <c r="D1" s="251" t="s">
        <v>494</v>
      </c>
      <c r="E1" s="251" t="s">
        <v>495</v>
      </c>
      <c r="F1" s="251" t="s">
        <v>384</v>
      </c>
      <c r="G1" s="251" t="s">
        <v>387</v>
      </c>
      <c r="H1" s="30" t="s">
        <v>388</v>
      </c>
    </row>
    <row r="2" spans="1:10" x14ac:dyDescent="0.25">
      <c r="A2" s="359" t="s">
        <v>397</v>
      </c>
      <c r="B2" s="360"/>
      <c r="C2" s="360"/>
      <c r="D2" s="360"/>
      <c r="E2" s="360"/>
      <c r="F2" s="360"/>
      <c r="G2" s="361"/>
      <c r="H2"/>
    </row>
    <row r="3" spans="1:10" ht="150" x14ac:dyDescent="0.25">
      <c r="A3" s="15" t="s">
        <v>496</v>
      </c>
      <c r="B3" s="15" t="s">
        <v>497</v>
      </c>
      <c r="C3" s="15"/>
      <c r="D3" s="15" t="s">
        <v>498</v>
      </c>
      <c r="E3" s="15" t="s">
        <v>499</v>
      </c>
      <c r="F3" s="15"/>
      <c r="G3" s="16" t="s">
        <v>248</v>
      </c>
      <c r="H3" s="10"/>
      <c r="I3" s="27"/>
      <c r="J3" s="27"/>
    </row>
    <row r="4" spans="1:10" ht="75" x14ac:dyDescent="0.25">
      <c r="A4" s="13" t="s">
        <v>500</v>
      </c>
      <c r="B4" s="15" t="s">
        <v>501</v>
      </c>
      <c r="C4" s="15"/>
      <c r="D4" s="15" t="s">
        <v>502</v>
      </c>
      <c r="E4" s="15" t="s">
        <v>503</v>
      </c>
      <c r="F4" s="15"/>
      <c r="G4" s="16" t="s">
        <v>248</v>
      </c>
      <c r="H4" s="10"/>
    </row>
    <row r="5" spans="1:10" ht="105" x14ac:dyDescent="0.25">
      <c r="A5" s="13" t="s">
        <v>504</v>
      </c>
      <c r="B5" s="15" t="s">
        <v>505</v>
      </c>
      <c r="C5" s="15"/>
      <c r="D5" s="15" t="s">
        <v>502</v>
      </c>
      <c r="E5" s="15" t="s">
        <v>506</v>
      </c>
      <c r="F5" s="15"/>
      <c r="G5" s="16" t="s">
        <v>248</v>
      </c>
      <c r="H5" s="10"/>
    </row>
    <row r="6" spans="1:10" s="27" customFormat="1" x14ac:dyDescent="0.25">
      <c r="A6" s="28"/>
      <c r="B6" s="28"/>
      <c r="C6" s="29"/>
      <c r="D6" s="29"/>
      <c r="E6" s="28"/>
      <c r="F6" s="29"/>
      <c r="G6" s="25"/>
      <c r="H6" s="30"/>
      <c r="I6"/>
      <c r="J6"/>
    </row>
    <row r="8" spans="1:10" x14ac:dyDescent="0.25">
      <c r="A8" s="362" t="s">
        <v>432</v>
      </c>
      <c r="B8" s="362"/>
      <c r="C8" s="362"/>
      <c r="D8" s="362"/>
      <c r="E8" s="362"/>
      <c r="F8" s="362"/>
      <c r="G8" s="362"/>
    </row>
    <row r="9" spans="1:10" ht="45" x14ac:dyDescent="0.25">
      <c r="A9" s="15" t="s">
        <v>507</v>
      </c>
      <c r="B9" s="15" t="s">
        <v>508</v>
      </c>
      <c r="C9" s="14"/>
      <c r="D9" s="15" t="s">
        <v>502</v>
      </c>
      <c r="E9" s="15" t="s">
        <v>509</v>
      </c>
      <c r="F9" s="13"/>
      <c r="G9" s="16" t="s">
        <v>248</v>
      </c>
      <c r="H9" s="10"/>
    </row>
    <row r="10" spans="1:10" ht="60" x14ac:dyDescent="0.25">
      <c r="A10" s="15" t="s">
        <v>507</v>
      </c>
      <c r="B10" s="15" t="s">
        <v>508</v>
      </c>
      <c r="C10" s="14"/>
      <c r="D10" s="15" t="s">
        <v>502</v>
      </c>
      <c r="E10" s="15" t="s">
        <v>510</v>
      </c>
      <c r="F10" s="13"/>
      <c r="G10" s="16" t="s">
        <v>248</v>
      </c>
      <c r="H10" s="10"/>
    </row>
    <row r="11" spans="1:10" ht="60" x14ac:dyDescent="0.25">
      <c r="A11" s="15" t="s">
        <v>438</v>
      </c>
      <c r="B11" s="15" t="s">
        <v>439</v>
      </c>
      <c r="C11" s="23" t="s">
        <v>440</v>
      </c>
      <c r="D11" s="15" t="s">
        <v>498</v>
      </c>
      <c r="E11" s="15" t="s">
        <v>511</v>
      </c>
      <c r="F11" s="13"/>
      <c r="G11" s="16" t="s">
        <v>248</v>
      </c>
      <c r="H11" s="10"/>
    </row>
    <row r="12" spans="1:10" ht="294" customHeight="1" x14ac:dyDescent="0.25">
      <c r="A12" s="15" t="s">
        <v>438</v>
      </c>
      <c r="B12" s="15" t="s">
        <v>512</v>
      </c>
      <c r="C12" s="3"/>
      <c r="D12" s="15" t="s">
        <v>498</v>
      </c>
      <c r="E12" s="15" t="s">
        <v>513</v>
      </c>
      <c r="F12" s="13"/>
      <c r="G12" s="16" t="s">
        <v>248</v>
      </c>
      <c r="H12" s="10"/>
    </row>
    <row r="13" spans="1:10" ht="75" x14ac:dyDescent="0.25">
      <c r="A13" s="15" t="s">
        <v>514</v>
      </c>
      <c r="B13" s="15" t="s">
        <v>515</v>
      </c>
      <c r="C13" s="15"/>
      <c r="D13" s="15" t="s">
        <v>498</v>
      </c>
      <c r="E13" s="15" t="s">
        <v>516</v>
      </c>
      <c r="F13" s="13"/>
      <c r="G13" s="16" t="s">
        <v>248</v>
      </c>
      <c r="H13" s="10"/>
    </row>
    <row r="14" spans="1:10" ht="105" x14ac:dyDescent="0.25">
      <c r="A14" s="15" t="s">
        <v>517</v>
      </c>
      <c r="B14" s="15" t="s">
        <v>518</v>
      </c>
      <c r="C14" s="15"/>
      <c r="D14" s="15" t="s">
        <v>502</v>
      </c>
      <c r="E14" s="15" t="s">
        <v>506</v>
      </c>
      <c r="F14" s="13"/>
      <c r="G14" s="16" t="s">
        <v>248</v>
      </c>
      <c r="H14" s="10"/>
    </row>
    <row r="15" spans="1:10" ht="45" x14ac:dyDescent="0.25">
      <c r="A15" s="15" t="s">
        <v>466</v>
      </c>
      <c r="B15" s="15" t="s">
        <v>467</v>
      </c>
      <c r="C15" s="15" t="s">
        <v>468</v>
      </c>
      <c r="D15" s="15" t="s">
        <v>502</v>
      </c>
      <c r="E15" s="15" t="s">
        <v>519</v>
      </c>
      <c r="F15" s="13"/>
      <c r="G15" s="16" t="s">
        <v>248</v>
      </c>
      <c r="H15" s="10"/>
    </row>
    <row r="16" spans="1:10" ht="44.25" customHeight="1" x14ac:dyDescent="0.25">
      <c r="A16" s="15" t="s">
        <v>520</v>
      </c>
      <c r="B16" s="13" t="s">
        <v>521</v>
      </c>
      <c r="C16" s="15"/>
      <c r="D16" s="15" t="s">
        <v>502</v>
      </c>
      <c r="E16" s="15" t="s">
        <v>522</v>
      </c>
      <c r="F16" s="13"/>
      <c r="G16" s="16" t="s">
        <v>248</v>
      </c>
      <c r="H16" s="10"/>
    </row>
    <row r="17" spans="1:8" ht="15.75" thickBot="1" x14ac:dyDescent="0.3">
      <c r="C17" s="19"/>
      <c r="D17" s="19"/>
      <c r="E17" s="19"/>
      <c r="F17" s="19"/>
      <c r="G17" s="21"/>
    </row>
    <row r="18" spans="1:8" x14ac:dyDescent="0.25">
      <c r="A18" s="363" t="s">
        <v>469</v>
      </c>
      <c r="B18" s="364"/>
      <c r="C18" s="364"/>
      <c r="D18" s="364"/>
      <c r="E18" s="364"/>
      <c r="F18" s="364"/>
      <c r="G18" s="365"/>
    </row>
    <row r="19" spans="1:8" ht="30" x14ac:dyDescent="0.25">
      <c r="A19" s="15" t="s">
        <v>523</v>
      </c>
      <c r="B19" s="15" t="s">
        <v>524</v>
      </c>
      <c r="C19" s="13"/>
      <c r="D19" s="15" t="s">
        <v>498</v>
      </c>
      <c r="E19" s="15" t="s">
        <v>525</v>
      </c>
      <c r="F19" s="15"/>
      <c r="G19" s="16" t="s">
        <v>248</v>
      </c>
      <c r="H19" s="10"/>
    </row>
    <row r="20" spans="1:8" ht="60" x14ac:dyDescent="0.25">
      <c r="A20" s="15">
        <v>5</v>
      </c>
      <c r="B20" s="15" t="s">
        <v>474</v>
      </c>
      <c r="C20" s="15" t="s">
        <v>475</v>
      </c>
      <c r="D20" s="15" t="s">
        <v>502</v>
      </c>
      <c r="E20" s="15" t="s">
        <v>526</v>
      </c>
      <c r="F20" s="15"/>
      <c r="G20" s="16" t="s">
        <v>248</v>
      </c>
      <c r="H20" s="10"/>
    </row>
    <row r="21" spans="1:8" ht="105" x14ac:dyDescent="0.25">
      <c r="A21" s="15">
        <v>28</v>
      </c>
      <c r="B21" s="15" t="s">
        <v>478</v>
      </c>
      <c r="C21" s="14" t="s">
        <v>527</v>
      </c>
      <c r="D21" s="15" t="s">
        <v>498</v>
      </c>
      <c r="E21" s="15" t="s">
        <v>528</v>
      </c>
      <c r="F21" s="15"/>
      <c r="G21" s="16" t="s">
        <v>248</v>
      </c>
      <c r="H21" s="10"/>
    </row>
    <row r="22" spans="1:8" x14ac:dyDescent="0.25">
      <c r="A22" s="19"/>
      <c r="G22" s="21"/>
      <c r="H22"/>
    </row>
    <row r="24" spans="1:8" x14ac:dyDescent="0.25">
      <c r="A24" s="366" t="s">
        <v>482</v>
      </c>
      <c r="B24" s="367"/>
      <c r="C24" s="367"/>
      <c r="D24" s="367"/>
      <c r="E24" s="367"/>
      <c r="F24" s="367"/>
      <c r="G24" s="368"/>
      <c r="H24"/>
    </row>
    <row r="25" spans="1:8" ht="45" x14ac:dyDescent="0.25">
      <c r="A25" s="15" t="s">
        <v>529</v>
      </c>
      <c r="B25" s="15" t="s">
        <v>530</v>
      </c>
      <c r="C25" s="15"/>
      <c r="D25" s="253" t="s">
        <v>498</v>
      </c>
      <c r="E25" s="253" t="s">
        <v>531</v>
      </c>
      <c r="F25" s="132"/>
      <c r="G25" s="16" t="s">
        <v>248</v>
      </c>
      <c r="H25" s="11"/>
    </row>
    <row r="28" spans="1:8" x14ac:dyDescent="0.25">
      <c r="A28" s="366" t="s">
        <v>490</v>
      </c>
      <c r="B28" s="367"/>
      <c r="C28" s="367"/>
      <c r="D28" s="367"/>
      <c r="E28" s="367"/>
      <c r="F28" s="367"/>
      <c r="G28" s="368"/>
      <c r="H28"/>
    </row>
    <row r="29" spans="1:8" ht="312" customHeight="1" x14ac:dyDescent="0.25">
      <c r="A29" s="15" t="s">
        <v>221</v>
      </c>
      <c r="B29" s="15" t="s">
        <v>532</v>
      </c>
      <c r="C29" s="15"/>
      <c r="D29" s="15" t="s">
        <v>502</v>
      </c>
      <c r="E29" s="15" t="s">
        <v>533</v>
      </c>
      <c r="F29" s="15" t="s">
        <v>534</v>
      </c>
      <c r="G29" s="16" t="s">
        <v>248</v>
      </c>
      <c r="H29" s="11"/>
    </row>
    <row r="30" spans="1:8" ht="409.5" x14ac:dyDescent="0.25">
      <c r="A30" s="15" t="s">
        <v>221</v>
      </c>
      <c r="B30" s="15" t="s">
        <v>535</v>
      </c>
      <c r="C30" s="15"/>
      <c r="D30" s="15" t="s">
        <v>502</v>
      </c>
      <c r="E30" s="15" t="s">
        <v>536</v>
      </c>
      <c r="F30" s="254" t="s">
        <v>537</v>
      </c>
      <c r="G30" s="16" t="s">
        <v>248</v>
      </c>
      <c r="H30" s="10"/>
    </row>
    <row r="31" spans="1:8" ht="135" x14ac:dyDescent="0.25">
      <c r="A31" s="15" t="s">
        <v>221</v>
      </c>
      <c r="B31" s="15" t="s">
        <v>538</v>
      </c>
      <c r="C31" s="15"/>
      <c r="D31" s="15" t="s">
        <v>498</v>
      </c>
      <c r="E31" s="15"/>
      <c r="F31" s="15" t="s">
        <v>539</v>
      </c>
      <c r="G31" s="16" t="s">
        <v>248</v>
      </c>
      <c r="H31" s="10"/>
    </row>
    <row r="32" spans="1:8" ht="243" customHeight="1" x14ac:dyDescent="0.25">
      <c r="A32" s="15" t="s">
        <v>221</v>
      </c>
      <c r="B32" s="15" t="s">
        <v>540</v>
      </c>
      <c r="C32" s="15"/>
      <c r="D32" s="15"/>
      <c r="E32" s="15" t="s">
        <v>541</v>
      </c>
      <c r="F32" s="15"/>
      <c r="G32" s="16" t="s">
        <v>248</v>
      </c>
      <c r="H32" s="10"/>
    </row>
  </sheetData>
  <autoFilter ref="A1:R25" xr:uid="{00000000-0009-0000-0000-000004000000}"/>
  <mergeCells count="5">
    <mergeCell ref="A2:G2"/>
    <mergeCell ref="A8:G8"/>
    <mergeCell ref="A18:G18"/>
    <mergeCell ref="A24:G24"/>
    <mergeCell ref="A28:G28"/>
  </mergeCells>
  <pageMargins left="0.7" right="0.7" top="0.75" bottom="0.75" header="0.3" footer="0.3"/>
  <pageSetup scale="59"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115" operator="equal" id="{E7657B69-BF42-4A6F-B3FA-2C9991AE2BDF}">
            <xm:f>Extra!$B$5</xm:f>
            <x14:dxf>
              <fill>
                <patternFill>
                  <bgColor theme="0" tint="-0.14996795556505021"/>
                </patternFill>
              </fill>
            </x14:dxf>
          </x14:cfRule>
          <x14:cfRule type="cellIs" priority="116" operator="equal" id="{129FBF6F-4E75-48DD-A25B-546B3198BCED}">
            <xm:f>Extra!$B$4</xm:f>
            <x14:dxf>
              <fill>
                <patternFill>
                  <bgColor theme="6"/>
                </patternFill>
              </fill>
            </x14:dxf>
          </x14:cfRule>
          <xm:sqref>G1:G1048576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0000000}">
          <x14:formula1>
            <xm:f>'D:\catfish\[TPS546x24A_Calculator_Checklist.xlsx]Extra'!#REF!</xm:f>
          </x14:formula1>
          <xm:sqref>G6 G31</xm:sqref>
        </x14:dataValidation>
        <x14:dataValidation type="list" allowBlank="1" showInputMessage="1" showErrorMessage="1" xr:uid="{00000000-0002-0000-0400-000001000000}">
          <x14:formula1>
            <xm:f>Extra!$B$3:$B$5</xm:f>
          </x14:formula1>
          <xm:sqref>G25 G3:G5 G9:G16 G19:G21 G29:G30 G32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B2:B5"/>
  <sheetViews>
    <sheetView workbookViewId="0">
      <selection activeCell="B3" sqref="B3:B5"/>
    </sheetView>
  </sheetViews>
  <sheetFormatPr defaultRowHeight="15" x14ac:dyDescent="0.25"/>
  <cols>
    <col min="2" max="2" width="20.42578125" bestFit="1" customWidth="1"/>
  </cols>
  <sheetData>
    <row r="2" spans="2:2" x14ac:dyDescent="0.25">
      <c r="B2" t="s">
        <v>542</v>
      </c>
    </row>
    <row r="3" spans="2:2" x14ac:dyDescent="0.25">
      <c r="B3" t="s">
        <v>248</v>
      </c>
    </row>
    <row r="4" spans="2:2" x14ac:dyDescent="0.25">
      <c r="B4" t="s">
        <v>543</v>
      </c>
    </row>
    <row r="5" spans="2:2" x14ac:dyDescent="0.25">
      <c r="B5" t="s">
        <v>544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B1:S54"/>
  <sheetViews>
    <sheetView zoomScale="80" zoomScaleNormal="80" workbookViewId="0">
      <selection activeCell="D13" sqref="D13"/>
    </sheetView>
  </sheetViews>
  <sheetFormatPr defaultColWidth="9.140625" defaultRowHeight="14.25" x14ac:dyDescent="0.2"/>
  <cols>
    <col min="1" max="1" width="1.42578125" style="37" customWidth="1"/>
    <col min="2" max="2" width="9.140625" style="37"/>
    <col min="3" max="3" width="28.28515625" style="37" customWidth="1"/>
    <col min="4" max="4" width="75.5703125" style="37" bestFit="1" customWidth="1"/>
    <col min="5" max="5" width="9.140625" style="37"/>
    <col min="6" max="6" width="7.5703125" style="37" bestFit="1" customWidth="1"/>
    <col min="7" max="8" width="10.140625" style="37" bestFit="1" customWidth="1"/>
    <col min="9" max="9" width="31.28515625" style="37" bestFit="1" customWidth="1"/>
    <col min="10" max="10" width="16.42578125" style="37" bestFit="1" customWidth="1"/>
    <col min="11" max="11" width="9.5703125" style="54" customWidth="1"/>
    <col min="12" max="12" width="24" style="54" bestFit="1" customWidth="1"/>
    <col min="13" max="13" width="13.85546875" style="54" bestFit="1" customWidth="1"/>
    <col min="14" max="15" width="9.140625" style="37"/>
    <col min="16" max="17" width="13.28515625" style="54" customWidth="1"/>
    <col min="18" max="18" width="14.42578125" style="54" customWidth="1"/>
    <col min="19" max="19" width="9.5703125" style="54" customWidth="1"/>
    <col min="20" max="16384" width="9.140625" style="37"/>
  </cols>
  <sheetData>
    <row r="1" spans="2:18" ht="7.5" customHeight="1" thickBot="1" x14ac:dyDescent="0.25"/>
    <row r="2" spans="2:18" ht="16.5" thickBot="1" x14ac:dyDescent="0.3">
      <c r="B2" s="393" t="s">
        <v>206</v>
      </c>
      <c r="C2" s="394"/>
      <c r="D2" s="394"/>
      <c r="E2" s="394"/>
      <c r="F2" s="394"/>
      <c r="G2" s="394"/>
      <c r="H2" s="394"/>
      <c r="I2" s="394"/>
      <c r="J2" s="395"/>
      <c r="L2" s="396" t="s">
        <v>352</v>
      </c>
      <c r="M2" s="397"/>
      <c r="N2" s="398"/>
      <c r="P2" s="399" t="s">
        <v>159</v>
      </c>
      <c r="Q2" s="400"/>
      <c r="R2" s="401"/>
    </row>
    <row r="3" spans="2:18" ht="16.5" thickBot="1" x14ac:dyDescent="0.3">
      <c r="B3" s="402" t="s">
        <v>207</v>
      </c>
      <c r="C3" s="403"/>
      <c r="D3" s="404" t="str">
        <f>'Device Calculator'!C3</f>
        <v>TPS546D24A</v>
      </c>
      <c r="E3" s="405"/>
      <c r="F3" s="405"/>
      <c r="G3" s="405"/>
      <c r="H3" s="405"/>
      <c r="I3" s="405"/>
      <c r="J3" s="406"/>
      <c r="L3" s="55" t="s">
        <v>308</v>
      </c>
      <c r="M3" s="56" t="s">
        <v>21</v>
      </c>
      <c r="N3" s="57" t="s">
        <v>210</v>
      </c>
      <c r="P3" s="58" t="s">
        <v>156</v>
      </c>
      <c r="Q3" s="59" t="s">
        <v>157</v>
      </c>
      <c r="R3" s="60" t="s">
        <v>158</v>
      </c>
    </row>
    <row r="4" spans="2:18" s="54" customFormat="1" ht="15.75" customHeight="1" x14ac:dyDescent="0.2">
      <c r="B4" s="375" t="s">
        <v>208</v>
      </c>
      <c r="C4" s="377" t="s">
        <v>209</v>
      </c>
      <c r="D4" s="377" t="s">
        <v>556</v>
      </c>
      <c r="E4" s="379" t="s">
        <v>557</v>
      </c>
      <c r="F4" s="379"/>
      <c r="G4" s="379" t="s">
        <v>558</v>
      </c>
      <c r="H4" s="379"/>
      <c r="I4" s="377" t="s">
        <v>559</v>
      </c>
      <c r="J4" s="110"/>
      <c r="L4" s="61" t="s">
        <v>192</v>
      </c>
      <c r="M4" s="62" t="str">
        <f>'Device Calculator'!C3</f>
        <v>TPS546D24A</v>
      </c>
      <c r="N4" s="63"/>
      <c r="O4" s="37"/>
      <c r="P4" s="64">
        <v>0</v>
      </c>
      <c r="Q4" s="65" t="s">
        <v>38</v>
      </c>
      <c r="R4" s="66" t="s">
        <v>38</v>
      </c>
    </row>
    <row r="5" spans="2:18" s="54" customFormat="1" ht="15.75" customHeight="1" thickBot="1" x14ac:dyDescent="0.25">
      <c r="B5" s="376"/>
      <c r="C5" s="378"/>
      <c r="D5" s="378"/>
      <c r="E5" s="111" t="s">
        <v>14</v>
      </c>
      <c r="F5" s="111" t="s">
        <v>560</v>
      </c>
      <c r="G5" s="111" t="s">
        <v>14</v>
      </c>
      <c r="H5" s="111" t="s">
        <v>560</v>
      </c>
      <c r="I5" s="378"/>
      <c r="J5" s="112"/>
      <c r="L5" s="61"/>
      <c r="M5" s="62"/>
      <c r="N5" s="63"/>
      <c r="O5" s="37"/>
      <c r="P5" s="64"/>
      <c r="Q5" s="65"/>
      <c r="R5" s="66"/>
    </row>
    <row r="6" spans="2:18" s="54" customFormat="1" x14ac:dyDescent="0.2">
      <c r="B6" s="410" t="s">
        <v>215</v>
      </c>
      <c r="C6" s="82" t="s">
        <v>123</v>
      </c>
      <c r="D6" s="49" t="s">
        <v>562</v>
      </c>
      <c r="E6" s="390"/>
      <c r="F6" s="390"/>
      <c r="G6" s="390"/>
      <c r="H6" s="390"/>
      <c r="I6" s="114" t="s">
        <v>647</v>
      </c>
      <c r="J6" s="386"/>
      <c r="L6" s="68" t="s">
        <v>347</v>
      </c>
      <c r="M6" s="108">
        <f>ILOOP_trgt</f>
        <v>2.4611191839066917</v>
      </c>
      <c r="N6" s="69"/>
      <c r="O6" s="37"/>
      <c r="P6" s="70">
        <v>1</v>
      </c>
      <c r="Q6" s="71">
        <v>2</v>
      </c>
      <c r="R6" s="72">
        <v>0.5</v>
      </c>
    </row>
    <row r="7" spans="2:18" s="54" customFormat="1" ht="15.75" customHeight="1" thickBot="1" x14ac:dyDescent="0.25">
      <c r="B7" s="381"/>
      <c r="C7" s="73" t="s">
        <v>36</v>
      </c>
      <c r="D7" s="115">
        <v>275</v>
      </c>
      <c r="E7" s="392"/>
      <c r="F7" s="392"/>
      <c r="G7" s="392"/>
      <c r="H7" s="392"/>
      <c r="I7" s="53" t="s">
        <v>648</v>
      </c>
      <c r="J7" s="383"/>
      <c r="L7" s="68" t="s">
        <v>348</v>
      </c>
      <c r="M7" s="108">
        <f>VLOOP_trgt</f>
        <v>6.9593008860382302</v>
      </c>
      <c r="N7" s="69"/>
      <c r="O7" s="37"/>
      <c r="P7" s="64">
        <v>2</v>
      </c>
      <c r="Q7" s="75">
        <v>2</v>
      </c>
      <c r="R7" s="76">
        <v>1</v>
      </c>
    </row>
    <row r="8" spans="2:18" s="54" customFormat="1" x14ac:dyDescent="0.2">
      <c r="B8" s="380" t="s">
        <v>216</v>
      </c>
      <c r="C8" s="44" t="s">
        <v>217</v>
      </c>
      <c r="D8" s="116">
        <v>3</v>
      </c>
      <c r="E8" s="390"/>
      <c r="F8" s="390"/>
      <c r="G8" s="390"/>
      <c r="H8" s="390"/>
      <c r="I8" s="48" t="s">
        <v>649</v>
      </c>
      <c r="J8" s="382"/>
      <c r="L8" s="77" t="s">
        <v>351</v>
      </c>
      <c r="M8" s="62">
        <f>Comp_Code</f>
        <v>10</v>
      </c>
      <c r="N8" s="78"/>
      <c r="O8" s="37"/>
      <c r="P8" s="70">
        <v>3</v>
      </c>
      <c r="Q8" s="71">
        <v>2</v>
      </c>
      <c r="R8" s="72">
        <v>2</v>
      </c>
    </row>
    <row r="9" spans="2:18" s="54" customFormat="1" x14ac:dyDescent="0.2">
      <c r="B9" s="385"/>
      <c r="C9" s="45" t="s">
        <v>219</v>
      </c>
      <c r="D9" s="39" t="s">
        <v>599</v>
      </c>
      <c r="E9" s="391"/>
      <c r="F9" s="391"/>
      <c r="G9" s="391"/>
      <c r="H9" s="391"/>
      <c r="I9" s="40" t="s">
        <v>650</v>
      </c>
      <c r="J9" s="386"/>
      <c r="L9" s="77" t="s">
        <v>37</v>
      </c>
      <c r="M9" s="62">
        <f>fsw</f>
        <v>650</v>
      </c>
      <c r="N9" s="78" t="s">
        <v>11</v>
      </c>
      <c r="O9" s="37"/>
      <c r="P9" s="64">
        <v>4</v>
      </c>
      <c r="Q9" s="75">
        <v>2</v>
      </c>
      <c r="R9" s="76">
        <v>4</v>
      </c>
    </row>
    <row r="10" spans="2:18" s="54" customFormat="1" ht="15" thickBot="1" x14ac:dyDescent="0.25">
      <c r="B10" s="381"/>
      <c r="C10" s="79" t="s">
        <v>222</v>
      </c>
      <c r="D10" s="117" t="s">
        <v>603</v>
      </c>
      <c r="E10" s="392"/>
      <c r="F10" s="392"/>
      <c r="G10" s="392"/>
      <c r="H10" s="392"/>
      <c r="I10" s="118" t="s">
        <v>651</v>
      </c>
      <c r="J10" s="386"/>
      <c r="L10" s="77" t="s">
        <v>353</v>
      </c>
      <c r="M10" s="62">
        <f>Phases</f>
        <v>2</v>
      </c>
      <c r="N10" s="78"/>
      <c r="O10" s="37"/>
      <c r="P10" s="70">
        <v>5</v>
      </c>
      <c r="Q10" s="71">
        <v>2</v>
      </c>
      <c r="R10" s="72">
        <v>8</v>
      </c>
    </row>
    <row r="11" spans="2:18" s="54" customFormat="1" x14ac:dyDescent="0.2">
      <c r="B11" s="387" t="s">
        <v>223</v>
      </c>
      <c r="C11" s="44" t="s">
        <v>224</v>
      </c>
      <c r="D11" s="116" t="s">
        <v>638</v>
      </c>
      <c r="E11" s="390"/>
      <c r="F11" s="390"/>
      <c r="G11" s="390"/>
      <c r="H11" s="407"/>
      <c r="I11" s="48" t="s">
        <v>652</v>
      </c>
      <c r="J11" s="382"/>
      <c r="L11" s="77" t="s">
        <v>309</v>
      </c>
      <c r="M11" s="62">
        <f>Iphase</f>
        <v>40</v>
      </c>
      <c r="N11" s="78" t="s">
        <v>26</v>
      </c>
      <c r="O11" s="37"/>
      <c r="P11" s="64">
        <v>6</v>
      </c>
      <c r="Q11" s="75">
        <v>3</v>
      </c>
      <c r="R11" s="76">
        <v>0.5</v>
      </c>
    </row>
    <row r="12" spans="2:18" s="54" customFormat="1" ht="15" customHeight="1" x14ac:dyDescent="0.2">
      <c r="B12" s="388"/>
      <c r="C12" s="45" t="s">
        <v>227</v>
      </c>
      <c r="D12" s="119">
        <v>0.53</v>
      </c>
      <c r="E12" s="391"/>
      <c r="F12" s="391"/>
      <c r="G12" s="391"/>
      <c r="H12" s="408"/>
      <c r="I12" s="47" t="s">
        <v>653</v>
      </c>
      <c r="J12" s="386"/>
      <c r="L12" s="77" t="s">
        <v>227</v>
      </c>
      <c r="M12" s="62">
        <f>Vout</f>
        <v>0.85</v>
      </c>
      <c r="N12" s="78" t="s">
        <v>22</v>
      </c>
      <c r="O12" s="37"/>
      <c r="P12" s="70">
        <v>7</v>
      </c>
      <c r="Q12" s="71">
        <v>3</v>
      </c>
      <c r="R12" s="72">
        <v>1</v>
      </c>
    </row>
    <row r="13" spans="2:18" s="54" customFormat="1" ht="15.75" customHeight="1" thickBot="1" x14ac:dyDescent="0.25">
      <c r="B13" s="389"/>
      <c r="C13" s="73" t="s">
        <v>228</v>
      </c>
      <c r="D13" s="53"/>
      <c r="E13" s="392"/>
      <c r="F13" s="392"/>
      <c r="G13" s="392"/>
      <c r="H13" s="409"/>
      <c r="I13" s="121">
        <v>0.5</v>
      </c>
      <c r="J13" s="383"/>
      <c r="L13" s="80" t="s">
        <v>228</v>
      </c>
      <c r="M13" s="109">
        <f>VOSL</f>
        <v>0.5</v>
      </c>
      <c r="N13" s="81" t="s">
        <v>22</v>
      </c>
      <c r="O13" s="37"/>
      <c r="P13" s="64">
        <v>8</v>
      </c>
      <c r="Q13" s="75">
        <v>3</v>
      </c>
      <c r="R13" s="76">
        <v>2</v>
      </c>
    </row>
    <row r="14" spans="2:18" s="54" customFormat="1" x14ac:dyDescent="0.2">
      <c r="B14" s="380" t="s">
        <v>229</v>
      </c>
      <c r="C14" s="82" t="s">
        <v>230</v>
      </c>
      <c r="D14" s="49" t="s">
        <v>628</v>
      </c>
      <c r="E14" s="113"/>
      <c r="F14" s="114"/>
      <c r="G14" s="114"/>
      <c r="H14" s="114"/>
      <c r="I14" s="114" t="s">
        <v>654</v>
      </c>
      <c r="J14" s="386"/>
      <c r="N14" s="37"/>
      <c r="O14" s="37"/>
      <c r="P14" s="70">
        <v>9</v>
      </c>
      <c r="Q14" s="71">
        <v>3</v>
      </c>
      <c r="R14" s="72">
        <v>4</v>
      </c>
    </row>
    <row r="15" spans="2:18" s="54" customFormat="1" ht="15" thickBot="1" x14ac:dyDescent="0.25">
      <c r="B15" s="381"/>
      <c r="C15" s="73" t="str">
        <f>IF(D10=1,"INTERLEAVE","SYNC_CONFIG")</f>
        <v>SYNC_CONFIG</v>
      </c>
      <c r="D15" s="115"/>
      <c r="E15" s="100"/>
      <c r="F15" s="53"/>
      <c r="G15" s="53"/>
      <c r="H15" s="53"/>
      <c r="I15" s="53" t="s">
        <v>655</v>
      </c>
      <c r="J15" s="383"/>
      <c r="N15" s="37"/>
      <c r="O15" s="37"/>
      <c r="P15" s="64">
        <v>10</v>
      </c>
      <c r="Q15" s="75">
        <v>3</v>
      </c>
      <c r="R15" s="76">
        <v>8</v>
      </c>
    </row>
    <row r="16" spans="2:18" s="54" customFormat="1" ht="15" thickBot="1" x14ac:dyDescent="0.25">
      <c r="B16" s="37"/>
      <c r="C16" s="37"/>
      <c r="D16" s="37"/>
      <c r="E16" s="37"/>
      <c r="F16" s="37"/>
      <c r="G16" s="37"/>
      <c r="H16" s="37"/>
      <c r="I16" s="37"/>
      <c r="J16" s="37"/>
      <c r="N16" s="37"/>
      <c r="O16" s="37"/>
      <c r="P16" s="70">
        <v>11</v>
      </c>
      <c r="Q16" s="71">
        <v>4</v>
      </c>
      <c r="R16" s="72">
        <v>0.5</v>
      </c>
    </row>
    <row r="17" spans="2:18" s="54" customFormat="1" ht="15.75" customHeight="1" thickBot="1" x14ac:dyDescent="0.25">
      <c r="B17" s="83" t="s">
        <v>208</v>
      </c>
      <c r="C17" s="59" t="s">
        <v>21</v>
      </c>
      <c r="D17" s="84" t="s">
        <v>234</v>
      </c>
      <c r="E17" s="59" t="s">
        <v>235</v>
      </c>
      <c r="F17" s="59"/>
      <c r="G17" s="59" t="s">
        <v>236</v>
      </c>
      <c r="H17" s="60" t="s">
        <v>237</v>
      </c>
      <c r="I17" s="369" t="s">
        <v>238</v>
      </c>
      <c r="J17" s="370"/>
      <c r="N17" s="37"/>
      <c r="O17" s="37"/>
      <c r="P17" s="64">
        <v>12</v>
      </c>
      <c r="Q17" s="75">
        <v>4</v>
      </c>
      <c r="R17" s="76">
        <v>1</v>
      </c>
    </row>
    <row r="18" spans="2:18" s="54" customFormat="1" x14ac:dyDescent="0.2">
      <c r="B18" s="85" t="str">
        <f>B$6</f>
        <v>MSEL1</v>
      </c>
      <c r="C18" s="42" t="s">
        <v>239</v>
      </c>
      <c r="D18" s="101">
        <f>IF(OR(J6="SHORT",J6="FLOAT"),J6,IF(F6&lt;16,F6,F6-16))</f>
        <v>0</v>
      </c>
      <c r="E18" s="101">
        <f>IF(OR(J6="SHORT",J6="FLOAT", F7="Open"),"Open",IF(F6&lt;16,2*F7,2*F7+1))</f>
        <v>0</v>
      </c>
      <c r="F18" s="48"/>
      <c r="G18" s="86">
        <f>IF(OR(D18="FLOAT",D18="SHORT"),D18,HLOOKUP(D18,'Resistor Selection'!C$13:R$14,2,FALSE))</f>
        <v>4640</v>
      </c>
      <c r="H18" s="87">
        <f>IF(E18="Open","Open",VLOOKUP(E18,'Resistor Selection'!B$15:R$30,'Pin Detect Programming (2)'!D18+2,FALSE))</f>
        <v>21500</v>
      </c>
      <c r="I18" s="371"/>
      <c r="J18" s="372"/>
      <c r="N18" s="37"/>
      <c r="O18" s="37"/>
      <c r="P18" s="70">
        <v>13</v>
      </c>
      <c r="Q18" s="71">
        <v>4</v>
      </c>
      <c r="R18" s="72">
        <v>2</v>
      </c>
    </row>
    <row r="19" spans="2:18" s="54" customFormat="1" x14ac:dyDescent="0.2">
      <c r="B19" s="88" t="str">
        <f>B$8</f>
        <v>MSEL2</v>
      </c>
      <c r="C19" s="41" t="s">
        <v>240</v>
      </c>
      <c r="D19" s="107">
        <f>IF(OR(J8="SHORT",J8="FLOAT"),J8,F10+4*F9)</f>
        <v>0</v>
      </c>
      <c r="E19" s="107" t="str">
        <f>IF(OR(D8=3,J8="FLOAT",J8="SHORT"),"Open",F8)</f>
        <v>Open</v>
      </c>
      <c r="F19" s="40"/>
      <c r="G19" s="46">
        <f>IF(OR(D19="FLOAT",D19="SHORT"),D19,HLOOKUP(D19,'Resistor Selection'!C$13:R$14,2,FALSE))</f>
        <v>4640</v>
      </c>
      <c r="H19" s="89" t="str">
        <f>IF(E19="Open","Open",VLOOKUP(E19,'Resistor Selection'!B$15:R$30,'Pin Detect Programming (2)'!D19+2,FALSE))</f>
        <v>Open</v>
      </c>
      <c r="I19" s="371"/>
      <c r="J19" s="372"/>
      <c r="N19" s="37"/>
      <c r="O19" s="37"/>
      <c r="P19" s="64">
        <v>14</v>
      </c>
      <c r="Q19" s="75">
        <v>4</v>
      </c>
      <c r="R19" s="76">
        <v>4</v>
      </c>
    </row>
    <row r="20" spans="2:18" s="54" customFormat="1" x14ac:dyDescent="0.2">
      <c r="B20" s="88" t="str">
        <f>B$11</f>
        <v>VSEL</v>
      </c>
      <c r="C20" s="41" t="s">
        <v>241</v>
      </c>
      <c r="D20" s="107">
        <f>IF(OR(J11="SHORT",J11="FLOAT"),J11,F12)</f>
        <v>0</v>
      </c>
      <c r="E20" s="107">
        <f>IF(OR(F11="Float",F11="Short"),"Open",F11)</f>
        <v>0</v>
      </c>
      <c r="F20" s="40"/>
      <c r="G20" s="46">
        <f>IF(OR(D20="FLOAT",D20="SHORT"),D20,HLOOKUP(D20,'Resistor Selection'!C$13:R$14,2,FALSE))</f>
        <v>4640</v>
      </c>
      <c r="H20" s="89">
        <f>IF(E20="Open","Open",VLOOKUP(E20,'Resistor Selection'!B$15:R$30,'Pin Detect Programming (2)'!D20+2,FALSE))</f>
        <v>21500</v>
      </c>
      <c r="I20" s="371"/>
      <c r="J20" s="372"/>
      <c r="N20" s="37"/>
      <c r="O20" s="37"/>
      <c r="P20" s="70">
        <v>15</v>
      </c>
      <c r="Q20" s="71">
        <v>4</v>
      </c>
      <c r="R20" s="72">
        <v>8</v>
      </c>
    </row>
    <row r="21" spans="2:18" s="54" customFormat="1" ht="15" thickBot="1" x14ac:dyDescent="0.25">
      <c r="B21" s="90" t="str">
        <f>B$14</f>
        <v>ADRSEL</v>
      </c>
      <c r="C21" s="43" t="s">
        <v>242</v>
      </c>
      <c r="D21" s="104">
        <f>IF(OR(J14="SHORT",J14="FLOAT"),J14,IF(AND(D15='Resistor References'!AB3,'Pin Detect Programming (2)'!D14&gt;31),'Resistor References'!AM1,IF(F14='Resistor References'!T3,'Resistor References'!T3,IF(F14&lt;16,F14,F14-16))))</f>
        <v>0</v>
      </c>
      <c r="E21" s="104">
        <f>IF(OR(F14="Float",F14="Short"),"Open",IF(AND(F15='Resistor References'!AC3,F14&lt;16),F15,IF(F14&lt;16,2*F15,2*F15+1)))</f>
        <v>0</v>
      </c>
      <c r="F21" s="53"/>
      <c r="G21" s="91">
        <f>IF(OR(D21="FLOAT",D21="SHORT"),D21,HLOOKUP(D21,'Resistor Selection'!C$13:R$14,2,FALSE))</f>
        <v>4640</v>
      </c>
      <c r="H21" s="92">
        <f>IF(E21="Open","Open",VLOOKUP(E21,'Resistor Selection'!B$15:R$30,'Pin Detect Programming (2)'!D21+2,FALSE))</f>
        <v>21500</v>
      </c>
      <c r="I21" s="373"/>
      <c r="J21" s="374"/>
      <c r="N21" s="37"/>
      <c r="O21" s="37"/>
      <c r="P21" s="64">
        <v>16</v>
      </c>
      <c r="Q21" s="75">
        <v>5</v>
      </c>
      <c r="R21" s="76">
        <v>0.5</v>
      </c>
    </row>
    <row r="22" spans="2:18" s="54" customFormat="1" ht="15" thickBot="1" x14ac:dyDescent="0.25">
      <c r="B22" s="37"/>
      <c r="C22" s="37"/>
      <c r="D22" s="37"/>
      <c r="E22" s="37"/>
      <c r="F22" s="37"/>
      <c r="G22" s="37"/>
      <c r="H22" s="37"/>
      <c r="I22" s="37"/>
      <c r="J22" s="37"/>
      <c r="N22" s="37"/>
      <c r="O22" s="37"/>
      <c r="P22" s="70">
        <v>17</v>
      </c>
      <c r="Q22" s="71">
        <v>5</v>
      </c>
      <c r="R22" s="72">
        <v>1</v>
      </c>
    </row>
    <row r="23" spans="2:18" s="54" customFormat="1" ht="15.75" thickBot="1" x14ac:dyDescent="0.3">
      <c r="B23" s="384" t="s">
        <v>243</v>
      </c>
      <c r="C23" s="320"/>
      <c r="D23" s="320"/>
      <c r="E23" s="320"/>
      <c r="F23" s="320"/>
      <c r="G23" s="320"/>
      <c r="H23" s="320"/>
      <c r="I23" s="320"/>
      <c r="J23" s="321"/>
      <c r="N23" s="37"/>
      <c r="O23" s="37"/>
      <c r="P23" s="64">
        <v>18</v>
      </c>
      <c r="Q23" s="75">
        <v>5</v>
      </c>
      <c r="R23" s="76">
        <v>2</v>
      </c>
    </row>
    <row r="24" spans="2:18" s="54" customFormat="1" ht="15" thickBot="1" x14ac:dyDescent="0.25">
      <c r="B24" s="58" t="s">
        <v>208</v>
      </c>
      <c r="C24" s="59" t="s">
        <v>209</v>
      </c>
      <c r="D24" s="59" t="s">
        <v>21</v>
      </c>
      <c r="E24" s="59" t="s">
        <v>210</v>
      </c>
      <c r="F24" s="59" t="s">
        <v>14</v>
      </c>
      <c r="G24" s="59" t="s">
        <v>211</v>
      </c>
      <c r="H24" s="59" t="s">
        <v>212</v>
      </c>
      <c r="I24" s="59" t="s">
        <v>213</v>
      </c>
      <c r="J24" s="60" t="s">
        <v>214</v>
      </c>
      <c r="N24" s="37"/>
      <c r="O24" s="37"/>
      <c r="P24" s="70">
        <v>19</v>
      </c>
      <c r="Q24" s="71">
        <v>5</v>
      </c>
      <c r="R24" s="72">
        <v>4</v>
      </c>
    </row>
    <row r="25" spans="2:18" s="54" customFormat="1" x14ac:dyDescent="0.2">
      <c r="B25" s="380" t="str">
        <f>B8</f>
        <v>MSEL2</v>
      </c>
      <c r="C25" s="44" t="s">
        <v>244</v>
      </c>
      <c r="D25" s="97" t="s">
        <v>221</v>
      </c>
      <c r="E25" s="99"/>
      <c r="F25" s="101" t="str">
        <f>IF(AND(D25=G25,D26=G26),"SHORT",IF(AND(D25=H25,D26=H26),"FLOAT",VLOOKUP(D25,'Resistor References'!AF$4:AG$11,2,FALSE)))</f>
        <v>N/A</v>
      </c>
      <c r="G25" s="102" t="str">
        <f>'Resistor References'!AF$2</f>
        <v>180°, 2</v>
      </c>
      <c r="H25" s="103" t="str">
        <f>'Resistor References'!AF$3</f>
        <v>180°, 2</v>
      </c>
      <c r="I25" s="67" t="s">
        <v>221</v>
      </c>
      <c r="J25" s="382" t="str">
        <f>IF(AND(D25=G25,D26=G26),"SHORT",IF(AND(H25=D25,H26=D26),"FLOAT","Resistor"))</f>
        <v>Resistor</v>
      </c>
      <c r="N25" s="37"/>
      <c r="O25" s="37"/>
      <c r="P25" s="64">
        <v>20</v>
      </c>
      <c r="Q25" s="75">
        <v>5</v>
      </c>
      <c r="R25" s="76">
        <v>8</v>
      </c>
    </row>
    <row r="26" spans="2:18" s="54" customFormat="1" ht="15" thickBot="1" x14ac:dyDescent="0.25">
      <c r="B26" s="381"/>
      <c r="C26" s="73" t="s">
        <v>219</v>
      </c>
      <c r="D26" s="98" t="str">
        <f>D9</f>
        <v>OCF = 26, OCW = 20</v>
      </c>
      <c r="E26" s="100" t="s">
        <v>26</v>
      </c>
      <c r="F26" s="104" t="e">
        <f>VLOOKUP(D26,'Resistor References'!O$3:P$6,2,FALSE)</f>
        <v>#N/A</v>
      </c>
      <c r="G26" s="105" t="str">
        <f>'Resistor References'!O$3</f>
        <v>40/52</v>
      </c>
      <c r="H26" s="106" t="str">
        <f>'Resistor References'!O$4</f>
        <v>30/39</v>
      </c>
      <c r="I26" s="74">
        <v>52</v>
      </c>
      <c r="J26" s="383"/>
      <c r="N26" s="37"/>
      <c r="O26" s="37"/>
      <c r="P26" s="70">
        <v>21</v>
      </c>
      <c r="Q26" s="71">
        <v>6</v>
      </c>
      <c r="R26" s="72">
        <v>0.5</v>
      </c>
    </row>
    <row r="27" spans="2:18" s="54" customFormat="1" ht="15" thickBot="1" x14ac:dyDescent="0.25">
      <c r="B27" s="37"/>
      <c r="C27" s="37"/>
      <c r="D27" s="37"/>
      <c r="E27" s="37"/>
      <c r="F27" s="37"/>
      <c r="G27" s="37"/>
      <c r="H27" s="37"/>
      <c r="I27" s="37"/>
      <c r="J27" s="37"/>
      <c r="N27" s="37"/>
      <c r="O27" s="37"/>
      <c r="P27" s="64">
        <v>22</v>
      </c>
      <c r="Q27" s="75">
        <v>6</v>
      </c>
      <c r="R27" s="76">
        <v>1</v>
      </c>
    </row>
    <row r="28" spans="2:18" s="54" customFormat="1" ht="15" thickBot="1" x14ac:dyDescent="0.25">
      <c r="B28" s="93" t="s">
        <v>208</v>
      </c>
      <c r="C28" s="59" t="s">
        <v>21</v>
      </c>
      <c r="D28" s="84" t="s">
        <v>234</v>
      </c>
      <c r="E28" s="59" t="s">
        <v>235</v>
      </c>
      <c r="F28" s="59"/>
      <c r="G28" s="59" t="s">
        <v>236</v>
      </c>
      <c r="H28" s="60" t="s">
        <v>237</v>
      </c>
      <c r="I28" s="369" t="s">
        <v>246</v>
      </c>
      <c r="J28" s="370"/>
      <c r="N28" s="37"/>
      <c r="O28" s="37"/>
      <c r="P28" s="70">
        <v>23</v>
      </c>
      <c r="Q28" s="71">
        <v>6</v>
      </c>
      <c r="R28" s="72">
        <v>2</v>
      </c>
    </row>
    <row r="29" spans="2:18" s="54" customFormat="1" x14ac:dyDescent="0.2">
      <c r="B29" s="85" t="str">
        <f>B$6</f>
        <v>MSEL1</v>
      </c>
      <c r="C29" s="44" t="s">
        <v>221</v>
      </c>
      <c r="D29" s="101" t="s">
        <v>211</v>
      </c>
      <c r="E29" s="101" t="s">
        <v>247</v>
      </c>
      <c r="F29" s="48"/>
      <c r="G29" s="86" t="s">
        <v>248</v>
      </c>
      <c r="H29" s="87" t="s">
        <v>248</v>
      </c>
      <c r="I29" s="371"/>
      <c r="J29" s="372"/>
      <c r="N29" s="37"/>
      <c r="O29" s="37"/>
      <c r="P29" s="64">
        <v>24</v>
      </c>
      <c r="Q29" s="75">
        <v>6</v>
      </c>
      <c r="R29" s="76">
        <v>4</v>
      </c>
    </row>
    <row r="30" spans="2:18" s="54" customFormat="1" x14ac:dyDescent="0.2">
      <c r="B30" s="88" t="str">
        <f>B$8</f>
        <v>MSEL2</v>
      </c>
      <c r="C30" s="45" t="s">
        <v>249</v>
      </c>
      <c r="D30" s="107" t="e">
        <f>IF(D10&lt;2,"N/A",IF(OR(J25="SHORT",J25="FLOAT"),J25,2*F25+MOD(F26,2)))</f>
        <v>#VALUE!</v>
      </c>
      <c r="E30" s="107" t="e">
        <f>IF(OR(J25='Resistor References'!AG$2,J25='Resistor References'!AG$3,'Pin Detect Programming (2)'!F26&lt;2),"OPEN",1)</f>
        <v>#N/A</v>
      </c>
      <c r="F30" s="40"/>
      <c r="G30" s="46" t="e">
        <f>IF(OR(D30="FLOAT",D30="SHORT"),D30,HLOOKUP(D30,'Resistor Selection'!C13:R14,2,FALSE))</f>
        <v>#VALUE!</v>
      </c>
      <c r="H30" s="89" t="e">
        <f>IF(E30="Open","Open",VLOOKUP(E30,'Resistor Selection'!B$13:AH$30,'Pin Detect Programming (2)'!D30+2,FALSE))</f>
        <v>#N/A</v>
      </c>
      <c r="I30" s="371"/>
      <c r="J30" s="372"/>
      <c r="N30" s="37"/>
      <c r="O30" s="37"/>
      <c r="P30" s="70">
        <v>25</v>
      </c>
      <c r="Q30" s="71">
        <v>6</v>
      </c>
      <c r="R30" s="72">
        <v>8</v>
      </c>
    </row>
    <row r="31" spans="2:18" s="54" customFormat="1" x14ac:dyDescent="0.2">
      <c r="B31" s="88" t="str">
        <f>B$11</f>
        <v>VSEL</v>
      </c>
      <c r="C31" s="45" t="s">
        <v>221</v>
      </c>
      <c r="D31" s="107" t="s">
        <v>211</v>
      </c>
      <c r="E31" s="107" t="s">
        <v>247</v>
      </c>
      <c r="F31" s="40"/>
      <c r="G31" s="46" t="s">
        <v>248</v>
      </c>
      <c r="H31" s="89" t="s">
        <v>248</v>
      </c>
      <c r="I31" s="371"/>
      <c r="J31" s="372"/>
      <c r="N31" s="37"/>
      <c r="O31" s="37"/>
      <c r="P31" s="64">
        <v>26</v>
      </c>
      <c r="Q31" s="75">
        <v>7</v>
      </c>
      <c r="R31" s="76">
        <v>0.5</v>
      </c>
    </row>
    <row r="32" spans="2:18" s="54" customFormat="1" ht="15" thickBot="1" x14ac:dyDescent="0.25">
      <c r="B32" s="90" t="str">
        <f>B$14</f>
        <v>ADRSEL</v>
      </c>
      <c r="C32" s="73" t="s">
        <v>221</v>
      </c>
      <c r="D32" s="104" t="s">
        <v>211</v>
      </c>
      <c r="E32" s="104" t="s">
        <v>247</v>
      </c>
      <c r="F32" s="53"/>
      <c r="G32" s="91" t="s">
        <v>248</v>
      </c>
      <c r="H32" s="92" t="s">
        <v>248</v>
      </c>
      <c r="I32" s="373"/>
      <c r="J32" s="374"/>
      <c r="N32" s="37"/>
      <c r="O32" s="37"/>
      <c r="P32" s="70">
        <v>27</v>
      </c>
      <c r="Q32" s="71">
        <v>7</v>
      </c>
      <c r="R32" s="72">
        <v>1</v>
      </c>
    </row>
    <row r="33" spans="2:18" s="54" customFormat="1" ht="15" thickBot="1" x14ac:dyDescent="0.25">
      <c r="B33" s="37"/>
      <c r="C33" s="37"/>
      <c r="D33" s="37"/>
      <c r="E33" s="37"/>
      <c r="F33" s="37"/>
      <c r="G33" s="37"/>
      <c r="H33" s="37"/>
      <c r="I33" s="37"/>
      <c r="J33" s="37"/>
      <c r="N33" s="37"/>
      <c r="O33" s="37"/>
      <c r="P33" s="64">
        <v>28</v>
      </c>
      <c r="Q33" s="75">
        <v>7</v>
      </c>
      <c r="R33" s="76">
        <v>2</v>
      </c>
    </row>
    <row r="34" spans="2:18" s="54" customFormat="1" ht="15.75" thickBot="1" x14ac:dyDescent="0.3">
      <c r="B34" s="384" t="s">
        <v>250</v>
      </c>
      <c r="C34" s="320"/>
      <c r="D34" s="320"/>
      <c r="E34" s="320"/>
      <c r="F34" s="320"/>
      <c r="G34" s="320"/>
      <c r="H34" s="320"/>
      <c r="I34" s="320"/>
      <c r="J34" s="321"/>
      <c r="N34" s="37"/>
      <c r="O34" s="37"/>
      <c r="P34" s="70">
        <v>29</v>
      </c>
      <c r="Q34" s="71">
        <v>7</v>
      </c>
      <c r="R34" s="72">
        <v>4</v>
      </c>
    </row>
    <row r="35" spans="2:18" s="54" customFormat="1" ht="15" thickBot="1" x14ac:dyDescent="0.25">
      <c r="B35" s="58" t="s">
        <v>208</v>
      </c>
      <c r="C35" s="59" t="s">
        <v>209</v>
      </c>
      <c r="D35" s="59" t="s">
        <v>21</v>
      </c>
      <c r="E35" s="59" t="s">
        <v>210</v>
      </c>
      <c r="F35" s="59" t="s">
        <v>14</v>
      </c>
      <c r="G35" s="59" t="s">
        <v>211</v>
      </c>
      <c r="H35" s="59" t="s">
        <v>212</v>
      </c>
      <c r="I35" s="59" t="s">
        <v>213</v>
      </c>
      <c r="J35" s="60" t="s">
        <v>214</v>
      </c>
      <c r="N35" s="37"/>
      <c r="O35" s="37"/>
      <c r="P35" s="64">
        <v>30</v>
      </c>
      <c r="Q35" s="75">
        <v>7</v>
      </c>
      <c r="R35" s="76">
        <v>8</v>
      </c>
    </row>
    <row r="36" spans="2:18" s="54" customFormat="1" ht="15" thickBot="1" x14ac:dyDescent="0.25">
      <c r="B36" s="380" t="str">
        <f>B8</f>
        <v>MSEL2</v>
      </c>
      <c r="C36" s="44" t="s">
        <v>244</v>
      </c>
      <c r="D36" s="97" t="s">
        <v>221</v>
      </c>
      <c r="E36" s="99"/>
      <c r="F36" s="101" t="str">
        <f>IF(AND(D36=G36,D37=G37),"SHORT",IF(AND(D36=H36,D37=H37),"FLOAT",VLOOKUP(D36,'Resistor References'!AF$4:AG$11,2,FALSE)))</f>
        <v>N/A</v>
      </c>
      <c r="G36" s="102" t="s">
        <v>221</v>
      </c>
      <c r="H36" s="103" t="s">
        <v>221</v>
      </c>
      <c r="I36" s="67" t="s">
        <v>221</v>
      </c>
      <c r="J36" s="382" t="str">
        <f>IF(AND(D36=G36,D37=G37),"SHORT",IF(AND(H36=D36,H37=D37),"FLOAT","Resistor"))</f>
        <v>Resistor</v>
      </c>
      <c r="N36" s="37"/>
      <c r="O36" s="37"/>
      <c r="P36" s="94">
        <v>31</v>
      </c>
      <c r="Q36" s="95">
        <v>10</v>
      </c>
      <c r="R36" s="96">
        <v>2</v>
      </c>
    </row>
    <row r="37" spans="2:18" s="54" customFormat="1" ht="15" thickBot="1" x14ac:dyDescent="0.25">
      <c r="B37" s="381"/>
      <c r="C37" s="73" t="s">
        <v>219</v>
      </c>
      <c r="D37" s="98" t="str">
        <f>D9</f>
        <v>OCF = 26, OCW = 20</v>
      </c>
      <c r="E37" s="100" t="s">
        <v>26</v>
      </c>
      <c r="F37" s="104" t="e">
        <f>VLOOKUP(D37,'Resistor References'!O$3:P$6,2,FALSE)</f>
        <v>#N/A</v>
      </c>
      <c r="G37" s="105" t="s">
        <v>221</v>
      </c>
      <c r="H37" s="106" t="s">
        <v>221</v>
      </c>
      <c r="I37" s="74">
        <v>52</v>
      </c>
      <c r="J37" s="383"/>
      <c r="N37" s="37"/>
      <c r="O37" s="37"/>
    </row>
    <row r="38" spans="2:18" s="54" customFormat="1" ht="15" thickBot="1" x14ac:dyDescent="0.25">
      <c r="B38" s="37"/>
      <c r="C38" s="37"/>
      <c r="D38" s="37"/>
      <c r="E38" s="37"/>
      <c r="F38" s="37"/>
      <c r="G38" s="37"/>
      <c r="H38" s="37"/>
      <c r="I38" s="37"/>
      <c r="J38" s="37"/>
      <c r="N38" s="37"/>
      <c r="O38" s="37"/>
    </row>
    <row r="39" spans="2:18" s="54" customFormat="1" ht="15.75" customHeight="1" thickBot="1" x14ac:dyDescent="0.25">
      <c r="B39" s="93" t="s">
        <v>208</v>
      </c>
      <c r="C39" s="59" t="s">
        <v>21</v>
      </c>
      <c r="D39" s="84" t="s">
        <v>234</v>
      </c>
      <c r="E39" s="59" t="s">
        <v>235</v>
      </c>
      <c r="F39" s="59"/>
      <c r="G39" s="59" t="s">
        <v>236</v>
      </c>
      <c r="H39" s="60" t="s">
        <v>237</v>
      </c>
      <c r="I39" s="369" t="s">
        <v>246</v>
      </c>
      <c r="J39" s="370"/>
      <c r="N39" s="37"/>
      <c r="O39" s="37"/>
    </row>
    <row r="40" spans="2:18" s="54" customFormat="1" x14ac:dyDescent="0.2">
      <c r="B40" s="85" t="str">
        <f>B$6</f>
        <v>MSEL1</v>
      </c>
      <c r="C40" s="44" t="s">
        <v>221</v>
      </c>
      <c r="D40" s="101" t="s">
        <v>211</v>
      </c>
      <c r="E40" s="101" t="s">
        <v>247</v>
      </c>
      <c r="F40" s="48"/>
      <c r="G40" s="86" t="s">
        <v>248</v>
      </c>
      <c r="H40" s="87" t="s">
        <v>248</v>
      </c>
      <c r="I40" s="371"/>
      <c r="J40" s="372"/>
      <c r="N40" s="37"/>
      <c r="O40" s="37"/>
    </row>
    <row r="41" spans="2:18" s="54" customFormat="1" x14ac:dyDescent="0.2">
      <c r="B41" s="88" t="str">
        <f>B$8</f>
        <v>MSEL2</v>
      </c>
      <c r="C41" s="45" t="s">
        <v>249</v>
      </c>
      <c r="D41" s="107" t="e">
        <f>IF(D10&lt;3,"N/A",IF(OR(J36="SHORT",J36="FLOAT"),J36,2*F36+MOD(F37,2)))</f>
        <v>#VALUE!</v>
      </c>
      <c r="E41" s="107" t="e">
        <f>IF(OR(J36='Resistor References'!AG$2,J36='Resistor References'!AG$3,'Pin Detect Programming (2)'!F37&lt;2),"OPEN",1)</f>
        <v>#N/A</v>
      </c>
      <c r="F41" s="40"/>
      <c r="G41" s="46" t="e">
        <f>IF(OR(D41="FLOAT",D41="SHORT"),D41,HLOOKUP(D41,'Resistor Selection'!C13:R14,2,FALSE))</f>
        <v>#VALUE!</v>
      </c>
      <c r="H41" s="89" t="e">
        <f>IF(E41="Open","Open",VLOOKUP(E41,'Resistor Selection'!B$13:AH$30,'Pin Detect Programming (2)'!D41+2,FALSE))</f>
        <v>#N/A</v>
      </c>
      <c r="I41" s="371"/>
      <c r="J41" s="372"/>
      <c r="N41" s="37"/>
      <c r="O41" s="37"/>
    </row>
    <row r="42" spans="2:18" s="54" customFormat="1" x14ac:dyDescent="0.2">
      <c r="B42" s="88" t="str">
        <f>B$11</f>
        <v>VSEL</v>
      </c>
      <c r="C42" s="45" t="s">
        <v>221</v>
      </c>
      <c r="D42" s="107" t="s">
        <v>211</v>
      </c>
      <c r="E42" s="107" t="s">
        <v>247</v>
      </c>
      <c r="F42" s="40"/>
      <c r="G42" s="46" t="s">
        <v>248</v>
      </c>
      <c r="H42" s="89" t="s">
        <v>248</v>
      </c>
      <c r="I42" s="371"/>
      <c r="J42" s="372"/>
      <c r="N42" s="37"/>
      <c r="O42" s="37"/>
    </row>
    <row r="43" spans="2:18" s="54" customFormat="1" ht="15" thickBot="1" x14ac:dyDescent="0.25">
      <c r="B43" s="90" t="str">
        <f>B$14</f>
        <v>ADRSEL</v>
      </c>
      <c r="C43" s="73" t="s">
        <v>221</v>
      </c>
      <c r="D43" s="104" t="s">
        <v>211</v>
      </c>
      <c r="E43" s="104" t="s">
        <v>247</v>
      </c>
      <c r="F43" s="53"/>
      <c r="G43" s="91" t="s">
        <v>248</v>
      </c>
      <c r="H43" s="92" t="s">
        <v>248</v>
      </c>
      <c r="I43" s="373"/>
      <c r="J43" s="374"/>
      <c r="N43" s="37"/>
      <c r="O43" s="37"/>
    </row>
    <row r="44" spans="2:18" s="54" customFormat="1" ht="15" thickBot="1" x14ac:dyDescent="0.25">
      <c r="B44" s="37"/>
      <c r="C44" s="37"/>
      <c r="D44" s="37"/>
      <c r="E44" s="37"/>
      <c r="F44" s="37"/>
      <c r="G44" s="37"/>
      <c r="H44" s="37"/>
      <c r="I44" s="37"/>
      <c r="J44" s="37"/>
      <c r="N44" s="37"/>
      <c r="O44" s="37"/>
    </row>
    <row r="45" spans="2:18" s="54" customFormat="1" ht="15.75" thickBot="1" x14ac:dyDescent="0.3">
      <c r="B45" s="384" t="s">
        <v>251</v>
      </c>
      <c r="C45" s="320"/>
      <c r="D45" s="320"/>
      <c r="E45" s="320"/>
      <c r="F45" s="320"/>
      <c r="G45" s="320"/>
      <c r="H45" s="320"/>
      <c r="I45" s="320"/>
      <c r="J45" s="321"/>
      <c r="N45" s="37"/>
      <c r="O45" s="37"/>
    </row>
    <row r="46" spans="2:18" s="54" customFormat="1" ht="15" thickBot="1" x14ac:dyDescent="0.25">
      <c r="B46" s="58" t="s">
        <v>208</v>
      </c>
      <c r="C46" s="59" t="s">
        <v>209</v>
      </c>
      <c r="D46" s="59" t="s">
        <v>21</v>
      </c>
      <c r="E46" s="59" t="s">
        <v>210</v>
      </c>
      <c r="F46" s="59" t="s">
        <v>14</v>
      </c>
      <c r="G46" s="59" t="s">
        <v>211</v>
      </c>
      <c r="H46" s="59" t="s">
        <v>212</v>
      </c>
      <c r="I46" s="59" t="s">
        <v>213</v>
      </c>
      <c r="J46" s="60" t="s">
        <v>214</v>
      </c>
      <c r="N46" s="37"/>
      <c r="O46" s="37"/>
    </row>
    <row r="47" spans="2:18" s="54" customFormat="1" x14ac:dyDescent="0.2">
      <c r="B47" s="380" t="str">
        <f>B8</f>
        <v>MSEL2</v>
      </c>
      <c r="C47" s="44" t="s">
        <v>244</v>
      </c>
      <c r="D47" s="97" t="s">
        <v>221</v>
      </c>
      <c r="E47" s="99"/>
      <c r="F47" s="101" t="str">
        <f>IF(AND(D47=G47,D48=G48),"SHORT",IF(AND(D47=H47,D48=H48),"FLOAT",VLOOKUP(D47,'Resistor References'!AF$4:AG$11,2,FALSE)))</f>
        <v>N/A</v>
      </c>
      <c r="G47" s="102" t="s">
        <v>221</v>
      </c>
      <c r="H47" s="103" t="s">
        <v>221</v>
      </c>
      <c r="I47" s="67" t="s">
        <v>221</v>
      </c>
      <c r="J47" s="382" t="str">
        <f>IF(AND(D47=G47,D48=G48),"SHORT",IF(AND(H47=D47,H48=D48),"FLOAT","Resistor"))</f>
        <v>Resistor</v>
      </c>
      <c r="N47" s="37"/>
      <c r="O47" s="37"/>
    </row>
    <row r="48" spans="2:18" s="54" customFormat="1" ht="15" thickBot="1" x14ac:dyDescent="0.25">
      <c r="B48" s="381"/>
      <c r="C48" s="73" t="s">
        <v>219</v>
      </c>
      <c r="D48" s="98" t="str">
        <f>D9</f>
        <v>OCF = 26, OCW = 20</v>
      </c>
      <c r="E48" s="100" t="s">
        <v>26</v>
      </c>
      <c r="F48" s="104" t="e">
        <f>VLOOKUP(D48,'Resistor References'!O$3:P$6,2,FALSE)</f>
        <v>#N/A</v>
      </c>
      <c r="G48" s="105" t="s">
        <v>221</v>
      </c>
      <c r="H48" s="106" t="s">
        <v>221</v>
      </c>
      <c r="I48" s="74">
        <v>52</v>
      </c>
      <c r="J48" s="383"/>
      <c r="N48" s="37"/>
      <c r="O48" s="37"/>
    </row>
    <row r="49" spans="2:15" s="54" customFormat="1" ht="15" thickBot="1" x14ac:dyDescent="0.25">
      <c r="B49" s="37"/>
      <c r="C49" s="37"/>
      <c r="D49" s="37"/>
      <c r="E49" s="37"/>
      <c r="F49" s="37"/>
      <c r="G49" s="37"/>
      <c r="H49" s="37"/>
      <c r="I49" s="37"/>
      <c r="J49" s="37"/>
      <c r="N49" s="37"/>
      <c r="O49" s="37"/>
    </row>
    <row r="50" spans="2:15" s="54" customFormat="1" ht="15.75" customHeight="1" thickBot="1" x14ac:dyDescent="0.25">
      <c r="B50" s="93" t="s">
        <v>208</v>
      </c>
      <c r="C50" s="59" t="s">
        <v>21</v>
      </c>
      <c r="D50" s="84" t="s">
        <v>234</v>
      </c>
      <c r="E50" s="59" t="s">
        <v>235</v>
      </c>
      <c r="F50" s="59"/>
      <c r="G50" s="59" t="s">
        <v>236</v>
      </c>
      <c r="H50" s="60" t="s">
        <v>237</v>
      </c>
      <c r="I50" s="369" t="s">
        <v>246</v>
      </c>
      <c r="J50" s="370"/>
      <c r="N50" s="37"/>
      <c r="O50" s="37"/>
    </row>
    <row r="51" spans="2:15" s="54" customFormat="1" x14ac:dyDescent="0.2">
      <c r="B51" s="85" t="str">
        <f>B$6</f>
        <v>MSEL1</v>
      </c>
      <c r="C51" s="44" t="s">
        <v>221</v>
      </c>
      <c r="D51" s="101" t="s">
        <v>211</v>
      </c>
      <c r="E51" s="101" t="s">
        <v>247</v>
      </c>
      <c r="F51" s="48"/>
      <c r="G51" s="86" t="s">
        <v>248</v>
      </c>
      <c r="H51" s="87" t="s">
        <v>248</v>
      </c>
      <c r="I51" s="371"/>
      <c r="J51" s="372"/>
      <c r="N51" s="37"/>
      <c r="O51" s="37"/>
    </row>
    <row r="52" spans="2:15" s="54" customFormat="1" x14ac:dyDescent="0.2">
      <c r="B52" s="88" t="str">
        <f>B$8</f>
        <v>MSEL2</v>
      </c>
      <c r="C52" s="45" t="s">
        <v>249</v>
      </c>
      <c r="D52" s="107" t="e">
        <f>IF(D10&lt;4,"N/A",IF(OR(J47="SHORT",J47="FLOAT"),J47,2*F47+MOD(F48,2)))</f>
        <v>#VALUE!</v>
      </c>
      <c r="E52" s="107" t="e">
        <f>IF(OR(J47='Resistor References'!AG$2,J47='Resistor References'!AG$3,'Pin Detect Programming (2)'!F48&lt;2),"OPEN",1)</f>
        <v>#N/A</v>
      </c>
      <c r="F52" s="40"/>
      <c r="G52" s="46" t="e">
        <f>IF(OR(D52="FLOAT",D52="SHORT"),D52,HLOOKUP(D52,'Resistor Selection'!C13:R14,2,FALSE))</f>
        <v>#VALUE!</v>
      </c>
      <c r="H52" s="89" t="e">
        <f>IF(E52="Open","Open",VLOOKUP(E52,'Resistor Selection'!B$13:AH$30,'Pin Detect Programming (2)'!D52+2,FALSE))</f>
        <v>#N/A</v>
      </c>
      <c r="I52" s="371"/>
      <c r="J52" s="372"/>
      <c r="N52" s="37"/>
      <c r="O52" s="37"/>
    </row>
    <row r="53" spans="2:15" s="54" customFormat="1" x14ac:dyDescent="0.2">
      <c r="B53" s="88" t="str">
        <f>B$11</f>
        <v>VSEL</v>
      </c>
      <c r="C53" s="45" t="s">
        <v>221</v>
      </c>
      <c r="D53" s="107" t="s">
        <v>211</v>
      </c>
      <c r="E53" s="107" t="s">
        <v>247</v>
      </c>
      <c r="F53" s="40"/>
      <c r="G53" s="46" t="s">
        <v>248</v>
      </c>
      <c r="H53" s="89" t="s">
        <v>248</v>
      </c>
      <c r="I53" s="371"/>
      <c r="J53" s="372"/>
      <c r="N53" s="37"/>
      <c r="O53" s="37"/>
    </row>
    <row r="54" spans="2:15" s="54" customFormat="1" ht="15" thickBot="1" x14ac:dyDescent="0.25">
      <c r="B54" s="90" t="str">
        <f>B$14</f>
        <v>ADRSEL</v>
      </c>
      <c r="C54" s="73" t="s">
        <v>221</v>
      </c>
      <c r="D54" s="104" t="s">
        <v>211</v>
      </c>
      <c r="E54" s="104" t="s">
        <v>247</v>
      </c>
      <c r="F54" s="53"/>
      <c r="G54" s="91" t="s">
        <v>248</v>
      </c>
      <c r="H54" s="92" t="s">
        <v>248</v>
      </c>
      <c r="I54" s="373"/>
      <c r="J54" s="374"/>
      <c r="N54" s="37"/>
      <c r="O54" s="37"/>
    </row>
  </sheetData>
  <dataConsolidate/>
  <mergeCells count="44">
    <mergeCell ref="H11:H13"/>
    <mergeCell ref="B6:B7"/>
    <mergeCell ref="J6:J7"/>
    <mergeCell ref="E6:E7"/>
    <mergeCell ref="F6:F7"/>
    <mergeCell ref="G6:G7"/>
    <mergeCell ref="H6:H7"/>
    <mergeCell ref="B2:J2"/>
    <mergeCell ref="L2:N2"/>
    <mergeCell ref="P2:R2"/>
    <mergeCell ref="B3:C3"/>
    <mergeCell ref="D3:J3"/>
    <mergeCell ref="J25:J26"/>
    <mergeCell ref="I28:J32"/>
    <mergeCell ref="B34:J34"/>
    <mergeCell ref="B8:B10"/>
    <mergeCell ref="J8:J10"/>
    <mergeCell ref="B11:B13"/>
    <mergeCell ref="J11:J13"/>
    <mergeCell ref="B14:B15"/>
    <mergeCell ref="J14:J15"/>
    <mergeCell ref="E8:E10"/>
    <mergeCell ref="F8:F10"/>
    <mergeCell ref="G8:G10"/>
    <mergeCell ref="H8:H10"/>
    <mergeCell ref="E11:E13"/>
    <mergeCell ref="F11:F13"/>
    <mergeCell ref="G11:G13"/>
    <mergeCell ref="I50:J54"/>
    <mergeCell ref="B4:B5"/>
    <mergeCell ref="C4:C5"/>
    <mergeCell ref="D4:D5"/>
    <mergeCell ref="E4:F4"/>
    <mergeCell ref="G4:H4"/>
    <mergeCell ref="I4:I5"/>
    <mergeCell ref="B36:B37"/>
    <mergeCell ref="J36:J37"/>
    <mergeCell ref="I39:J43"/>
    <mergeCell ref="B45:J45"/>
    <mergeCell ref="B47:B48"/>
    <mergeCell ref="J47:J48"/>
    <mergeCell ref="I17:J21"/>
    <mergeCell ref="B23:J23"/>
    <mergeCell ref="B25:B26"/>
  </mergeCells>
  <conditionalFormatting sqref="D18:D21">
    <cfRule type="cellIs" dxfId="24" priority="25" stopIfTrue="1" operator="equal">
      <formula>$H$4</formula>
    </cfRule>
    <cfRule type="cellIs" dxfId="23" priority="26" stopIfTrue="1" operator="equal">
      <formula>$G$4</formula>
    </cfRule>
    <cfRule type="cellIs" dxfId="22" priority="27" operator="greaterThan">
      <formula>29.5</formula>
    </cfRule>
  </conditionalFormatting>
  <conditionalFormatting sqref="D25">
    <cfRule type="expression" dxfId="21" priority="4">
      <formula>NOT(AND(ISNUMBER(FIND($D$10,$D$25)),IF(ISNUMBER(FIND($D$10,$D$25)),FIND($D$10,$D$25)&gt;3,0)))</formula>
    </cfRule>
  </conditionalFormatting>
  <conditionalFormatting sqref="D26">
    <cfRule type="cellIs" dxfId="20" priority="3" operator="notEqual">
      <formula>$D$9</formula>
    </cfRule>
  </conditionalFormatting>
  <conditionalFormatting sqref="D30">
    <cfRule type="cellIs" dxfId="19" priority="22" stopIfTrue="1" operator="equal">
      <formula>$H$4</formula>
    </cfRule>
    <cfRule type="cellIs" dxfId="18" priority="23" stopIfTrue="1" operator="equal">
      <formula>$G$4</formula>
    </cfRule>
    <cfRule type="cellIs" dxfId="17" priority="24" operator="greaterThan">
      <formula>29.5</formula>
    </cfRule>
  </conditionalFormatting>
  <conditionalFormatting sqref="D36">
    <cfRule type="expression" dxfId="16" priority="6">
      <formula>NOT(AND(ISNUMBER(FIND($D$10,$D$36)),IF(ISNUMBER(FIND($D$10,$D$36)),FIND($D$10,$D$36)&gt;3,0)))</formula>
    </cfRule>
  </conditionalFormatting>
  <conditionalFormatting sqref="D37">
    <cfRule type="cellIs" dxfId="15" priority="2" operator="notEqual">
      <formula>$D$9</formula>
    </cfRule>
  </conditionalFormatting>
  <conditionalFormatting sqref="D41">
    <cfRule type="cellIs" dxfId="14" priority="19" stopIfTrue="1" operator="equal">
      <formula>$H$4</formula>
    </cfRule>
    <cfRule type="cellIs" dxfId="13" priority="20" stopIfTrue="1" operator="equal">
      <formula>$G$4</formula>
    </cfRule>
    <cfRule type="cellIs" dxfId="12" priority="21" operator="greaterThan">
      <formula>29.5</formula>
    </cfRule>
  </conditionalFormatting>
  <conditionalFormatting sqref="D47">
    <cfRule type="expression" dxfId="11" priority="5">
      <formula>NOT(AND(ISNUMBER(FIND($D$10,$D$47)),IF(ISNUMBER(FIND($D$10,$D$47)),FIND($D$10,$D$47)&gt;3,0)))</formula>
    </cfRule>
  </conditionalFormatting>
  <conditionalFormatting sqref="D48">
    <cfRule type="cellIs" dxfId="10" priority="1" operator="notEqual">
      <formula>$D$9</formula>
    </cfRule>
  </conditionalFormatting>
  <conditionalFormatting sqref="D52">
    <cfRule type="cellIs" dxfId="9" priority="16" stopIfTrue="1" operator="equal">
      <formula>$H$4</formula>
    </cfRule>
    <cfRule type="cellIs" dxfId="8" priority="17" stopIfTrue="1" operator="equal">
      <formula>$G$4</formula>
    </cfRule>
    <cfRule type="cellIs" dxfId="7" priority="18" operator="greaterThan">
      <formula>29.5</formula>
    </cfRule>
  </conditionalFormatting>
  <conditionalFormatting sqref="P4:P36">
    <cfRule type="cellIs" dxfId="6" priority="7" operator="equal">
      <formula>$D$6</formula>
    </cfRule>
  </conditionalFormatting>
  <conditionalFormatting sqref="Q6:Q36">
    <cfRule type="cellIs" dxfId="5" priority="11" operator="greaterThan">
      <formula>ILOOP_trgt</formula>
    </cfRule>
  </conditionalFormatting>
  <conditionalFormatting sqref="Q4:R5">
    <cfRule type="expression" dxfId="4" priority="12">
      <formula>"K3=$C$4"</formula>
    </cfRule>
  </conditionalFormatting>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38" operator="greaterThan" id="{8683456C-14C1-448B-A2C6-E930737A0632}">
            <xm:f>'Device Calculator'!$M80</xm:f>
            <x14:dxf>
              <font>
                <color rgb="FF9C0006"/>
              </font>
              <fill>
                <patternFill>
                  <bgColor rgb="FFFFC7CE"/>
                </patternFill>
              </fill>
            </x14:dxf>
          </x14:cfRule>
          <xm:sqref>R6:R21</xm:sqref>
        </x14:conditionalFormatting>
        <x14:conditionalFormatting xmlns:xm="http://schemas.microsoft.com/office/excel/2006/main">
          <x14:cfRule type="cellIs" priority="61" operator="greaterThan" id="{8683456C-14C1-448B-A2C6-E930737A0632}">
            <xm:f>'Device Calculator'!$M97</xm:f>
            <x14:dxf>
              <font>
                <color rgb="FF9C0006"/>
              </font>
              <fill>
                <patternFill>
                  <bgColor rgb="FFFFC7CE"/>
                </patternFill>
              </fill>
            </x14:dxf>
          </x14:cfRule>
          <xm:sqref>R22:R34</xm:sqref>
        </x14:conditionalFormatting>
        <x14:conditionalFormatting xmlns:xm="http://schemas.microsoft.com/office/excel/2006/main">
          <x14:cfRule type="cellIs" priority="92" operator="greaterThan" id="{8683456C-14C1-448B-A2C6-E930737A0632}">
            <xm:f>'Device Calculator'!#REF!</xm:f>
            <x14:dxf>
              <font>
                <color rgb="FF9C0006"/>
              </font>
              <fill>
                <patternFill>
                  <bgColor rgb="FFFFC7CE"/>
                </patternFill>
              </fill>
            </x14:dxf>
          </x14:cfRule>
          <xm:sqref>R35</xm:sqref>
        </x14:conditionalFormatting>
        <x14:conditionalFormatting xmlns:xm="http://schemas.microsoft.com/office/excel/2006/main">
          <x14:cfRule type="cellIs" priority="37" operator="greaterThan" id="{903DF5AA-9130-49F5-BF20-990F43965E3F}">
            <xm:f>'Device Calculator'!#REF!</xm:f>
            <x14:dxf>
              <font>
                <color rgb="FF9C0006"/>
              </font>
              <fill>
                <patternFill>
                  <bgColor rgb="FFFFC7CE"/>
                </patternFill>
              </fill>
            </x14:dxf>
          </x14:cfRule>
          <xm:sqref>R36</xm:sqref>
        </x14:conditionalFormatting>
      </x14:conditionalFormattings>
    </ext>
    <ext xmlns:x14="http://schemas.microsoft.com/office/spreadsheetml/2009/9/main" uri="{CCE6A557-97BC-4b89-ADB6-D9C93CAAB3DF}">
      <x14:dataValidations xmlns:xm="http://schemas.microsoft.com/office/excel/2006/main" count="14">
        <x14:dataValidation type="list" allowBlank="1" showInputMessage="1" showErrorMessage="1" xr:uid="{00000000-0002-0000-0600-000000000000}">
          <x14:formula1>
            <xm:f>'Resistor References'!$AE$2:$AE$4</xm:f>
          </x14:formula1>
          <xm:sqref>D25</xm:sqref>
        </x14:dataValidation>
        <x14:dataValidation type="list" allowBlank="1" showInputMessage="1" showErrorMessage="1" xr:uid="{00000000-0002-0000-0600-000001000000}">
          <x14:formula1>
            <xm:f>'Resistor References'!$AE$7</xm:f>
          </x14:formula1>
          <xm:sqref>D47</xm:sqref>
        </x14:dataValidation>
        <x14:dataValidation type="list" allowBlank="1" showInputMessage="1" showErrorMessage="1" xr:uid="{00000000-0002-0000-0600-000002000000}">
          <x14:formula1>
            <xm:f>'Resistor References'!$AE$5:$AE$6</xm:f>
          </x14:formula1>
          <xm:sqref>D36</xm:sqref>
        </x14:dataValidation>
        <x14:dataValidation type="list" allowBlank="1" showInputMessage="1" showErrorMessage="1" xr:uid="{00000000-0002-0000-0600-000003000000}">
          <x14:formula1>
            <xm:f>'Resistor References'!$O$3:$O$6</xm:f>
          </x14:formula1>
          <xm:sqref>D48 D37 D26</xm:sqref>
        </x14:dataValidation>
        <x14:dataValidation type="list" allowBlank="1" showInputMessage="1" showErrorMessage="1" xr:uid="{00000000-0002-0000-0600-000004000000}">
          <x14:formula1>
            <xm:f>'Resistor References'!$A$2:$A$4</xm:f>
          </x14:formula1>
          <xm:sqref>D3:J3</xm:sqref>
        </x14:dataValidation>
        <x14:dataValidation type="list" allowBlank="1" showInputMessage="1" showErrorMessage="1" xr:uid="{00000000-0002-0000-0600-000005000000}">
          <x14:formula1>
            <xm:f>Sheet2!$C$5:$C$37</xm:f>
          </x14:formula1>
          <xm:sqref>D6</xm:sqref>
        </x14:dataValidation>
        <x14:dataValidation type="list" allowBlank="1" showInputMessage="1" showErrorMessage="1" xr:uid="{00000000-0002-0000-0600-000006000000}">
          <x14:formula1>
            <xm:f>Sheet2!$Q$5:$Q$12</xm:f>
          </x14:formula1>
          <xm:sqref>D8</xm:sqref>
        </x14:dataValidation>
        <x14:dataValidation type="list" allowBlank="1" showInputMessage="1" showErrorMessage="1" xr:uid="{00000000-0002-0000-0600-000007000000}">
          <x14:formula1>
            <xm:f>Sheet2!$M$5:$M$8</xm:f>
          </x14:formula1>
          <xm:sqref>D9</xm:sqref>
        </x14:dataValidation>
        <x14:dataValidation type="list" allowBlank="1" showInputMessage="1" showErrorMessage="1" xr:uid="{00000000-0002-0000-0600-000008000000}">
          <x14:formula1>
            <xm:f>Sheet2!$T$5:$T$8</xm:f>
          </x14:formula1>
          <xm:sqref>D10</xm:sqref>
        </x14:dataValidation>
        <x14:dataValidation type="list" allowBlank="1" showInputMessage="1" showErrorMessage="1" xr:uid="{00000000-0002-0000-0600-000009000000}">
          <x14:formula1>
            <xm:f>Sheet2!$G$5:$G$12</xm:f>
          </x14:formula1>
          <xm:sqref>D7</xm:sqref>
        </x14:dataValidation>
        <x14:dataValidation type="list" allowBlank="1" showInputMessage="1" showErrorMessage="1" xr:uid="{00000000-0002-0000-0600-00000A000000}">
          <x14:formula1>
            <xm:f>Sheet2!$AJ$5:$AJ$21</xm:f>
          </x14:formula1>
          <xm:sqref>D14</xm:sqref>
        </x14:dataValidation>
        <x14:dataValidation type="list" allowBlank="1" showInputMessage="1" showErrorMessage="1" xr:uid="{00000000-0002-0000-0600-00000B000000}">
          <x14:formula1>
            <xm:f>Sheet2!$AN$5:$AN$13</xm:f>
          </x14:formula1>
          <xm:sqref>D15</xm:sqref>
        </x14:dataValidation>
        <x14:dataValidation type="list" allowBlank="1" showInputMessage="1" showErrorMessage="1" xr:uid="{00000000-0002-0000-0600-00000C000000}">
          <x14:formula1>
            <xm:f>Sheet2!$AB$5:$AB$226</xm:f>
          </x14:formula1>
          <xm:sqref>D12</xm:sqref>
        </x14:dataValidation>
        <x14:dataValidation type="list" allowBlank="1" showInputMessage="1" showErrorMessage="1" xr:uid="{00000000-0002-0000-0600-00000D000000}">
          <x14:formula1>
            <xm:f>Sheet2!$W$5:$W$14</xm:f>
          </x14:formula1>
          <xm:sqref>D11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L46"/>
  <sheetViews>
    <sheetView workbookViewId="0">
      <selection activeCell="M30" sqref="M30"/>
    </sheetView>
  </sheetViews>
  <sheetFormatPr defaultRowHeight="15" x14ac:dyDescent="0.25"/>
  <cols>
    <col min="11" max="11" width="12.85546875" customWidth="1"/>
    <col min="12" max="12" width="12.5703125" customWidth="1"/>
  </cols>
  <sheetData>
    <row r="1" spans="1:12" x14ac:dyDescent="0.25">
      <c r="A1" s="411" t="s">
        <v>144</v>
      </c>
      <c r="B1" s="411"/>
      <c r="C1" s="411" t="s">
        <v>145</v>
      </c>
      <c r="D1" s="411"/>
      <c r="E1" s="411" t="s">
        <v>146</v>
      </c>
      <c r="F1" s="411"/>
      <c r="G1" s="411" t="s">
        <v>147</v>
      </c>
      <c r="H1" s="411"/>
      <c r="I1" s="411" t="s">
        <v>148</v>
      </c>
      <c r="J1" s="411"/>
      <c r="K1" s="3" t="s">
        <v>184</v>
      </c>
      <c r="L1" s="3" t="s">
        <v>185</v>
      </c>
    </row>
    <row r="2" spans="1:12" x14ac:dyDescent="0.25">
      <c r="A2" s="4" t="str">
        <f>DEC2HEX(MOD(L2-MOD(L2,16^9),16^10)/16^9)</f>
        <v>2</v>
      </c>
      <c r="B2" s="4" t="str">
        <f>DEC2HEX(MOD(L2-MOD(L2,16^8),16^9)/16^8)</f>
        <v>2</v>
      </c>
      <c r="C2" s="4" t="str">
        <f>DEC2HEX(MOD(L2-MOD(L2,16^7),16^8)/16^7)</f>
        <v>1</v>
      </c>
      <c r="D2" s="4" t="str">
        <f>DEC2HEX(MOD(L2-MOD(L2,16^6),16^7)/16^6)</f>
        <v>C</v>
      </c>
      <c r="E2" s="4" t="str">
        <f>DEC2HEX(MOD(L2-MOD(L2,16^5),16^6)/16^5)</f>
        <v>8</v>
      </c>
      <c r="F2" s="4" t="str">
        <f>DEC2HEX(MOD(L2-MOD(L2,16^4),16^5)/16^4)</f>
        <v>2</v>
      </c>
      <c r="G2" s="4" t="str">
        <f>DEC2HEX(MOD(L2-MOD(L2,16^3),16^4)/16^3)</f>
        <v>1</v>
      </c>
      <c r="H2" s="4" t="str">
        <f>DEC2HEX(MOD(L2-MOD(L2,16^2),16^3)/16^2)</f>
        <v>5</v>
      </c>
      <c r="I2" s="4" t="str">
        <f>DEC2HEX(MOD(L2-MOD(L2,16),16^2)/16)</f>
        <v>0</v>
      </c>
      <c r="J2" s="4" t="str">
        <f>DEC2HEX(MOD(L2,16))</f>
        <v>2</v>
      </c>
      <c r="K2" s="5" t="str">
        <f>'Device Calculator'!F133</f>
        <v>221C821502</v>
      </c>
      <c r="L2" s="3">
        <f>HEX2DEC(K2)</f>
        <v>146507175170</v>
      </c>
    </row>
    <row r="3" spans="1:12" x14ac:dyDescent="0.25">
      <c r="A3" s="1">
        <f>HEX2DEC(A2)</f>
        <v>2</v>
      </c>
      <c r="B3" s="1">
        <f t="shared" ref="B3:J3" si="0">HEX2DEC(B2)</f>
        <v>2</v>
      </c>
      <c r="C3" s="1">
        <f t="shared" si="0"/>
        <v>1</v>
      </c>
      <c r="D3" s="1">
        <f t="shared" si="0"/>
        <v>12</v>
      </c>
      <c r="E3" s="1">
        <f t="shared" si="0"/>
        <v>8</v>
      </c>
      <c r="F3" s="1">
        <f t="shared" si="0"/>
        <v>2</v>
      </c>
      <c r="G3" s="1">
        <f t="shared" si="0"/>
        <v>1</v>
      </c>
      <c r="H3" s="1">
        <f t="shared" si="0"/>
        <v>5</v>
      </c>
      <c r="I3" s="1">
        <f t="shared" si="0"/>
        <v>0</v>
      </c>
      <c r="J3" s="1">
        <f t="shared" si="0"/>
        <v>2</v>
      </c>
      <c r="K3" s="412" t="s">
        <v>187</v>
      </c>
      <c r="L3" s="413"/>
    </row>
    <row r="4" spans="1:12" x14ac:dyDescent="0.25">
      <c r="A4" s="1" t="str">
        <f>HEX2BIN(A2,4)</f>
        <v>0010</v>
      </c>
      <c r="B4" s="1" t="str">
        <f t="shared" ref="B4:J4" si="1">HEX2BIN(B2,4)</f>
        <v>0010</v>
      </c>
      <c r="C4" s="1" t="str">
        <f t="shared" si="1"/>
        <v>0001</v>
      </c>
      <c r="D4" s="1" t="str">
        <f t="shared" si="1"/>
        <v>1100</v>
      </c>
      <c r="E4" s="1" t="str">
        <f t="shared" si="1"/>
        <v>1000</v>
      </c>
      <c r="F4" s="1" t="str">
        <f t="shared" si="1"/>
        <v>0010</v>
      </c>
      <c r="G4" s="1" t="str">
        <f t="shared" si="1"/>
        <v>0001</v>
      </c>
      <c r="H4" s="1" t="str">
        <f t="shared" si="1"/>
        <v>0101</v>
      </c>
      <c r="I4" s="1" t="str">
        <f t="shared" si="1"/>
        <v>0000</v>
      </c>
      <c r="J4" s="1" t="str">
        <f t="shared" si="1"/>
        <v>0010</v>
      </c>
      <c r="K4" s="414"/>
      <c r="L4" s="415"/>
    </row>
    <row r="6" spans="1:12" x14ac:dyDescent="0.25">
      <c r="A6" t="s">
        <v>0</v>
      </c>
      <c r="B6">
        <f>MOD(A3,4)</f>
        <v>2</v>
      </c>
      <c r="C6">
        <f>2^B6*25</f>
        <v>100</v>
      </c>
      <c r="D6" t="s">
        <v>9</v>
      </c>
      <c r="E6" t="s">
        <v>139</v>
      </c>
      <c r="F6">
        <f>C6*C8*10^-3</f>
        <v>3.5</v>
      </c>
      <c r="G6" t="s">
        <v>142</v>
      </c>
    </row>
    <row r="7" spans="1:12" x14ac:dyDescent="0.25">
      <c r="A7" t="s">
        <v>1</v>
      </c>
      <c r="B7">
        <f>MOD(B3,4)</f>
        <v>2</v>
      </c>
      <c r="C7">
        <f>2^B7*25</f>
        <v>100</v>
      </c>
      <c r="D7" t="s">
        <v>9</v>
      </c>
      <c r="E7" t="s">
        <v>140</v>
      </c>
      <c r="F7">
        <f>1/(2*PI()*C8*10^3*C9*10^-12*4*10^6*C6*10^-6)/1000</f>
        <v>4.5472840883398664</v>
      </c>
      <c r="G7" t="s">
        <v>11</v>
      </c>
    </row>
    <row r="8" spans="1:12" x14ac:dyDescent="0.25">
      <c r="A8" t="s">
        <v>2</v>
      </c>
      <c r="B8">
        <f>4*C3+(D3-MOD(D3,4))/4</f>
        <v>7</v>
      </c>
      <c r="C8">
        <f>B8*5</f>
        <v>35</v>
      </c>
      <c r="D8" t="s">
        <v>94</v>
      </c>
      <c r="E8" t="s">
        <v>141</v>
      </c>
      <c r="F8">
        <f>1/(2*PI()*C8*10^3*C10*10^-12)/1000</f>
        <v>727.56545413437868</v>
      </c>
      <c r="G8" t="s">
        <v>11</v>
      </c>
    </row>
    <row r="9" spans="1:12" x14ac:dyDescent="0.25">
      <c r="A9" t="s">
        <v>3</v>
      </c>
      <c r="B9">
        <f>4*MOD(D3,4)+(E3-MOD(E3,4))/4</f>
        <v>2</v>
      </c>
      <c r="C9">
        <f>B9*1.25</f>
        <v>2.5</v>
      </c>
      <c r="D9" t="s">
        <v>10</v>
      </c>
      <c r="E9" t="s">
        <v>113</v>
      </c>
      <c r="F9">
        <f>C9*C6*4</f>
        <v>1000</v>
      </c>
      <c r="G9" t="s">
        <v>10</v>
      </c>
    </row>
    <row r="10" spans="1:12" x14ac:dyDescent="0.25">
      <c r="A10" t="s">
        <v>4</v>
      </c>
      <c r="B10">
        <f>8*MOD(E3,4)+(F3-MOD(F3,2))/2</f>
        <v>1</v>
      </c>
      <c r="C10">
        <f>B10*'Compensation References'!H$3</f>
        <v>6.25</v>
      </c>
      <c r="D10" t="s">
        <v>10</v>
      </c>
    </row>
    <row r="11" spans="1:12" x14ac:dyDescent="0.25">
      <c r="A11" t="s">
        <v>5</v>
      </c>
      <c r="B11">
        <f>4*G3+(H3-MOD(H3,4))/4</f>
        <v>5</v>
      </c>
      <c r="C11">
        <f>B11*5</f>
        <v>25</v>
      </c>
      <c r="D11" t="s">
        <v>94</v>
      </c>
      <c r="E11" t="s">
        <v>143</v>
      </c>
      <c r="F11">
        <f>C7*C11*10^-3</f>
        <v>2.5</v>
      </c>
      <c r="G11" t="s">
        <v>142</v>
      </c>
    </row>
    <row r="12" spans="1:12" x14ac:dyDescent="0.25">
      <c r="A12" t="s">
        <v>6</v>
      </c>
      <c r="B12">
        <f>4*MOD(H3,4)+(I3-MOD(I3,4))/4</f>
        <v>4</v>
      </c>
      <c r="C12">
        <f>B12*'Compensation References'!J$3</f>
        <v>1.3320000000000001</v>
      </c>
      <c r="D12" t="s">
        <v>10</v>
      </c>
      <c r="E12" t="s">
        <v>149</v>
      </c>
      <c r="F12">
        <f>1/(2*PI()*C7*C14*10^-3*C12*C11*10^-12*10^3)/1000</f>
        <v>59.742846505966696</v>
      </c>
      <c r="G12" t="s">
        <v>11</v>
      </c>
    </row>
    <row r="13" spans="1:12" x14ac:dyDescent="0.25">
      <c r="A13" t="s">
        <v>7</v>
      </c>
      <c r="B13">
        <f>8*MOD(I3,4)+(J3-MOD(J3,2))/2</f>
        <v>1</v>
      </c>
      <c r="C13">
        <f>B13*3.2</f>
        <v>3.2</v>
      </c>
      <c r="D13" t="s">
        <v>10</v>
      </c>
      <c r="E13" t="s">
        <v>150</v>
      </c>
      <c r="F13">
        <f>1/(2*PI()*C11*10^3*C13*10^-12)/1000</f>
        <v>1989.4367886486912</v>
      </c>
      <c r="G13" t="s">
        <v>11</v>
      </c>
    </row>
    <row r="14" spans="1:12" x14ac:dyDescent="0.25">
      <c r="A14" t="s">
        <v>117</v>
      </c>
      <c r="B14">
        <f>MOD(J3,2)</f>
        <v>0</v>
      </c>
      <c r="C14">
        <f>(B14+1)*800</f>
        <v>800</v>
      </c>
      <c r="D14" t="s">
        <v>94</v>
      </c>
      <c r="E14" t="s">
        <v>112</v>
      </c>
      <c r="F14">
        <f>C12*C14*C7/1000</f>
        <v>106.56000000000002</v>
      </c>
      <c r="G14" t="s">
        <v>10</v>
      </c>
    </row>
    <row r="17" spans="1:12" x14ac:dyDescent="0.25">
      <c r="A17" s="411" t="s">
        <v>144</v>
      </c>
      <c r="B17" s="411"/>
      <c r="C17" s="411" t="s">
        <v>145</v>
      </c>
      <c r="D17" s="411"/>
      <c r="E17" s="411" t="s">
        <v>146</v>
      </c>
      <c r="F17" s="411"/>
      <c r="G17" s="411" t="s">
        <v>147</v>
      </c>
      <c r="H17" s="411"/>
      <c r="I17" s="411" t="s">
        <v>148</v>
      </c>
      <c r="J17" s="411"/>
      <c r="K17" s="3" t="s">
        <v>184</v>
      </c>
      <c r="L17" s="3" t="s">
        <v>185</v>
      </c>
    </row>
    <row r="18" spans="1:12" x14ac:dyDescent="0.25">
      <c r="A18" s="4" t="str">
        <f>DEC2HEX(MOD(L18-MOD(L18,16^9),16^10)/16^9)</f>
        <v>1</v>
      </c>
      <c r="B18" s="4" t="str">
        <f>DEC2HEX(MOD(L18-MOD(L18,16^8),16^9)/16^8)</f>
        <v>1</v>
      </c>
      <c r="C18" s="4" t="str">
        <f>DEC2HEX(MOD(L18-MOD(L18,16^7),16^8)/16^7)</f>
        <v>1</v>
      </c>
      <c r="D18" s="4" t="str">
        <f>DEC2HEX(MOD(L18-MOD(L18,16^6),16^7)/16^6)</f>
        <v>C</v>
      </c>
      <c r="E18" s="4" t="str">
        <f>DEC2HEX(MOD(L18-MOD(L18,16^5),16^6)/16^5)</f>
        <v>C</v>
      </c>
      <c r="F18" s="4" t="str">
        <f>DEC2HEX(MOD(L18-MOD(L18,16^4),16^5)/16^4)</f>
        <v>C</v>
      </c>
      <c r="G18" s="4" t="str">
        <f>DEC2HEX(MOD(L18-MOD(L18,16^3),16^4)/16^3)</f>
        <v>1</v>
      </c>
      <c r="H18" s="4" t="str">
        <f>DEC2HEX(MOD(L18-MOD(L18,16^2),16^3)/16^2)</f>
        <v>7</v>
      </c>
      <c r="I18" s="4" t="str">
        <f>DEC2HEX(MOD(L18-MOD(L18,16),16^2)/16)</f>
        <v>C</v>
      </c>
      <c r="J18" s="4" t="str">
        <f>DEC2HEX(MOD(L18,16))</f>
        <v>C</v>
      </c>
      <c r="K18" s="5" t="s">
        <v>155</v>
      </c>
      <c r="L18" s="3">
        <f>HEX2DEC(K18)</f>
        <v>73497581516</v>
      </c>
    </row>
    <row r="19" spans="1:12" x14ac:dyDescent="0.25">
      <c r="A19" s="1">
        <f>HEX2DEC(A18)</f>
        <v>1</v>
      </c>
      <c r="B19" s="1">
        <f t="shared" ref="B19" si="2">HEX2DEC(B18)</f>
        <v>1</v>
      </c>
      <c r="C19" s="1">
        <f t="shared" ref="C19" si="3">HEX2DEC(C18)</f>
        <v>1</v>
      </c>
      <c r="D19" s="1">
        <f t="shared" ref="D19" si="4">HEX2DEC(D18)</f>
        <v>12</v>
      </c>
      <c r="E19" s="1">
        <f t="shared" ref="E19" si="5">HEX2DEC(E18)</f>
        <v>12</v>
      </c>
      <c r="F19" s="1">
        <f t="shared" ref="F19" si="6">HEX2DEC(F18)</f>
        <v>12</v>
      </c>
      <c r="G19" s="1">
        <f t="shared" ref="G19" si="7">HEX2DEC(G18)</f>
        <v>1</v>
      </c>
      <c r="H19" s="1">
        <f t="shared" ref="H19" si="8">HEX2DEC(H18)</f>
        <v>7</v>
      </c>
      <c r="I19" s="1">
        <f t="shared" ref="I19" si="9">HEX2DEC(I18)</f>
        <v>12</v>
      </c>
      <c r="J19" s="1">
        <f t="shared" ref="J19" si="10">HEX2DEC(J18)</f>
        <v>12</v>
      </c>
      <c r="K19" s="416" t="s">
        <v>188</v>
      </c>
      <c r="L19" s="416"/>
    </row>
    <row r="20" spans="1:12" x14ac:dyDescent="0.25">
      <c r="A20" s="1" t="str">
        <f>HEX2BIN(A18,4)</f>
        <v>0001</v>
      </c>
      <c r="B20" s="1" t="str">
        <f t="shared" ref="B20:J20" si="11">HEX2BIN(B18,4)</f>
        <v>0001</v>
      </c>
      <c r="C20" s="1" t="str">
        <f t="shared" si="11"/>
        <v>0001</v>
      </c>
      <c r="D20" s="1" t="str">
        <f t="shared" si="11"/>
        <v>1100</v>
      </c>
      <c r="E20" s="1" t="str">
        <f t="shared" si="11"/>
        <v>1100</v>
      </c>
      <c r="F20" s="1" t="str">
        <f t="shared" si="11"/>
        <v>1100</v>
      </c>
      <c r="G20" s="1" t="str">
        <f t="shared" si="11"/>
        <v>0001</v>
      </c>
      <c r="H20" s="1" t="str">
        <f t="shared" si="11"/>
        <v>0111</v>
      </c>
      <c r="I20" s="1" t="str">
        <f t="shared" si="11"/>
        <v>1100</v>
      </c>
      <c r="J20" s="1" t="str">
        <f t="shared" si="11"/>
        <v>1100</v>
      </c>
      <c r="K20" s="416"/>
      <c r="L20" s="416"/>
    </row>
    <row r="22" spans="1:12" x14ac:dyDescent="0.25">
      <c r="A22" t="s">
        <v>0</v>
      </c>
      <c r="B22">
        <f>MOD(A19,4)</f>
        <v>1</v>
      </c>
      <c r="C22">
        <f>2^B22*25</f>
        <v>50</v>
      </c>
      <c r="D22" t="s">
        <v>9</v>
      </c>
      <c r="E22" t="s">
        <v>139</v>
      </c>
      <c r="F22">
        <f>C22*C24*10^-3</f>
        <v>1.75</v>
      </c>
      <c r="G22" t="s">
        <v>142</v>
      </c>
    </row>
    <row r="23" spans="1:12" x14ac:dyDescent="0.25">
      <c r="A23" t="s">
        <v>1</v>
      </c>
      <c r="B23">
        <f>MOD(B19,4)</f>
        <v>1</v>
      </c>
      <c r="C23">
        <f>2^B23*25</f>
        <v>50</v>
      </c>
      <c r="D23" t="s">
        <v>9</v>
      </c>
      <c r="E23" t="s">
        <v>140</v>
      </c>
      <c r="F23">
        <f>1/(2*PI()*C24*10^3*C25*10^-12*4*10^6*C22*10^-6)/1000</f>
        <v>6.0630454511198231</v>
      </c>
      <c r="G23" t="s">
        <v>11</v>
      </c>
    </row>
    <row r="24" spans="1:12" x14ac:dyDescent="0.25">
      <c r="A24" t="s">
        <v>2</v>
      </c>
      <c r="B24">
        <f>4*C19+(D19-MOD(D19,4))/4</f>
        <v>7</v>
      </c>
      <c r="C24">
        <f>B24*5</f>
        <v>35</v>
      </c>
      <c r="D24" t="s">
        <v>94</v>
      </c>
      <c r="E24" t="s">
        <v>141</v>
      </c>
      <c r="F24">
        <f>1/(2*PI()*C24*10^3*C26*10^-12)/1000</f>
        <v>121.26090902239646</v>
      </c>
      <c r="G24" t="s">
        <v>11</v>
      </c>
    </row>
    <row r="25" spans="1:12" x14ac:dyDescent="0.25">
      <c r="A25" t="s">
        <v>3</v>
      </c>
      <c r="B25">
        <f>4*MOD(D19,4)+(E19-MOD(E19,4))/4</f>
        <v>3</v>
      </c>
      <c r="C25">
        <f>B25*1.25</f>
        <v>3.75</v>
      </c>
      <c r="D25" t="s">
        <v>10</v>
      </c>
      <c r="E25" t="s">
        <v>113</v>
      </c>
      <c r="F25">
        <f>C25*C22*4</f>
        <v>750</v>
      </c>
      <c r="G25" t="s">
        <v>10</v>
      </c>
    </row>
    <row r="26" spans="1:12" x14ac:dyDescent="0.25">
      <c r="A26" t="s">
        <v>4</v>
      </c>
      <c r="B26">
        <f>8*MOD(E19,4)+(F19-MOD(F19,2))/2</f>
        <v>6</v>
      </c>
      <c r="C26">
        <f>B26*'Compensation References'!H$3</f>
        <v>37.5</v>
      </c>
      <c r="D26" t="s">
        <v>10</v>
      </c>
    </row>
    <row r="27" spans="1:12" x14ac:dyDescent="0.25">
      <c r="A27" t="s">
        <v>5</v>
      </c>
      <c r="B27">
        <f>4*G19+(H19-MOD(H19,4))/4</f>
        <v>5</v>
      </c>
      <c r="C27">
        <f>B27*5</f>
        <v>25</v>
      </c>
      <c r="D27" t="s">
        <v>94</v>
      </c>
      <c r="E27" t="s">
        <v>143</v>
      </c>
      <c r="F27">
        <f>C23*C27*10^-3</f>
        <v>1.25</v>
      </c>
      <c r="G27" t="s">
        <v>142</v>
      </c>
    </row>
    <row r="28" spans="1:12" x14ac:dyDescent="0.25">
      <c r="A28" t="s">
        <v>6</v>
      </c>
      <c r="B28">
        <f>4*MOD(H19,4)+(I19-MOD(I19,4))/4</f>
        <v>15</v>
      </c>
      <c r="C28">
        <f>B28*'Compensation References'!J$3</f>
        <v>4.9950000000000001</v>
      </c>
      <c r="D28" t="s">
        <v>10</v>
      </c>
      <c r="E28" t="s">
        <v>149</v>
      </c>
      <c r="F28">
        <f>1/(2*PI()*C23*C30*10^-3*C28*C27*10^-12*10^3)/1000</f>
        <v>31.862851469848916</v>
      </c>
      <c r="G28" t="s">
        <v>11</v>
      </c>
    </row>
    <row r="29" spans="1:12" x14ac:dyDescent="0.25">
      <c r="A29" t="s">
        <v>7</v>
      </c>
      <c r="B29">
        <f>8*MOD(I19,4)+(J19-MOD(J19,2))/2</f>
        <v>6</v>
      </c>
      <c r="C29">
        <f>B29*3.2</f>
        <v>19.200000000000003</v>
      </c>
      <c r="D29" t="s">
        <v>10</v>
      </c>
      <c r="E29" t="s">
        <v>150</v>
      </c>
      <c r="F29">
        <f>1/(2*PI()*C27*10^3*C29*10^-12)/1000</f>
        <v>331.57279810811519</v>
      </c>
      <c r="G29" t="s">
        <v>11</v>
      </c>
    </row>
    <row r="30" spans="1:12" x14ac:dyDescent="0.25">
      <c r="A30" t="s">
        <v>117</v>
      </c>
      <c r="B30">
        <f>MOD(J19,2)</f>
        <v>0</v>
      </c>
      <c r="C30">
        <f>(B30+1)*800</f>
        <v>800</v>
      </c>
      <c r="D30" t="s">
        <v>94</v>
      </c>
      <c r="E30" t="s">
        <v>112</v>
      </c>
      <c r="F30">
        <f>C28*C30*C23/1000</f>
        <v>199.8</v>
      </c>
      <c r="G30" t="s">
        <v>10</v>
      </c>
    </row>
    <row r="33" spans="1:12" x14ac:dyDescent="0.25">
      <c r="A33" s="411" t="s">
        <v>144</v>
      </c>
      <c r="B33" s="411"/>
      <c r="C33" s="411" t="s">
        <v>145</v>
      </c>
      <c r="D33" s="411"/>
      <c r="E33" s="411" t="s">
        <v>146</v>
      </c>
      <c r="F33" s="411"/>
      <c r="G33" s="411" t="s">
        <v>147</v>
      </c>
      <c r="H33" s="411"/>
      <c r="I33" s="411" t="s">
        <v>148</v>
      </c>
      <c r="J33" s="411"/>
      <c r="K33" s="3" t="s">
        <v>186</v>
      </c>
      <c r="L33" s="3" t="s">
        <v>185</v>
      </c>
    </row>
    <row r="34" spans="1:12" x14ac:dyDescent="0.25">
      <c r="A34" s="4" t="str">
        <f>DEC2HEX(MOD(L34-MOD(L34,16^9),16^10)/16^9)</f>
        <v>0</v>
      </c>
      <c r="B34" s="4" t="str">
        <f>DEC2HEX(MOD(L34-MOD(L34,16^8),16^9)/16^8)</f>
        <v>1</v>
      </c>
      <c r="C34" s="4" t="str">
        <f>DEC2HEX(MOD(L34-MOD(L34,16^7),16^8)/16^7)</f>
        <v>3</v>
      </c>
      <c r="D34" s="4" t="str">
        <f>DEC2HEX(MOD(L34-MOD(L34,16^6),16^7)/16^6)</f>
        <v>D</v>
      </c>
      <c r="E34" s="4" t="str">
        <f>DEC2HEX(MOD(L34-MOD(L34,16^5),16^6)/16^5)</f>
        <v>0</v>
      </c>
      <c r="F34" s="4" t="str">
        <f>DEC2HEX(MOD(L34-MOD(L34,16^4),16^5)/16^4)</f>
        <v>4</v>
      </c>
      <c r="G34" s="4" t="str">
        <f>DEC2HEX(MOD(L34-MOD(L34,16^3),16^4)/16^3)</f>
        <v>4</v>
      </c>
      <c r="H34" s="4" t="str">
        <f>DEC2HEX(MOD(L34-MOD(L34,16^2),16^3)/16^2)</f>
        <v>9</v>
      </c>
      <c r="I34" s="4" t="str">
        <f>DEC2HEX(MOD(L34-MOD(L34,16),16^2)/16)</f>
        <v>4</v>
      </c>
      <c r="J34" s="4" t="str">
        <f>DEC2HEX(MOD(L34,16))</f>
        <v>2</v>
      </c>
      <c r="K34" s="5" t="s">
        <v>183</v>
      </c>
      <c r="L34" s="3">
        <f>HEX2DEC(K34)</f>
        <v>5318658370</v>
      </c>
    </row>
    <row r="35" spans="1:12" x14ac:dyDescent="0.25">
      <c r="A35" s="1">
        <f>HEX2DEC(A34)</f>
        <v>0</v>
      </c>
      <c r="B35" s="1">
        <f t="shared" ref="B35:J35" si="12">HEX2DEC(B34)</f>
        <v>1</v>
      </c>
      <c r="C35" s="1">
        <f t="shared" si="12"/>
        <v>3</v>
      </c>
      <c r="D35" s="1">
        <f t="shared" si="12"/>
        <v>13</v>
      </c>
      <c r="E35" s="1">
        <f t="shared" si="12"/>
        <v>0</v>
      </c>
      <c r="F35" s="1">
        <f t="shared" si="12"/>
        <v>4</v>
      </c>
      <c r="G35" s="1">
        <f t="shared" si="12"/>
        <v>4</v>
      </c>
      <c r="H35" s="1">
        <f t="shared" si="12"/>
        <v>9</v>
      </c>
      <c r="I35" s="1">
        <f t="shared" si="12"/>
        <v>4</v>
      </c>
      <c r="J35" s="1">
        <f t="shared" si="12"/>
        <v>2</v>
      </c>
      <c r="K35" s="416" t="s">
        <v>188</v>
      </c>
      <c r="L35" s="416"/>
    </row>
    <row r="36" spans="1:12" x14ac:dyDescent="0.25">
      <c r="A36" s="1" t="str">
        <f>HEX2BIN(A34,4)</f>
        <v>0000</v>
      </c>
      <c r="B36" s="1" t="str">
        <f t="shared" ref="B36:J36" si="13">HEX2BIN(B34,4)</f>
        <v>0001</v>
      </c>
      <c r="C36" s="1" t="str">
        <f t="shared" si="13"/>
        <v>0011</v>
      </c>
      <c r="D36" s="1" t="str">
        <f t="shared" si="13"/>
        <v>1101</v>
      </c>
      <c r="E36" s="1" t="str">
        <f t="shared" si="13"/>
        <v>0000</v>
      </c>
      <c r="F36" s="1" t="str">
        <f t="shared" si="13"/>
        <v>0100</v>
      </c>
      <c r="G36" s="1" t="str">
        <f t="shared" si="13"/>
        <v>0100</v>
      </c>
      <c r="H36" s="1" t="str">
        <f t="shared" si="13"/>
        <v>1001</v>
      </c>
      <c r="I36" s="1" t="str">
        <f t="shared" si="13"/>
        <v>0100</v>
      </c>
      <c r="J36" s="1" t="str">
        <f t="shared" si="13"/>
        <v>0010</v>
      </c>
      <c r="K36" s="416"/>
      <c r="L36" s="416"/>
    </row>
    <row r="38" spans="1:12" x14ac:dyDescent="0.25">
      <c r="A38" t="s">
        <v>0</v>
      </c>
      <c r="B38">
        <f>MOD(A35,4)</f>
        <v>0</v>
      </c>
      <c r="C38">
        <f>2^B38*25</f>
        <v>25</v>
      </c>
      <c r="D38" t="s">
        <v>9</v>
      </c>
      <c r="E38" t="s">
        <v>139</v>
      </c>
      <c r="F38">
        <f>C38*C40*10^-3</f>
        <v>1.875</v>
      </c>
      <c r="G38" t="s">
        <v>142</v>
      </c>
    </row>
    <row r="39" spans="1:12" x14ac:dyDescent="0.25">
      <c r="A39" t="s">
        <v>1</v>
      </c>
      <c r="B39">
        <f>MOD(B35,4)</f>
        <v>1</v>
      </c>
      <c r="C39">
        <f>2^B39*25</f>
        <v>50</v>
      </c>
      <c r="D39" t="s">
        <v>9</v>
      </c>
      <c r="E39" t="s">
        <v>140</v>
      </c>
      <c r="F39">
        <f>1/(2*PI()*C40*10^3*C41*10^-12*4*10^6*C38*10^-6)/1000</f>
        <v>4.2441318157838763</v>
      </c>
      <c r="G39" t="s">
        <v>11</v>
      </c>
    </row>
    <row r="40" spans="1:12" x14ac:dyDescent="0.25">
      <c r="A40" t="s">
        <v>2</v>
      </c>
      <c r="B40">
        <f>4*C35+(D35-MOD(D35,4))/4</f>
        <v>15</v>
      </c>
      <c r="C40">
        <f>B40*5</f>
        <v>75</v>
      </c>
      <c r="D40" t="s">
        <v>94</v>
      </c>
      <c r="E40" t="s">
        <v>141</v>
      </c>
      <c r="F40">
        <f>1/(2*PI()*C40*10^3*C42*10^-12)/1000</f>
        <v>169.76527263135503</v>
      </c>
      <c r="G40" t="s">
        <v>11</v>
      </c>
    </row>
    <row r="41" spans="1:12" x14ac:dyDescent="0.25">
      <c r="A41" t="s">
        <v>3</v>
      </c>
      <c r="B41">
        <f>4*MOD(D35,4)+(E35-MOD(E35,4))/4</f>
        <v>4</v>
      </c>
      <c r="C41">
        <f>B41*1.25</f>
        <v>5</v>
      </c>
      <c r="D41" t="s">
        <v>10</v>
      </c>
      <c r="E41" t="s">
        <v>113</v>
      </c>
      <c r="F41">
        <f>C41*C38*4</f>
        <v>500</v>
      </c>
      <c r="G41" t="s">
        <v>10</v>
      </c>
    </row>
    <row r="42" spans="1:12" x14ac:dyDescent="0.25">
      <c r="A42" t="s">
        <v>4</v>
      </c>
      <c r="B42">
        <f>8*MOD(E35,4)+(F35-MOD(F35,2))/2</f>
        <v>2</v>
      </c>
      <c r="C42">
        <f>B42*'Compensation References'!H$3</f>
        <v>12.5</v>
      </c>
      <c r="D42" t="s">
        <v>10</v>
      </c>
    </row>
    <row r="43" spans="1:12" x14ac:dyDescent="0.25">
      <c r="A43" t="s">
        <v>5</v>
      </c>
      <c r="B43">
        <f>4*G35+(H35-MOD(H35,4))/4</f>
        <v>18</v>
      </c>
      <c r="C43">
        <f>B43*5</f>
        <v>90</v>
      </c>
      <c r="D43" t="s">
        <v>94</v>
      </c>
      <c r="E43" t="s">
        <v>143</v>
      </c>
      <c r="F43">
        <f>C39*C43*10^-3</f>
        <v>4.5</v>
      </c>
      <c r="G43" t="s">
        <v>142</v>
      </c>
    </row>
    <row r="44" spans="1:12" x14ac:dyDescent="0.25">
      <c r="A44" t="s">
        <v>6</v>
      </c>
      <c r="B44">
        <f>4*MOD(H35,4)+(I35-MOD(I35,4))/4</f>
        <v>5</v>
      </c>
      <c r="C44">
        <f>B44*'Compensation References'!J$3</f>
        <v>1.665</v>
      </c>
      <c r="D44" t="s">
        <v>10</v>
      </c>
      <c r="E44" t="s">
        <v>149</v>
      </c>
      <c r="F44">
        <f>1/(2*PI()*C39*C46*10^-3*C44*C43*10^-12*10^3)/1000</f>
        <v>26.552376224874095</v>
      </c>
      <c r="G44" t="s">
        <v>11</v>
      </c>
    </row>
    <row r="45" spans="1:12" x14ac:dyDescent="0.25">
      <c r="A45" t="s">
        <v>7</v>
      </c>
      <c r="B45">
        <f>8*MOD(I35,4)+(J35-MOD(J35,2))/2</f>
        <v>1</v>
      </c>
      <c r="C45">
        <f>B45*3.2</f>
        <v>3.2</v>
      </c>
      <c r="D45" t="s">
        <v>10</v>
      </c>
      <c r="E45" t="s">
        <v>150</v>
      </c>
      <c r="F45">
        <f>1/(2*PI()*C43*10^3*C45*10^-12)/1000</f>
        <v>552.62133018019199</v>
      </c>
      <c r="G45" t="s">
        <v>11</v>
      </c>
    </row>
    <row r="46" spans="1:12" x14ac:dyDescent="0.25">
      <c r="A46" t="s">
        <v>117</v>
      </c>
      <c r="B46">
        <f>MOD(J35,2)</f>
        <v>0</v>
      </c>
      <c r="C46">
        <f>(B46+1)*800</f>
        <v>800</v>
      </c>
      <c r="D46" t="s">
        <v>94</v>
      </c>
      <c r="E46" t="s">
        <v>112</v>
      </c>
      <c r="F46">
        <f>C44*C46*C39/1000</f>
        <v>66.599999999999994</v>
      </c>
      <c r="G46" t="s">
        <v>10</v>
      </c>
    </row>
  </sheetData>
  <mergeCells count="18">
    <mergeCell ref="K3:L4"/>
    <mergeCell ref="K19:L20"/>
    <mergeCell ref="K35:L36"/>
    <mergeCell ref="A33:B33"/>
    <mergeCell ref="C33:D33"/>
    <mergeCell ref="E33:F33"/>
    <mergeCell ref="G33:H33"/>
    <mergeCell ref="I33:J33"/>
    <mergeCell ref="A17:B17"/>
    <mergeCell ref="C17:D17"/>
    <mergeCell ref="E17:F17"/>
    <mergeCell ref="G17:H17"/>
    <mergeCell ref="I17:J17"/>
    <mergeCell ref="A1:B1"/>
    <mergeCell ref="C1:D1"/>
    <mergeCell ref="E1:F1"/>
    <mergeCell ref="G1:H1"/>
    <mergeCell ref="I1:J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F19"/>
  <sheetViews>
    <sheetView workbookViewId="0">
      <selection activeCell="B12" sqref="B12"/>
    </sheetView>
  </sheetViews>
  <sheetFormatPr defaultRowHeight="15" x14ac:dyDescent="0.25"/>
  <cols>
    <col min="1" max="1" width="13.5703125" customWidth="1"/>
    <col min="2" max="2" width="23.85546875" bestFit="1" customWidth="1"/>
    <col min="3" max="6" width="13.5703125" customWidth="1"/>
  </cols>
  <sheetData>
    <row r="1" spans="1:6" x14ac:dyDescent="0.25">
      <c r="A1" s="419" t="s">
        <v>301</v>
      </c>
      <c r="B1" s="419"/>
      <c r="C1" s="419"/>
      <c r="D1" s="419"/>
      <c r="E1" s="419"/>
      <c r="F1" s="419"/>
    </row>
    <row r="2" spans="1:6" x14ac:dyDescent="0.25">
      <c r="A2" s="3" t="s">
        <v>208</v>
      </c>
      <c r="B2" s="3" t="s">
        <v>21</v>
      </c>
      <c r="C2" s="3" t="s">
        <v>302</v>
      </c>
      <c r="D2" s="3" t="s">
        <v>303</v>
      </c>
      <c r="E2" s="3" t="s">
        <v>304</v>
      </c>
      <c r="F2" s="3" t="s">
        <v>305</v>
      </c>
    </row>
    <row r="3" spans="1:6" x14ac:dyDescent="0.25">
      <c r="A3" s="3" t="s">
        <v>215</v>
      </c>
      <c r="B3" s="3" t="s">
        <v>239</v>
      </c>
      <c r="C3" s="3" t="s">
        <v>248</v>
      </c>
      <c r="D3" s="3" t="s">
        <v>248</v>
      </c>
      <c r="E3" s="3" t="str">
        <f>VLOOKUP('Pinstrap Reverse Lookup'!C3,'Resistor Selection'!AL$3:AR$20,6,FALSE)</f>
        <v>FLOAT</v>
      </c>
      <c r="F3" s="3">
        <f>VLOOKUP(D3,'Resistor Selection'!AM$5:AQ$20,5,FALSE)</f>
        <v>0</v>
      </c>
    </row>
    <row r="4" spans="1:6" x14ac:dyDescent="0.25">
      <c r="A4" s="3" t="s">
        <v>216</v>
      </c>
      <c r="B4" s="3" t="s">
        <v>240</v>
      </c>
      <c r="C4" s="3">
        <v>12100</v>
      </c>
      <c r="D4" s="3">
        <v>18700</v>
      </c>
      <c r="E4" s="3">
        <f>VLOOKUP('Pinstrap Reverse Lookup'!C4,'Resistor Selection'!AL$3:AR$20,6,FALSE)</f>
        <v>5</v>
      </c>
      <c r="F4" s="3">
        <f>VLOOKUP(D4,'Resistor Selection'!AN$5:AQ$20,4,FALSE)</f>
        <v>4</v>
      </c>
    </row>
    <row r="5" spans="1:6" x14ac:dyDescent="0.25">
      <c r="A5" s="3" t="s">
        <v>223</v>
      </c>
      <c r="B5" s="3" t="s">
        <v>241</v>
      </c>
      <c r="C5" s="3">
        <v>4640</v>
      </c>
      <c r="D5" s="3">
        <v>9090</v>
      </c>
      <c r="E5" s="3">
        <f>VLOOKUP('Pinstrap Reverse Lookup'!C5,'Resistor Selection'!AL$3:AR$20,6,FALSE)</f>
        <v>0</v>
      </c>
      <c r="F5" s="3">
        <f>VLOOKUP(D5,'Resistor Selection'!AO$5:AQ$20,3,FALSE)</f>
        <v>3</v>
      </c>
    </row>
    <row r="6" spans="1:6" x14ac:dyDescent="0.25">
      <c r="A6" s="3" t="s">
        <v>229</v>
      </c>
      <c r="B6" s="3" t="s">
        <v>242</v>
      </c>
      <c r="C6" s="3">
        <v>5620</v>
      </c>
      <c r="D6" s="3">
        <v>18700</v>
      </c>
      <c r="E6" s="3">
        <f>VLOOKUP('Pinstrap Reverse Lookup'!C6,'Resistor Selection'!AL$3:AR$20,6,FALSE)</f>
        <v>1</v>
      </c>
      <c r="F6" s="3">
        <f>VLOOKUP(D6,'Resistor Selection'!AP$5:AQ$20,2,FALSE)</f>
        <v>1</v>
      </c>
    </row>
    <row r="8" spans="1:6" x14ac:dyDescent="0.25">
      <c r="A8" s="420" t="s">
        <v>306</v>
      </c>
      <c r="B8" s="420"/>
      <c r="C8" s="420" t="s">
        <v>193</v>
      </c>
      <c r="D8" s="420"/>
      <c r="E8" s="420"/>
    </row>
    <row r="9" spans="1:6" x14ac:dyDescent="0.25">
      <c r="A9" s="3" t="s">
        <v>208</v>
      </c>
      <c r="B9" s="3" t="s">
        <v>209</v>
      </c>
      <c r="C9" s="3" t="s">
        <v>21</v>
      </c>
      <c r="D9" s="3" t="s">
        <v>210</v>
      </c>
      <c r="E9" s="3" t="s">
        <v>14</v>
      </c>
    </row>
    <row r="10" spans="1:6" x14ac:dyDescent="0.25">
      <c r="A10" s="417" t="s">
        <v>215</v>
      </c>
      <c r="B10" s="3" t="s">
        <v>123</v>
      </c>
      <c r="C10" s="3"/>
      <c r="D10" s="3"/>
      <c r="E10" s="3" t="str">
        <f>IF(OR(F3='Resistor Selection'!AL4,MOD('Pinstrap Reverse Lookup'!F3,2)=0),'Pinstrap Reverse Lookup'!E3,'Pinstrap Reverse Lookup'!E3+16)</f>
        <v>FLOAT</v>
      </c>
    </row>
    <row r="11" spans="1:6" x14ac:dyDescent="0.25">
      <c r="A11" s="418"/>
      <c r="B11" s="3" t="s">
        <v>36</v>
      </c>
      <c r="C11" s="3"/>
      <c r="D11" s="3" t="s">
        <v>11</v>
      </c>
      <c r="E11" s="3">
        <f>(F3-MOD(F3,2))/2</f>
        <v>0</v>
      </c>
    </row>
    <row r="12" spans="1:6" x14ac:dyDescent="0.25">
      <c r="A12" s="417" t="s">
        <v>216</v>
      </c>
      <c r="B12" s="3" t="s">
        <v>217</v>
      </c>
      <c r="C12" s="3"/>
      <c r="D12" s="3" t="s">
        <v>218</v>
      </c>
      <c r="E12" s="3"/>
    </row>
    <row r="13" spans="1:6" x14ac:dyDescent="0.25">
      <c r="A13" s="421"/>
      <c r="B13" s="3" t="s">
        <v>219</v>
      </c>
      <c r="C13" s="3"/>
      <c r="D13" s="3" t="s">
        <v>26</v>
      </c>
      <c r="E13" s="3"/>
    </row>
    <row r="14" spans="1:6" x14ac:dyDescent="0.25">
      <c r="A14" s="418"/>
      <c r="B14" s="3" t="s">
        <v>222</v>
      </c>
      <c r="C14" s="3"/>
      <c r="D14" s="3"/>
      <c r="E14" s="3"/>
    </row>
    <row r="15" spans="1:6" x14ac:dyDescent="0.25">
      <c r="A15" s="417" t="s">
        <v>223</v>
      </c>
      <c r="B15" s="3" t="s">
        <v>224</v>
      </c>
      <c r="C15" s="3"/>
      <c r="D15" s="3" t="s">
        <v>22</v>
      </c>
      <c r="E15" s="3"/>
    </row>
    <row r="16" spans="1:6" x14ac:dyDescent="0.25">
      <c r="A16" s="421"/>
      <c r="B16" s="3" t="s">
        <v>227</v>
      </c>
      <c r="C16" s="3"/>
      <c r="D16" s="3" t="s">
        <v>22</v>
      </c>
      <c r="E16" s="3"/>
    </row>
    <row r="17" spans="1:5" x14ac:dyDescent="0.25">
      <c r="A17" s="418"/>
      <c r="B17" s="3" t="s">
        <v>228</v>
      </c>
      <c r="C17" s="3"/>
      <c r="D17" s="3"/>
      <c r="E17" s="3"/>
    </row>
    <row r="18" spans="1:5" x14ac:dyDescent="0.25">
      <c r="A18" s="417" t="s">
        <v>229</v>
      </c>
      <c r="B18" s="3" t="s">
        <v>230</v>
      </c>
      <c r="C18" s="3"/>
      <c r="D18" s="3" t="s">
        <v>231</v>
      </c>
      <c r="E18" s="3"/>
    </row>
    <row r="19" spans="1:5" x14ac:dyDescent="0.25">
      <c r="A19" s="418"/>
      <c r="B19" s="3" t="s">
        <v>307</v>
      </c>
      <c r="C19" s="3"/>
      <c r="D19" s="3"/>
      <c r="E19" s="3"/>
    </row>
  </sheetData>
  <mergeCells count="7">
    <mergeCell ref="A18:A19"/>
    <mergeCell ref="A1:F1"/>
    <mergeCell ref="A8:B8"/>
    <mergeCell ref="C8:E8"/>
    <mergeCell ref="A10:A11"/>
    <mergeCell ref="A12:A14"/>
    <mergeCell ref="A15:A17"/>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0000000}">
          <x14:formula1>
            <xm:f>'Resistor References'!$A$2:$A$4</xm:f>
          </x14:formula1>
          <xm:sqref>C8:E8</xm:sqref>
        </x14:dataValidation>
        <x14:dataValidation type="list" allowBlank="1" showInputMessage="1" showErrorMessage="1" xr:uid="{00000000-0002-0000-0800-000001000000}">
          <x14:formula1>
            <xm:f>'Resistor Selection'!$AP$4:$AP$20</xm:f>
          </x14:formula1>
          <xm:sqref>D6</xm:sqref>
        </x14:dataValidation>
        <x14:dataValidation type="list" allowBlank="1" showInputMessage="1" showErrorMessage="1" xr:uid="{00000000-0002-0000-0800-000002000000}">
          <x14:formula1>
            <xm:f>'Resistor Selection'!$AO$4:$AO$20</xm:f>
          </x14:formula1>
          <xm:sqref>D5</xm:sqref>
        </x14:dataValidation>
        <x14:dataValidation type="list" allowBlank="1" showInputMessage="1" showErrorMessage="1" xr:uid="{00000000-0002-0000-0800-000003000000}">
          <x14:formula1>
            <xm:f>'Resistor Selection'!$AN$4:$AN$20</xm:f>
          </x14:formula1>
          <xm:sqref>D4</xm:sqref>
        </x14:dataValidation>
        <x14:dataValidation type="list" allowBlank="1" showInputMessage="1" showErrorMessage="1" xr:uid="{00000000-0002-0000-0800-000004000000}">
          <x14:formula1>
            <xm:f>'Resistor Selection'!$AM$4:$AM$20</xm:f>
          </x14:formula1>
          <xm:sqref>D3</xm:sqref>
        </x14:dataValidation>
        <x14:dataValidation type="list" allowBlank="1" showInputMessage="1" showErrorMessage="1" xr:uid="{00000000-0002-0000-0800-000005000000}">
          <x14:formula1>
            <xm:f>'Resistor Selection'!$AL$3:$AL$20</xm:f>
          </x14:formula1>
          <xm:sqref>C3:C6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5B57CC44EE9C9449C2A26F40A8282C4" ma:contentTypeVersion="1" ma:contentTypeDescription="Create a new document." ma:contentTypeScope="" ma:versionID="b6ef5f7a1601679a84dbf06269006c08">
  <xsd:schema xmlns:xsd="http://www.w3.org/2001/XMLSchema" xmlns:xs="http://www.w3.org/2001/XMLSchema" xmlns:p="http://schemas.microsoft.com/office/2006/metadata/properties" xmlns:ns2="3c78f53b-1e1a-4bd0-bde5-8f4af4b526cf" targetNamespace="http://schemas.microsoft.com/office/2006/metadata/properties" ma:root="true" ma:fieldsID="02ecee3fe3ac56addc47ae9c7087b6a0" ns2:_="">
    <xsd:import namespace="3c78f53b-1e1a-4bd0-bde5-8f4af4b526cf"/>
    <xsd:element name="properties">
      <xsd:complexType>
        <xsd:sequence>
          <xsd:element name="documentManagement">
            <xsd:complexType>
              <xsd:all>
                <xsd:element ref="ns2:Ver_x002e_"/>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78f53b-1e1a-4bd0-bde5-8f4af4b526cf" elementFormDefault="qualified">
    <xsd:import namespace="http://schemas.microsoft.com/office/2006/documentManagement/types"/>
    <xsd:import namespace="http://schemas.microsoft.com/office/infopath/2007/PartnerControls"/>
    <xsd:element name="Ver_x002e_" ma:index="8" ma:displayName="Ver." ma:description="Document version" ma:list="{3c78f53b-1e1a-4bd0-bde5-8f4af4b526cf}" ma:internalName="Ver_x002e_" ma:showField="_UIVersionString">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documentManagement>
    <Ver_x002e_ xmlns="3c78f53b-1e1a-4bd0-bde5-8f4af4b526cf">1</Ver_x002e_>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8285369-BA58-4D2A-9658-B4FC5C66DE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78f53b-1e1a-4bd0-bde5-8f4af4b526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4B62997-24DA-40E7-8841-8284CD6E7114}">
  <ds:schemaRefs>
    <ds:schemaRef ds:uri="http://schemas.microsoft.com/office/2006/metadata/properties"/>
    <ds:schemaRef ds:uri="http://schemas.microsoft.com/office/2006/documentManagement/types"/>
    <ds:schemaRef ds:uri="3c78f53b-1e1a-4bd0-bde5-8f4af4b526cf"/>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www.w3.org/XML/1998/namespace"/>
  </ds:schemaRefs>
</ds:datastoreItem>
</file>

<file path=customXml/itemProps3.xml><?xml version="1.0" encoding="utf-8"?>
<ds:datastoreItem xmlns:ds="http://schemas.openxmlformats.org/officeDocument/2006/customXml" ds:itemID="{CC96E7A8-5D77-46DF-BE6D-4ED3D887F47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59</vt:i4>
      </vt:variant>
    </vt:vector>
  </HeadingPairs>
  <TitlesOfParts>
    <vt:vector size="73" baseType="lpstr">
      <vt:lpstr>Device Calculator</vt:lpstr>
      <vt:lpstr>Bode Plot</vt:lpstr>
      <vt:lpstr>Pin Detect Programming</vt:lpstr>
      <vt:lpstr>Schematic Checklist</vt:lpstr>
      <vt:lpstr>Layout Checklist</vt:lpstr>
      <vt:lpstr>Extra</vt:lpstr>
      <vt:lpstr>Pin Detect Programming (2)</vt:lpstr>
      <vt:lpstr>COMP_DECODE</vt:lpstr>
      <vt:lpstr>Pinstrap Reverse Lookup</vt:lpstr>
      <vt:lpstr>Compensation References</vt:lpstr>
      <vt:lpstr>Resistor References</vt:lpstr>
      <vt:lpstr>Resistor Selection</vt:lpstr>
      <vt:lpstr>Sheet2</vt:lpstr>
      <vt:lpstr>Concatenation</vt:lpstr>
      <vt:lpstr>'Bode Plot'!Cin_cer</vt:lpstr>
      <vt:lpstr>Cin_cer</vt:lpstr>
      <vt:lpstr>'Bode Plot'!Comp_Code</vt:lpstr>
      <vt:lpstr>Comp_Code</vt:lpstr>
      <vt:lpstr>'Bode Plot'!Cout_bulk</vt:lpstr>
      <vt:lpstr>Cout_bulk</vt:lpstr>
      <vt:lpstr>'Bode Plot'!Cout_cer</vt:lpstr>
      <vt:lpstr>Cout_cer</vt:lpstr>
      <vt:lpstr>'Bode Plot'!Cout_max</vt:lpstr>
      <vt:lpstr>Cout_max</vt:lpstr>
      <vt:lpstr>'Bode Plot'!Cout_total</vt:lpstr>
      <vt:lpstr>Cout_total</vt:lpstr>
      <vt:lpstr>'Bode Plot'!CSA</vt:lpstr>
      <vt:lpstr>CSA</vt:lpstr>
      <vt:lpstr>'Bode Plot'!ESR_bulk</vt:lpstr>
      <vt:lpstr>ESR_bulk</vt:lpstr>
      <vt:lpstr>'Bode Plot'!ESR_cer</vt:lpstr>
      <vt:lpstr>ESR_cer</vt:lpstr>
      <vt:lpstr>'Bode Plot'!fcoi_trgt</vt:lpstr>
      <vt:lpstr>fcoi_trgt</vt:lpstr>
      <vt:lpstr>'Bode Plot'!fcov_trgt</vt:lpstr>
      <vt:lpstr>fcov_trgt</vt:lpstr>
      <vt:lpstr>'Bode Plot'!fpi_trgt</vt:lpstr>
      <vt:lpstr>fpi_trgt</vt:lpstr>
      <vt:lpstr>'Bode Plot'!fsw</vt:lpstr>
      <vt:lpstr>fsw</vt:lpstr>
      <vt:lpstr>'Bode Plot'!fzi_trgt</vt:lpstr>
      <vt:lpstr>fzi_trgt</vt:lpstr>
      <vt:lpstr>'Bode Plot'!GM_PS</vt:lpstr>
      <vt:lpstr>GM_PS</vt:lpstr>
      <vt:lpstr>'Bode Plot'!ILOOP</vt:lpstr>
      <vt:lpstr>ILOOP</vt:lpstr>
      <vt:lpstr>'Bode Plot'!ILOOP_trgt</vt:lpstr>
      <vt:lpstr>ILOOP_trgt</vt:lpstr>
      <vt:lpstr>'Bode Plot'!Iout</vt:lpstr>
      <vt:lpstr>Iout</vt:lpstr>
      <vt:lpstr>'Bode Plot'!Iphase</vt:lpstr>
      <vt:lpstr>Iphase</vt:lpstr>
      <vt:lpstr>'Bode Plot'!Iripple</vt:lpstr>
      <vt:lpstr>Iripple</vt:lpstr>
      <vt:lpstr>'Bode Plot'!Lout</vt:lpstr>
      <vt:lpstr>Lout</vt:lpstr>
      <vt:lpstr>'Bode Plot'!Mod_ratio</vt:lpstr>
      <vt:lpstr>Mod_ratio</vt:lpstr>
      <vt:lpstr>'Bode Plot'!Phases</vt:lpstr>
      <vt:lpstr>Phases</vt:lpstr>
      <vt:lpstr>'Bode Plot'!Pvin</vt:lpstr>
      <vt:lpstr>Pvin</vt:lpstr>
      <vt:lpstr>'Bode Plot'!VLOOP</vt:lpstr>
      <vt:lpstr>VLOOP</vt:lpstr>
      <vt:lpstr>'Bode Plot'!VLOOP_trgt</vt:lpstr>
      <vt:lpstr>VLOOP_trgt</vt:lpstr>
      <vt:lpstr>'Bode Plot'!VOSL</vt:lpstr>
      <vt:lpstr>VOSL</vt:lpstr>
      <vt:lpstr>'Bode Plot'!Vout</vt:lpstr>
      <vt:lpstr>Vout</vt:lpstr>
      <vt:lpstr>Vref</vt:lpstr>
      <vt:lpstr>'Bode Plot'!Zout_fco_trgt</vt:lpstr>
      <vt:lpstr>Zout_fco_trgt</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Miller, Peter</dc:creator>
  <cp:lastModifiedBy>nachiketh.karanth</cp:lastModifiedBy>
  <dcterms:created xsi:type="dcterms:W3CDTF">2017-09-08T18:35:14Z</dcterms:created>
  <dcterms:modified xsi:type="dcterms:W3CDTF">2023-12-26T07:59:59Z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0x01010015B57CC44EE9C9449C2A26F40A8282C4</vt:lpwstr>
  </property>
</Properties>
</file>